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Py Engineering Tool\Engineering-Tool\Tool\Beams\"/>
    </mc:Choice>
  </mc:AlternateContent>
  <xr:revisionPtr revIDLastSave="0" documentId="13_ncr:1_{B71C0464-3B14-49ED-928D-923BF0D5087F}" xr6:coauthVersionLast="47" xr6:coauthVersionMax="47" xr10:uidLastSave="{00000000-0000-0000-0000-000000000000}"/>
  <bookViews>
    <workbookView xWindow="-103" yWindow="18411" windowWidth="33120" windowHeight="8915" tabRatio="619" activeTab="12" xr2:uid="{5D34473E-3BAA-480C-ADD0-4431F034CD91}"/>
  </bookViews>
  <sheets>
    <sheet name="Beams" sheetId="1" r:id="rId1"/>
    <sheet name="W" sheetId="2" r:id="rId2"/>
    <sheet name="M" sheetId="3" r:id="rId3"/>
    <sheet name="S" sheetId="4" r:id="rId4"/>
    <sheet name="HP" sheetId="5" r:id="rId5"/>
    <sheet name="C" sheetId="6" r:id="rId6"/>
    <sheet name="MC" sheetId="7" r:id="rId7"/>
    <sheet name="L" sheetId="8" r:id="rId8"/>
    <sheet name="WT" sheetId="9" r:id="rId9"/>
    <sheet name="MT" sheetId="10" r:id="rId10"/>
    <sheet name="HSS" sheetId="11" r:id="rId11"/>
    <sheet name="CHS" sheetId="12" r:id="rId12"/>
    <sheet name="PIPE" sheetId="13" r:id="rId13"/>
  </sheets>
  <definedNames>
    <definedName name="ZOTERO_BREF_Vhn5ZmXUdLgL" localSheetId="4">HP!$CR$4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54" i="13" l="1"/>
  <c r="CK54" i="13"/>
  <c r="CI4" i="13"/>
  <c r="CG5" i="13"/>
  <c r="CI5" i="13"/>
  <c r="CK5" i="13"/>
  <c r="CM5" i="13"/>
  <c r="CG6" i="13"/>
  <c r="CI6" i="13"/>
  <c r="CK6" i="13"/>
  <c r="CM6" i="13"/>
  <c r="CG7" i="13"/>
  <c r="CI7" i="13"/>
  <c r="CK7" i="13"/>
  <c r="CM7" i="13"/>
  <c r="CG8" i="13"/>
  <c r="CI8" i="13"/>
  <c r="CK8" i="13"/>
  <c r="CM8" i="13"/>
  <c r="CG9" i="13"/>
  <c r="CI9" i="13"/>
  <c r="CK9" i="13"/>
  <c r="CM9" i="13"/>
  <c r="CG10" i="13"/>
  <c r="CI10" i="13"/>
  <c r="CK10" i="13"/>
  <c r="CM10" i="13"/>
  <c r="CG11" i="13"/>
  <c r="CI11" i="13"/>
  <c r="CK11" i="13"/>
  <c r="CM11" i="13"/>
  <c r="CG12" i="13"/>
  <c r="CI12" i="13"/>
  <c r="CK12" i="13"/>
  <c r="CM12" i="13"/>
  <c r="CG13" i="13"/>
  <c r="CI13" i="13"/>
  <c r="CK13" i="13"/>
  <c r="CM13" i="13"/>
  <c r="CG14" i="13"/>
  <c r="CI14" i="13"/>
  <c r="CK14" i="13"/>
  <c r="CM14" i="13"/>
  <c r="CG15" i="13"/>
  <c r="CI15" i="13"/>
  <c r="CK15" i="13"/>
  <c r="CM15" i="13"/>
  <c r="CG16" i="13"/>
  <c r="CI16" i="13"/>
  <c r="CK16" i="13"/>
  <c r="CM16" i="13"/>
  <c r="CG17" i="13"/>
  <c r="CI17" i="13"/>
  <c r="CK17" i="13"/>
  <c r="CM17" i="13"/>
  <c r="CG18" i="13"/>
  <c r="CI18" i="13"/>
  <c r="CK18" i="13"/>
  <c r="CM18" i="13"/>
  <c r="CG19" i="13"/>
  <c r="CI19" i="13"/>
  <c r="CK19" i="13"/>
  <c r="CM19" i="13"/>
  <c r="CG20" i="13"/>
  <c r="CI20" i="13"/>
  <c r="CK20" i="13"/>
  <c r="CM20" i="13"/>
  <c r="CG21" i="13"/>
  <c r="CI21" i="13"/>
  <c r="CK21" i="13"/>
  <c r="CM21" i="13"/>
  <c r="CG22" i="13"/>
  <c r="CI22" i="13"/>
  <c r="CK22" i="13"/>
  <c r="CM22" i="13"/>
  <c r="CG23" i="13"/>
  <c r="CI23" i="13"/>
  <c r="CK23" i="13"/>
  <c r="CM23" i="13"/>
  <c r="CG24" i="13"/>
  <c r="CI24" i="13"/>
  <c r="CK24" i="13"/>
  <c r="CM24" i="13"/>
  <c r="CG25" i="13"/>
  <c r="CI25" i="13"/>
  <c r="CK25" i="13"/>
  <c r="CM25" i="13"/>
  <c r="CG26" i="13"/>
  <c r="CI26" i="13"/>
  <c r="CK26" i="13"/>
  <c r="CM26" i="13"/>
  <c r="CG27" i="13"/>
  <c r="CI27" i="13"/>
  <c r="CK27" i="13"/>
  <c r="CM27" i="13"/>
  <c r="CG28" i="13"/>
  <c r="CI28" i="13"/>
  <c r="CK28" i="13"/>
  <c r="CM28" i="13"/>
  <c r="CG29" i="13"/>
  <c r="CI29" i="13"/>
  <c r="CK29" i="13"/>
  <c r="CM29" i="13"/>
  <c r="CG30" i="13"/>
  <c r="CI30" i="13"/>
  <c r="CK30" i="13"/>
  <c r="CM30" i="13"/>
  <c r="CG31" i="13"/>
  <c r="CI31" i="13"/>
  <c r="CK31" i="13"/>
  <c r="CM31" i="13"/>
  <c r="CG32" i="13"/>
  <c r="CI32" i="13"/>
  <c r="CK32" i="13"/>
  <c r="CM32" i="13"/>
  <c r="CG33" i="13"/>
  <c r="CI33" i="13"/>
  <c r="CK33" i="13"/>
  <c r="CM33" i="13"/>
  <c r="CG34" i="13"/>
  <c r="CI34" i="13"/>
  <c r="CK34" i="13"/>
  <c r="CM34" i="13"/>
  <c r="CG35" i="13"/>
  <c r="CI35" i="13"/>
  <c r="CK35" i="13"/>
  <c r="CM35" i="13"/>
  <c r="CG36" i="13"/>
  <c r="CI36" i="13"/>
  <c r="CK36" i="13"/>
  <c r="CM36" i="13"/>
  <c r="CG37" i="13"/>
  <c r="CI37" i="13"/>
  <c r="CK37" i="13"/>
  <c r="CM37" i="13"/>
  <c r="CG38" i="13"/>
  <c r="CI38" i="13"/>
  <c r="CK38" i="13"/>
  <c r="CM38" i="13"/>
  <c r="CG39" i="13"/>
  <c r="CI39" i="13"/>
  <c r="CK39" i="13"/>
  <c r="CM39" i="13"/>
  <c r="CG40" i="13"/>
  <c r="CI40" i="13"/>
  <c r="CK40" i="13"/>
  <c r="CM40" i="13"/>
  <c r="CO40" i="13"/>
  <c r="CG41" i="13"/>
  <c r="CI41" i="13"/>
  <c r="CK41" i="13"/>
  <c r="CM41" i="13"/>
  <c r="CG42" i="13"/>
  <c r="CI42" i="13"/>
  <c r="CK42" i="13"/>
  <c r="CM42" i="13"/>
  <c r="CG43" i="13"/>
  <c r="CI43" i="13"/>
  <c r="CK43" i="13"/>
  <c r="CM43" i="13"/>
  <c r="CG44" i="13"/>
  <c r="CI44" i="13"/>
  <c r="CK44" i="13"/>
  <c r="CM44" i="13"/>
  <c r="CG45" i="13"/>
  <c r="CI45" i="13"/>
  <c r="CK45" i="13"/>
  <c r="CM45" i="13"/>
  <c r="CG46" i="13"/>
  <c r="CI46" i="13"/>
  <c r="CK46" i="13"/>
  <c r="CM46" i="13"/>
  <c r="CG47" i="13"/>
  <c r="CI47" i="13"/>
  <c r="CK47" i="13"/>
  <c r="CM47" i="13"/>
  <c r="CG48" i="13"/>
  <c r="CI48" i="13"/>
  <c r="CK48" i="13"/>
  <c r="CM48" i="13"/>
  <c r="CG49" i="13"/>
  <c r="CI49" i="13"/>
  <c r="CK49" i="13"/>
  <c r="CM49" i="13"/>
  <c r="CG50" i="13"/>
  <c r="CI50" i="13"/>
  <c r="CK50" i="13"/>
  <c r="CM50" i="13"/>
  <c r="CG51" i="13"/>
  <c r="CI51" i="13"/>
  <c r="CK51" i="13"/>
  <c r="CM51" i="13"/>
  <c r="CG52" i="13"/>
  <c r="CI52" i="13"/>
  <c r="CK52" i="13"/>
  <c r="CM52" i="13"/>
  <c r="CO52" i="13"/>
  <c r="CG53" i="13"/>
  <c r="CI53" i="13"/>
  <c r="CK53" i="13"/>
  <c r="CM53" i="13"/>
  <c r="CG54" i="13"/>
  <c r="CM54" i="13"/>
  <c r="CM4" i="13"/>
  <c r="CK4" i="13"/>
  <c r="CG4" i="13"/>
  <c r="CK5" i="12"/>
  <c r="CK6" i="12"/>
  <c r="CK7" i="12"/>
  <c r="CK8" i="12"/>
  <c r="CK9" i="12"/>
  <c r="CK10" i="12"/>
  <c r="CK11" i="12"/>
  <c r="CK12" i="12"/>
  <c r="CK13" i="12"/>
  <c r="CK14" i="12"/>
  <c r="CK15" i="12"/>
  <c r="CK16" i="12"/>
  <c r="CK17" i="12"/>
  <c r="CK18" i="12"/>
  <c r="CK19" i="12"/>
  <c r="CK20" i="12"/>
  <c r="CK21" i="12"/>
  <c r="CK22" i="12"/>
  <c r="CK23" i="12"/>
  <c r="CK24" i="12"/>
  <c r="CK25" i="12"/>
  <c r="CK26" i="12"/>
  <c r="CK27" i="12"/>
  <c r="CK28" i="12"/>
  <c r="CK29" i="12"/>
  <c r="CK30" i="12"/>
  <c r="CK31" i="12"/>
  <c r="CK32" i="12"/>
  <c r="CK33" i="12"/>
  <c r="CK34" i="12"/>
  <c r="CK35" i="12"/>
  <c r="CK36" i="12"/>
  <c r="CK37" i="12"/>
  <c r="CK38" i="12"/>
  <c r="CK39" i="12"/>
  <c r="CK40" i="12"/>
  <c r="CK41" i="12"/>
  <c r="CK42" i="12"/>
  <c r="CK43" i="12"/>
  <c r="CK44" i="12"/>
  <c r="CK45" i="12"/>
  <c r="CK46" i="12"/>
  <c r="CK47" i="12"/>
  <c r="CK48" i="12"/>
  <c r="CK49" i="12"/>
  <c r="CK50" i="12"/>
  <c r="CK51" i="12"/>
  <c r="CK52" i="12"/>
  <c r="CK53" i="12"/>
  <c r="CO53" i="12" s="1"/>
  <c r="CK54" i="12"/>
  <c r="CK55" i="12"/>
  <c r="CK56" i="12"/>
  <c r="CK57" i="12"/>
  <c r="CK58" i="12"/>
  <c r="CK59" i="12"/>
  <c r="CK60" i="12"/>
  <c r="CK61" i="12"/>
  <c r="CK62" i="12"/>
  <c r="CK63" i="12"/>
  <c r="CK64" i="12"/>
  <c r="CK65" i="12"/>
  <c r="CK66" i="12"/>
  <c r="CK67" i="12"/>
  <c r="CK68" i="12"/>
  <c r="CK69" i="12"/>
  <c r="CK70" i="12"/>
  <c r="CK71" i="12"/>
  <c r="CK72" i="12"/>
  <c r="CK73" i="12"/>
  <c r="CO73" i="12" s="1"/>
  <c r="CQ73" i="12" s="1"/>
  <c r="CK74" i="12"/>
  <c r="CK75" i="12"/>
  <c r="CK76" i="12"/>
  <c r="CK77" i="12"/>
  <c r="CK78" i="12"/>
  <c r="CK79" i="12"/>
  <c r="CK80" i="12"/>
  <c r="CK81" i="12"/>
  <c r="CK82" i="12"/>
  <c r="CK83" i="12"/>
  <c r="CK84" i="12"/>
  <c r="CK85" i="12"/>
  <c r="CK86" i="12"/>
  <c r="CK87" i="12"/>
  <c r="CK88" i="12"/>
  <c r="CK89" i="12"/>
  <c r="CK90" i="12"/>
  <c r="CK91" i="12"/>
  <c r="CK92" i="12"/>
  <c r="CK93" i="12"/>
  <c r="CK94" i="12"/>
  <c r="CK95" i="12"/>
  <c r="CK96" i="12"/>
  <c r="CK97" i="12"/>
  <c r="CK98" i="12"/>
  <c r="CK99" i="12"/>
  <c r="CK100" i="12"/>
  <c r="CK101" i="12"/>
  <c r="CK102" i="12"/>
  <c r="CK103" i="12"/>
  <c r="CK104" i="12"/>
  <c r="CK105" i="12"/>
  <c r="CK106" i="12"/>
  <c r="CK107" i="12"/>
  <c r="CK108" i="12"/>
  <c r="CK109" i="12"/>
  <c r="CK110" i="12"/>
  <c r="CK111" i="12"/>
  <c r="CK112" i="12"/>
  <c r="CK113" i="12"/>
  <c r="CK114" i="12"/>
  <c r="CK115" i="12"/>
  <c r="CK116" i="12"/>
  <c r="CK117" i="12"/>
  <c r="CK118" i="12"/>
  <c r="CK119" i="12"/>
  <c r="CK120" i="12"/>
  <c r="CK121" i="12"/>
  <c r="CK122" i="12"/>
  <c r="CK123" i="12"/>
  <c r="CK124" i="12"/>
  <c r="CK125" i="12"/>
  <c r="CK126" i="12"/>
  <c r="CK127" i="12"/>
  <c r="CK128" i="12"/>
  <c r="CK129" i="12"/>
  <c r="CK130" i="12"/>
  <c r="CK131" i="12"/>
  <c r="CK132" i="12"/>
  <c r="CK133" i="12"/>
  <c r="CO133" i="12" s="1"/>
  <c r="CQ133" i="12" s="1"/>
  <c r="CK134" i="12"/>
  <c r="CK135" i="12"/>
  <c r="CK136" i="12"/>
  <c r="CK137" i="12"/>
  <c r="CK138" i="12"/>
  <c r="CK139" i="12"/>
  <c r="CK140" i="12"/>
  <c r="CK141" i="12"/>
  <c r="CK142" i="12"/>
  <c r="CK143" i="12"/>
  <c r="CK144" i="12"/>
  <c r="CK145" i="12"/>
  <c r="CK146" i="12"/>
  <c r="CK147" i="12"/>
  <c r="CK148" i="12"/>
  <c r="CK149" i="12"/>
  <c r="CK150" i="12"/>
  <c r="CK151" i="12"/>
  <c r="CK152" i="12"/>
  <c r="CK153" i="12"/>
  <c r="CK154" i="12"/>
  <c r="CK155" i="12"/>
  <c r="CK156" i="12"/>
  <c r="CK157" i="12"/>
  <c r="CK158" i="12"/>
  <c r="CK159" i="12"/>
  <c r="CK160" i="12"/>
  <c r="CK161" i="12"/>
  <c r="CK162" i="12"/>
  <c r="CK163" i="12"/>
  <c r="CK164" i="12"/>
  <c r="CK165" i="12"/>
  <c r="CK166" i="12"/>
  <c r="CK167" i="12"/>
  <c r="CK168" i="12"/>
  <c r="CK169" i="12"/>
  <c r="CK170" i="12"/>
  <c r="CK171" i="12"/>
  <c r="CK172" i="12"/>
  <c r="CK173" i="12"/>
  <c r="CK174" i="12"/>
  <c r="CK175" i="12"/>
  <c r="CK176" i="12"/>
  <c r="CK177" i="12"/>
  <c r="CK178" i="12"/>
  <c r="CK179" i="12"/>
  <c r="CK180" i="12"/>
  <c r="CK181" i="12"/>
  <c r="CK182" i="12"/>
  <c r="CK183" i="12"/>
  <c r="CK184" i="12"/>
  <c r="CK185" i="12"/>
  <c r="CK186" i="12"/>
  <c r="CK187" i="12"/>
  <c r="CK188" i="12"/>
  <c r="CK189" i="12"/>
  <c r="CK190" i="12"/>
  <c r="CK191" i="12"/>
  <c r="CK192" i="12"/>
  <c r="CK4" i="12"/>
  <c r="CG5" i="12"/>
  <c r="CI5" i="12"/>
  <c r="CM5" i="12"/>
  <c r="CG6" i="12"/>
  <c r="CI6" i="12"/>
  <c r="CM6" i="12"/>
  <c r="CG7" i="12"/>
  <c r="CI7" i="12"/>
  <c r="CM7" i="12"/>
  <c r="CG8" i="12"/>
  <c r="CI8" i="12"/>
  <c r="CM8" i="12"/>
  <c r="CG9" i="12"/>
  <c r="CI9" i="12"/>
  <c r="CM9" i="12"/>
  <c r="CG10" i="12"/>
  <c r="CI10" i="12"/>
  <c r="CM10" i="12"/>
  <c r="CG11" i="12"/>
  <c r="CI11" i="12"/>
  <c r="CM11" i="12"/>
  <c r="CG12" i="12"/>
  <c r="CI12" i="12"/>
  <c r="CM12" i="12"/>
  <c r="CG13" i="12"/>
  <c r="CI13" i="12"/>
  <c r="CM13" i="12"/>
  <c r="CG14" i="12"/>
  <c r="CI14" i="12"/>
  <c r="CM14" i="12"/>
  <c r="CG15" i="12"/>
  <c r="CI15" i="12"/>
  <c r="CM15" i="12"/>
  <c r="CG16" i="12"/>
  <c r="CI16" i="12"/>
  <c r="CM16" i="12"/>
  <c r="CG17" i="12"/>
  <c r="CI17" i="12"/>
  <c r="CM17" i="12"/>
  <c r="CG18" i="12"/>
  <c r="CI18" i="12"/>
  <c r="CM18" i="12"/>
  <c r="CG19" i="12"/>
  <c r="CI19" i="12"/>
  <c r="CM19" i="12"/>
  <c r="CG20" i="12"/>
  <c r="CI20" i="12"/>
  <c r="CM20" i="12"/>
  <c r="CG21" i="12"/>
  <c r="CI21" i="12"/>
  <c r="CM21" i="12"/>
  <c r="CG22" i="12"/>
  <c r="CI22" i="12"/>
  <c r="CM22" i="12"/>
  <c r="CG23" i="12"/>
  <c r="CI23" i="12"/>
  <c r="CM23" i="12"/>
  <c r="CG24" i="12"/>
  <c r="CI24" i="12"/>
  <c r="CM24" i="12"/>
  <c r="CG25" i="12"/>
  <c r="CI25" i="12"/>
  <c r="CM25" i="12"/>
  <c r="CG26" i="12"/>
  <c r="CI26" i="12"/>
  <c r="CM26" i="12"/>
  <c r="CG27" i="12"/>
  <c r="CI27" i="12"/>
  <c r="CM27" i="12"/>
  <c r="CG28" i="12"/>
  <c r="CI28" i="12"/>
  <c r="CM28" i="12"/>
  <c r="CG29" i="12"/>
  <c r="CI29" i="12"/>
  <c r="CM29" i="12"/>
  <c r="CG30" i="12"/>
  <c r="CI30" i="12"/>
  <c r="CM30" i="12"/>
  <c r="CG31" i="12"/>
  <c r="CI31" i="12"/>
  <c r="CM31" i="12"/>
  <c r="CG32" i="12"/>
  <c r="CI32" i="12"/>
  <c r="CM32" i="12"/>
  <c r="CG33" i="12"/>
  <c r="CI33" i="12"/>
  <c r="CM33" i="12"/>
  <c r="CG34" i="12"/>
  <c r="CI34" i="12"/>
  <c r="CM34" i="12"/>
  <c r="CG35" i="12"/>
  <c r="CI35" i="12"/>
  <c r="CM35" i="12"/>
  <c r="CG36" i="12"/>
  <c r="CI36" i="12"/>
  <c r="CM36" i="12"/>
  <c r="CG37" i="12"/>
  <c r="CI37" i="12"/>
  <c r="CM37" i="12"/>
  <c r="CG38" i="12"/>
  <c r="CI38" i="12"/>
  <c r="CM38" i="12"/>
  <c r="CG39" i="12"/>
  <c r="CI39" i="12"/>
  <c r="CM39" i="12"/>
  <c r="CG40" i="12"/>
  <c r="CI40" i="12"/>
  <c r="CM40" i="12"/>
  <c r="CG41" i="12"/>
  <c r="CI41" i="12"/>
  <c r="CM41" i="12"/>
  <c r="CG42" i="12"/>
  <c r="CI42" i="12"/>
  <c r="CM42" i="12"/>
  <c r="CG43" i="12"/>
  <c r="CI43" i="12"/>
  <c r="CM43" i="12"/>
  <c r="CG44" i="12"/>
  <c r="CI44" i="12"/>
  <c r="CM44" i="12"/>
  <c r="CG45" i="12"/>
  <c r="CI45" i="12"/>
  <c r="CM45" i="12"/>
  <c r="CG46" i="12"/>
  <c r="CI46" i="12"/>
  <c r="CM46" i="12"/>
  <c r="CG47" i="12"/>
  <c r="CI47" i="12"/>
  <c r="CM47" i="12"/>
  <c r="CG48" i="12"/>
  <c r="CI48" i="12"/>
  <c r="CM48" i="12"/>
  <c r="CG49" i="12"/>
  <c r="CI49" i="12"/>
  <c r="CM49" i="12"/>
  <c r="CG50" i="12"/>
  <c r="CI50" i="12"/>
  <c r="CM50" i="12"/>
  <c r="CG51" i="12"/>
  <c r="CI51" i="12"/>
  <c r="CM51" i="12"/>
  <c r="CG52" i="12"/>
  <c r="CI52" i="12"/>
  <c r="CM52" i="12"/>
  <c r="CG53" i="12"/>
  <c r="CI53" i="12"/>
  <c r="CM53" i="12"/>
  <c r="CG54" i="12"/>
  <c r="CI54" i="12"/>
  <c r="CM54" i="12"/>
  <c r="CG55" i="12"/>
  <c r="CI55" i="12"/>
  <c r="CM55" i="12"/>
  <c r="CG56" i="12"/>
  <c r="CI56" i="12"/>
  <c r="CM56" i="12"/>
  <c r="CG57" i="12"/>
  <c r="CI57" i="12"/>
  <c r="CM57" i="12"/>
  <c r="CG58" i="12"/>
  <c r="CI58" i="12"/>
  <c r="CM58" i="12"/>
  <c r="CG59" i="12"/>
  <c r="CI59" i="12"/>
  <c r="CM59" i="12"/>
  <c r="CG60" i="12"/>
  <c r="CI60" i="12"/>
  <c r="CM60" i="12"/>
  <c r="CG61" i="12"/>
  <c r="CI61" i="12"/>
  <c r="CM61" i="12"/>
  <c r="CG62" i="12"/>
  <c r="CI62" i="12"/>
  <c r="CM62" i="12"/>
  <c r="CG63" i="12"/>
  <c r="CI63" i="12"/>
  <c r="CM63" i="12"/>
  <c r="CG64" i="12"/>
  <c r="CI64" i="12"/>
  <c r="CM64" i="12"/>
  <c r="CG65" i="12"/>
  <c r="CI65" i="12"/>
  <c r="CM65" i="12"/>
  <c r="CG66" i="12"/>
  <c r="CI66" i="12"/>
  <c r="CM66" i="12"/>
  <c r="CG67" i="12"/>
  <c r="CI67" i="12"/>
  <c r="CM67" i="12"/>
  <c r="CG68" i="12"/>
  <c r="CI68" i="12"/>
  <c r="CM68" i="12"/>
  <c r="CG69" i="12"/>
  <c r="CI69" i="12"/>
  <c r="CM69" i="12"/>
  <c r="CG70" i="12"/>
  <c r="CI70" i="12"/>
  <c r="CM70" i="12"/>
  <c r="CG71" i="12"/>
  <c r="CI71" i="12"/>
  <c r="CM71" i="12"/>
  <c r="CG72" i="12"/>
  <c r="CI72" i="12"/>
  <c r="CM72" i="12"/>
  <c r="CG73" i="12"/>
  <c r="CI73" i="12"/>
  <c r="CM73" i="12"/>
  <c r="CG74" i="12"/>
  <c r="CI74" i="12"/>
  <c r="CM74" i="12"/>
  <c r="CG75" i="12"/>
  <c r="CI75" i="12"/>
  <c r="CM75" i="12"/>
  <c r="CG76" i="12"/>
  <c r="CI76" i="12"/>
  <c r="CM76" i="12"/>
  <c r="CG77" i="12"/>
  <c r="CI77" i="12"/>
  <c r="CM77" i="12"/>
  <c r="CG78" i="12"/>
  <c r="CI78" i="12"/>
  <c r="CM78" i="12"/>
  <c r="CG79" i="12"/>
  <c r="CI79" i="12"/>
  <c r="CM79" i="12"/>
  <c r="CG80" i="12"/>
  <c r="CI80" i="12"/>
  <c r="CM80" i="12"/>
  <c r="CG81" i="12"/>
  <c r="CI81" i="12"/>
  <c r="CM81" i="12"/>
  <c r="CG82" i="12"/>
  <c r="CI82" i="12"/>
  <c r="CM82" i="12"/>
  <c r="CG83" i="12"/>
  <c r="CI83" i="12"/>
  <c r="CM83" i="12"/>
  <c r="CG84" i="12"/>
  <c r="CI84" i="12"/>
  <c r="CM84" i="12"/>
  <c r="CG85" i="12"/>
  <c r="CI85" i="12"/>
  <c r="CM85" i="12"/>
  <c r="CG86" i="12"/>
  <c r="CI86" i="12"/>
  <c r="CM86" i="12"/>
  <c r="CG87" i="12"/>
  <c r="CI87" i="12"/>
  <c r="CM87" i="12"/>
  <c r="CG88" i="12"/>
  <c r="CI88" i="12"/>
  <c r="CM88" i="12"/>
  <c r="CG89" i="12"/>
  <c r="CI89" i="12"/>
  <c r="CM89" i="12"/>
  <c r="CG90" i="12"/>
  <c r="CI90" i="12"/>
  <c r="CM90" i="12"/>
  <c r="CG91" i="12"/>
  <c r="CI91" i="12"/>
  <c r="CM91" i="12"/>
  <c r="CG92" i="12"/>
  <c r="CI92" i="12"/>
  <c r="CM92" i="12"/>
  <c r="CG93" i="12"/>
  <c r="CI93" i="12"/>
  <c r="CM93" i="12"/>
  <c r="CG94" i="12"/>
  <c r="CI94" i="12"/>
  <c r="CM94" i="12"/>
  <c r="CG95" i="12"/>
  <c r="CI95" i="12"/>
  <c r="CM95" i="12"/>
  <c r="CG96" i="12"/>
  <c r="CI96" i="12"/>
  <c r="CM96" i="12"/>
  <c r="CG97" i="12"/>
  <c r="CI97" i="12"/>
  <c r="CM97" i="12"/>
  <c r="CG98" i="12"/>
  <c r="CI98" i="12"/>
  <c r="CM98" i="12"/>
  <c r="CG99" i="12"/>
  <c r="CI99" i="12"/>
  <c r="CM99" i="12"/>
  <c r="CG100" i="12"/>
  <c r="CI100" i="12"/>
  <c r="CM100" i="12"/>
  <c r="CG101" i="12"/>
  <c r="CI101" i="12"/>
  <c r="CM101" i="12"/>
  <c r="CG102" i="12"/>
  <c r="CI102" i="12"/>
  <c r="CM102" i="12"/>
  <c r="CG103" i="12"/>
  <c r="CI103" i="12"/>
  <c r="CM103" i="12"/>
  <c r="CG104" i="12"/>
  <c r="CI104" i="12"/>
  <c r="CM104" i="12"/>
  <c r="CG105" i="12"/>
  <c r="CI105" i="12"/>
  <c r="CM105" i="12"/>
  <c r="CG106" i="12"/>
  <c r="CI106" i="12"/>
  <c r="CM106" i="12"/>
  <c r="CG107" i="12"/>
  <c r="CI107" i="12"/>
  <c r="CM107" i="12"/>
  <c r="CG108" i="12"/>
  <c r="CI108" i="12"/>
  <c r="CM108" i="12"/>
  <c r="CG109" i="12"/>
  <c r="CI109" i="12"/>
  <c r="CM109" i="12"/>
  <c r="CG110" i="12"/>
  <c r="CI110" i="12"/>
  <c r="CM110" i="12"/>
  <c r="CG111" i="12"/>
  <c r="CI111" i="12"/>
  <c r="CM111" i="12"/>
  <c r="CG112" i="12"/>
  <c r="CI112" i="12"/>
  <c r="CM112" i="12"/>
  <c r="CG113" i="12"/>
  <c r="CI113" i="12"/>
  <c r="CM113" i="12"/>
  <c r="CG114" i="12"/>
  <c r="CI114" i="12"/>
  <c r="CM114" i="12"/>
  <c r="CG115" i="12"/>
  <c r="CI115" i="12"/>
  <c r="CM115" i="12"/>
  <c r="CG116" i="12"/>
  <c r="CI116" i="12"/>
  <c r="CM116" i="12"/>
  <c r="CG117" i="12"/>
  <c r="CI117" i="12"/>
  <c r="CM117" i="12"/>
  <c r="CG118" i="12"/>
  <c r="CI118" i="12"/>
  <c r="CM118" i="12"/>
  <c r="CG119" i="12"/>
  <c r="CI119" i="12"/>
  <c r="CM119" i="12"/>
  <c r="CG120" i="12"/>
  <c r="CI120" i="12"/>
  <c r="CM120" i="12"/>
  <c r="CG121" i="12"/>
  <c r="CI121" i="12"/>
  <c r="CM121" i="12"/>
  <c r="CG122" i="12"/>
  <c r="CI122" i="12"/>
  <c r="CM122" i="12"/>
  <c r="CG123" i="12"/>
  <c r="CI123" i="12"/>
  <c r="CM123" i="12"/>
  <c r="CG124" i="12"/>
  <c r="CI124" i="12"/>
  <c r="CM124" i="12"/>
  <c r="CG125" i="12"/>
  <c r="CI125" i="12"/>
  <c r="CM125" i="12"/>
  <c r="CG126" i="12"/>
  <c r="CI126" i="12"/>
  <c r="CM126" i="12"/>
  <c r="CG127" i="12"/>
  <c r="CI127" i="12"/>
  <c r="CM127" i="12"/>
  <c r="CG128" i="12"/>
  <c r="CI128" i="12"/>
  <c r="CM128" i="12"/>
  <c r="CG129" i="12"/>
  <c r="CI129" i="12"/>
  <c r="CM129" i="12"/>
  <c r="CG130" i="12"/>
  <c r="CI130" i="12"/>
  <c r="CM130" i="12"/>
  <c r="CG131" i="12"/>
  <c r="CI131" i="12"/>
  <c r="CM131" i="12"/>
  <c r="CG132" i="12"/>
  <c r="CI132" i="12"/>
  <c r="CM132" i="12"/>
  <c r="CG133" i="12"/>
  <c r="CI133" i="12"/>
  <c r="CM133" i="12"/>
  <c r="CG134" i="12"/>
  <c r="CI134" i="12"/>
  <c r="CM134" i="12"/>
  <c r="CG135" i="12"/>
  <c r="CI135" i="12"/>
  <c r="CM135" i="12"/>
  <c r="CG136" i="12"/>
  <c r="CI136" i="12"/>
  <c r="CM136" i="12"/>
  <c r="CG137" i="12"/>
  <c r="CI137" i="12"/>
  <c r="CM137" i="12"/>
  <c r="CG138" i="12"/>
  <c r="CI138" i="12"/>
  <c r="CM138" i="12"/>
  <c r="CG139" i="12"/>
  <c r="CO139" i="12" s="1"/>
  <c r="CQ139" i="12" s="1"/>
  <c r="CI139" i="12"/>
  <c r="CM139" i="12"/>
  <c r="CG140" i="12"/>
  <c r="CI140" i="12"/>
  <c r="CM140" i="12"/>
  <c r="CG141" i="12"/>
  <c r="CI141" i="12"/>
  <c r="CM141" i="12"/>
  <c r="CG142" i="12"/>
  <c r="CI142" i="12"/>
  <c r="CM142" i="12"/>
  <c r="CG143" i="12"/>
  <c r="CI143" i="12"/>
  <c r="CM143" i="12"/>
  <c r="CG144" i="12"/>
  <c r="CI144" i="12"/>
  <c r="CM144" i="12"/>
  <c r="CG145" i="12"/>
  <c r="CI145" i="12"/>
  <c r="CM145" i="12"/>
  <c r="CG146" i="12"/>
  <c r="CI146" i="12"/>
  <c r="CM146" i="12"/>
  <c r="CG147" i="12"/>
  <c r="CI147" i="12"/>
  <c r="CM147" i="12"/>
  <c r="CG148" i="12"/>
  <c r="CI148" i="12"/>
  <c r="CM148" i="12"/>
  <c r="CG149" i="12"/>
  <c r="CI149" i="12"/>
  <c r="CM149" i="12"/>
  <c r="CG150" i="12"/>
  <c r="CI150" i="12"/>
  <c r="CM150" i="12"/>
  <c r="CG151" i="12"/>
  <c r="CI151" i="12"/>
  <c r="CM151" i="12"/>
  <c r="CG152" i="12"/>
  <c r="CI152" i="12"/>
  <c r="CM152" i="12"/>
  <c r="CG153" i="12"/>
  <c r="CI153" i="12"/>
  <c r="CM153" i="12"/>
  <c r="CG154" i="12"/>
  <c r="CI154" i="12"/>
  <c r="CM154" i="12"/>
  <c r="CG155" i="12"/>
  <c r="CI155" i="12"/>
  <c r="CM155" i="12"/>
  <c r="CG156" i="12"/>
  <c r="CI156" i="12"/>
  <c r="CM156" i="12"/>
  <c r="CG157" i="12"/>
  <c r="CI157" i="12"/>
  <c r="CM157" i="12"/>
  <c r="CG158" i="12"/>
  <c r="CI158" i="12"/>
  <c r="CM158" i="12"/>
  <c r="CG159" i="12"/>
  <c r="CI159" i="12"/>
  <c r="CM159" i="12"/>
  <c r="CG160" i="12"/>
  <c r="CI160" i="12"/>
  <c r="CM160" i="12"/>
  <c r="CG161" i="12"/>
  <c r="CI161" i="12"/>
  <c r="CM161" i="12"/>
  <c r="CG162" i="12"/>
  <c r="CI162" i="12"/>
  <c r="CM162" i="12"/>
  <c r="CG163" i="12"/>
  <c r="CI163" i="12"/>
  <c r="CM163" i="12"/>
  <c r="CG164" i="12"/>
  <c r="CI164" i="12"/>
  <c r="CM164" i="12"/>
  <c r="CG165" i="12"/>
  <c r="CI165" i="12"/>
  <c r="CM165" i="12"/>
  <c r="CG166" i="12"/>
  <c r="CI166" i="12"/>
  <c r="CM166" i="12"/>
  <c r="CG167" i="12"/>
  <c r="CI167" i="12"/>
  <c r="CM167" i="12"/>
  <c r="CG168" i="12"/>
  <c r="CI168" i="12"/>
  <c r="CM168" i="12"/>
  <c r="CG169" i="12"/>
  <c r="CI169" i="12"/>
  <c r="CM169" i="12"/>
  <c r="CG170" i="12"/>
  <c r="CI170" i="12"/>
  <c r="CM170" i="12"/>
  <c r="CG171" i="12"/>
  <c r="CI171" i="12"/>
  <c r="CM171" i="12"/>
  <c r="CG172" i="12"/>
  <c r="CI172" i="12"/>
  <c r="CM172" i="12"/>
  <c r="CG173" i="12"/>
  <c r="CI173" i="12"/>
  <c r="CM173" i="12"/>
  <c r="CG174" i="12"/>
  <c r="CI174" i="12"/>
  <c r="CM174" i="12"/>
  <c r="CG175" i="12"/>
  <c r="CI175" i="12"/>
  <c r="CM175" i="12"/>
  <c r="CG176" i="12"/>
  <c r="CI176" i="12"/>
  <c r="CM176" i="12"/>
  <c r="CG177" i="12"/>
  <c r="CI177" i="12"/>
  <c r="CM177" i="12"/>
  <c r="CG178" i="12"/>
  <c r="CI178" i="12"/>
  <c r="CM178" i="12"/>
  <c r="CG179" i="12"/>
  <c r="CI179" i="12"/>
  <c r="CM179" i="12"/>
  <c r="CG180" i="12"/>
  <c r="CI180" i="12"/>
  <c r="CM180" i="12"/>
  <c r="CG181" i="12"/>
  <c r="CI181" i="12"/>
  <c r="CM181" i="12"/>
  <c r="CG182" i="12"/>
  <c r="CI182" i="12"/>
  <c r="CM182" i="12"/>
  <c r="CG183" i="12"/>
  <c r="CI183" i="12"/>
  <c r="CM183" i="12"/>
  <c r="CG184" i="12"/>
  <c r="CI184" i="12"/>
  <c r="CM184" i="12"/>
  <c r="CG185" i="12"/>
  <c r="CI185" i="12"/>
  <c r="CM185" i="12"/>
  <c r="CG186" i="12"/>
  <c r="CI186" i="12"/>
  <c r="CM186" i="12"/>
  <c r="CG187" i="12"/>
  <c r="CI187" i="12"/>
  <c r="CM187" i="12"/>
  <c r="CG188" i="12"/>
  <c r="CI188" i="12"/>
  <c r="CM188" i="12"/>
  <c r="CG189" i="12"/>
  <c r="CI189" i="12"/>
  <c r="CM189" i="12"/>
  <c r="CG190" i="12"/>
  <c r="CI190" i="12"/>
  <c r="CM190" i="12"/>
  <c r="CG191" i="12"/>
  <c r="CI191" i="12"/>
  <c r="CM191" i="12"/>
  <c r="CG192" i="12"/>
  <c r="CI192" i="12"/>
  <c r="CM192" i="12"/>
  <c r="CM4" i="12"/>
  <c r="CI4" i="12"/>
  <c r="CG4" i="12"/>
  <c r="CG5" i="8"/>
  <c r="CH5" i="8"/>
  <c r="CI5" i="8"/>
  <c r="CJ5" i="8"/>
  <c r="CK5" i="8"/>
  <c r="CL5" i="8"/>
  <c r="CG6" i="8"/>
  <c r="CH6" i="8"/>
  <c r="CI6" i="8"/>
  <c r="CJ6" i="8"/>
  <c r="CK6" i="8"/>
  <c r="CL6" i="8"/>
  <c r="CG7" i="8"/>
  <c r="CH7" i="8"/>
  <c r="CI7" i="8"/>
  <c r="CJ7" i="8"/>
  <c r="CK7" i="8"/>
  <c r="CL7" i="8"/>
  <c r="CG8" i="8"/>
  <c r="CH8" i="8"/>
  <c r="CI8" i="8"/>
  <c r="CJ8" i="8"/>
  <c r="CK8" i="8"/>
  <c r="CL8" i="8"/>
  <c r="CG9" i="8"/>
  <c r="CH9" i="8"/>
  <c r="CI9" i="8"/>
  <c r="CJ9" i="8"/>
  <c r="CK9" i="8"/>
  <c r="CL9" i="8"/>
  <c r="CG10" i="8"/>
  <c r="CH10" i="8"/>
  <c r="CI10" i="8"/>
  <c r="CJ10" i="8"/>
  <c r="CK10" i="8"/>
  <c r="CL10" i="8"/>
  <c r="CG11" i="8"/>
  <c r="CH11" i="8"/>
  <c r="CI11" i="8"/>
  <c r="CJ11" i="8"/>
  <c r="CK11" i="8"/>
  <c r="CL11" i="8"/>
  <c r="CG12" i="8"/>
  <c r="CH12" i="8"/>
  <c r="CI12" i="8"/>
  <c r="CJ12" i="8"/>
  <c r="CK12" i="8"/>
  <c r="CL12" i="8"/>
  <c r="CG13" i="8"/>
  <c r="CH13" i="8"/>
  <c r="CI13" i="8"/>
  <c r="CJ13" i="8"/>
  <c r="CK13" i="8"/>
  <c r="CL13" i="8"/>
  <c r="CG14" i="8"/>
  <c r="CH14" i="8"/>
  <c r="CI14" i="8"/>
  <c r="CJ14" i="8"/>
  <c r="CK14" i="8"/>
  <c r="CL14" i="8"/>
  <c r="CG15" i="8"/>
  <c r="CH15" i="8"/>
  <c r="CI15" i="8"/>
  <c r="CJ15" i="8"/>
  <c r="CK15" i="8"/>
  <c r="CL15" i="8"/>
  <c r="CG16" i="8"/>
  <c r="CH16" i="8"/>
  <c r="CI16" i="8"/>
  <c r="CJ16" i="8"/>
  <c r="CK16" i="8"/>
  <c r="CL16" i="8"/>
  <c r="CG17" i="8"/>
  <c r="CH17" i="8"/>
  <c r="CI17" i="8"/>
  <c r="CJ17" i="8"/>
  <c r="CK17" i="8"/>
  <c r="CL17" i="8"/>
  <c r="CG18" i="8"/>
  <c r="CH18" i="8"/>
  <c r="CI18" i="8"/>
  <c r="CJ18" i="8"/>
  <c r="CK18" i="8"/>
  <c r="CL18" i="8"/>
  <c r="CG19" i="8"/>
  <c r="CH19" i="8"/>
  <c r="CI19" i="8"/>
  <c r="CJ19" i="8"/>
  <c r="CK19" i="8"/>
  <c r="CL19" i="8"/>
  <c r="CG20" i="8"/>
  <c r="CH20" i="8"/>
  <c r="CI20" i="8"/>
  <c r="CJ20" i="8"/>
  <c r="CK20" i="8"/>
  <c r="CL20" i="8"/>
  <c r="CG21" i="8"/>
  <c r="CH21" i="8"/>
  <c r="CI21" i="8"/>
  <c r="CJ21" i="8"/>
  <c r="CK21" i="8"/>
  <c r="CL21" i="8"/>
  <c r="CG22" i="8"/>
  <c r="CH22" i="8"/>
  <c r="CI22" i="8"/>
  <c r="CJ22" i="8"/>
  <c r="CK22" i="8"/>
  <c r="CL22" i="8"/>
  <c r="CG23" i="8"/>
  <c r="CH23" i="8"/>
  <c r="CI23" i="8"/>
  <c r="CJ23" i="8"/>
  <c r="CK23" i="8"/>
  <c r="CL23" i="8"/>
  <c r="CG24" i="8"/>
  <c r="CH24" i="8"/>
  <c r="CI24" i="8"/>
  <c r="CJ24" i="8"/>
  <c r="CK24" i="8"/>
  <c r="CL24" i="8"/>
  <c r="CG25" i="8"/>
  <c r="CH25" i="8"/>
  <c r="CI25" i="8"/>
  <c r="CJ25" i="8"/>
  <c r="CK25" i="8"/>
  <c r="CL25" i="8"/>
  <c r="CG26" i="8"/>
  <c r="CH26" i="8"/>
  <c r="CI26" i="8"/>
  <c r="CJ26" i="8"/>
  <c r="CK26" i="8"/>
  <c r="CL26" i="8"/>
  <c r="CG27" i="8"/>
  <c r="CH27" i="8"/>
  <c r="CI27" i="8"/>
  <c r="CJ27" i="8"/>
  <c r="CK27" i="8"/>
  <c r="CL27" i="8"/>
  <c r="CG28" i="8"/>
  <c r="CH28" i="8"/>
  <c r="CI28" i="8"/>
  <c r="CJ28" i="8"/>
  <c r="CK28" i="8"/>
  <c r="CL28" i="8"/>
  <c r="CG29" i="8"/>
  <c r="CH29" i="8"/>
  <c r="CI29" i="8"/>
  <c r="CJ29" i="8"/>
  <c r="CK29" i="8"/>
  <c r="CL29" i="8"/>
  <c r="CG30" i="8"/>
  <c r="CH30" i="8"/>
  <c r="CI30" i="8"/>
  <c r="CJ30" i="8"/>
  <c r="CK30" i="8"/>
  <c r="CL30" i="8"/>
  <c r="CG31" i="8"/>
  <c r="CH31" i="8"/>
  <c r="CI31" i="8"/>
  <c r="CJ31" i="8"/>
  <c r="CK31" i="8"/>
  <c r="CL31" i="8"/>
  <c r="CG32" i="8"/>
  <c r="CH32" i="8"/>
  <c r="CI32" i="8"/>
  <c r="CJ32" i="8"/>
  <c r="CK32" i="8"/>
  <c r="CL32" i="8"/>
  <c r="CG33" i="8"/>
  <c r="CH33" i="8"/>
  <c r="CI33" i="8"/>
  <c r="CJ33" i="8"/>
  <c r="CK33" i="8"/>
  <c r="CL33" i="8"/>
  <c r="CG34" i="8"/>
  <c r="CH34" i="8"/>
  <c r="CI34" i="8"/>
  <c r="CJ34" i="8"/>
  <c r="CK34" i="8"/>
  <c r="CL34" i="8"/>
  <c r="CG35" i="8"/>
  <c r="CH35" i="8"/>
  <c r="CI35" i="8"/>
  <c r="CJ35" i="8"/>
  <c r="CK35" i="8"/>
  <c r="CL35" i="8"/>
  <c r="CG36" i="8"/>
  <c r="CH36" i="8"/>
  <c r="CI36" i="8"/>
  <c r="CJ36" i="8"/>
  <c r="CK36" i="8"/>
  <c r="CL36" i="8"/>
  <c r="CG37" i="8"/>
  <c r="CH37" i="8"/>
  <c r="CI37" i="8"/>
  <c r="CJ37" i="8"/>
  <c r="CK37" i="8"/>
  <c r="CL37" i="8"/>
  <c r="CG38" i="8"/>
  <c r="CH38" i="8"/>
  <c r="CI38" i="8"/>
  <c r="CJ38" i="8"/>
  <c r="CK38" i="8"/>
  <c r="CL38" i="8"/>
  <c r="CG39" i="8"/>
  <c r="CH39" i="8"/>
  <c r="CI39" i="8"/>
  <c r="CJ39" i="8"/>
  <c r="CK39" i="8"/>
  <c r="CL39" i="8"/>
  <c r="CG40" i="8"/>
  <c r="CH40" i="8"/>
  <c r="CI40" i="8"/>
  <c r="CJ40" i="8"/>
  <c r="CK40" i="8"/>
  <c r="CL40" i="8"/>
  <c r="CG41" i="8"/>
  <c r="CH41" i="8"/>
  <c r="CI41" i="8"/>
  <c r="CJ41" i="8"/>
  <c r="CK41" i="8"/>
  <c r="CL41" i="8"/>
  <c r="CG42" i="8"/>
  <c r="CH42" i="8"/>
  <c r="CI42" i="8"/>
  <c r="CJ42" i="8"/>
  <c r="CK42" i="8"/>
  <c r="CL42" i="8"/>
  <c r="CG43" i="8"/>
  <c r="CH43" i="8"/>
  <c r="CI43" i="8"/>
  <c r="CJ43" i="8"/>
  <c r="CK43" i="8"/>
  <c r="CL43" i="8"/>
  <c r="CG44" i="8"/>
  <c r="CH44" i="8"/>
  <c r="CI44" i="8"/>
  <c r="CJ44" i="8"/>
  <c r="CK44" i="8"/>
  <c r="CL44" i="8"/>
  <c r="CG45" i="8"/>
  <c r="CH45" i="8"/>
  <c r="CI45" i="8"/>
  <c r="CJ45" i="8"/>
  <c r="CK45" i="8"/>
  <c r="CL45" i="8"/>
  <c r="CG46" i="8"/>
  <c r="CH46" i="8"/>
  <c r="CI46" i="8"/>
  <c r="CJ46" i="8"/>
  <c r="CK46" i="8"/>
  <c r="CL46" i="8"/>
  <c r="CG47" i="8"/>
  <c r="CH47" i="8"/>
  <c r="CI47" i="8"/>
  <c r="CJ47" i="8"/>
  <c r="CK47" i="8"/>
  <c r="CL47" i="8"/>
  <c r="CG48" i="8"/>
  <c r="CH48" i="8"/>
  <c r="CI48" i="8"/>
  <c r="CJ48" i="8"/>
  <c r="CK48" i="8"/>
  <c r="CL48" i="8"/>
  <c r="CG49" i="8"/>
  <c r="CH49" i="8"/>
  <c r="CI49" i="8"/>
  <c r="CJ49" i="8"/>
  <c r="CK49" i="8"/>
  <c r="CL49" i="8"/>
  <c r="CG50" i="8"/>
  <c r="CH50" i="8"/>
  <c r="CI50" i="8"/>
  <c r="CJ50" i="8"/>
  <c r="CK50" i="8"/>
  <c r="CL50" i="8"/>
  <c r="CG51" i="8"/>
  <c r="CH51" i="8"/>
  <c r="CI51" i="8"/>
  <c r="CJ51" i="8"/>
  <c r="CK51" i="8"/>
  <c r="CL51" i="8"/>
  <c r="CG52" i="8"/>
  <c r="CH52" i="8"/>
  <c r="CI52" i="8"/>
  <c r="CJ52" i="8"/>
  <c r="CK52" i="8"/>
  <c r="CL52" i="8"/>
  <c r="CG53" i="8"/>
  <c r="CH53" i="8"/>
  <c r="CI53" i="8"/>
  <c r="CJ53" i="8"/>
  <c r="CK53" i="8"/>
  <c r="CL53" i="8"/>
  <c r="CG54" i="8"/>
  <c r="CH54" i="8"/>
  <c r="CI54" i="8"/>
  <c r="CJ54" i="8"/>
  <c r="CK54" i="8"/>
  <c r="CL54" i="8"/>
  <c r="CG55" i="8"/>
  <c r="CH55" i="8"/>
  <c r="CI55" i="8"/>
  <c r="CJ55" i="8"/>
  <c r="CK55" i="8"/>
  <c r="CL55" i="8"/>
  <c r="CG56" i="8"/>
  <c r="CH56" i="8"/>
  <c r="CI56" i="8"/>
  <c r="CJ56" i="8"/>
  <c r="CK56" i="8"/>
  <c r="CL56" i="8"/>
  <c r="CG57" i="8"/>
  <c r="CH57" i="8"/>
  <c r="CI57" i="8"/>
  <c r="CJ57" i="8"/>
  <c r="CK57" i="8"/>
  <c r="CL57" i="8"/>
  <c r="CG58" i="8"/>
  <c r="CH58" i="8"/>
  <c r="CI58" i="8"/>
  <c r="CJ58" i="8"/>
  <c r="CK58" i="8"/>
  <c r="CL58" i="8"/>
  <c r="CG59" i="8"/>
  <c r="CH59" i="8"/>
  <c r="CI59" i="8"/>
  <c r="CJ59" i="8"/>
  <c r="CK59" i="8"/>
  <c r="CL59" i="8"/>
  <c r="CG60" i="8"/>
  <c r="CH60" i="8"/>
  <c r="CI60" i="8"/>
  <c r="CJ60" i="8"/>
  <c r="CK60" i="8"/>
  <c r="CL60" i="8"/>
  <c r="CG61" i="8"/>
  <c r="CH61" i="8"/>
  <c r="CI61" i="8"/>
  <c r="CJ61" i="8"/>
  <c r="CK61" i="8"/>
  <c r="CL61" i="8"/>
  <c r="CG62" i="8"/>
  <c r="CH62" i="8"/>
  <c r="CI62" i="8"/>
  <c r="CJ62" i="8"/>
  <c r="CK62" i="8"/>
  <c r="CL62" i="8"/>
  <c r="CG63" i="8"/>
  <c r="CH63" i="8"/>
  <c r="CI63" i="8"/>
  <c r="CJ63" i="8"/>
  <c r="CK63" i="8"/>
  <c r="CL63" i="8"/>
  <c r="CG64" i="8"/>
  <c r="CH64" i="8"/>
  <c r="CI64" i="8"/>
  <c r="CJ64" i="8"/>
  <c r="CK64" i="8"/>
  <c r="CL64" i="8"/>
  <c r="CG65" i="8"/>
  <c r="CH65" i="8"/>
  <c r="CI65" i="8"/>
  <c r="CJ65" i="8"/>
  <c r="CK65" i="8"/>
  <c r="CL65" i="8"/>
  <c r="CG66" i="8"/>
  <c r="CH66" i="8"/>
  <c r="CI66" i="8"/>
  <c r="CJ66" i="8"/>
  <c r="CK66" i="8"/>
  <c r="CL66" i="8"/>
  <c r="CG67" i="8"/>
  <c r="CH67" i="8"/>
  <c r="CI67" i="8"/>
  <c r="CJ67" i="8"/>
  <c r="CK67" i="8"/>
  <c r="CL67" i="8"/>
  <c r="CG68" i="8"/>
  <c r="CH68" i="8"/>
  <c r="CI68" i="8"/>
  <c r="CJ68" i="8"/>
  <c r="CK68" i="8"/>
  <c r="CL68" i="8"/>
  <c r="CG69" i="8"/>
  <c r="CH69" i="8"/>
  <c r="CI69" i="8"/>
  <c r="CJ69" i="8"/>
  <c r="CK69" i="8"/>
  <c r="CL69" i="8"/>
  <c r="CG70" i="8"/>
  <c r="CH70" i="8"/>
  <c r="CI70" i="8"/>
  <c r="CJ70" i="8"/>
  <c r="CK70" i="8"/>
  <c r="CL70" i="8"/>
  <c r="CG71" i="8"/>
  <c r="CH71" i="8"/>
  <c r="CI71" i="8"/>
  <c r="CJ71" i="8"/>
  <c r="CK71" i="8"/>
  <c r="CL71" i="8"/>
  <c r="CG72" i="8"/>
  <c r="CH72" i="8"/>
  <c r="CI72" i="8"/>
  <c r="CJ72" i="8"/>
  <c r="CK72" i="8"/>
  <c r="CL72" i="8"/>
  <c r="CG73" i="8"/>
  <c r="CH73" i="8"/>
  <c r="CI73" i="8"/>
  <c r="CJ73" i="8"/>
  <c r="CK73" i="8"/>
  <c r="CL73" i="8"/>
  <c r="CG74" i="8"/>
  <c r="CH74" i="8"/>
  <c r="CI74" i="8"/>
  <c r="CJ74" i="8"/>
  <c r="CK74" i="8"/>
  <c r="CL74" i="8"/>
  <c r="CG75" i="8"/>
  <c r="CH75" i="8"/>
  <c r="CI75" i="8"/>
  <c r="CJ75" i="8"/>
  <c r="CK75" i="8"/>
  <c r="CL75" i="8"/>
  <c r="CG76" i="8"/>
  <c r="CH76" i="8"/>
  <c r="CI76" i="8"/>
  <c r="CJ76" i="8"/>
  <c r="CK76" i="8"/>
  <c r="CL76" i="8"/>
  <c r="CG77" i="8"/>
  <c r="CH77" i="8"/>
  <c r="CI77" i="8"/>
  <c r="CJ77" i="8"/>
  <c r="CK77" i="8"/>
  <c r="CL77" i="8"/>
  <c r="CG78" i="8"/>
  <c r="CH78" i="8"/>
  <c r="CI78" i="8"/>
  <c r="CJ78" i="8"/>
  <c r="CK78" i="8"/>
  <c r="CL78" i="8"/>
  <c r="CG79" i="8"/>
  <c r="CH79" i="8"/>
  <c r="CI79" i="8"/>
  <c r="CJ79" i="8"/>
  <c r="CK79" i="8"/>
  <c r="CL79" i="8"/>
  <c r="CG80" i="8"/>
  <c r="CH80" i="8"/>
  <c r="CI80" i="8"/>
  <c r="CJ80" i="8"/>
  <c r="CK80" i="8"/>
  <c r="CL80" i="8"/>
  <c r="CG81" i="8"/>
  <c r="CH81" i="8"/>
  <c r="CI81" i="8"/>
  <c r="CJ81" i="8"/>
  <c r="CK81" i="8"/>
  <c r="CL81" i="8"/>
  <c r="CG82" i="8"/>
  <c r="CH82" i="8"/>
  <c r="CI82" i="8"/>
  <c r="CJ82" i="8"/>
  <c r="CK82" i="8"/>
  <c r="CL82" i="8"/>
  <c r="CG83" i="8"/>
  <c r="CH83" i="8"/>
  <c r="CI83" i="8"/>
  <c r="CJ83" i="8"/>
  <c r="CK83" i="8"/>
  <c r="CL83" i="8"/>
  <c r="CG84" i="8"/>
  <c r="CH84" i="8"/>
  <c r="CI84" i="8"/>
  <c r="CJ84" i="8"/>
  <c r="CK84" i="8"/>
  <c r="CL84" i="8"/>
  <c r="CG85" i="8"/>
  <c r="CH85" i="8"/>
  <c r="CI85" i="8"/>
  <c r="CJ85" i="8"/>
  <c r="CK85" i="8"/>
  <c r="CL85" i="8"/>
  <c r="CG86" i="8"/>
  <c r="CH86" i="8"/>
  <c r="CI86" i="8"/>
  <c r="CJ86" i="8"/>
  <c r="CK86" i="8"/>
  <c r="CL86" i="8"/>
  <c r="CG87" i="8"/>
  <c r="CH87" i="8"/>
  <c r="CI87" i="8"/>
  <c r="CJ87" i="8"/>
  <c r="CK87" i="8"/>
  <c r="CL87" i="8"/>
  <c r="CG88" i="8"/>
  <c r="CH88" i="8"/>
  <c r="CI88" i="8"/>
  <c r="CJ88" i="8"/>
  <c r="CK88" i="8"/>
  <c r="CL88" i="8"/>
  <c r="CG89" i="8"/>
  <c r="CH89" i="8"/>
  <c r="CI89" i="8"/>
  <c r="CJ89" i="8"/>
  <c r="CK89" i="8"/>
  <c r="CL89" i="8"/>
  <c r="CG90" i="8"/>
  <c r="CH90" i="8"/>
  <c r="CI90" i="8"/>
  <c r="CJ90" i="8"/>
  <c r="CK90" i="8"/>
  <c r="CL90" i="8"/>
  <c r="CG91" i="8"/>
  <c r="CH91" i="8"/>
  <c r="CI91" i="8"/>
  <c r="CJ91" i="8"/>
  <c r="CK91" i="8"/>
  <c r="CL91" i="8"/>
  <c r="CG92" i="8"/>
  <c r="CH92" i="8"/>
  <c r="CI92" i="8"/>
  <c r="CJ92" i="8"/>
  <c r="CK92" i="8"/>
  <c r="CL92" i="8"/>
  <c r="CG93" i="8"/>
  <c r="CH93" i="8"/>
  <c r="CI93" i="8"/>
  <c r="CJ93" i="8"/>
  <c r="CK93" i="8"/>
  <c r="CL93" i="8"/>
  <c r="CG94" i="8"/>
  <c r="CH94" i="8"/>
  <c r="CI94" i="8"/>
  <c r="CJ94" i="8"/>
  <c r="CK94" i="8"/>
  <c r="CL94" i="8"/>
  <c r="CG95" i="8"/>
  <c r="CH95" i="8"/>
  <c r="CI95" i="8"/>
  <c r="CJ95" i="8"/>
  <c r="CK95" i="8"/>
  <c r="CL95" i="8"/>
  <c r="CG96" i="8"/>
  <c r="CH96" i="8"/>
  <c r="CI96" i="8"/>
  <c r="CJ96" i="8"/>
  <c r="CK96" i="8"/>
  <c r="CL96" i="8"/>
  <c r="CG97" i="8"/>
  <c r="CH97" i="8"/>
  <c r="CI97" i="8"/>
  <c r="CJ97" i="8"/>
  <c r="CK97" i="8"/>
  <c r="CL97" i="8"/>
  <c r="CG98" i="8"/>
  <c r="CH98" i="8"/>
  <c r="CI98" i="8"/>
  <c r="CJ98" i="8"/>
  <c r="CK98" i="8"/>
  <c r="CL98" i="8"/>
  <c r="CG99" i="8"/>
  <c r="CH99" i="8"/>
  <c r="CI99" i="8"/>
  <c r="CJ99" i="8"/>
  <c r="CK99" i="8"/>
  <c r="CL99" i="8"/>
  <c r="CG100" i="8"/>
  <c r="CH100" i="8"/>
  <c r="CI100" i="8"/>
  <c r="CJ100" i="8"/>
  <c r="CK100" i="8"/>
  <c r="CL100" i="8"/>
  <c r="CG101" i="8"/>
  <c r="CH101" i="8"/>
  <c r="CI101" i="8"/>
  <c r="CJ101" i="8"/>
  <c r="CK101" i="8"/>
  <c r="CL101" i="8"/>
  <c r="CG102" i="8"/>
  <c r="CH102" i="8"/>
  <c r="CI102" i="8"/>
  <c r="CJ102" i="8"/>
  <c r="CK102" i="8"/>
  <c r="CL102" i="8"/>
  <c r="CG103" i="8"/>
  <c r="CH103" i="8"/>
  <c r="CI103" i="8"/>
  <c r="CJ103" i="8"/>
  <c r="CK103" i="8"/>
  <c r="CL103" i="8"/>
  <c r="CG104" i="8"/>
  <c r="CH104" i="8"/>
  <c r="CI104" i="8"/>
  <c r="CJ104" i="8"/>
  <c r="CK104" i="8"/>
  <c r="CL104" i="8"/>
  <c r="CG105" i="8"/>
  <c r="CH105" i="8"/>
  <c r="CI105" i="8"/>
  <c r="CJ105" i="8"/>
  <c r="CK105" i="8"/>
  <c r="CL105" i="8"/>
  <c r="CG106" i="8"/>
  <c r="CH106" i="8"/>
  <c r="CI106" i="8"/>
  <c r="CJ106" i="8"/>
  <c r="CK106" i="8"/>
  <c r="CL106" i="8"/>
  <c r="CG107" i="8"/>
  <c r="CH107" i="8"/>
  <c r="CI107" i="8"/>
  <c r="CJ107" i="8"/>
  <c r="CK107" i="8"/>
  <c r="CL107" i="8"/>
  <c r="CG108" i="8"/>
  <c r="CH108" i="8"/>
  <c r="CI108" i="8"/>
  <c r="CJ108" i="8"/>
  <c r="CK108" i="8"/>
  <c r="CL108" i="8"/>
  <c r="CG109" i="8"/>
  <c r="CH109" i="8"/>
  <c r="CI109" i="8"/>
  <c r="CJ109" i="8"/>
  <c r="CK109" i="8"/>
  <c r="CL109" i="8"/>
  <c r="CG110" i="8"/>
  <c r="CH110" i="8"/>
  <c r="CI110" i="8"/>
  <c r="CJ110" i="8"/>
  <c r="CK110" i="8"/>
  <c r="CL110" i="8"/>
  <c r="CG111" i="8"/>
  <c r="CH111" i="8"/>
  <c r="CI111" i="8"/>
  <c r="CJ111" i="8"/>
  <c r="CK111" i="8"/>
  <c r="CL111" i="8"/>
  <c r="CG112" i="8"/>
  <c r="CH112" i="8"/>
  <c r="CI112" i="8"/>
  <c r="CJ112" i="8"/>
  <c r="CK112" i="8"/>
  <c r="CL112" i="8"/>
  <c r="CG113" i="8"/>
  <c r="CH113" i="8"/>
  <c r="CI113" i="8"/>
  <c r="CJ113" i="8"/>
  <c r="CK113" i="8"/>
  <c r="CL113" i="8"/>
  <c r="CG114" i="8"/>
  <c r="CH114" i="8"/>
  <c r="CI114" i="8"/>
  <c r="CJ114" i="8"/>
  <c r="CK114" i="8"/>
  <c r="CL114" i="8"/>
  <c r="CG115" i="8"/>
  <c r="CH115" i="8"/>
  <c r="CI115" i="8"/>
  <c r="CJ115" i="8"/>
  <c r="CK115" i="8"/>
  <c r="CL115" i="8"/>
  <c r="CG116" i="8"/>
  <c r="CH116" i="8"/>
  <c r="CI116" i="8"/>
  <c r="CJ116" i="8"/>
  <c r="CK116" i="8"/>
  <c r="CL116" i="8"/>
  <c r="CG117" i="8"/>
  <c r="CH117" i="8"/>
  <c r="CI117" i="8"/>
  <c r="CJ117" i="8"/>
  <c r="CK117" i="8"/>
  <c r="CL117" i="8"/>
  <c r="CG118" i="8"/>
  <c r="CH118" i="8"/>
  <c r="CI118" i="8"/>
  <c r="CJ118" i="8"/>
  <c r="CK118" i="8"/>
  <c r="CL118" i="8"/>
  <c r="CG119" i="8"/>
  <c r="CH119" i="8"/>
  <c r="CI119" i="8"/>
  <c r="CJ119" i="8"/>
  <c r="CK119" i="8"/>
  <c r="CL119" i="8"/>
  <c r="CN119" i="8"/>
  <c r="CG120" i="8"/>
  <c r="CH120" i="8"/>
  <c r="CI120" i="8"/>
  <c r="CJ120" i="8"/>
  <c r="CK120" i="8"/>
  <c r="CL120" i="8"/>
  <c r="CG121" i="8"/>
  <c r="CH121" i="8"/>
  <c r="CI121" i="8"/>
  <c r="CJ121" i="8"/>
  <c r="CK121" i="8"/>
  <c r="CL121" i="8"/>
  <c r="CG122" i="8"/>
  <c r="CH122" i="8"/>
  <c r="CI122" i="8"/>
  <c r="CJ122" i="8"/>
  <c r="CK122" i="8"/>
  <c r="CL122" i="8"/>
  <c r="CG123" i="8"/>
  <c r="CH123" i="8"/>
  <c r="CI123" i="8"/>
  <c r="CJ123" i="8"/>
  <c r="CK123" i="8"/>
  <c r="CL123" i="8"/>
  <c r="CG124" i="8"/>
  <c r="CH124" i="8"/>
  <c r="CI124" i="8"/>
  <c r="CJ124" i="8"/>
  <c r="CK124" i="8"/>
  <c r="CL124" i="8"/>
  <c r="CG125" i="8"/>
  <c r="CH125" i="8"/>
  <c r="CI125" i="8"/>
  <c r="CJ125" i="8"/>
  <c r="CK125" i="8"/>
  <c r="CL125" i="8"/>
  <c r="CG126" i="8"/>
  <c r="CH126" i="8"/>
  <c r="CI126" i="8"/>
  <c r="CJ126" i="8"/>
  <c r="CK126" i="8"/>
  <c r="CL126" i="8"/>
  <c r="CG127" i="8"/>
  <c r="CH127" i="8"/>
  <c r="CI127" i="8"/>
  <c r="CJ127" i="8"/>
  <c r="CK127" i="8"/>
  <c r="CL127" i="8"/>
  <c r="CG128" i="8"/>
  <c r="CH128" i="8"/>
  <c r="CI128" i="8"/>
  <c r="CJ128" i="8"/>
  <c r="CK128" i="8"/>
  <c r="CL128" i="8"/>
  <c r="CG129" i="8"/>
  <c r="CH129" i="8"/>
  <c r="CI129" i="8"/>
  <c r="CJ129" i="8"/>
  <c r="CK129" i="8"/>
  <c r="CL129" i="8"/>
  <c r="CG130" i="8"/>
  <c r="CH130" i="8"/>
  <c r="CI130" i="8"/>
  <c r="CJ130" i="8"/>
  <c r="CK130" i="8"/>
  <c r="CL130" i="8"/>
  <c r="CG131" i="8"/>
  <c r="CH131" i="8"/>
  <c r="CI131" i="8"/>
  <c r="CJ131" i="8"/>
  <c r="CK131" i="8"/>
  <c r="CL131" i="8"/>
  <c r="CG132" i="8"/>
  <c r="CH132" i="8"/>
  <c r="CI132" i="8"/>
  <c r="CJ132" i="8"/>
  <c r="CK132" i="8"/>
  <c r="CL132" i="8"/>
  <c r="CG133" i="8"/>
  <c r="CH133" i="8"/>
  <c r="CI133" i="8"/>
  <c r="CJ133" i="8"/>
  <c r="CK133" i="8"/>
  <c r="CL133" i="8"/>
  <c r="CG134" i="8"/>
  <c r="CH134" i="8"/>
  <c r="CI134" i="8"/>
  <c r="CJ134" i="8"/>
  <c r="CK134" i="8"/>
  <c r="CL134" i="8"/>
  <c r="CG135" i="8"/>
  <c r="CH135" i="8"/>
  <c r="CI135" i="8"/>
  <c r="CJ135" i="8"/>
  <c r="CK135" i="8"/>
  <c r="CL135" i="8"/>
  <c r="CG136" i="8"/>
  <c r="CH136" i="8"/>
  <c r="CI136" i="8"/>
  <c r="CJ136" i="8"/>
  <c r="CK136" i="8"/>
  <c r="CL136" i="8"/>
  <c r="CG137" i="8"/>
  <c r="CH137" i="8"/>
  <c r="CI137" i="8"/>
  <c r="CJ137" i="8"/>
  <c r="CK137" i="8"/>
  <c r="CL137" i="8"/>
  <c r="CG138" i="8"/>
  <c r="CH138" i="8"/>
  <c r="CI138" i="8"/>
  <c r="CJ138" i="8"/>
  <c r="CK138" i="8"/>
  <c r="CL138" i="8"/>
  <c r="CG139" i="8"/>
  <c r="CH139" i="8"/>
  <c r="CI139" i="8"/>
  <c r="CJ139" i="8"/>
  <c r="CK139" i="8"/>
  <c r="CL139" i="8"/>
  <c r="CG140" i="8"/>
  <c r="CH140" i="8"/>
  <c r="CI140" i="8"/>
  <c r="CJ140" i="8"/>
  <c r="CK140" i="8"/>
  <c r="CL140" i="8"/>
  <c r="CM5" i="11"/>
  <c r="CM6" i="11"/>
  <c r="CM7" i="11"/>
  <c r="CM8" i="11"/>
  <c r="CM9" i="11"/>
  <c r="CM10" i="11"/>
  <c r="CM11" i="11"/>
  <c r="CM12" i="11"/>
  <c r="CM13" i="11"/>
  <c r="CM14" i="11"/>
  <c r="CM15" i="11"/>
  <c r="CM16" i="11"/>
  <c r="CM17" i="11"/>
  <c r="CM18" i="11"/>
  <c r="CM19" i="11"/>
  <c r="CM20" i="11"/>
  <c r="CM21" i="11"/>
  <c r="CM22" i="11"/>
  <c r="CM23" i="11"/>
  <c r="CM24" i="11"/>
  <c r="CM25" i="11"/>
  <c r="CM26" i="11"/>
  <c r="CM27" i="11"/>
  <c r="CM28" i="11"/>
  <c r="CM29" i="11"/>
  <c r="CM30" i="11"/>
  <c r="CM31" i="11"/>
  <c r="CM32" i="11"/>
  <c r="CM33" i="11"/>
  <c r="CM34" i="11"/>
  <c r="CM35" i="11"/>
  <c r="CM36" i="11"/>
  <c r="CM37" i="11"/>
  <c r="CM38" i="11"/>
  <c r="CM39" i="11"/>
  <c r="CM40" i="11"/>
  <c r="CM41" i="11"/>
  <c r="CM42" i="11"/>
  <c r="CM43" i="11"/>
  <c r="CM44" i="11"/>
  <c r="CM45" i="11"/>
  <c r="CM46" i="11"/>
  <c r="CM47" i="11"/>
  <c r="CM48" i="11"/>
  <c r="CM49" i="11"/>
  <c r="CM50" i="11"/>
  <c r="CM51" i="11"/>
  <c r="CM52" i="11"/>
  <c r="CM53" i="11"/>
  <c r="CM54" i="11"/>
  <c r="CM55" i="11"/>
  <c r="CM56" i="11"/>
  <c r="CM57" i="11"/>
  <c r="CM58" i="11"/>
  <c r="CM59" i="11"/>
  <c r="CM60" i="11"/>
  <c r="CM61" i="11"/>
  <c r="CM62" i="11"/>
  <c r="CM63" i="11"/>
  <c r="CM64" i="11"/>
  <c r="CM65" i="11"/>
  <c r="CM66" i="11"/>
  <c r="CM67" i="11"/>
  <c r="CM68" i="11"/>
  <c r="CM69" i="11"/>
  <c r="CM70" i="11"/>
  <c r="CM71" i="11"/>
  <c r="CM72" i="11"/>
  <c r="CM73" i="11"/>
  <c r="CM74" i="11"/>
  <c r="CM75" i="11"/>
  <c r="CM76" i="11"/>
  <c r="CM77" i="11"/>
  <c r="CM78" i="11"/>
  <c r="CM79" i="11"/>
  <c r="CM80" i="11"/>
  <c r="CM81" i="11"/>
  <c r="CM82" i="11"/>
  <c r="CM83" i="11"/>
  <c r="CM84" i="11"/>
  <c r="CM85" i="11"/>
  <c r="CM86" i="11"/>
  <c r="CM87" i="11"/>
  <c r="CM88" i="11"/>
  <c r="CM89" i="11"/>
  <c r="CM90" i="11"/>
  <c r="CM91" i="11"/>
  <c r="CM92" i="11"/>
  <c r="CM93" i="11"/>
  <c r="CM94" i="11"/>
  <c r="CM95" i="11"/>
  <c r="CM96" i="11"/>
  <c r="CM97" i="11"/>
  <c r="CM98" i="11"/>
  <c r="CM99" i="11"/>
  <c r="CM100" i="11"/>
  <c r="CM101" i="11"/>
  <c r="CM102" i="11"/>
  <c r="CM103" i="11"/>
  <c r="CM104" i="11"/>
  <c r="CM105" i="11"/>
  <c r="CM106" i="11"/>
  <c r="CM107" i="11"/>
  <c r="CM108" i="11"/>
  <c r="CM109" i="11"/>
  <c r="CM110" i="11"/>
  <c r="CM111" i="11"/>
  <c r="CM112" i="11"/>
  <c r="CM113" i="11"/>
  <c r="CM114" i="11"/>
  <c r="CM115" i="11"/>
  <c r="CM116" i="11"/>
  <c r="CM117" i="11"/>
  <c r="CM118" i="11"/>
  <c r="CM119" i="11"/>
  <c r="CM120" i="11"/>
  <c r="CM121" i="11"/>
  <c r="CM122" i="11"/>
  <c r="CM123" i="11"/>
  <c r="CM124" i="11"/>
  <c r="CM125" i="11"/>
  <c r="CM126" i="11"/>
  <c r="CM127" i="11"/>
  <c r="CM128" i="11"/>
  <c r="CM129" i="11"/>
  <c r="CM130" i="11"/>
  <c r="CM131" i="11"/>
  <c r="CM132" i="11"/>
  <c r="CM133" i="11"/>
  <c r="CM134" i="11"/>
  <c r="CM135" i="11"/>
  <c r="CM136" i="11"/>
  <c r="CM137" i="11"/>
  <c r="CM138" i="11"/>
  <c r="CM139" i="11"/>
  <c r="CM140" i="11"/>
  <c r="CM141" i="11"/>
  <c r="CM142" i="11"/>
  <c r="CM143" i="11"/>
  <c r="CM144" i="11"/>
  <c r="CM145" i="11"/>
  <c r="CM146" i="11"/>
  <c r="CM147" i="11"/>
  <c r="CM148" i="11"/>
  <c r="CM149" i="11"/>
  <c r="CM150" i="11"/>
  <c r="CM151" i="11"/>
  <c r="CM152" i="11"/>
  <c r="CM153" i="11"/>
  <c r="CM154" i="11"/>
  <c r="CM155" i="11"/>
  <c r="CM156" i="11"/>
  <c r="CM157" i="11"/>
  <c r="CM158" i="11"/>
  <c r="CM159" i="11"/>
  <c r="CM160" i="11"/>
  <c r="CM161" i="11"/>
  <c r="CM162" i="11"/>
  <c r="CM163" i="11"/>
  <c r="CM164" i="11"/>
  <c r="CM165" i="11"/>
  <c r="CM166" i="11"/>
  <c r="CM167" i="11"/>
  <c r="CM168" i="11"/>
  <c r="CM169" i="11"/>
  <c r="CM170" i="11"/>
  <c r="CM171" i="11"/>
  <c r="CM172" i="11"/>
  <c r="CM173" i="11"/>
  <c r="CM174" i="11"/>
  <c r="CM175" i="11"/>
  <c r="CM176" i="11"/>
  <c r="CM177" i="11"/>
  <c r="CM178" i="11"/>
  <c r="CM179" i="11"/>
  <c r="CM180" i="11"/>
  <c r="CM181" i="11"/>
  <c r="CM182" i="11"/>
  <c r="CM183" i="11"/>
  <c r="CM184" i="11"/>
  <c r="CM185" i="11"/>
  <c r="CM186" i="11"/>
  <c r="CM187" i="11"/>
  <c r="CM188" i="11"/>
  <c r="CM189" i="11"/>
  <c r="CM190" i="11"/>
  <c r="CM191" i="11"/>
  <c r="CM192" i="11"/>
  <c r="CM193" i="11"/>
  <c r="CM194" i="11"/>
  <c r="CM195" i="11"/>
  <c r="CM196" i="11"/>
  <c r="CM197" i="11"/>
  <c r="CM198" i="11"/>
  <c r="CM199" i="11"/>
  <c r="CM200" i="11"/>
  <c r="CM201" i="11"/>
  <c r="CM202" i="11"/>
  <c r="CM203" i="11"/>
  <c r="CM204" i="11"/>
  <c r="CM205" i="11"/>
  <c r="CM206" i="11"/>
  <c r="CM207" i="11"/>
  <c r="CM208" i="11"/>
  <c r="CM209" i="11"/>
  <c r="CM210" i="11"/>
  <c r="CM211" i="11"/>
  <c r="CM212" i="11"/>
  <c r="CM213" i="11"/>
  <c r="CM214" i="11"/>
  <c r="CM215" i="11"/>
  <c r="CM216" i="11"/>
  <c r="CM217" i="11"/>
  <c r="CM218" i="11"/>
  <c r="CM219" i="11"/>
  <c r="CM220" i="11"/>
  <c r="CM221" i="11"/>
  <c r="CM222" i="11"/>
  <c r="CM223" i="11"/>
  <c r="CM224" i="11"/>
  <c r="CM225" i="11"/>
  <c r="CM226" i="11"/>
  <c r="CM227" i="11"/>
  <c r="CM228" i="11"/>
  <c r="CM229" i="11"/>
  <c r="CM230" i="11"/>
  <c r="CM231" i="11"/>
  <c r="CM232" i="11"/>
  <c r="CM233" i="11"/>
  <c r="CM234" i="11"/>
  <c r="CM235" i="11"/>
  <c r="CM236" i="11"/>
  <c r="CM237" i="11"/>
  <c r="CM238" i="11"/>
  <c r="CM239" i="11"/>
  <c r="CM240" i="11"/>
  <c r="CM241" i="11"/>
  <c r="CM242" i="11"/>
  <c r="CM243" i="11"/>
  <c r="CM244" i="11"/>
  <c r="CM245" i="11"/>
  <c r="CM246" i="11"/>
  <c r="CM247" i="11"/>
  <c r="CM248" i="11"/>
  <c r="CM249" i="11"/>
  <c r="CM250" i="11"/>
  <c r="CM251" i="11"/>
  <c r="CM252" i="11"/>
  <c r="CM253" i="11"/>
  <c r="CM254" i="11"/>
  <c r="CM255" i="11"/>
  <c r="CM256" i="11"/>
  <c r="CM257" i="11"/>
  <c r="CM258" i="11"/>
  <c r="CM259" i="11"/>
  <c r="CM260" i="11"/>
  <c r="CM261" i="11"/>
  <c r="CM262" i="11"/>
  <c r="CM263" i="11"/>
  <c r="CM264" i="11"/>
  <c r="CM265" i="11"/>
  <c r="CM266" i="11"/>
  <c r="CM267" i="11"/>
  <c r="CM268" i="11"/>
  <c r="CM269" i="11"/>
  <c r="CM270" i="11"/>
  <c r="CM271" i="11"/>
  <c r="CM272" i="11"/>
  <c r="CM273" i="11"/>
  <c r="CM274" i="11"/>
  <c r="CM275" i="11"/>
  <c r="CM276" i="11"/>
  <c r="CM277" i="11"/>
  <c r="CM278" i="11"/>
  <c r="CM279" i="11"/>
  <c r="CM280" i="11"/>
  <c r="CM281" i="11"/>
  <c r="CM282" i="11"/>
  <c r="CM283" i="11"/>
  <c r="CM284" i="11"/>
  <c r="CM285" i="11"/>
  <c r="CM286" i="11"/>
  <c r="CM287" i="11"/>
  <c r="CM288" i="11"/>
  <c r="CM289" i="11"/>
  <c r="CM290" i="11"/>
  <c r="CM291" i="11"/>
  <c r="CM292" i="11"/>
  <c r="CM293" i="11"/>
  <c r="CM294" i="11"/>
  <c r="CM295" i="11"/>
  <c r="CM296" i="11"/>
  <c r="CM297" i="11"/>
  <c r="CM298" i="11"/>
  <c r="CM299" i="11"/>
  <c r="CM300" i="11"/>
  <c r="CM301" i="11"/>
  <c r="CM302" i="11"/>
  <c r="CM303" i="11"/>
  <c r="CM304" i="11"/>
  <c r="CM305" i="11"/>
  <c r="CM306" i="11"/>
  <c r="CM307" i="11"/>
  <c r="CM308" i="11"/>
  <c r="CM309" i="11"/>
  <c r="CM310" i="11"/>
  <c r="CM311" i="11"/>
  <c r="CM312" i="11"/>
  <c r="CM313" i="11"/>
  <c r="CM314" i="11"/>
  <c r="CM315" i="11"/>
  <c r="CM316" i="11"/>
  <c r="CM317" i="11"/>
  <c r="CM318" i="11"/>
  <c r="CM319" i="11"/>
  <c r="CM320" i="11"/>
  <c r="CM321" i="11"/>
  <c r="CM322" i="11"/>
  <c r="CM323" i="11"/>
  <c r="CM324" i="11"/>
  <c r="CM325" i="11"/>
  <c r="CM326" i="11"/>
  <c r="CM327" i="11"/>
  <c r="CM328" i="11"/>
  <c r="CM329" i="11"/>
  <c r="CM330" i="11"/>
  <c r="CM331" i="11"/>
  <c r="CM332" i="11"/>
  <c r="CM333" i="11"/>
  <c r="CM334" i="11"/>
  <c r="CM335" i="11"/>
  <c r="CM336" i="11"/>
  <c r="CM337" i="11"/>
  <c r="CM338" i="11"/>
  <c r="CM339" i="11"/>
  <c r="CM340" i="11"/>
  <c r="CM341" i="11"/>
  <c r="CM342" i="11"/>
  <c r="CM343" i="11"/>
  <c r="CM344" i="11"/>
  <c r="CM345" i="11"/>
  <c r="CM346" i="11"/>
  <c r="CM347" i="11"/>
  <c r="CM348" i="11"/>
  <c r="CM349" i="11"/>
  <c r="CM350" i="11"/>
  <c r="CM351" i="11"/>
  <c r="CM352" i="11"/>
  <c r="CM353" i="11"/>
  <c r="CM354" i="11"/>
  <c r="CM355" i="11"/>
  <c r="CM356" i="11"/>
  <c r="CM357" i="11"/>
  <c r="CM358" i="11"/>
  <c r="CM359" i="11"/>
  <c r="CM360" i="11"/>
  <c r="CM361" i="11"/>
  <c r="CM362" i="11"/>
  <c r="CM363" i="11"/>
  <c r="CM364" i="11"/>
  <c r="CM365" i="11"/>
  <c r="CM366" i="11"/>
  <c r="CM367" i="11"/>
  <c r="CM368" i="11"/>
  <c r="CM369" i="11"/>
  <c r="CM370" i="11"/>
  <c r="CM371" i="11"/>
  <c r="CM372" i="11"/>
  <c r="CM373" i="11"/>
  <c r="CM374" i="11"/>
  <c r="CM375" i="11"/>
  <c r="CM376" i="11"/>
  <c r="CM377" i="11"/>
  <c r="CM378" i="11"/>
  <c r="CM379" i="11"/>
  <c r="CM380" i="11"/>
  <c r="CM381" i="11"/>
  <c r="CM382" i="11"/>
  <c r="CM383" i="11"/>
  <c r="CM384" i="11"/>
  <c r="CM385" i="11"/>
  <c r="CM386" i="11"/>
  <c r="CM387" i="11"/>
  <c r="CM388" i="11"/>
  <c r="CM389" i="11"/>
  <c r="CM390" i="11"/>
  <c r="CM391" i="11"/>
  <c r="CM392" i="11"/>
  <c r="CM393" i="11"/>
  <c r="CM394" i="11"/>
  <c r="CM395" i="11"/>
  <c r="CM396" i="11"/>
  <c r="CM397" i="11"/>
  <c r="CM398" i="11"/>
  <c r="CM399" i="11"/>
  <c r="CM400" i="11"/>
  <c r="CM401" i="11"/>
  <c r="CM402" i="11"/>
  <c r="CM403" i="11"/>
  <c r="CM404" i="11"/>
  <c r="CM405" i="11"/>
  <c r="CM406" i="11"/>
  <c r="CM407" i="11"/>
  <c r="CM408" i="11"/>
  <c r="CM409" i="11"/>
  <c r="CM410" i="11"/>
  <c r="CM411" i="11"/>
  <c r="CM412" i="11"/>
  <c r="CM413" i="11"/>
  <c r="CM414" i="11"/>
  <c r="CM415" i="11"/>
  <c r="CM416" i="11"/>
  <c r="CM417" i="11"/>
  <c r="CM418" i="11"/>
  <c r="CM419" i="11"/>
  <c r="CM420" i="11"/>
  <c r="CM421" i="11"/>
  <c r="CM422" i="11"/>
  <c r="CM423" i="11"/>
  <c r="CM424" i="11"/>
  <c r="CM425" i="11"/>
  <c r="CM426" i="11"/>
  <c r="CM427" i="11"/>
  <c r="CM428" i="11"/>
  <c r="CM429" i="11"/>
  <c r="CM430" i="11"/>
  <c r="CM431" i="11"/>
  <c r="CM432" i="11"/>
  <c r="CM433" i="11"/>
  <c r="CM434" i="11"/>
  <c r="CM435" i="11"/>
  <c r="CM436" i="11"/>
  <c r="CM437" i="11"/>
  <c r="CM438" i="11"/>
  <c r="CM439" i="11"/>
  <c r="CM440" i="11"/>
  <c r="CM441" i="11"/>
  <c r="CM442" i="11"/>
  <c r="CM443" i="11"/>
  <c r="CM444" i="11"/>
  <c r="CM445" i="11"/>
  <c r="CM446" i="11"/>
  <c r="CM447" i="11"/>
  <c r="CM448" i="11"/>
  <c r="CM449" i="11"/>
  <c r="CM450" i="11"/>
  <c r="CM451" i="11"/>
  <c r="CM452" i="11"/>
  <c r="CM453" i="11"/>
  <c r="CM454" i="11"/>
  <c r="CM455" i="11"/>
  <c r="CM456" i="11"/>
  <c r="CM457" i="11"/>
  <c r="CM458" i="11"/>
  <c r="CM459" i="11"/>
  <c r="CM460" i="11"/>
  <c r="CM461" i="11"/>
  <c r="CM462" i="11"/>
  <c r="CM463" i="11"/>
  <c r="CM464" i="11"/>
  <c r="CM465" i="11"/>
  <c r="CM466" i="11"/>
  <c r="CM467" i="11"/>
  <c r="CM468" i="11"/>
  <c r="CM469" i="11"/>
  <c r="CM470" i="11"/>
  <c r="CM471" i="11"/>
  <c r="CM472" i="11"/>
  <c r="CM473" i="11"/>
  <c r="CM474" i="11"/>
  <c r="CM475" i="11"/>
  <c r="CM476" i="11"/>
  <c r="CM477" i="11"/>
  <c r="CM478" i="11"/>
  <c r="CM479" i="11"/>
  <c r="CM480" i="11"/>
  <c r="CM481" i="11"/>
  <c r="CM482" i="11"/>
  <c r="CM483" i="11"/>
  <c r="CM484" i="11"/>
  <c r="CM485" i="11"/>
  <c r="CM486" i="11"/>
  <c r="CM487" i="11"/>
  <c r="CM488" i="11"/>
  <c r="CM489" i="11"/>
  <c r="CM490" i="11"/>
  <c r="CM491" i="11"/>
  <c r="CM492" i="11"/>
  <c r="CM493" i="11"/>
  <c r="CM494" i="11"/>
  <c r="CM495" i="11"/>
  <c r="CM496" i="11"/>
  <c r="CM497" i="11"/>
  <c r="CM498" i="11"/>
  <c r="CM499" i="11"/>
  <c r="CM500" i="11"/>
  <c r="CM501" i="11"/>
  <c r="CM502" i="11"/>
  <c r="CM503" i="11"/>
  <c r="CM504" i="11"/>
  <c r="CM505" i="11"/>
  <c r="CM506" i="11"/>
  <c r="CM507" i="11"/>
  <c r="CM508" i="11"/>
  <c r="CM509" i="11"/>
  <c r="CM510" i="11"/>
  <c r="CM511" i="11"/>
  <c r="CM512" i="11"/>
  <c r="CM513" i="11"/>
  <c r="CM514" i="11"/>
  <c r="CM515" i="11"/>
  <c r="CM516" i="11"/>
  <c r="CM517" i="11"/>
  <c r="CM518" i="11"/>
  <c r="CM519" i="11"/>
  <c r="CM520" i="11"/>
  <c r="CM521" i="11"/>
  <c r="CM522" i="11"/>
  <c r="CM523" i="11"/>
  <c r="CM524" i="11"/>
  <c r="CM525" i="11"/>
  <c r="CM526" i="11"/>
  <c r="CM527" i="11"/>
  <c r="CM528" i="11"/>
  <c r="CM4" i="11"/>
  <c r="CJ4" i="11"/>
  <c r="CG5" i="11"/>
  <c r="CH5" i="11"/>
  <c r="CI5" i="11"/>
  <c r="CJ5" i="11"/>
  <c r="CK5" i="11"/>
  <c r="CG6" i="11"/>
  <c r="CH6" i="11"/>
  <c r="CI6" i="11"/>
  <c r="CJ6" i="11"/>
  <c r="CK6" i="11"/>
  <c r="CG7" i="11"/>
  <c r="CH7" i="11"/>
  <c r="CI7" i="11"/>
  <c r="CJ7" i="11"/>
  <c r="CK7" i="11"/>
  <c r="CG8" i="11"/>
  <c r="CH8" i="11"/>
  <c r="CI8" i="11"/>
  <c r="CJ8" i="11"/>
  <c r="CK8" i="11"/>
  <c r="CG9" i="11"/>
  <c r="CH9" i="11"/>
  <c r="CI9" i="11"/>
  <c r="CJ9" i="11"/>
  <c r="CK9" i="11"/>
  <c r="CG10" i="11"/>
  <c r="CH10" i="11"/>
  <c r="CI10" i="11"/>
  <c r="CJ10" i="11"/>
  <c r="CK10" i="11"/>
  <c r="CG11" i="11"/>
  <c r="CH11" i="11"/>
  <c r="CI11" i="11"/>
  <c r="CJ11" i="11"/>
  <c r="CK11" i="11"/>
  <c r="CG12" i="11"/>
  <c r="CH12" i="11"/>
  <c r="CI12" i="11"/>
  <c r="CJ12" i="11"/>
  <c r="CK12" i="11"/>
  <c r="CG13" i="11"/>
  <c r="CH13" i="11"/>
  <c r="CI13" i="11"/>
  <c r="CJ13" i="11"/>
  <c r="CK13" i="11"/>
  <c r="CG14" i="11"/>
  <c r="CH14" i="11"/>
  <c r="CI14" i="11"/>
  <c r="CJ14" i="11"/>
  <c r="CK14" i="11"/>
  <c r="CG15" i="11"/>
  <c r="CH15" i="11"/>
  <c r="CI15" i="11"/>
  <c r="CJ15" i="11"/>
  <c r="CK15" i="11"/>
  <c r="CG16" i="11"/>
  <c r="CH16" i="11"/>
  <c r="CI16" i="11"/>
  <c r="CJ16" i="11"/>
  <c r="CK16" i="11"/>
  <c r="CG17" i="11"/>
  <c r="CH17" i="11"/>
  <c r="CI17" i="11"/>
  <c r="CJ17" i="11"/>
  <c r="CK17" i="11"/>
  <c r="CG18" i="11"/>
  <c r="CH18" i="11"/>
  <c r="CI18" i="11"/>
  <c r="CJ18" i="11"/>
  <c r="CK18" i="11"/>
  <c r="CG19" i="11"/>
  <c r="CH19" i="11"/>
  <c r="CI19" i="11"/>
  <c r="CJ19" i="11"/>
  <c r="CK19" i="11"/>
  <c r="CG20" i="11"/>
  <c r="CH20" i="11"/>
  <c r="CI20" i="11"/>
  <c r="CJ20" i="11"/>
  <c r="CK20" i="11"/>
  <c r="CG21" i="11"/>
  <c r="CH21" i="11"/>
  <c r="CI21" i="11"/>
  <c r="CJ21" i="11"/>
  <c r="CK21" i="11"/>
  <c r="CG22" i="11"/>
  <c r="CH22" i="11"/>
  <c r="CI22" i="11"/>
  <c r="CJ22" i="11"/>
  <c r="CK22" i="11"/>
  <c r="CG23" i="11"/>
  <c r="CH23" i="11"/>
  <c r="CI23" i="11"/>
  <c r="CJ23" i="11"/>
  <c r="CK23" i="11"/>
  <c r="CG24" i="11"/>
  <c r="CH24" i="11"/>
  <c r="CI24" i="11"/>
  <c r="CJ24" i="11"/>
  <c r="CK24" i="11"/>
  <c r="CG25" i="11"/>
  <c r="CH25" i="11"/>
  <c r="CI25" i="11"/>
  <c r="CJ25" i="11"/>
  <c r="CK25" i="11"/>
  <c r="CG26" i="11"/>
  <c r="CH26" i="11"/>
  <c r="CI26" i="11"/>
  <c r="CJ26" i="11"/>
  <c r="CK26" i="11"/>
  <c r="CG27" i="11"/>
  <c r="CH27" i="11"/>
  <c r="CI27" i="11"/>
  <c r="CJ27" i="11"/>
  <c r="CK27" i="11"/>
  <c r="CG28" i="11"/>
  <c r="CH28" i="11"/>
  <c r="CI28" i="11"/>
  <c r="CJ28" i="11"/>
  <c r="CK28" i="11"/>
  <c r="CG29" i="11"/>
  <c r="CH29" i="11"/>
  <c r="CI29" i="11"/>
  <c r="CJ29" i="11"/>
  <c r="CK29" i="11"/>
  <c r="CG30" i="11"/>
  <c r="CH30" i="11"/>
  <c r="CI30" i="11"/>
  <c r="CJ30" i="11"/>
  <c r="CK30" i="11"/>
  <c r="CG31" i="11"/>
  <c r="CH31" i="11"/>
  <c r="CI31" i="11"/>
  <c r="CJ31" i="11"/>
  <c r="CK31" i="11"/>
  <c r="CG32" i="11"/>
  <c r="CH32" i="11"/>
  <c r="CI32" i="11"/>
  <c r="CJ32" i="11"/>
  <c r="CK32" i="11"/>
  <c r="CG33" i="11"/>
  <c r="CH33" i="11"/>
  <c r="CI33" i="11"/>
  <c r="CJ33" i="11"/>
  <c r="CK33" i="11"/>
  <c r="CG34" i="11"/>
  <c r="CH34" i="11"/>
  <c r="CI34" i="11"/>
  <c r="CJ34" i="11"/>
  <c r="CK34" i="11"/>
  <c r="CG35" i="11"/>
  <c r="CH35" i="11"/>
  <c r="CI35" i="11"/>
  <c r="CJ35" i="11"/>
  <c r="CK35" i="11"/>
  <c r="CG36" i="11"/>
  <c r="CH36" i="11"/>
  <c r="CI36" i="11"/>
  <c r="CJ36" i="11"/>
  <c r="CK36" i="11"/>
  <c r="CG37" i="11"/>
  <c r="CH37" i="11"/>
  <c r="CI37" i="11"/>
  <c r="CJ37" i="11"/>
  <c r="CK37" i="11"/>
  <c r="CG38" i="11"/>
  <c r="CH38" i="11"/>
  <c r="CI38" i="11"/>
  <c r="CJ38" i="11"/>
  <c r="CK38" i="11"/>
  <c r="CG39" i="11"/>
  <c r="CH39" i="11"/>
  <c r="CI39" i="11"/>
  <c r="CJ39" i="11"/>
  <c r="CK39" i="11"/>
  <c r="CG40" i="11"/>
  <c r="CH40" i="11"/>
  <c r="CI40" i="11"/>
  <c r="CJ40" i="11"/>
  <c r="CK40" i="11"/>
  <c r="CG41" i="11"/>
  <c r="CH41" i="11"/>
  <c r="CI41" i="11"/>
  <c r="CJ41" i="11"/>
  <c r="CK41" i="11"/>
  <c r="CG42" i="11"/>
  <c r="CH42" i="11"/>
  <c r="CI42" i="11"/>
  <c r="CJ42" i="11"/>
  <c r="CK42" i="11"/>
  <c r="CG43" i="11"/>
  <c r="CH43" i="11"/>
  <c r="CI43" i="11"/>
  <c r="CJ43" i="11"/>
  <c r="CK43" i="11"/>
  <c r="CG44" i="11"/>
  <c r="CH44" i="11"/>
  <c r="CI44" i="11"/>
  <c r="CJ44" i="11"/>
  <c r="CK44" i="11"/>
  <c r="CG45" i="11"/>
  <c r="CH45" i="11"/>
  <c r="CI45" i="11"/>
  <c r="CJ45" i="11"/>
  <c r="CK45" i="11"/>
  <c r="CG46" i="11"/>
  <c r="CH46" i="11"/>
  <c r="CI46" i="11"/>
  <c r="CJ46" i="11"/>
  <c r="CK46" i="11"/>
  <c r="CG47" i="11"/>
  <c r="CH47" i="11"/>
  <c r="CI47" i="11"/>
  <c r="CJ47" i="11"/>
  <c r="CK47" i="11"/>
  <c r="CG48" i="11"/>
  <c r="CH48" i="11"/>
  <c r="CI48" i="11"/>
  <c r="CJ48" i="11"/>
  <c r="CK48" i="11"/>
  <c r="CG49" i="11"/>
  <c r="CH49" i="11"/>
  <c r="CI49" i="11"/>
  <c r="CJ49" i="11"/>
  <c r="CK49" i="11"/>
  <c r="CG50" i="11"/>
  <c r="CH50" i="11"/>
  <c r="CI50" i="11"/>
  <c r="CJ50" i="11"/>
  <c r="CK50" i="11"/>
  <c r="CG51" i="11"/>
  <c r="CH51" i="11"/>
  <c r="CI51" i="11"/>
  <c r="CJ51" i="11"/>
  <c r="CK51" i="11"/>
  <c r="CG52" i="11"/>
  <c r="CP52" i="11" s="1"/>
  <c r="CH52" i="11"/>
  <c r="CI52" i="11"/>
  <c r="CJ52" i="11"/>
  <c r="CK52" i="11"/>
  <c r="CG53" i="11"/>
  <c r="CH53" i="11"/>
  <c r="CI53" i="11"/>
  <c r="CJ53" i="11"/>
  <c r="CK53" i="11"/>
  <c r="CG54" i="11"/>
  <c r="CH54" i="11"/>
  <c r="CI54" i="11"/>
  <c r="CJ54" i="11"/>
  <c r="CK54" i="11"/>
  <c r="CG55" i="11"/>
  <c r="CH55" i="11"/>
  <c r="CI55" i="11"/>
  <c r="CJ55" i="11"/>
  <c r="CK55" i="11"/>
  <c r="CG56" i="11"/>
  <c r="CH56" i="11"/>
  <c r="CI56" i="11"/>
  <c r="CJ56" i="11"/>
  <c r="CK56" i="11"/>
  <c r="CG57" i="11"/>
  <c r="CH57" i="11"/>
  <c r="CI57" i="11"/>
  <c r="CJ57" i="11"/>
  <c r="CK57" i="11"/>
  <c r="CG58" i="11"/>
  <c r="CH58" i="11"/>
  <c r="CI58" i="11"/>
  <c r="CJ58" i="11"/>
  <c r="CK58" i="11"/>
  <c r="CG59" i="11"/>
  <c r="CH59" i="11"/>
  <c r="CI59" i="11"/>
  <c r="CJ59" i="11"/>
  <c r="CK59" i="11"/>
  <c r="CG60" i="11"/>
  <c r="CH60" i="11"/>
  <c r="CI60" i="11"/>
  <c r="CJ60" i="11"/>
  <c r="CK60" i="11"/>
  <c r="CG61" i="11"/>
  <c r="CH61" i="11"/>
  <c r="CI61" i="11"/>
  <c r="CJ61" i="11"/>
  <c r="CK61" i="11"/>
  <c r="CG62" i="11"/>
  <c r="CH62" i="11"/>
  <c r="CI62" i="11"/>
  <c r="CJ62" i="11"/>
  <c r="CK62" i="11"/>
  <c r="CG63" i="11"/>
  <c r="CH63" i="11"/>
  <c r="CI63" i="11"/>
  <c r="CJ63" i="11"/>
  <c r="CK63" i="11"/>
  <c r="CG64" i="11"/>
  <c r="CH64" i="11"/>
  <c r="CI64" i="11"/>
  <c r="CJ64" i="11"/>
  <c r="CK64" i="11"/>
  <c r="CG65" i="11"/>
  <c r="CH65" i="11"/>
  <c r="CI65" i="11"/>
  <c r="CJ65" i="11"/>
  <c r="CK65" i="11"/>
  <c r="CG66" i="11"/>
  <c r="CH66" i="11"/>
  <c r="CI66" i="11"/>
  <c r="CJ66" i="11"/>
  <c r="CK66" i="11"/>
  <c r="CG67" i="11"/>
  <c r="CH67" i="11"/>
  <c r="CI67" i="11"/>
  <c r="CJ67" i="11"/>
  <c r="CK67" i="11"/>
  <c r="CG68" i="11"/>
  <c r="CH68" i="11"/>
  <c r="CI68" i="11"/>
  <c r="CJ68" i="11"/>
  <c r="CK68" i="11"/>
  <c r="CG69" i="11"/>
  <c r="CH69" i="11"/>
  <c r="CI69" i="11"/>
  <c r="CJ69" i="11"/>
  <c r="CK69" i="11"/>
  <c r="CG70" i="11"/>
  <c r="CH70" i="11"/>
  <c r="CI70" i="11"/>
  <c r="CJ70" i="11"/>
  <c r="CK70" i="11"/>
  <c r="CG71" i="11"/>
  <c r="CH71" i="11"/>
  <c r="CI71" i="11"/>
  <c r="CJ71" i="11"/>
  <c r="CK71" i="11"/>
  <c r="CG72" i="11"/>
  <c r="CH72" i="11"/>
  <c r="CI72" i="11"/>
  <c r="CJ72" i="11"/>
  <c r="CK72" i="11"/>
  <c r="CG73" i="11"/>
  <c r="CH73" i="11"/>
  <c r="CI73" i="11"/>
  <c r="CJ73" i="11"/>
  <c r="CK73" i="11"/>
  <c r="CG74" i="11"/>
  <c r="CH74" i="11"/>
  <c r="CI74" i="11"/>
  <c r="CJ74" i="11"/>
  <c r="CK74" i="11"/>
  <c r="CG75" i="11"/>
  <c r="CH75" i="11"/>
  <c r="CI75" i="11"/>
  <c r="CJ75" i="11"/>
  <c r="CK75" i="11"/>
  <c r="CG76" i="11"/>
  <c r="CH76" i="11"/>
  <c r="CI76" i="11"/>
  <c r="CJ76" i="11"/>
  <c r="CK76" i="11"/>
  <c r="CG77" i="11"/>
  <c r="CH77" i="11"/>
  <c r="CI77" i="11"/>
  <c r="CJ77" i="11"/>
  <c r="CK77" i="11"/>
  <c r="CG78" i="11"/>
  <c r="CH78" i="11"/>
  <c r="CI78" i="11"/>
  <c r="CJ78" i="11"/>
  <c r="CK78" i="11"/>
  <c r="CG79" i="11"/>
  <c r="CH79" i="11"/>
  <c r="CI79" i="11"/>
  <c r="CJ79" i="11"/>
  <c r="CK79" i="11"/>
  <c r="CG80" i="11"/>
  <c r="CH80" i="11"/>
  <c r="CI80" i="11"/>
  <c r="CJ80" i="11"/>
  <c r="CK80" i="11"/>
  <c r="CG81" i="11"/>
  <c r="CH81" i="11"/>
  <c r="CI81" i="11"/>
  <c r="CJ81" i="11"/>
  <c r="CK81" i="11"/>
  <c r="CG82" i="11"/>
  <c r="CH82" i="11"/>
  <c r="CI82" i="11"/>
  <c r="CJ82" i="11"/>
  <c r="CK82" i="11"/>
  <c r="CG83" i="11"/>
  <c r="CH83" i="11"/>
  <c r="CI83" i="11"/>
  <c r="CJ83" i="11"/>
  <c r="CK83" i="11"/>
  <c r="CG84" i="11"/>
  <c r="CP84" i="11" s="1"/>
  <c r="CH84" i="11"/>
  <c r="CI84" i="11"/>
  <c r="CJ84" i="11"/>
  <c r="CK84" i="11"/>
  <c r="CG85" i="11"/>
  <c r="CH85" i="11"/>
  <c r="CI85" i="11"/>
  <c r="CJ85" i="11"/>
  <c r="CK85" i="11"/>
  <c r="CG86" i="11"/>
  <c r="CH86" i="11"/>
  <c r="CI86" i="11"/>
  <c r="CJ86" i="11"/>
  <c r="CK86" i="11"/>
  <c r="CG87" i="11"/>
  <c r="CH87" i="11"/>
  <c r="CI87" i="11"/>
  <c r="CJ87" i="11"/>
  <c r="CK87" i="11"/>
  <c r="CG88" i="11"/>
  <c r="CH88" i="11"/>
  <c r="CI88" i="11"/>
  <c r="CJ88" i="11"/>
  <c r="CK88" i="11"/>
  <c r="CG89" i="11"/>
  <c r="CH89" i="11"/>
  <c r="CI89" i="11"/>
  <c r="CJ89" i="11"/>
  <c r="CK89" i="11"/>
  <c r="CG90" i="11"/>
  <c r="CH90" i="11"/>
  <c r="CI90" i="11"/>
  <c r="CJ90" i="11"/>
  <c r="CK90" i="11"/>
  <c r="CG91" i="11"/>
  <c r="CH91" i="11"/>
  <c r="CI91" i="11"/>
  <c r="CJ91" i="11"/>
  <c r="CK91" i="11"/>
  <c r="CG92" i="11"/>
  <c r="CP92" i="11" s="1"/>
  <c r="CH92" i="11"/>
  <c r="CI92" i="11"/>
  <c r="CJ92" i="11"/>
  <c r="CK92" i="11"/>
  <c r="CG93" i="11"/>
  <c r="CH93" i="11"/>
  <c r="CI93" i="11"/>
  <c r="CJ93" i="11"/>
  <c r="CK93" i="11"/>
  <c r="CG94" i="11"/>
  <c r="CH94" i="11"/>
  <c r="CI94" i="11"/>
  <c r="CJ94" i="11"/>
  <c r="CK94" i="11"/>
  <c r="CG95" i="11"/>
  <c r="CH95" i="11"/>
  <c r="CI95" i="11"/>
  <c r="CJ95" i="11"/>
  <c r="CK95" i="11"/>
  <c r="CG96" i="11"/>
  <c r="CP96" i="11" s="1"/>
  <c r="CH96" i="11"/>
  <c r="CI96" i="11"/>
  <c r="CJ96" i="11"/>
  <c r="CK96" i="11"/>
  <c r="CG97" i="11"/>
  <c r="CH97" i="11"/>
  <c r="CI97" i="11"/>
  <c r="CJ97" i="11"/>
  <c r="CK97" i="11"/>
  <c r="CG98" i="11"/>
  <c r="CH98" i="11"/>
  <c r="CI98" i="11"/>
  <c r="CJ98" i="11"/>
  <c r="CK98" i="11"/>
  <c r="CG99" i="11"/>
  <c r="CH99" i="11"/>
  <c r="CI99" i="11"/>
  <c r="CJ99" i="11"/>
  <c r="CK99" i="11"/>
  <c r="CG100" i="11"/>
  <c r="CH100" i="11"/>
  <c r="CI100" i="11"/>
  <c r="CJ100" i="11"/>
  <c r="CK100" i="11"/>
  <c r="CG101" i="11"/>
  <c r="CH101" i="11"/>
  <c r="CI101" i="11"/>
  <c r="CJ101" i="11"/>
  <c r="CK101" i="11"/>
  <c r="CG102" i="11"/>
  <c r="CH102" i="11"/>
  <c r="CI102" i="11"/>
  <c r="CJ102" i="11"/>
  <c r="CK102" i="11"/>
  <c r="CG103" i="11"/>
  <c r="CH103" i="11"/>
  <c r="CI103" i="11"/>
  <c r="CJ103" i="11"/>
  <c r="CK103" i="11"/>
  <c r="CG104" i="11"/>
  <c r="CH104" i="11"/>
  <c r="CI104" i="11"/>
  <c r="CJ104" i="11"/>
  <c r="CK104" i="11"/>
  <c r="CG105" i="11"/>
  <c r="CH105" i="11"/>
  <c r="CI105" i="11"/>
  <c r="CJ105" i="11"/>
  <c r="CK105" i="11"/>
  <c r="CG106" i="11"/>
  <c r="CH106" i="11"/>
  <c r="CI106" i="11"/>
  <c r="CJ106" i="11"/>
  <c r="CK106" i="11"/>
  <c r="CG107" i="11"/>
  <c r="CH107" i="11"/>
  <c r="CI107" i="11"/>
  <c r="CJ107" i="11"/>
  <c r="CK107" i="11"/>
  <c r="CG108" i="11"/>
  <c r="CH108" i="11"/>
  <c r="CI108" i="11"/>
  <c r="CJ108" i="11"/>
  <c r="CK108" i="11"/>
  <c r="CG109" i="11"/>
  <c r="CH109" i="11"/>
  <c r="CI109" i="11"/>
  <c r="CJ109" i="11"/>
  <c r="CK109" i="11"/>
  <c r="CG110" i="11"/>
  <c r="CH110" i="11"/>
  <c r="CI110" i="11"/>
  <c r="CJ110" i="11"/>
  <c r="CK110" i="11"/>
  <c r="CG111" i="11"/>
  <c r="CH111" i="11"/>
  <c r="CI111" i="11"/>
  <c r="CJ111" i="11"/>
  <c r="CK111" i="11"/>
  <c r="CG112" i="11"/>
  <c r="CH112" i="11"/>
  <c r="CI112" i="11"/>
  <c r="CJ112" i="11"/>
  <c r="CK112" i="11"/>
  <c r="CG113" i="11"/>
  <c r="CH113" i="11"/>
  <c r="CI113" i="11"/>
  <c r="CJ113" i="11"/>
  <c r="CK113" i="11"/>
  <c r="CG114" i="11"/>
  <c r="CH114" i="11"/>
  <c r="CI114" i="11"/>
  <c r="CJ114" i="11"/>
  <c r="CK114" i="11"/>
  <c r="CG115" i="11"/>
  <c r="CH115" i="11"/>
  <c r="CI115" i="11"/>
  <c r="CJ115" i="11"/>
  <c r="CK115" i="11"/>
  <c r="CG116" i="11"/>
  <c r="CH116" i="11"/>
  <c r="CI116" i="11"/>
  <c r="CJ116" i="11"/>
  <c r="CO116" i="11" s="1"/>
  <c r="CK116" i="11"/>
  <c r="CG117" i="11"/>
  <c r="CH117" i="11"/>
  <c r="CI117" i="11"/>
  <c r="CJ117" i="11"/>
  <c r="CK117" i="11"/>
  <c r="CG118" i="11"/>
  <c r="CH118" i="11"/>
  <c r="CI118" i="11"/>
  <c r="CJ118" i="11"/>
  <c r="CK118" i="11"/>
  <c r="CG119" i="11"/>
  <c r="CH119" i="11"/>
  <c r="CI119" i="11"/>
  <c r="CJ119" i="11"/>
  <c r="CK119" i="11"/>
  <c r="CG120" i="11"/>
  <c r="CH120" i="11"/>
  <c r="CI120" i="11"/>
  <c r="CJ120" i="11"/>
  <c r="CO120" i="11" s="1"/>
  <c r="CK120" i="11"/>
  <c r="CG121" i="11"/>
  <c r="CH121" i="11"/>
  <c r="CI121" i="11"/>
  <c r="CJ121" i="11"/>
  <c r="CK121" i="11"/>
  <c r="CG122" i="11"/>
  <c r="CH122" i="11"/>
  <c r="CI122" i="11"/>
  <c r="CJ122" i="11"/>
  <c r="CK122" i="11"/>
  <c r="CG123" i="11"/>
  <c r="CH123" i="11"/>
  <c r="CI123" i="11"/>
  <c r="CJ123" i="11"/>
  <c r="CK123" i="11"/>
  <c r="CG124" i="11"/>
  <c r="CH124" i="11"/>
  <c r="CI124" i="11"/>
  <c r="CJ124" i="11"/>
  <c r="CK124" i="11"/>
  <c r="CG125" i="11"/>
  <c r="CH125" i="11"/>
  <c r="CI125" i="11"/>
  <c r="CJ125" i="11"/>
  <c r="CK125" i="11"/>
  <c r="CG126" i="11"/>
  <c r="CH126" i="11"/>
  <c r="CI126" i="11"/>
  <c r="CJ126" i="11"/>
  <c r="CK126" i="11"/>
  <c r="CG127" i="11"/>
  <c r="CH127" i="11"/>
  <c r="CI127" i="11"/>
  <c r="CJ127" i="11"/>
  <c r="CK127" i="11"/>
  <c r="CG128" i="11"/>
  <c r="CH128" i="11"/>
  <c r="CI128" i="11"/>
  <c r="CJ128" i="11"/>
  <c r="CK128" i="11"/>
  <c r="CG129" i="11"/>
  <c r="CH129" i="11"/>
  <c r="CI129" i="11"/>
  <c r="CJ129" i="11"/>
  <c r="CK129" i="11"/>
  <c r="CG130" i="11"/>
  <c r="CH130" i="11"/>
  <c r="CI130" i="11"/>
  <c r="CJ130" i="11"/>
  <c r="CK130" i="11"/>
  <c r="CG131" i="11"/>
  <c r="CH131" i="11"/>
  <c r="CI131" i="11"/>
  <c r="CJ131" i="11"/>
  <c r="CK131" i="11"/>
  <c r="CG132" i="11"/>
  <c r="CH132" i="11"/>
  <c r="CI132" i="11"/>
  <c r="CJ132" i="11"/>
  <c r="CK132" i="11"/>
  <c r="CG133" i="11"/>
  <c r="CH133" i="11"/>
  <c r="CI133" i="11"/>
  <c r="CJ133" i="11"/>
  <c r="CK133" i="11"/>
  <c r="CG134" i="11"/>
  <c r="CH134" i="11"/>
  <c r="CI134" i="11"/>
  <c r="CJ134" i="11"/>
  <c r="CK134" i="11"/>
  <c r="CG135" i="11"/>
  <c r="CH135" i="11"/>
  <c r="CI135" i="11"/>
  <c r="CJ135" i="11"/>
  <c r="CK135" i="11"/>
  <c r="CG136" i="11"/>
  <c r="CH136" i="11"/>
  <c r="CI136" i="11"/>
  <c r="CJ136" i="11"/>
  <c r="CO136" i="11" s="1"/>
  <c r="CK136" i="11"/>
  <c r="CG137" i="11"/>
  <c r="CH137" i="11"/>
  <c r="CI137" i="11"/>
  <c r="CJ137" i="11"/>
  <c r="CK137" i="11"/>
  <c r="CG138" i="11"/>
  <c r="CH138" i="11"/>
  <c r="CI138" i="11"/>
  <c r="CJ138" i="11"/>
  <c r="CK138" i="11"/>
  <c r="CG139" i="11"/>
  <c r="CH139" i="11"/>
  <c r="CI139" i="11"/>
  <c r="CJ139" i="11"/>
  <c r="CK139" i="11"/>
  <c r="CG140" i="11"/>
  <c r="CH140" i="11"/>
  <c r="CI140" i="11"/>
  <c r="CJ140" i="11"/>
  <c r="CO140" i="11" s="1"/>
  <c r="CK140" i="11"/>
  <c r="CG141" i="11"/>
  <c r="CH141" i="11"/>
  <c r="CI141" i="11"/>
  <c r="CJ141" i="11"/>
  <c r="CK141" i="11"/>
  <c r="CG142" i="11"/>
  <c r="CH142" i="11"/>
  <c r="CI142" i="11"/>
  <c r="CJ142" i="11"/>
  <c r="CK142" i="11"/>
  <c r="CG143" i="11"/>
  <c r="CH143" i="11"/>
  <c r="CI143" i="11"/>
  <c r="CJ143" i="11"/>
  <c r="CK143" i="11"/>
  <c r="CG144" i="11"/>
  <c r="CH144" i="11"/>
  <c r="CI144" i="11"/>
  <c r="CJ144" i="11"/>
  <c r="CK144" i="11"/>
  <c r="CG145" i="11"/>
  <c r="CH145" i="11"/>
  <c r="CI145" i="11"/>
  <c r="CJ145" i="11"/>
  <c r="CK145" i="11"/>
  <c r="CG146" i="11"/>
  <c r="CH146" i="11"/>
  <c r="CI146" i="11"/>
  <c r="CJ146" i="11"/>
  <c r="CK146" i="11"/>
  <c r="CG147" i="11"/>
  <c r="CH147" i="11"/>
  <c r="CI147" i="11"/>
  <c r="CJ147" i="11"/>
  <c r="CK147" i="11"/>
  <c r="CG148" i="11"/>
  <c r="CH148" i="11"/>
  <c r="CI148" i="11"/>
  <c r="CJ148" i="11"/>
  <c r="CK148" i="11"/>
  <c r="CG149" i="11"/>
  <c r="CH149" i="11"/>
  <c r="CI149" i="11"/>
  <c r="CJ149" i="11"/>
  <c r="CK149" i="11"/>
  <c r="CG150" i="11"/>
  <c r="CH150" i="11"/>
  <c r="CI150" i="11"/>
  <c r="CJ150" i="11"/>
  <c r="CK150" i="11"/>
  <c r="CG151" i="11"/>
  <c r="CH151" i="11"/>
  <c r="CI151" i="11"/>
  <c r="CJ151" i="11"/>
  <c r="CK151" i="11"/>
  <c r="CG152" i="11"/>
  <c r="CH152" i="11"/>
  <c r="CI152" i="11"/>
  <c r="CJ152" i="11"/>
  <c r="CK152" i="11"/>
  <c r="CG153" i="11"/>
  <c r="CH153" i="11"/>
  <c r="CI153" i="11"/>
  <c r="CJ153" i="11"/>
  <c r="CK153" i="11"/>
  <c r="CG154" i="11"/>
  <c r="CH154" i="11"/>
  <c r="CI154" i="11"/>
  <c r="CJ154" i="11"/>
  <c r="CK154" i="11"/>
  <c r="CG155" i="11"/>
  <c r="CH155" i="11"/>
  <c r="CI155" i="11"/>
  <c r="CJ155" i="11"/>
  <c r="CK155" i="11"/>
  <c r="CG156" i="11"/>
  <c r="CH156" i="11"/>
  <c r="CI156" i="11"/>
  <c r="CJ156" i="11"/>
  <c r="CO156" i="11" s="1"/>
  <c r="CK156" i="11"/>
  <c r="CG157" i="11"/>
  <c r="CH157" i="11"/>
  <c r="CI157" i="11"/>
  <c r="CJ157" i="11"/>
  <c r="CK157" i="11"/>
  <c r="CG158" i="11"/>
  <c r="CH158" i="11"/>
  <c r="CI158" i="11"/>
  <c r="CJ158" i="11"/>
  <c r="CK158" i="11"/>
  <c r="CG159" i="11"/>
  <c r="CH159" i="11"/>
  <c r="CI159" i="11"/>
  <c r="CJ159" i="11"/>
  <c r="CK159" i="11"/>
  <c r="CG160" i="11"/>
  <c r="CH160" i="11"/>
  <c r="CI160" i="11"/>
  <c r="CJ160" i="11"/>
  <c r="CO160" i="11" s="1"/>
  <c r="CK160" i="11"/>
  <c r="CG161" i="11"/>
  <c r="CH161" i="11"/>
  <c r="CI161" i="11"/>
  <c r="CJ161" i="11"/>
  <c r="CK161" i="11"/>
  <c r="CG162" i="11"/>
  <c r="CH162" i="11"/>
  <c r="CI162" i="11"/>
  <c r="CJ162" i="11"/>
  <c r="CK162" i="11"/>
  <c r="CG163" i="11"/>
  <c r="CH163" i="11"/>
  <c r="CI163" i="11"/>
  <c r="CJ163" i="11"/>
  <c r="CK163" i="11"/>
  <c r="CG164" i="11"/>
  <c r="CH164" i="11"/>
  <c r="CI164" i="11"/>
  <c r="CJ164" i="11"/>
  <c r="CK164" i="11"/>
  <c r="CG165" i="11"/>
  <c r="CH165" i="11"/>
  <c r="CI165" i="11"/>
  <c r="CJ165" i="11"/>
  <c r="CK165" i="11"/>
  <c r="CG166" i="11"/>
  <c r="CH166" i="11"/>
  <c r="CI166" i="11"/>
  <c r="CJ166" i="11"/>
  <c r="CK166" i="11"/>
  <c r="CG167" i="11"/>
  <c r="CH167" i="11"/>
  <c r="CI167" i="11"/>
  <c r="CJ167" i="11"/>
  <c r="CK167" i="11"/>
  <c r="CG168" i="11"/>
  <c r="CH168" i="11"/>
  <c r="CI168" i="11"/>
  <c r="CJ168" i="11"/>
  <c r="CK168" i="11"/>
  <c r="CG169" i="11"/>
  <c r="CH169" i="11"/>
  <c r="CI169" i="11"/>
  <c r="CJ169" i="11"/>
  <c r="CK169" i="11"/>
  <c r="CG170" i="11"/>
  <c r="CH170" i="11"/>
  <c r="CI170" i="11"/>
  <c r="CJ170" i="11"/>
  <c r="CK170" i="11"/>
  <c r="CG171" i="11"/>
  <c r="CH171" i="11"/>
  <c r="CI171" i="11"/>
  <c r="CJ171" i="11"/>
  <c r="CK171" i="11"/>
  <c r="CG172" i="11"/>
  <c r="CH172" i="11"/>
  <c r="CI172" i="11"/>
  <c r="CJ172" i="11"/>
  <c r="CK172" i="11"/>
  <c r="CG173" i="11"/>
  <c r="CH173" i="11"/>
  <c r="CI173" i="11"/>
  <c r="CJ173" i="11"/>
  <c r="CK173" i="11"/>
  <c r="CG174" i="11"/>
  <c r="CH174" i="11"/>
  <c r="CI174" i="11"/>
  <c r="CJ174" i="11"/>
  <c r="CK174" i="11"/>
  <c r="CG175" i="11"/>
  <c r="CH175" i="11"/>
  <c r="CI175" i="11"/>
  <c r="CJ175" i="11"/>
  <c r="CK175" i="11"/>
  <c r="CG176" i="11"/>
  <c r="CH176" i="11"/>
  <c r="CI176" i="11"/>
  <c r="CJ176" i="11"/>
  <c r="CO176" i="11" s="1"/>
  <c r="CK176" i="11"/>
  <c r="CG177" i="11"/>
  <c r="CH177" i="11"/>
  <c r="CI177" i="11"/>
  <c r="CJ177" i="11"/>
  <c r="CK177" i="11"/>
  <c r="CG178" i="11"/>
  <c r="CH178" i="11"/>
  <c r="CI178" i="11"/>
  <c r="CJ178" i="11"/>
  <c r="CK178" i="11"/>
  <c r="CG179" i="11"/>
  <c r="CH179" i="11"/>
  <c r="CI179" i="11"/>
  <c r="CJ179" i="11"/>
  <c r="CK179" i="11"/>
  <c r="CG180" i="11"/>
  <c r="CH180" i="11"/>
  <c r="CI180" i="11"/>
  <c r="CJ180" i="11"/>
  <c r="CO180" i="11" s="1"/>
  <c r="CK180" i="11"/>
  <c r="CG181" i="11"/>
  <c r="CH181" i="11"/>
  <c r="CI181" i="11"/>
  <c r="CJ181" i="11"/>
  <c r="CK181" i="11"/>
  <c r="CG182" i="11"/>
  <c r="CH182" i="11"/>
  <c r="CI182" i="11"/>
  <c r="CJ182" i="11"/>
  <c r="CK182" i="11"/>
  <c r="CG183" i="11"/>
  <c r="CH183" i="11"/>
  <c r="CI183" i="11"/>
  <c r="CJ183" i="11"/>
  <c r="CK183" i="11"/>
  <c r="CG184" i="11"/>
  <c r="CH184" i="11"/>
  <c r="CI184" i="11"/>
  <c r="CJ184" i="11"/>
  <c r="CK184" i="11"/>
  <c r="CG185" i="11"/>
  <c r="CH185" i="11"/>
  <c r="CI185" i="11"/>
  <c r="CJ185" i="11"/>
  <c r="CK185" i="11"/>
  <c r="CG186" i="11"/>
  <c r="CH186" i="11"/>
  <c r="CI186" i="11"/>
  <c r="CJ186" i="11"/>
  <c r="CK186" i="11"/>
  <c r="CG187" i="11"/>
  <c r="CH187" i="11"/>
  <c r="CI187" i="11"/>
  <c r="CJ187" i="11"/>
  <c r="CK187" i="11"/>
  <c r="CG188" i="11"/>
  <c r="CH188" i="11"/>
  <c r="CI188" i="11"/>
  <c r="CJ188" i="11"/>
  <c r="CK188" i="11"/>
  <c r="CG189" i="11"/>
  <c r="CH189" i="11"/>
  <c r="CI189" i="11"/>
  <c r="CJ189" i="11"/>
  <c r="CK189" i="11"/>
  <c r="CG190" i="11"/>
  <c r="CH190" i="11"/>
  <c r="CI190" i="11"/>
  <c r="CJ190" i="11"/>
  <c r="CK190" i="11"/>
  <c r="CG191" i="11"/>
  <c r="CH191" i="11"/>
  <c r="CI191" i="11"/>
  <c r="CJ191" i="11"/>
  <c r="CK191" i="11"/>
  <c r="CG192" i="11"/>
  <c r="CH192" i="11"/>
  <c r="CI192" i="11"/>
  <c r="CJ192" i="11"/>
  <c r="CK192" i="11"/>
  <c r="CG193" i="11"/>
  <c r="CH193" i="11"/>
  <c r="CI193" i="11"/>
  <c r="CJ193" i="11"/>
  <c r="CK193" i="11"/>
  <c r="CG194" i="11"/>
  <c r="CH194" i="11"/>
  <c r="CI194" i="11"/>
  <c r="CJ194" i="11"/>
  <c r="CK194" i="11"/>
  <c r="CG195" i="11"/>
  <c r="CH195" i="11"/>
  <c r="CI195" i="11"/>
  <c r="CJ195" i="11"/>
  <c r="CK195" i="11"/>
  <c r="CG196" i="11"/>
  <c r="CP196" i="11" s="1"/>
  <c r="CH196" i="11"/>
  <c r="CI196" i="11"/>
  <c r="CJ196" i="11"/>
  <c r="CO196" i="11" s="1"/>
  <c r="CK196" i="11"/>
  <c r="CG197" i="11"/>
  <c r="CH197" i="11"/>
  <c r="CI197" i="11"/>
  <c r="CJ197" i="11"/>
  <c r="CK197" i="11"/>
  <c r="CG198" i="11"/>
  <c r="CH198" i="11"/>
  <c r="CI198" i="11"/>
  <c r="CJ198" i="11"/>
  <c r="CK198" i="11"/>
  <c r="CG199" i="11"/>
  <c r="CH199" i="11"/>
  <c r="CI199" i="11"/>
  <c r="CJ199" i="11"/>
  <c r="CK199" i="11"/>
  <c r="CG200" i="11"/>
  <c r="CH200" i="11"/>
  <c r="CI200" i="11"/>
  <c r="CJ200" i="11"/>
  <c r="CO200" i="11" s="1"/>
  <c r="CK200" i="11"/>
  <c r="CG201" i="11"/>
  <c r="CH201" i="11"/>
  <c r="CI201" i="11"/>
  <c r="CJ201" i="11"/>
  <c r="CK201" i="11"/>
  <c r="CG202" i="11"/>
  <c r="CH202" i="11"/>
  <c r="CI202" i="11"/>
  <c r="CJ202" i="11"/>
  <c r="CK202" i="11"/>
  <c r="CG203" i="11"/>
  <c r="CH203" i="11"/>
  <c r="CI203" i="11"/>
  <c r="CJ203" i="11"/>
  <c r="CK203" i="11"/>
  <c r="CG204" i="11"/>
  <c r="CH204" i="11"/>
  <c r="CI204" i="11"/>
  <c r="CJ204" i="11"/>
  <c r="CK204" i="11"/>
  <c r="CG205" i="11"/>
  <c r="CH205" i="11"/>
  <c r="CI205" i="11"/>
  <c r="CJ205" i="11"/>
  <c r="CK205" i="11"/>
  <c r="CG206" i="11"/>
  <c r="CH206" i="11"/>
  <c r="CI206" i="11"/>
  <c r="CJ206" i="11"/>
  <c r="CK206" i="11"/>
  <c r="CG207" i="11"/>
  <c r="CH207" i="11"/>
  <c r="CI207" i="11"/>
  <c r="CJ207" i="11"/>
  <c r="CK207" i="11"/>
  <c r="CG208" i="11"/>
  <c r="CH208" i="11"/>
  <c r="CI208" i="11"/>
  <c r="CJ208" i="11"/>
  <c r="CK208" i="11"/>
  <c r="CG209" i="11"/>
  <c r="CH209" i="11"/>
  <c r="CI209" i="11"/>
  <c r="CJ209" i="11"/>
  <c r="CK209" i="11"/>
  <c r="CG210" i="11"/>
  <c r="CH210" i="11"/>
  <c r="CI210" i="11"/>
  <c r="CJ210" i="11"/>
  <c r="CK210" i="11"/>
  <c r="CG211" i="11"/>
  <c r="CH211" i="11"/>
  <c r="CI211" i="11"/>
  <c r="CJ211" i="11"/>
  <c r="CK211" i="11"/>
  <c r="CG212" i="11"/>
  <c r="CH212" i="11"/>
  <c r="CI212" i="11"/>
  <c r="CJ212" i="11"/>
  <c r="CK212" i="11"/>
  <c r="CG213" i="11"/>
  <c r="CH213" i="11"/>
  <c r="CI213" i="11"/>
  <c r="CJ213" i="11"/>
  <c r="CK213" i="11"/>
  <c r="CG214" i="11"/>
  <c r="CH214" i="11"/>
  <c r="CI214" i="11"/>
  <c r="CJ214" i="11"/>
  <c r="CK214" i="11"/>
  <c r="CG215" i="11"/>
  <c r="CH215" i="11"/>
  <c r="CI215" i="11"/>
  <c r="CJ215" i="11"/>
  <c r="CK215" i="11"/>
  <c r="CG216" i="11"/>
  <c r="CH216" i="11"/>
  <c r="CI216" i="11"/>
  <c r="CJ216" i="11"/>
  <c r="CO216" i="11" s="1"/>
  <c r="CK216" i="11"/>
  <c r="CG217" i="11"/>
  <c r="CH217" i="11"/>
  <c r="CI217" i="11"/>
  <c r="CJ217" i="11"/>
  <c r="CK217" i="11"/>
  <c r="CG218" i="11"/>
  <c r="CH218" i="11"/>
  <c r="CI218" i="11"/>
  <c r="CJ218" i="11"/>
  <c r="CK218" i="11"/>
  <c r="CG219" i="11"/>
  <c r="CH219" i="11"/>
  <c r="CI219" i="11"/>
  <c r="CJ219" i="11"/>
  <c r="CK219" i="11"/>
  <c r="CG220" i="11"/>
  <c r="CH220" i="11"/>
  <c r="CI220" i="11"/>
  <c r="CJ220" i="11"/>
  <c r="CO220" i="11" s="1"/>
  <c r="CK220" i="11"/>
  <c r="CG221" i="11"/>
  <c r="CH221" i="11"/>
  <c r="CI221" i="11"/>
  <c r="CJ221" i="11"/>
  <c r="CK221" i="11"/>
  <c r="CG222" i="11"/>
  <c r="CH222" i="11"/>
  <c r="CI222" i="11"/>
  <c r="CJ222" i="11"/>
  <c r="CK222" i="11"/>
  <c r="CG223" i="11"/>
  <c r="CH223" i="11"/>
  <c r="CI223" i="11"/>
  <c r="CJ223" i="11"/>
  <c r="CK223" i="11"/>
  <c r="CG224" i="11"/>
  <c r="CH224" i="11"/>
  <c r="CI224" i="11"/>
  <c r="CJ224" i="11"/>
  <c r="CK224" i="11"/>
  <c r="CG225" i="11"/>
  <c r="CH225" i="11"/>
  <c r="CI225" i="11"/>
  <c r="CJ225" i="11"/>
  <c r="CK225" i="11"/>
  <c r="CG226" i="11"/>
  <c r="CH226" i="11"/>
  <c r="CI226" i="11"/>
  <c r="CJ226" i="11"/>
  <c r="CK226" i="11"/>
  <c r="CG227" i="11"/>
  <c r="CH227" i="11"/>
  <c r="CI227" i="11"/>
  <c r="CJ227" i="11"/>
  <c r="CK227" i="11"/>
  <c r="CG228" i="11"/>
  <c r="CH228" i="11"/>
  <c r="CI228" i="11"/>
  <c r="CJ228" i="11"/>
  <c r="CK228" i="11"/>
  <c r="CG229" i="11"/>
  <c r="CH229" i="11"/>
  <c r="CI229" i="11"/>
  <c r="CJ229" i="11"/>
  <c r="CK229" i="11"/>
  <c r="CG230" i="11"/>
  <c r="CH230" i="11"/>
  <c r="CI230" i="11"/>
  <c r="CJ230" i="11"/>
  <c r="CK230" i="11"/>
  <c r="CG231" i="11"/>
  <c r="CH231" i="11"/>
  <c r="CI231" i="11"/>
  <c r="CJ231" i="11"/>
  <c r="CK231" i="11"/>
  <c r="CG232" i="11"/>
  <c r="CH232" i="11"/>
  <c r="CI232" i="11"/>
  <c r="CJ232" i="11"/>
  <c r="CK232" i="11"/>
  <c r="CG233" i="11"/>
  <c r="CH233" i="11"/>
  <c r="CI233" i="11"/>
  <c r="CJ233" i="11"/>
  <c r="CK233" i="11"/>
  <c r="CG234" i="11"/>
  <c r="CH234" i="11"/>
  <c r="CI234" i="11"/>
  <c r="CJ234" i="11"/>
  <c r="CK234" i="11"/>
  <c r="CG235" i="11"/>
  <c r="CH235" i="11"/>
  <c r="CI235" i="11"/>
  <c r="CJ235" i="11"/>
  <c r="CK235" i="11"/>
  <c r="CG236" i="11"/>
  <c r="CH236" i="11"/>
  <c r="CI236" i="11"/>
  <c r="CJ236" i="11"/>
  <c r="CO236" i="11" s="1"/>
  <c r="CK236" i="11"/>
  <c r="CG237" i="11"/>
  <c r="CH237" i="11"/>
  <c r="CI237" i="11"/>
  <c r="CJ237" i="11"/>
  <c r="CK237" i="11"/>
  <c r="CG238" i="11"/>
  <c r="CH238" i="11"/>
  <c r="CI238" i="11"/>
  <c r="CJ238" i="11"/>
  <c r="CK238" i="11"/>
  <c r="CG239" i="11"/>
  <c r="CH239" i="11"/>
  <c r="CI239" i="11"/>
  <c r="CJ239" i="11"/>
  <c r="CK239" i="11"/>
  <c r="CG240" i="11"/>
  <c r="CH240" i="11"/>
  <c r="CI240" i="11"/>
  <c r="CJ240" i="11"/>
  <c r="CO240" i="11" s="1"/>
  <c r="CK240" i="11"/>
  <c r="CG241" i="11"/>
  <c r="CH241" i="11"/>
  <c r="CI241" i="11"/>
  <c r="CJ241" i="11"/>
  <c r="CK241" i="11"/>
  <c r="CG242" i="11"/>
  <c r="CH242" i="11"/>
  <c r="CI242" i="11"/>
  <c r="CJ242" i="11"/>
  <c r="CK242" i="11"/>
  <c r="CG243" i="11"/>
  <c r="CH243" i="11"/>
  <c r="CI243" i="11"/>
  <c r="CJ243" i="11"/>
  <c r="CK243" i="11"/>
  <c r="CG244" i="11"/>
  <c r="CH244" i="11"/>
  <c r="CI244" i="11"/>
  <c r="CJ244" i="11"/>
  <c r="CK244" i="11"/>
  <c r="CG245" i="11"/>
  <c r="CH245" i="11"/>
  <c r="CI245" i="11"/>
  <c r="CJ245" i="11"/>
  <c r="CK245" i="11"/>
  <c r="CG246" i="11"/>
  <c r="CH246" i="11"/>
  <c r="CI246" i="11"/>
  <c r="CJ246" i="11"/>
  <c r="CK246" i="11"/>
  <c r="CG247" i="11"/>
  <c r="CH247" i="11"/>
  <c r="CI247" i="11"/>
  <c r="CJ247" i="11"/>
  <c r="CK247" i="11"/>
  <c r="CG248" i="11"/>
  <c r="CH248" i="11"/>
  <c r="CI248" i="11"/>
  <c r="CJ248" i="11"/>
  <c r="CK248" i="11"/>
  <c r="CG249" i="11"/>
  <c r="CH249" i="11"/>
  <c r="CI249" i="11"/>
  <c r="CJ249" i="11"/>
  <c r="CK249" i="11"/>
  <c r="CG250" i="11"/>
  <c r="CH250" i="11"/>
  <c r="CI250" i="11"/>
  <c r="CJ250" i="11"/>
  <c r="CK250" i="11"/>
  <c r="CG251" i="11"/>
  <c r="CH251" i="11"/>
  <c r="CI251" i="11"/>
  <c r="CJ251" i="11"/>
  <c r="CK251" i="11"/>
  <c r="CG252" i="11"/>
  <c r="CH252" i="11"/>
  <c r="CI252" i="11"/>
  <c r="CJ252" i="11"/>
  <c r="CK252" i="11"/>
  <c r="CG253" i="11"/>
  <c r="CH253" i="11"/>
  <c r="CI253" i="11"/>
  <c r="CJ253" i="11"/>
  <c r="CK253" i="11"/>
  <c r="CG254" i="11"/>
  <c r="CH254" i="11"/>
  <c r="CI254" i="11"/>
  <c r="CJ254" i="11"/>
  <c r="CK254" i="11"/>
  <c r="CG255" i="11"/>
  <c r="CH255" i="11"/>
  <c r="CI255" i="11"/>
  <c r="CJ255" i="11"/>
  <c r="CK255" i="11"/>
  <c r="CG256" i="11"/>
  <c r="CH256" i="11"/>
  <c r="CI256" i="11"/>
  <c r="CJ256" i="11"/>
  <c r="CO256" i="11" s="1"/>
  <c r="CK256" i="11"/>
  <c r="CG257" i="11"/>
  <c r="CH257" i="11"/>
  <c r="CI257" i="11"/>
  <c r="CJ257" i="11"/>
  <c r="CK257" i="11"/>
  <c r="CG258" i="11"/>
  <c r="CH258" i="11"/>
  <c r="CI258" i="11"/>
  <c r="CJ258" i="11"/>
  <c r="CK258" i="11"/>
  <c r="CG259" i="11"/>
  <c r="CH259" i="11"/>
  <c r="CI259" i="11"/>
  <c r="CJ259" i="11"/>
  <c r="CK259" i="11"/>
  <c r="CG260" i="11"/>
  <c r="CH260" i="11"/>
  <c r="CI260" i="11"/>
  <c r="CJ260" i="11"/>
  <c r="CO260" i="11" s="1"/>
  <c r="CK260" i="11"/>
  <c r="CG261" i="11"/>
  <c r="CH261" i="11"/>
  <c r="CI261" i="11"/>
  <c r="CJ261" i="11"/>
  <c r="CK261" i="11"/>
  <c r="CG262" i="11"/>
  <c r="CH262" i="11"/>
  <c r="CI262" i="11"/>
  <c r="CJ262" i="11"/>
  <c r="CK262" i="11"/>
  <c r="CG263" i="11"/>
  <c r="CH263" i="11"/>
  <c r="CI263" i="11"/>
  <c r="CJ263" i="11"/>
  <c r="CK263" i="11"/>
  <c r="CG264" i="11"/>
  <c r="CH264" i="11"/>
  <c r="CI264" i="11"/>
  <c r="CJ264" i="11"/>
  <c r="CK264" i="11"/>
  <c r="CG265" i="11"/>
  <c r="CH265" i="11"/>
  <c r="CI265" i="11"/>
  <c r="CJ265" i="11"/>
  <c r="CK265" i="11"/>
  <c r="CG266" i="11"/>
  <c r="CH266" i="11"/>
  <c r="CI266" i="11"/>
  <c r="CJ266" i="11"/>
  <c r="CK266" i="11"/>
  <c r="CG267" i="11"/>
  <c r="CH267" i="11"/>
  <c r="CI267" i="11"/>
  <c r="CJ267" i="11"/>
  <c r="CK267" i="11"/>
  <c r="CG268" i="11"/>
  <c r="CH268" i="11"/>
  <c r="CI268" i="11"/>
  <c r="CJ268" i="11"/>
  <c r="CK268" i="11"/>
  <c r="CG269" i="11"/>
  <c r="CH269" i="11"/>
  <c r="CI269" i="11"/>
  <c r="CJ269" i="11"/>
  <c r="CK269" i="11"/>
  <c r="CG270" i="11"/>
  <c r="CH270" i="11"/>
  <c r="CI270" i="11"/>
  <c r="CJ270" i="11"/>
  <c r="CK270" i="11"/>
  <c r="CG271" i="11"/>
  <c r="CH271" i="11"/>
  <c r="CI271" i="11"/>
  <c r="CJ271" i="11"/>
  <c r="CK271" i="11"/>
  <c r="CG272" i="11"/>
  <c r="CH272" i="11"/>
  <c r="CI272" i="11"/>
  <c r="CJ272" i="11"/>
  <c r="CK272" i="11"/>
  <c r="CG273" i="11"/>
  <c r="CH273" i="11"/>
  <c r="CI273" i="11"/>
  <c r="CJ273" i="11"/>
  <c r="CK273" i="11"/>
  <c r="CG274" i="11"/>
  <c r="CH274" i="11"/>
  <c r="CI274" i="11"/>
  <c r="CJ274" i="11"/>
  <c r="CK274" i="11"/>
  <c r="CG275" i="11"/>
  <c r="CH275" i="11"/>
  <c r="CI275" i="11"/>
  <c r="CJ275" i="11"/>
  <c r="CK275" i="11"/>
  <c r="CG276" i="11"/>
  <c r="CH276" i="11"/>
  <c r="CI276" i="11"/>
  <c r="CJ276" i="11"/>
  <c r="CO276" i="11" s="1"/>
  <c r="CK276" i="11"/>
  <c r="CG277" i="11"/>
  <c r="CH277" i="11"/>
  <c r="CI277" i="11"/>
  <c r="CJ277" i="11"/>
  <c r="CK277" i="11"/>
  <c r="CG278" i="11"/>
  <c r="CH278" i="11"/>
  <c r="CI278" i="11"/>
  <c r="CJ278" i="11"/>
  <c r="CK278" i="11"/>
  <c r="CG279" i="11"/>
  <c r="CH279" i="11"/>
  <c r="CI279" i="11"/>
  <c r="CJ279" i="11"/>
  <c r="CK279" i="11"/>
  <c r="CG280" i="11"/>
  <c r="CH280" i="11"/>
  <c r="CI280" i="11"/>
  <c r="CJ280" i="11"/>
  <c r="CO280" i="11" s="1"/>
  <c r="CK280" i="11"/>
  <c r="CG281" i="11"/>
  <c r="CH281" i="11"/>
  <c r="CI281" i="11"/>
  <c r="CJ281" i="11"/>
  <c r="CK281" i="11"/>
  <c r="CG282" i="11"/>
  <c r="CH282" i="11"/>
  <c r="CI282" i="11"/>
  <c r="CJ282" i="11"/>
  <c r="CK282" i="11"/>
  <c r="CG283" i="11"/>
  <c r="CH283" i="11"/>
  <c r="CI283" i="11"/>
  <c r="CJ283" i="11"/>
  <c r="CK283" i="11"/>
  <c r="CG284" i="11"/>
  <c r="CH284" i="11"/>
  <c r="CI284" i="11"/>
  <c r="CJ284" i="11"/>
  <c r="CK284" i="11"/>
  <c r="CG285" i="11"/>
  <c r="CH285" i="11"/>
  <c r="CI285" i="11"/>
  <c r="CJ285" i="11"/>
  <c r="CK285" i="11"/>
  <c r="CG286" i="11"/>
  <c r="CH286" i="11"/>
  <c r="CI286" i="11"/>
  <c r="CJ286" i="11"/>
  <c r="CK286" i="11"/>
  <c r="CG287" i="11"/>
  <c r="CH287" i="11"/>
  <c r="CI287" i="11"/>
  <c r="CJ287" i="11"/>
  <c r="CK287" i="11"/>
  <c r="CG288" i="11"/>
  <c r="CH288" i="11"/>
  <c r="CI288" i="11"/>
  <c r="CJ288" i="11"/>
  <c r="CK288" i="11"/>
  <c r="CG289" i="11"/>
  <c r="CH289" i="11"/>
  <c r="CI289" i="11"/>
  <c r="CJ289" i="11"/>
  <c r="CK289" i="11"/>
  <c r="CG290" i="11"/>
  <c r="CH290" i="11"/>
  <c r="CI290" i="11"/>
  <c r="CJ290" i="11"/>
  <c r="CK290" i="11"/>
  <c r="CG291" i="11"/>
  <c r="CH291" i="11"/>
  <c r="CI291" i="11"/>
  <c r="CJ291" i="11"/>
  <c r="CK291" i="11"/>
  <c r="CG292" i="11"/>
  <c r="CH292" i="11"/>
  <c r="CI292" i="11"/>
  <c r="CJ292" i="11"/>
  <c r="CK292" i="11"/>
  <c r="CG293" i="11"/>
  <c r="CH293" i="11"/>
  <c r="CI293" i="11"/>
  <c r="CJ293" i="11"/>
  <c r="CK293" i="11"/>
  <c r="CG294" i="11"/>
  <c r="CH294" i="11"/>
  <c r="CI294" i="11"/>
  <c r="CJ294" i="11"/>
  <c r="CK294" i="11"/>
  <c r="CG295" i="11"/>
  <c r="CH295" i="11"/>
  <c r="CI295" i="11"/>
  <c r="CJ295" i="11"/>
  <c r="CK295" i="11"/>
  <c r="CG296" i="11"/>
  <c r="CH296" i="11"/>
  <c r="CI296" i="11"/>
  <c r="CJ296" i="11"/>
  <c r="CO296" i="11" s="1"/>
  <c r="CK296" i="11"/>
  <c r="CG297" i="11"/>
  <c r="CH297" i="11"/>
  <c r="CI297" i="11"/>
  <c r="CJ297" i="11"/>
  <c r="CK297" i="11"/>
  <c r="CG298" i="11"/>
  <c r="CH298" i="11"/>
  <c r="CI298" i="11"/>
  <c r="CJ298" i="11"/>
  <c r="CK298" i="11"/>
  <c r="CG299" i="11"/>
  <c r="CH299" i="11"/>
  <c r="CI299" i="11"/>
  <c r="CJ299" i="11"/>
  <c r="CK299" i="11"/>
  <c r="CG300" i="11"/>
  <c r="CH300" i="11"/>
  <c r="CI300" i="11"/>
  <c r="CJ300" i="11"/>
  <c r="CO300" i="11" s="1"/>
  <c r="CK300" i="11"/>
  <c r="CG301" i="11"/>
  <c r="CH301" i="11"/>
  <c r="CI301" i="11"/>
  <c r="CJ301" i="11"/>
  <c r="CK301" i="11"/>
  <c r="CG302" i="11"/>
  <c r="CH302" i="11"/>
  <c r="CI302" i="11"/>
  <c r="CJ302" i="11"/>
  <c r="CK302" i="11"/>
  <c r="CG303" i="11"/>
  <c r="CH303" i="11"/>
  <c r="CI303" i="11"/>
  <c r="CJ303" i="11"/>
  <c r="CK303" i="11"/>
  <c r="CG304" i="11"/>
  <c r="CH304" i="11"/>
  <c r="CI304" i="11"/>
  <c r="CJ304" i="11"/>
  <c r="CK304" i="11"/>
  <c r="CG305" i="11"/>
  <c r="CH305" i="11"/>
  <c r="CI305" i="11"/>
  <c r="CJ305" i="11"/>
  <c r="CK305" i="11"/>
  <c r="CG306" i="11"/>
  <c r="CH306" i="11"/>
  <c r="CI306" i="11"/>
  <c r="CJ306" i="11"/>
  <c r="CK306" i="11"/>
  <c r="CG307" i="11"/>
  <c r="CH307" i="11"/>
  <c r="CI307" i="11"/>
  <c r="CJ307" i="11"/>
  <c r="CK307" i="11"/>
  <c r="CG308" i="11"/>
  <c r="CH308" i="11"/>
  <c r="CI308" i="11"/>
  <c r="CJ308" i="11"/>
  <c r="CK308" i="11"/>
  <c r="CG309" i="11"/>
  <c r="CH309" i="11"/>
  <c r="CI309" i="11"/>
  <c r="CJ309" i="11"/>
  <c r="CK309" i="11"/>
  <c r="CG310" i="11"/>
  <c r="CH310" i="11"/>
  <c r="CI310" i="11"/>
  <c r="CJ310" i="11"/>
  <c r="CK310" i="11"/>
  <c r="CG311" i="11"/>
  <c r="CH311" i="11"/>
  <c r="CI311" i="11"/>
  <c r="CJ311" i="11"/>
  <c r="CK311" i="11"/>
  <c r="CG312" i="11"/>
  <c r="CH312" i="11"/>
  <c r="CI312" i="11"/>
  <c r="CJ312" i="11"/>
  <c r="CK312" i="11"/>
  <c r="CG313" i="11"/>
  <c r="CH313" i="11"/>
  <c r="CI313" i="11"/>
  <c r="CJ313" i="11"/>
  <c r="CK313" i="11"/>
  <c r="CG314" i="11"/>
  <c r="CH314" i="11"/>
  <c r="CI314" i="11"/>
  <c r="CJ314" i="11"/>
  <c r="CK314" i="11"/>
  <c r="CG315" i="11"/>
  <c r="CH315" i="11"/>
  <c r="CI315" i="11"/>
  <c r="CJ315" i="11"/>
  <c r="CK315" i="11"/>
  <c r="CG316" i="11"/>
  <c r="CH316" i="11"/>
  <c r="CI316" i="11"/>
  <c r="CJ316" i="11"/>
  <c r="CO316" i="11" s="1"/>
  <c r="CK316" i="11"/>
  <c r="CG317" i="11"/>
  <c r="CH317" i="11"/>
  <c r="CI317" i="11"/>
  <c r="CJ317" i="11"/>
  <c r="CK317" i="11"/>
  <c r="CG318" i="11"/>
  <c r="CH318" i="11"/>
  <c r="CI318" i="11"/>
  <c r="CJ318" i="11"/>
  <c r="CK318" i="11"/>
  <c r="CG319" i="11"/>
  <c r="CH319" i="11"/>
  <c r="CI319" i="11"/>
  <c r="CJ319" i="11"/>
  <c r="CK319" i="11"/>
  <c r="CG320" i="11"/>
  <c r="CH320" i="11"/>
  <c r="CI320" i="11"/>
  <c r="CJ320" i="11"/>
  <c r="CO320" i="11" s="1"/>
  <c r="CK320" i="11"/>
  <c r="CG321" i="11"/>
  <c r="CH321" i="11"/>
  <c r="CI321" i="11"/>
  <c r="CJ321" i="11"/>
  <c r="CK321" i="11"/>
  <c r="CG322" i="11"/>
  <c r="CH322" i="11"/>
  <c r="CI322" i="11"/>
  <c r="CJ322" i="11"/>
  <c r="CK322" i="11"/>
  <c r="CG323" i="11"/>
  <c r="CH323" i="11"/>
  <c r="CI323" i="11"/>
  <c r="CJ323" i="11"/>
  <c r="CK323" i="11"/>
  <c r="CG324" i="11"/>
  <c r="CH324" i="11"/>
  <c r="CI324" i="11"/>
  <c r="CJ324" i="11"/>
  <c r="CK324" i="11"/>
  <c r="CG325" i="11"/>
  <c r="CH325" i="11"/>
  <c r="CI325" i="11"/>
  <c r="CJ325" i="11"/>
  <c r="CK325" i="11"/>
  <c r="CG326" i="11"/>
  <c r="CH326" i="11"/>
  <c r="CI326" i="11"/>
  <c r="CJ326" i="11"/>
  <c r="CK326" i="11"/>
  <c r="CG327" i="11"/>
  <c r="CH327" i="11"/>
  <c r="CI327" i="11"/>
  <c r="CJ327" i="11"/>
  <c r="CK327" i="11"/>
  <c r="CG328" i="11"/>
  <c r="CH328" i="11"/>
  <c r="CI328" i="11"/>
  <c r="CJ328" i="11"/>
  <c r="CK328" i="11"/>
  <c r="CG329" i="11"/>
  <c r="CH329" i="11"/>
  <c r="CI329" i="11"/>
  <c r="CJ329" i="11"/>
  <c r="CK329" i="11"/>
  <c r="CG330" i="11"/>
  <c r="CH330" i="11"/>
  <c r="CI330" i="11"/>
  <c r="CJ330" i="11"/>
  <c r="CK330" i="11"/>
  <c r="CG331" i="11"/>
  <c r="CH331" i="11"/>
  <c r="CI331" i="11"/>
  <c r="CJ331" i="11"/>
  <c r="CK331" i="11"/>
  <c r="CG332" i="11"/>
  <c r="CH332" i="11"/>
  <c r="CI332" i="11"/>
  <c r="CJ332" i="11"/>
  <c r="CK332" i="11"/>
  <c r="CG333" i="11"/>
  <c r="CH333" i="11"/>
  <c r="CI333" i="11"/>
  <c r="CJ333" i="11"/>
  <c r="CK333" i="11"/>
  <c r="CG334" i="11"/>
  <c r="CH334" i="11"/>
  <c r="CI334" i="11"/>
  <c r="CJ334" i="11"/>
  <c r="CK334" i="11"/>
  <c r="CG335" i="11"/>
  <c r="CH335" i="11"/>
  <c r="CI335" i="11"/>
  <c r="CJ335" i="11"/>
  <c r="CK335" i="11"/>
  <c r="CG336" i="11"/>
  <c r="CH336" i="11"/>
  <c r="CI336" i="11"/>
  <c r="CJ336" i="11"/>
  <c r="CO336" i="11" s="1"/>
  <c r="CK336" i="11"/>
  <c r="CG337" i="11"/>
  <c r="CH337" i="11"/>
  <c r="CI337" i="11"/>
  <c r="CJ337" i="11"/>
  <c r="CK337" i="11"/>
  <c r="CG338" i="11"/>
  <c r="CH338" i="11"/>
  <c r="CI338" i="11"/>
  <c r="CJ338" i="11"/>
  <c r="CK338" i="11"/>
  <c r="CG339" i="11"/>
  <c r="CH339" i="11"/>
  <c r="CI339" i="11"/>
  <c r="CJ339" i="11"/>
  <c r="CK339" i="11"/>
  <c r="CG340" i="11"/>
  <c r="CH340" i="11"/>
  <c r="CI340" i="11"/>
  <c r="CJ340" i="11"/>
  <c r="CO340" i="11" s="1"/>
  <c r="CK340" i="11"/>
  <c r="CG341" i="11"/>
  <c r="CH341" i="11"/>
  <c r="CI341" i="11"/>
  <c r="CJ341" i="11"/>
  <c r="CK341" i="11"/>
  <c r="CG342" i="11"/>
  <c r="CH342" i="11"/>
  <c r="CI342" i="11"/>
  <c r="CJ342" i="11"/>
  <c r="CK342" i="11"/>
  <c r="CG343" i="11"/>
  <c r="CH343" i="11"/>
  <c r="CI343" i="11"/>
  <c r="CJ343" i="11"/>
  <c r="CK343" i="11"/>
  <c r="CG344" i="11"/>
  <c r="CH344" i="11"/>
  <c r="CI344" i="11"/>
  <c r="CJ344" i="11"/>
  <c r="CK344" i="11"/>
  <c r="CG345" i="11"/>
  <c r="CH345" i="11"/>
  <c r="CI345" i="11"/>
  <c r="CJ345" i="11"/>
  <c r="CK345" i="11"/>
  <c r="CG346" i="11"/>
  <c r="CH346" i="11"/>
  <c r="CI346" i="11"/>
  <c r="CJ346" i="11"/>
  <c r="CK346" i="11"/>
  <c r="CG347" i="11"/>
  <c r="CH347" i="11"/>
  <c r="CI347" i="11"/>
  <c r="CJ347" i="11"/>
  <c r="CK347" i="11"/>
  <c r="CG348" i="11"/>
  <c r="CH348" i="11"/>
  <c r="CI348" i="11"/>
  <c r="CJ348" i="11"/>
  <c r="CK348" i="11"/>
  <c r="CG349" i="11"/>
  <c r="CH349" i="11"/>
  <c r="CI349" i="11"/>
  <c r="CJ349" i="11"/>
  <c r="CK349" i="11"/>
  <c r="CG350" i="11"/>
  <c r="CH350" i="11"/>
  <c r="CI350" i="11"/>
  <c r="CJ350" i="11"/>
  <c r="CK350" i="11"/>
  <c r="CG351" i="11"/>
  <c r="CH351" i="11"/>
  <c r="CI351" i="11"/>
  <c r="CJ351" i="11"/>
  <c r="CK351" i="11"/>
  <c r="CG352" i="11"/>
  <c r="CH352" i="11"/>
  <c r="CI352" i="11"/>
  <c r="CJ352" i="11"/>
  <c r="CK352" i="11"/>
  <c r="CG353" i="11"/>
  <c r="CH353" i="11"/>
  <c r="CI353" i="11"/>
  <c r="CJ353" i="11"/>
  <c r="CK353" i="11"/>
  <c r="CG354" i="11"/>
  <c r="CH354" i="11"/>
  <c r="CI354" i="11"/>
  <c r="CJ354" i="11"/>
  <c r="CK354" i="11"/>
  <c r="CG355" i="11"/>
  <c r="CH355" i="11"/>
  <c r="CI355" i="11"/>
  <c r="CJ355" i="11"/>
  <c r="CK355" i="11"/>
  <c r="CG356" i="11"/>
  <c r="CH356" i="11"/>
  <c r="CI356" i="11"/>
  <c r="CJ356" i="11"/>
  <c r="CO356" i="11" s="1"/>
  <c r="CK356" i="11"/>
  <c r="CG357" i="11"/>
  <c r="CH357" i="11"/>
  <c r="CI357" i="11"/>
  <c r="CJ357" i="11"/>
  <c r="CK357" i="11"/>
  <c r="CG358" i="11"/>
  <c r="CH358" i="11"/>
  <c r="CI358" i="11"/>
  <c r="CJ358" i="11"/>
  <c r="CK358" i="11"/>
  <c r="CG359" i="11"/>
  <c r="CH359" i="11"/>
  <c r="CI359" i="11"/>
  <c r="CJ359" i="11"/>
  <c r="CK359" i="11"/>
  <c r="CG360" i="11"/>
  <c r="CH360" i="11"/>
  <c r="CI360" i="11"/>
  <c r="CJ360" i="11"/>
  <c r="CO360" i="11" s="1"/>
  <c r="CK360" i="11"/>
  <c r="CG361" i="11"/>
  <c r="CH361" i="11"/>
  <c r="CI361" i="11"/>
  <c r="CJ361" i="11"/>
  <c r="CK361" i="11"/>
  <c r="CG362" i="11"/>
  <c r="CH362" i="11"/>
  <c r="CI362" i="11"/>
  <c r="CJ362" i="11"/>
  <c r="CK362" i="11"/>
  <c r="CG363" i="11"/>
  <c r="CH363" i="11"/>
  <c r="CI363" i="11"/>
  <c r="CJ363" i="11"/>
  <c r="CK363" i="11"/>
  <c r="CG364" i="11"/>
  <c r="CH364" i="11"/>
  <c r="CI364" i="11"/>
  <c r="CJ364" i="11"/>
  <c r="CK364" i="11"/>
  <c r="CG365" i="11"/>
  <c r="CH365" i="11"/>
  <c r="CI365" i="11"/>
  <c r="CJ365" i="11"/>
  <c r="CK365" i="11"/>
  <c r="CG366" i="11"/>
  <c r="CH366" i="11"/>
  <c r="CI366" i="11"/>
  <c r="CJ366" i="11"/>
  <c r="CK366" i="11"/>
  <c r="CG367" i="11"/>
  <c r="CH367" i="11"/>
  <c r="CI367" i="11"/>
  <c r="CJ367" i="11"/>
  <c r="CK367" i="11"/>
  <c r="CG368" i="11"/>
  <c r="CH368" i="11"/>
  <c r="CI368" i="11"/>
  <c r="CJ368" i="11"/>
  <c r="CK368" i="11"/>
  <c r="CG369" i="11"/>
  <c r="CH369" i="11"/>
  <c r="CI369" i="11"/>
  <c r="CJ369" i="11"/>
  <c r="CK369" i="11"/>
  <c r="CG370" i="11"/>
  <c r="CH370" i="11"/>
  <c r="CI370" i="11"/>
  <c r="CJ370" i="11"/>
  <c r="CK370" i="11"/>
  <c r="CG371" i="11"/>
  <c r="CH371" i="11"/>
  <c r="CI371" i="11"/>
  <c r="CJ371" i="11"/>
  <c r="CK371" i="11"/>
  <c r="CG372" i="11"/>
  <c r="CH372" i="11"/>
  <c r="CI372" i="11"/>
  <c r="CJ372" i="11"/>
  <c r="CK372" i="11"/>
  <c r="CG373" i="11"/>
  <c r="CH373" i="11"/>
  <c r="CI373" i="11"/>
  <c r="CJ373" i="11"/>
  <c r="CK373" i="11"/>
  <c r="CG374" i="11"/>
  <c r="CH374" i="11"/>
  <c r="CI374" i="11"/>
  <c r="CJ374" i="11"/>
  <c r="CK374" i="11"/>
  <c r="CG375" i="11"/>
  <c r="CH375" i="11"/>
  <c r="CI375" i="11"/>
  <c r="CJ375" i="11"/>
  <c r="CK375" i="11"/>
  <c r="CG376" i="11"/>
  <c r="CH376" i="11"/>
  <c r="CI376" i="11"/>
  <c r="CJ376" i="11"/>
  <c r="CO376" i="11" s="1"/>
  <c r="CK376" i="11"/>
  <c r="CG377" i="11"/>
  <c r="CH377" i="11"/>
  <c r="CI377" i="11"/>
  <c r="CJ377" i="11"/>
  <c r="CK377" i="11"/>
  <c r="CG378" i="11"/>
  <c r="CH378" i="11"/>
  <c r="CI378" i="11"/>
  <c r="CJ378" i="11"/>
  <c r="CK378" i="11"/>
  <c r="CG379" i="11"/>
  <c r="CH379" i="11"/>
  <c r="CI379" i="11"/>
  <c r="CJ379" i="11"/>
  <c r="CK379" i="11"/>
  <c r="CG380" i="11"/>
  <c r="CH380" i="11"/>
  <c r="CI380" i="11"/>
  <c r="CJ380" i="11"/>
  <c r="CO380" i="11" s="1"/>
  <c r="CK380" i="11"/>
  <c r="CG381" i="11"/>
  <c r="CH381" i="11"/>
  <c r="CI381" i="11"/>
  <c r="CJ381" i="11"/>
  <c r="CK381" i="11"/>
  <c r="CG382" i="11"/>
  <c r="CH382" i="11"/>
  <c r="CI382" i="11"/>
  <c r="CJ382" i="11"/>
  <c r="CK382" i="11"/>
  <c r="CG383" i="11"/>
  <c r="CH383" i="11"/>
  <c r="CI383" i="11"/>
  <c r="CJ383" i="11"/>
  <c r="CK383" i="11"/>
  <c r="CG384" i="11"/>
  <c r="CH384" i="11"/>
  <c r="CI384" i="11"/>
  <c r="CJ384" i="11"/>
  <c r="CK384" i="11"/>
  <c r="CG385" i="11"/>
  <c r="CH385" i="11"/>
  <c r="CI385" i="11"/>
  <c r="CJ385" i="11"/>
  <c r="CK385" i="11"/>
  <c r="CG386" i="11"/>
  <c r="CH386" i="11"/>
  <c r="CI386" i="11"/>
  <c r="CJ386" i="11"/>
  <c r="CK386" i="11"/>
  <c r="CG387" i="11"/>
  <c r="CH387" i="11"/>
  <c r="CI387" i="11"/>
  <c r="CJ387" i="11"/>
  <c r="CK387" i="11"/>
  <c r="CG388" i="11"/>
  <c r="CH388" i="11"/>
  <c r="CI388" i="11"/>
  <c r="CJ388" i="11"/>
  <c r="CK388" i="11"/>
  <c r="CG389" i="11"/>
  <c r="CH389" i="11"/>
  <c r="CI389" i="11"/>
  <c r="CJ389" i="11"/>
  <c r="CK389" i="11"/>
  <c r="CG390" i="11"/>
  <c r="CH390" i="11"/>
  <c r="CI390" i="11"/>
  <c r="CJ390" i="11"/>
  <c r="CK390" i="11"/>
  <c r="CG391" i="11"/>
  <c r="CH391" i="11"/>
  <c r="CI391" i="11"/>
  <c r="CJ391" i="11"/>
  <c r="CK391" i="11"/>
  <c r="CG392" i="11"/>
  <c r="CH392" i="11"/>
  <c r="CI392" i="11"/>
  <c r="CJ392" i="11"/>
  <c r="CK392" i="11"/>
  <c r="CG393" i="11"/>
  <c r="CH393" i="11"/>
  <c r="CI393" i="11"/>
  <c r="CJ393" i="11"/>
  <c r="CK393" i="11"/>
  <c r="CG394" i="11"/>
  <c r="CH394" i="11"/>
  <c r="CI394" i="11"/>
  <c r="CJ394" i="11"/>
  <c r="CK394" i="11"/>
  <c r="CG395" i="11"/>
  <c r="CH395" i="11"/>
  <c r="CI395" i="11"/>
  <c r="CJ395" i="11"/>
  <c r="CK395" i="11"/>
  <c r="CG396" i="11"/>
  <c r="CH396" i="11"/>
  <c r="CI396" i="11"/>
  <c r="CJ396" i="11"/>
  <c r="CO396" i="11" s="1"/>
  <c r="CK396" i="11"/>
  <c r="CG397" i="11"/>
  <c r="CH397" i="11"/>
  <c r="CI397" i="11"/>
  <c r="CJ397" i="11"/>
  <c r="CK397" i="11"/>
  <c r="CG398" i="11"/>
  <c r="CH398" i="11"/>
  <c r="CI398" i="11"/>
  <c r="CJ398" i="11"/>
  <c r="CK398" i="11"/>
  <c r="CG399" i="11"/>
  <c r="CH399" i="11"/>
  <c r="CI399" i="11"/>
  <c r="CJ399" i="11"/>
  <c r="CK399" i="11"/>
  <c r="CG400" i="11"/>
  <c r="CH400" i="11"/>
  <c r="CI400" i="11"/>
  <c r="CJ400" i="11"/>
  <c r="CO400" i="11" s="1"/>
  <c r="CK400" i="11"/>
  <c r="CG401" i="11"/>
  <c r="CH401" i="11"/>
  <c r="CI401" i="11"/>
  <c r="CJ401" i="11"/>
  <c r="CK401" i="11"/>
  <c r="CG402" i="11"/>
  <c r="CH402" i="11"/>
  <c r="CI402" i="11"/>
  <c r="CJ402" i="11"/>
  <c r="CK402" i="11"/>
  <c r="CG403" i="11"/>
  <c r="CH403" i="11"/>
  <c r="CI403" i="11"/>
  <c r="CJ403" i="11"/>
  <c r="CK403" i="11"/>
  <c r="CG404" i="11"/>
  <c r="CH404" i="11"/>
  <c r="CI404" i="11"/>
  <c r="CJ404" i="11"/>
  <c r="CK404" i="11"/>
  <c r="CG405" i="11"/>
  <c r="CH405" i="11"/>
  <c r="CI405" i="11"/>
  <c r="CJ405" i="11"/>
  <c r="CK405" i="11"/>
  <c r="CG406" i="11"/>
  <c r="CH406" i="11"/>
  <c r="CI406" i="11"/>
  <c r="CJ406" i="11"/>
  <c r="CK406" i="11"/>
  <c r="CG407" i="11"/>
  <c r="CH407" i="11"/>
  <c r="CI407" i="11"/>
  <c r="CJ407" i="11"/>
  <c r="CK407" i="11"/>
  <c r="CG408" i="11"/>
  <c r="CH408" i="11"/>
  <c r="CI408" i="11"/>
  <c r="CJ408" i="11"/>
  <c r="CK408" i="11"/>
  <c r="CG409" i="11"/>
  <c r="CH409" i="11"/>
  <c r="CI409" i="11"/>
  <c r="CJ409" i="11"/>
  <c r="CK409" i="11"/>
  <c r="CG410" i="11"/>
  <c r="CH410" i="11"/>
  <c r="CI410" i="11"/>
  <c r="CJ410" i="11"/>
  <c r="CK410" i="11"/>
  <c r="CG411" i="11"/>
  <c r="CH411" i="11"/>
  <c r="CI411" i="11"/>
  <c r="CJ411" i="11"/>
  <c r="CK411" i="11"/>
  <c r="CG412" i="11"/>
  <c r="CH412" i="11"/>
  <c r="CI412" i="11"/>
  <c r="CJ412" i="11"/>
  <c r="CO412" i="11" s="1"/>
  <c r="CK412" i="11"/>
  <c r="CG413" i="11"/>
  <c r="CH413" i="11"/>
  <c r="CI413" i="11"/>
  <c r="CJ413" i="11"/>
  <c r="CK413" i="11"/>
  <c r="CG414" i="11"/>
  <c r="CH414" i="11"/>
  <c r="CI414" i="11"/>
  <c r="CJ414" i="11"/>
  <c r="CK414" i="11"/>
  <c r="CG415" i="11"/>
  <c r="CH415" i="11"/>
  <c r="CI415" i="11"/>
  <c r="CJ415" i="11"/>
  <c r="CK415" i="11"/>
  <c r="CG416" i="11"/>
  <c r="CH416" i="11"/>
  <c r="CI416" i="11"/>
  <c r="CJ416" i="11"/>
  <c r="CO416" i="11" s="1"/>
  <c r="CK416" i="11"/>
  <c r="CG417" i="11"/>
  <c r="CH417" i="11"/>
  <c r="CI417" i="11"/>
  <c r="CJ417" i="11"/>
  <c r="CK417" i="11"/>
  <c r="CG418" i="11"/>
  <c r="CH418" i="11"/>
  <c r="CI418" i="11"/>
  <c r="CJ418" i="11"/>
  <c r="CK418" i="11"/>
  <c r="CG419" i="11"/>
  <c r="CH419" i="11"/>
  <c r="CI419" i="11"/>
  <c r="CJ419" i="11"/>
  <c r="CK419" i="11"/>
  <c r="CG420" i="11"/>
  <c r="CH420" i="11"/>
  <c r="CI420" i="11"/>
  <c r="CJ420" i="11"/>
  <c r="CO420" i="11" s="1"/>
  <c r="CK420" i="11"/>
  <c r="CG421" i="11"/>
  <c r="CH421" i="11"/>
  <c r="CI421" i="11"/>
  <c r="CJ421" i="11"/>
  <c r="CK421" i="11"/>
  <c r="CG422" i="11"/>
  <c r="CH422" i="11"/>
  <c r="CI422" i="11"/>
  <c r="CJ422" i="11"/>
  <c r="CK422" i="11"/>
  <c r="CG423" i="11"/>
  <c r="CH423" i="11"/>
  <c r="CI423" i="11"/>
  <c r="CJ423" i="11"/>
  <c r="CK423" i="11"/>
  <c r="CG424" i="11"/>
  <c r="CH424" i="11"/>
  <c r="CI424" i="11"/>
  <c r="CJ424" i="11"/>
  <c r="CK424" i="11"/>
  <c r="CG425" i="11"/>
  <c r="CH425" i="11"/>
  <c r="CI425" i="11"/>
  <c r="CJ425" i="11"/>
  <c r="CK425" i="11"/>
  <c r="CG426" i="11"/>
  <c r="CH426" i="11"/>
  <c r="CI426" i="11"/>
  <c r="CJ426" i="11"/>
  <c r="CK426" i="11"/>
  <c r="CG427" i="11"/>
  <c r="CH427" i="11"/>
  <c r="CI427" i="11"/>
  <c r="CJ427" i="11"/>
  <c r="CK427" i="11"/>
  <c r="CG428" i="11"/>
  <c r="CH428" i="11"/>
  <c r="CI428" i="11"/>
  <c r="CJ428" i="11"/>
  <c r="CK428" i="11"/>
  <c r="CG429" i="11"/>
  <c r="CH429" i="11"/>
  <c r="CI429" i="11"/>
  <c r="CJ429" i="11"/>
  <c r="CK429" i="11"/>
  <c r="CG430" i="11"/>
  <c r="CH430" i="11"/>
  <c r="CI430" i="11"/>
  <c r="CJ430" i="11"/>
  <c r="CK430" i="11"/>
  <c r="CG431" i="11"/>
  <c r="CH431" i="11"/>
  <c r="CI431" i="11"/>
  <c r="CJ431" i="11"/>
  <c r="CK431" i="11"/>
  <c r="CG432" i="11"/>
  <c r="CH432" i="11"/>
  <c r="CI432" i="11"/>
  <c r="CJ432" i="11"/>
  <c r="CO432" i="11" s="1"/>
  <c r="CK432" i="11"/>
  <c r="CG433" i="11"/>
  <c r="CH433" i="11"/>
  <c r="CI433" i="11"/>
  <c r="CJ433" i="11"/>
  <c r="CK433" i="11"/>
  <c r="CG434" i="11"/>
  <c r="CH434" i="11"/>
  <c r="CI434" i="11"/>
  <c r="CJ434" i="11"/>
  <c r="CK434" i="11"/>
  <c r="CG435" i="11"/>
  <c r="CH435" i="11"/>
  <c r="CI435" i="11"/>
  <c r="CJ435" i="11"/>
  <c r="CK435" i="11"/>
  <c r="CG436" i="11"/>
  <c r="CH436" i="11"/>
  <c r="CI436" i="11"/>
  <c r="CJ436" i="11"/>
  <c r="CO436" i="11" s="1"/>
  <c r="CK436" i="11"/>
  <c r="CG437" i="11"/>
  <c r="CH437" i="11"/>
  <c r="CI437" i="11"/>
  <c r="CJ437" i="11"/>
  <c r="CK437" i="11"/>
  <c r="CG438" i="11"/>
  <c r="CH438" i="11"/>
  <c r="CI438" i="11"/>
  <c r="CJ438" i="11"/>
  <c r="CK438" i="11"/>
  <c r="CG439" i="11"/>
  <c r="CH439" i="11"/>
  <c r="CI439" i="11"/>
  <c r="CJ439" i="11"/>
  <c r="CK439" i="11"/>
  <c r="CG440" i="11"/>
  <c r="CH440" i="11"/>
  <c r="CI440" i="11"/>
  <c r="CJ440" i="11"/>
  <c r="CO440" i="11" s="1"/>
  <c r="CK440" i="11"/>
  <c r="CG441" i="11"/>
  <c r="CH441" i="11"/>
  <c r="CI441" i="11"/>
  <c r="CJ441" i="11"/>
  <c r="CK441" i="11"/>
  <c r="CG442" i="11"/>
  <c r="CH442" i="11"/>
  <c r="CI442" i="11"/>
  <c r="CJ442" i="11"/>
  <c r="CK442" i="11"/>
  <c r="CG443" i="11"/>
  <c r="CH443" i="11"/>
  <c r="CI443" i="11"/>
  <c r="CJ443" i="11"/>
  <c r="CK443" i="11"/>
  <c r="CG444" i="11"/>
  <c r="CH444" i="11"/>
  <c r="CI444" i="11"/>
  <c r="CJ444" i="11"/>
  <c r="CK444" i="11"/>
  <c r="CG445" i="11"/>
  <c r="CH445" i="11"/>
  <c r="CI445" i="11"/>
  <c r="CJ445" i="11"/>
  <c r="CK445" i="11"/>
  <c r="CG446" i="11"/>
  <c r="CH446" i="11"/>
  <c r="CI446" i="11"/>
  <c r="CJ446" i="11"/>
  <c r="CK446" i="11"/>
  <c r="CG447" i="11"/>
  <c r="CH447" i="11"/>
  <c r="CI447" i="11"/>
  <c r="CJ447" i="11"/>
  <c r="CK447" i="11"/>
  <c r="CG448" i="11"/>
  <c r="CH448" i="11"/>
  <c r="CI448" i="11"/>
  <c r="CJ448" i="11"/>
  <c r="CK448" i="11"/>
  <c r="CG449" i="11"/>
  <c r="CH449" i="11"/>
  <c r="CI449" i="11"/>
  <c r="CJ449" i="11"/>
  <c r="CK449" i="11"/>
  <c r="CG450" i="11"/>
  <c r="CH450" i="11"/>
  <c r="CI450" i="11"/>
  <c r="CJ450" i="11"/>
  <c r="CK450" i="11"/>
  <c r="CG451" i="11"/>
  <c r="CH451" i="11"/>
  <c r="CI451" i="11"/>
  <c r="CJ451" i="11"/>
  <c r="CK451" i="11"/>
  <c r="CG452" i="11"/>
  <c r="CH452" i="11"/>
  <c r="CI452" i="11"/>
  <c r="CJ452" i="11"/>
  <c r="CK452" i="11"/>
  <c r="CG453" i="11"/>
  <c r="CH453" i="11"/>
  <c r="CI453" i="11"/>
  <c r="CJ453" i="11"/>
  <c r="CK453" i="11"/>
  <c r="CG454" i="11"/>
  <c r="CH454" i="11"/>
  <c r="CI454" i="11"/>
  <c r="CJ454" i="11"/>
  <c r="CK454" i="11"/>
  <c r="CG455" i="11"/>
  <c r="CH455" i="11"/>
  <c r="CI455" i="11"/>
  <c r="CJ455" i="11"/>
  <c r="CK455" i="11"/>
  <c r="CG456" i="11"/>
  <c r="CH456" i="11"/>
  <c r="CI456" i="11"/>
  <c r="CJ456" i="11"/>
  <c r="CK456" i="11"/>
  <c r="CG457" i="11"/>
  <c r="CH457" i="11"/>
  <c r="CI457" i="11"/>
  <c r="CJ457" i="11"/>
  <c r="CK457" i="11"/>
  <c r="CG458" i="11"/>
  <c r="CH458" i="11"/>
  <c r="CI458" i="11"/>
  <c r="CJ458" i="11"/>
  <c r="CK458" i="11"/>
  <c r="CG459" i="11"/>
  <c r="CH459" i="11"/>
  <c r="CI459" i="11"/>
  <c r="CJ459" i="11"/>
  <c r="CK459" i="11"/>
  <c r="CG460" i="11"/>
  <c r="CH460" i="11"/>
  <c r="CI460" i="11"/>
  <c r="CJ460" i="11"/>
  <c r="CK460" i="11"/>
  <c r="CG461" i="11"/>
  <c r="CH461" i="11"/>
  <c r="CI461" i="11"/>
  <c r="CJ461" i="11"/>
  <c r="CK461" i="11"/>
  <c r="CG462" i="11"/>
  <c r="CH462" i="11"/>
  <c r="CI462" i="11"/>
  <c r="CJ462" i="11"/>
  <c r="CK462" i="11"/>
  <c r="CG463" i="11"/>
  <c r="CH463" i="11"/>
  <c r="CI463" i="11"/>
  <c r="CJ463" i="11"/>
  <c r="CK463" i="11"/>
  <c r="CG464" i="11"/>
  <c r="CH464" i="11"/>
  <c r="CI464" i="11"/>
  <c r="CJ464" i="11"/>
  <c r="CK464" i="11"/>
  <c r="CG465" i="11"/>
  <c r="CH465" i="11"/>
  <c r="CI465" i="11"/>
  <c r="CJ465" i="11"/>
  <c r="CK465" i="11"/>
  <c r="CG466" i="11"/>
  <c r="CH466" i="11"/>
  <c r="CI466" i="11"/>
  <c r="CJ466" i="11"/>
  <c r="CK466" i="11"/>
  <c r="CG467" i="11"/>
  <c r="CH467" i="11"/>
  <c r="CI467" i="11"/>
  <c r="CJ467" i="11"/>
  <c r="CK467" i="11"/>
  <c r="CG468" i="11"/>
  <c r="CH468" i="11"/>
  <c r="CI468" i="11"/>
  <c r="CJ468" i="11"/>
  <c r="CK468" i="11"/>
  <c r="CG469" i="11"/>
  <c r="CH469" i="11"/>
  <c r="CI469" i="11"/>
  <c r="CJ469" i="11"/>
  <c r="CK469" i="11"/>
  <c r="CG470" i="11"/>
  <c r="CH470" i="11"/>
  <c r="CI470" i="11"/>
  <c r="CJ470" i="11"/>
  <c r="CK470" i="11"/>
  <c r="CG471" i="11"/>
  <c r="CH471" i="11"/>
  <c r="CI471" i="11"/>
  <c r="CJ471" i="11"/>
  <c r="CK471" i="11"/>
  <c r="CG472" i="11"/>
  <c r="CH472" i="11"/>
  <c r="CI472" i="11"/>
  <c r="CJ472" i="11"/>
  <c r="CK472" i="11"/>
  <c r="CG473" i="11"/>
  <c r="CH473" i="11"/>
  <c r="CI473" i="11"/>
  <c r="CJ473" i="11"/>
  <c r="CK473" i="11"/>
  <c r="CG474" i="11"/>
  <c r="CH474" i="11"/>
  <c r="CI474" i="11"/>
  <c r="CJ474" i="11"/>
  <c r="CK474" i="11"/>
  <c r="CG475" i="11"/>
  <c r="CH475" i="11"/>
  <c r="CI475" i="11"/>
  <c r="CJ475" i="11"/>
  <c r="CK475" i="11"/>
  <c r="CG476" i="11"/>
  <c r="CH476" i="11"/>
  <c r="CI476" i="11"/>
  <c r="CJ476" i="11"/>
  <c r="CK476" i="11"/>
  <c r="CG477" i="11"/>
  <c r="CH477" i="11"/>
  <c r="CI477" i="11"/>
  <c r="CJ477" i="11"/>
  <c r="CK477" i="11"/>
  <c r="CG478" i="11"/>
  <c r="CH478" i="11"/>
  <c r="CI478" i="11"/>
  <c r="CJ478" i="11"/>
  <c r="CK478" i="11"/>
  <c r="CG479" i="11"/>
  <c r="CH479" i="11"/>
  <c r="CI479" i="11"/>
  <c r="CJ479" i="11"/>
  <c r="CK479" i="11"/>
  <c r="CG480" i="11"/>
  <c r="CH480" i="11"/>
  <c r="CI480" i="11"/>
  <c r="CJ480" i="11"/>
  <c r="CK480" i="11"/>
  <c r="CG481" i="11"/>
  <c r="CH481" i="11"/>
  <c r="CI481" i="11"/>
  <c r="CJ481" i="11"/>
  <c r="CK481" i="11"/>
  <c r="CG482" i="11"/>
  <c r="CH482" i="11"/>
  <c r="CI482" i="11"/>
  <c r="CJ482" i="11"/>
  <c r="CK482" i="11"/>
  <c r="CG483" i="11"/>
  <c r="CH483" i="11"/>
  <c r="CI483" i="11"/>
  <c r="CJ483" i="11"/>
  <c r="CK483" i="11"/>
  <c r="CG484" i="11"/>
  <c r="CH484" i="11"/>
  <c r="CI484" i="11"/>
  <c r="CJ484" i="11"/>
  <c r="CK484" i="11"/>
  <c r="CG485" i="11"/>
  <c r="CH485" i="11"/>
  <c r="CI485" i="11"/>
  <c r="CJ485" i="11"/>
  <c r="CK485" i="11"/>
  <c r="CG486" i="11"/>
  <c r="CH486" i="11"/>
  <c r="CI486" i="11"/>
  <c r="CJ486" i="11"/>
  <c r="CK486" i="11"/>
  <c r="CG487" i="11"/>
  <c r="CH487" i="11"/>
  <c r="CI487" i="11"/>
  <c r="CJ487" i="11"/>
  <c r="CK487" i="11"/>
  <c r="CG488" i="11"/>
  <c r="CH488" i="11"/>
  <c r="CI488" i="11"/>
  <c r="CJ488" i="11"/>
  <c r="CK488" i="11"/>
  <c r="CG489" i="11"/>
  <c r="CH489" i="11"/>
  <c r="CI489" i="11"/>
  <c r="CJ489" i="11"/>
  <c r="CK489" i="11"/>
  <c r="CG490" i="11"/>
  <c r="CH490" i="11"/>
  <c r="CI490" i="11"/>
  <c r="CJ490" i="11"/>
  <c r="CK490" i="11"/>
  <c r="CG491" i="11"/>
  <c r="CH491" i="11"/>
  <c r="CI491" i="11"/>
  <c r="CJ491" i="11"/>
  <c r="CK491" i="11"/>
  <c r="CG492" i="11"/>
  <c r="CH492" i="11"/>
  <c r="CI492" i="11"/>
  <c r="CJ492" i="11"/>
  <c r="CK492" i="11"/>
  <c r="CG493" i="11"/>
  <c r="CH493" i="11"/>
  <c r="CI493" i="11"/>
  <c r="CJ493" i="11"/>
  <c r="CK493" i="11"/>
  <c r="CG494" i="11"/>
  <c r="CH494" i="11"/>
  <c r="CI494" i="11"/>
  <c r="CJ494" i="11"/>
  <c r="CK494" i="11"/>
  <c r="CG495" i="11"/>
  <c r="CH495" i="11"/>
  <c r="CI495" i="11"/>
  <c r="CJ495" i="11"/>
  <c r="CK495" i="11"/>
  <c r="CG496" i="11"/>
  <c r="CH496" i="11"/>
  <c r="CI496" i="11"/>
  <c r="CJ496" i="11"/>
  <c r="CK496" i="11"/>
  <c r="CG497" i="11"/>
  <c r="CH497" i="11"/>
  <c r="CI497" i="11"/>
  <c r="CJ497" i="11"/>
  <c r="CK497" i="11"/>
  <c r="CG498" i="11"/>
  <c r="CH498" i="11"/>
  <c r="CI498" i="11"/>
  <c r="CJ498" i="11"/>
  <c r="CK498" i="11"/>
  <c r="CG499" i="11"/>
  <c r="CH499" i="11"/>
  <c r="CI499" i="11"/>
  <c r="CJ499" i="11"/>
  <c r="CK499" i="11"/>
  <c r="CG500" i="11"/>
  <c r="CH500" i="11"/>
  <c r="CI500" i="11"/>
  <c r="CJ500" i="11"/>
  <c r="CK500" i="11"/>
  <c r="CG501" i="11"/>
  <c r="CH501" i="11"/>
  <c r="CI501" i="11"/>
  <c r="CJ501" i="11"/>
  <c r="CK501" i="11"/>
  <c r="CG502" i="11"/>
  <c r="CH502" i="11"/>
  <c r="CI502" i="11"/>
  <c r="CJ502" i="11"/>
  <c r="CK502" i="11"/>
  <c r="CG503" i="11"/>
  <c r="CH503" i="11"/>
  <c r="CI503" i="11"/>
  <c r="CJ503" i="11"/>
  <c r="CK503" i="11"/>
  <c r="CG504" i="11"/>
  <c r="CH504" i="11"/>
  <c r="CI504" i="11"/>
  <c r="CJ504" i="11"/>
  <c r="CK504" i="11"/>
  <c r="CG505" i="11"/>
  <c r="CH505" i="11"/>
  <c r="CI505" i="11"/>
  <c r="CJ505" i="11"/>
  <c r="CK505" i="11"/>
  <c r="CG506" i="11"/>
  <c r="CH506" i="11"/>
  <c r="CI506" i="11"/>
  <c r="CJ506" i="11"/>
  <c r="CK506" i="11"/>
  <c r="CG507" i="11"/>
  <c r="CH507" i="11"/>
  <c r="CI507" i="11"/>
  <c r="CJ507" i="11"/>
  <c r="CK507" i="11"/>
  <c r="CG508" i="11"/>
  <c r="CH508" i="11"/>
  <c r="CI508" i="11"/>
  <c r="CJ508" i="11"/>
  <c r="CK508" i="11"/>
  <c r="CG509" i="11"/>
  <c r="CH509" i="11"/>
  <c r="CI509" i="11"/>
  <c r="CJ509" i="11"/>
  <c r="CK509" i="11"/>
  <c r="CG510" i="11"/>
  <c r="CH510" i="11"/>
  <c r="CI510" i="11"/>
  <c r="CJ510" i="11"/>
  <c r="CK510" i="11"/>
  <c r="CG511" i="11"/>
  <c r="CH511" i="11"/>
  <c r="CI511" i="11"/>
  <c r="CJ511" i="11"/>
  <c r="CK511" i="11"/>
  <c r="CG512" i="11"/>
  <c r="CH512" i="11"/>
  <c r="CI512" i="11"/>
  <c r="CJ512" i="11"/>
  <c r="CO512" i="11" s="1"/>
  <c r="CK512" i="11"/>
  <c r="CG513" i="11"/>
  <c r="CH513" i="11"/>
  <c r="CI513" i="11"/>
  <c r="CJ513" i="11"/>
  <c r="CK513" i="11"/>
  <c r="CG514" i="11"/>
  <c r="CH514" i="11"/>
  <c r="CI514" i="11"/>
  <c r="CJ514" i="11"/>
  <c r="CK514" i="11"/>
  <c r="CG515" i="11"/>
  <c r="CH515" i="11"/>
  <c r="CI515" i="11"/>
  <c r="CJ515" i="11"/>
  <c r="CK515" i="11"/>
  <c r="CG516" i="11"/>
  <c r="CH516" i="11"/>
  <c r="CI516" i="11"/>
  <c r="CJ516" i="11"/>
  <c r="CK516" i="11"/>
  <c r="CG517" i="11"/>
  <c r="CH517" i="11"/>
  <c r="CI517" i="11"/>
  <c r="CJ517" i="11"/>
  <c r="CK517" i="11"/>
  <c r="CG518" i="11"/>
  <c r="CH518" i="11"/>
  <c r="CI518" i="11"/>
  <c r="CJ518" i="11"/>
  <c r="CK518" i="11"/>
  <c r="CG519" i="11"/>
  <c r="CH519" i="11"/>
  <c r="CI519" i="11"/>
  <c r="CJ519" i="11"/>
  <c r="CK519" i="11"/>
  <c r="CG520" i="11"/>
  <c r="CH520" i="11"/>
  <c r="CI520" i="11"/>
  <c r="CJ520" i="11"/>
  <c r="CK520" i="11"/>
  <c r="CG521" i="11"/>
  <c r="CH521" i="11"/>
  <c r="CI521" i="11"/>
  <c r="CJ521" i="11"/>
  <c r="CK521" i="11"/>
  <c r="CG522" i="11"/>
  <c r="CH522" i="11"/>
  <c r="CI522" i="11"/>
  <c r="CJ522" i="11"/>
  <c r="CK522" i="11"/>
  <c r="CG523" i="11"/>
  <c r="CH523" i="11"/>
  <c r="CI523" i="11"/>
  <c r="CJ523" i="11"/>
  <c r="CK523" i="11"/>
  <c r="CG524" i="11"/>
  <c r="CH524" i="11"/>
  <c r="CI524" i="11"/>
  <c r="CJ524" i="11"/>
  <c r="CK524" i="11"/>
  <c r="CG525" i="11"/>
  <c r="CH525" i="11"/>
  <c r="CI525" i="11"/>
  <c r="CJ525" i="11"/>
  <c r="CK525" i="11"/>
  <c r="CG526" i="11"/>
  <c r="CH526" i="11"/>
  <c r="CI526" i="11"/>
  <c r="CJ526" i="11"/>
  <c r="CK526" i="11"/>
  <c r="CG527" i="11"/>
  <c r="CH527" i="11"/>
  <c r="CI527" i="11"/>
  <c r="CJ527" i="11"/>
  <c r="CK527" i="11"/>
  <c r="CG528" i="11"/>
  <c r="CH528" i="11"/>
  <c r="CI528" i="11"/>
  <c r="CJ528" i="11"/>
  <c r="CK528" i="11"/>
  <c r="CK4" i="11"/>
  <c r="CI4" i="11"/>
  <c r="CH4" i="11"/>
  <c r="CG4" i="11"/>
  <c r="CG5" i="10"/>
  <c r="CH5" i="10"/>
  <c r="CI5" i="10"/>
  <c r="CJ5" i="10"/>
  <c r="CK5" i="10"/>
  <c r="CL5" i="10"/>
  <c r="CM5" i="10"/>
  <c r="CG6" i="10"/>
  <c r="CH6" i="10"/>
  <c r="CI6" i="10"/>
  <c r="CO6" i="10" s="1"/>
  <c r="CJ6" i="10"/>
  <c r="CK6" i="10"/>
  <c r="CL6" i="10"/>
  <c r="CM6" i="10"/>
  <c r="CG7" i="10"/>
  <c r="CH7" i="10"/>
  <c r="CI7" i="10"/>
  <c r="CJ7" i="10"/>
  <c r="CK7" i="10"/>
  <c r="CL7" i="10"/>
  <c r="CM7" i="10"/>
  <c r="CG8" i="10"/>
  <c r="CH8" i="10"/>
  <c r="CI8" i="10"/>
  <c r="CJ8" i="10"/>
  <c r="CK8" i="10"/>
  <c r="CL8" i="10"/>
  <c r="CM8" i="10"/>
  <c r="CG9" i="10"/>
  <c r="CH9" i="10"/>
  <c r="CI9" i="10"/>
  <c r="CJ9" i="10"/>
  <c r="CK9" i="10"/>
  <c r="CL9" i="10"/>
  <c r="CM9" i="10"/>
  <c r="CG10" i="10"/>
  <c r="CH10" i="10"/>
  <c r="CI10" i="10"/>
  <c r="CJ10" i="10"/>
  <c r="CK10" i="10"/>
  <c r="CL10" i="10"/>
  <c r="CM10" i="10"/>
  <c r="CG11" i="10"/>
  <c r="CH11" i="10"/>
  <c r="CI11" i="10"/>
  <c r="CO11" i="10" s="1"/>
  <c r="CJ11" i="10"/>
  <c r="CK11" i="10"/>
  <c r="CL11" i="10"/>
  <c r="CM11" i="10"/>
  <c r="CG12" i="10"/>
  <c r="CH12" i="10"/>
  <c r="CI12" i="10"/>
  <c r="CJ12" i="10"/>
  <c r="CK12" i="10"/>
  <c r="CL12" i="10"/>
  <c r="CM12" i="10"/>
  <c r="CG13" i="10"/>
  <c r="CH13" i="10"/>
  <c r="CI13" i="10"/>
  <c r="CJ13" i="10"/>
  <c r="CK13" i="10"/>
  <c r="CL13" i="10"/>
  <c r="CM13" i="10"/>
  <c r="CG14" i="10"/>
  <c r="CH14" i="10"/>
  <c r="CI14" i="10"/>
  <c r="CJ14" i="10"/>
  <c r="CK14" i="10"/>
  <c r="CL14" i="10"/>
  <c r="CM14" i="10"/>
  <c r="CG15" i="10"/>
  <c r="CH15" i="10"/>
  <c r="CI15" i="10"/>
  <c r="CJ15" i="10"/>
  <c r="CK15" i="10"/>
  <c r="CL15" i="10"/>
  <c r="CM15" i="10"/>
  <c r="CG16" i="10"/>
  <c r="CH16" i="10"/>
  <c r="CI16" i="10"/>
  <c r="CJ16" i="10"/>
  <c r="CK16" i="10"/>
  <c r="CL16" i="10"/>
  <c r="CM16" i="10"/>
  <c r="CG17" i="10"/>
  <c r="CH17" i="10"/>
  <c r="CI17" i="10"/>
  <c r="CJ17" i="10"/>
  <c r="CK17" i="10"/>
  <c r="CL17" i="10"/>
  <c r="CM17" i="10"/>
  <c r="CG18" i="10"/>
  <c r="CH18" i="10"/>
  <c r="CI18" i="10"/>
  <c r="CJ18" i="10"/>
  <c r="CK18" i="10"/>
  <c r="CL18" i="10"/>
  <c r="CM18" i="10"/>
  <c r="CG19" i="10"/>
  <c r="CH19" i="10"/>
  <c r="CI19" i="10"/>
  <c r="CJ19" i="10"/>
  <c r="CK19" i="10"/>
  <c r="CL19" i="10"/>
  <c r="CM19" i="10"/>
  <c r="CG20" i="10"/>
  <c r="CH20" i="10"/>
  <c r="CI20" i="10"/>
  <c r="CJ20" i="10"/>
  <c r="CK20" i="10"/>
  <c r="CL20" i="10"/>
  <c r="CM20" i="10"/>
  <c r="CG21" i="10"/>
  <c r="CH21" i="10"/>
  <c r="CI21" i="10"/>
  <c r="CJ21" i="10"/>
  <c r="CK21" i="10"/>
  <c r="CL21" i="10"/>
  <c r="CM21" i="10"/>
  <c r="CG22" i="10"/>
  <c r="CH22" i="10"/>
  <c r="CI22" i="10"/>
  <c r="CJ22" i="10"/>
  <c r="CK22" i="10"/>
  <c r="CL22" i="10"/>
  <c r="CM22" i="10"/>
  <c r="CG23" i="10"/>
  <c r="CH23" i="10"/>
  <c r="CI23" i="10"/>
  <c r="CJ23" i="10"/>
  <c r="CK23" i="10"/>
  <c r="CL23" i="10"/>
  <c r="CM23" i="10"/>
  <c r="CG24" i="10"/>
  <c r="CH24" i="10"/>
  <c r="CI24" i="10"/>
  <c r="CJ24" i="10"/>
  <c r="CK24" i="10"/>
  <c r="CL24" i="10"/>
  <c r="CM24" i="10"/>
  <c r="CG25" i="10"/>
  <c r="CH25" i="10"/>
  <c r="CI25" i="10"/>
  <c r="CJ25" i="10"/>
  <c r="CK25" i="10"/>
  <c r="CL25" i="10"/>
  <c r="CM25" i="10"/>
  <c r="CG26" i="10"/>
  <c r="CH26" i="10"/>
  <c r="CI26" i="10"/>
  <c r="CJ26" i="10"/>
  <c r="CK26" i="10"/>
  <c r="CL26" i="10"/>
  <c r="CM26" i="10"/>
  <c r="CG27" i="10"/>
  <c r="CH27" i="10"/>
  <c r="CI27" i="10"/>
  <c r="CJ27" i="10"/>
  <c r="CK27" i="10"/>
  <c r="CL27" i="10"/>
  <c r="CM27" i="10"/>
  <c r="CG28" i="10"/>
  <c r="CH28" i="10"/>
  <c r="CI28" i="10"/>
  <c r="CJ28" i="10"/>
  <c r="CK28" i="10"/>
  <c r="CL28" i="10"/>
  <c r="CM28" i="10"/>
  <c r="CG29" i="10"/>
  <c r="CH29" i="10"/>
  <c r="CI29" i="10"/>
  <c r="CJ29" i="10"/>
  <c r="CK29" i="10"/>
  <c r="CL29" i="10"/>
  <c r="CM29" i="10"/>
  <c r="CG30" i="10"/>
  <c r="CH30" i="10"/>
  <c r="CI30" i="10"/>
  <c r="CJ30" i="10"/>
  <c r="CK30" i="10"/>
  <c r="CL30" i="10"/>
  <c r="CM30" i="10"/>
  <c r="CG31" i="10"/>
  <c r="CH31" i="10"/>
  <c r="CI31" i="10"/>
  <c r="CJ31" i="10"/>
  <c r="CK31" i="10"/>
  <c r="CL31" i="10"/>
  <c r="CM31" i="10"/>
  <c r="CG32" i="10"/>
  <c r="CH32" i="10"/>
  <c r="CI32" i="10"/>
  <c r="CJ32" i="10"/>
  <c r="CK32" i="10"/>
  <c r="CL32" i="10"/>
  <c r="CM32" i="10"/>
  <c r="CG33" i="10"/>
  <c r="CH33" i="10"/>
  <c r="CI33" i="10"/>
  <c r="CJ33" i="10"/>
  <c r="CK33" i="10"/>
  <c r="CL33" i="10"/>
  <c r="CM33" i="10"/>
  <c r="CG34" i="10"/>
  <c r="CH34" i="10"/>
  <c r="CI34" i="10"/>
  <c r="CJ34" i="10"/>
  <c r="CK34" i="10"/>
  <c r="CL34" i="10"/>
  <c r="CM34" i="10"/>
  <c r="CG35" i="10"/>
  <c r="CH35" i="10"/>
  <c r="CI35" i="10"/>
  <c r="CJ35" i="10"/>
  <c r="CK35" i="10"/>
  <c r="CL35" i="10"/>
  <c r="CM35" i="10"/>
  <c r="CG36" i="10"/>
  <c r="CH36" i="10"/>
  <c r="CI36" i="10"/>
  <c r="CJ36" i="10"/>
  <c r="CK36" i="10"/>
  <c r="CL36" i="10"/>
  <c r="CM36" i="10"/>
  <c r="CG37" i="10"/>
  <c r="CH37" i="10"/>
  <c r="CI37" i="10"/>
  <c r="CJ37" i="10"/>
  <c r="CK37" i="10"/>
  <c r="CL37" i="10"/>
  <c r="CM37" i="10"/>
  <c r="CG38" i="10"/>
  <c r="CH38" i="10"/>
  <c r="CI38" i="10"/>
  <c r="CJ38" i="10"/>
  <c r="CK38" i="10"/>
  <c r="CL38" i="10"/>
  <c r="CM38" i="10"/>
  <c r="CG39" i="10"/>
  <c r="CH39" i="10"/>
  <c r="CI39" i="10"/>
  <c r="CJ39" i="10"/>
  <c r="CK39" i="10"/>
  <c r="CL39" i="10"/>
  <c r="CM39" i="10"/>
  <c r="CG40" i="10"/>
  <c r="CH40" i="10"/>
  <c r="CI40" i="10"/>
  <c r="CJ40" i="10"/>
  <c r="CK40" i="10"/>
  <c r="CL40" i="10"/>
  <c r="CM40" i="10"/>
  <c r="CG41" i="10"/>
  <c r="CH41" i="10"/>
  <c r="CI41" i="10"/>
  <c r="CJ41" i="10"/>
  <c r="CK41" i="10"/>
  <c r="CL41" i="10"/>
  <c r="CM41" i="10"/>
  <c r="CG42" i="10"/>
  <c r="CH42" i="10"/>
  <c r="CI42" i="10"/>
  <c r="CJ42" i="10"/>
  <c r="CK42" i="10"/>
  <c r="CL42" i="10"/>
  <c r="CM42" i="10"/>
  <c r="CG43" i="10"/>
  <c r="CH43" i="10"/>
  <c r="CI43" i="10"/>
  <c r="CJ43" i="10"/>
  <c r="CK43" i="10"/>
  <c r="CL43" i="10"/>
  <c r="CM43" i="10"/>
  <c r="CG44" i="10"/>
  <c r="CH44" i="10"/>
  <c r="CI44" i="10"/>
  <c r="CJ44" i="10"/>
  <c r="CK44" i="10"/>
  <c r="CL44" i="10"/>
  <c r="CM44" i="10"/>
  <c r="CG45" i="10"/>
  <c r="CH45" i="10"/>
  <c r="CI45" i="10"/>
  <c r="CJ45" i="10"/>
  <c r="CK45" i="10"/>
  <c r="CL45" i="10"/>
  <c r="CM45" i="10"/>
  <c r="CM4" i="10"/>
  <c r="CL4" i="10"/>
  <c r="CK4" i="10"/>
  <c r="CJ4" i="10"/>
  <c r="CI4" i="10"/>
  <c r="CH4" i="10"/>
  <c r="CG4" i="10"/>
  <c r="CG5" i="9"/>
  <c r="CH5" i="9"/>
  <c r="CI5" i="9"/>
  <c r="CJ5" i="9"/>
  <c r="CK5" i="9"/>
  <c r="CL5" i="9"/>
  <c r="CM5" i="9"/>
  <c r="CG6" i="9"/>
  <c r="CH6" i="9"/>
  <c r="CI6" i="9"/>
  <c r="CJ6" i="9"/>
  <c r="CK6" i="9"/>
  <c r="CL6" i="9"/>
  <c r="CM6" i="9"/>
  <c r="CG7" i="9"/>
  <c r="CH7" i="9"/>
  <c r="CI7" i="9"/>
  <c r="CJ7" i="9"/>
  <c r="CK7" i="9"/>
  <c r="CL7" i="9"/>
  <c r="CM7" i="9"/>
  <c r="CG8" i="9"/>
  <c r="CH8" i="9"/>
  <c r="CI8" i="9"/>
  <c r="CJ8" i="9"/>
  <c r="CK8" i="9"/>
  <c r="CL8" i="9"/>
  <c r="CM8" i="9"/>
  <c r="CG9" i="9"/>
  <c r="CH9" i="9"/>
  <c r="CO9" i="9" s="1"/>
  <c r="CI9" i="9"/>
  <c r="CJ9" i="9"/>
  <c r="CK9" i="9"/>
  <c r="CL9" i="9"/>
  <c r="CM9" i="9"/>
  <c r="CG10" i="9"/>
  <c r="CH10" i="9"/>
  <c r="CI10" i="9"/>
  <c r="CJ10" i="9"/>
  <c r="CK10" i="9"/>
  <c r="CL10" i="9"/>
  <c r="CM10" i="9"/>
  <c r="CG11" i="9"/>
  <c r="CH11" i="9"/>
  <c r="CI11" i="9"/>
  <c r="CJ11" i="9"/>
  <c r="CK11" i="9"/>
  <c r="CL11" i="9"/>
  <c r="CM11" i="9"/>
  <c r="CG12" i="9"/>
  <c r="CH12" i="9"/>
  <c r="CI12" i="9"/>
  <c r="CJ12" i="9"/>
  <c r="CK12" i="9"/>
  <c r="CL12" i="9"/>
  <c r="CM12" i="9"/>
  <c r="CG13" i="9"/>
  <c r="CH13" i="9"/>
  <c r="CI13" i="9"/>
  <c r="CJ13" i="9"/>
  <c r="CK13" i="9"/>
  <c r="CL13" i="9"/>
  <c r="CM13" i="9"/>
  <c r="CG14" i="9"/>
  <c r="CH14" i="9"/>
  <c r="CI14" i="9"/>
  <c r="CJ14" i="9"/>
  <c r="CK14" i="9"/>
  <c r="CL14" i="9"/>
  <c r="CM14" i="9"/>
  <c r="CG15" i="9"/>
  <c r="CH15" i="9"/>
  <c r="CI15" i="9"/>
  <c r="CJ15" i="9"/>
  <c r="CK15" i="9"/>
  <c r="CL15" i="9"/>
  <c r="CM15" i="9"/>
  <c r="CG16" i="9"/>
  <c r="CH16" i="9"/>
  <c r="CI16" i="9"/>
  <c r="CJ16" i="9"/>
  <c r="CK16" i="9"/>
  <c r="CL16" i="9"/>
  <c r="CM16" i="9"/>
  <c r="CG17" i="9"/>
  <c r="CH17" i="9"/>
  <c r="CI17" i="9"/>
  <c r="CJ17" i="9"/>
  <c r="CK17" i="9"/>
  <c r="CL17" i="9"/>
  <c r="CM17" i="9"/>
  <c r="CG18" i="9"/>
  <c r="CH18" i="9"/>
  <c r="CI18" i="9"/>
  <c r="CJ18" i="9"/>
  <c r="CK18" i="9"/>
  <c r="CL18" i="9"/>
  <c r="CM18" i="9"/>
  <c r="CG19" i="9"/>
  <c r="CH19" i="9"/>
  <c r="CI19" i="9"/>
  <c r="CJ19" i="9"/>
  <c r="CK19" i="9"/>
  <c r="CL19" i="9"/>
  <c r="CM19" i="9"/>
  <c r="CN19" i="9"/>
  <c r="CG20" i="9"/>
  <c r="CH20" i="9"/>
  <c r="CI20" i="9"/>
  <c r="CJ20" i="9"/>
  <c r="CK20" i="9"/>
  <c r="CL20" i="9"/>
  <c r="CM20" i="9"/>
  <c r="CG21" i="9"/>
  <c r="CH21" i="9"/>
  <c r="CI21" i="9"/>
  <c r="CJ21" i="9"/>
  <c r="CK21" i="9"/>
  <c r="CL21" i="9"/>
  <c r="CM21" i="9"/>
  <c r="CG22" i="9"/>
  <c r="CH22" i="9"/>
  <c r="CI22" i="9"/>
  <c r="CJ22" i="9"/>
  <c r="CK22" i="9"/>
  <c r="CL22" i="9"/>
  <c r="CM22" i="9"/>
  <c r="CG23" i="9"/>
  <c r="CH23" i="9"/>
  <c r="CI23" i="9"/>
  <c r="CJ23" i="9"/>
  <c r="CK23" i="9"/>
  <c r="CL23" i="9"/>
  <c r="CM23" i="9"/>
  <c r="CG24" i="9"/>
  <c r="CH24" i="9"/>
  <c r="CI24" i="9"/>
  <c r="CJ24" i="9"/>
  <c r="CK24" i="9"/>
  <c r="CL24" i="9"/>
  <c r="CM24" i="9"/>
  <c r="CG25" i="9"/>
  <c r="CH25" i="9"/>
  <c r="CI25" i="9"/>
  <c r="CJ25" i="9"/>
  <c r="CK25" i="9"/>
  <c r="CL25" i="9"/>
  <c r="CM25" i="9"/>
  <c r="CG26" i="9"/>
  <c r="CH26" i="9"/>
  <c r="CI26" i="9"/>
  <c r="CJ26" i="9"/>
  <c r="CK26" i="9"/>
  <c r="CL26" i="9"/>
  <c r="CM26" i="9"/>
  <c r="CG27" i="9"/>
  <c r="CN27" i="9" s="1"/>
  <c r="CH27" i="9"/>
  <c r="CI27" i="9"/>
  <c r="CJ27" i="9"/>
  <c r="CK27" i="9"/>
  <c r="CL27" i="9"/>
  <c r="CM27" i="9"/>
  <c r="CG28" i="9"/>
  <c r="CH28" i="9"/>
  <c r="CI28" i="9"/>
  <c r="CJ28" i="9"/>
  <c r="CK28" i="9"/>
  <c r="CL28" i="9"/>
  <c r="CM28" i="9"/>
  <c r="CG29" i="9"/>
  <c r="CH29" i="9"/>
  <c r="CI29" i="9"/>
  <c r="CJ29" i="9"/>
  <c r="CK29" i="9"/>
  <c r="CL29" i="9"/>
  <c r="CM29" i="9"/>
  <c r="CG30" i="9"/>
  <c r="CH30" i="9"/>
  <c r="CI30" i="9"/>
  <c r="CJ30" i="9"/>
  <c r="CK30" i="9"/>
  <c r="CL30" i="9"/>
  <c r="CM30" i="9"/>
  <c r="CG31" i="9"/>
  <c r="CH31" i="9"/>
  <c r="CI31" i="9"/>
  <c r="CJ31" i="9"/>
  <c r="CK31" i="9"/>
  <c r="CL31" i="9"/>
  <c r="CM31" i="9"/>
  <c r="CG32" i="9"/>
  <c r="CH32" i="9"/>
  <c r="CI32" i="9"/>
  <c r="CJ32" i="9"/>
  <c r="CK32" i="9"/>
  <c r="CL32" i="9"/>
  <c r="CM32" i="9"/>
  <c r="CG33" i="9"/>
  <c r="CH33" i="9"/>
  <c r="CI33" i="9"/>
  <c r="CJ33" i="9"/>
  <c r="CK33" i="9"/>
  <c r="CL33" i="9"/>
  <c r="CM33" i="9"/>
  <c r="CG34" i="9"/>
  <c r="CH34" i="9"/>
  <c r="CI34" i="9"/>
  <c r="CJ34" i="9"/>
  <c r="CK34" i="9"/>
  <c r="CL34" i="9"/>
  <c r="CM34" i="9"/>
  <c r="CG35" i="9"/>
  <c r="CH35" i="9"/>
  <c r="CI35" i="9"/>
  <c r="CJ35" i="9"/>
  <c r="CK35" i="9"/>
  <c r="CL35" i="9"/>
  <c r="CM35" i="9"/>
  <c r="CG36" i="9"/>
  <c r="CH36" i="9"/>
  <c r="CI36" i="9"/>
  <c r="CJ36" i="9"/>
  <c r="CK36" i="9"/>
  <c r="CL36" i="9"/>
  <c r="CM36" i="9"/>
  <c r="CG37" i="9"/>
  <c r="CH37" i="9"/>
  <c r="CI37" i="9"/>
  <c r="CJ37" i="9"/>
  <c r="CK37" i="9"/>
  <c r="CL37" i="9"/>
  <c r="CM37" i="9"/>
  <c r="CG38" i="9"/>
  <c r="CH38" i="9"/>
  <c r="CI38" i="9"/>
  <c r="CJ38" i="9"/>
  <c r="CK38" i="9"/>
  <c r="CL38" i="9"/>
  <c r="CM38" i="9"/>
  <c r="CG39" i="9"/>
  <c r="CH39" i="9"/>
  <c r="CI39" i="9"/>
  <c r="CJ39" i="9"/>
  <c r="CK39" i="9"/>
  <c r="CL39" i="9"/>
  <c r="CM39" i="9"/>
  <c r="CG40" i="9"/>
  <c r="CH40" i="9"/>
  <c r="CI40" i="9"/>
  <c r="CJ40" i="9"/>
  <c r="CK40" i="9"/>
  <c r="CL40" i="9"/>
  <c r="CM40" i="9"/>
  <c r="CG41" i="9"/>
  <c r="CH41" i="9"/>
  <c r="CI41" i="9"/>
  <c r="CJ41" i="9"/>
  <c r="CK41" i="9"/>
  <c r="CL41" i="9"/>
  <c r="CM41" i="9"/>
  <c r="CG42" i="9"/>
  <c r="CH42" i="9"/>
  <c r="CI42" i="9"/>
  <c r="CJ42" i="9"/>
  <c r="CK42" i="9"/>
  <c r="CL42" i="9"/>
  <c r="CM42" i="9"/>
  <c r="CG43" i="9"/>
  <c r="CH43" i="9"/>
  <c r="CI43" i="9"/>
  <c r="CJ43" i="9"/>
  <c r="CK43" i="9"/>
  <c r="CL43" i="9"/>
  <c r="CM43" i="9"/>
  <c r="CG44" i="9"/>
  <c r="CH44" i="9"/>
  <c r="CI44" i="9"/>
  <c r="CJ44" i="9"/>
  <c r="CK44" i="9"/>
  <c r="CL44" i="9"/>
  <c r="CM44" i="9"/>
  <c r="CG45" i="9"/>
  <c r="CH45" i="9"/>
  <c r="CI45" i="9"/>
  <c r="CN45" i="9" s="1"/>
  <c r="CJ45" i="9"/>
  <c r="CK45" i="9"/>
  <c r="CL45" i="9"/>
  <c r="CM45" i="9"/>
  <c r="CG46" i="9"/>
  <c r="CH46" i="9"/>
  <c r="CI46" i="9"/>
  <c r="CJ46" i="9"/>
  <c r="CK46" i="9"/>
  <c r="CL46" i="9"/>
  <c r="CM46" i="9"/>
  <c r="CG47" i="9"/>
  <c r="CH47" i="9"/>
  <c r="CI47" i="9"/>
  <c r="CJ47" i="9"/>
  <c r="CK47" i="9"/>
  <c r="CL47" i="9"/>
  <c r="CM47" i="9"/>
  <c r="CN47" i="9"/>
  <c r="CG48" i="9"/>
  <c r="CH48" i="9"/>
  <c r="CI48" i="9"/>
  <c r="CJ48" i="9"/>
  <c r="CK48" i="9"/>
  <c r="CL48" i="9"/>
  <c r="CM48" i="9"/>
  <c r="CG49" i="9"/>
  <c r="CH49" i="9"/>
  <c r="CI49" i="9"/>
  <c r="CJ49" i="9"/>
  <c r="CK49" i="9"/>
  <c r="CL49" i="9"/>
  <c r="CM49" i="9"/>
  <c r="CG50" i="9"/>
  <c r="CH50" i="9"/>
  <c r="CI50" i="9"/>
  <c r="CJ50" i="9"/>
  <c r="CK50" i="9"/>
  <c r="CL50" i="9"/>
  <c r="CM50" i="9"/>
  <c r="CG51" i="9"/>
  <c r="CH51" i="9"/>
  <c r="CI51" i="9"/>
  <c r="CJ51" i="9"/>
  <c r="CK51" i="9"/>
  <c r="CL51" i="9"/>
  <c r="CM51" i="9"/>
  <c r="CG52" i="9"/>
  <c r="CH52" i="9"/>
  <c r="CI52" i="9"/>
  <c r="CJ52" i="9"/>
  <c r="CK52" i="9"/>
  <c r="CL52" i="9"/>
  <c r="CM52" i="9"/>
  <c r="CG53" i="9"/>
  <c r="CH53" i="9"/>
  <c r="CI53" i="9"/>
  <c r="CJ53" i="9"/>
  <c r="CK53" i="9"/>
  <c r="CL53" i="9"/>
  <c r="CM53" i="9"/>
  <c r="CG54" i="9"/>
  <c r="CH54" i="9"/>
  <c r="CI54" i="9"/>
  <c r="CJ54" i="9"/>
  <c r="CK54" i="9"/>
  <c r="CL54" i="9"/>
  <c r="CM54" i="9"/>
  <c r="CG55" i="9"/>
  <c r="CH55" i="9"/>
  <c r="CI55" i="9"/>
  <c r="CJ55" i="9"/>
  <c r="CK55" i="9"/>
  <c r="CL55" i="9"/>
  <c r="CM55" i="9"/>
  <c r="CG56" i="9"/>
  <c r="CH56" i="9"/>
  <c r="CI56" i="9"/>
  <c r="CJ56" i="9"/>
  <c r="CK56" i="9"/>
  <c r="CL56" i="9"/>
  <c r="CM56" i="9"/>
  <c r="CG57" i="9"/>
  <c r="CH57" i="9"/>
  <c r="CI57" i="9"/>
  <c r="CJ57" i="9"/>
  <c r="CK57" i="9"/>
  <c r="CL57" i="9"/>
  <c r="CM57" i="9"/>
  <c r="CG58" i="9"/>
  <c r="CH58" i="9"/>
  <c r="CI58" i="9"/>
  <c r="CJ58" i="9"/>
  <c r="CK58" i="9"/>
  <c r="CL58" i="9"/>
  <c r="CM58" i="9"/>
  <c r="CO58" i="9"/>
  <c r="CG59" i="9"/>
  <c r="CH59" i="9"/>
  <c r="CI59" i="9"/>
  <c r="CJ59" i="9"/>
  <c r="CK59" i="9"/>
  <c r="CL59" i="9"/>
  <c r="CM59" i="9"/>
  <c r="CG60" i="9"/>
  <c r="CH60" i="9"/>
  <c r="CI60" i="9"/>
  <c r="CJ60" i="9"/>
  <c r="CK60" i="9"/>
  <c r="CL60" i="9"/>
  <c r="CM60" i="9"/>
  <c r="CG61" i="9"/>
  <c r="CH61" i="9"/>
  <c r="CI61" i="9"/>
  <c r="CJ61" i="9"/>
  <c r="CK61" i="9"/>
  <c r="CL61" i="9"/>
  <c r="CM61" i="9"/>
  <c r="CG62" i="9"/>
  <c r="CH62" i="9"/>
  <c r="CI62" i="9"/>
  <c r="CJ62" i="9"/>
  <c r="CK62" i="9"/>
  <c r="CL62" i="9"/>
  <c r="CM62" i="9"/>
  <c r="CG63" i="9"/>
  <c r="CH63" i="9"/>
  <c r="CI63" i="9"/>
  <c r="CJ63" i="9"/>
  <c r="CK63" i="9"/>
  <c r="CL63" i="9"/>
  <c r="CM63" i="9"/>
  <c r="CG64" i="9"/>
  <c r="CH64" i="9"/>
  <c r="CI64" i="9"/>
  <c r="CJ64" i="9"/>
  <c r="CK64" i="9"/>
  <c r="CL64" i="9"/>
  <c r="CM64" i="9"/>
  <c r="CG65" i="9"/>
  <c r="CH65" i="9"/>
  <c r="CI65" i="9"/>
  <c r="CJ65" i="9"/>
  <c r="CK65" i="9"/>
  <c r="CL65" i="9"/>
  <c r="CM65" i="9"/>
  <c r="CG66" i="9"/>
  <c r="CH66" i="9"/>
  <c r="CI66" i="9"/>
  <c r="CJ66" i="9"/>
  <c r="CK66" i="9"/>
  <c r="CL66" i="9"/>
  <c r="CM66" i="9"/>
  <c r="CG67" i="9"/>
  <c r="CH67" i="9"/>
  <c r="CI67" i="9"/>
  <c r="CJ67" i="9"/>
  <c r="CK67" i="9"/>
  <c r="CL67" i="9"/>
  <c r="CM67" i="9"/>
  <c r="CG68" i="9"/>
  <c r="CH68" i="9"/>
  <c r="CI68" i="9"/>
  <c r="CJ68" i="9"/>
  <c r="CK68" i="9"/>
  <c r="CL68" i="9"/>
  <c r="CM68" i="9"/>
  <c r="CG69" i="9"/>
  <c r="CH69" i="9"/>
  <c r="CI69" i="9"/>
  <c r="CJ69" i="9"/>
  <c r="CK69" i="9"/>
  <c r="CL69" i="9"/>
  <c r="CM69" i="9"/>
  <c r="CG70" i="9"/>
  <c r="CH70" i="9"/>
  <c r="CI70" i="9"/>
  <c r="CJ70" i="9"/>
  <c r="CK70" i="9"/>
  <c r="CL70" i="9"/>
  <c r="CM70" i="9"/>
  <c r="CG71" i="9"/>
  <c r="CH71" i="9"/>
  <c r="CI71" i="9"/>
  <c r="CJ71" i="9"/>
  <c r="CK71" i="9"/>
  <c r="CL71" i="9"/>
  <c r="CM71" i="9"/>
  <c r="CG72" i="9"/>
  <c r="CH72" i="9"/>
  <c r="CI72" i="9"/>
  <c r="CJ72" i="9"/>
  <c r="CK72" i="9"/>
  <c r="CL72" i="9"/>
  <c r="CM72" i="9"/>
  <c r="CG73" i="9"/>
  <c r="CH73" i="9"/>
  <c r="CI73" i="9"/>
  <c r="CJ73" i="9"/>
  <c r="CK73" i="9"/>
  <c r="CL73" i="9"/>
  <c r="CM73" i="9"/>
  <c r="CG74" i="9"/>
  <c r="CH74" i="9"/>
  <c r="CI74" i="9"/>
  <c r="CJ74" i="9"/>
  <c r="CK74" i="9"/>
  <c r="CO74" i="9" s="1"/>
  <c r="CL74" i="9"/>
  <c r="CM74" i="9"/>
  <c r="CG75" i="9"/>
  <c r="CH75" i="9"/>
  <c r="CO75" i="9" s="1"/>
  <c r="CI75" i="9"/>
  <c r="CJ75" i="9"/>
  <c r="CK75" i="9"/>
  <c r="CL75" i="9"/>
  <c r="CM75" i="9"/>
  <c r="CG76" i="9"/>
  <c r="CH76" i="9"/>
  <c r="CI76" i="9"/>
  <c r="CJ76" i="9"/>
  <c r="CK76" i="9"/>
  <c r="CL76" i="9"/>
  <c r="CM76" i="9"/>
  <c r="CG77" i="9"/>
  <c r="CH77" i="9"/>
  <c r="CI77" i="9"/>
  <c r="CJ77" i="9"/>
  <c r="CK77" i="9"/>
  <c r="CL77" i="9"/>
  <c r="CM77" i="9"/>
  <c r="CG78" i="9"/>
  <c r="CH78" i="9"/>
  <c r="CI78" i="9"/>
  <c r="CJ78" i="9"/>
  <c r="CK78" i="9"/>
  <c r="CL78" i="9"/>
  <c r="CM78" i="9"/>
  <c r="CG79" i="9"/>
  <c r="CH79" i="9"/>
  <c r="CI79" i="9"/>
  <c r="CJ79" i="9"/>
  <c r="CK79" i="9"/>
  <c r="CL79" i="9"/>
  <c r="CM79" i="9"/>
  <c r="CG80" i="9"/>
  <c r="CH80" i="9"/>
  <c r="CI80" i="9"/>
  <c r="CJ80" i="9"/>
  <c r="CK80" i="9"/>
  <c r="CL80" i="9"/>
  <c r="CM80" i="9"/>
  <c r="CG81" i="9"/>
  <c r="CH81" i="9"/>
  <c r="CI81" i="9"/>
  <c r="CJ81" i="9"/>
  <c r="CK81" i="9"/>
  <c r="CL81" i="9"/>
  <c r="CM81" i="9"/>
  <c r="CG82" i="9"/>
  <c r="CH82" i="9"/>
  <c r="CI82" i="9"/>
  <c r="CJ82" i="9"/>
  <c r="CK82" i="9"/>
  <c r="CL82" i="9"/>
  <c r="CM82" i="9"/>
  <c r="CG83" i="9"/>
  <c r="CH83" i="9"/>
  <c r="CI83" i="9"/>
  <c r="CJ83" i="9"/>
  <c r="CK83" i="9"/>
  <c r="CL83" i="9"/>
  <c r="CM83" i="9"/>
  <c r="CG84" i="9"/>
  <c r="CH84" i="9"/>
  <c r="CI84" i="9"/>
  <c r="CJ84" i="9"/>
  <c r="CK84" i="9"/>
  <c r="CL84" i="9"/>
  <c r="CM84" i="9"/>
  <c r="CG85" i="9"/>
  <c r="CH85" i="9"/>
  <c r="CI85" i="9"/>
  <c r="CJ85" i="9"/>
  <c r="CK85" i="9"/>
  <c r="CL85" i="9"/>
  <c r="CM85" i="9"/>
  <c r="CG86" i="9"/>
  <c r="CH86" i="9"/>
  <c r="CO86" i="9" s="1"/>
  <c r="CI86" i="9"/>
  <c r="CJ86" i="9"/>
  <c r="CK86" i="9"/>
  <c r="CL86" i="9"/>
  <c r="CM86" i="9"/>
  <c r="CG87" i="9"/>
  <c r="CH87" i="9"/>
  <c r="CI87" i="9"/>
  <c r="CJ87" i="9"/>
  <c r="CK87" i="9"/>
  <c r="CL87" i="9"/>
  <c r="CM87" i="9"/>
  <c r="CG88" i="9"/>
  <c r="CH88" i="9"/>
  <c r="CI88" i="9"/>
  <c r="CJ88" i="9"/>
  <c r="CK88" i="9"/>
  <c r="CL88" i="9"/>
  <c r="CM88" i="9"/>
  <c r="CG89" i="9"/>
  <c r="CH89" i="9"/>
  <c r="CI89" i="9"/>
  <c r="CJ89" i="9"/>
  <c r="CK89" i="9"/>
  <c r="CL89" i="9"/>
  <c r="CM89" i="9"/>
  <c r="CG90" i="9"/>
  <c r="CH90" i="9"/>
  <c r="CI90" i="9"/>
  <c r="CJ90" i="9"/>
  <c r="CK90" i="9"/>
  <c r="CL90" i="9"/>
  <c r="CM90" i="9"/>
  <c r="CG91" i="9"/>
  <c r="CH91" i="9"/>
  <c r="CI91" i="9"/>
  <c r="CJ91" i="9"/>
  <c r="CK91" i="9"/>
  <c r="CL91" i="9"/>
  <c r="CM91" i="9"/>
  <c r="CG92" i="9"/>
  <c r="CH92" i="9"/>
  <c r="CI92" i="9"/>
  <c r="CJ92" i="9"/>
  <c r="CK92" i="9"/>
  <c r="CL92" i="9"/>
  <c r="CM92" i="9"/>
  <c r="CG93" i="9"/>
  <c r="CH93" i="9"/>
  <c r="CI93" i="9"/>
  <c r="CJ93" i="9"/>
  <c r="CK93" i="9"/>
  <c r="CL93" i="9"/>
  <c r="CM93" i="9"/>
  <c r="CG94" i="9"/>
  <c r="CH94" i="9"/>
  <c r="CI94" i="9"/>
  <c r="CJ94" i="9"/>
  <c r="CK94" i="9"/>
  <c r="CL94" i="9"/>
  <c r="CM94" i="9"/>
  <c r="CG95" i="9"/>
  <c r="CH95" i="9"/>
  <c r="CI95" i="9"/>
  <c r="CJ95" i="9"/>
  <c r="CK95" i="9"/>
  <c r="CL95" i="9"/>
  <c r="CM95" i="9"/>
  <c r="CG96" i="9"/>
  <c r="CH96" i="9"/>
  <c r="CI96" i="9"/>
  <c r="CJ96" i="9"/>
  <c r="CK96" i="9"/>
  <c r="CL96" i="9"/>
  <c r="CM96" i="9"/>
  <c r="CG97" i="9"/>
  <c r="CH97" i="9"/>
  <c r="CI97" i="9"/>
  <c r="CJ97" i="9"/>
  <c r="CK97" i="9"/>
  <c r="CL97" i="9"/>
  <c r="CM97" i="9"/>
  <c r="CG98" i="9"/>
  <c r="CH98" i="9"/>
  <c r="CI98" i="9"/>
  <c r="CJ98" i="9"/>
  <c r="CK98" i="9"/>
  <c r="CL98" i="9"/>
  <c r="CM98" i="9"/>
  <c r="CG99" i="9"/>
  <c r="CH99" i="9"/>
  <c r="CI99" i="9"/>
  <c r="CJ99" i="9"/>
  <c r="CK99" i="9"/>
  <c r="CL99" i="9"/>
  <c r="CM99" i="9"/>
  <c r="CG100" i="9"/>
  <c r="CH100" i="9"/>
  <c r="CI100" i="9"/>
  <c r="CJ100" i="9"/>
  <c r="CK100" i="9"/>
  <c r="CL100" i="9"/>
  <c r="CM100" i="9"/>
  <c r="CG101" i="9"/>
  <c r="CH101" i="9"/>
  <c r="CI101" i="9"/>
  <c r="CJ101" i="9"/>
  <c r="CK101" i="9"/>
  <c r="CL101" i="9"/>
  <c r="CM101" i="9"/>
  <c r="CG102" i="9"/>
  <c r="CH102" i="9"/>
  <c r="CI102" i="9"/>
  <c r="CJ102" i="9"/>
  <c r="CK102" i="9"/>
  <c r="CL102" i="9"/>
  <c r="CM102" i="9"/>
  <c r="CG103" i="9"/>
  <c r="CH103" i="9"/>
  <c r="CI103" i="9"/>
  <c r="CJ103" i="9"/>
  <c r="CK103" i="9"/>
  <c r="CL103" i="9"/>
  <c r="CM103" i="9"/>
  <c r="CG104" i="9"/>
  <c r="CH104" i="9"/>
  <c r="CI104" i="9"/>
  <c r="CJ104" i="9"/>
  <c r="CK104" i="9"/>
  <c r="CL104" i="9"/>
  <c r="CM104" i="9"/>
  <c r="CG105" i="9"/>
  <c r="CH105" i="9"/>
  <c r="CI105" i="9"/>
  <c r="CJ105" i="9"/>
  <c r="CK105" i="9"/>
  <c r="CL105" i="9"/>
  <c r="CM105" i="9"/>
  <c r="CG106" i="9"/>
  <c r="CH106" i="9"/>
  <c r="CI106" i="9"/>
  <c r="CJ106" i="9"/>
  <c r="CK106" i="9"/>
  <c r="CL106" i="9"/>
  <c r="CM106" i="9"/>
  <c r="CG107" i="9"/>
  <c r="CH107" i="9"/>
  <c r="CI107" i="9"/>
  <c r="CJ107" i="9"/>
  <c r="CK107" i="9"/>
  <c r="CL107" i="9"/>
  <c r="CM107" i="9"/>
  <c r="CG108" i="9"/>
  <c r="CH108" i="9"/>
  <c r="CI108" i="9"/>
  <c r="CJ108" i="9"/>
  <c r="CK108" i="9"/>
  <c r="CL108" i="9"/>
  <c r="CM108" i="9"/>
  <c r="CG109" i="9"/>
  <c r="CH109" i="9"/>
  <c r="CI109" i="9"/>
  <c r="CJ109" i="9"/>
  <c r="CK109" i="9"/>
  <c r="CL109" i="9"/>
  <c r="CM109" i="9"/>
  <c r="CG110" i="9"/>
  <c r="CH110" i="9"/>
  <c r="CI110" i="9"/>
  <c r="CJ110" i="9"/>
  <c r="CK110" i="9"/>
  <c r="CL110" i="9"/>
  <c r="CM110" i="9"/>
  <c r="CG111" i="9"/>
  <c r="CH111" i="9"/>
  <c r="CI111" i="9"/>
  <c r="CJ111" i="9"/>
  <c r="CK111" i="9"/>
  <c r="CL111" i="9"/>
  <c r="CM111" i="9"/>
  <c r="CG112" i="9"/>
  <c r="CH112" i="9"/>
  <c r="CI112" i="9"/>
  <c r="CJ112" i="9"/>
  <c r="CK112" i="9"/>
  <c r="CL112" i="9"/>
  <c r="CM112" i="9"/>
  <c r="CG113" i="9"/>
  <c r="CH113" i="9"/>
  <c r="CI113" i="9"/>
  <c r="CJ113" i="9"/>
  <c r="CK113" i="9"/>
  <c r="CL113" i="9"/>
  <c r="CM113" i="9"/>
  <c r="CG114" i="9"/>
  <c r="CH114" i="9"/>
  <c r="CI114" i="9"/>
  <c r="CJ114" i="9"/>
  <c r="CK114" i="9"/>
  <c r="CL114" i="9"/>
  <c r="CM114" i="9"/>
  <c r="CG115" i="9"/>
  <c r="CH115" i="9"/>
  <c r="CI115" i="9"/>
  <c r="CJ115" i="9"/>
  <c r="CK115" i="9"/>
  <c r="CL115" i="9"/>
  <c r="CM115" i="9"/>
  <c r="CG116" i="9"/>
  <c r="CH116" i="9"/>
  <c r="CI116" i="9"/>
  <c r="CJ116" i="9"/>
  <c r="CK116" i="9"/>
  <c r="CL116" i="9"/>
  <c r="CM116" i="9"/>
  <c r="CG117" i="9"/>
  <c r="CH117" i="9"/>
  <c r="CI117" i="9"/>
  <c r="CJ117" i="9"/>
  <c r="CK117" i="9"/>
  <c r="CL117" i="9"/>
  <c r="CM117" i="9"/>
  <c r="CG118" i="9"/>
  <c r="CH118" i="9"/>
  <c r="CI118" i="9"/>
  <c r="CJ118" i="9"/>
  <c r="CK118" i="9"/>
  <c r="CL118" i="9"/>
  <c r="CM118" i="9"/>
  <c r="CG119" i="9"/>
  <c r="CH119" i="9"/>
  <c r="CI119" i="9"/>
  <c r="CJ119" i="9"/>
  <c r="CK119" i="9"/>
  <c r="CL119" i="9"/>
  <c r="CM119" i="9"/>
  <c r="CG120" i="9"/>
  <c r="CH120" i="9"/>
  <c r="CI120" i="9"/>
  <c r="CJ120" i="9"/>
  <c r="CK120" i="9"/>
  <c r="CL120" i="9"/>
  <c r="CM120" i="9"/>
  <c r="CG121" i="9"/>
  <c r="CH121" i="9"/>
  <c r="CI121" i="9"/>
  <c r="CJ121" i="9"/>
  <c r="CK121" i="9"/>
  <c r="CL121" i="9"/>
  <c r="CM121" i="9"/>
  <c r="CG122" i="9"/>
  <c r="CH122" i="9"/>
  <c r="CI122" i="9"/>
  <c r="CJ122" i="9"/>
  <c r="CK122" i="9"/>
  <c r="CL122" i="9"/>
  <c r="CM122" i="9"/>
  <c r="CG123" i="9"/>
  <c r="CH123" i="9"/>
  <c r="CI123" i="9"/>
  <c r="CJ123" i="9"/>
  <c r="CK123" i="9"/>
  <c r="CL123" i="9"/>
  <c r="CM123" i="9"/>
  <c r="CG124" i="9"/>
  <c r="CH124" i="9"/>
  <c r="CI124" i="9"/>
  <c r="CJ124" i="9"/>
  <c r="CK124" i="9"/>
  <c r="CL124" i="9"/>
  <c r="CM124" i="9"/>
  <c r="CG125" i="9"/>
  <c r="CH125" i="9"/>
  <c r="CI125" i="9"/>
  <c r="CJ125" i="9"/>
  <c r="CK125" i="9"/>
  <c r="CL125" i="9"/>
  <c r="CM125" i="9"/>
  <c r="CG126" i="9"/>
  <c r="CH126" i="9"/>
  <c r="CI126" i="9"/>
  <c r="CJ126" i="9"/>
  <c r="CK126" i="9"/>
  <c r="CL126" i="9"/>
  <c r="CM126" i="9"/>
  <c r="CG127" i="9"/>
  <c r="CH127" i="9"/>
  <c r="CI127" i="9"/>
  <c r="CJ127" i="9"/>
  <c r="CK127" i="9"/>
  <c r="CL127" i="9"/>
  <c r="CM127" i="9"/>
  <c r="CG128" i="9"/>
  <c r="CH128" i="9"/>
  <c r="CI128" i="9"/>
  <c r="CJ128" i="9"/>
  <c r="CK128" i="9"/>
  <c r="CL128" i="9"/>
  <c r="CM128" i="9"/>
  <c r="CG129" i="9"/>
  <c r="CH129" i="9"/>
  <c r="CI129" i="9"/>
  <c r="CJ129" i="9"/>
  <c r="CK129" i="9"/>
  <c r="CL129" i="9"/>
  <c r="CM129" i="9"/>
  <c r="CG130" i="9"/>
  <c r="CH130" i="9"/>
  <c r="CI130" i="9"/>
  <c r="CJ130" i="9"/>
  <c r="CK130" i="9"/>
  <c r="CL130" i="9"/>
  <c r="CM130" i="9"/>
  <c r="CG131" i="9"/>
  <c r="CH131" i="9"/>
  <c r="CI131" i="9"/>
  <c r="CJ131" i="9"/>
  <c r="CK131" i="9"/>
  <c r="CL131" i="9"/>
  <c r="CM131" i="9"/>
  <c r="CG132" i="9"/>
  <c r="CH132" i="9"/>
  <c r="CI132" i="9"/>
  <c r="CJ132" i="9"/>
  <c r="CK132" i="9"/>
  <c r="CL132" i="9"/>
  <c r="CM132" i="9"/>
  <c r="CG133" i="9"/>
  <c r="CH133" i="9"/>
  <c r="CI133" i="9"/>
  <c r="CJ133" i="9"/>
  <c r="CK133" i="9"/>
  <c r="CL133" i="9"/>
  <c r="CM133" i="9"/>
  <c r="CG134" i="9"/>
  <c r="CH134" i="9"/>
  <c r="CI134" i="9"/>
  <c r="CJ134" i="9"/>
  <c r="CK134" i="9"/>
  <c r="CL134" i="9"/>
  <c r="CM134" i="9"/>
  <c r="CG135" i="9"/>
  <c r="CH135" i="9"/>
  <c r="CI135" i="9"/>
  <c r="CJ135" i="9"/>
  <c r="CK135" i="9"/>
  <c r="CL135" i="9"/>
  <c r="CM135" i="9"/>
  <c r="CG136" i="9"/>
  <c r="CH136" i="9"/>
  <c r="CI136" i="9"/>
  <c r="CJ136" i="9"/>
  <c r="CK136" i="9"/>
  <c r="CL136" i="9"/>
  <c r="CM136" i="9"/>
  <c r="CG137" i="9"/>
  <c r="CH137" i="9"/>
  <c r="CI137" i="9"/>
  <c r="CJ137" i="9"/>
  <c r="CK137" i="9"/>
  <c r="CL137" i="9"/>
  <c r="CM137" i="9"/>
  <c r="CG138" i="9"/>
  <c r="CH138" i="9"/>
  <c r="CI138" i="9"/>
  <c r="CN138" i="9" s="1"/>
  <c r="CJ138" i="9"/>
  <c r="CK138" i="9"/>
  <c r="CL138" i="9"/>
  <c r="CM138" i="9"/>
  <c r="CG139" i="9"/>
  <c r="CH139" i="9"/>
  <c r="CI139" i="9"/>
  <c r="CJ139" i="9"/>
  <c r="CK139" i="9"/>
  <c r="CL139" i="9"/>
  <c r="CM139" i="9"/>
  <c r="CG140" i="9"/>
  <c r="CH140" i="9"/>
  <c r="CI140" i="9"/>
  <c r="CJ140" i="9"/>
  <c r="CK140" i="9"/>
  <c r="CL140" i="9"/>
  <c r="CM140" i="9"/>
  <c r="CG141" i="9"/>
  <c r="CH141" i="9"/>
  <c r="CI141" i="9"/>
  <c r="CJ141" i="9"/>
  <c r="CK141" i="9"/>
  <c r="CL141" i="9"/>
  <c r="CM141" i="9"/>
  <c r="CG142" i="9"/>
  <c r="CH142" i="9"/>
  <c r="CI142" i="9"/>
  <c r="CJ142" i="9"/>
  <c r="CK142" i="9"/>
  <c r="CL142" i="9"/>
  <c r="CM142" i="9"/>
  <c r="CG143" i="9"/>
  <c r="CH143" i="9"/>
  <c r="CI143" i="9"/>
  <c r="CJ143" i="9"/>
  <c r="CK143" i="9"/>
  <c r="CL143" i="9"/>
  <c r="CM143" i="9"/>
  <c r="CG144" i="9"/>
  <c r="CH144" i="9"/>
  <c r="CI144" i="9"/>
  <c r="CJ144" i="9"/>
  <c r="CK144" i="9"/>
  <c r="CL144" i="9"/>
  <c r="CM144" i="9"/>
  <c r="CG145" i="9"/>
  <c r="CH145" i="9"/>
  <c r="CI145" i="9"/>
  <c r="CJ145" i="9"/>
  <c r="CK145" i="9"/>
  <c r="CL145" i="9"/>
  <c r="CM145" i="9"/>
  <c r="CG146" i="9"/>
  <c r="CH146" i="9"/>
  <c r="CI146" i="9"/>
  <c r="CJ146" i="9"/>
  <c r="CK146" i="9"/>
  <c r="CL146" i="9"/>
  <c r="CM146" i="9"/>
  <c r="CG147" i="9"/>
  <c r="CH147" i="9"/>
  <c r="CI147" i="9"/>
  <c r="CJ147" i="9"/>
  <c r="CK147" i="9"/>
  <c r="CL147" i="9"/>
  <c r="CM147" i="9"/>
  <c r="CG148" i="9"/>
  <c r="CH148" i="9"/>
  <c r="CI148" i="9"/>
  <c r="CJ148" i="9"/>
  <c r="CK148" i="9"/>
  <c r="CL148" i="9"/>
  <c r="CM148" i="9"/>
  <c r="CG149" i="9"/>
  <c r="CH149" i="9"/>
  <c r="CI149" i="9"/>
  <c r="CJ149" i="9"/>
  <c r="CK149" i="9"/>
  <c r="CL149" i="9"/>
  <c r="CM149" i="9"/>
  <c r="CG150" i="9"/>
  <c r="CH150" i="9"/>
  <c r="CI150" i="9"/>
  <c r="CJ150" i="9"/>
  <c r="CK150" i="9"/>
  <c r="CL150" i="9"/>
  <c r="CM150" i="9"/>
  <c r="CG151" i="9"/>
  <c r="CH151" i="9"/>
  <c r="CI151" i="9"/>
  <c r="CJ151" i="9"/>
  <c r="CK151" i="9"/>
  <c r="CL151" i="9"/>
  <c r="CM151" i="9"/>
  <c r="CG152" i="9"/>
  <c r="CH152" i="9"/>
  <c r="CI152" i="9"/>
  <c r="CJ152" i="9"/>
  <c r="CK152" i="9"/>
  <c r="CL152" i="9"/>
  <c r="CM152" i="9"/>
  <c r="CG153" i="9"/>
  <c r="CH153" i="9"/>
  <c r="CI153" i="9"/>
  <c r="CJ153" i="9"/>
  <c r="CK153" i="9"/>
  <c r="CL153" i="9"/>
  <c r="CM153" i="9"/>
  <c r="CG154" i="9"/>
  <c r="CH154" i="9"/>
  <c r="CI154" i="9"/>
  <c r="CJ154" i="9"/>
  <c r="CK154" i="9"/>
  <c r="CL154" i="9"/>
  <c r="CM154" i="9"/>
  <c r="CG155" i="9"/>
  <c r="CH155" i="9"/>
  <c r="CI155" i="9"/>
  <c r="CJ155" i="9"/>
  <c r="CK155" i="9"/>
  <c r="CL155" i="9"/>
  <c r="CM155" i="9"/>
  <c r="CG156" i="9"/>
  <c r="CH156" i="9"/>
  <c r="CI156" i="9"/>
  <c r="CJ156" i="9"/>
  <c r="CK156" i="9"/>
  <c r="CL156" i="9"/>
  <c r="CM156" i="9"/>
  <c r="CG157" i="9"/>
  <c r="CH157" i="9"/>
  <c r="CI157" i="9"/>
  <c r="CJ157" i="9"/>
  <c r="CK157" i="9"/>
  <c r="CL157" i="9"/>
  <c r="CM157" i="9"/>
  <c r="CG158" i="9"/>
  <c r="CH158" i="9"/>
  <c r="CI158" i="9"/>
  <c r="CJ158" i="9"/>
  <c r="CK158" i="9"/>
  <c r="CL158" i="9"/>
  <c r="CM158" i="9"/>
  <c r="CG159" i="9"/>
  <c r="CH159" i="9"/>
  <c r="CI159" i="9"/>
  <c r="CJ159" i="9"/>
  <c r="CK159" i="9"/>
  <c r="CL159" i="9"/>
  <c r="CM159" i="9"/>
  <c r="CG160" i="9"/>
  <c r="CH160" i="9"/>
  <c r="CI160" i="9"/>
  <c r="CJ160" i="9"/>
  <c r="CK160" i="9"/>
  <c r="CL160" i="9"/>
  <c r="CM160" i="9"/>
  <c r="CG161" i="9"/>
  <c r="CH161" i="9"/>
  <c r="CI161" i="9"/>
  <c r="CJ161" i="9"/>
  <c r="CK161" i="9"/>
  <c r="CL161" i="9"/>
  <c r="CM161" i="9"/>
  <c r="CG162" i="9"/>
  <c r="CH162" i="9"/>
  <c r="CI162" i="9"/>
  <c r="CJ162" i="9"/>
  <c r="CK162" i="9"/>
  <c r="CL162" i="9"/>
  <c r="CM162" i="9"/>
  <c r="CG163" i="9"/>
  <c r="CH163" i="9"/>
  <c r="CI163" i="9"/>
  <c r="CJ163" i="9"/>
  <c r="CK163" i="9"/>
  <c r="CL163" i="9"/>
  <c r="CM163" i="9"/>
  <c r="CG164" i="9"/>
  <c r="CH164" i="9"/>
  <c r="CI164" i="9"/>
  <c r="CJ164" i="9"/>
  <c r="CK164" i="9"/>
  <c r="CL164" i="9"/>
  <c r="CM164" i="9"/>
  <c r="CG165" i="9"/>
  <c r="CH165" i="9"/>
  <c r="CI165" i="9"/>
  <c r="CJ165" i="9"/>
  <c r="CK165" i="9"/>
  <c r="CL165" i="9"/>
  <c r="CM165" i="9"/>
  <c r="CG166" i="9"/>
  <c r="CH166" i="9"/>
  <c r="CI166" i="9"/>
  <c r="CJ166" i="9"/>
  <c r="CK166" i="9"/>
  <c r="CL166" i="9"/>
  <c r="CM166" i="9"/>
  <c r="CG167" i="9"/>
  <c r="CH167" i="9"/>
  <c r="CI167" i="9"/>
  <c r="CJ167" i="9"/>
  <c r="CK167" i="9"/>
  <c r="CL167" i="9"/>
  <c r="CM167" i="9"/>
  <c r="CG168" i="9"/>
  <c r="CH168" i="9"/>
  <c r="CI168" i="9"/>
  <c r="CJ168" i="9"/>
  <c r="CK168" i="9"/>
  <c r="CO168" i="9" s="1"/>
  <c r="CL168" i="9"/>
  <c r="CM168" i="9"/>
  <c r="CG169" i="9"/>
  <c r="CH169" i="9"/>
  <c r="CI169" i="9"/>
  <c r="CJ169" i="9"/>
  <c r="CK169" i="9"/>
  <c r="CL169" i="9"/>
  <c r="CM169" i="9"/>
  <c r="CG170" i="9"/>
  <c r="CH170" i="9"/>
  <c r="CI170" i="9"/>
  <c r="CJ170" i="9"/>
  <c r="CK170" i="9"/>
  <c r="CL170" i="9"/>
  <c r="CM170" i="9"/>
  <c r="CG171" i="9"/>
  <c r="CH171" i="9"/>
  <c r="CI171" i="9"/>
  <c r="CJ171" i="9"/>
  <c r="CK171" i="9"/>
  <c r="CL171" i="9"/>
  <c r="CM171" i="9"/>
  <c r="CG172" i="9"/>
  <c r="CH172" i="9"/>
  <c r="CI172" i="9"/>
  <c r="CJ172" i="9"/>
  <c r="CK172" i="9"/>
  <c r="CL172" i="9"/>
  <c r="CM172" i="9"/>
  <c r="CG173" i="9"/>
  <c r="CH173" i="9"/>
  <c r="CI173" i="9"/>
  <c r="CJ173" i="9"/>
  <c r="CK173" i="9"/>
  <c r="CL173" i="9"/>
  <c r="CM173" i="9"/>
  <c r="CG174" i="9"/>
  <c r="CH174" i="9"/>
  <c r="CI174" i="9"/>
  <c r="CJ174" i="9"/>
  <c r="CK174" i="9"/>
  <c r="CL174" i="9"/>
  <c r="CM174" i="9"/>
  <c r="CG175" i="9"/>
  <c r="CH175" i="9"/>
  <c r="CO175" i="9" s="1"/>
  <c r="CI175" i="9"/>
  <c r="CJ175" i="9"/>
  <c r="CK175" i="9"/>
  <c r="CL175" i="9"/>
  <c r="CM175" i="9"/>
  <c r="CG176" i="9"/>
  <c r="CH176" i="9"/>
  <c r="CI176" i="9"/>
  <c r="CJ176" i="9"/>
  <c r="CK176" i="9"/>
  <c r="CL176" i="9"/>
  <c r="CM176" i="9"/>
  <c r="CG177" i="9"/>
  <c r="CH177" i="9"/>
  <c r="CI177" i="9"/>
  <c r="CJ177" i="9"/>
  <c r="CK177" i="9"/>
  <c r="CL177" i="9"/>
  <c r="CM177" i="9"/>
  <c r="CG178" i="9"/>
  <c r="CH178" i="9"/>
  <c r="CI178" i="9"/>
  <c r="CJ178" i="9"/>
  <c r="CK178" i="9"/>
  <c r="CL178" i="9"/>
  <c r="CM178" i="9"/>
  <c r="CG179" i="9"/>
  <c r="CH179" i="9"/>
  <c r="CI179" i="9"/>
  <c r="CJ179" i="9"/>
  <c r="CK179" i="9"/>
  <c r="CL179" i="9"/>
  <c r="CM179" i="9"/>
  <c r="CG180" i="9"/>
  <c r="CH180" i="9"/>
  <c r="CI180" i="9"/>
  <c r="CJ180" i="9"/>
  <c r="CK180" i="9"/>
  <c r="CL180" i="9"/>
  <c r="CM180" i="9"/>
  <c r="CG181" i="9"/>
  <c r="CH181" i="9"/>
  <c r="CI181" i="9"/>
  <c r="CJ181" i="9"/>
  <c r="CK181" i="9"/>
  <c r="CL181" i="9"/>
  <c r="CM181" i="9"/>
  <c r="CG182" i="9"/>
  <c r="CH182" i="9"/>
  <c r="CI182" i="9"/>
  <c r="CJ182" i="9"/>
  <c r="CK182" i="9"/>
  <c r="CL182" i="9"/>
  <c r="CM182" i="9"/>
  <c r="CG183" i="9"/>
  <c r="CH183" i="9"/>
  <c r="CI183" i="9"/>
  <c r="CJ183" i="9"/>
  <c r="CK183" i="9"/>
  <c r="CL183" i="9"/>
  <c r="CM183" i="9"/>
  <c r="CG184" i="9"/>
  <c r="CH184" i="9"/>
  <c r="CI184" i="9"/>
  <c r="CJ184" i="9"/>
  <c r="CK184" i="9"/>
  <c r="CL184" i="9"/>
  <c r="CM184" i="9"/>
  <c r="CG185" i="9"/>
  <c r="CH185" i="9"/>
  <c r="CI185" i="9"/>
  <c r="CJ185" i="9"/>
  <c r="CK185" i="9"/>
  <c r="CL185" i="9"/>
  <c r="CM185" i="9"/>
  <c r="CG186" i="9"/>
  <c r="CH186" i="9"/>
  <c r="CI186" i="9"/>
  <c r="CJ186" i="9"/>
  <c r="CK186" i="9"/>
  <c r="CL186" i="9"/>
  <c r="CM186" i="9"/>
  <c r="CG187" i="9"/>
  <c r="CH187" i="9"/>
  <c r="CI187" i="9"/>
  <c r="CJ187" i="9"/>
  <c r="CK187" i="9"/>
  <c r="CL187" i="9"/>
  <c r="CM187" i="9"/>
  <c r="CG188" i="9"/>
  <c r="CH188" i="9"/>
  <c r="CI188" i="9"/>
  <c r="CJ188" i="9"/>
  <c r="CK188" i="9"/>
  <c r="CL188" i="9"/>
  <c r="CM188" i="9"/>
  <c r="CG189" i="9"/>
  <c r="CH189" i="9"/>
  <c r="CI189" i="9"/>
  <c r="CJ189" i="9"/>
  <c r="CK189" i="9"/>
  <c r="CL189" i="9"/>
  <c r="CM189" i="9"/>
  <c r="CG190" i="9"/>
  <c r="CH190" i="9"/>
  <c r="CI190" i="9"/>
  <c r="CJ190" i="9"/>
  <c r="CK190" i="9"/>
  <c r="CL190" i="9"/>
  <c r="CM190" i="9"/>
  <c r="CG191" i="9"/>
  <c r="CH191" i="9"/>
  <c r="CI191" i="9"/>
  <c r="CJ191" i="9"/>
  <c r="CK191" i="9"/>
  <c r="CL191" i="9"/>
  <c r="CM191" i="9"/>
  <c r="CG192" i="9"/>
  <c r="CH192" i="9"/>
  <c r="CI192" i="9"/>
  <c r="CJ192" i="9"/>
  <c r="CK192" i="9"/>
  <c r="CL192" i="9"/>
  <c r="CM192" i="9"/>
  <c r="CG193" i="9"/>
  <c r="CO193" i="9" s="1"/>
  <c r="CH193" i="9"/>
  <c r="CI193" i="9"/>
  <c r="CJ193" i="9"/>
  <c r="CK193" i="9"/>
  <c r="CL193" i="9"/>
  <c r="CM193" i="9"/>
  <c r="CG194" i="9"/>
  <c r="CH194" i="9"/>
  <c r="CI194" i="9"/>
  <c r="CJ194" i="9"/>
  <c r="CK194" i="9"/>
  <c r="CL194" i="9"/>
  <c r="CM194" i="9"/>
  <c r="CG195" i="9"/>
  <c r="CH195" i="9"/>
  <c r="CI195" i="9"/>
  <c r="CJ195" i="9"/>
  <c r="CK195" i="9"/>
  <c r="CL195" i="9"/>
  <c r="CM195" i="9"/>
  <c r="CG196" i="9"/>
  <c r="CH196" i="9"/>
  <c r="CI196" i="9"/>
  <c r="CJ196" i="9"/>
  <c r="CK196" i="9"/>
  <c r="CL196" i="9"/>
  <c r="CM196" i="9"/>
  <c r="CG197" i="9"/>
  <c r="CH197" i="9"/>
  <c r="CI197" i="9"/>
  <c r="CJ197" i="9"/>
  <c r="CK197" i="9"/>
  <c r="CL197" i="9"/>
  <c r="CM197" i="9"/>
  <c r="CG198" i="9"/>
  <c r="CH198" i="9"/>
  <c r="CI198" i="9"/>
  <c r="CJ198" i="9"/>
  <c r="CK198" i="9"/>
  <c r="CL198" i="9"/>
  <c r="CM198" i="9"/>
  <c r="CG199" i="9"/>
  <c r="CH199" i="9"/>
  <c r="CI199" i="9"/>
  <c r="CJ199" i="9"/>
  <c r="CK199" i="9"/>
  <c r="CL199" i="9"/>
  <c r="CM199" i="9"/>
  <c r="CG200" i="9"/>
  <c r="CH200" i="9"/>
  <c r="CI200" i="9"/>
  <c r="CJ200" i="9"/>
  <c r="CK200" i="9"/>
  <c r="CL200" i="9"/>
  <c r="CM200" i="9"/>
  <c r="CG201" i="9"/>
  <c r="CH201" i="9"/>
  <c r="CI201" i="9"/>
  <c r="CJ201" i="9"/>
  <c r="CK201" i="9"/>
  <c r="CL201" i="9"/>
  <c r="CM201" i="9"/>
  <c r="CG202" i="9"/>
  <c r="CH202" i="9"/>
  <c r="CI202" i="9"/>
  <c r="CJ202" i="9"/>
  <c r="CK202" i="9"/>
  <c r="CL202" i="9"/>
  <c r="CM202" i="9"/>
  <c r="CG203" i="9"/>
  <c r="CH203" i="9"/>
  <c r="CI203" i="9"/>
  <c r="CJ203" i="9"/>
  <c r="CK203" i="9"/>
  <c r="CL203" i="9"/>
  <c r="CM203" i="9"/>
  <c r="CG204" i="9"/>
  <c r="CH204" i="9"/>
  <c r="CI204" i="9"/>
  <c r="CJ204" i="9"/>
  <c r="CK204" i="9"/>
  <c r="CL204" i="9"/>
  <c r="CM204" i="9"/>
  <c r="CG205" i="9"/>
  <c r="CH205" i="9"/>
  <c r="CI205" i="9"/>
  <c r="CJ205" i="9"/>
  <c r="CK205" i="9"/>
  <c r="CL205" i="9"/>
  <c r="CM205" i="9"/>
  <c r="CG206" i="9"/>
  <c r="CH206" i="9"/>
  <c r="CI206" i="9"/>
  <c r="CJ206" i="9"/>
  <c r="CK206" i="9"/>
  <c r="CL206" i="9"/>
  <c r="CM206" i="9"/>
  <c r="CG207" i="9"/>
  <c r="CH207" i="9"/>
  <c r="CI207" i="9"/>
  <c r="CJ207" i="9"/>
  <c r="CK207" i="9"/>
  <c r="CL207" i="9"/>
  <c r="CM207" i="9"/>
  <c r="CG208" i="9"/>
  <c r="CH208" i="9"/>
  <c r="CI208" i="9"/>
  <c r="CJ208" i="9"/>
  <c r="CK208" i="9"/>
  <c r="CL208" i="9"/>
  <c r="CM208" i="9"/>
  <c r="CG209" i="9"/>
  <c r="CH209" i="9"/>
  <c r="CI209" i="9"/>
  <c r="CJ209" i="9"/>
  <c r="CK209" i="9"/>
  <c r="CL209" i="9"/>
  <c r="CM209" i="9"/>
  <c r="CG210" i="9"/>
  <c r="CH210" i="9"/>
  <c r="CI210" i="9"/>
  <c r="CN210" i="9" s="1"/>
  <c r="CJ210" i="9"/>
  <c r="CK210" i="9"/>
  <c r="CO210" i="9" s="1"/>
  <c r="CL210" i="9"/>
  <c r="CM210" i="9"/>
  <c r="CG211" i="9"/>
  <c r="CH211" i="9"/>
  <c r="CI211" i="9"/>
  <c r="CJ211" i="9"/>
  <c r="CK211" i="9"/>
  <c r="CL211" i="9"/>
  <c r="CM211" i="9"/>
  <c r="CG212" i="9"/>
  <c r="CH212" i="9"/>
  <c r="CI212" i="9"/>
  <c r="CJ212" i="9"/>
  <c r="CK212" i="9"/>
  <c r="CL212" i="9"/>
  <c r="CM212" i="9"/>
  <c r="CG213" i="9"/>
  <c r="CH213" i="9"/>
  <c r="CI213" i="9"/>
  <c r="CJ213" i="9"/>
  <c r="CK213" i="9"/>
  <c r="CL213" i="9"/>
  <c r="CM213" i="9"/>
  <c r="CG214" i="9"/>
  <c r="CH214" i="9"/>
  <c r="CI214" i="9"/>
  <c r="CJ214" i="9"/>
  <c r="CK214" i="9"/>
  <c r="CL214" i="9"/>
  <c r="CM214" i="9"/>
  <c r="CG215" i="9"/>
  <c r="CH215" i="9"/>
  <c r="CI215" i="9"/>
  <c r="CJ215" i="9"/>
  <c r="CK215" i="9"/>
  <c r="CL215" i="9"/>
  <c r="CM215" i="9"/>
  <c r="CG216" i="9"/>
  <c r="CH216" i="9"/>
  <c r="CI216" i="9"/>
  <c r="CJ216" i="9"/>
  <c r="CK216" i="9"/>
  <c r="CL216" i="9"/>
  <c r="CM216" i="9"/>
  <c r="CG217" i="9"/>
  <c r="CH217" i="9"/>
  <c r="CI217" i="9"/>
  <c r="CJ217" i="9"/>
  <c r="CK217" i="9"/>
  <c r="CL217" i="9"/>
  <c r="CM217" i="9"/>
  <c r="CG218" i="9"/>
  <c r="CH218" i="9"/>
  <c r="CI218" i="9"/>
  <c r="CO218" i="9" s="1"/>
  <c r="CJ218" i="9"/>
  <c r="CK218" i="9"/>
  <c r="CL218" i="9"/>
  <c r="CM218" i="9"/>
  <c r="CG219" i="9"/>
  <c r="CH219" i="9"/>
  <c r="CI219" i="9"/>
  <c r="CJ219" i="9"/>
  <c r="CK219" i="9"/>
  <c r="CL219" i="9"/>
  <c r="CM219" i="9"/>
  <c r="CG220" i="9"/>
  <c r="CH220" i="9"/>
  <c r="CI220" i="9"/>
  <c r="CJ220" i="9"/>
  <c r="CK220" i="9"/>
  <c r="CL220" i="9"/>
  <c r="CM220" i="9"/>
  <c r="CG221" i="9"/>
  <c r="CH221" i="9"/>
  <c r="CI221" i="9"/>
  <c r="CJ221" i="9"/>
  <c r="CK221" i="9"/>
  <c r="CL221" i="9"/>
  <c r="CM221" i="9"/>
  <c r="CG222" i="9"/>
  <c r="CH222" i="9"/>
  <c r="CI222" i="9"/>
  <c r="CJ222" i="9"/>
  <c r="CK222" i="9"/>
  <c r="CL222" i="9"/>
  <c r="CM222" i="9"/>
  <c r="CG223" i="9"/>
  <c r="CH223" i="9"/>
  <c r="CI223" i="9"/>
  <c r="CJ223" i="9"/>
  <c r="CK223" i="9"/>
  <c r="CL223" i="9"/>
  <c r="CM223" i="9"/>
  <c r="CG224" i="9"/>
  <c r="CH224" i="9"/>
  <c r="CI224" i="9"/>
  <c r="CJ224" i="9"/>
  <c r="CK224" i="9"/>
  <c r="CL224" i="9"/>
  <c r="CM224" i="9"/>
  <c r="CG225" i="9"/>
  <c r="CH225" i="9"/>
  <c r="CI225" i="9"/>
  <c r="CJ225" i="9"/>
  <c r="CK225" i="9"/>
  <c r="CL225" i="9"/>
  <c r="CM225" i="9"/>
  <c r="CN225" i="9"/>
  <c r="CG226" i="9"/>
  <c r="CH226" i="9"/>
  <c r="CI226" i="9"/>
  <c r="CJ226" i="9"/>
  <c r="CK226" i="9"/>
  <c r="CL226" i="9"/>
  <c r="CM226" i="9"/>
  <c r="CG227" i="9"/>
  <c r="CH227" i="9"/>
  <c r="CI227" i="9"/>
  <c r="CJ227" i="9"/>
  <c r="CK227" i="9"/>
  <c r="CL227" i="9"/>
  <c r="CM227" i="9"/>
  <c r="CG228" i="9"/>
  <c r="CH228" i="9"/>
  <c r="CI228" i="9"/>
  <c r="CJ228" i="9"/>
  <c r="CK228" i="9"/>
  <c r="CL228" i="9"/>
  <c r="CM228" i="9"/>
  <c r="CG229" i="9"/>
  <c r="CH229" i="9"/>
  <c r="CI229" i="9"/>
  <c r="CJ229" i="9"/>
  <c r="CK229" i="9"/>
  <c r="CL229" i="9"/>
  <c r="CM229" i="9"/>
  <c r="CG230" i="9"/>
  <c r="CH230" i="9"/>
  <c r="CI230" i="9"/>
  <c r="CJ230" i="9"/>
  <c r="CK230" i="9"/>
  <c r="CL230" i="9"/>
  <c r="CM230" i="9"/>
  <c r="CG231" i="9"/>
  <c r="CH231" i="9"/>
  <c r="CI231" i="9"/>
  <c r="CJ231" i="9"/>
  <c r="CK231" i="9"/>
  <c r="CL231" i="9"/>
  <c r="CM231" i="9"/>
  <c r="CG232" i="9"/>
  <c r="CH232" i="9"/>
  <c r="CO232" i="9" s="1"/>
  <c r="CI232" i="9"/>
  <c r="CJ232" i="9"/>
  <c r="CK232" i="9"/>
  <c r="CL232" i="9"/>
  <c r="CM232" i="9"/>
  <c r="CG233" i="9"/>
  <c r="CH233" i="9"/>
  <c r="CI233" i="9"/>
  <c r="CJ233" i="9"/>
  <c r="CK233" i="9"/>
  <c r="CL233" i="9"/>
  <c r="CM233" i="9"/>
  <c r="CG234" i="9"/>
  <c r="CH234" i="9"/>
  <c r="CI234" i="9"/>
  <c r="CJ234" i="9"/>
  <c r="CK234" i="9"/>
  <c r="CL234" i="9"/>
  <c r="CM234" i="9"/>
  <c r="CG235" i="9"/>
  <c r="CH235" i="9"/>
  <c r="CI235" i="9"/>
  <c r="CN235" i="9" s="1"/>
  <c r="CJ235" i="9"/>
  <c r="CK235" i="9"/>
  <c r="CL235" i="9"/>
  <c r="CM235" i="9"/>
  <c r="CG236" i="9"/>
  <c r="CH236" i="9"/>
  <c r="CI236" i="9"/>
  <c r="CJ236" i="9"/>
  <c r="CK236" i="9"/>
  <c r="CL236" i="9"/>
  <c r="CM236" i="9"/>
  <c r="CG237" i="9"/>
  <c r="CH237" i="9"/>
  <c r="CI237" i="9"/>
  <c r="CJ237" i="9"/>
  <c r="CK237" i="9"/>
  <c r="CL237" i="9"/>
  <c r="CM237" i="9"/>
  <c r="CG238" i="9"/>
  <c r="CH238" i="9"/>
  <c r="CI238" i="9"/>
  <c r="CJ238" i="9"/>
  <c r="CK238" i="9"/>
  <c r="CL238" i="9"/>
  <c r="CM238" i="9"/>
  <c r="CG239" i="9"/>
  <c r="CH239" i="9"/>
  <c r="CI239" i="9"/>
  <c r="CJ239" i="9"/>
  <c r="CK239" i="9"/>
  <c r="CL239" i="9"/>
  <c r="CM239" i="9"/>
  <c r="CG240" i="9"/>
  <c r="CH240" i="9"/>
  <c r="CI240" i="9"/>
  <c r="CJ240" i="9"/>
  <c r="CK240" i="9"/>
  <c r="CL240" i="9"/>
  <c r="CM240" i="9"/>
  <c r="CG241" i="9"/>
  <c r="CH241" i="9"/>
  <c r="CI241" i="9"/>
  <c r="CJ241" i="9"/>
  <c r="CK241" i="9"/>
  <c r="CL241" i="9"/>
  <c r="CM241" i="9"/>
  <c r="CG242" i="9"/>
  <c r="CH242" i="9"/>
  <c r="CI242" i="9"/>
  <c r="CJ242" i="9"/>
  <c r="CK242" i="9"/>
  <c r="CL242" i="9"/>
  <c r="CM242" i="9"/>
  <c r="CG243" i="9"/>
  <c r="CH243" i="9"/>
  <c r="CI243" i="9"/>
  <c r="CJ243" i="9"/>
  <c r="CK243" i="9"/>
  <c r="CL243" i="9"/>
  <c r="CM243" i="9"/>
  <c r="CG244" i="9"/>
  <c r="CH244" i="9"/>
  <c r="CI244" i="9"/>
  <c r="CJ244" i="9"/>
  <c r="CK244" i="9"/>
  <c r="CL244" i="9"/>
  <c r="CM244" i="9"/>
  <c r="CG245" i="9"/>
  <c r="CH245" i="9"/>
  <c r="CI245" i="9"/>
  <c r="CJ245" i="9"/>
  <c r="CK245" i="9"/>
  <c r="CL245" i="9"/>
  <c r="CM245" i="9"/>
  <c r="CG246" i="9"/>
  <c r="CH246" i="9"/>
  <c r="CI246" i="9"/>
  <c r="CJ246" i="9"/>
  <c r="CK246" i="9"/>
  <c r="CL246" i="9"/>
  <c r="CM246" i="9"/>
  <c r="CG247" i="9"/>
  <c r="CH247" i="9"/>
  <c r="CI247" i="9"/>
  <c r="CJ247" i="9"/>
  <c r="CK247" i="9"/>
  <c r="CL247" i="9"/>
  <c r="CM247" i="9"/>
  <c r="CG248" i="9"/>
  <c r="CH248" i="9"/>
  <c r="CI248" i="9"/>
  <c r="CJ248" i="9"/>
  <c r="CK248" i="9"/>
  <c r="CL248" i="9"/>
  <c r="CM248" i="9"/>
  <c r="CG249" i="9"/>
  <c r="CH249" i="9"/>
  <c r="CI249" i="9"/>
  <c r="CJ249" i="9"/>
  <c r="CK249" i="9"/>
  <c r="CL249" i="9"/>
  <c r="CM249" i="9"/>
  <c r="CG250" i="9"/>
  <c r="CH250" i="9"/>
  <c r="CI250" i="9"/>
  <c r="CJ250" i="9"/>
  <c r="CK250" i="9"/>
  <c r="CL250" i="9"/>
  <c r="CM250" i="9"/>
  <c r="CG251" i="9"/>
  <c r="CH251" i="9"/>
  <c r="CI251" i="9"/>
  <c r="CJ251" i="9"/>
  <c r="CK251" i="9"/>
  <c r="CL251" i="9"/>
  <c r="CM251" i="9"/>
  <c r="CG252" i="9"/>
  <c r="CH252" i="9"/>
  <c r="CI252" i="9"/>
  <c r="CJ252" i="9"/>
  <c r="CK252" i="9"/>
  <c r="CL252" i="9"/>
  <c r="CM252" i="9"/>
  <c r="CG253" i="9"/>
  <c r="CH253" i="9"/>
  <c r="CI253" i="9"/>
  <c r="CJ253" i="9"/>
  <c r="CK253" i="9"/>
  <c r="CL253" i="9"/>
  <c r="CM253" i="9"/>
  <c r="CG254" i="9"/>
  <c r="CH254" i="9"/>
  <c r="CI254" i="9"/>
  <c r="CJ254" i="9"/>
  <c r="CK254" i="9"/>
  <c r="CL254" i="9"/>
  <c r="CM254" i="9"/>
  <c r="CG255" i="9"/>
  <c r="CH255" i="9"/>
  <c r="CI255" i="9"/>
  <c r="CJ255" i="9"/>
  <c r="CK255" i="9"/>
  <c r="CL255" i="9"/>
  <c r="CM255" i="9"/>
  <c r="CG256" i="9"/>
  <c r="CH256" i="9"/>
  <c r="CI256" i="9"/>
  <c r="CN256" i="9" s="1"/>
  <c r="CJ256" i="9"/>
  <c r="CK256" i="9"/>
  <c r="CL256" i="9"/>
  <c r="CM256" i="9"/>
  <c r="CG257" i="9"/>
  <c r="CH257" i="9"/>
  <c r="CI257" i="9"/>
  <c r="CJ257" i="9"/>
  <c r="CK257" i="9"/>
  <c r="CL257" i="9"/>
  <c r="CM257" i="9"/>
  <c r="CG258" i="9"/>
  <c r="CH258" i="9"/>
  <c r="CI258" i="9"/>
  <c r="CO258" i="9" s="1"/>
  <c r="CJ258" i="9"/>
  <c r="CK258" i="9"/>
  <c r="CL258" i="9"/>
  <c r="CM258" i="9"/>
  <c r="CG259" i="9"/>
  <c r="CH259" i="9"/>
  <c r="CI259" i="9"/>
  <c r="CJ259" i="9"/>
  <c r="CK259" i="9"/>
  <c r="CL259" i="9"/>
  <c r="CM259" i="9"/>
  <c r="CG260" i="9"/>
  <c r="CH260" i="9"/>
  <c r="CI260" i="9"/>
  <c r="CJ260" i="9"/>
  <c r="CK260" i="9"/>
  <c r="CL260" i="9"/>
  <c r="CM260" i="9"/>
  <c r="CG261" i="9"/>
  <c r="CH261" i="9"/>
  <c r="CI261" i="9"/>
  <c r="CJ261" i="9"/>
  <c r="CK261" i="9"/>
  <c r="CL261" i="9"/>
  <c r="CM261" i="9"/>
  <c r="CG262" i="9"/>
  <c r="CH262" i="9"/>
  <c r="CI262" i="9"/>
  <c r="CJ262" i="9"/>
  <c r="CK262" i="9"/>
  <c r="CL262" i="9"/>
  <c r="CM262" i="9"/>
  <c r="CG263" i="9"/>
  <c r="CH263" i="9"/>
  <c r="CI263" i="9"/>
  <c r="CJ263" i="9"/>
  <c r="CK263" i="9"/>
  <c r="CL263" i="9"/>
  <c r="CM263" i="9"/>
  <c r="CG264" i="9"/>
  <c r="CH264" i="9"/>
  <c r="CI264" i="9"/>
  <c r="CJ264" i="9"/>
  <c r="CK264" i="9"/>
  <c r="CL264" i="9"/>
  <c r="CM264" i="9"/>
  <c r="CG265" i="9"/>
  <c r="CH265" i="9"/>
  <c r="CI265" i="9"/>
  <c r="CJ265" i="9"/>
  <c r="CK265" i="9"/>
  <c r="CL265" i="9"/>
  <c r="CM265" i="9"/>
  <c r="CG266" i="9"/>
  <c r="CH266" i="9"/>
  <c r="CI266" i="9"/>
  <c r="CJ266" i="9"/>
  <c r="CK266" i="9"/>
  <c r="CL266" i="9"/>
  <c r="CM266" i="9"/>
  <c r="CG267" i="9"/>
  <c r="CH267" i="9"/>
  <c r="CI267" i="9"/>
  <c r="CJ267" i="9"/>
  <c r="CK267" i="9"/>
  <c r="CL267" i="9"/>
  <c r="CM267" i="9"/>
  <c r="CG268" i="9"/>
  <c r="CH268" i="9"/>
  <c r="CI268" i="9"/>
  <c r="CJ268" i="9"/>
  <c r="CK268" i="9"/>
  <c r="CL268" i="9"/>
  <c r="CM268" i="9"/>
  <c r="CG269" i="9"/>
  <c r="CH269" i="9"/>
  <c r="CI269" i="9"/>
  <c r="CN269" i="9" s="1"/>
  <c r="CJ269" i="9"/>
  <c r="CK269" i="9"/>
  <c r="CO269" i="9" s="1"/>
  <c r="CL269" i="9"/>
  <c r="CM269" i="9"/>
  <c r="CG270" i="9"/>
  <c r="CH270" i="9"/>
  <c r="CI270" i="9"/>
  <c r="CJ270" i="9"/>
  <c r="CK270" i="9"/>
  <c r="CL270" i="9"/>
  <c r="CM270" i="9"/>
  <c r="CG271" i="9"/>
  <c r="CH271" i="9"/>
  <c r="CI271" i="9"/>
  <c r="CJ271" i="9"/>
  <c r="CK271" i="9"/>
  <c r="CL271" i="9"/>
  <c r="CM271" i="9"/>
  <c r="CG272" i="9"/>
  <c r="CH272" i="9"/>
  <c r="CI272" i="9"/>
  <c r="CJ272" i="9"/>
  <c r="CK272" i="9"/>
  <c r="CL272" i="9"/>
  <c r="CM272" i="9"/>
  <c r="CG273" i="9"/>
  <c r="CH273" i="9"/>
  <c r="CI273" i="9"/>
  <c r="CJ273" i="9"/>
  <c r="CK273" i="9"/>
  <c r="CL273" i="9"/>
  <c r="CM273" i="9"/>
  <c r="CG274" i="9"/>
  <c r="CH274" i="9"/>
  <c r="CI274" i="9"/>
  <c r="CJ274" i="9"/>
  <c r="CK274" i="9"/>
  <c r="CL274" i="9"/>
  <c r="CM274" i="9"/>
  <c r="CG275" i="9"/>
  <c r="CH275" i="9"/>
  <c r="CI275" i="9"/>
  <c r="CJ275" i="9"/>
  <c r="CK275" i="9"/>
  <c r="CL275" i="9"/>
  <c r="CM275" i="9"/>
  <c r="CG276" i="9"/>
  <c r="CH276" i="9"/>
  <c r="CI276" i="9"/>
  <c r="CJ276" i="9"/>
  <c r="CK276" i="9"/>
  <c r="CL276" i="9"/>
  <c r="CM276" i="9"/>
  <c r="CG277" i="9"/>
  <c r="CH277" i="9"/>
  <c r="CI277" i="9"/>
  <c r="CJ277" i="9"/>
  <c r="CK277" i="9"/>
  <c r="CL277" i="9"/>
  <c r="CM277" i="9"/>
  <c r="CG278" i="9"/>
  <c r="CH278" i="9"/>
  <c r="CI278" i="9"/>
  <c r="CJ278" i="9"/>
  <c r="CK278" i="9"/>
  <c r="CL278" i="9"/>
  <c r="CM278" i="9"/>
  <c r="CG279" i="9"/>
  <c r="CH279" i="9"/>
  <c r="CI279" i="9"/>
  <c r="CJ279" i="9"/>
  <c r="CK279" i="9"/>
  <c r="CL279" i="9"/>
  <c r="CM279" i="9"/>
  <c r="CG280" i="9"/>
  <c r="CO280" i="9" s="1"/>
  <c r="CH280" i="9"/>
  <c r="CI280" i="9"/>
  <c r="CJ280" i="9"/>
  <c r="CK280" i="9"/>
  <c r="CL280" i="9"/>
  <c r="CM280" i="9"/>
  <c r="CG281" i="9"/>
  <c r="CH281" i="9"/>
  <c r="CI281" i="9"/>
  <c r="CJ281" i="9"/>
  <c r="CK281" i="9"/>
  <c r="CL281" i="9"/>
  <c r="CM281" i="9"/>
  <c r="CG282" i="9"/>
  <c r="CH282" i="9"/>
  <c r="CI282" i="9"/>
  <c r="CJ282" i="9"/>
  <c r="CK282" i="9"/>
  <c r="CL282" i="9"/>
  <c r="CM282" i="9"/>
  <c r="CG283" i="9"/>
  <c r="CH283" i="9"/>
  <c r="CI283" i="9"/>
  <c r="CJ283" i="9"/>
  <c r="CK283" i="9"/>
  <c r="CL283" i="9"/>
  <c r="CM283" i="9"/>
  <c r="CG284" i="9"/>
  <c r="CH284" i="9"/>
  <c r="CI284" i="9"/>
  <c r="CJ284" i="9"/>
  <c r="CK284" i="9"/>
  <c r="CL284" i="9"/>
  <c r="CM284" i="9"/>
  <c r="CG285" i="9"/>
  <c r="CH285" i="9"/>
  <c r="CI285" i="9"/>
  <c r="CJ285" i="9"/>
  <c r="CK285" i="9"/>
  <c r="CL285" i="9"/>
  <c r="CM285" i="9"/>
  <c r="CG286" i="9"/>
  <c r="CH286" i="9"/>
  <c r="CI286" i="9"/>
  <c r="CJ286" i="9"/>
  <c r="CK286" i="9"/>
  <c r="CL286" i="9"/>
  <c r="CM286" i="9"/>
  <c r="CG287" i="9"/>
  <c r="CH287" i="9"/>
  <c r="CI287" i="9"/>
  <c r="CJ287" i="9"/>
  <c r="CK287" i="9"/>
  <c r="CL287" i="9"/>
  <c r="CM287" i="9"/>
  <c r="CG288" i="9"/>
  <c r="CH288" i="9"/>
  <c r="CI288" i="9"/>
  <c r="CJ288" i="9"/>
  <c r="CK288" i="9"/>
  <c r="CL288" i="9"/>
  <c r="CM288" i="9"/>
  <c r="CG289" i="9"/>
  <c r="CH289" i="9"/>
  <c r="CI289" i="9"/>
  <c r="CJ289" i="9"/>
  <c r="CK289" i="9"/>
  <c r="CL289" i="9"/>
  <c r="CM289" i="9"/>
  <c r="CG290" i="9"/>
  <c r="CH290" i="9"/>
  <c r="CI290" i="9"/>
  <c r="CJ290" i="9"/>
  <c r="CK290" i="9"/>
  <c r="CL290" i="9"/>
  <c r="CM290" i="9"/>
  <c r="CG291" i="9"/>
  <c r="CH291" i="9"/>
  <c r="CI291" i="9"/>
  <c r="CJ291" i="9"/>
  <c r="CK291" i="9"/>
  <c r="CL291" i="9"/>
  <c r="CM291" i="9"/>
  <c r="CG292" i="9"/>
  <c r="CH292" i="9"/>
  <c r="CI292" i="9"/>
  <c r="CJ292" i="9"/>
  <c r="CK292" i="9"/>
  <c r="CL292" i="9"/>
  <c r="CM292" i="9"/>
  <c r="CK4" i="9"/>
  <c r="CJ4" i="9"/>
  <c r="CL4" i="9"/>
  <c r="CI4" i="9"/>
  <c r="CH4" i="9"/>
  <c r="CG4" i="9"/>
  <c r="CG5" i="6"/>
  <c r="CH5" i="6"/>
  <c r="CI5" i="6"/>
  <c r="CJ5" i="6"/>
  <c r="CK5" i="6"/>
  <c r="CL5" i="6"/>
  <c r="CM5" i="6"/>
  <c r="CG6" i="6"/>
  <c r="CH6" i="6"/>
  <c r="CI6" i="6"/>
  <c r="CJ6" i="6"/>
  <c r="CK6" i="6"/>
  <c r="CL6" i="6"/>
  <c r="CM6" i="6"/>
  <c r="CG7" i="6"/>
  <c r="CH7" i="6"/>
  <c r="CI7" i="6"/>
  <c r="CJ7" i="6"/>
  <c r="CK7" i="6"/>
  <c r="CL7" i="6"/>
  <c r="CM7" i="6"/>
  <c r="CG8" i="6"/>
  <c r="CH8" i="6"/>
  <c r="CI8" i="6"/>
  <c r="CJ8" i="6"/>
  <c r="CK8" i="6"/>
  <c r="CL8" i="6"/>
  <c r="CM8" i="6"/>
  <c r="CG9" i="6"/>
  <c r="CH9" i="6"/>
  <c r="CI9" i="6"/>
  <c r="CJ9" i="6"/>
  <c r="CK9" i="6"/>
  <c r="CL9" i="6"/>
  <c r="CM9" i="6"/>
  <c r="CG10" i="6"/>
  <c r="CH10" i="6"/>
  <c r="CI10" i="6"/>
  <c r="CJ10" i="6"/>
  <c r="CK10" i="6"/>
  <c r="CL10" i="6"/>
  <c r="CM10" i="6"/>
  <c r="CG11" i="6"/>
  <c r="CH11" i="6"/>
  <c r="CI11" i="6"/>
  <c r="CJ11" i="6"/>
  <c r="CK11" i="6"/>
  <c r="CL11" i="6"/>
  <c r="CM11" i="6"/>
  <c r="CG12" i="6"/>
  <c r="CH12" i="6"/>
  <c r="CI12" i="6"/>
  <c r="CJ12" i="6"/>
  <c r="CK12" i="6"/>
  <c r="CL12" i="6"/>
  <c r="CM12" i="6"/>
  <c r="CG13" i="6"/>
  <c r="CH13" i="6"/>
  <c r="CI13" i="6"/>
  <c r="CJ13" i="6"/>
  <c r="CK13" i="6"/>
  <c r="CL13" i="6"/>
  <c r="CM13" i="6"/>
  <c r="CG14" i="6"/>
  <c r="CH14" i="6"/>
  <c r="CI14" i="6"/>
  <c r="CJ14" i="6"/>
  <c r="CK14" i="6"/>
  <c r="CL14" i="6"/>
  <c r="CM14" i="6"/>
  <c r="CG15" i="6"/>
  <c r="CH15" i="6"/>
  <c r="CI15" i="6"/>
  <c r="CJ15" i="6"/>
  <c r="CK15" i="6"/>
  <c r="CL15" i="6"/>
  <c r="CM15" i="6"/>
  <c r="CG16" i="6"/>
  <c r="CH16" i="6"/>
  <c r="CI16" i="6"/>
  <c r="CJ16" i="6"/>
  <c r="CK16" i="6"/>
  <c r="CL16" i="6"/>
  <c r="CM16" i="6"/>
  <c r="CG17" i="6"/>
  <c r="CH17" i="6"/>
  <c r="CI17" i="6"/>
  <c r="CJ17" i="6"/>
  <c r="CK17" i="6"/>
  <c r="CL17" i="6"/>
  <c r="CM17" i="6"/>
  <c r="CG18" i="6"/>
  <c r="CH18" i="6"/>
  <c r="CI18" i="6"/>
  <c r="CJ18" i="6"/>
  <c r="CK18" i="6"/>
  <c r="CL18" i="6"/>
  <c r="CM18" i="6"/>
  <c r="CG19" i="6"/>
  <c r="CH19" i="6"/>
  <c r="CI19" i="6"/>
  <c r="CJ19" i="6"/>
  <c r="CK19" i="6"/>
  <c r="CL19" i="6"/>
  <c r="CM19" i="6"/>
  <c r="CG20" i="6"/>
  <c r="CH20" i="6"/>
  <c r="CI20" i="6"/>
  <c r="CJ20" i="6"/>
  <c r="CK20" i="6"/>
  <c r="CL20" i="6"/>
  <c r="CM20" i="6"/>
  <c r="CG21" i="6"/>
  <c r="CH21" i="6"/>
  <c r="CI21" i="6"/>
  <c r="CJ21" i="6"/>
  <c r="CK21" i="6"/>
  <c r="CO21" i="6" s="1"/>
  <c r="CL21" i="6"/>
  <c r="CM21" i="6"/>
  <c r="CG22" i="6"/>
  <c r="CH22" i="6"/>
  <c r="CI22" i="6"/>
  <c r="CJ22" i="6"/>
  <c r="CN22" i="6" s="1"/>
  <c r="CK22" i="6"/>
  <c r="CL22" i="6"/>
  <c r="CM22" i="6"/>
  <c r="CG23" i="6"/>
  <c r="CH23" i="6"/>
  <c r="CI23" i="6"/>
  <c r="CJ23" i="6"/>
  <c r="CK23" i="6"/>
  <c r="CL23" i="6"/>
  <c r="CM23" i="6"/>
  <c r="CG24" i="6"/>
  <c r="CH24" i="6"/>
  <c r="CI24" i="6"/>
  <c r="CJ24" i="6"/>
  <c r="CK24" i="6"/>
  <c r="CL24" i="6"/>
  <c r="CM24" i="6"/>
  <c r="CG25" i="6"/>
  <c r="CH25" i="6"/>
  <c r="CI25" i="6"/>
  <c r="CJ25" i="6"/>
  <c r="CK25" i="6"/>
  <c r="CL25" i="6"/>
  <c r="CM25" i="6"/>
  <c r="CG26" i="6"/>
  <c r="CH26" i="6"/>
  <c r="CI26" i="6"/>
  <c r="CJ26" i="6"/>
  <c r="CK26" i="6"/>
  <c r="CL26" i="6"/>
  <c r="CM26" i="6"/>
  <c r="CG27" i="6"/>
  <c r="CH27" i="6"/>
  <c r="CI27" i="6"/>
  <c r="CJ27" i="6"/>
  <c r="CK27" i="6"/>
  <c r="CL27" i="6"/>
  <c r="CM27" i="6"/>
  <c r="CG28" i="6"/>
  <c r="CH28" i="6"/>
  <c r="CI28" i="6"/>
  <c r="CJ28" i="6"/>
  <c r="CK28" i="6"/>
  <c r="CL28" i="6"/>
  <c r="CM28" i="6"/>
  <c r="CG29" i="6"/>
  <c r="CH29" i="6"/>
  <c r="CI29" i="6"/>
  <c r="CJ29" i="6"/>
  <c r="CK29" i="6"/>
  <c r="CL29" i="6"/>
  <c r="CM29" i="6"/>
  <c r="CG30" i="6"/>
  <c r="CH30" i="6"/>
  <c r="CI30" i="6"/>
  <c r="CJ30" i="6"/>
  <c r="CK30" i="6"/>
  <c r="CL30" i="6"/>
  <c r="CM30" i="6"/>
  <c r="CG31" i="6"/>
  <c r="CH31" i="6"/>
  <c r="CI31" i="6"/>
  <c r="CJ31" i="6"/>
  <c r="CK31" i="6"/>
  <c r="CL31" i="6"/>
  <c r="CM31" i="6"/>
  <c r="CG32" i="6"/>
  <c r="CH32" i="6"/>
  <c r="CI32" i="6"/>
  <c r="CJ32" i="6"/>
  <c r="CK32" i="6"/>
  <c r="CL32" i="6"/>
  <c r="CM32" i="6"/>
  <c r="CG33" i="6"/>
  <c r="CH33" i="6"/>
  <c r="CI33" i="6"/>
  <c r="CJ33" i="6"/>
  <c r="CK33" i="6"/>
  <c r="CL33" i="6"/>
  <c r="CM33" i="6"/>
  <c r="CG34" i="6"/>
  <c r="CH34" i="6"/>
  <c r="CI34" i="6"/>
  <c r="CJ34" i="6"/>
  <c r="CK34" i="6"/>
  <c r="CL34" i="6"/>
  <c r="CM34" i="6"/>
  <c r="CG35" i="6"/>
  <c r="CH35" i="6"/>
  <c r="CI35" i="6"/>
  <c r="CJ35" i="6"/>
  <c r="CK35" i="6"/>
  <c r="CL35" i="6"/>
  <c r="CM35" i="6"/>
  <c r="CJ4" i="6"/>
  <c r="CG5" i="7"/>
  <c r="CH5" i="7"/>
  <c r="CI5" i="7"/>
  <c r="CJ5" i="7"/>
  <c r="CK5" i="7"/>
  <c r="CL5" i="7"/>
  <c r="CM5" i="7"/>
  <c r="CG6" i="7"/>
  <c r="CH6" i="7"/>
  <c r="CI6" i="7"/>
  <c r="CJ6" i="7"/>
  <c r="CK6" i="7"/>
  <c r="CL6" i="7"/>
  <c r="CM6" i="7"/>
  <c r="CG7" i="7"/>
  <c r="CH7" i="7"/>
  <c r="CI7" i="7"/>
  <c r="CJ7" i="7"/>
  <c r="CK7" i="7"/>
  <c r="CL7" i="7"/>
  <c r="CM7" i="7"/>
  <c r="CG8" i="7"/>
  <c r="CH8" i="7"/>
  <c r="CI8" i="7"/>
  <c r="CJ8" i="7"/>
  <c r="CK8" i="7"/>
  <c r="CL8" i="7"/>
  <c r="CM8" i="7"/>
  <c r="CG9" i="7"/>
  <c r="CH9" i="7"/>
  <c r="CI9" i="7"/>
  <c r="CJ9" i="7"/>
  <c r="CK9" i="7"/>
  <c r="CL9" i="7"/>
  <c r="CM9" i="7"/>
  <c r="CG10" i="7"/>
  <c r="CH10" i="7"/>
  <c r="CI10" i="7"/>
  <c r="CJ10" i="7"/>
  <c r="CK10" i="7"/>
  <c r="CL10" i="7"/>
  <c r="CM10" i="7"/>
  <c r="CG11" i="7"/>
  <c r="CH11" i="7"/>
  <c r="CI11" i="7"/>
  <c r="CJ11" i="7"/>
  <c r="CK11" i="7"/>
  <c r="CL11" i="7"/>
  <c r="CM11" i="7"/>
  <c r="CG12" i="7"/>
  <c r="CH12" i="7"/>
  <c r="CI12" i="7"/>
  <c r="CJ12" i="7"/>
  <c r="CK12" i="7"/>
  <c r="CL12" i="7"/>
  <c r="CM12" i="7"/>
  <c r="CG13" i="7"/>
  <c r="CH13" i="7"/>
  <c r="CI13" i="7"/>
  <c r="CJ13" i="7"/>
  <c r="CK13" i="7"/>
  <c r="CL13" i="7"/>
  <c r="CM13" i="7"/>
  <c r="CG14" i="7"/>
  <c r="CH14" i="7"/>
  <c r="CI14" i="7"/>
  <c r="CJ14" i="7"/>
  <c r="CK14" i="7"/>
  <c r="CL14" i="7"/>
  <c r="CM14" i="7"/>
  <c r="CG15" i="7"/>
  <c r="CH15" i="7"/>
  <c r="CI15" i="7"/>
  <c r="CJ15" i="7"/>
  <c r="CK15" i="7"/>
  <c r="CL15" i="7"/>
  <c r="CM15" i="7"/>
  <c r="CG16" i="7"/>
  <c r="CH16" i="7"/>
  <c r="CI16" i="7"/>
  <c r="CJ16" i="7"/>
  <c r="CK16" i="7"/>
  <c r="CL16" i="7"/>
  <c r="CM16" i="7"/>
  <c r="CG17" i="7"/>
  <c r="CH17" i="7"/>
  <c r="CI17" i="7"/>
  <c r="CJ17" i="7"/>
  <c r="CK17" i="7"/>
  <c r="CL17" i="7"/>
  <c r="CM17" i="7"/>
  <c r="CG18" i="7"/>
  <c r="CH18" i="7"/>
  <c r="CI18" i="7"/>
  <c r="CO18" i="7" s="1"/>
  <c r="CJ18" i="7"/>
  <c r="CK18" i="7"/>
  <c r="CL18" i="7"/>
  <c r="CM18" i="7"/>
  <c r="CG19" i="7"/>
  <c r="CH19" i="7"/>
  <c r="CI19" i="7"/>
  <c r="CJ19" i="7"/>
  <c r="CK19" i="7"/>
  <c r="CL19" i="7"/>
  <c r="CM19" i="7"/>
  <c r="CG20" i="7"/>
  <c r="CH20" i="7"/>
  <c r="CI20" i="7"/>
  <c r="CJ20" i="7"/>
  <c r="CK20" i="7"/>
  <c r="CL20" i="7"/>
  <c r="CM20" i="7"/>
  <c r="CG21" i="7"/>
  <c r="CH21" i="7"/>
  <c r="CI21" i="7"/>
  <c r="CJ21" i="7"/>
  <c r="CK21" i="7"/>
  <c r="CL21" i="7"/>
  <c r="CM21" i="7"/>
  <c r="CG22" i="7"/>
  <c r="CH22" i="7"/>
  <c r="CI22" i="7"/>
  <c r="CJ22" i="7"/>
  <c r="CK22" i="7"/>
  <c r="CL22" i="7"/>
  <c r="CM22" i="7"/>
  <c r="CG23" i="7"/>
  <c r="CH23" i="7"/>
  <c r="CI23" i="7"/>
  <c r="CJ23" i="7"/>
  <c r="CK23" i="7"/>
  <c r="CL23" i="7"/>
  <c r="CM23" i="7"/>
  <c r="CG24" i="7"/>
  <c r="CH24" i="7"/>
  <c r="CI24" i="7"/>
  <c r="CJ24" i="7"/>
  <c r="CK24" i="7"/>
  <c r="CL24" i="7"/>
  <c r="CM24" i="7"/>
  <c r="CG25" i="7"/>
  <c r="CH25" i="7"/>
  <c r="CI25" i="7"/>
  <c r="CJ25" i="7"/>
  <c r="CK25" i="7"/>
  <c r="CL25" i="7"/>
  <c r="CM25" i="7"/>
  <c r="CG26" i="7"/>
  <c r="CH26" i="7"/>
  <c r="CI26" i="7"/>
  <c r="CJ26" i="7"/>
  <c r="CK26" i="7"/>
  <c r="CL26" i="7"/>
  <c r="CM26" i="7"/>
  <c r="CG27" i="7"/>
  <c r="CN27" i="7" s="1"/>
  <c r="CH27" i="7"/>
  <c r="CI27" i="7"/>
  <c r="CJ27" i="7"/>
  <c r="CK27" i="7"/>
  <c r="CL27" i="7"/>
  <c r="CM27" i="7"/>
  <c r="CG28" i="7"/>
  <c r="CH28" i="7"/>
  <c r="CI28" i="7"/>
  <c r="CJ28" i="7"/>
  <c r="CK28" i="7"/>
  <c r="CL28" i="7"/>
  <c r="CM28" i="7"/>
  <c r="CG29" i="7"/>
  <c r="CH29" i="7"/>
  <c r="CI29" i="7"/>
  <c r="CJ29" i="7"/>
  <c r="CK29" i="7"/>
  <c r="CL29" i="7"/>
  <c r="CM29" i="7"/>
  <c r="CG30" i="7"/>
  <c r="CH30" i="7"/>
  <c r="CI30" i="7"/>
  <c r="CJ30" i="7"/>
  <c r="CK30" i="7"/>
  <c r="CL30" i="7"/>
  <c r="CM30" i="7"/>
  <c r="CG31" i="7"/>
  <c r="CH31" i="7"/>
  <c r="CI31" i="7"/>
  <c r="CJ31" i="7"/>
  <c r="CK31" i="7"/>
  <c r="CL31" i="7"/>
  <c r="CM31" i="7"/>
  <c r="CG32" i="7"/>
  <c r="CH32" i="7"/>
  <c r="CI32" i="7"/>
  <c r="CJ32" i="7"/>
  <c r="CK32" i="7"/>
  <c r="CL32" i="7"/>
  <c r="CM32" i="7"/>
  <c r="CG33" i="7"/>
  <c r="CH33" i="7"/>
  <c r="CI33" i="7"/>
  <c r="CJ33" i="7"/>
  <c r="CK33" i="7"/>
  <c r="CL33" i="7"/>
  <c r="CM33" i="7"/>
  <c r="CG34" i="7"/>
  <c r="CH34" i="7"/>
  <c r="CI34" i="7"/>
  <c r="CJ34" i="7"/>
  <c r="CK34" i="7"/>
  <c r="CL34" i="7"/>
  <c r="CM34" i="7"/>
  <c r="CG35" i="7"/>
  <c r="CH35" i="7"/>
  <c r="CI35" i="7"/>
  <c r="CJ35" i="7"/>
  <c r="CK35" i="7"/>
  <c r="CL35" i="7"/>
  <c r="CM35" i="7"/>
  <c r="CG36" i="7"/>
  <c r="CH36" i="7"/>
  <c r="CI36" i="7"/>
  <c r="CJ36" i="7"/>
  <c r="CK36" i="7"/>
  <c r="CL36" i="7"/>
  <c r="CM36" i="7"/>
  <c r="CG37" i="7"/>
  <c r="CH37" i="7"/>
  <c r="CI37" i="7"/>
  <c r="CJ37" i="7"/>
  <c r="CK37" i="7"/>
  <c r="CL37" i="7"/>
  <c r="CM37" i="7"/>
  <c r="CG38" i="7"/>
  <c r="CH38" i="7"/>
  <c r="CI38" i="7"/>
  <c r="CJ38" i="7"/>
  <c r="CK38" i="7"/>
  <c r="CL38" i="7"/>
  <c r="CM38" i="7"/>
  <c r="CG39" i="7"/>
  <c r="CH39" i="7"/>
  <c r="CI39" i="7"/>
  <c r="CJ39" i="7"/>
  <c r="CK39" i="7"/>
  <c r="CL39" i="7"/>
  <c r="CM39" i="7"/>
  <c r="CG40" i="7"/>
  <c r="CH40" i="7"/>
  <c r="CI40" i="7"/>
  <c r="CJ40" i="7"/>
  <c r="CK40" i="7"/>
  <c r="CL40" i="7"/>
  <c r="CM40" i="7"/>
  <c r="CG41" i="7"/>
  <c r="CH41" i="7"/>
  <c r="CI41" i="7"/>
  <c r="CJ41" i="7"/>
  <c r="CK41" i="7"/>
  <c r="CL41" i="7"/>
  <c r="CM41" i="7"/>
  <c r="CG42" i="7"/>
  <c r="CH42" i="7"/>
  <c r="CI42" i="7"/>
  <c r="CJ42" i="7"/>
  <c r="CK42" i="7"/>
  <c r="CL42" i="7"/>
  <c r="CM42" i="7"/>
  <c r="CG43" i="7"/>
  <c r="CH43" i="7"/>
  <c r="CI43" i="7"/>
  <c r="CJ43" i="7"/>
  <c r="CK43" i="7"/>
  <c r="CL43" i="7"/>
  <c r="CM43" i="7"/>
  <c r="CM4" i="7"/>
  <c r="CL4" i="7"/>
  <c r="CK4" i="7"/>
  <c r="CJ4" i="7"/>
  <c r="CI4" i="7"/>
  <c r="CH4" i="7"/>
  <c r="CG4" i="7"/>
  <c r="CL4" i="6"/>
  <c r="CM4" i="6"/>
  <c r="CL4" i="8"/>
  <c r="CJ4" i="8"/>
  <c r="CK4" i="8"/>
  <c r="CI4" i="8"/>
  <c r="CH4" i="8"/>
  <c r="CG4" i="8"/>
  <c r="CI4" i="6"/>
  <c r="CH4" i="6"/>
  <c r="CG4" i="6"/>
  <c r="CG6" i="2"/>
  <c r="CH6" i="2"/>
  <c r="CO6" i="2" s="1"/>
  <c r="CI6" i="2"/>
  <c r="CJ6" i="2"/>
  <c r="CK6" i="2"/>
  <c r="CL6" i="2"/>
  <c r="CM6" i="2"/>
  <c r="CG7" i="2"/>
  <c r="CH7" i="2"/>
  <c r="CI7" i="2"/>
  <c r="CJ7" i="2"/>
  <c r="CK7" i="2"/>
  <c r="CL7" i="2"/>
  <c r="CM7" i="2"/>
  <c r="CG8" i="2"/>
  <c r="CH8" i="2"/>
  <c r="CI8" i="2"/>
  <c r="CO8" i="2" s="1"/>
  <c r="CJ8" i="2"/>
  <c r="CK8" i="2"/>
  <c r="CL8" i="2"/>
  <c r="CM8" i="2"/>
  <c r="CG9" i="2"/>
  <c r="CH9" i="2"/>
  <c r="CI9" i="2"/>
  <c r="CJ9" i="2"/>
  <c r="CK9" i="2"/>
  <c r="CL9" i="2"/>
  <c r="CM9" i="2"/>
  <c r="CG10" i="2"/>
  <c r="CH10" i="2"/>
  <c r="CI10" i="2"/>
  <c r="CJ10" i="2"/>
  <c r="CK10" i="2"/>
  <c r="CL10" i="2"/>
  <c r="CM10" i="2"/>
  <c r="CG11" i="2"/>
  <c r="CH11" i="2"/>
  <c r="CI11" i="2"/>
  <c r="CJ11" i="2"/>
  <c r="CK11" i="2"/>
  <c r="CL11" i="2"/>
  <c r="CM11" i="2"/>
  <c r="CG12" i="2"/>
  <c r="CH12" i="2"/>
  <c r="CI12" i="2"/>
  <c r="CJ12" i="2"/>
  <c r="CK12" i="2"/>
  <c r="CL12" i="2"/>
  <c r="CM12" i="2"/>
  <c r="CG13" i="2"/>
  <c r="CH13" i="2"/>
  <c r="CI13" i="2"/>
  <c r="CJ13" i="2"/>
  <c r="CK13" i="2"/>
  <c r="CL13" i="2"/>
  <c r="CM13" i="2"/>
  <c r="CG14" i="2"/>
  <c r="CH14" i="2"/>
  <c r="CI14" i="2"/>
  <c r="CJ14" i="2"/>
  <c r="CK14" i="2"/>
  <c r="CL14" i="2"/>
  <c r="CM14" i="2"/>
  <c r="CG15" i="2"/>
  <c r="CH15" i="2"/>
  <c r="CN15" i="2" s="1"/>
  <c r="CI15" i="2"/>
  <c r="CJ15" i="2"/>
  <c r="CK15" i="2"/>
  <c r="CL15" i="2"/>
  <c r="CM15" i="2"/>
  <c r="CG16" i="2"/>
  <c r="CH16" i="2"/>
  <c r="CI16" i="2"/>
  <c r="CJ16" i="2"/>
  <c r="CK16" i="2"/>
  <c r="CL16" i="2"/>
  <c r="CM16" i="2"/>
  <c r="CG17" i="2"/>
  <c r="CN17" i="2" s="1"/>
  <c r="CH17" i="2"/>
  <c r="CI17" i="2"/>
  <c r="CJ17" i="2"/>
  <c r="CK17" i="2"/>
  <c r="CL17" i="2"/>
  <c r="CM17" i="2"/>
  <c r="CG18" i="2"/>
  <c r="CH18" i="2"/>
  <c r="CI18" i="2"/>
  <c r="CJ18" i="2"/>
  <c r="CK18" i="2"/>
  <c r="CL18" i="2"/>
  <c r="CM18" i="2"/>
  <c r="CG19" i="2"/>
  <c r="CH19" i="2"/>
  <c r="CI19" i="2"/>
  <c r="CJ19" i="2"/>
  <c r="CK19" i="2"/>
  <c r="CL19" i="2"/>
  <c r="CM19" i="2"/>
  <c r="CG20" i="2"/>
  <c r="CH20" i="2"/>
  <c r="CI20" i="2"/>
  <c r="CJ20" i="2"/>
  <c r="CK20" i="2"/>
  <c r="CL20" i="2"/>
  <c r="CM20" i="2"/>
  <c r="CG21" i="2"/>
  <c r="CH21" i="2"/>
  <c r="CI21" i="2"/>
  <c r="CJ21" i="2"/>
  <c r="CK21" i="2"/>
  <c r="CL21" i="2"/>
  <c r="CM21" i="2"/>
  <c r="CG22" i="2"/>
  <c r="CH22" i="2"/>
  <c r="CI22" i="2"/>
  <c r="CJ22" i="2"/>
  <c r="CK22" i="2"/>
  <c r="CO22" i="2" s="1"/>
  <c r="CL22" i="2"/>
  <c r="CM22" i="2"/>
  <c r="CG23" i="2"/>
  <c r="CH23" i="2"/>
  <c r="CI23" i="2"/>
  <c r="CJ23" i="2"/>
  <c r="CK23" i="2"/>
  <c r="CL23" i="2"/>
  <c r="CM23" i="2"/>
  <c r="CG24" i="2"/>
  <c r="CH24" i="2"/>
  <c r="CI24" i="2"/>
  <c r="CJ24" i="2"/>
  <c r="CK24" i="2"/>
  <c r="CL24" i="2"/>
  <c r="CM24" i="2"/>
  <c r="CG25" i="2"/>
  <c r="CH25" i="2"/>
  <c r="CI25" i="2"/>
  <c r="CO25" i="2" s="1"/>
  <c r="CJ25" i="2"/>
  <c r="CK25" i="2"/>
  <c r="CL25" i="2"/>
  <c r="CM25" i="2"/>
  <c r="CG26" i="2"/>
  <c r="CH26" i="2"/>
  <c r="CI26" i="2"/>
  <c r="CJ26" i="2"/>
  <c r="CK26" i="2"/>
  <c r="CL26" i="2"/>
  <c r="CM26" i="2"/>
  <c r="CG27" i="2"/>
  <c r="CH27" i="2"/>
  <c r="CI27" i="2"/>
  <c r="CJ27" i="2"/>
  <c r="CK27" i="2"/>
  <c r="CL27" i="2"/>
  <c r="CM27" i="2"/>
  <c r="CG28" i="2"/>
  <c r="CH28" i="2"/>
  <c r="CI28" i="2"/>
  <c r="CJ28" i="2"/>
  <c r="CK28" i="2"/>
  <c r="CL28" i="2"/>
  <c r="CM28" i="2"/>
  <c r="CG29" i="2"/>
  <c r="CH29" i="2"/>
  <c r="CI29" i="2"/>
  <c r="CJ29" i="2"/>
  <c r="CK29" i="2"/>
  <c r="CL29" i="2"/>
  <c r="CM29" i="2"/>
  <c r="CG30" i="2"/>
  <c r="CH30" i="2"/>
  <c r="CI30" i="2"/>
  <c r="CJ30" i="2"/>
  <c r="CK30" i="2"/>
  <c r="CL30" i="2"/>
  <c r="CM30" i="2"/>
  <c r="CG31" i="2"/>
  <c r="CH31" i="2"/>
  <c r="CI31" i="2"/>
  <c r="CJ31" i="2"/>
  <c r="CK31" i="2"/>
  <c r="CL31" i="2"/>
  <c r="CM31" i="2"/>
  <c r="CG32" i="2"/>
  <c r="CH32" i="2"/>
  <c r="CI32" i="2"/>
  <c r="CJ32" i="2"/>
  <c r="CK32" i="2"/>
  <c r="CL32" i="2"/>
  <c r="CM32" i="2"/>
  <c r="CG33" i="2"/>
  <c r="CH33" i="2"/>
  <c r="CI33" i="2"/>
  <c r="CJ33" i="2"/>
  <c r="CK33" i="2"/>
  <c r="CL33" i="2"/>
  <c r="CM33" i="2"/>
  <c r="CG34" i="2"/>
  <c r="CH34" i="2"/>
  <c r="CI34" i="2"/>
  <c r="CJ34" i="2"/>
  <c r="CK34" i="2"/>
  <c r="CL34" i="2"/>
  <c r="CM34" i="2"/>
  <c r="CG35" i="2"/>
  <c r="CH35" i="2"/>
  <c r="CI35" i="2"/>
  <c r="CJ35" i="2"/>
  <c r="CK35" i="2"/>
  <c r="CL35" i="2"/>
  <c r="CM35" i="2"/>
  <c r="CG36" i="2"/>
  <c r="CH36" i="2"/>
  <c r="CI36" i="2"/>
  <c r="CJ36" i="2"/>
  <c r="CK36" i="2"/>
  <c r="CL36" i="2"/>
  <c r="CM36" i="2"/>
  <c r="CG37" i="2"/>
  <c r="CH37" i="2"/>
  <c r="CI37" i="2"/>
  <c r="CJ37" i="2"/>
  <c r="CK37" i="2"/>
  <c r="CL37" i="2"/>
  <c r="CM37" i="2"/>
  <c r="CG38" i="2"/>
  <c r="CH38" i="2"/>
  <c r="CI38" i="2"/>
  <c r="CJ38" i="2"/>
  <c r="CK38" i="2"/>
  <c r="CL38" i="2"/>
  <c r="CM38" i="2"/>
  <c r="CG39" i="2"/>
  <c r="CH39" i="2"/>
  <c r="CI39" i="2"/>
  <c r="CJ39" i="2"/>
  <c r="CK39" i="2"/>
  <c r="CL39" i="2"/>
  <c r="CM39" i="2"/>
  <c r="CG40" i="2"/>
  <c r="CH40" i="2"/>
  <c r="CI40" i="2"/>
  <c r="CJ40" i="2"/>
  <c r="CK40" i="2"/>
  <c r="CL40" i="2"/>
  <c r="CM40" i="2"/>
  <c r="CG41" i="2"/>
  <c r="CH41" i="2"/>
  <c r="CI41" i="2"/>
  <c r="CJ41" i="2"/>
  <c r="CK41" i="2"/>
  <c r="CL41" i="2"/>
  <c r="CM41" i="2"/>
  <c r="CG42" i="2"/>
  <c r="CH42" i="2"/>
  <c r="CI42" i="2"/>
  <c r="CJ42" i="2"/>
  <c r="CK42" i="2"/>
  <c r="CL42" i="2"/>
  <c r="CM42" i="2"/>
  <c r="CG43" i="2"/>
  <c r="CH43" i="2"/>
  <c r="CI43" i="2"/>
  <c r="CJ43" i="2"/>
  <c r="CK43" i="2"/>
  <c r="CL43" i="2"/>
  <c r="CM43" i="2"/>
  <c r="CG44" i="2"/>
  <c r="CH44" i="2"/>
  <c r="CI44" i="2"/>
  <c r="CJ44" i="2"/>
  <c r="CK44" i="2"/>
  <c r="CL44" i="2"/>
  <c r="CM44" i="2"/>
  <c r="CG45" i="2"/>
  <c r="CH45" i="2"/>
  <c r="CI45" i="2"/>
  <c r="CJ45" i="2"/>
  <c r="CK45" i="2"/>
  <c r="CL45" i="2"/>
  <c r="CM45" i="2"/>
  <c r="CG46" i="2"/>
  <c r="CH46" i="2"/>
  <c r="CI46" i="2"/>
  <c r="CJ46" i="2"/>
  <c r="CK46" i="2"/>
  <c r="CL46" i="2"/>
  <c r="CM46" i="2"/>
  <c r="CG47" i="2"/>
  <c r="CH47" i="2"/>
  <c r="CI47" i="2"/>
  <c r="CJ47" i="2"/>
  <c r="CK47" i="2"/>
  <c r="CL47" i="2"/>
  <c r="CM47" i="2"/>
  <c r="CG48" i="2"/>
  <c r="CH48" i="2"/>
  <c r="CI48" i="2"/>
  <c r="CJ48" i="2"/>
  <c r="CK48" i="2"/>
  <c r="CL48" i="2"/>
  <c r="CM48" i="2"/>
  <c r="CG49" i="2"/>
  <c r="CH49" i="2"/>
  <c r="CI49" i="2"/>
  <c r="CJ49" i="2"/>
  <c r="CK49" i="2"/>
  <c r="CL49" i="2"/>
  <c r="CM49" i="2"/>
  <c r="CG50" i="2"/>
  <c r="CH50" i="2"/>
  <c r="CI50" i="2"/>
  <c r="CJ50" i="2"/>
  <c r="CK50" i="2"/>
  <c r="CL50" i="2"/>
  <c r="CM50" i="2"/>
  <c r="CG51" i="2"/>
  <c r="CH51" i="2"/>
  <c r="CI51" i="2"/>
  <c r="CJ51" i="2"/>
  <c r="CK51" i="2"/>
  <c r="CL51" i="2"/>
  <c r="CM51" i="2"/>
  <c r="CG52" i="2"/>
  <c r="CH52" i="2"/>
  <c r="CI52" i="2"/>
  <c r="CJ52" i="2"/>
  <c r="CK52" i="2"/>
  <c r="CL52" i="2"/>
  <c r="CM52" i="2"/>
  <c r="CG53" i="2"/>
  <c r="CH53" i="2"/>
  <c r="CI53" i="2"/>
  <c r="CJ53" i="2"/>
  <c r="CK53" i="2"/>
  <c r="CL53" i="2"/>
  <c r="CM53" i="2"/>
  <c r="CG54" i="2"/>
  <c r="CH54" i="2"/>
  <c r="CI54" i="2"/>
  <c r="CJ54" i="2"/>
  <c r="CK54" i="2"/>
  <c r="CL54" i="2"/>
  <c r="CM54" i="2"/>
  <c r="CG55" i="2"/>
  <c r="CH55" i="2"/>
  <c r="CI55" i="2"/>
  <c r="CJ55" i="2"/>
  <c r="CK55" i="2"/>
  <c r="CL55" i="2"/>
  <c r="CM55" i="2"/>
  <c r="CG56" i="2"/>
  <c r="CH56" i="2"/>
  <c r="CI56" i="2"/>
  <c r="CJ56" i="2"/>
  <c r="CK56" i="2"/>
  <c r="CL56" i="2"/>
  <c r="CM56" i="2"/>
  <c r="CG57" i="2"/>
  <c r="CH57" i="2"/>
  <c r="CI57" i="2"/>
  <c r="CJ57" i="2"/>
  <c r="CK57" i="2"/>
  <c r="CL57" i="2"/>
  <c r="CM57" i="2"/>
  <c r="CG58" i="2"/>
  <c r="CH58" i="2"/>
  <c r="CI58" i="2"/>
  <c r="CJ58" i="2"/>
  <c r="CK58" i="2"/>
  <c r="CL58" i="2"/>
  <c r="CM58" i="2"/>
  <c r="CG59" i="2"/>
  <c r="CH59" i="2"/>
  <c r="CI59" i="2"/>
  <c r="CJ59" i="2"/>
  <c r="CK59" i="2"/>
  <c r="CL59" i="2"/>
  <c r="CM59" i="2"/>
  <c r="CG60" i="2"/>
  <c r="CH60" i="2"/>
  <c r="CI60" i="2"/>
  <c r="CJ60" i="2"/>
  <c r="CK60" i="2"/>
  <c r="CL60" i="2"/>
  <c r="CM60" i="2"/>
  <c r="CG61" i="2"/>
  <c r="CH61" i="2"/>
  <c r="CI61" i="2"/>
  <c r="CJ61" i="2"/>
  <c r="CK61" i="2"/>
  <c r="CL61" i="2"/>
  <c r="CM61" i="2"/>
  <c r="CG62" i="2"/>
  <c r="CH62" i="2"/>
  <c r="CI62" i="2"/>
  <c r="CJ62" i="2"/>
  <c r="CK62" i="2"/>
  <c r="CL62" i="2"/>
  <c r="CM62" i="2"/>
  <c r="CG63" i="2"/>
  <c r="CH63" i="2"/>
  <c r="CI63" i="2"/>
  <c r="CJ63" i="2"/>
  <c r="CK63" i="2"/>
  <c r="CL63" i="2"/>
  <c r="CM63" i="2"/>
  <c r="CG64" i="2"/>
  <c r="CH64" i="2"/>
  <c r="CI64" i="2"/>
  <c r="CJ64" i="2"/>
  <c r="CK64" i="2"/>
  <c r="CL64" i="2"/>
  <c r="CM64" i="2"/>
  <c r="CG65" i="2"/>
  <c r="CH65" i="2"/>
  <c r="CI65" i="2"/>
  <c r="CJ65" i="2"/>
  <c r="CK65" i="2"/>
  <c r="CL65" i="2"/>
  <c r="CM65" i="2"/>
  <c r="CG66" i="2"/>
  <c r="CH66" i="2"/>
  <c r="CI66" i="2"/>
  <c r="CJ66" i="2"/>
  <c r="CK66" i="2"/>
  <c r="CL66" i="2"/>
  <c r="CM66" i="2"/>
  <c r="CG67" i="2"/>
  <c r="CH67" i="2"/>
  <c r="CI67" i="2"/>
  <c r="CJ67" i="2"/>
  <c r="CK67" i="2"/>
  <c r="CL67" i="2"/>
  <c r="CM67" i="2"/>
  <c r="CG68" i="2"/>
  <c r="CH68" i="2"/>
  <c r="CI68" i="2"/>
  <c r="CO68" i="2" s="1"/>
  <c r="CJ68" i="2"/>
  <c r="CK68" i="2"/>
  <c r="CL68" i="2"/>
  <c r="CM68" i="2"/>
  <c r="CG69" i="2"/>
  <c r="CH69" i="2"/>
  <c r="CI69" i="2"/>
  <c r="CJ69" i="2"/>
  <c r="CK69" i="2"/>
  <c r="CL69" i="2"/>
  <c r="CM69" i="2"/>
  <c r="CG70" i="2"/>
  <c r="CH70" i="2"/>
  <c r="CI70" i="2"/>
  <c r="CJ70" i="2"/>
  <c r="CK70" i="2"/>
  <c r="CL70" i="2"/>
  <c r="CM70" i="2"/>
  <c r="CG71" i="2"/>
  <c r="CH71" i="2"/>
  <c r="CI71" i="2"/>
  <c r="CJ71" i="2"/>
  <c r="CK71" i="2"/>
  <c r="CL71" i="2"/>
  <c r="CM71" i="2"/>
  <c r="CG72" i="2"/>
  <c r="CH72" i="2"/>
  <c r="CI72" i="2"/>
  <c r="CJ72" i="2"/>
  <c r="CK72" i="2"/>
  <c r="CL72" i="2"/>
  <c r="CM72" i="2"/>
  <c r="CG73" i="2"/>
  <c r="CH73" i="2"/>
  <c r="CI73" i="2"/>
  <c r="CJ73" i="2"/>
  <c r="CK73" i="2"/>
  <c r="CL73" i="2"/>
  <c r="CM73" i="2"/>
  <c r="CG74" i="2"/>
  <c r="CH74" i="2"/>
  <c r="CI74" i="2"/>
  <c r="CJ74" i="2"/>
  <c r="CK74" i="2"/>
  <c r="CO74" i="2" s="1"/>
  <c r="CL74" i="2"/>
  <c r="CM74" i="2"/>
  <c r="CG75" i="2"/>
  <c r="CH75" i="2"/>
  <c r="CI75" i="2"/>
  <c r="CJ75" i="2"/>
  <c r="CK75" i="2"/>
  <c r="CL75" i="2"/>
  <c r="CM75" i="2"/>
  <c r="CG76" i="2"/>
  <c r="CH76" i="2"/>
  <c r="CI76" i="2"/>
  <c r="CJ76" i="2"/>
  <c r="CK76" i="2"/>
  <c r="CL76" i="2"/>
  <c r="CM76" i="2"/>
  <c r="CG77" i="2"/>
  <c r="CH77" i="2"/>
  <c r="CI77" i="2"/>
  <c r="CJ77" i="2"/>
  <c r="CK77" i="2"/>
  <c r="CL77" i="2"/>
  <c r="CM77" i="2"/>
  <c r="CG78" i="2"/>
  <c r="CH78" i="2"/>
  <c r="CI78" i="2"/>
  <c r="CJ78" i="2"/>
  <c r="CK78" i="2"/>
  <c r="CL78" i="2"/>
  <c r="CM78" i="2"/>
  <c r="CG79" i="2"/>
  <c r="CH79" i="2"/>
  <c r="CI79" i="2"/>
  <c r="CJ79" i="2"/>
  <c r="CK79" i="2"/>
  <c r="CL79" i="2"/>
  <c r="CM79" i="2"/>
  <c r="CG80" i="2"/>
  <c r="CH80" i="2"/>
  <c r="CI80" i="2"/>
  <c r="CJ80" i="2"/>
  <c r="CK80" i="2"/>
  <c r="CL80" i="2"/>
  <c r="CM80" i="2"/>
  <c r="CG81" i="2"/>
  <c r="CH81" i="2"/>
  <c r="CI81" i="2"/>
  <c r="CJ81" i="2"/>
  <c r="CK81" i="2"/>
  <c r="CL81" i="2"/>
  <c r="CM81" i="2"/>
  <c r="CG82" i="2"/>
  <c r="CH82" i="2"/>
  <c r="CI82" i="2"/>
  <c r="CJ82" i="2"/>
  <c r="CK82" i="2"/>
  <c r="CL82" i="2"/>
  <c r="CM82" i="2"/>
  <c r="CG83" i="2"/>
  <c r="CH83" i="2"/>
  <c r="CI83" i="2"/>
  <c r="CJ83" i="2"/>
  <c r="CK83" i="2"/>
  <c r="CL83" i="2"/>
  <c r="CM83" i="2"/>
  <c r="CG84" i="2"/>
  <c r="CH84" i="2"/>
  <c r="CI84" i="2"/>
  <c r="CJ84" i="2"/>
  <c r="CK84" i="2"/>
  <c r="CL84" i="2"/>
  <c r="CM84" i="2"/>
  <c r="CG85" i="2"/>
  <c r="CH85" i="2"/>
  <c r="CI85" i="2"/>
  <c r="CJ85" i="2"/>
  <c r="CK85" i="2"/>
  <c r="CL85" i="2"/>
  <c r="CM85" i="2"/>
  <c r="CG86" i="2"/>
  <c r="CH86" i="2"/>
  <c r="CI86" i="2"/>
  <c r="CJ86" i="2"/>
  <c r="CK86" i="2"/>
  <c r="CL86" i="2"/>
  <c r="CM86" i="2"/>
  <c r="CG87" i="2"/>
  <c r="CH87" i="2"/>
  <c r="CI87" i="2"/>
  <c r="CJ87" i="2"/>
  <c r="CK87" i="2"/>
  <c r="CL87" i="2"/>
  <c r="CM87" i="2"/>
  <c r="CG88" i="2"/>
  <c r="CH88" i="2"/>
  <c r="CI88" i="2"/>
  <c r="CJ88" i="2"/>
  <c r="CK88" i="2"/>
  <c r="CL88" i="2"/>
  <c r="CM88" i="2"/>
  <c r="CG89" i="2"/>
  <c r="CH89" i="2"/>
  <c r="CI89" i="2"/>
  <c r="CJ89" i="2"/>
  <c r="CK89" i="2"/>
  <c r="CL89" i="2"/>
  <c r="CM89" i="2"/>
  <c r="CG90" i="2"/>
  <c r="CH90" i="2"/>
  <c r="CI90" i="2"/>
  <c r="CJ90" i="2"/>
  <c r="CK90" i="2"/>
  <c r="CL90" i="2"/>
  <c r="CM90" i="2"/>
  <c r="CG91" i="2"/>
  <c r="CH91" i="2"/>
  <c r="CI91" i="2"/>
  <c r="CJ91" i="2"/>
  <c r="CK91" i="2"/>
  <c r="CL91" i="2"/>
  <c r="CM91" i="2"/>
  <c r="CG92" i="2"/>
  <c r="CH92" i="2"/>
  <c r="CI92" i="2"/>
  <c r="CJ92" i="2"/>
  <c r="CK92" i="2"/>
  <c r="CL92" i="2"/>
  <c r="CM92" i="2"/>
  <c r="CG93" i="2"/>
  <c r="CH93" i="2"/>
  <c r="CI93" i="2"/>
  <c r="CJ93" i="2"/>
  <c r="CK93" i="2"/>
  <c r="CL93" i="2"/>
  <c r="CM93" i="2"/>
  <c r="CG94" i="2"/>
  <c r="CH94" i="2"/>
  <c r="CI94" i="2"/>
  <c r="CJ94" i="2"/>
  <c r="CK94" i="2"/>
  <c r="CL94" i="2"/>
  <c r="CM94" i="2"/>
  <c r="CG95" i="2"/>
  <c r="CH95" i="2"/>
  <c r="CI95" i="2"/>
  <c r="CJ95" i="2"/>
  <c r="CK95" i="2"/>
  <c r="CL95" i="2"/>
  <c r="CM95" i="2"/>
  <c r="CG96" i="2"/>
  <c r="CH96" i="2"/>
  <c r="CI96" i="2"/>
  <c r="CJ96" i="2"/>
  <c r="CK96" i="2"/>
  <c r="CL96" i="2"/>
  <c r="CM96" i="2"/>
  <c r="CG97" i="2"/>
  <c r="CH97" i="2"/>
  <c r="CI97" i="2"/>
  <c r="CJ97" i="2"/>
  <c r="CK97" i="2"/>
  <c r="CL97" i="2"/>
  <c r="CM97" i="2"/>
  <c r="CG98" i="2"/>
  <c r="CH98" i="2"/>
  <c r="CI98" i="2"/>
  <c r="CJ98" i="2"/>
  <c r="CK98" i="2"/>
  <c r="CL98" i="2"/>
  <c r="CM98" i="2"/>
  <c r="CG99" i="2"/>
  <c r="CH99" i="2"/>
  <c r="CI99" i="2"/>
  <c r="CJ99" i="2"/>
  <c r="CK99" i="2"/>
  <c r="CL99" i="2"/>
  <c r="CM99" i="2"/>
  <c r="CG100" i="2"/>
  <c r="CH100" i="2"/>
  <c r="CI100" i="2"/>
  <c r="CJ100" i="2"/>
  <c r="CK100" i="2"/>
  <c r="CL100" i="2"/>
  <c r="CM100" i="2"/>
  <c r="CG101" i="2"/>
  <c r="CH101" i="2"/>
  <c r="CI101" i="2"/>
  <c r="CJ101" i="2"/>
  <c r="CK101" i="2"/>
  <c r="CL101" i="2"/>
  <c r="CM101" i="2"/>
  <c r="CG102" i="2"/>
  <c r="CH102" i="2"/>
  <c r="CI102" i="2"/>
  <c r="CJ102" i="2"/>
  <c r="CK102" i="2"/>
  <c r="CL102" i="2"/>
  <c r="CM102" i="2"/>
  <c r="CG103" i="2"/>
  <c r="CH103" i="2"/>
  <c r="CI103" i="2"/>
  <c r="CJ103" i="2"/>
  <c r="CK103" i="2"/>
  <c r="CL103" i="2"/>
  <c r="CM103" i="2"/>
  <c r="CG104" i="2"/>
  <c r="CH104" i="2"/>
  <c r="CI104" i="2"/>
  <c r="CJ104" i="2"/>
  <c r="CK104" i="2"/>
  <c r="CL104" i="2"/>
  <c r="CM104" i="2"/>
  <c r="CG105" i="2"/>
  <c r="CH105" i="2"/>
  <c r="CI105" i="2"/>
  <c r="CJ105" i="2"/>
  <c r="CK105" i="2"/>
  <c r="CL105" i="2"/>
  <c r="CM105" i="2"/>
  <c r="CG106" i="2"/>
  <c r="CH106" i="2"/>
  <c r="CI106" i="2"/>
  <c r="CJ106" i="2"/>
  <c r="CK106" i="2"/>
  <c r="CL106" i="2"/>
  <c r="CM106" i="2"/>
  <c r="CG107" i="2"/>
  <c r="CH107" i="2"/>
  <c r="CI107" i="2"/>
  <c r="CJ107" i="2"/>
  <c r="CK107" i="2"/>
  <c r="CL107" i="2"/>
  <c r="CM107" i="2"/>
  <c r="CG108" i="2"/>
  <c r="CH108" i="2"/>
  <c r="CI108" i="2"/>
  <c r="CJ108" i="2"/>
  <c r="CK108" i="2"/>
  <c r="CL108" i="2"/>
  <c r="CM108" i="2"/>
  <c r="CG109" i="2"/>
  <c r="CH109" i="2"/>
  <c r="CI109" i="2"/>
  <c r="CJ109" i="2"/>
  <c r="CK109" i="2"/>
  <c r="CL109" i="2"/>
  <c r="CM109" i="2"/>
  <c r="CG110" i="2"/>
  <c r="CH110" i="2"/>
  <c r="CI110" i="2"/>
  <c r="CJ110" i="2"/>
  <c r="CK110" i="2"/>
  <c r="CO110" i="2" s="1"/>
  <c r="CL110" i="2"/>
  <c r="CM110" i="2"/>
  <c r="CG111" i="2"/>
  <c r="CH111" i="2"/>
  <c r="CI111" i="2"/>
  <c r="CJ111" i="2"/>
  <c r="CK111" i="2"/>
  <c r="CL111" i="2"/>
  <c r="CM111" i="2"/>
  <c r="CG112" i="2"/>
  <c r="CH112" i="2"/>
  <c r="CI112" i="2"/>
  <c r="CJ112" i="2"/>
  <c r="CK112" i="2"/>
  <c r="CL112" i="2"/>
  <c r="CM112" i="2"/>
  <c r="CG113" i="2"/>
  <c r="CH113" i="2"/>
  <c r="CI113" i="2"/>
  <c r="CJ113" i="2"/>
  <c r="CK113" i="2"/>
  <c r="CL113" i="2"/>
  <c r="CM113" i="2"/>
  <c r="CG114" i="2"/>
  <c r="CH114" i="2"/>
  <c r="CI114" i="2"/>
  <c r="CJ114" i="2"/>
  <c r="CK114" i="2"/>
  <c r="CL114" i="2"/>
  <c r="CM114" i="2"/>
  <c r="CG115" i="2"/>
  <c r="CH115" i="2"/>
  <c r="CI115" i="2"/>
  <c r="CJ115" i="2"/>
  <c r="CK115" i="2"/>
  <c r="CL115" i="2"/>
  <c r="CM115" i="2"/>
  <c r="CG116" i="2"/>
  <c r="CH116" i="2"/>
  <c r="CI116" i="2"/>
  <c r="CJ116" i="2"/>
  <c r="CK116" i="2"/>
  <c r="CL116" i="2"/>
  <c r="CM116" i="2"/>
  <c r="CG117" i="2"/>
  <c r="CH117" i="2"/>
  <c r="CI117" i="2"/>
  <c r="CJ117" i="2"/>
  <c r="CK117" i="2"/>
  <c r="CL117" i="2"/>
  <c r="CM117" i="2"/>
  <c r="CG118" i="2"/>
  <c r="CH118" i="2"/>
  <c r="CI118" i="2"/>
  <c r="CJ118" i="2"/>
  <c r="CK118" i="2"/>
  <c r="CL118" i="2"/>
  <c r="CM118" i="2"/>
  <c r="CG119" i="2"/>
  <c r="CH119" i="2"/>
  <c r="CI119" i="2"/>
  <c r="CJ119" i="2"/>
  <c r="CK119" i="2"/>
  <c r="CL119" i="2"/>
  <c r="CM119" i="2"/>
  <c r="CG120" i="2"/>
  <c r="CH120" i="2"/>
  <c r="CI120" i="2"/>
  <c r="CJ120" i="2"/>
  <c r="CK120" i="2"/>
  <c r="CL120" i="2"/>
  <c r="CM120" i="2"/>
  <c r="CG121" i="2"/>
  <c r="CH121" i="2"/>
  <c r="CI121" i="2"/>
  <c r="CJ121" i="2"/>
  <c r="CK121" i="2"/>
  <c r="CL121" i="2"/>
  <c r="CM121" i="2"/>
  <c r="CG122" i="2"/>
  <c r="CH122" i="2"/>
  <c r="CI122" i="2"/>
  <c r="CJ122" i="2"/>
  <c r="CK122" i="2"/>
  <c r="CL122" i="2"/>
  <c r="CM122" i="2"/>
  <c r="CG123" i="2"/>
  <c r="CH123" i="2"/>
  <c r="CI123" i="2"/>
  <c r="CJ123" i="2"/>
  <c r="CK123" i="2"/>
  <c r="CL123" i="2"/>
  <c r="CM123" i="2"/>
  <c r="CG124" i="2"/>
  <c r="CH124" i="2"/>
  <c r="CI124" i="2"/>
  <c r="CJ124" i="2"/>
  <c r="CK124" i="2"/>
  <c r="CL124" i="2"/>
  <c r="CM124" i="2"/>
  <c r="CG125" i="2"/>
  <c r="CH125" i="2"/>
  <c r="CI125" i="2"/>
  <c r="CJ125" i="2"/>
  <c r="CK125" i="2"/>
  <c r="CL125" i="2"/>
  <c r="CM125" i="2"/>
  <c r="CG126" i="2"/>
  <c r="CH126" i="2"/>
  <c r="CI126" i="2"/>
  <c r="CJ126" i="2"/>
  <c r="CK126" i="2"/>
  <c r="CL126" i="2"/>
  <c r="CM126" i="2"/>
  <c r="CG127" i="2"/>
  <c r="CH127" i="2"/>
  <c r="CI127" i="2"/>
  <c r="CJ127" i="2"/>
  <c r="CK127" i="2"/>
  <c r="CL127" i="2"/>
  <c r="CM127" i="2"/>
  <c r="CG128" i="2"/>
  <c r="CH128" i="2"/>
  <c r="CI128" i="2"/>
  <c r="CJ128" i="2"/>
  <c r="CK128" i="2"/>
  <c r="CL128" i="2"/>
  <c r="CM128" i="2"/>
  <c r="CG129" i="2"/>
  <c r="CH129" i="2"/>
  <c r="CI129" i="2"/>
  <c r="CJ129" i="2"/>
  <c r="CK129" i="2"/>
  <c r="CL129" i="2"/>
  <c r="CM129" i="2"/>
  <c r="CG130" i="2"/>
  <c r="CH130" i="2"/>
  <c r="CI130" i="2"/>
  <c r="CJ130" i="2"/>
  <c r="CK130" i="2"/>
  <c r="CL130" i="2"/>
  <c r="CM130" i="2"/>
  <c r="CG131" i="2"/>
  <c r="CH131" i="2"/>
  <c r="CI131" i="2"/>
  <c r="CJ131" i="2"/>
  <c r="CK131" i="2"/>
  <c r="CL131" i="2"/>
  <c r="CM131" i="2"/>
  <c r="CG132" i="2"/>
  <c r="CH132" i="2"/>
  <c r="CI132" i="2"/>
  <c r="CJ132" i="2"/>
  <c r="CK132" i="2"/>
  <c r="CL132" i="2"/>
  <c r="CM132" i="2"/>
  <c r="CG133" i="2"/>
  <c r="CH133" i="2"/>
  <c r="CI133" i="2"/>
  <c r="CJ133" i="2"/>
  <c r="CK133" i="2"/>
  <c r="CL133" i="2"/>
  <c r="CM133" i="2"/>
  <c r="CG134" i="2"/>
  <c r="CH134" i="2"/>
  <c r="CI134" i="2"/>
  <c r="CJ134" i="2"/>
  <c r="CK134" i="2"/>
  <c r="CL134" i="2"/>
  <c r="CM134" i="2"/>
  <c r="CG135" i="2"/>
  <c r="CH135" i="2"/>
  <c r="CI135" i="2"/>
  <c r="CJ135" i="2"/>
  <c r="CK135" i="2"/>
  <c r="CL135" i="2"/>
  <c r="CM135" i="2"/>
  <c r="CG136" i="2"/>
  <c r="CH136" i="2"/>
  <c r="CI136" i="2"/>
  <c r="CJ136" i="2"/>
  <c r="CK136" i="2"/>
  <c r="CL136" i="2"/>
  <c r="CM136" i="2"/>
  <c r="CG137" i="2"/>
  <c r="CH137" i="2"/>
  <c r="CI137" i="2"/>
  <c r="CJ137" i="2"/>
  <c r="CK137" i="2"/>
  <c r="CL137" i="2"/>
  <c r="CM137" i="2"/>
  <c r="CG138" i="2"/>
  <c r="CH138" i="2"/>
  <c r="CI138" i="2"/>
  <c r="CJ138" i="2"/>
  <c r="CK138" i="2"/>
  <c r="CL138" i="2"/>
  <c r="CM138" i="2"/>
  <c r="CG139" i="2"/>
  <c r="CH139" i="2"/>
  <c r="CI139" i="2"/>
  <c r="CJ139" i="2"/>
  <c r="CK139" i="2"/>
  <c r="CL139" i="2"/>
  <c r="CM139" i="2"/>
  <c r="CG140" i="2"/>
  <c r="CH140" i="2"/>
  <c r="CI140" i="2"/>
  <c r="CJ140" i="2"/>
  <c r="CK140" i="2"/>
  <c r="CL140" i="2"/>
  <c r="CM140" i="2"/>
  <c r="CG141" i="2"/>
  <c r="CH141" i="2"/>
  <c r="CI141" i="2"/>
  <c r="CJ141" i="2"/>
  <c r="CK141" i="2"/>
  <c r="CL141" i="2"/>
  <c r="CM141" i="2"/>
  <c r="CG142" i="2"/>
  <c r="CH142" i="2"/>
  <c r="CI142" i="2"/>
  <c r="CJ142" i="2"/>
  <c r="CK142" i="2"/>
  <c r="CL142" i="2"/>
  <c r="CM142" i="2"/>
  <c r="CG143" i="2"/>
  <c r="CH143" i="2"/>
  <c r="CI143" i="2"/>
  <c r="CJ143" i="2"/>
  <c r="CK143" i="2"/>
  <c r="CL143" i="2"/>
  <c r="CM143" i="2"/>
  <c r="CG144" i="2"/>
  <c r="CH144" i="2"/>
  <c r="CI144" i="2"/>
  <c r="CJ144" i="2"/>
  <c r="CK144" i="2"/>
  <c r="CL144" i="2"/>
  <c r="CM144" i="2"/>
  <c r="CG145" i="2"/>
  <c r="CH145" i="2"/>
  <c r="CI145" i="2"/>
  <c r="CJ145" i="2"/>
  <c r="CK145" i="2"/>
  <c r="CL145" i="2"/>
  <c r="CM145" i="2"/>
  <c r="CG146" i="2"/>
  <c r="CH146" i="2"/>
  <c r="CI146" i="2"/>
  <c r="CJ146" i="2"/>
  <c r="CK146" i="2"/>
  <c r="CL146" i="2"/>
  <c r="CM146" i="2"/>
  <c r="CG147" i="2"/>
  <c r="CH147" i="2"/>
  <c r="CI147" i="2"/>
  <c r="CJ147" i="2"/>
  <c r="CK147" i="2"/>
  <c r="CL147" i="2"/>
  <c r="CM147" i="2"/>
  <c r="CG148" i="2"/>
  <c r="CH148" i="2"/>
  <c r="CI148" i="2"/>
  <c r="CJ148" i="2"/>
  <c r="CK148" i="2"/>
  <c r="CL148" i="2"/>
  <c r="CM148" i="2"/>
  <c r="CG149" i="2"/>
  <c r="CH149" i="2"/>
  <c r="CI149" i="2"/>
  <c r="CJ149" i="2"/>
  <c r="CK149" i="2"/>
  <c r="CL149" i="2"/>
  <c r="CM149" i="2"/>
  <c r="CG150" i="2"/>
  <c r="CH150" i="2"/>
  <c r="CI150" i="2"/>
  <c r="CJ150" i="2"/>
  <c r="CK150" i="2"/>
  <c r="CO150" i="2" s="1"/>
  <c r="CL150" i="2"/>
  <c r="CM150" i="2"/>
  <c r="CG151" i="2"/>
  <c r="CH151" i="2"/>
  <c r="CI151" i="2"/>
  <c r="CJ151" i="2"/>
  <c r="CK151" i="2"/>
  <c r="CL151" i="2"/>
  <c r="CM151" i="2"/>
  <c r="CG152" i="2"/>
  <c r="CH152" i="2"/>
  <c r="CI152" i="2"/>
  <c r="CJ152" i="2"/>
  <c r="CK152" i="2"/>
  <c r="CL152" i="2"/>
  <c r="CM152" i="2"/>
  <c r="CG153" i="2"/>
  <c r="CH153" i="2"/>
  <c r="CI153" i="2"/>
  <c r="CJ153" i="2"/>
  <c r="CK153" i="2"/>
  <c r="CL153" i="2"/>
  <c r="CM153" i="2"/>
  <c r="CG154" i="2"/>
  <c r="CH154" i="2"/>
  <c r="CI154" i="2"/>
  <c r="CJ154" i="2"/>
  <c r="CK154" i="2"/>
  <c r="CL154" i="2"/>
  <c r="CM154" i="2"/>
  <c r="CG155" i="2"/>
  <c r="CH155" i="2"/>
  <c r="CI155" i="2"/>
  <c r="CJ155" i="2"/>
  <c r="CK155" i="2"/>
  <c r="CL155" i="2"/>
  <c r="CM155" i="2"/>
  <c r="CG156" i="2"/>
  <c r="CH156" i="2"/>
  <c r="CI156" i="2"/>
  <c r="CJ156" i="2"/>
  <c r="CK156" i="2"/>
  <c r="CL156" i="2"/>
  <c r="CM156" i="2"/>
  <c r="CG157" i="2"/>
  <c r="CH157" i="2"/>
  <c r="CI157" i="2"/>
  <c r="CJ157" i="2"/>
  <c r="CK157" i="2"/>
  <c r="CL157" i="2"/>
  <c r="CM157" i="2"/>
  <c r="CG158" i="2"/>
  <c r="CH158" i="2"/>
  <c r="CI158" i="2"/>
  <c r="CJ158" i="2"/>
  <c r="CK158" i="2"/>
  <c r="CL158" i="2"/>
  <c r="CM158" i="2"/>
  <c r="CG159" i="2"/>
  <c r="CH159" i="2"/>
  <c r="CI159" i="2"/>
  <c r="CJ159" i="2"/>
  <c r="CK159" i="2"/>
  <c r="CL159" i="2"/>
  <c r="CM159" i="2"/>
  <c r="CG160" i="2"/>
  <c r="CH160" i="2"/>
  <c r="CI160" i="2"/>
  <c r="CJ160" i="2"/>
  <c r="CK160" i="2"/>
  <c r="CL160" i="2"/>
  <c r="CM160" i="2"/>
  <c r="CG161" i="2"/>
  <c r="CH161" i="2"/>
  <c r="CI161" i="2"/>
  <c r="CJ161" i="2"/>
  <c r="CK161" i="2"/>
  <c r="CL161" i="2"/>
  <c r="CM161" i="2"/>
  <c r="CG162" i="2"/>
  <c r="CH162" i="2"/>
  <c r="CI162" i="2"/>
  <c r="CJ162" i="2"/>
  <c r="CK162" i="2"/>
  <c r="CL162" i="2"/>
  <c r="CM162" i="2"/>
  <c r="CG163" i="2"/>
  <c r="CH163" i="2"/>
  <c r="CI163" i="2"/>
  <c r="CJ163" i="2"/>
  <c r="CK163" i="2"/>
  <c r="CL163" i="2"/>
  <c r="CM163" i="2"/>
  <c r="CG164" i="2"/>
  <c r="CH164" i="2"/>
  <c r="CI164" i="2"/>
  <c r="CJ164" i="2"/>
  <c r="CK164" i="2"/>
  <c r="CL164" i="2"/>
  <c r="CM164" i="2"/>
  <c r="CG165" i="2"/>
  <c r="CH165" i="2"/>
  <c r="CI165" i="2"/>
  <c r="CJ165" i="2"/>
  <c r="CK165" i="2"/>
  <c r="CL165" i="2"/>
  <c r="CM165" i="2"/>
  <c r="CG166" i="2"/>
  <c r="CH166" i="2"/>
  <c r="CI166" i="2"/>
  <c r="CJ166" i="2"/>
  <c r="CK166" i="2"/>
  <c r="CL166" i="2"/>
  <c r="CM166" i="2"/>
  <c r="CG167" i="2"/>
  <c r="CH167" i="2"/>
  <c r="CI167" i="2"/>
  <c r="CJ167" i="2"/>
  <c r="CK167" i="2"/>
  <c r="CL167" i="2"/>
  <c r="CM167" i="2"/>
  <c r="CG168" i="2"/>
  <c r="CH168" i="2"/>
  <c r="CI168" i="2"/>
  <c r="CO168" i="2" s="1"/>
  <c r="CJ168" i="2"/>
  <c r="CK168" i="2"/>
  <c r="CL168" i="2"/>
  <c r="CM168" i="2"/>
  <c r="CG169" i="2"/>
  <c r="CH169" i="2"/>
  <c r="CI169" i="2"/>
  <c r="CJ169" i="2"/>
  <c r="CK169" i="2"/>
  <c r="CL169" i="2"/>
  <c r="CM169" i="2"/>
  <c r="CG170" i="2"/>
  <c r="CH170" i="2"/>
  <c r="CI170" i="2"/>
  <c r="CJ170" i="2"/>
  <c r="CK170" i="2"/>
  <c r="CL170" i="2"/>
  <c r="CM170" i="2"/>
  <c r="CG171" i="2"/>
  <c r="CH171" i="2"/>
  <c r="CI171" i="2"/>
  <c r="CJ171" i="2"/>
  <c r="CK171" i="2"/>
  <c r="CL171" i="2"/>
  <c r="CM171" i="2"/>
  <c r="CG172" i="2"/>
  <c r="CH172" i="2"/>
  <c r="CI172" i="2"/>
  <c r="CJ172" i="2"/>
  <c r="CK172" i="2"/>
  <c r="CL172" i="2"/>
  <c r="CM172" i="2"/>
  <c r="CG173" i="2"/>
  <c r="CH173" i="2"/>
  <c r="CI173" i="2"/>
  <c r="CJ173" i="2"/>
  <c r="CK173" i="2"/>
  <c r="CL173" i="2"/>
  <c r="CM173" i="2"/>
  <c r="CG174" i="2"/>
  <c r="CH174" i="2"/>
  <c r="CI174" i="2"/>
  <c r="CJ174" i="2"/>
  <c r="CK174" i="2"/>
  <c r="CL174" i="2"/>
  <c r="CM174" i="2"/>
  <c r="CG175" i="2"/>
  <c r="CH175" i="2"/>
  <c r="CI175" i="2"/>
  <c r="CJ175" i="2"/>
  <c r="CK175" i="2"/>
  <c r="CL175" i="2"/>
  <c r="CM175" i="2"/>
  <c r="CG176" i="2"/>
  <c r="CH176" i="2"/>
  <c r="CI176" i="2"/>
  <c r="CJ176" i="2"/>
  <c r="CK176" i="2"/>
  <c r="CL176" i="2"/>
  <c r="CM176" i="2"/>
  <c r="CG177" i="2"/>
  <c r="CH177" i="2"/>
  <c r="CI177" i="2"/>
  <c r="CJ177" i="2"/>
  <c r="CK177" i="2"/>
  <c r="CL177" i="2"/>
  <c r="CM177" i="2"/>
  <c r="CG178" i="2"/>
  <c r="CH178" i="2"/>
  <c r="CI178" i="2"/>
  <c r="CJ178" i="2"/>
  <c r="CK178" i="2"/>
  <c r="CL178" i="2"/>
  <c r="CM178" i="2"/>
  <c r="CG179" i="2"/>
  <c r="CH179" i="2"/>
  <c r="CI179" i="2"/>
  <c r="CJ179" i="2"/>
  <c r="CK179" i="2"/>
  <c r="CL179" i="2"/>
  <c r="CM179" i="2"/>
  <c r="CG180" i="2"/>
  <c r="CH180" i="2"/>
  <c r="CI180" i="2"/>
  <c r="CJ180" i="2"/>
  <c r="CK180" i="2"/>
  <c r="CL180" i="2"/>
  <c r="CM180" i="2"/>
  <c r="CG181" i="2"/>
  <c r="CH181" i="2"/>
  <c r="CI181" i="2"/>
  <c r="CJ181" i="2"/>
  <c r="CK181" i="2"/>
  <c r="CL181" i="2"/>
  <c r="CM181" i="2"/>
  <c r="CG182" i="2"/>
  <c r="CH182" i="2"/>
  <c r="CI182" i="2"/>
  <c r="CJ182" i="2"/>
  <c r="CK182" i="2"/>
  <c r="CL182" i="2"/>
  <c r="CM182" i="2"/>
  <c r="CG183" i="2"/>
  <c r="CH183" i="2"/>
  <c r="CI183" i="2"/>
  <c r="CJ183" i="2"/>
  <c r="CK183" i="2"/>
  <c r="CL183" i="2"/>
  <c r="CM183" i="2"/>
  <c r="CG184" i="2"/>
  <c r="CH184" i="2"/>
  <c r="CI184" i="2"/>
  <c r="CJ184" i="2"/>
  <c r="CK184" i="2"/>
  <c r="CL184" i="2"/>
  <c r="CM184" i="2"/>
  <c r="CG185" i="2"/>
  <c r="CH185" i="2"/>
  <c r="CI185" i="2"/>
  <c r="CJ185" i="2"/>
  <c r="CK185" i="2"/>
  <c r="CL185" i="2"/>
  <c r="CM185" i="2"/>
  <c r="CG186" i="2"/>
  <c r="CH186" i="2"/>
  <c r="CI186" i="2"/>
  <c r="CJ186" i="2"/>
  <c r="CK186" i="2"/>
  <c r="CL186" i="2"/>
  <c r="CM186" i="2"/>
  <c r="CG187" i="2"/>
  <c r="CH187" i="2"/>
  <c r="CI187" i="2"/>
  <c r="CJ187" i="2"/>
  <c r="CK187" i="2"/>
  <c r="CL187" i="2"/>
  <c r="CM187" i="2"/>
  <c r="CG188" i="2"/>
  <c r="CH188" i="2"/>
  <c r="CI188" i="2"/>
  <c r="CJ188" i="2"/>
  <c r="CK188" i="2"/>
  <c r="CL188" i="2"/>
  <c r="CM188" i="2"/>
  <c r="CG189" i="2"/>
  <c r="CH189" i="2"/>
  <c r="CI189" i="2"/>
  <c r="CJ189" i="2"/>
  <c r="CK189" i="2"/>
  <c r="CL189" i="2"/>
  <c r="CM189" i="2"/>
  <c r="CG190" i="2"/>
  <c r="CH190" i="2"/>
  <c r="CI190" i="2"/>
  <c r="CJ190" i="2"/>
  <c r="CK190" i="2"/>
  <c r="CL190" i="2"/>
  <c r="CM190" i="2"/>
  <c r="CG191" i="2"/>
  <c r="CH191" i="2"/>
  <c r="CI191" i="2"/>
  <c r="CJ191" i="2"/>
  <c r="CK191" i="2"/>
  <c r="CL191" i="2"/>
  <c r="CM191" i="2"/>
  <c r="CG192" i="2"/>
  <c r="CH192" i="2"/>
  <c r="CI192" i="2"/>
  <c r="CJ192" i="2"/>
  <c r="CK192" i="2"/>
  <c r="CL192" i="2"/>
  <c r="CM192" i="2"/>
  <c r="CG193" i="2"/>
  <c r="CH193" i="2"/>
  <c r="CI193" i="2"/>
  <c r="CJ193" i="2"/>
  <c r="CK193" i="2"/>
  <c r="CL193" i="2"/>
  <c r="CM193" i="2"/>
  <c r="CG194" i="2"/>
  <c r="CH194" i="2"/>
  <c r="CI194" i="2"/>
  <c r="CJ194" i="2"/>
  <c r="CK194" i="2"/>
  <c r="CL194" i="2"/>
  <c r="CM194" i="2"/>
  <c r="CG195" i="2"/>
  <c r="CH195" i="2"/>
  <c r="CI195" i="2"/>
  <c r="CJ195" i="2"/>
  <c r="CK195" i="2"/>
  <c r="CL195" i="2"/>
  <c r="CM195" i="2"/>
  <c r="CG196" i="2"/>
  <c r="CH196" i="2"/>
  <c r="CI196" i="2"/>
  <c r="CJ196" i="2"/>
  <c r="CK196" i="2"/>
  <c r="CL196" i="2"/>
  <c r="CM196" i="2"/>
  <c r="CG197" i="2"/>
  <c r="CN197" i="2" s="1"/>
  <c r="CH197" i="2"/>
  <c r="CI197" i="2"/>
  <c r="CJ197" i="2"/>
  <c r="CK197" i="2"/>
  <c r="CL197" i="2"/>
  <c r="CM197" i="2"/>
  <c r="CG198" i="2"/>
  <c r="CH198" i="2"/>
  <c r="CI198" i="2"/>
  <c r="CJ198" i="2"/>
  <c r="CK198" i="2"/>
  <c r="CL198" i="2"/>
  <c r="CM198" i="2"/>
  <c r="CG199" i="2"/>
  <c r="CH199" i="2"/>
  <c r="CI199" i="2"/>
  <c r="CJ199" i="2"/>
  <c r="CK199" i="2"/>
  <c r="CL199" i="2"/>
  <c r="CM199" i="2"/>
  <c r="CG200" i="2"/>
  <c r="CH200" i="2"/>
  <c r="CI200" i="2"/>
  <c r="CJ200" i="2"/>
  <c r="CK200" i="2"/>
  <c r="CL200" i="2"/>
  <c r="CM200" i="2"/>
  <c r="CG201" i="2"/>
  <c r="CH201" i="2"/>
  <c r="CI201" i="2"/>
  <c r="CJ201" i="2"/>
  <c r="CK201" i="2"/>
  <c r="CL201" i="2"/>
  <c r="CM201" i="2"/>
  <c r="CG202" i="2"/>
  <c r="CH202" i="2"/>
  <c r="CI202" i="2"/>
  <c r="CJ202" i="2"/>
  <c r="CK202" i="2"/>
  <c r="CL202" i="2"/>
  <c r="CM202" i="2"/>
  <c r="CG203" i="2"/>
  <c r="CH203" i="2"/>
  <c r="CI203" i="2"/>
  <c r="CJ203" i="2"/>
  <c r="CK203" i="2"/>
  <c r="CL203" i="2"/>
  <c r="CM203" i="2"/>
  <c r="CG204" i="2"/>
  <c r="CH204" i="2"/>
  <c r="CI204" i="2"/>
  <c r="CJ204" i="2"/>
  <c r="CK204" i="2"/>
  <c r="CL204" i="2"/>
  <c r="CM204" i="2"/>
  <c r="CG205" i="2"/>
  <c r="CH205" i="2"/>
  <c r="CI205" i="2"/>
  <c r="CJ205" i="2"/>
  <c r="CK205" i="2"/>
  <c r="CL205" i="2"/>
  <c r="CM205" i="2"/>
  <c r="CG206" i="2"/>
  <c r="CH206" i="2"/>
  <c r="CI206" i="2"/>
  <c r="CJ206" i="2"/>
  <c r="CK206" i="2"/>
  <c r="CO206" i="2" s="1"/>
  <c r="CL206" i="2"/>
  <c r="CM206" i="2"/>
  <c r="CN206" i="2"/>
  <c r="CG207" i="2"/>
  <c r="CH207" i="2"/>
  <c r="CI207" i="2"/>
  <c r="CJ207" i="2"/>
  <c r="CK207" i="2"/>
  <c r="CL207" i="2"/>
  <c r="CM207" i="2"/>
  <c r="CG208" i="2"/>
  <c r="CH208" i="2"/>
  <c r="CI208" i="2"/>
  <c r="CJ208" i="2"/>
  <c r="CK208" i="2"/>
  <c r="CL208" i="2"/>
  <c r="CM208" i="2"/>
  <c r="CG209" i="2"/>
  <c r="CH209" i="2"/>
  <c r="CI209" i="2"/>
  <c r="CJ209" i="2"/>
  <c r="CK209" i="2"/>
  <c r="CL209" i="2"/>
  <c r="CM209" i="2"/>
  <c r="CG210" i="2"/>
  <c r="CH210" i="2"/>
  <c r="CI210" i="2"/>
  <c r="CJ210" i="2"/>
  <c r="CK210" i="2"/>
  <c r="CL210" i="2"/>
  <c r="CM210" i="2"/>
  <c r="CG211" i="2"/>
  <c r="CH211" i="2"/>
  <c r="CI211" i="2"/>
  <c r="CJ211" i="2"/>
  <c r="CK211" i="2"/>
  <c r="CL211" i="2"/>
  <c r="CM211" i="2"/>
  <c r="CG212" i="2"/>
  <c r="CH212" i="2"/>
  <c r="CI212" i="2"/>
  <c r="CJ212" i="2"/>
  <c r="CK212" i="2"/>
  <c r="CL212" i="2"/>
  <c r="CM212" i="2"/>
  <c r="CG213" i="2"/>
  <c r="CH213" i="2"/>
  <c r="CI213" i="2"/>
  <c r="CJ213" i="2"/>
  <c r="CK213" i="2"/>
  <c r="CL213" i="2"/>
  <c r="CM213" i="2"/>
  <c r="CG214" i="2"/>
  <c r="CH214" i="2"/>
  <c r="CI214" i="2"/>
  <c r="CJ214" i="2"/>
  <c r="CK214" i="2"/>
  <c r="CL214" i="2"/>
  <c r="CM214" i="2"/>
  <c r="CG215" i="2"/>
  <c r="CH215" i="2"/>
  <c r="CI215" i="2"/>
  <c r="CJ215" i="2"/>
  <c r="CK215" i="2"/>
  <c r="CL215" i="2"/>
  <c r="CM215" i="2"/>
  <c r="CG216" i="2"/>
  <c r="CH216" i="2"/>
  <c r="CI216" i="2"/>
  <c r="CJ216" i="2"/>
  <c r="CK216" i="2"/>
  <c r="CL216" i="2"/>
  <c r="CM216" i="2"/>
  <c r="CG217" i="2"/>
  <c r="CH217" i="2"/>
  <c r="CI217" i="2"/>
  <c r="CJ217" i="2"/>
  <c r="CK217" i="2"/>
  <c r="CL217" i="2"/>
  <c r="CM217" i="2"/>
  <c r="CG218" i="2"/>
  <c r="CH218" i="2"/>
  <c r="CI218" i="2"/>
  <c r="CJ218" i="2"/>
  <c r="CK218" i="2"/>
  <c r="CL218" i="2"/>
  <c r="CM218" i="2"/>
  <c r="CG219" i="2"/>
  <c r="CH219" i="2"/>
  <c r="CI219" i="2"/>
  <c r="CJ219" i="2"/>
  <c r="CK219" i="2"/>
  <c r="CL219" i="2"/>
  <c r="CM219" i="2"/>
  <c r="CG220" i="2"/>
  <c r="CH220" i="2"/>
  <c r="CI220" i="2"/>
  <c r="CJ220" i="2"/>
  <c r="CK220" i="2"/>
  <c r="CL220" i="2"/>
  <c r="CM220" i="2"/>
  <c r="CG221" i="2"/>
  <c r="CH221" i="2"/>
  <c r="CI221" i="2"/>
  <c r="CJ221" i="2"/>
  <c r="CK221" i="2"/>
  <c r="CL221" i="2"/>
  <c r="CM221" i="2"/>
  <c r="CG222" i="2"/>
  <c r="CH222" i="2"/>
  <c r="CI222" i="2"/>
  <c r="CJ222" i="2"/>
  <c r="CK222" i="2"/>
  <c r="CL222" i="2"/>
  <c r="CM222" i="2"/>
  <c r="CG223" i="2"/>
  <c r="CH223" i="2"/>
  <c r="CI223" i="2"/>
  <c r="CJ223" i="2"/>
  <c r="CK223" i="2"/>
  <c r="CL223" i="2"/>
  <c r="CM223" i="2"/>
  <c r="CG224" i="2"/>
  <c r="CH224" i="2"/>
  <c r="CI224" i="2"/>
  <c r="CJ224" i="2"/>
  <c r="CK224" i="2"/>
  <c r="CL224" i="2"/>
  <c r="CM224" i="2"/>
  <c r="CG225" i="2"/>
  <c r="CH225" i="2"/>
  <c r="CI225" i="2"/>
  <c r="CJ225" i="2"/>
  <c r="CK225" i="2"/>
  <c r="CL225" i="2"/>
  <c r="CM225" i="2"/>
  <c r="CG226" i="2"/>
  <c r="CH226" i="2"/>
  <c r="CI226" i="2"/>
  <c r="CJ226" i="2"/>
  <c r="CK226" i="2"/>
  <c r="CL226" i="2"/>
  <c r="CM226" i="2"/>
  <c r="CG227" i="2"/>
  <c r="CH227" i="2"/>
  <c r="CI227" i="2"/>
  <c r="CJ227" i="2"/>
  <c r="CK227" i="2"/>
  <c r="CL227" i="2"/>
  <c r="CM227" i="2"/>
  <c r="CG228" i="2"/>
  <c r="CH228" i="2"/>
  <c r="CI228" i="2"/>
  <c r="CJ228" i="2"/>
  <c r="CK228" i="2"/>
  <c r="CL228" i="2"/>
  <c r="CM228" i="2"/>
  <c r="CG229" i="2"/>
  <c r="CH229" i="2"/>
  <c r="CI229" i="2"/>
  <c r="CJ229" i="2"/>
  <c r="CK229" i="2"/>
  <c r="CL229" i="2"/>
  <c r="CM229" i="2"/>
  <c r="CG230" i="2"/>
  <c r="CH230" i="2"/>
  <c r="CI230" i="2"/>
  <c r="CJ230" i="2"/>
  <c r="CK230" i="2"/>
  <c r="CL230" i="2"/>
  <c r="CM230" i="2"/>
  <c r="CG231" i="2"/>
  <c r="CO231" i="2" s="1"/>
  <c r="CH231" i="2"/>
  <c r="CI231" i="2"/>
  <c r="CJ231" i="2"/>
  <c r="CK231" i="2"/>
  <c r="CL231" i="2"/>
  <c r="CM231" i="2"/>
  <c r="CG232" i="2"/>
  <c r="CH232" i="2"/>
  <c r="CI232" i="2"/>
  <c r="CJ232" i="2"/>
  <c r="CK232" i="2"/>
  <c r="CL232" i="2"/>
  <c r="CM232" i="2"/>
  <c r="CG233" i="2"/>
  <c r="CH233" i="2"/>
  <c r="CI233" i="2"/>
  <c r="CJ233" i="2"/>
  <c r="CK233" i="2"/>
  <c r="CL233" i="2"/>
  <c r="CM233" i="2"/>
  <c r="CG234" i="2"/>
  <c r="CH234" i="2"/>
  <c r="CI234" i="2"/>
  <c r="CJ234" i="2"/>
  <c r="CK234" i="2"/>
  <c r="CL234" i="2"/>
  <c r="CM234" i="2"/>
  <c r="CG235" i="2"/>
  <c r="CH235" i="2"/>
  <c r="CI235" i="2"/>
  <c r="CJ235" i="2"/>
  <c r="CK235" i="2"/>
  <c r="CL235" i="2"/>
  <c r="CM235" i="2"/>
  <c r="CG236" i="2"/>
  <c r="CH236" i="2"/>
  <c r="CI236" i="2"/>
  <c r="CJ236" i="2"/>
  <c r="CK236" i="2"/>
  <c r="CL236" i="2"/>
  <c r="CM236" i="2"/>
  <c r="CG237" i="2"/>
  <c r="CH237" i="2"/>
  <c r="CI237" i="2"/>
  <c r="CJ237" i="2"/>
  <c r="CK237" i="2"/>
  <c r="CL237" i="2"/>
  <c r="CM237" i="2"/>
  <c r="CG238" i="2"/>
  <c r="CH238" i="2"/>
  <c r="CI238" i="2"/>
  <c r="CJ238" i="2"/>
  <c r="CK238" i="2"/>
  <c r="CL238" i="2"/>
  <c r="CM238" i="2"/>
  <c r="CG239" i="2"/>
  <c r="CH239" i="2"/>
  <c r="CI239" i="2"/>
  <c r="CJ239" i="2"/>
  <c r="CK239" i="2"/>
  <c r="CL239" i="2"/>
  <c r="CM239" i="2"/>
  <c r="CG240" i="2"/>
  <c r="CH240" i="2"/>
  <c r="CI240" i="2"/>
  <c r="CJ240" i="2"/>
  <c r="CK240" i="2"/>
  <c r="CL240" i="2"/>
  <c r="CM240" i="2"/>
  <c r="CG241" i="2"/>
  <c r="CH241" i="2"/>
  <c r="CI241" i="2"/>
  <c r="CJ241" i="2"/>
  <c r="CK241" i="2"/>
  <c r="CL241" i="2"/>
  <c r="CM241" i="2"/>
  <c r="CG242" i="2"/>
  <c r="CH242" i="2"/>
  <c r="CI242" i="2"/>
  <c r="CJ242" i="2"/>
  <c r="CK242" i="2"/>
  <c r="CL242" i="2"/>
  <c r="CM242" i="2"/>
  <c r="CG243" i="2"/>
  <c r="CH243" i="2"/>
  <c r="CI243" i="2"/>
  <c r="CJ243" i="2"/>
  <c r="CK243" i="2"/>
  <c r="CL243" i="2"/>
  <c r="CM243" i="2"/>
  <c r="CG244" i="2"/>
  <c r="CH244" i="2"/>
  <c r="CI244" i="2"/>
  <c r="CJ244" i="2"/>
  <c r="CK244" i="2"/>
  <c r="CL244" i="2"/>
  <c r="CM244" i="2"/>
  <c r="CG245" i="2"/>
  <c r="CH245" i="2"/>
  <c r="CI245" i="2"/>
  <c r="CJ245" i="2"/>
  <c r="CK245" i="2"/>
  <c r="CL245" i="2"/>
  <c r="CM245" i="2"/>
  <c r="CG246" i="2"/>
  <c r="CH246" i="2"/>
  <c r="CI246" i="2"/>
  <c r="CJ246" i="2"/>
  <c r="CK246" i="2"/>
  <c r="CL246" i="2"/>
  <c r="CM246" i="2"/>
  <c r="CG247" i="2"/>
  <c r="CH247" i="2"/>
  <c r="CI247" i="2"/>
  <c r="CJ247" i="2"/>
  <c r="CK247" i="2"/>
  <c r="CL247" i="2"/>
  <c r="CM247" i="2"/>
  <c r="CG248" i="2"/>
  <c r="CH248" i="2"/>
  <c r="CI248" i="2"/>
  <c r="CJ248" i="2"/>
  <c r="CK248" i="2"/>
  <c r="CL248" i="2"/>
  <c r="CM248" i="2"/>
  <c r="CG249" i="2"/>
  <c r="CH249" i="2"/>
  <c r="CI249" i="2"/>
  <c r="CJ249" i="2"/>
  <c r="CK249" i="2"/>
  <c r="CL249" i="2"/>
  <c r="CM249" i="2"/>
  <c r="CG250" i="2"/>
  <c r="CH250" i="2"/>
  <c r="CI250" i="2"/>
  <c r="CJ250" i="2"/>
  <c r="CK250" i="2"/>
  <c r="CL250" i="2"/>
  <c r="CM250" i="2"/>
  <c r="CG251" i="2"/>
  <c r="CH251" i="2"/>
  <c r="CI251" i="2"/>
  <c r="CJ251" i="2"/>
  <c r="CK251" i="2"/>
  <c r="CL251" i="2"/>
  <c r="CM251" i="2"/>
  <c r="CG252" i="2"/>
  <c r="CH252" i="2"/>
  <c r="CI252" i="2"/>
  <c r="CJ252" i="2"/>
  <c r="CK252" i="2"/>
  <c r="CL252" i="2"/>
  <c r="CM252" i="2"/>
  <c r="CG253" i="2"/>
  <c r="CH253" i="2"/>
  <c r="CI253" i="2"/>
  <c r="CJ253" i="2"/>
  <c r="CK253" i="2"/>
  <c r="CL253" i="2"/>
  <c r="CM253" i="2"/>
  <c r="CG254" i="2"/>
  <c r="CH254" i="2"/>
  <c r="CI254" i="2"/>
  <c r="CJ254" i="2"/>
  <c r="CK254" i="2"/>
  <c r="CL254" i="2"/>
  <c r="CM254" i="2"/>
  <c r="CG255" i="2"/>
  <c r="CH255" i="2"/>
  <c r="CI255" i="2"/>
  <c r="CJ255" i="2"/>
  <c r="CK255" i="2"/>
  <c r="CL255" i="2"/>
  <c r="CM255" i="2"/>
  <c r="CG256" i="2"/>
  <c r="CH256" i="2"/>
  <c r="CI256" i="2"/>
  <c r="CJ256" i="2"/>
  <c r="CK256" i="2"/>
  <c r="CL256" i="2"/>
  <c r="CM256" i="2"/>
  <c r="CG257" i="2"/>
  <c r="CH257" i="2"/>
  <c r="CI257" i="2"/>
  <c r="CJ257" i="2"/>
  <c r="CK257" i="2"/>
  <c r="CL257" i="2"/>
  <c r="CM257" i="2"/>
  <c r="CG258" i="2"/>
  <c r="CH258" i="2"/>
  <c r="CI258" i="2"/>
  <c r="CJ258" i="2"/>
  <c r="CK258" i="2"/>
  <c r="CL258" i="2"/>
  <c r="CM258" i="2"/>
  <c r="CG259" i="2"/>
  <c r="CH259" i="2"/>
  <c r="CI259" i="2"/>
  <c r="CJ259" i="2"/>
  <c r="CK259" i="2"/>
  <c r="CL259" i="2"/>
  <c r="CM259" i="2"/>
  <c r="CG260" i="2"/>
  <c r="CH260" i="2"/>
  <c r="CI260" i="2"/>
  <c r="CJ260" i="2"/>
  <c r="CK260" i="2"/>
  <c r="CL260" i="2"/>
  <c r="CM260" i="2"/>
  <c r="CG261" i="2"/>
  <c r="CH261" i="2"/>
  <c r="CI261" i="2"/>
  <c r="CJ261" i="2"/>
  <c r="CK261" i="2"/>
  <c r="CL261" i="2"/>
  <c r="CM261" i="2"/>
  <c r="CG262" i="2"/>
  <c r="CH262" i="2"/>
  <c r="CI262" i="2"/>
  <c r="CJ262" i="2"/>
  <c r="CK262" i="2"/>
  <c r="CL262" i="2"/>
  <c r="CM262" i="2"/>
  <c r="CG263" i="2"/>
  <c r="CH263" i="2"/>
  <c r="CI263" i="2"/>
  <c r="CJ263" i="2"/>
  <c r="CK263" i="2"/>
  <c r="CL263" i="2"/>
  <c r="CM263" i="2"/>
  <c r="CG264" i="2"/>
  <c r="CH264" i="2"/>
  <c r="CI264" i="2"/>
  <c r="CJ264" i="2"/>
  <c r="CK264" i="2"/>
  <c r="CL264" i="2"/>
  <c r="CM264" i="2"/>
  <c r="CG265" i="2"/>
  <c r="CH265" i="2"/>
  <c r="CI265" i="2"/>
  <c r="CJ265" i="2"/>
  <c r="CK265" i="2"/>
  <c r="CL265" i="2"/>
  <c r="CM265" i="2"/>
  <c r="CG266" i="2"/>
  <c r="CH266" i="2"/>
  <c r="CI266" i="2"/>
  <c r="CJ266" i="2"/>
  <c r="CK266" i="2"/>
  <c r="CL266" i="2"/>
  <c r="CM266" i="2"/>
  <c r="CG267" i="2"/>
  <c r="CH267" i="2"/>
  <c r="CI267" i="2"/>
  <c r="CJ267" i="2"/>
  <c r="CK267" i="2"/>
  <c r="CL267" i="2"/>
  <c r="CM267" i="2"/>
  <c r="CG268" i="2"/>
  <c r="CH268" i="2"/>
  <c r="CI268" i="2"/>
  <c r="CJ268" i="2"/>
  <c r="CK268" i="2"/>
  <c r="CL268" i="2"/>
  <c r="CM268" i="2"/>
  <c r="CG269" i="2"/>
  <c r="CH269" i="2"/>
  <c r="CI269" i="2"/>
  <c r="CJ269" i="2"/>
  <c r="CK269" i="2"/>
  <c r="CL269" i="2"/>
  <c r="CM269" i="2"/>
  <c r="CG270" i="2"/>
  <c r="CH270" i="2"/>
  <c r="CI270" i="2"/>
  <c r="CJ270" i="2"/>
  <c r="CK270" i="2"/>
  <c r="CL270" i="2"/>
  <c r="CM270" i="2"/>
  <c r="CG271" i="2"/>
  <c r="CH271" i="2"/>
  <c r="CI271" i="2"/>
  <c r="CJ271" i="2"/>
  <c r="CK271" i="2"/>
  <c r="CL271" i="2"/>
  <c r="CM271" i="2"/>
  <c r="CG272" i="2"/>
  <c r="CH272" i="2"/>
  <c r="CI272" i="2"/>
  <c r="CJ272" i="2"/>
  <c r="CK272" i="2"/>
  <c r="CL272" i="2"/>
  <c r="CM272" i="2"/>
  <c r="CG273" i="2"/>
  <c r="CH273" i="2"/>
  <c r="CI273" i="2"/>
  <c r="CJ273" i="2"/>
  <c r="CK273" i="2"/>
  <c r="CL273" i="2"/>
  <c r="CM273" i="2"/>
  <c r="CG274" i="2"/>
  <c r="CH274" i="2"/>
  <c r="CI274" i="2"/>
  <c r="CJ274" i="2"/>
  <c r="CK274" i="2"/>
  <c r="CL274" i="2"/>
  <c r="CM274" i="2"/>
  <c r="CG275" i="2"/>
  <c r="CH275" i="2"/>
  <c r="CI275" i="2"/>
  <c r="CJ275" i="2"/>
  <c r="CK275" i="2"/>
  <c r="CL275" i="2"/>
  <c r="CM275" i="2"/>
  <c r="CG276" i="2"/>
  <c r="CH276" i="2"/>
  <c r="CI276" i="2"/>
  <c r="CJ276" i="2"/>
  <c r="CK276" i="2"/>
  <c r="CL276" i="2"/>
  <c r="CM276" i="2"/>
  <c r="CG277" i="2"/>
  <c r="CH277" i="2"/>
  <c r="CI277" i="2"/>
  <c r="CJ277" i="2"/>
  <c r="CK277" i="2"/>
  <c r="CL277" i="2"/>
  <c r="CM277" i="2"/>
  <c r="CG278" i="2"/>
  <c r="CH278" i="2"/>
  <c r="CI278" i="2"/>
  <c r="CJ278" i="2"/>
  <c r="CK278" i="2"/>
  <c r="CL278" i="2"/>
  <c r="CM278" i="2"/>
  <c r="CG279" i="2"/>
  <c r="CH279" i="2"/>
  <c r="CI279" i="2"/>
  <c r="CJ279" i="2"/>
  <c r="CK279" i="2"/>
  <c r="CL279" i="2"/>
  <c r="CM279" i="2"/>
  <c r="CG280" i="2"/>
  <c r="CH280" i="2"/>
  <c r="CI280" i="2"/>
  <c r="CJ280" i="2"/>
  <c r="CK280" i="2"/>
  <c r="CL280" i="2"/>
  <c r="CM280" i="2"/>
  <c r="CG281" i="2"/>
  <c r="CH281" i="2"/>
  <c r="CI281" i="2"/>
  <c r="CJ281" i="2"/>
  <c r="CK281" i="2"/>
  <c r="CL281" i="2"/>
  <c r="CM281" i="2"/>
  <c r="CG282" i="2"/>
  <c r="CO282" i="2" s="1"/>
  <c r="CH282" i="2"/>
  <c r="CI282" i="2"/>
  <c r="CJ282" i="2"/>
  <c r="CK282" i="2"/>
  <c r="CL282" i="2"/>
  <c r="CM282" i="2"/>
  <c r="CG283" i="2"/>
  <c r="CH283" i="2"/>
  <c r="CI283" i="2"/>
  <c r="CJ283" i="2"/>
  <c r="CK283" i="2"/>
  <c r="CL283" i="2"/>
  <c r="CM283" i="2"/>
  <c r="CG284" i="2"/>
  <c r="CH284" i="2"/>
  <c r="CI284" i="2"/>
  <c r="CJ284" i="2"/>
  <c r="CK284" i="2"/>
  <c r="CL284" i="2"/>
  <c r="CM284" i="2"/>
  <c r="CG285" i="2"/>
  <c r="CH285" i="2"/>
  <c r="CI285" i="2"/>
  <c r="CJ285" i="2"/>
  <c r="CK285" i="2"/>
  <c r="CL285" i="2"/>
  <c r="CM285" i="2"/>
  <c r="CG286" i="2"/>
  <c r="CH286" i="2"/>
  <c r="CI286" i="2"/>
  <c r="CJ286" i="2"/>
  <c r="CK286" i="2"/>
  <c r="CL286" i="2"/>
  <c r="CM286" i="2"/>
  <c r="CG287" i="2"/>
  <c r="CH287" i="2"/>
  <c r="CI287" i="2"/>
  <c r="CJ287" i="2"/>
  <c r="CK287" i="2"/>
  <c r="CL287" i="2"/>
  <c r="CM287" i="2"/>
  <c r="CG288" i="2"/>
  <c r="CH288" i="2"/>
  <c r="CI288" i="2"/>
  <c r="CO288" i="2" s="1"/>
  <c r="CJ288" i="2"/>
  <c r="CK288" i="2"/>
  <c r="CL288" i="2"/>
  <c r="CM288" i="2"/>
  <c r="CG289" i="2"/>
  <c r="CH289" i="2"/>
  <c r="CI289" i="2"/>
  <c r="CJ289" i="2"/>
  <c r="CK289" i="2"/>
  <c r="CL289" i="2"/>
  <c r="CM289" i="2"/>
  <c r="CG290" i="2"/>
  <c r="CH290" i="2"/>
  <c r="CI290" i="2"/>
  <c r="CJ290" i="2"/>
  <c r="CK290" i="2"/>
  <c r="CL290" i="2"/>
  <c r="CM290" i="2"/>
  <c r="CG291" i="2"/>
  <c r="CH291" i="2"/>
  <c r="CI291" i="2"/>
  <c r="CJ291" i="2"/>
  <c r="CK291" i="2"/>
  <c r="CL291" i="2"/>
  <c r="CM291" i="2"/>
  <c r="CG292" i="2"/>
  <c r="CH292" i="2"/>
  <c r="CI292" i="2"/>
  <c r="CJ292" i="2"/>
  <c r="CK292" i="2"/>
  <c r="CL292" i="2"/>
  <c r="CM292" i="2"/>
  <c r="CG5" i="2"/>
  <c r="CH5" i="2"/>
  <c r="CI5" i="2"/>
  <c r="CJ5" i="2"/>
  <c r="CK5" i="2"/>
  <c r="CL5" i="2"/>
  <c r="CM5" i="2"/>
  <c r="CM4" i="2"/>
  <c r="CL4" i="2"/>
  <c r="CK4" i="2"/>
  <c r="CJ4" i="2"/>
  <c r="CI4" i="2"/>
  <c r="CH4" i="2"/>
  <c r="CG4" i="2"/>
  <c r="CG5" i="3"/>
  <c r="CH5" i="3"/>
  <c r="CI5" i="3"/>
  <c r="CJ5" i="3"/>
  <c r="CK5" i="3"/>
  <c r="CL5" i="3"/>
  <c r="CM5" i="3"/>
  <c r="CG6" i="3"/>
  <c r="CH6" i="3"/>
  <c r="CI6" i="3"/>
  <c r="CJ6" i="3"/>
  <c r="CK6" i="3"/>
  <c r="CL6" i="3"/>
  <c r="CM6" i="3"/>
  <c r="CG7" i="3"/>
  <c r="CH7" i="3"/>
  <c r="CI7" i="3"/>
  <c r="CJ7" i="3"/>
  <c r="CK7" i="3"/>
  <c r="CL7" i="3"/>
  <c r="CM7" i="3"/>
  <c r="CG8" i="3"/>
  <c r="CH8" i="3"/>
  <c r="CI8" i="3"/>
  <c r="CJ8" i="3"/>
  <c r="CK8" i="3"/>
  <c r="CL8" i="3"/>
  <c r="CM8" i="3"/>
  <c r="CG9" i="3"/>
  <c r="CH9" i="3"/>
  <c r="CI9" i="3"/>
  <c r="CJ9" i="3"/>
  <c r="CK9" i="3"/>
  <c r="CL9" i="3"/>
  <c r="CM9" i="3"/>
  <c r="CG10" i="3"/>
  <c r="CH10" i="3"/>
  <c r="CI10" i="3"/>
  <c r="CJ10" i="3"/>
  <c r="CK10" i="3"/>
  <c r="CL10" i="3"/>
  <c r="CM10" i="3"/>
  <c r="CG11" i="3"/>
  <c r="CH11" i="3"/>
  <c r="CI11" i="3"/>
  <c r="CJ11" i="3"/>
  <c r="CK11" i="3"/>
  <c r="CL11" i="3"/>
  <c r="CM11" i="3"/>
  <c r="CG12" i="3"/>
  <c r="CO12" i="3" s="1"/>
  <c r="CH12" i="3"/>
  <c r="CI12" i="3"/>
  <c r="CJ12" i="3"/>
  <c r="CK12" i="3"/>
  <c r="CL12" i="3"/>
  <c r="CM12" i="3"/>
  <c r="CG13" i="3"/>
  <c r="CH13" i="3"/>
  <c r="CI13" i="3"/>
  <c r="CJ13" i="3"/>
  <c r="CN13" i="3" s="1"/>
  <c r="CK13" i="3"/>
  <c r="CL13" i="3"/>
  <c r="CM13" i="3"/>
  <c r="CG14" i="3"/>
  <c r="CH14" i="3"/>
  <c r="CI14" i="3"/>
  <c r="CJ14" i="3"/>
  <c r="CK14" i="3"/>
  <c r="CL14" i="3"/>
  <c r="CM14" i="3"/>
  <c r="CG15" i="3"/>
  <c r="CH15" i="3"/>
  <c r="CI15" i="3"/>
  <c r="CJ15" i="3"/>
  <c r="CK15" i="3"/>
  <c r="CL15" i="3"/>
  <c r="CM15" i="3"/>
  <c r="CG16" i="3"/>
  <c r="CH16" i="3"/>
  <c r="CI16" i="3"/>
  <c r="CJ16" i="3"/>
  <c r="CK16" i="3"/>
  <c r="CL16" i="3"/>
  <c r="CM16" i="3"/>
  <c r="CG17" i="3"/>
  <c r="CH17" i="3"/>
  <c r="CI17" i="3"/>
  <c r="CJ17" i="3"/>
  <c r="CK17" i="3"/>
  <c r="CL17" i="3"/>
  <c r="CM17" i="3"/>
  <c r="CG18" i="3"/>
  <c r="CH18" i="3"/>
  <c r="CI18" i="3"/>
  <c r="CJ18" i="3"/>
  <c r="CK18" i="3"/>
  <c r="CL18" i="3"/>
  <c r="CM18" i="3"/>
  <c r="CG19" i="3"/>
  <c r="CH19" i="3"/>
  <c r="CI19" i="3"/>
  <c r="CJ19" i="3"/>
  <c r="CK19" i="3"/>
  <c r="CL19" i="3"/>
  <c r="CM19" i="3"/>
  <c r="CM4" i="3"/>
  <c r="CL4" i="3"/>
  <c r="CK4" i="3"/>
  <c r="CJ4" i="3"/>
  <c r="CI4" i="3"/>
  <c r="CH4" i="3"/>
  <c r="CG4" i="3"/>
  <c r="CG5" i="4"/>
  <c r="CH5" i="4"/>
  <c r="CI5" i="4"/>
  <c r="CJ5" i="4"/>
  <c r="CK5" i="4"/>
  <c r="CL5" i="4"/>
  <c r="CM5" i="4"/>
  <c r="CG6" i="4"/>
  <c r="CH6" i="4"/>
  <c r="CI6" i="4"/>
  <c r="CJ6" i="4"/>
  <c r="CK6" i="4"/>
  <c r="CL6" i="4"/>
  <c r="CM6" i="4"/>
  <c r="CG7" i="4"/>
  <c r="CH7" i="4"/>
  <c r="CI7" i="4"/>
  <c r="CJ7" i="4"/>
  <c r="CK7" i="4"/>
  <c r="CL7" i="4"/>
  <c r="CM7" i="4"/>
  <c r="CG8" i="4"/>
  <c r="CH8" i="4"/>
  <c r="CI8" i="4"/>
  <c r="CJ8" i="4"/>
  <c r="CK8" i="4"/>
  <c r="CL8" i="4"/>
  <c r="CM8" i="4"/>
  <c r="CG9" i="4"/>
  <c r="CH9" i="4"/>
  <c r="CI9" i="4"/>
  <c r="CJ9" i="4"/>
  <c r="CK9" i="4"/>
  <c r="CL9" i="4"/>
  <c r="CM9" i="4"/>
  <c r="CG10" i="4"/>
  <c r="CH10" i="4"/>
  <c r="CI10" i="4"/>
  <c r="CJ10" i="4"/>
  <c r="CK10" i="4"/>
  <c r="CL10" i="4"/>
  <c r="CM10" i="4"/>
  <c r="CG11" i="4"/>
  <c r="CH11" i="4"/>
  <c r="CI11" i="4"/>
  <c r="CJ11" i="4"/>
  <c r="CK11" i="4"/>
  <c r="CL11" i="4"/>
  <c r="CM11" i="4"/>
  <c r="CG12" i="4"/>
  <c r="CH12" i="4"/>
  <c r="CI12" i="4"/>
  <c r="CJ12" i="4"/>
  <c r="CK12" i="4"/>
  <c r="CL12" i="4"/>
  <c r="CM12" i="4"/>
  <c r="CG13" i="4"/>
  <c r="CH13" i="4"/>
  <c r="CI13" i="4"/>
  <c r="CJ13" i="4"/>
  <c r="CK13" i="4"/>
  <c r="CL13" i="4"/>
  <c r="CM13" i="4"/>
  <c r="CG14" i="4"/>
  <c r="CH14" i="4"/>
  <c r="CI14" i="4"/>
  <c r="CJ14" i="4"/>
  <c r="CN14" i="4" s="1"/>
  <c r="CK14" i="4"/>
  <c r="CL14" i="4"/>
  <c r="CM14" i="4"/>
  <c r="CG15" i="4"/>
  <c r="CH15" i="4"/>
  <c r="CI15" i="4"/>
  <c r="CJ15" i="4"/>
  <c r="CK15" i="4"/>
  <c r="CL15" i="4"/>
  <c r="CM15" i="4"/>
  <c r="CG16" i="4"/>
  <c r="CH16" i="4"/>
  <c r="CI16" i="4"/>
  <c r="CJ16" i="4"/>
  <c r="CK16" i="4"/>
  <c r="CL16" i="4"/>
  <c r="CM16" i="4"/>
  <c r="CG17" i="4"/>
  <c r="CH17" i="4"/>
  <c r="CI17" i="4"/>
  <c r="CJ17" i="4"/>
  <c r="CK17" i="4"/>
  <c r="CL17" i="4"/>
  <c r="CM17" i="4"/>
  <c r="CG18" i="4"/>
  <c r="CH18" i="4"/>
  <c r="CI18" i="4"/>
  <c r="CJ18" i="4"/>
  <c r="CK18" i="4"/>
  <c r="CO18" i="4" s="1"/>
  <c r="CL18" i="4"/>
  <c r="CM18" i="4"/>
  <c r="CG19" i="4"/>
  <c r="CH19" i="4"/>
  <c r="CI19" i="4"/>
  <c r="CJ19" i="4"/>
  <c r="CK19" i="4"/>
  <c r="CL19" i="4"/>
  <c r="CM19" i="4"/>
  <c r="CG20" i="4"/>
  <c r="CH20" i="4"/>
  <c r="CI20" i="4"/>
  <c r="CJ20" i="4"/>
  <c r="CK20" i="4"/>
  <c r="CL20" i="4"/>
  <c r="CM20" i="4"/>
  <c r="CG21" i="4"/>
  <c r="CH21" i="4"/>
  <c r="CI21" i="4"/>
  <c r="CJ21" i="4"/>
  <c r="CK21" i="4"/>
  <c r="CL21" i="4"/>
  <c r="CM21" i="4"/>
  <c r="CG22" i="4"/>
  <c r="CH22" i="4"/>
  <c r="CI22" i="4"/>
  <c r="CJ22" i="4"/>
  <c r="CK22" i="4"/>
  <c r="CL22" i="4"/>
  <c r="CM22" i="4"/>
  <c r="CG23" i="4"/>
  <c r="CH23" i="4"/>
  <c r="CI23" i="4"/>
  <c r="CJ23" i="4"/>
  <c r="CK23" i="4"/>
  <c r="CL23" i="4"/>
  <c r="CM23" i="4"/>
  <c r="CG24" i="4"/>
  <c r="CH24" i="4"/>
  <c r="CI24" i="4"/>
  <c r="CJ24" i="4"/>
  <c r="CK24" i="4"/>
  <c r="CL24" i="4"/>
  <c r="CM24" i="4"/>
  <c r="CG25" i="4"/>
  <c r="CO25" i="4" s="1"/>
  <c r="CH25" i="4"/>
  <c r="CI25" i="4"/>
  <c r="CJ25" i="4"/>
  <c r="CK25" i="4"/>
  <c r="CL25" i="4"/>
  <c r="CM25" i="4"/>
  <c r="CG26" i="4"/>
  <c r="CH26" i="4"/>
  <c r="CI26" i="4"/>
  <c r="CJ26" i="4"/>
  <c r="CK26" i="4"/>
  <c r="CL26" i="4"/>
  <c r="CM26" i="4"/>
  <c r="CG27" i="4"/>
  <c r="CH27" i="4"/>
  <c r="CI27" i="4"/>
  <c r="CJ27" i="4"/>
  <c r="CK27" i="4"/>
  <c r="CL27" i="4"/>
  <c r="CM27" i="4"/>
  <c r="CG28" i="4"/>
  <c r="CH28" i="4"/>
  <c r="CI28" i="4"/>
  <c r="CJ28" i="4"/>
  <c r="CK28" i="4"/>
  <c r="CL28" i="4"/>
  <c r="CM28" i="4"/>
  <c r="CG29" i="4"/>
  <c r="CH29" i="4"/>
  <c r="CI29" i="4"/>
  <c r="CJ29" i="4"/>
  <c r="CK29" i="4"/>
  <c r="CL29" i="4"/>
  <c r="CM29" i="4"/>
  <c r="CG30" i="4"/>
  <c r="CH30" i="4"/>
  <c r="CI30" i="4"/>
  <c r="CJ30" i="4"/>
  <c r="CK30" i="4"/>
  <c r="CL30" i="4"/>
  <c r="CM30" i="4"/>
  <c r="CG31" i="4"/>
  <c r="CH31" i="4"/>
  <c r="CI31" i="4"/>
  <c r="CJ31" i="4"/>
  <c r="CK31" i="4"/>
  <c r="CL31" i="4"/>
  <c r="CM31" i="4"/>
  <c r="CM4" i="4"/>
  <c r="CL4" i="4"/>
  <c r="CK4" i="4"/>
  <c r="CJ4" i="4"/>
  <c r="CI4" i="4"/>
  <c r="CH4" i="4"/>
  <c r="CG4" i="4"/>
  <c r="CI5" i="5"/>
  <c r="CI6" i="5"/>
  <c r="CI7" i="5"/>
  <c r="CI8" i="5"/>
  <c r="CI9" i="5"/>
  <c r="CI10" i="5"/>
  <c r="CI11" i="5"/>
  <c r="CI12" i="5"/>
  <c r="CI13" i="5"/>
  <c r="CI14" i="5"/>
  <c r="CI15" i="5"/>
  <c r="CI16" i="5"/>
  <c r="CI17" i="5"/>
  <c r="CI18" i="5"/>
  <c r="CI19" i="5"/>
  <c r="CI20" i="5"/>
  <c r="CI21" i="5"/>
  <c r="CI22" i="5"/>
  <c r="CI23" i="5"/>
  <c r="CI24" i="5"/>
  <c r="CI25" i="5"/>
  <c r="CI4" i="5"/>
  <c r="CK4" i="6"/>
  <c r="CH5" i="5"/>
  <c r="CH6" i="5"/>
  <c r="CH7" i="5"/>
  <c r="CH8" i="5"/>
  <c r="CH9" i="5"/>
  <c r="CH10" i="5"/>
  <c r="CH11" i="5"/>
  <c r="CH12" i="5"/>
  <c r="CH13" i="5"/>
  <c r="CH14" i="5"/>
  <c r="CH15" i="5"/>
  <c r="CH16" i="5"/>
  <c r="CH17" i="5"/>
  <c r="CH18" i="5"/>
  <c r="CH19" i="5"/>
  <c r="CH20" i="5"/>
  <c r="CH21" i="5"/>
  <c r="CH22" i="5"/>
  <c r="CH23" i="5"/>
  <c r="CH24" i="5"/>
  <c r="CH25" i="5"/>
  <c r="CH4" i="5"/>
  <c r="CR4" i="2"/>
  <c r="CO13" i="12" l="1"/>
  <c r="CO26" i="7"/>
  <c r="CO6" i="7"/>
  <c r="CO246" i="9"/>
  <c r="CO152" i="9"/>
  <c r="CO94" i="2"/>
  <c r="CO170" i="2"/>
  <c r="CO25" i="9"/>
  <c r="CO30" i="10"/>
  <c r="CO10" i="10"/>
  <c r="CO12" i="4"/>
  <c r="CO27" i="6"/>
  <c r="CP118" i="11"/>
  <c r="CP90" i="11"/>
  <c r="CP58" i="11"/>
  <c r="CO256" i="2"/>
  <c r="CP110" i="11"/>
  <c r="CP30" i="11"/>
  <c r="CP10" i="11"/>
  <c r="CO187" i="2"/>
  <c r="CP70" i="11"/>
  <c r="CO12" i="2"/>
  <c r="CP130" i="11"/>
  <c r="CP50" i="11"/>
  <c r="CP18" i="11"/>
  <c r="CO279" i="2"/>
  <c r="CO191" i="9"/>
  <c r="CO84" i="9"/>
  <c r="CP78" i="11"/>
  <c r="CP38" i="11"/>
  <c r="CO16" i="2"/>
  <c r="CP492" i="11"/>
  <c r="CP452" i="11"/>
  <c r="CP356" i="11"/>
  <c r="CN111" i="9"/>
  <c r="CN34" i="9"/>
  <c r="CN17" i="9"/>
  <c r="CN228" i="9"/>
  <c r="CN182" i="9"/>
  <c r="CQ182" i="9" s="1"/>
  <c r="CN148" i="9"/>
  <c r="CO5" i="11"/>
  <c r="CO129" i="12"/>
  <c r="CQ129" i="12" s="1"/>
  <c r="CN290" i="2"/>
  <c r="CN193" i="9"/>
  <c r="CQ193" i="9" s="1"/>
  <c r="CN230" i="9"/>
  <c r="CN187" i="9"/>
  <c r="CN56" i="8"/>
  <c r="CN42" i="9"/>
  <c r="CN16" i="3"/>
  <c r="CN204" i="9"/>
  <c r="CO14" i="12"/>
  <c r="CQ14" i="12" s="1"/>
  <c r="CN209" i="9"/>
  <c r="CN43" i="7"/>
  <c r="CN283" i="9"/>
  <c r="CN19" i="4"/>
  <c r="CN66" i="9"/>
  <c r="CN85" i="2"/>
  <c r="CN277" i="9"/>
  <c r="CN140" i="9"/>
  <c r="CN165" i="2"/>
  <c r="CN157" i="9"/>
  <c r="CO114" i="11"/>
  <c r="CO94" i="11"/>
  <c r="CO74" i="11"/>
  <c r="CO54" i="11"/>
  <c r="CO26" i="11"/>
  <c r="CO6" i="11"/>
  <c r="CN10" i="4"/>
  <c r="CN139" i="2"/>
  <c r="CN99" i="2"/>
  <c r="CN31" i="7"/>
  <c r="CN31" i="6"/>
  <c r="CN217" i="9"/>
  <c r="CN134" i="9"/>
  <c r="CN23" i="9"/>
  <c r="CN30" i="4"/>
  <c r="CN171" i="9"/>
  <c r="CN181" i="2"/>
  <c r="CN33" i="7"/>
  <c r="CN233" i="9"/>
  <c r="CN22" i="9"/>
  <c r="CN223" i="2"/>
  <c r="CN35" i="6"/>
  <c r="CN18" i="6"/>
  <c r="CN161" i="9"/>
  <c r="CN64" i="9"/>
  <c r="CN61" i="9"/>
  <c r="CO153" i="12"/>
  <c r="CQ153" i="12" s="1"/>
  <c r="CN272" i="9"/>
  <c r="CN215" i="9"/>
  <c r="CN175" i="9"/>
  <c r="CN14" i="6"/>
  <c r="CN224" i="9"/>
  <c r="CQ224" i="9" s="1"/>
  <c r="CN213" i="9"/>
  <c r="CQ213" i="9" s="1"/>
  <c r="CO142" i="9"/>
  <c r="CO25" i="10"/>
  <c r="CP6" i="11"/>
  <c r="CN246" i="9"/>
  <c r="CQ246" i="9" s="1"/>
  <c r="CN218" i="9"/>
  <c r="CN6" i="3"/>
  <c r="CN51" i="2"/>
  <c r="CN255" i="9"/>
  <c r="CN199" i="9"/>
  <c r="CO185" i="9"/>
  <c r="CN60" i="9"/>
  <c r="CN7" i="4"/>
  <c r="CO224" i="9"/>
  <c r="CO117" i="9"/>
  <c r="CN80" i="9"/>
  <c r="CN46" i="9"/>
  <c r="CN204" i="2"/>
  <c r="CQ204" i="2" s="1"/>
  <c r="CN175" i="2"/>
  <c r="CN33" i="6"/>
  <c r="CN56" i="9"/>
  <c r="CP481" i="11"/>
  <c r="CP317" i="11"/>
  <c r="CP313" i="11"/>
  <c r="CP261" i="11"/>
  <c r="CP241" i="11"/>
  <c r="CP213" i="11"/>
  <c r="CP201" i="11"/>
  <c r="CP197" i="11"/>
  <c r="CP153" i="11"/>
  <c r="CP137" i="11"/>
  <c r="CO113" i="9"/>
  <c r="CN70" i="9"/>
  <c r="CN53" i="9"/>
  <c r="CO69" i="2"/>
  <c r="CN30" i="7"/>
  <c r="CN231" i="9"/>
  <c r="CO82" i="12"/>
  <c r="CQ82" i="12" s="1"/>
  <c r="CO126" i="12"/>
  <c r="CO106" i="12"/>
  <c r="CQ106" i="12" s="1"/>
  <c r="CO86" i="12"/>
  <c r="CQ86" i="12" s="1"/>
  <c r="CN261" i="2"/>
  <c r="CN187" i="2"/>
  <c r="CO204" i="9"/>
  <c r="CN176" i="9"/>
  <c r="CN25" i="7"/>
  <c r="CN125" i="9"/>
  <c r="CN62" i="9"/>
  <c r="CN31" i="9"/>
  <c r="CN198" i="2"/>
  <c r="CN67" i="2"/>
  <c r="CN50" i="2"/>
  <c r="CN16" i="6"/>
  <c r="CN285" i="9"/>
  <c r="CN254" i="9"/>
  <c r="CN17" i="4"/>
  <c r="CN269" i="2"/>
  <c r="CO44" i="2"/>
  <c r="CN13" i="7"/>
  <c r="CN265" i="9"/>
  <c r="CN248" i="9"/>
  <c r="CO123" i="2"/>
  <c r="CO101" i="9"/>
  <c r="CO61" i="9"/>
  <c r="CO237" i="2"/>
  <c r="CO197" i="2"/>
  <c r="CN183" i="2"/>
  <c r="CN270" i="9"/>
  <c r="CN155" i="9"/>
  <c r="CN118" i="9"/>
  <c r="CP512" i="11"/>
  <c r="CQ512" i="11" s="1"/>
  <c r="CP504" i="11"/>
  <c r="CP496" i="11"/>
  <c r="CO492" i="11"/>
  <c r="CP304" i="11"/>
  <c r="CO81" i="12"/>
  <c r="CQ81" i="12" s="1"/>
  <c r="CN18" i="3"/>
  <c r="CO99" i="2"/>
  <c r="CQ99" i="2" s="1"/>
  <c r="CO83" i="2"/>
  <c r="CN63" i="2"/>
  <c r="CO35" i="7"/>
  <c r="CN15" i="7"/>
  <c r="CO182" i="9"/>
  <c r="CN166" i="9"/>
  <c r="CN10" i="9"/>
  <c r="CN288" i="2"/>
  <c r="CN109" i="9"/>
  <c r="CO100" i="9"/>
  <c r="CN41" i="9"/>
  <c r="CO10" i="9"/>
  <c r="CN131" i="8"/>
  <c r="CQ131" i="8" s="1"/>
  <c r="CO31" i="8"/>
  <c r="CO56" i="2"/>
  <c r="CN260" i="9"/>
  <c r="CN229" i="9"/>
  <c r="CN105" i="9"/>
  <c r="CN5" i="10"/>
  <c r="CO90" i="2"/>
  <c r="CN25" i="6"/>
  <c r="CN26" i="4"/>
  <c r="CO19" i="6"/>
  <c r="CN119" i="9"/>
  <c r="CN39" i="7"/>
  <c r="CN265" i="2"/>
  <c r="CO32" i="7"/>
  <c r="CO213" i="9"/>
  <c r="CN146" i="9"/>
  <c r="CN242" i="2"/>
  <c r="CO24" i="7"/>
  <c r="CN7" i="7"/>
  <c r="CO10" i="6"/>
  <c r="CN234" i="9"/>
  <c r="CO170" i="9"/>
  <c r="CO156" i="9"/>
  <c r="CN139" i="9"/>
  <c r="CN71" i="9"/>
  <c r="CN43" i="9"/>
  <c r="CN24" i="8"/>
  <c r="CO152" i="12"/>
  <c r="CQ152" i="12" s="1"/>
  <c r="CN27" i="6"/>
  <c r="CO236" i="9"/>
  <c r="CN220" i="9"/>
  <c r="CN153" i="9"/>
  <c r="CN68" i="9"/>
  <c r="CO12" i="9"/>
  <c r="CN24" i="4"/>
  <c r="CN276" i="2"/>
  <c r="CN18" i="7"/>
  <c r="CQ18" i="7" s="1"/>
  <c r="CN259" i="9"/>
  <c r="CN192" i="9"/>
  <c r="CO17" i="9"/>
  <c r="CQ17" i="9" s="1"/>
  <c r="CN67" i="8"/>
  <c r="CO32" i="12"/>
  <c r="CQ32" i="12" s="1"/>
  <c r="CO204" i="2"/>
  <c r="CO88" i="2"/>
  <c r="CO54" i="2"/>
  <c r="CN287" i="9"/>
  <c r="CN273" i="9"/>
  <c r="CN186" i="9"/>
  <c r="CN164" i="9"/>
  <c r="CO37" i="9"/>
  <c r="CP450" i="11"/>
  <c r="CO98" i="12"/>
  <c r="CQ98" i="12" s="1"/>
  <c r="CO76" i="12"/>
  <c r="CQ76" i="12" s="1"/>
  <c r="CO47" i="13"/>
  <c r="CQ47" i="13" s="1"/>
  <c r="CN20" i="4"/>
  <c r="CN34" i="7"/>
  <c r="CN241" i="9"/>
  <c r="CQ218" i="9"/>
  <c r="CN205" i="9"/>
  <c r="CN81" i="9"/>
  <c r="CN75" i="9"/>
  <c r="CQ75" i="9" s="1"/>
  <c r="CN21" i="10"/>
  <c r="CN99" i="8"/>
  <c r="CO12" i="13"/>
  <c r="CQ12" i="13" s="1"/>
  <c r="CN236" i="9"/>
  <c r="CN158" i="9"/>
  <c r="CN144" i="9"/>
  <c r="CN214" i="9"/>
  <c r="CN197" i="9"/>
  <c r="CN183" i="9"/>
  <c r="CQ183" i="9" s="1"/>
  <c r="CN141" i="9"/>
  <c r="CN124" i="9"/>
  <c r="CO107" i="9"/>
  <c r="CN93" i="9"/>
  <c r="CO97" i="12"/>
  <c r="CQ97" i="12" s="1"/>
  <c r="CN9" i="6"/>
  <c r="CN264" i="9"/>
  <c r="CN169" i="9"/>
  <c r="CN45" i="2"/>
  <c r="CN261" i="9"/>
  <c r="CN219" i="9"/>
  <c r="CN135" i="9"/>
  <c r="CN87" i="9"/>
  <c r="CP321" i="11"/>
  <c r="CP133" i="11"/>
  <c r="CP97" i="11"/>
  <c r="CP93" i="11"/>
  <c r="CN36" i="8"/>
  <c r="CN37" i="7"/>
  <c r="CN17" i="7"/>
  <c r="CN23" i="6"/>
  <c r="CN191" i="9"/>
  <c r="CN180" i="9"/>
  <c r="CO26" i="12"/>
  <c r="CO6" i="12"/>
  <c r="CQ6" i="12" s="1"/>
  <c r="CN121" i="2"/>
  <c r="CN101" i="2"/>
  <c r="CN13" i="2"/>
  <c r="CN11" i="7"/>
  <c r="CN249" i="9"/>
  <c r="CO154" i="9"/>
  <c r="CN143" i="9"/>
  <c r="CO95" i="9"/>
  <c r="CO35" i="10"/>
  <c r="CP37" i="11"/>
  <c r="CO184" i="12"/>
  <c r="CQ184" i="12" s="1"/>
  <c r="CO164" i="12"/>
  <c r="CQ164" i="12" s="1"/>
  <c r="CO144" i="12"/>
  <c r="CQ144" i="12" s="1"/>
  <c r="CO124" i="12"/>
  <c r="CQ124" i="12" s="1"/>
  <c r="CO104" i="12"/>
  <c r="CQ104" i="12" s="1"/>
  <c r="CO84" i="12"/>
  <c r="CQ84" i="12" s="1"/>
  <c r="CN135" i="2"/>
  <c r="CN95" i="2"/>
  <c r="CN41" i="2"/>
  <c r="CO22" i="7"/>
  <c r="CN16" i="7"/>
  <c r="CO28" i="6"/>
  <c r="CN221" i="9"/>
  <c r="CN154" i="9"/>
  <c r="CO120" i="9"/>
  <c r="CO105" i="9"/>
  <c r="CN13" i="9"/>
  <c r="CO30" i="4"/>
  <c r="CQ30" i="4" s="1"/>
  <c r="CN22" i="4"/>
  <c r="CN61" i="2"/>
  <c r="CN151" i="9"/>
  <c r="CO134" i="9"/>
  <c r="CN103" i="9"/>
  <c r="CN7" i="9"/>
  <c r="CO34" i="8"/>
  <c r="CO67" i="12"/>
  <c r="CQ67" i="12" s="1"/>
  <c r="CO35" i="6"/>
  <c r="CN76" i="9"/>
  <c r="CO13" i="13"/>
  <c r="CQ13" i="13" s="1"/>
  <c r="CN5" i="3"/>
  <c r="CN258" i="2"/>
  <c r="CO114" i="2"/>
  <c r="CO7" i="7"/>
  <c r="CO128" i="9"/>
  <c r="CN97" i="9"/>
  <c r="CO32" i="9"/>
  <c r="CO23" i="9"/>
  <c r="CQ23" i="9" s="1"/>
  <c r="CN18" i="9"/>
  <c r="CP195" i="11"/>
  <c r="CP35" i="11"/>
  <c r="CO87" i="8"/>
  <c r="CO249" i="9"/>
  <c r="CQ249" i="9" s="1"/>
  <c r="CO260" i="2"/>
  <c r="CN257" i="2"/>
  <c r="CO47" i="2"/>
  <c r="CN27" i="2"/>
  <c r="CN28" i="7"/>
  <c r="CO28" i="7"/>
  <c r="CQ28" i="7" s="1"/>
  <c r="CO5" i="6"/>
  <c r="CO8" i="7"/>
  <c r="CN11" i="6"/>
  <c r="CN188" i="9"/>
  <c r="CN149" i="9"/>
  <c r="CN132" i="9"/>
  <c r="CN104" i="9"/>
  <c r="CO271" i="2"/>
  <c r="CN271" i="2"/>
  <c r="CO15" i="4"/>
  <c r="CN17" i="3"/>
  <c r="CO14" i="3"/>
  <c r="CO233" i="2"/>
  <c r="CN185" i="2"/>
  <c r="CN43" i="2"/>
  <c r="CN23" i="2"/>
  <c r="CO22" i="12"/>
  <c r="CQ22" i="12" s="1"/>
  <c r="CO145" i="2"/>
  <c r="CN212" i="9"/>
  <c r="CO209" i="9"/>
  <c r="CO45" i="8"/>
  <c r="CN250" i="2"/>
  <c r="CN196" i="2"/>
  <c r="CO125" i="2"/>
  <c r="CO122" i="9"/>
  <c r="CN94" i="9"/>
  <c r="CN95" i="8"/>
  <c r="CN75" i="8"/>
  <c r="CO134" i="12"/>
  <c r="CQ134" i="12" s="1"/>
  <c r="CO64" i="12"/>
  <c r="CQ64" i="12" s="1"/>
  <c r="CO522" i="11"/>
  <c r="CO482" i="11"/>
  <c r="CO462" i="11"/>
  <c r="CQ462" i="11" s="1"/>
  <c r="CO118" i="8"/>
  <c r="CO183" i="12"/>
  <c r="CQ183" i="12" s="1"/>
  <c r="CO163" i="12"/>
  <c r="CQ163" i="12" s="1"/>
  <c r="CO123" i="12"/>
  <c r="CQ123" i="12" s="1"/>
  <c r="CO103" i="12"/>
  <c r="CQ103" i="12" s="1"/>
  <c r="CO127" i="9"/>
  <c r="CN26" i="9"/>
  <c r="CN15" i="9"/>
  <c r="CP526" i="11"/>
  <c r="CQ526" i="11" s="1"/>
  <c r="CP522" i="11"/>
  <c r="CP518" i="11"/>
  <c r="CP514" i="11"/>
  <c r="CP510" i="11"/>
  <c r="CP506" i="11"/>
  <c r="CP502" i="11"/>
  <c r="CP498" i="11"/>
  <c r="CP494" i="11"/>
  <c r="CP486" i="11"/>
  <c r="CP482" i="11"/>
  <c r="CP474" i="11"/>
  <c r="CP466" i="11"/>
  <c r="CQ466" i="11" s="1"/>
  <c r="CP462" i="11"/>
  <c r="CP454" i="11"/>
  <c r="CN23" i="4"/>
  <c r="CN178" i="9"/>
  <c r="CO526" i="11"/>
  <c r="CO486" i="11"/>
  <c r="CQ486" i="11" s="1"/>
  <c r="CO466" i="11"/>
  <c r="CO23" i="4"/>
  <c r="CN20" i="9"/>
  <c r="CO446" i="11"/>
  <c r="CP438" i="11"/>
  <c r="CP430" i="11"/>
  <c r="CP418" i="11"/>
  <c r="CO414" i="11"/>
  <c r="CP410" i="11"/>
  <c r="CP398" i="11"/>
  <c r="CO394" i="11"/>
  <c r="CP390" i="11"/>
  <c r="CP378" i="11"/>
  <c r="CO374" i="11"/>
  <c r="CP370" i="11"/>
  <c r="CP358" i="11"/>
  <c r="CO354" i="11"/>
  <c r="CP350" i="11"/>
  <c r="CP338" i="11"/>
  <c r="CO334" i="11"/>
  <c r="CQ334" i="11" s="1"/>
  <c r="CP330" i="11"/>
  <c r="CP318" i="11"/>
  <c r="CO314" i="11"/>
  <c r="CP310" i="11"/>
  <c r="CP298" i="11"/>
  <c r="CO294" i="11"/>
  <c r="CP290" i="11"/>
  <c r="CP278" i="11"/>
  <c r="CO274" i="11"/>
  <c r="CP270" i="11"/>
  <c r="CP258" i="11"/>
  <c r="CO254" i="11"/>
  <c r="CP250" i="11"/>
  <c r="CP238" i="11"/>
  <c r="CO234" i="11"/>
  <c r="CP230" i="11"/>
  <c r="CP218" i="11"/>
  <c r="CO214" i="11"/>
  <c r="CP210" i="11"/>
  <c r="CP198" i="11"/>
  <c r="CO194" i="11"/>
  <c r="CP190" i="11"/>
  <c r="CP178" i="11"/>
  <c r="CO174" i="11"/>
  <c r="CP170" i="11"/>
  <c r="CP158" i="11"/>
  <c r="CO154" i="11"/>
  <c r="CP150" i="11"/>
  <c r="CP138" i="11"/>
  <c r="CO134" i="11"/>
  <c r="CP98" i="11"/>
  <c r="CN51" i="9"/>
  <c r="CN48" i="9"/>
  <c r="CN145" i="9"/>
  <c r="CO114" i="9"/>
  <c r="CN89" i="9"/>
  <c r="CN223" i="9"/>
  <c r="CN5" i="4"/>
  <c r="CN15" i="3"/>
  <c r="CO257" i="2"/>
  <c r="CO26" i="6"/>
  <c r="CO247" i="9"/>
  <c r="CN114" i="9"/>
  <c r="CN100" i="9"/>
  <c r="CQ100" i="9" s="1"/>
  <c r="CO97" i="9"/>
  <c r="CN86" i="9"/>
  <c r="CQ86" i="9" s="1"/>
  <c r="CO80" i="8"/>
  <c r="CO100" i="11"/>
  <c r="CO96" i="11"/>
  <c r="CQ96" i="11" s="1"/>
  <c r="CO80" i="11"/>
  <c r="CO76" i="11"/>
  <c r="CO60" i="11"/>
  <c r="CO56" i="11"/>
  <c r="CO40" i="11"/>
  <c r="CO36" i="11"/>
  <c r="CO24" i="11"/>
  <c r="CO20" i="11"/>
  <c r="CO12" i="11"/>
  <c r="CO8" i="11"/>
  <c r="CO63" i="8"/>
  <c r="CO10" i="4"/>
  <c r="CO6" i="3"/>
  <c r="CQ6" i="3" s="1"/>
  <c r="CN282" i="2"/>
  <c r="CO24" i="2"/>
  <c r="CN20" i="6"/>
  <c r="CN17" i="6"/>
  <c r="CN289" i="9"/>
  <c r="CO278" i="9"/>
  <c r="CN239" i="9"/>
  <c r="CN195" i="9"/>
  <c r="CN122" i="9"/>
  <c r="CO41" i="9"/>
  <c r="CN30" i="9"/>
  <c r="CO21" i="10"/>
  <c r="CO18" i="10"/>
  <c r="CO528" i="11"/>
  <c r="CP524" i="11"/>
  <c r="CP516" i="11"/>
  <c r="CP476" i="11"/>
  <c r="CP464" i="11"/>
  <c r="CP456" i="11"/>
  <c r="CO428" i="11"/>
  <c r="CO408" i="11"/>
  <c r="CP404" i="11"/>
  <c r="CO392" i="11"/>
  <c r="CO388" i="11"/>
  <c r="CO372" i="11"/>
  <c r="CO368" i="11"/>
  <c r="CO352" i="11"/>
  <c r="CO348" i="11"/>
  <c r="CP344" i="11"/>
  <c r="CO332" i="11"/>
  <c r="CO328" i="11"/>
  <c r="CQ328" i="11" s="1"/>
  <c r="CO312" i="11"/>
  <c r="CO308" i="11"/>
  <c r="CP296" i="11"/>
  <c r="CQ296" i="11" s="1"/>
  <c r="CO292" i="11"/>
  <c r="CO288" i="11"/>
  <c r="CO272" i="11"/>
  <c r="CO268" i="11"/>
  <c r="CO252" i="11"/>
  <c r="CO248" i="11"/>
  <c r="CP236" i="11"/>
  <c r="CQ236" i="11" s="1"/>
  <c r="CO232" i="11"/>
  <c r="CO228" i="11"/>
  <c r="CO212" i="11"/>
  <c r="CO208" i="11"/>
  <c r="CO192" i="11"/>
  <c r="CO188" i="11"/>
  <c r="CO172" i="11"/>
  <c r="CO168" i="11"/>
  <c r="CO152" i="11"/>
  <c r="CO148" i="11"/>
  <c r="CO132" i="11"/>
  <c r="CO128" i="11"/>
  <c r="CO112" i="11"/>
  <c r="CO108" i="11"/>
  <c r="CO92" i="11"/>
  <c r="CO88" i="11"/>
  <c r="CO72" i="11"/>
  <c r="CO68" i="11"/>
  <c r="CO52" i="11"/>
  <c r="CQ52" i="11" s="1"/>
  <c r="CO48" i="11"/>
  <c r="CO32" i="11"/>
  <c r="CO28" i="11"/>
  <c r="CO16" i="11"/>
  <c r="CO53" i="13"/>
  <c r="CQ53" i="13" s="1"/>
  <c r="CN18" i="4"/>
  <c r="CN15" i="4"/>
  <c r="CQ15" i="4" s="1"/>
  <c r="CO157" i="2"/>
  <c r="CO63" i="2"/>
  <c r="CQ63" i="2" s="1"/>
  <c r="CO33" i="6"/>
  <c r="CQ33" i="6" s="1"/>
  <c r="CO22" i="6"/>
  <c r="CQ22" i="6" s="1"/>
  <c r="CN291" i="9"/>
  <c r="CO252" i="9"/>
  <c r="CO197" i="9"/>
  <c r="CN88" i="9"/>
  <c r="CP99" i="11"/>
  <c r="CP91" i="11"/>
  <c r="CP79" i="11"/>
  <c r="CP71" i="11"/>
  <c r="CP55" i="11"/>
  <c r="CP51" i="11"/>
  <c r="CP39" i="11"/>
  <c r="CP19" i="11"/>
  <c r="CP15" i="11"/>
  <c r="CO122" i="12"/>
  <c r="CQ122" i="12" s="1"/>
  <c r="CO36" i="12"/>
  <c r="CQ36" i="12" s="1"/>
  <c r="CO16" i="12"/>
  <c r="CQ16" i="12" s="1"/>
  <c r="CO189" i="12"/>
  <c r="CQ189" i="12" s="1"/>
  <c r="CO169" i="12"/>
  <c r="CQ169" i="12" s="1"/>
  <c r="CO149" i="12"/>
  <c r="CQ149" i="12" s="1"/>
  <c r="CO69" i="12"/>
  <c r="CQ69" i="12" s="1"/>
  <c r="CO148" i="2"/>
  <c r="CO128" i="2"/>
  <c r="CN288" i="9"/>
  <c r="CN280" i="9"/>
  <c r="CQ280" i="9" s="1"/>
  <c r="CN263" i="9"/>
  <c r="CN211" i="9"/>
  <c r="CO180" i="9"/>
  <c r="CQ180" i="9" s="1"/>
  <c r="CN127" i="9"/>
  <c r="CO138" i="8"/>
  <c r="CO125" i="8"/>
  <c r="CO72" i="8"/>
  <c r="CO62" i="12"/>
  <c r="CO32" i="13"/>
  <c r="CQ32" i="13" s="1"/>
  <c r="CO22" i="13"/>
  <c r="CQ22" i="13" s="1"/>
  <c r="CO7" i="13"/>
  <c r="CQ7" i="13" s="1"/>
  <c r="CN31" i="4"/>
  <c r="CO28" i="4"/>
  <c r="CN26" i="7"/>
  <c r="CQ26" i="7" s="1"/>
  <c r="CN12" i="6"/>
  <c r="CQ12" i="6" s="1"/>
  <c r="CN168" i="9"/>
  <c r="CQ168" i="9" s="1"/>
  <c r="CO22" i="9"/>
  <c r="CQ22" i="9" s="1"/>
  <c r="CO20" i="13"/>
  <c r="CQ20" i="13" s="1"/>
  <c r="CO15" i="13"/>
  <c r="CQ15" i="13" s="1"/>
  <c r="CO31" i="4"/>
  <c r="CN255" i="2"/>
  <c r="CN252" i="2"/>
  <c r="CN229" i="2"/>
  <c r="CN215" i="2"/>
  <c r="CO13" i="2"/>
  <c r="CN23" i="7"/>
  <c r="CN15" i="6"/>
  <c r="CO12" i="6"/>
  <c r="CO242" i="9"/>
  <c r="CO103" i="9"/>
  <c r="CN95" i="9"/>
  <c r="CN107" i="8"/>
  <c r="CO27" i="8"/>
  <c r="CO112" i="12"/>
  <c r="CQ112" i="12" s="1"/>
  <c r="CN277" i="2"/>
  <c r="CO198" i="2"/>
  <c r="CQ198" i="2" s="1"/>
  <c r="CN59" i="2"/>
  <c r="CN284" i="9"/>
  <c r="CN226" i="9"/>
  <c r="CQ204" i="9"/>
  <c r="CO153" i="9"/>
  <c r="CQ153" i="9" s="1"/>
  <c r="CO216" i="9"/>
  <c r="CO183" i="9"/>
  <c r="CN239" i="2"/>
  <c r="CO36" i="2"/>
  <c r="CN40" i="7"/>
  <c r="CO13" i="7"/>
  <c r="CN37" i="9"/>
  <c r="CO29" i="10"/>
  <c r="CO269" i="2"/>
  <c r="CQ269" i="2" s="1"/>
  <c r="CO64" i="2"/>
  <c r="CN32" i="7"/>
  <c r="CN5" i="7"/>
  <c r="CO259" i="9"/>
  <c r="CO229" i="9"/>
  <c r="CQ229" i="9" s="1"/>
  <c r="CN156" i="9"/>
  <c r="CQ156" i="9" s="1"/>
  <c r="CN35" i="9"/>
  <c r="CO35" i="9"/>
  <c r="CO32" i="10"/>
  <c r="CO12" i="10"/>
  <c r="CN28" i="6"/>
  <c r="CQ28" i="6" s="1"/>
  <c r="CO61" i="2"/>
  <c r="CO169" i="9"/>
  <c r="CN27" i="4"/>
  <c r="CO7" i="3"/>
  <c r="CN267" i="2"/>
  <c r="CO273" i="9"/>
  <c r="CO164" i="9"/>
  <c r="CO137" i="9"/>
  <c r="CN7" i="3"/>
  <c r="CO267" i="2"/>
  <c r="CQ175" i="9"/>
  <c r="CN11" i="4"/>
  <c r="CO8" i="4"/>
  <c r="CN10" i="3"/>
  <c r="CN286" i="2"/>
  <c r="CN219" i="2"/>
  <c r="CO112" i="2"/>
  <c r="CO84" i="2"/>
  <c r="CO20" i="6"/>
  <c r="CO17" i="6"/>
  <c r="CO289" i="9"/>
  <c r="CN208" i="9"/>
  <c r="CN137" i="9"/>
  <c r="CO18" i="9"/>
  <c r="CN29" i="10"/>
  <c r="CN20" i="7"/>
  <c r="CO131" i="8"/>
  <c r="CO58" i="8"/>
  <c r="CO143" i="12"/>
  <c r="CQ143" i="12" s="1"/>
  <c r="CO43" i="12"/>
  <c r="CQ43" i="12" s="1"/>
  <c r="CO23" i="12"/>
  <c r="CQ23" i="12" s="1"/>
  <c r="CO4" i="13"/>
  <c r="CQ4" i="13" s="1"/>
  <c r="CO229" i="2"/>
  <c r="CQ229" i="2" s="1"/>
  <c r="CN10" i="6"/>
  <c r="CQ10" i="6" s="1"/>
  <c r="CN244" i="9"/>
  <c r="CN133" i="9"/>
  <c r="CN83" i="9"/>
  <c r="CQ269" i="9"/>
  <c r="CO20" i="4"/>
  <c r="CN28" i="4"/>
  <c r="CO22" i="4"/>
  <c r="CO242" i="2"/>
  <c r="CO34" i="2"/>
  <c r="CN35" i="7"/>
  <c r="CO67" i="8"/>
  <c r="CN9" i="4"/>
  <c r="CO19" i="3"/>
  <c r="CN240" i="2"/>
  <c r="CO183" i="2"/>
  <c r="CQ183" i="2" s="1"/>
  <c r="CO164" i="2"/>
  <c r="CO290" i="9"/>
  <c r="CO159" i="9"/>
  <c r="CO151" i="9"/>
  <c r="CQ151" i="9" s="1"/>
  <c r="CN130" i="9"/>
  <c r="CO88" i="9"/>
  <c r="CN5" i="9"/>
  <c r="CO517" i="11"/>
  <c r="CP501" i="11"/>
  <c r="CP493" i="11"/>
  <c r="CP477" i="11"/>
  <c r="CP453" i="11"/>
  <c r="CP441" i="11"/>
  <c r="CP437" i="11"/>
  <c r="CP433" i="11"/>
  <c r="CP357" i="11"/>
  <c r="CO192" i="12"/>
  <c r="CO172" i="12"/>
  <c r="CO17" i="4"/>
  <c r="CN19" i="3"/>
  <c r="CQ19" i="3" s="1"/>
  <c r="CO16" i="3"/>
  <c r="CN8" i="3"/>
  <c r="CN200" i="2"/>
  <c r="CN178" i="2"/>
  <c r="CN161" i="2"/>
  <c r="CN141" i="2"/>
  <c r="CO124" i="2"/>
  <c r="CN22" i="7"/>
  <c r="CN7" i="6"/>
  <c r="CN162" i="9"/>
  <c r="CO110" i="9"/>
  <c r="CO13" i="3"/>
  <c r="CQ13" i="3" s="1"/>
  <c r="CN259" i="2"/>
  <c r="CN248" i="2"/>
  <c r="CN217" i="2"/>
  <c r="CO152" i="2"/>
  <c r="CO48" i="2"/>
  <c r="CN290" i="9"/>
  <c r="CN159" i="9"/>
  <c r="CO146" i="9"/>
  <c r="CQ146" i="9" s="1"/>
  <c r="CO124" i="9"/>
  <c r="CQ124" i="9" s="1"/>
  <c r="CN91" i="9"/>
  <c r="CN24" i="9"/>
  <c r="CN16" i="9"/>
  <c r="CP444" i="11"/>
  <c r="CP440" i="11"/>
  <c r="CQ440" i="11" s="1"/>
  <c r="CP436" i="11"/>
  <c r="CQ436" i="11" s="1"/>
  <c r="CP432" i="11"/>
  <c r="CQ432" i="11" s="1"/>
  <c r="CP428" i="11"/>
  <c r="CP424" i="11"/>
  <c r="CP420" i="11"/>
  <c r="CQ420" i="11" s="1"/>
  <c r="CP416" i="11"/>
  <c r="CQ416" i="11" s="1"/>
  <c r="CP412" i="11"/>
  <c r="CQ412" i="11" s="1"/>
  <c r="CP408" i="11"/>
  <c r="CP400" i="11"/>
  <c r="CQ400" i="11" s="1"/>
  <c r="CP396" i="11"/>
  <c r="CQ396" i="11" s="1"/>
  <c r="CP392" i="11"/>
  <c r="CP388" i="11"/>
  <c r="CP384" i="11"/>
  <c r="CP380" i="11"/>
  <c r="CQ380" i="11" s="1"/>
  <c r="CP376" i="11"/>
  <c r="CP372" i="11"/>
  <c r="CP368" i="11"/>
  <c r="CP364" i="11"/>
  <c r="CO120" i="8"/>
  <c r="CN52" i="8"/>
  <c r="CO182" i="12"/>
  <c r="CQ182" i="12" s="1"/>
  <c r="CO94" i="12"/>
  <c r="CQ94" i="12" s="1"/>
  <c r="CO43" i="13"/>
  <c r="CQ43" i="13" s="1"/>
  <c r="CP360" i="11"/>
  <c r="CQ360" i="11" s="1"/>
  <c r="CP352" i="11"/>
  <c r="CP348" i="11"/>
  <c r="CP340" i="11"/>
  <c r="CP336" i="11"/>
  <c r="CP328" i="11"/>
  <c r="CP324" i="11"/>
  <c r="CP320" i="11"/>
  <c r="CQ320" i="11" s="1"/>
  <c r="CP316" i="11"/>
  <c r="CQ316" i="11" s="1"/>
  <c r="CP312" i="11"/>
  <c r="CP308" i="11"/>
  <c r="CP300" i="11"/>
  <c r="CQ300" i="11" s="1"/>
  <c r="CP292" i="11"/>
  <c r="CP288" i="11"/>
  <c r="CQ288" i="11" s="1"/>
  <c r="CP284" i="11"/>
  <c r="CP280" i="11"/>
  <c r="CP276" i="11"/>
  <c r="CQ276" i="11" s="1"/>
  <c r="CP272" i="11"/>
  <c r="CQ272" i="11" s="1"/>
  <c r="CP268" i="11"/>
  <c r="CP264" i="11"/>
  <c r="CP260" i="11"/>
  <c r="CQ260" i="11" s="1"/>
  <c r="CP256" i="11"/>
  <c r="CQ256" i="11" s="1"/>
  <c r="CP252" i="11"/>
  <c r="CP248" i="11"/>
  <c r="CP244" i="11"/>
  <c r="CP240" i="11"/>
  <c r="CQ240" i="11" s="1"/>
  <c r="CP232" i="11"/>
  <c r="CP228" i="11"/>
  <c r="CQ228" i="11" s="1"/>
  <c r="CP224" i="11"/>
  <c r="CP220" i="11"/>
  <c r="CQ220" i="11" s="1"/>
  <c r="CP216" i="11"/>
  <c r="CQ216" i="11" s="1"/>
  <c r="CP212" i="11"/>
  <c r="CP208" i="11"/>
  <c r="CP204" i="11"/>
  <c r="CP200" i="11"/>
  <c r="CQ200" i="11" s="1"/>
  <c r="CP192" i="11"/>
  <c r="CP188" i="11"/>
  <c r="CP184" i="11"/>
  <c r="CP180" i="11"/>
  <c r="CQ180" i="11" s="1"/>
  <c r="CP176" i="11"/>
  <c r="CQ176" i="11" s="1"/>
  <c r="CP172" i="11"/>
  <c r="CP168" i="11"/>
  <c r="CP164" i="11"/>
  <c r="CP160" i="11"/>
  <c r="CQ160" i="11" s="1"/>
  <c r="CP156" i="11"/>
  <c r="CQ156" i="11" s="1"/>
  <c r="CP152" i="11"/>
  <c r="CP148" i="11"/>
  <c r="CP144" i="11"/>
  <c r="CP140" i="11"/>
  <c r="CQ140" i="11" s="1"/>
  <c r="CP136" i="11"/>
  <c r="CQ136" i="11" s="1"/>
  <c r="CP132" i="11"/>
  <c r="CQ132" i="11" s="1"/>
  <c r="CP128" i="11"/>
  <c r="CP124" i="11"/>
  <c r="CP120" i="11"/>
  <c r="CQ120" i="11" s="1"/>
  <c r="CP116" i="11"/>
  <c r="CQ116" i="11" s="1"/>
  <c r="CP112" i="11"/>
  <c r="CP108" i="11"/>
  <c r="CP104" i="11"/>
  <c r="CP100" i="11"/>
  <c r="CP88" i="11"/>
  <c r="CP80" i="11"/>
  <c r="CP76" i="11"/>
  <c r="CP72" i="11"/>
  <c r="CP68" i="11"/>
  <c r="CP64" i="11"/>
  <c r="CP60" i="11"/>
  <c r="CP56" i="11"/>
  <c r="CP48" i="11"/>
  <c r="CP44" i="11"/>
  <c r="CP40" i="11"/>
  <c r="CP36" i="11"/>
  <c r="CP32" i="11"/>
  <c r="CP28" i="11"/>
  <c r="CP24" i="11"/>
  <c r="CP20" i="11"/>
  <c r="CP12" i="11"/>
  <c r="CP8" i="11"/>
  <c r="CQ8" i="11" s="1"/>
  <c r="CO78" i="8"/>
  <c r="CO116" i="12"/>
  <c r="CQ116" i="12" s="1"/>
  <c r="CO96" i="12"/>
  <c r="CQ96" i="12" s="1"/>
  <c r="CO113" i="12"/>
  <c r="CQ113" i="12" s="1"/>
  <c r="CO23" i="13"/>
  <c r="CQ23" i="13" s="1"/>
  <c r="CN252" i="9"/>
  <c r="CO201" i="9"/>
  <c r="CN177" i="9"/>
  <c r="CO140" i="9"/>
  <c r="CQ140" i="9" s="1"/>
  <c r="CN121" i="9"/>
  <c r="CN113" i="9"/>
  <c r="CN110" i="9"/>
  <c r="CN102" i="9"/>
  <c r="CO80" i="9"/>
  <c r="CN69" i="9"/>
  <c r="CO66" i="9"/>
  <c r="CQ66" i="9" s="1"/>
  <c r="CN58" i="9"/>
  <c r="CQ58" i="9" s="1"/>
  <c r="CO31" i="9"/>
  <c r="CQ31" i="9" s="1"/>
  <c r="CO159" i="12"/>
  <c r="CQ159" i="12" s="1"/>
  <c r="CO74" i="12"/>
  <c r="CQ74" i="12" s="1"/>
  <c r="CO54" i="12"/>
  <c r="CQ54" i="12" s="1"/>
  <c r="CN257" i="9"/>
  <c r="CN190" i="9"/>
  <c r="CO163" i="9"/>
  <c r="CN150" i="9"/>
  <c r="CN82" i="9"/>
  <c r="CO49" i="9"/>
  <c r="CN25" i="9"/>
  <c r="CQ25" i="9" s="1"/>
  <c r="CO28" i="10"/>
  <c r="CO8" i="10"/>
  <c r="CO494" i="11"/>
  <c r="CP490" i="11"/>
  <c r="CP478" i="11"/>
  <c r="CP470" i="11"/>
  <c r="CP458" i="11"/>
  <c r="CN268" i="9"/>
  <c r="CN222" i="9"/>
  <c r="CN163" i="9"/>
  <c r="CN160" i="9"/>
  <c r="CN142" i="9"/>
  <c r="CN74" i="9"/>
  <c r="CQ74" i="9" s="1"/>
  <c r="CN49" i="9"/>
  <c r="CO19" i="9"/>
  <c r="CQ19" i="9" s="1"/>
  <c r="CO203" i="9"/>
  <c r="CN179" i="9"/>
  <c r="CN147" i="9"/>
  <c r="CN123" i="9"/>
  <c r="CO71" i="9"/>
  <c r="CO42" i="10"/>
  <c r="CO22" i="10"/>
  <c r="CN116" i="8"/>
  <c r="CO72" i="12"/>
  <c r="CQ72" i="12" s="1"/>
  <c r="CO284" i="9"/>
  <c r="CO281" i="9"/>
  <c r="CN276" i="9"/>
  <c r="CN262" i="9"/>
  <c r="CN251" i="9"/>
  <c r="CN131" i="9"/>
  <c r="CN90" i="9"/>
  <c r="CN79" i="9"/>
  <c r="CO43" i="9"/>
  <c r="CN139" i="8"/>
  <c r="CN96" i="8"/>
  <c r="CN120" i="9"/>
  <c r="CO76" i="9"/>
  <c r="CO68" i="9"/>
  <c r="CQ68" i="9" s="1"/>
  <c r="CP5" i="11"/>
  <c r="CN79" i="8"/>
  <c r="CN16" i="8"/>
  <c r="CN6" i="8"/>
  <c r="CN281" i="9"/>
  <c r="CN232" i="9"/>
  <c r="CQ232" i="9" s="1"/>
  <c r="CN203" i="9"/>
  <c r="CN173" i="9"/>
  <c r="CN136" i="9"/>
  <c r="CN128" i="9"/>
  <c r="CO62" i="9"/>
  <c r="CO27" i="9"/>
  <c r="CQ27" i="9" s="1"/>
  <c r="CN13" i="10"/>
  <c r="CO7" i="10"/>
  <c r="CP4" i="11"/>
  <c r="CO525" i="11"/>
  <c r="CP521" i="11"/>
  <c r="CP517" i="11"/>
  <c r="CP513" i="11"/>
  <c r="CO509" i="11"/>
  <c r="CP473" i="11"/>
  <c r="CP461" i="11"/>
  <c r="CP457" i="11"/>
  <c r="CP421" i="11"/>
  <c r="CP417" i="11"/>
  <c r="CP413" i="11"/>
  <c r="CP401" i="11"/>
  <c r="CP397" i="11"/>
  <c r="CP393" i="11"/>
  <c r="CP381" i="11"/>
  <c r="CP377" i="11"/>
  <c r="CP373" i="11"/>
  <c r="CP361" i="11"/>
  <c r="CP353" i="11"/>
  <c r="CP341" i="11"/>
  <c r="CP337" i="11"/>
  <c r="CP333" i="11"/>
  <c r="CP301" i="11"/>
  <c r="CP297" i="11"/>
  <c r="CP293" i="11"/>
  <c r="CP281" i="11"/>
  <c r="CP277" i="11"/>
  <c r="CP273" i="11"/>
  <c r="CP257" i="11"/>
  <c r="CP253" i="11"/>
  <c r="CP237" i="11"/>
  <c r="CP233" i="11"/>
  <c r="CP221" i="11"/>
  <c r="CP217" i="11"/>
  <c r="CP193" i="11"/>
  <c r="CP181" i="11"/>
  <c r="CP177" i="11"/>
  <c r="CP173" i="11"/>
  <c r="CP161" i="11"/>
  <c r="CP157" i="11"/>
  <c r="CP141" i="11"/>
  <c r="CP121" i="11"/>
  <c r="CP117" i="11"/>
  <c r="CP113" i="11"/>
  <c r="CP101" i="11"/>
  <c r="CP81" i="11"/>
  <c r="CP77" i="11"/>
  <c r="CP73" i="11"/>
  <c r="CP61" i="11"/>
  <c r="CP57" i="11"/>
  <c r="CP53" i="11"/>
  <c r="CP41" i="11"/>
  <c r="CP33" i="11"/>
  <c r="CP21" i="11"/>
  <c r="CP17" i="11"/>
  <c r="CP13" i="11"/>
  <c r="CN102" i="8"/>
  <c r="CO99" i="8"/>
  <c r="CN59" i="8"/>
  <c r="CO176" i="12"/>
  <c r="CQ176" i="12" s="1"/>
  <c r="CO156" i="12"/>
  <c r="CQ156" i="12" s="1"/>
  <c r="CO19" i="13"/>
  <c r="CQ19" i="13" s="1"/>
  <c r="CO31" i="12"/>
  <c r="CQ31" i="12" s="1"/>
  <c r="CN278" i="9"/>
  <c r="CN21" i="9"/>
  <c r="CO21" i="9"/>
  <c r="CO174" i="12"/>
  <c r="CQ174" i="12" s="1"/>
  <c r="CN210" i="2"/>
  <c r="CO210" i="2"/>
  <c r="CQ210" i="2" s="1"/>
  <c r="CN21" i="7"/>
  <c r="CO188" i="9"/>
  <c r="CN116" i="9"/>
  <c r="CN85" i="9"/>
  <c r="CN44" i="9"/>
  <c r="CO44" i="9"/>
  <c r="CO218" i="2"/>
  <c r="CN218" i="2"/>
  <c r="CN39" i="9"/>
  <c r="CO39" i="9"/>
  <c r="CN99" i="9"/>
  <c r="CO99" i="9"/>
  <c r="CN34" i="10"/>
  <c r="CO38" i="7"/>
  <c r="CN24" i="6"/>
  <c r="CO24" i="6"/>
  <c r="CN237" i="9"/>
  <c r="CN14" i="9"/>
  <c r="CO14" i="9"/>
  <c r="CN292" i="9"/>
  <c r="CO292" i="9"/>
  <c r="CO221" i="2"/>
  <c r="CN221" i="2"/>
  <c r="CO76" i="2"/>
  <c r="CO111" i="9"/>
  <c r="CQ111" i="9" s="1"/>
  <c r="CN57" i="9"/>
  <c r="CN266" i="9"/>
  <c r="CO266" i="9"/>
  <c r="CN250" i="9"/>
  <c r="CN245" i="9"/>
  <c r="CN181" i="9"/>
  <c r="CN117" i="9"/>
  <c r="CO260" i="9"/>
  <c r="CN194" i="9"/>
  <c r="CO194" i="9"/>
  <c r="CN8" i="7"/>
  <c r="CQ8" i="7" s="1"/>
  <c r="CO226" i="9"/>
  <c r="CN65" i="9"/>
  <c r="CO65" i="9"/>
  <c r="CN18" i="8"/>
  <c r="CO48" i="13"/>
  <c r="CQ48" i="13" s="1"/>
  <c r="CO280" i="2"/>
  <c r="CO193" i="2"/>
  <c r="CN81" i="2"/>
  <c r="CO45" i="2"/>
  <c r="CN9" i="2"/>
  <c r="CO30" i="7"/>
  <c r="CO23" i="7"/>
  <c r="CO20" i="7"/>
  <c r="CN26" i="6"/>
  <c r="CQ26" i="6" s="1"/>
  <c r="CN8" i="6"/>
  <c r="CN5" i="6"/>
  <c r="CN247" i="9"/>
  <c r="CO244" i="9"/>
  <c r="CN242" i="9"/>
  <c r="CO214" i="9"/>
  <c r="CN201" i="9"/>
  <c r="CO195" i="9"/>
  <c r="CQ154" i="9"/>
  <c r="CO119" i="9"/>
  <c r="CQ119" i="9" s="1"/>
  <c r="CN106" i="9"/>
  <c r="CN101" i="9"/>
  <c r="CO56" i="9"/>
  <c r="CN36" i="9"/>
  <c r="CO8" i="9"/>
  <c r="CO39" i="10"/>
  <c r="CN130" i="8"/>
  <c r="CN87" i="8"/>
  <c r="CN51" i="8"/>
  <c r="CO167" i="12"/>
  <c r="CQ167" i="12" s="1"/>
  <c r="CN104" i="8"/>
  <c r="CN91" i="8"/>
  <c r="CN71" i="8"/>
  <c r="CN280" i="2"/>
  <c r="CO250" i="2"/>
  <c r="CO176" i="2"/>
  <c r="CO270" i="9"/>
  <c r="CQ270" i="9" s="1"/>
  <c r="CO116" i="9"/>
  <c r="CO93" i="9"/>
  <c r="CQ93" i="9" s="1"/>
  <c r="CO85" i="9"/>
  <c r="CO51" i="9"/>
  <c r="CO13" i="9"/>
  <c r="CQ10" i="9"/>
  <c r="CO13" i="10"/>
  <c r="CP525" i="11"/>
  <c r="CP509" i="11"/>
  <c r="CP505" i="11"/>
  <c r="CP497" i="11"/>
  <c r="CN12" i="4"/>
  <c r="CN231" i="2"/>
  <c r="CQ231" i="2" s="1"/>
  <c r="CO220" i="2"/>
  <c r="CN179" i="2"/>
  <c r="CN125" i="2"/>
  <c r="CO72" i="2"/>
  <c r="CO15" i="7"/>
  <c r="CQ15" i="7" s="1"/>
  <c r="CN13" i="6"/>
  <c r="CO283" i="9"/>
  <c r="CO221" i="9"/>
  <c r="CQ221" i="9" s="1"/>
  <c r="CN198" i="9"/>
  <c r="CN170" i="9"/>
  <c r="CN152" i="9"/>
  <c r="CQ152" i="9" s="1"/>
  <c r="CN129" i="9"/>
  <c r="CO69" i="9"/>
  <c r="CO64" i="9"/>
  <c r="CQ64" i="9" s="1"/>
  <c r="CN59" i="9"/>
  <c r="CN8" i="9"/>
  <c r="CO5" i="9"/>
  <c r="CO33" i="10"/>
  <c r="CO27" i="10"/>
  <c r="CO16" i="10"/>
  <c r="CP489" i="11"/>
  <c r="CN136" i="8"/>
  <c r="CN103" i="8"/>
  <c r="CN47" i="8"/>
  <c r="CN7" i="8"/>
  <c r="CO89" i="12"/>
  <c r="CQ89" i="12" s="1"/>
  <c r="CO49" i="12"/>
  <c r="CQ49" i="12" s="1"/>
  <c r="CO29" i="12"/>
  <c r="CQ29" i="12" s="1"/>
  <c r="CN70" i="8"/>
  <c r="CO37" i="8"/>
  <c r="CO87" i="12"/>
  <c r="CQ87" i="12" s="1"/>
  <c r="CN14" i="3"/>
  <c r="CN244" i="2"/>
  <c r="CO23" i="8"/>
  <c r="CO17" i="8"/>
  <c r="CO178" i="12"/>
  <c r="CQ178" i="12" s="1"/>
  <c r="CO146" i="12"/>
  <c r="CQ146" i="12" s="1"/>
  <c r="CO27" i="4"/>
  <c r="CO244" i="2"/>
  <c r="CO214" i="2"/>
  <c r="CO189" i="2"/>
  <c r="CN47" i="2"/>
  <c r="CO11" i="2"/>
  <c r="CN12" i="7"/>
  <c r="CQ35" i="6"/>
  <c r="CO25" i="6"/>
  <c r="CN4" i="9"/>
  <c r="CO285" i="9"/>
  <c r="CN275" i="9"/>
  <c r="CN267" i="9"/>
  <c r="CO241" i="9"/>
  <c r="CQ241" i="9" s="1"/>
  <c r="CO228" i="9"/>
  <c r="CQ228" i="9" s="1"/>
  <c r="CO223" i="9"/>
  <c r="CN216" i="9"/>
  <c r="CN185" i="9"/>
  <c r="CN172" i="9"/>
  <c r="CN167" i="9"/>
  <c r="CO141" i="9"/>
  <c r="CO123" i="9"/>
  <c r="CO118" i="9"/>
  <c r="CO87" i="9"/>
  <c r="CO15" i="9"/>
  <c r="CP520" i="11"/>
  <c r="CP508" i="11"/>
  <c r="CP500" i="11"/>
  <c r="CO93" i="8"/>
  <c r="CN76" i="8"/>
  <c r="CN40" i="8"/>
  <c r="CN23" i="8"/>
  <c r="CQ23" i="8" s="1"/>
  <c r="CN33" i="8"/>
  <c r="CN13" i="8"/>
  <c r="CO162" i="12"/>
  <c r="CO42" i="12"/>
  <c r="CQ42" i="12" s="1"/>
  <c r="CO44" i="12"/>
  <c r="CQ44" i="12" s="1"/>
  <c r="CN115" i="8"/>
  <c r="CO102" i="8"/>
  <c r="CO69" i="8"/>
  <c r="CN39" i="8"/>
  <c r="CO151" i="12"/>
  <c r="CQ151" i="12" s="1"/>
  <c r="CO8" i="3"/>
  <c r="CO235" i="2"/>
  <c r="CN227" i="2"/>
  <c r="CO71" i="2"/>
  <c r="CO10" i="2"/>
  <c r="CN7" i="2"/>
  <c r="CO32" i="6"/>
  <c r="CO9" i="6"/>
  <c r="CQ9" i="6" s="1"/>
  <c r="CN282" i="9"/>
  <c r="CO274" i="9"/>
  <c r="CO264" i="9"/>
  <c r="CQ264" i="9" s="1"/>
  <c r="CO184" i="9"/>
  <c r="CO125" i="9"/>
  <c r="CQ125" i="9" s="1"/>
  <c r="CO81" i="9"/>
  <c r="CN63" i="9"/>
  <c r="CO55" i="9"/>
  <c r="CN32" i="9"/>
  <c r="CN12" i="9"/>
  <c r="CQ12" i="9" s="1"/>
  <c r="CO26" i="10"/>
  <c r="CO18" i="3"/>
  <c r="CO265" i="2"/>
  <c r="CQ265" i="2" s="1"/>
  <c r="CO199" i="2"/>
  <c r="CO191" i="2"/>
  <c r="CO177" i="2"/>
  <c r="CO101" i="2"/>
  <c r="CO7" i="2"/>
  <c r="CO11" i="7"/>
  <c r="CQ11" i="7" s="1"/>
  <c r="CO6" i="6"/>
  <c r="CO279" i="9"/>
  <c r="CO215" i="9"/>
  <c r="CQ215" i="9" s="1"/>
  <c r="CO171" i="9"/>
  <c r="CQ171" i="9" s="1"/>
  <c r="CO16" i="9"/>
  <c r="CP487" i="11"/>
  <c r="CP483" i="11"/>
  <c r="CP479" i="11"/>
  <c r="CP475" i="11"/>
  <c r="CP471" i="11"/>
  <c r="CP467" i="11"/>
  <c r="CP463" i="11"/>
  <c r="CP459" i="11"/>
  <c r="CP451" i="11"/>
  <c r="CO467" i="11"/>
  <c r="CO49" i="8"/>
  <c r="CO131" i="12"/>
  <c r="CQ131" i="12" s="1"/>
  <c r="CO79" i="12"/>
  <c r="CQ79" i="12" s="1"/>
  <c r="CO21" i="4"/>
  <c r="CO13" i="4"/>
  <c r="CO5" i="4"/>
  <c r="CQ5" i="4" s="1"/>
  <c r="CN284" i="2"/>
  <c r="CO273" i="2"/>
  <c r="CO202" i="2"/>
  <c r="CN199" i="2"/>
  <c r="CO180" i="2"/>
  <c r="CO163" i="2"/>
  <c r="CO118" i="2"/>
  <c r="CO38" i="2"/>
  <c r="CN29" i="7"/>
  <c r="CN19" i="7"/>
  <c r="CO16" i="6"/>
  <c r="CO14" i="6"/>
  <c r="CQ14" i="6" s="1"/>
  <c r="CN6" i="6"/>
  <c r="CN274" i="9"/>
  <c r="CO271" i="9"/>
  <c r="CN243" i="9"/>
  <c r="CO227" i="9"/>
  <c r="CO220" i="9"/>
  <c r="CN202" i="9"/>
  <c r="CO199" i="9"/>
  <c r="CQ199" i="9" s="1"/>
  <c r="CN184" i="9"/>
  <c r="CO173" i="9"/>
  <c r="CO158" i="9"/>
  <c r="CN107" i="9"/>
  <c r="CQ107" i="9" s="1"/>
  <c r="CO60" i="9"/>
  <c r="CN55" i="9"/>
  <c r="CO40" i="10"/>
  <c r="CN26" i="10"/>
  <c r="CO527" i="11"/>
  <c r="CO507" i="11"/>
  <c r="CO491" i="11"/>
  <c r="CO471" i="11"/>
  <c r="CO451" i="11"/>
  <c r="CO65" i="8"/>
  <c r="CN32" i="8"/>
  <c r="CO10" i="13"/>
  <c r="CQ10" i="13" s="1"/>
  <c r="CO24" i="12"/>
  <c r="CQ24" i="12" s="1"/>
  <c r="CO29" i="4"/>
  <c r="CO26" i="4"/>
  <c r="CN292" i="2"/>
  <c r="CO254" i="2"/>
  <c r="CN237" i="2"/>
  <c r="CQ237" i="2" s="1"/>
  <c r="CN191" i="2"/>
  <c r="CO185" i="2"/>
  <c r="CO65" i="2"/>
  <c r="CO62" i="2"/>
  <c r="CO43" i="2"/>
  <c r="CN35" i="2"/>
  <c r="CO29" i="2"/>
  <c r="CO39" i="7"/>
  <c r="CQ39" i="7" s="1"/>
  <c r="CO34" i="7"/>
  <c r="CQ34" i="7" s="1"/>
  <c r="CN24" i="7"/>
  <c r="CN6" i="7"/>
  <c r="CQ6" i="7" s="1"/>
  <c r="CN19" i="6"/>
  <c r="CQ19" i="6" s="1"/>
  <c r="CN279" i="9"/>
  <c r="CO222" i="9"/>
  <c r="CN207" i="9"/>
  <c r="CO132" i="9"/>
  <c r="CN112" i="9"/>
  <c r="CN29" i="9"/>
  <c r="CO37" i="10"/>
  <c r="CO20" i="10"/>
  <c r="CP491" i="11"/>
  <c r="CO487" i="11"/>
  <c r="CP455" i="11"/>
  <c r="CO447" i="11"/>
  <c r="CP439" i="11"/>
  <c r="CP415" i="11"/>
  <c r="CP379" i="11"/>
  <c r="CP339" i="11"/>
  <c r="CP315" i="11"/>
  <c r="CP311" i="11"/>
  <c r="CP295" i="11"/>
  <c r="CP275" i="11"/>
  <c r="CP271" i="11"/>
  <c r="CP239" i="11"/>
  <c r="CP235" i="11"/>
  <c r="CP219" i="11"/>
  <c r="CP215" i="11"/>
  <c r="CP199" i="11"/>
  <c r="CP175" i="11"/>
  <c r="CP171" i="11"/>
  <c r="CP159" i="11"/>
  <c r="CP155" i="11"/>
  <c r="CP151" i="11"/>
  <c r="CP139" i="11"/>
  <c r="CP131" i="11"/>
  <c r="CP119" i="11"/>
  <c r="CP115" i="11"/>
  <c r="CO114" i="8"/>
  <c r="CO38" i="8"/>
  <c r="CN195" i="2"/>
  <c r="CO96" i="8"/>
  <c r="CO63" i="12"/>
  <c r="CQ63" i="12" s="1"/>
  <c r="CN13" i="4"/>
  <c r="CO259" i="2"/>
  <c r="CO223" i="2"/>
  <c r="CQ223" i="2" s="1"/>
  <c r="CN177" i="2"/>
  <c r="CO174" i="2"/>
  <c r="CO32" i="2"/>
  <c r="CN29" i="2"/>
  <c r="CO31" i="7"/>
  <c r="CQ31" i="7" s="1"/>
  <c r="CO11" i="6"/>
  <c r="CN271" i="9"/>
  <c r="CN253" i="9"/>
  <c r="CO250" i="9"/>
  <c r="CQ250" i="9" s="1"/>
  <c r="CO245" i="9"/>
  <c r="CN240" i="9"/>
  <c r="CN227" i="9"/>
  <c r="CO181" i="9"/>
  <c r="CO176" i="9"/>
  <c r="CQ176" i="9" s="1"/>
  <c r="CO155" i="9"/>
  <c r="CO104" i="9"/>
  <c r="CO94" i="9"/>
  <c r="CO70" i="9"/>
  <c r="CO52" i="9"/>
  <c r="CO26" i="9"/>
  <c r="CQ26" i="9" s="1"/>
  <c r="CN9" i="9"/>
  <c r="CQ9" i="9" s="1"/>
  <c r="CO34" i="10"/>
  <c r="CO25" i="8"/>
  <c r="CN12" i="8"/>
  <c r="CO130" i="12"/>
  <c r="CQ130" i="12" s="1"/>
  <c r="CO136" i="12"/>
  <c r="CQ136" i="12" s="1"/>
  <c r="CO56" i="12"/>
  <c r="CQ56" i="12" s="1"/>
  <c r="CN25" i="4"/>
  <c r="CQ25" i="4" s="1"/>
  <c r="CN189" i="9"/>
  <c r="CO189" i="9"/>
  <c r="CO34" i="11"/>
  <c r="CP34" i="11"/>
  <c r="CO43" i="7"/>
  <c r="CN41" i="7"/>
  <c r="CO41" i="7"/>
  <c r="CN238" i="2"/>
  <c r="CO238" i="2"/>
  <c r="CN77" i="9"/>
  <c r="CO77" i="9"/>
  <c r="CN174" i="9"/>
  <c r="CO174" i="9"/>
  <c r="CN115" i="9"/>
  <c r="CO115" i="9"/>
  <c r="CO198" i="9"/>
  <c r="CN196" i="9"/>
  <c r="CO196" i="9"/>
  <c r="CO11" i="11"/>
  <c r="CP11" i="11"/>
  <c r="CN9" i="7"/>
  <c r="CO9" i="7"/>
  <c r="CN98" i="9"/>
  <c r="CO98" i="9"/>
  <c r="CN14" i="7"/>
  <c r="CO14" i="7"/>
  <c r="CO130" i="2"/>
  <c r="CN72" i="9"/>
  <c r="CO72" i="9"/>
  <c r="CN246" i="2"/>
  <c r="CO246" i="2"/>
  <c r="CO4" i="9"/>
  <c r="CN33" i="9"/>
  <c r="CO33" i="9"/>
  <c r="CN108" i="9"/>
  <c r="CO108" i="9"/>
  <c r="CO38" i="9"/>
  <c r="CN38" i="9"/>
  <c r="CO141" i="2"/>
  <c r="CQ141" i="2" s="1"/>
  <c r="CO272" i="9"/>
  <c r="CO211" i="9"/>
  <c r="CQ211" i="9" s="1"/>
  <c r="CN11" i="9"/>
  <c r="CO11" i="9"/>
  <c r="CN6" i="9"/>
  <c r="CO6" i="9"/>
  <c r="CP446" i="11"/>
  <c r="CP442" i="11"/>
  <c r="CP434" i="11"/>
  <c r="CP426" i="11"/>
  <c r="CP422" i="11"/>
  <c r="CP414" i="11"/>
  <c r="CP406" i="11"/>
  <c r="CP402" i="11"/>
  <c r="CP394" i="11"/>
  <c r="CP386" i="11"/>
  <c r="CP382" i="11"/>
  <c r="CP374" i="11"/>
  <c r="CP366" i="11"/>
  <c r="CP362" i="11"/>
  <c r="CP354" i="11"/>
  <c r="CP346" i="11"/>
  <c r="CP342" i="11"/>
  <c r="CP334" i="11"/>
  <c r="CP326" i="11"/>
  <c r="CO54" i="9"/>
  <c r="CN54" i="9"/>
  <c r="CO14" i="11"/>
  <c r="CP14" i="11"/>
  <c r="CN126" i="9"/>
  <c r="CO126" i="9"/>
  <c r="CN202" i="2"/>
  <c r="CN208" i="2"/>
  <c r="CO208" i="2"/>
  <c r="CO40" i="7"/>
  <c r="CQ191" i="9"/>
  <c r="CP322" i="11"/>
  <c r="CP314" i="11"/>
  <c r="CP306" i="11"/>
  <c r="CP302" i="11"/>
  <c r="CP294" i="11"/>
  <c r="CP286" i="11"/>
  <c r="CP282" i="11"/>
  <c r="CP274" i="11"/>
  <c r="CP266" i="11"/>
  <c r="CP262" i="11"/>
  <c r="CP254" i="11"/>
  <c r="CP246" i="11"/>
  <c r="CP242" i="11"/>
  <c r="CP234" i="11"/>
  <c r="CP226" i="11"/>
  <c r="CP222" i="11"/>
  <c r="CP214" i="11"/>
  <c r="CQ214" i="11" s="1"/>
  <c r="CP206" i="11"/>
  <c r="CP202" i="11"/>
  <c r="CP194" i="11"/>
  <c r="CQ194" i="11" s="1"/>
  <c r="CP186" i="11"/>
  <c r="CP182" i="11"/>
  <c r="CP174" i="11"/>
  <c r="CP166" i="11"/>
  <c r="CP162" i="11"/>
  <c r="CP154" i="11"/>
  <c r="CP146" i="11"/>
  <c r="CP142" i="11"/>
  <c r="CP134" i="11"/>
  <c r="CP126" i="11"/>
  <c r="CP122" i="11"/>
  <c r="CP114" i="11"/>
  <c r="CQ114" i="11" s="1"/>
  <c r="CP106" i="11"/>
  <c r="CP102" i="11"/>
  <c r="CP94" i="11"/>
  <c r="CP86" i="11"/>
  <c r="CP82" i="11"/>
  <c r="CP74" i="11"/>
  <c r="CP66" i="11"/>
  <c r="CP62" i="11"/>
  <c r="CP54" i="11"/>
  <c r="CP46" i="11"/>
  <c r="CP42" i="11"/>
  <c r="CP26" i="11"/>
  <c r="CQ26" i="11" s="1"/>
  <c r="CP22" i="11"/>
  <c r="CO502" i="11"/>
  <c r="CN110" i="8"/>
  <c r="CO100" i="8"/>
  <c r="CO97" i="8"/>
  <c r="CO248" i="2"/>
  <c r="CO240" i="2"/>
  <c r="CN206" i="9"/>
  <c r="CO206" i="9"/>
  <c r="CO133" i="9"/>
  <c r="CN28" i="9"/>
  <c r="CO28" i="9"/>
  <c r="CO430" i="11"/>
  <c r="CO410" i="11"/>
  <c r="CO390" i="11"/>
  <c r="CO370" i="11"/>
  <c r="CO350" i="11"/>
  <c r="CO330" i="11"/>
  <c r="CO310" i="11"/>
  <c r="CO290" i="11"/>
  <c r="CO270" i="11"/>
  <c r="CQ270" i="11" s="1"/>
  <c r="CO250" i="11"/>
  <c r="CO230" i="11"/>
  <c r="CO210" i="11"/>
  <c r="CO190" i="11"/>
  <c r="CO170" i="11"/>
  <c r="CO150" i="11"/>
  <c r="CO130" i="11"/>
  <c r="CQ130" i="11" s="1"/>
  <c r="CO110" i="11"/>
  <c r="CQ110" i="11" s="1"/>
  <c r="CO90" i="11"/>
  <c r="CQ90" i="11" s="1"/>
  <c r="CO70" i="11"/>
  <c r="CQ70" i="11" s="1"/>
  <c r="CO50" i="11"/>
  <c r="CQ50" i="11" s="1"/>
  <c r="CO30" i="11"/>
  <c r="CQ30" i="11" s="1"/>
  <c r="CO4" i="8"/>
  <c r="CO27" i="13"/>
  <c r="CQ27" i="13" s="1"/>
  <c r="CO4" i="4"/>
  <c r="CN4" i="8"/>
  <c r="CN29" i="6"/>
  <c r="CQ29" i="6" s="1"/>
  <c r="CO29" i="6"/>
  <c r="CO130" i="9"/>
  <c r="CO47" i="12"/>
  <c r="CQ47" i="12" s="1"/>
  <c r="CN8" i="4"/>
  <c r="CN6" i="4"/>
  <c r="CO6" i="4"/>
  <c r="CO11" i="3"/>
  <c r="CO277" i="2"/>
  <c r="CN212" i="2"/>
  <c r="CO212" i="2"/>
  <c r="CQ187" i="2"/>
  <c r="CO70" i="2"/>
  <c r="CN10" i="2"/>
  <c r="CN34" i="6"/>
  <c r="CO34" i="6"/>
  <c r="CN21" i="6"/>
  <c r="CQ21" i="6" s="1"/>
  <c r="CO46" i="13"/>
  <c r="CQ46" i="13" s="1"/>
  <c r="CO5" i="2"/>
  <c r="CN193" i="2"/>
  <c r="CO29" i="7"/>
  <c r="CO12" i="7"/>
  <c r="CN258" i="9"/>
  <c r="CQ258" i="9" s="1"/>
  <c r="CO240" i="9"/>
  <c r="CN238" i="9"/>
  <c r="CO238" i="9"/>
  <c r="CO230" i="9"/>
  <c r="CQ230" i="9" s="1"/>
  <c r="CQ210" i="9"/>
  <c r="CN165" i="9"/>
  <c r="CO165" i="9"/>
  <c r="CN52" i="9"/>
  <c r="CN50" i="9"/>
  <c r="CO50" i="9"/>
  <c r="CN19" i="8"/>
  <c r="CO290" i="2"/>
  <c r="CQ290" i="2" s="1"/>
  <c r="CO117" i="2"/>
  <c r="CO276" i="9"/>
  <c r="CO235" i="9"/>
  <c r="CQ235" i="9" s="1"/>
  <c r="CO47" i="9"/>
  <c r="CQ47" i="9" s="1"/>
  <c r="CN103" i="2"/>
  <c r="CO103" i="2"/>
  <c r="CN286" i="9"/>
  <c r="CO286" i="9"/>
  <c r="CN98" i="8"/>
  <c r="CO98" i="8"/>
  <c r="CN225" i="2"/>
  <c r="CO225" i="2"/>
  <c r="CO162" i="9"/>
  <c r="CN96" i="9"/>
  <c r="CO96" i="9"/>
  <c r="CO40" i="9"/>
  <c r="CN40" i="9"/>
  <c r="CN16" i="4"/>
  <c r="CO16" i="4"/>
  <c r="CO237" i="9"/>
  <c r="CP443" i="11"/>
  <c r="CP423" i="11"/>
  <c r="CP407" i="11"/>
  <c r="CP387" i="11"/>
  <c r="CP367" i="11"/>
  <c r="CP351" i="11"/>
  <c r="CP335" i="11"/>
  <c r="CP323" i="11"/>
  <c r="CP303" i="11"/>
  <c r="CP283" i="11"/>
  <c r="CP263" i="11"/>
  <c r="CP251" i="11"/>
  <c r="CP243" i="11"/>
  <c r="CP227" i="11"/>
  <c r="CP223" i="11"/>
  <c r="CP211" i="11"/>
  <c r="CP207" i="11"/>
  <c r="CP203" i="11"/>
  <c r="CP191" i="11"/>
  <c r="CP187" i="11"/>
  <c r="CP183" i="11"/>
  <c r="CP179" i="11"/>
  <c r="CP167" i="11"/>
  <c r="CP163" i="11"/>
  <c r="CP147" i="11"/>
  <c r="CP143" i="11"/>
  <c r="CP135" i="11"/>
  <c r="CP127" i="11"/>
  <c r="CP123" i="11"/>
  <c r="CP111" i="11"/>
  <c r="CP107" i="11"/>
  <c r="CP103" i="11"/>
  <c r="CP95" i="11"/>
  <c r="CP87" i="11"/>
  <c r="CP83" i="11"/>
  <c r="CP75" i="11"/>
  <c r="CP67" i="11"/>
  <c r="CP63" i="11"/>
  <c r="CP59" i="11"/>
  <c r="CP47" i="11"/>
  <c r="CP43" i="11"/>
  <c r="CP31" i="11"/>
  <c r="CP27" i="11"/>
  <c r="CP23" i="11"/>
  <c r="CP7" i="11"/>
  <c r="CN200" i="9"/>
  <c r="CO200" i="9"/>
  <c r="CO219" i="2"/>
  <c r="CO97" i="2"/>
  <c r="CO288" i="9"/>
  <c r="CN67" i="9"/>
  <c r="CO67" i="9"/>
  <c r="CP447" i="11"/>
  <c r="CP435" i="11"/>
  <c r="CP431" i="11"/>
  <c r="CP427" i="11"/>
  <c r="CP419" i="11"/>
  <c r="CP411" i="11"/>
  <c r="CP403" i="11"/>
  <c r="CP399" i="11"/>
  <c r="CP395" i="11"/>
  <c r="CP391" i="11"/>
  <c r="CP383" i="11"/>
  <c r="CP375" i="11"/>
  <c r="CP371" i="11"/>
  <c r="CP363" i="11"/>
  <c r="CP359" i="11"/>
  <c r="CP355" i="11"/>
  <c r="CP347" i="11"/>
  <c r="CP343" i="11"/>
  <c r="CP331" i="11"/>
  <c r="CP327" i="11"/>
  <c r="CP319" i="11"/>
  <c r="CP307" i="11"/>
  <c r="CP299" i="11"/>
  <c r="CP291" i="11"/>
  <c r="CP287" i="11"/>
  <c r="CP279" i="11"/>
  <c r="CP267" i="11"/>
  <c r="CP259" i="11"/>
  <c r="CP255" i="11"/>
  <c r="CP247" i="11"/>
  <c r="CP231" i="11"/>
  <c r="CQ18" i="4"/>
  <c r="CN97" i="2"/>
  <c r="CO7" i="6"/>
  <c r="CO90" i="9"/>
  <c r="CO427" i="11"/>
  <c r="CO407" i="11"/>
  <c r="CO7" i="11"/>
  <c r="CO74" i="8"/>
  <c r="CN127" i="8"/>
  <c r="CO127" i="8"/>
  <c r="CQ52" i="13"/>
  <c r="CO28" i="13"/>
  <c r="CQ28" i="13" s="1"/>
  <c r="CO4" i="6"/>
  <c r="CN11" i="3"/>
  <c r="CO227" i="2"/>
  <c r="CN147" i="2"/>
  <c r="CO108" i="2"/>
  <c r="CN38" i="7"/>
  <c r="CQ38" i="7" s="1"/>
  <c r="CO33" i="7"/>
  <c r="CQ33" i="7" s="1"/>
  <c r="CO31" i="6"/>
  <c r="CO225" i="9"/>
  <c r="CQ225" i="9" s="1"/>
  <c r="CO208" i="9"/>
  <c r="CO167" i="9"/>
  <c r="CO135" i="9"/>
  <c r="CO91" i="9"/>
  <c r="CO59" i="9"/>
  <c r="CO42" i="9"/>
  <c r="CO19" i="10"/>
  <c r="CN114" i="8"/>
  <c r="CO107" i="8"/>
  <c r="CO94" i="8"/>
  <c r="CO109" i="12"/>
  <c r="CQ109" i="12" s="1"/>
  <c r="CO9" i="12"/>
  <c r="CQ9" i="12" s="1"/>
  <c r="CO111" i="12"/>
  <c r="CQ111" i="12" s="1"/>
  <c r="CO83" i="12"/>
  <c r="CQ83" i="12" s="1"/>
  <c r="CO7" i="4"/>
  <c r="CO10" i="3"/>
  <c r="CO5" i="3"/>
  <c r="CQ5" i="3" s="1"/>
  <c r="CO258" i="2"/>
  <c r="CQ258" i="2" s="1"/>
  <c r="CO143" i="2"/>
  <c r="CO50" i="2"/>
  <c r="CO31" i="2"/>
  <c r="CO15" i="2"/>
  <c r="CQ15" i="2" s="1"/>
  <c r="CO42" i="7"/>
  <c r="CO37" i="7"/>
  <c r="CO30" i="6"/>
  <c r="CO287" i="9"/>
  <c r="CO268" i="9"/>
  <c r="CO239" i="9"/>
  <c r="CO234" i="9"/>
  <c r="CO212" i="9"/>
  <c r="CQ212" i="9" s="1"/>
  <c r="CO207" i="9"/>
  <c r="CO178" i="9"/>
  <c r="CQ127" i="9"/>
  <c r="CN78" i="9"/>
  <c r="CO78" i="9"/>
  <c r="CO24" i="9"/>
  <c r="CO142" i="12"/>
  <c r="CQ142" i="12" s="1"/>
  <c r="CO102" i="12"/>
  <c r="CQ102" i="12" s="1"/>
  <c r="CO27" i="12"/>
  <c r="CQ27" i="12" s="1"/>
  <c r="CO24" i="4"/>
  <c r="CQ24" i="4" s="1"/>
  <c r="CO292" i="2"/>
  <c r="CO239" i="2"/>
  <c r="CO195" i="2"/>
  <c r="CN143" i="2"/>
  <c r="CN107" i="2"/>
  <c r="CO42" i="2"/>
  <c r="CO28" i="2"/>
  <c r="CO17" i="2"/>
  <c r="CQ17" i="2" s="1"/>
  <c r="CO4" i="7"/>
  <c r="CN42" i="7"/>
  <c r="CO17" i="7"/>
  <c r="CN30" i="6"/>
  <c r="CO23" i="6"/>
  <c r="CO18" i="6"/>
  <c r="CO202" i="9"/>
  <c r="CO161" i="9"/>
  <c r="CO149" i="9"/>
  <c r="CO144" i="9"/>
  <c r="CO139" i="9"/>
  <c r="CN73" i="9"/>
  <c r="CO73" i="9"/>
  <c r="CN27" i="8"/>
  <c r="CQ27" i="8" s="1"/>
  <c r="CO7" i="8"/>
  <c r="CO91" i="12"/>
  <c r="CQ91" i="12" s="1"/>
  <c r="CO78" i="12"/>
  <c r="CQ78" i="12" s="1"/>
  <c r="CO284" i="2"/>
  <c r="CQ284" i="2" s="1"/>
  <c r="CO252" i="2"/>
  <c r="CQ252" i="2" s="1"/>
  <c r="CO200" i="2"/>
  <c r="CO77" i="2"/>
  <c r="CO9" i="2"/>
  <c r="CO19" i="7"/>
  <c r="CO13" i="6"/>
  <c r="CO8" i="6"/>
  <c r="CO190" i="9"/>
  <c r="CO112" i="9"/>
  <c r="CO63" i="9"/>
  <c r="CO43" i="8"/>
  <c r="CO4" i="3"/>
  <c r="CN29" i="4"/>
  <c r="CO19" i="4"/>
  <c r="CQ19" i="4" s="1"/>
  <c r="CO14" i="4"/>
  <c r="CQ14" i="4" s="1"/>
  <c r="CO9" i="4"/>
  <c r="CO15" i="3"/>
  <c r="CQ15" i="3" s="1"/>
  <c r="CO179" i="2"/>
  <c r="CQ179" i="2" s="1"/>
  <c r="CO154" i="2"/>
  <c r="CO21" i="7"/>
  <c r="CO282" i="9"/>
  <c r="CO275" i="9"/>
  <c r="CO263" i="9"/>
  <c r="CQ263" i="9" s="1"/>
  <c r="CO256" i="9"/>
  <c r="CQ256" i="9" s="1"/>
  <c r="CO251" i="9"/>
  <c r="CO102" i="9"/>
  <c r="CN43" i="8"/>
  <c r="CO141" i="12"/>
  <c r="CQ141" i="12" s="1"/>
  <c r="CO147" i="12"/>
  <c r="CQ147" i="12" s="1"/>
  <c r="CO71" i="12"/>
  <c r="CQ71" i="12" s="1"/>
  <c r="CN21" i="4"/>
  <c r="CN12" i="3"/>
  <c r="CQ12" i="3" s="1"/>
  <c r="CN189" i="2"/>
  <c r="CO96" i="2"/>
  <c r="CO25" i="7"/>
  <c r="CQ25" i="7" s="1"/>
  <c r="CN32" i="6"/>
  <c r="CO15" i="6"/>
  <c r="CO265" i="9"/>
  <c r="CO192" i="9"/>
  <c r="CO121" i="9"/>
  <c r="CO109" i="9"/>
  <c r="CQ109" i="9" s="1"/>
  <c r="CP527" i="11"/>
  <c r="CP523" i="11"/>
  <c r="CP519" i="11"/>
  <c r="CP515" i="11"/>
  <c r="CP511" i="11"/>
  <c r="CN53" i="8"/>
  <c r="CO30" i="8"/>
  <c r="CO11" i="4"/>
  <c r="CO9" i="3"/>
  <c r="CO286" i="2"/>
  <c r="CO139" i="2"/>
  <c r="CO134" i="2"/>
  <c r="CO49" i="2"/>
  <c r="CO36" i="7"/>
  <c r="CO27" i="7"/>
  <c r="CQ27" i="7" s="1"/>
  <c r="CO16" i="7"/>
  <c r="CQ16" i="7" s="1"/>
  <c r="CO5" i="7"/>
  <c r="CO277" i="9"/>
  <c r="CQ277" i="9" s="1"/>
  <c r="CO253" i="9"/>
  <c r="CO248" i="9"/>
  <c r="CQ248" i="9" s="1"/>
  <c r="CO233" i="9"/>
  <c r="CQ233" i="9" s="1"/>
  <c r="CO160" i="9"/>
  <c r="CN92" i="9"/>
  <c r="CO92" i="9"/>
  <c r="CO89" i="9"/>
  <c r="CO79" i="9"/>
  <c r="CO17" i="10"/>
  <c r="CO17" i="3"/>
  <c r="CO181" i="2"/>
  <c r="CQ181" i="2" s="1"/>
  <c r="CN11" i="2"/>
  <c r="CN36" i="7"/>
  <c r="CO291" i="9"/>
  <c r="CO267" i="9"/>
  <c r="CO243" i="9"/>
  <c r="CO179" i="9"/>
  <c r="CO172" i="9"/>
  <c r="CQ172" i="9" s="1"/>
  <c r="CN84" i="9"/>
  <c r="CQ84" i="9" s="1"/>
  <c r="CO45" i="9"/>
  <c r="CQ45" i="9" s="1"/>
  <c r="CO59" i="8"/>
  <c r="CO6" i="8"/>
  <c r="CQ6" i="8" s="1"/>
  <c r="CO191" i="12"/>
  <c r="CQ191" i="12" s="1"/>
  <c r="CO42" i="8"/>
  <c r="CO29" i="8"/>
  <c r="CO19" i="8"/>
  <c r="CO177" i="12"/>
  <c r="CQ177" i="12" s="1"/>
  <c r="CO171" i="12"/>
  <c r="CQ171" i="12" s="1"/>
  <c r="CO127" i="12"/>
  <c r="CQ127" i="12" s="1"/>
  <c r="CO262" i="9"/>
  <c r="CO255" i="9"/>
  <c r="CO187" i="9"/>
  <c r="CO148" i="9"/>
  <c r="CQ148" i="9" s="1"/>
  <c r="CO83" i="9"/>
  <c r="CO53" i="9"/>
  <c r="CQ53" i="9" s="1"/>
  <c r="CO30" i="9"/>
  <c r="CO7" i="9"/>
  <c r="CP485" i="11"/>
  <c r="CP469" i="11"/>
  <c r="CP465" i="11"/>
  <c r="CP449" i="11"/>
  <c r="CP332" i="11"/>
  <c r="CO51" i="12"/>
  <c r="CQ51" i="12" s="1"/>
  <c r="CO7" i="12"/>
  <c r="CQ7" i="12" s="1"/>
  <c r="CO205" i="9"/>
  <c r="CO157" i="9"/>
  <c r="CO136" i="9"/>
  <c r="CO129" i="9"/>
  <c r="CO106" i="9"/>
  <c r="CO46" i="9"/>
  <c r="CO4" i="10"/>
  <c r="CO15" i="10"/>
  <c r="CN10" i="10"/>
  <c r="CQ10" i="10" s="1"/>
  <c r="CP528" i="11"/>
  <c r="CP445" i="11"/>
  <c r="CP429" i="11"/>
  <c r="CP425" i="11"/>
  <c r="CP409" i="11"/>
  <c r="CP405" i="11"/>
  <c r="CP389" i="11"/>
  <c r="CP385" i="11"/>
  <c r="CP369" i="11"/>
  <c r="CP365" i="11"/>
  <c r="CP349" i="11"/>
  <c r="CP345" i="11"/>
  <c r="CP329" i="11"/>
  <c r="CP325" i="11"/>
  <c r="CP309" i="11"/>
  <c r="CP305" i="11"/>
  <c r="CP289" i="11"/>
  <c r="CP285" i="11"/>
  <c r="CP269" i="11"/>
  <c r="CP265" i="11"/>
  <c r="CP249" i="11"/>
  <c r="CP245" i="11"/>
  <c r="CP229" i="11"/>
  <c r="CP225" i="11"/>
  <c r="CP209" i="11"/>
  <c r="CP205" i="11"/>
  <c r="CP189" i="11"/>
  <c r="CP185" i="11"/>
  <c r="CP169" i="11"/>
  <c r="CP165" i="11"/>
  <c r="CP149" i="11"/>
  <c r="CP145" i="11"/>
  <c r="CP129" i="11"/>
  <c r="CP125" i="11"/>
  <c r="CP109" i="11"/>
  <c r="CP105" i="11"/>
  <c r="CQ105" i="11" s="1"/>
  <c r="CP89" i="11"/>
  <c r="CP85" i="11"/>
  <c r="CP69" i="11"/>
  <c r="CP65" i="11"/>
  <c r="CP49" i="11"/>
  <c r="CP45" i="11"/>
  <c r="CP29" i="11"/>
  <c r="CP25" i="11"/>
  <c r="CP9" i="11"/>
  <c r="CO54" i="8"/>
  <c r="CO18" i="8"/>
  <c r="CO179" i="12"/>
  <c r="CQ179" i="12" s="1"/>
  <c r="CO59" i="12"/>
  <c r="CQ59" i="12" s="1"/>
  <c r="CO19" i="12"/>
  <c r="CQ19" i="12" s="1"/>
  <c r="CO30" i="13"/>
  <c r="CQ30" i="13" s="1"/>
  <c r="CO231" i="9"/>
  <c r="CQ231" i="9" s="1"/>
  <c r="CO217" i="9"/>
  <c r="CO166" i="9"/>
  <c r="CQ166" i="9" s="1"/>
  <c r="CO143" i="9"/>
  <c r="CQ62" i="9"/>
  <c r="CO425" i="11"/>
  <c r="CO405" i="11"/>
  <c r="CO385" i="11"/>
  <c r="CO365" i="11"/>
  <c r="CO345" i="11"/>
  <c r="CO325" i="11"/>
  <c r="CO305" i="11"/>
  <c r="CO285" i="11"/>
  <c r="CO265" i="11"/>
  <c r="CO245" i="11"/>
  <c r="CO225" i="11"/>
  <c r="CO205" i="11"/>
  <c r="CO185" i="11"/>
  <c r="CO165" i="11"/>
  <c r="CQ165" i="11" s="1"/>
  <c r="CO145" i="11"/>
  <c r="CO125" i="11"/>
  <c r="CO105" i="11"/>
  <c r="CO85" i="11"/>
  <c r="CO65" i="11"/>
  <c r="CO45" i="11"/>
  <c r="CO25" i="11"/>
  <c r="CO9" i="11"/>
  <c r="CP16" i="11"/>
  <c r="CO51" i="8"/>
  <c r="CO47" i="8"/>
  <c r="CO107" i="12"/>
  <c r="CQ107" i="12" s="1"/>
  <c r="CO257" i="9"/>
  <c r="CO219" i="9"/>
  <c r="CO177" i="9"/>
  <c r="CO150" i="9"/>
  <c r="CO138" i="9"/>
  <c r="CQ138" i="9" s="1"/>
  <c r="CO20" i="9"/>
  <c r="CO23" i="10"/>
  <c r="CN18" i="10"/>
  <c r="CO9" i="10"/>
  <c r="CP488" i="11"/>
  <c r="CO134" i="8"/>
  <c r="CO11" i="13"/>
  <c r="CQ11" i="13" s="1"/>
  <c r="CO145" i="9"/>
  <c r="CO131" i="9"/>
  <c r="CO57" i="9"/>
  <c r="CO48" i="9"/>
  <c r="CO34" i="9"/>
  <c r="CQ34" i="9" s="1"/>
  <c r="CP484" i="11"/>
  <c r="CP480" i="11"/>
  <c r="CP472" i="11"/>
  <c r="CP468" i="11"/>
  <c r="CP460" i="11"/>
  <c r="CP448" i="11"/>
  <c r="CO472" i="11"/>
  <c r="CO154" i="12"/>
  <c r="CQ154" i="12" s="1"/>
  <c r="CO114" i="12"/>
  <c r="CQ114" i="12" s="1"/>
  <c r="CO34" i="12"/>
  <c r="CQ34" i="12" s="1"/>
  <c r="CO115" i="8"/>
  <c r="CO89" i="8"/>
  <c r="CO14" i="8"/>
  <c r="CN8" i="8"/>
  <c r="CO118" i="12"/>
  <c r="CQ118" i="12" s="1"/>
  <c r="CO173" i="12"/>
  <c r="CQ173" i="12" s="1"/>
  <c r="CO93" i="12"/>
  <c r="CQ93" i="12" s="1"/>
  <c r="CO33" i="12"/>
  <c r="CQ33" i="12" s="1"/>
  <c r="CO24" i="13"/>
  <c r="CQ24" i="13" s="1"/>
  <c r="CO261" i="9"/>
  <c r="CO254" i="9"/>
  <c r="CO186" i="9"/>
  <c r="CO147" i="9"/>
  <c r="CO82" i="9"/>
  <c r="CO36" i="9"/>
  <c r="CO29" i="9"/>
  <c r="CO31" i="10"/>
  <c r="CP507" i="11"/>
  <c r="CP503" i="11"/>
  <c r="CP499" i="11"/>
  <c r="CP495" i="11"/>
  <c r="CN21" i="8"/>
  <c r="CO187" i="12"/>
  <c r="CQ187" i="12" s="1"/>
  <c r="CO61" i="12"/>
  <c r="CQ61" i="12" s="1"/>
  <c r="CO11" i="12"/>
  <c r="CQ11" i="12" s="1"/>
  <c r="CO132" i="12"/>
  <c r="CQ132" i="12" s="1"/>
  <c r="CO92" i="12"/>
  <c r="CQ92" i="12" s="1"/>
  <c r="CO52" i="12"/>
  <c r="CQ52" i="12" s="1"/>
  <c r="CO12" i="12"/>
  <c r="CQ12" i="12" s="1"/>
  <c r="CO33" i="13"/>
  <c r="CQ33" i="13" s="1"/>
  <c r="CO4" i="2"/>
  <c r="CO44" i="10"/>
  <c r="CO85" i="2"/>
  <c r="CQ85" i="2" s="1"/>
  <c r="CO20" i="2"/>
  <c r="CQ12" i="4"/>
  <c r="CO136" i="2"/>
  <c r="CO46" i="12"/>
  <c r="CQ46" i="12" s="1"/>
  <c r="CO146" i="2"/>
  <c r="CO14" i="2"/>
  <c r="CO17" i="13"/>
  <c r="CQ17" i="13" s="1"/>
  <c r="CO216" i="2"/>
  <c r="CO165" i="2"/>
  <c r="CO105" i="2"/>
  <c r="CO36" i="13"/>
  <c r="CQ36" i="13" s="1"/>
  <c r="CO275" i="2"/>
  <c r="CO46" i="2"/>
  <c r="CO30" i="2"/>
  <c r="CO261" i="2"/>
  <c r="CQ261" i="2" s="1"/>
  <c r="CO178" i="2"/>
  <c r="CO78" i="2"/>
  <c r="CO86" i="2"/>
  <c r="CO51" i="2"/>
  <c r="CQ51" i="2" s="1"/>
  <c r="CO116" i="2"/>
  <c r="CO156" i="2"/>
  <c r="CO5" i="8"/>
  <c r="CO57" i="8"/>
  <c r="CO66" i="12"/>
  <c r="CQ66" i="12" s="1"/>
  <c r="CO18" i="2"/>
  <c r="CO263" i="2"/>
  <c r="CO40" i="2"/>
  <c r="CO166" i="12"/>
  <c r="CQ166" i="12" s="1"/>
  <c r="CO135" i="2"/>
  <c r="CQ135" i="2" s="1"/>
  <c r="CO80" i="2"/>
  <c r="CO42" i="13"/>
  <c r="CQ42" i="13" s="1"/>
  <c r="CO9" i="13"/>
  <c r="CQ9" i="13" s="1"/>
  <c r="CO14" i="10"/>
  <c r="CO105" i="8"/>
  <c r="CO31" i="13"/>
  <c r="CQ31" i="13" s="1"/>
  <c r="CO26" i="13"/>
  <c r="CQ26" i="13" s="1"/>
  <c r="CO140" i="8"/>
  <c r="CO79" i="8"/>
  <c r="CO119" i="12"/>
  <c r="CQ119" i="12" s="1"/>
  <c r="CO39" i="12"/>
  <c r="CQ39" i="12" s="1"/>
  <c r="CO16" i="13"/>
  <c r="CQ16" i="13" s="1"/>
  <c r="CO111" i="8"/>
  <c r="CO76" i="8"/>
  <c r="CO21" i="8"/>
  <c r="CO85" i="8"/>
  <c r="CO82" i="8"/>
  <c r="CO55" i="12"/>
  <c r="CQ55" i="12" s="1"/>
  <c r="CO95" i="8"/>
  <c r="CO38" i="10"/>
  <c r="CO24" i="10"/>
  <c r="CQ53" i="12"/>
  <c r="CO158" i="2"/>
  <c r="CO136" i="8"/>
  <c r="CO135" i="12"/>
  <c r="CQ135" i="12" s="1"/>
  <c r="CO41" i="10"/>
  <c r="CQ192" i="11"/>
  <c r="CQ92" i="11"/>
  <c r="CO60" i="8"/>
  <c r="CO35" i="8"/>
  <c r="CO22" i="8"/>
  <c r="CO25" i="12"/>
  <c r="CQ25" i="12" s="1"/>
  <c r="CO106" i="2"/>
  <c r="CO43" i="10"/>
  <c r="CO139" i="8"/>
  <c r="CO91" i="8"/>
  <c r="CQ91" i="8" s="1"/>
  <c r="CO56" i="8"/>
  <c r="CO40" i="8"/>
  <c r="CO21" i="13"/>
  <c r="CQ21" i="13" s="1"/>
  <c r="CO75" i="8"/>
  <c r="CO121" i="12"/>
  <c r="CQ121" i="12" s="1"/>
  <c r="CO115" i="12"/>
  <c r="CQ115" i="12" s="1"/>
  <c r="CO35" i="12"/>
  <c r="CQ35" i="12" s="1"/>
  <c r="CO129" i="8"/>
  <c r="CO62" i="8"/>
  <c r="CO181" i="12"/>
  <c r="CQ181" i="12" s="1"/>
  <c r="CO175" i="12"/>
  <c r="CQ175" i="12" s="1"/>
  <c r="CO41" i="12"/>
  <c r="CQ41" i="12" s="1"/>
  <c r="CQ117" i="9"/>
  <c r="CO119" i="8"/>
  <c r="CQ119" i="8" s="1"/>
  <c r="CO71" i="8"/>
  <c r="CO52" i="8"/>
  <c r="CO20" i="8"/>
  <c r="CO138" i="12"/>
  <c r="CQ138" i="12" s="1"/>
  <c r="CO95" i="12"/>
  <c r="CQ95" i="12" s="1"/>
  <c r="CO39" i="13"/>
  <c r="CQ39" i="13" s="1"/>
  <c r="CO6" i="13"/>
  <c r="CQ6" i="13" s="1"/>
  <c r="CO45" i="10"/>
  <c r="CO116" i="8"/>
  <c r="CO16" i="8"/>
  <c r="CO101" i="12"/>
  <c r="CQ101" i="12" s="1"/>
  <c r="CO29" i="13"/>
  <c r="CQ29" i="13" s="1"/>
  <c r="CO135" i="8"/>
  <c r="CO122" i="8"/>
  <c r="CO39" i="8"/>
  <c r="CO88" i="12"/>
  <c r="CQ88" i="12" s="1"/>
  <c r="CO109" i="8"/>
  <c r="CO55" i="8"/>
  <c r="CO36" i="8"/>
  <c r="CQ36" i="8" s="1"/>
  <c r="CO161" i="12"/>
  <c r="CQ161" i="12" s="1"/>
  <c r="CO155" i="12"/>
  <c r="CQ155" i="12" s="1"/>
  <c r="CO137" i="12"/>
  <c r="CQ137" i="12" s="1"/>
  <c r="CO52" i="2"/>
  <c r="CO26" i="2"/>
  <c r="CO36" i="10"/>
  <c r="CO77" i="8"/>
  <c r="CO57" i="12"/>
  <c r="CQ57" i="12" s="1"/>
  <c r="CO5" i="13"/>
  <c r="CQ5" i="13" s="1"/>
  <c r="CO109" i="11"/>
  <c r="CO89" i="11"/>
  <c r="CO69" i="11"/>
  <c r="CO49" i="11"/>
  <c r="CO29" i="11"/>
  <c r="CN135" i="8"/>
  <c r="CN122" i="8"/>
  <c r="CN84" i="8"/>
  <c r="CO188" i="12"/>
  <c r="CQ188" i="12" s="1"/>
  <c r="CO30" i="12"/>
  <c r="CQ30" i="12" s="1"/>
  <c r="CN279" i="2"/>
  <c r="CQ279" i="2" s="1"/>
  <c r="CN42" i="2"/>
  <c r="CN25" i="10"/>
  <c r="CQ25" i="10" s="1"/>
  <c r="CN17" i="10"/>
  <c r="CN9" i="10"/>
  <c r="CN138" i="8"/>
  <c r="CO150" i="12"/>
  <c r="CQ150" i="12" s="1"/>
  <c r="CO45" i="12"/>
  <c r="CQ45" i="12" s="1"/>
  <c r="CO8" i="12"/>
  <c r="CQ8" i="12" s="1"/>
  <c r="CN49" i="2"/>
  <c r="CN36" i="10"/>
  <c r="CO488" i="11"/>
  <c r="CN90" i="8"/>
  <c r="CN74" i="8"/>
  <c r="CN58" i="8"/>
  <c r="CN55" i="8"/>
  <c r="CN20" i="8"/>
  <c r="CO128" i="12"/>
  <c r="CQ128" i="12" s="1"/>
  <c r="CO38" i="13"/>
  <c r="CQ38" i="13" s="1"/>
  <c r="CN236" i="2"/>
  <c r="CO468" i="11"/>
  <c r="CO448" i="11"/>
  <c r="CN256" i="2"/>
  <c r="CQ256" i="2" s="1"/>
  <c r="CN233" i="2"/>
  <c r="CN30" i="10"/>
  <c r="CQ30" i="10" s="1"/>
  <c r="CN22" i="10"/>
  <c r="CN14" i="10"/>
  <c r="CN6" i="10"/>
  <c r="CQ6" i="10" s="1"/>
  <c r="CO497" i="11"/>
  <c r="CO477" i="11"/>
  <c r="CN64" i="8"/>
  <c r="CN48" i="8"/>
  <c r="CN26" i="8"/>
  <c r="CO186" i="12"/>
  <c r="CQ186" i="12" s="1"/>
  <c r="CO50" i="12"/>
  <c r="CQ50" i="12" s="1"/>
  <c r="CN176" i="2"/>
  <c r="CN44" i="10"/>
  <c r="CN27" i="10"/>
  <c r="CQ27" i="10" s="1"/>
  <c r="CN19" i="10"/>
  <c r="CN11" i="10"/>
  <c r="CQ11" i="10" s="1"/>
  <c r="CN118" i="8"/>
  <c r="CQ118" i="8" s="1"/>
  <c r="CQ126" i="12"/>
  <c r="CO60" i="12"/>
  <c r="CQ60" i="12" s="1"/>
  <c r="CN273" i="2"/>
  <c r="CN134" i="8"/>
  <c r="CO170" i="12"/>
  <c r="CQ170" i="12" s="1"/>
  <c r="CO70" i="12"/>
  <c r="CQ70" i="12" s="1"/>
  <c r="CO17" i="12"/>
  <c r="CQ17" i="12" s="1"/>
  <c r="CN278" i="2"/>
  <c r="CN28" i="2"/>
  <c r="CN38" i="10"/>
  <c r="CO459" i="11"/>
  <c r="CO455" i="11"/>
  <c r="CN121" i="8"/>
  <c r="CN105" i="8"/>
  <c r="CN86" i="8"/>
  <c r="CN54" i="8"/>
  <c r="CN35" i="8"/>
  <c r="CO148" i="12"/>
  <c r="CQ148" i="12" s="1"/>
  <c r="CO105" i="12"/>
  <c r="CQ105" i="12" s="1"/>
  <c r="CO90" i="12"/>
  <c r="CQ90" i="12" s="1"/>
  <c r="CO80" i="12"/>
  <c r="CQ80" i="12" s="1"/>
  <c r="CN235" i="2"/>
  <c r="CN111" i="8"/>
  <c r="CN44" i="8"/>
  <c r="CN28" i="8"/>
  <c r="CO185" i="12"/>
  <c r="CQ185" i="12" s="1"/>
  <c r="CO158" i="12"/>
  <c r="CQ158" i="12" s="1"/>
  <c r="CO110" i="12"/>
  <c r="CQ110" i="12" s="1"/>
  <c r="CO99" i="12"/>
  <c r="CQ99" i="12" s="1"/>
  <c r="CO38" i="12"/>
  <c r="CQ38" i="12" s="1"/>
  <c r="CN220" i="2"/>
  <c r="CN180" i="2"/>
  <c r="CN4" i="6"/>
  <c r="CO490" i="11"/>
  <c r="CO125" i="12"/>
  <c r="CQ125" i="12" s="1"/>
  <c r="CO18" i="13"/>
  <c r="CQ18" i="13" s="1"/>
  <c r="CO44" i="13"/>
  <c r="CQ44" i="13" s="1"/>
  <c r="CO48" i="12"/>
  <c r="CQ48" i="12" s="1"/>
  <c r="CQ26" i="12"/>
  <c r="CO15" i="12"/>
  <c r="CQ15" i="12" s="1"/>
  <c r="CQ13" i="12"/>
  <c r="CO49" i="13"/>
  <c r="CQ49" i="13" s="1"/>
  <c r="CQ40" i="13"/>
  <c r="CN275" i="2"/>
  <c r="CQ275" i="2" s="1"/>
  <c r="CN10" i="7"/>
  <c r="CO474" i="11"/>
  <c r="CO470" i="11"/>
  <c r="CO454" i="11"/>
  <c r="CO450" i="11"/>
  <c r="CN101" i="8"/>
  <c r="CN85" i="8"/>
  <c r="CN72" i="8"/>
  <c r="CN66" i="8"/>
  <c r="CN50" i="8"/>
  <c r="CN31" i="8"/>
  <c r="CN15" i="8"/>
  <c r="CN5" i="8"/>
  <c r="CO190" i="12"/>
  <c r="CQ190" i="12" s="1"/>
  <c r="CO120" i="12"/>
  <c r="CQ120" i="12" s="1"/>
  <c r="CO58" i="12"/>
  <c r="CQ58" i="12" s="1"/>
  <c r="CN40" i="10"/>
  <c r="CN133" i="8"/>
  <c r="CN123" i="8"/>
  <c r="CN120" i="8"/>
  <c r="CQ120" i="8" s="1"/>
  <c r="CN117" i="8"/>
  <c r="CN88" i="8"/>
  <c r="CN34" i="8"/>
  <c r="CO168" i="12"/>
  <c r="CQ168" i="12" s="1"/>
  <c r="CO157" i="12"/>
  <c r="CQ157" i="12" s="1"/>
  <c r="CO68" i="12"/>
  <c r="CQ68" i="12" s="1"/>
  <c r="CO37" i="12"/>
  <c r="CQ37" i="12" s="1"/>
  <c r="CO21" i="12"/>
  <c r="CQ21" i="12" s="1"/>
  <c r="CO10" i="12"/>
  <c r="CQ10" i="12" s="1"/>
  <c r="CO35" i="13"/>
  <c r="CQ35" i="13" s="1"/>
  <c r="CO8" i="13"/>
  <c r="CQ8" i="13" s="1"/>
  <c r="CO485" i="11"/>
  <c r="CO469" i="11"/>
  <c r="CO465" i="11"/>
  <c r="CO449" i="11"/>
  <c r="CN126" i="8"/>
  <c r="CN81" i="8"/>
  <c r="CN65" i="8"/>
  <c r="CN11" i="8"/>
  <c r="CO145" i="12"/>
  <c r="CQ145" i="12" s="1"/>
  <c r="CO140" i="12"/>
  <c r="CQ140" i="12" s="1"/>
  <c r="CO108" i="12"/>
  <c r="CQ108" i="12" s="1"/>
  <c r="CO77" i="12"/>
  <c r="CQ77" i="12" s="1"/>
  <c r="CO34" i="13"/>
  <c r="CQ34" i="13" s="1"/>
  <c r="CO25" i="13"/>
  <c r="CQ25" i="13" s="1"/>
  <c r="CN31" i="10"/>
  <c r="CN23" i="10"/>
  <c r="CN7" i="10"/>
  <c r="CN42" i="10"/>
  <c r="CN28" i="10"/>
  <c r="CN20" i="10"/>
  <c r="CN12" i="10"/>
  <c r="CQ12" i="10" s="1"/>
  <c r="CO508" i="11"/>
  <c r="CO445" i="11"/>
  <c r="CO429" i="11"/>
  <c r="CO409" i="11"/>
  <c r="CO389" i="11"/>
  <c r="CO369" i="11"/>
  <c r="CO349" i="11"/>
  <c r="CO329" i="11"/>
  <c r="CO309" i="11"/>
  <c r="CO289" i="11"/>
  <c r="CO269" i="11"/>
  <c r="CO249" i="11"/>
  <c r="CO229" i="11"/>
  <c r="CO209" i="11"/>
  <c r="CO189" i="11"/>
  <c r="CO169" i="11"/>
  <c r="CO149" i="11"/>
  <c r="CO129" i="11"/>
  <c r="CN125" i="8"/>
  <c r="CN106" i="8"/>
  <c r="CO65" i="12"/>
  <c r="CQ65" i="12" s="1"/>
  <c r="CO40" i="12"/>
  <c r="CQ40" i="12" s="1"/>
  <c r="CN263" i="2"/>
  <c r="CN216" i="2"/>
  <c r="CN83" i="2"/>
  <c r="CQ83" i="2" s="1"/>
  <c r="CN62" i="2"/>
  <c r="CN31" i="2"/>
  <c r="CN8" i="2"/>
  <c r="CQ8" i="2" s="1"/>
  <c r="CN128" i="8"/>
  <c r="CN112" i="8"/>
  <c r="CN83" i="8"/>
  <c r="CN80" i="8"/>
  <c r="CN61" i="8"/>
  <c r="CN45" i="8"/>
  <c r="CQ45" i="8" s="1"/>
  <c r="CN10" i="8"/>
  <c r="CO165" i="12"/>
  <c r="CQ165" i="12" s="1"/>
  <c r="CO160" i="12"/>
  <c r="CQ160" i="12" s="1"/>
  <c r="CO117" i="12"/>
  <c r="CQ117" i="12" s="1"/>
  <c r="CO85" i="12"/>
  <c r="CQ85" i="12" s="1"/>
  <c r="CO75" i="12"/>
  <c r="CQ75" i="12" s="1"/>
  <c r="CO18" i="12"/>
  <c r="CQ18" i="12" s="1"/>
  <c r="CO51" i="13"/>
  <c r="CQ51" i="13" s="1"/>
  <c r="CO50" i="13"/>
  <c r="CQ50" i="13" s="1"/>
  <c r="CO37" i="13"/>
  <c r="CQ37" i="13" s="1"/>
  <c r="CN137" i="2"/>
  <c r="CN15" i="10"/>
  <c r="CO505" i="11"/>
  <c r="CQ505" i="11" s="1"/>
  <c r="CN78" i="8"/>
  <c r="CO489" i="11"/>
  <c r="CN94" i="8"/>
  <c r="CO20" i="12"/>
  <c r="CQ20" i="12" s="1"/>
  <c r="CN214" i="2"/>
  <c r="CN132" i="8"/>
  <c r="CN113" i="8"/>
  <c r="CN100" i="8"/>
  <c r="CN68" i="8"/>
  <c r="CN46" i="8"/>
  <c r="CN14" i="8"/>
  <c r="CN9" i="3"/>
  <c r="CN254" i="2"/>
  <c r="CN163" i="2"/>
  <c r="CQ163" i="2" s="1"/>
  <c r="CN123" i="2"/>
  <c r="CO54" i="13"/>
  <c r="CQ54" i="13" s="1"/>
  <c r="CO14" i="13"/>
  <c r="CQ14" i="13" s="1"/>
  <c r="CO41" i="13"/>
  <c r="CQ41" i="13" s="1"/>
  <c r="CO28" i="12"/>
  <c r="CQ28" i="12" s="1"/>
  <c r="CN12" i="2"/>
  <c r="CQ12" i="2" s="1"/>
  <c r="CN140" i="8"/>
  <c r="CN137" i="8"/>
  <c r="CN108" i="8"/>
  <c r="CN92" i="8"/>
  <c r="CN73" i="8"/>
  <c r="CN41" i="8"/>
  <c r="CO100" i="12"/>
  <c r="CQ100" i="12" s="1"/>
  <c r="CO5" i="12"/>
  <c r="CQ5" i="12" s="1"/>
  <c r="CO45" i="13"/>
  <c r="CQ45" i="13" s="1"/>
  <c r="CN5" i="2"/>
  <c r="CQ5" i="2" s="1"/>
  <c r="CN260" i="2"/>
  <c r="CN69" i="2"/>
  <c r="CQ69" i="2" s="1"/>
  <c r="CN32" i="10"/>
  <c r="CN24" i="10"/>
  <c r="CN16" i="10"/>
  <c r="CN8" i="10"/>
  <c r="CO514" i="11"/>
  <c r="CO510" i="11"/>
  <c r="CO387" i="11"/>
  <c r="CO367" i="11"/>
  <c r="CO347" i="11"/>
  <c r="CO327" i="11"/>
  <c r="CO307" i="11"/>
  <c r="CO287" i="11"/>
  <c r="CO267" i="11"/>
  <c r="CO247" i="11"/>
  <c r="CO227" i="11"/>
  <c r="CO207" i="11"/>
  <c r="CO187" i="11"/>
  <c r="CO167" i="11"/>
  <c r="CO147" i="11"/>
  <c r="CO127" i="11"/>
  <c r="CO107" i="11"/>
  <c r="CO87" i="11"/>
  <c r="CO67" i="11"/>
  <c r="CO47" i="11"/>
  <c r="CQ47" i="11" s="1"/>
  <c r="CO27" i="11"/>
  <c r="CO452" i="11"/>
  <c r="CQ452" i="11" s="1"/>
  <c r="CN124" i="8"/>
  <c r="CN82" i="8"/>
  <c r="CN63" i="8"/>
  <c r="CN60" i="8"/>
  <c r="CN38" i="8"/>
  <c r="CN25" i="8"/>
  <c r="CN9" i="8"/>
  <c r="CO180" i="12"/>
  <c r="CQ180" i="12" s="1"/>
  <c r="CQ62" i="12"/>
  <c r="CQ192" i="12"/>
  <c r="CQ172" i="12"/>
  <c r="CQ162" i="12"/>
  <c r="CO4" i="12"/>
  <c r="CQ4" i="12" s="1"/>
  <c r="CO73" i="8"/>
  <c r="CN62" i="8"/>
  <c r="CO53" i="8"/>
  <c r="CN42" i="8"/>
  <c r="CO33" i="8"/>
  <c r="CN22" i="8"/>
  <c r="CO13" i="8"/>
  <c r="CN129" i="8"/>
  <c r="CN89" i="8"/>
  <c r="CN69" i="8"/>
  <c r="CN29" i="8"/>
  <c r="CO133" i="8"/>
  <c r="CO113" i="8"/>
  <c r="CO124" i="8"/>
  <c r="CQ124" i="8" s="1"/>
  <c r="CO104" i="8"/>
  <c r="CN93" i="8"/>
  <c r="CO84" i="8"/>
  <c r="CO64" i="8"/>
  <c r="CO44" i="8"/>
  <c r="CO24" i="8"/>
  <c r="CN109" i="8"/>
  <c r="CN49" i="8"/>
  <c r="CO15" i="8"/>
  <c r="CO126" i="8"/>
  <c r="CO106" i="8"/>
  <c r="CO86" i="8"/>
  <c r="CO66" i="8"/>
  <c r="CO46" i="8"/>
  <c r="CO26" i="8"/>
  <c r="CO137" i="8"/>
  <c r="CO117" i="8"/>
  <c r="CO128" i="8"/>
  <c r="CO108" i="8"/>
  <c r="CN97" i="8"/>
  <c r="CO88" i="8"/>
  <c r="CN77" i="8"/>
  <c r="CO68" i="8"/>
  <c r="CN57" i="8"/>
  <c r="CO48" i="8"/>
  <c r="CN37" i="8"/>
  <c r="CO28" i="8"/>
  <c r="CN17" i="8"/>
  <c r="CQ17" i="8" s="1"/>
  <c r="CO8" i="8"/>
  <c r="CO10" i="8"/>
  <c r="CO130" i="8"/>
  <c r="CO110" i="8"/>
  <c r="CO90" i="8"/>
  <c r="CO70" i="8"/>
  <c r="CO50" i="8"/>
  <c r="CO121" i="8"/>
  <c r="CO101" i="8"/>
  <c r="CO81" i="8"/>
  <c r="CO61" i="8"/>
  <c r="CO41" i="8"/>
  <c r="CN30" i="8"/>
  <c r="CO132" i="8"/>
  <c r="CO112" i="8"/>
  <c r="CO92" i="8"/>
  <c r="CO32" i="8"/>
  <c r="CO12" i="8"/>
  <c r="CQ12" i="8" s="1"/>
  <c r="CO123" i="8"/>
  <c r="CO103" i="8"/>
  <c r="CO83" i="8"/>
  <c r="CO9" i="8"/>
  <c r="CO11" i="8"/>
  <c r="CQ376" i="11"/>
  <c r="CQ356" i="11"/>
  <c r="CQ340" i="11"/>
  <c r="CQ336" i="11"/>
  <c r="CQ280" i="11"/>
  <c r="CQ196" i="11"/>
  <c r="CQ12" i="11"/>
  <c r="CO424" i="11"/>
  <c r="CO404" i="11"/>
  <c r="CO384" i="11"/>
  <c r="CO344" i="11"/>
  <c r="CO284" i="11"/>
  <c r="CO264" i="11"/>
  <c r="CO244" i="11"/>
  <c r="CO443" i="11"/>
  <c r="CO423" i="11"/>
  <c r="CO323" i="11"/>
  <c r="CO303" i="11"/>
  <c r="CO283" i="11"/>
  <c r="CO263" i="11"/>
  <c r="CO243" i="11"/>
  <c r="CO223" i="11"/>
  <c r="CO203" i="11"/>
  <c r="CO183" i="11"/>
  <c r="CO163" i="11"/>
  <c r="CO143" i="11"/>
  <c r="CO123" i="11"/>
  <c r="CO103" i="11"/>
  <c r="CO83" i="11"/>
  <c r="CO63" i="11"/>
  <c r="CO43" i="11"/>
  <c r="CO23" i="11"/>
  <c r="CO520" i="11"/>
  <c r="CO481" i="11"/>
  <c r="CO496" i="11"/>
  <c r="CO426" i="11"/>
  <c r="CO422" i="11"/>
  <c r="CO406" i="11"/>
  <c r="CO402" i="11"/>
  <c r="CO386" i="11"/>
  <c r="CO366" i="11"/>
  <c r="CO346" i="11"/>
  <c r="CO326" i="11"/>
  <c r="CO306" i="11"/>
  <c r="CO286" i="11"/>
  <c r="CO266" i="11"/>
  <c r="CO246" i="11"/>
  <c r="CO226" i="11"/>
  <c r="CO206" i="11"/>
  <c r="CO186" i="11"/>
  <c r="CO166" i="11"/>
  <c r="CO146" i="11"/>
  <c r="CO126" i="11"/>
  <c r="CO106" i="11"/>
  <c r="CO86" i="11"/>
  <c r="CO66" i="11"/>
  <c r="CO46" i="11"/>
  <c r="CO444" i="11"/>
  <c r="CQ444" i="11" s="1"/>
  <c r="CO364" i="11"/>
  <c r="CO324" i="11"/>
  <c r="CO304" i="11"/>
  <c r="CQ304" i="11" s="1"/>
  <c r="CO224" i="11"/>
  <c r="CO204" i="11"/>
  <c r="CO184" i="11"/>
  <c r="CQ184" i="11" s="1"/>
  <c r="CO164" i="11"/>
  <c r="CO144" i="11"/>
  <c r="CO124" i="11"/>
  <c r="CO104" i="11"/>
  <c r="CO84" i="11"/>
  <c r="CQ84" i="11" s="1"/>
  <c r="CO64" i="11"/>
  <c r="CO44" i="11"/>
  <c r="CO403" i="11"/>
  <c r="CO383" i="11"/>
  <c r="CO363" i="11"/>
  <c r="CO343" i="11"/>
  <c r="CO500" i="11"/>
  <c r="CO382" i="11"/>
  <c r="CO302" i="11"/>
  <c r="CO222" i="11"/>
  <c r="CQ222" i="11" s="1"/>
  <c r="CO515" i="11"/>
  <c r="CQ515" i="11" s="1"/>
  <c r="CO480" i="11"/>
  <c r="CO503" i="11"/>
  <c r="CO441" i="11"/>
  <c r="CO421" i="11"/>
  <c r="CO401" i="11"/>
  <c r="CO381" i="11"/>
  <c r="CO361" i="11"/>
  <c r="CO341" i="11"/>
  <c r="CO321" i="11"/>
  <c r="CQ321" i="11" s="1"/>
  <c r="CO301" i="11"/>
  <c r="CO281" i="11"/>
  <c r="CO261" i="11"/>
  <c r="CQ261" i="11" s="1"/>
  <c r="CO241" i="11"/>
  <c r="CQ241" i="11" s="1"/>
  <c r="CO221" i="11"/>
  <c r="CO201" i="11"/>
  <c r="CQ201" i="11" s="1"/>
  <c r="CO181" i="11"/>
  <c r="CO161" i="11"/>
  <c r="CO141" i="11"/>
  <c r="CO121" i="11"/>
  <c r="CO101" i="11"/>
  <c r="CO81" i="11"/>
  <c r="CO61" i="11"/>
  <c r="CO41" i="11"/>
  <c r="CO21" i="11"/>
  <c r="CQ21" i="11" s="1"/>
  <c r="CO495" i="11"/>
  <c r="CO122" i="11"/>
  <c r="CO362" i="11"/>
  <c r="CO342" i="11"/>
  <c r="CO322" i="11"/>
  <c r="CO282" i="11"/>
  <c r="CO242" i="11"/>
  <c r="CO202" i="11"/>
  <c r="CO182" i="11"/>
  <c r="CO162" i="11"/>
  <c r="CO142" i="11"/>
  <c r="CO62" i="11"/>
  <c r="CO518" i="11"/>
  <c r="CQ518" i="11" s="1"/>
  <c r="CO456" i="11"/>
  <c r="CQ456" i="11" s="1"/>
  <c r="CO442" i="11"/>
  <c r="CO262" i="11"/>
  <c r="CO102" i="11"/>
  <c r="CO82" i="11"/>
  <c r="CO42" i="11"/>
  <c r="CO506" i="11"/>
  <c r="CO460" i="11"/>
  <c r="CO417" i="11"/>
  <c r="CO17" i="11"/>
  <c r="CO13" i="11"/>
  <c r="CO437" i="11"/>
  <c r="CO519" i="11"/>
  <c r="CO493" i="11"/>
  <c r="CO413" i="11"/>
  <c r="CO397" i="11"/>
  <c r="CO393" i="11"/>
  <c r="CO377" i="11"/>
  <c r="CO373" i="11"/>
  <c r="CO357" i="11"/>
  <c r="CO353" i="11"/>
  <c r="CO337" i="11"/>
  <c r="CO333" i="11"/>
  <c r="CO317" i="11"/>
  <c r="CQ317" i="11" s="1"/>
  <c r="CO313" i="11"/>
  <c r="CQ313" i="11" s="1"/>
  <c r="CO297" i="11"/>
  <c r="CO293" i="11"/>
  <c r="CO277" i="11"/>
  <c r="CO273" i="11"/>
  <c r="CO257" i="11"/>
  <c r="CO253" i="11"/>
  <c r="CO237" i="11"/>
  <c r="CO233" i="11"/>
  <c r="CO217" i="11"/>
  <c r="CO213" i="11"/>
  <c r="CQ213" i="11" s="1"/>
  <c r="CO197" i="11"/>
  <c r="CQ197" i="11" s="1"/>
  <c r="CO193" i="11"/>
  <c r="CO177" i="11"/>
  <c r="CO173" i="11"/>
  <c r="CO157" i="11"/>
  <c r="CO153" i="11"/>
  <c r="CO137" i="11"/>
  <c r="CO133" i="11"/>
  <c r="CQ133" i="11" s="1"/>
  <c r="CO117" i="11"/>
  <c r="CO113" i="11"/>
  <c r="CO97" i="11"/>
  <c r="CO93" i="11"/>
  <c r="CO77" i="11"/>
  <c r="CO73" i="11"/>
  <c r="CO57" i="11"/>
  <c r="CO53" i="11"/>
  <c r="CO37" i="11"/>
  <c r="CO33" i="11"/>
  <c r="CO504" i="11"/>
  <c r="CO478" i="11"/>
  <c r="CO463" i="11"/>
  <c r="CO511" i="11"/>
  <c r="CO499" i="11"/>
  <c r="CO473" i="11"/>
  <c r="CO521" i="11"/>
  <c r="CO484" i="11"/>
  <c r="CO458" i="11"/>
  <c r="CO435" i="11"/>
  <c r="CO431" i="11"/>
  <c r="CO415" i="11"/>
  <c r="CO411" i="11"/>
  <c r="CO395" i="11"/>
  <c r="CO391" i="11"/>
  <c r="CO375" i="11"/>
  <c r="CO371" i="11"/>
  <c r="CO355" i="11"/>
  <c r="CO351" i="11"/>
  <c r="CO335" i="11"/>
  <c r="CO331" i="11"/>
  <c r="CO315" i="11"/>
  <c r="CO311" i="11"/>
  <c r="CO295" i="11"/>
  <c r="CO291" i="11"/>
  <c r="CO275" i="11"/>
  <c r="CO271" i="11"/>
  <c r="CO255" i="11"/>
  <c r="CO251" i="11"/>
  <c r="CO235" i="11"/>
  <c r="CO231" i="11"/>
  <c r="CO215" i="11"/>
  <c r="CO211" i="11"/>
  <c r="CO195" i="11"/>
  <c r="CQ195" i="11" s="1"/>
  <c r="CO191" i="11"/>
  <c r="CO175" i="11"/>
  <c r="CO171" i="11"/>
  <c r="CO155" i="11"/>
  <c r="CO151" i="11"/>
  <c r="CQ151" i="11" s="1"/>
  <c r="CO135" i="11"/>
  <c r="CO131" i="11"/>
  <c r="CO115" i="11"/>
  <c r="CO111" i="11"/>
  <c r="CO95" i="11"/>
  <c r="CO91" i="11"/>
  <c r="CQ91" i="11" s="1"/>
  <c r="CO75" i="11"/>
  <c r="CO71" i="11"/>
  <c r="CQ71" i="11" s="1"/>
  <c r="CO55" i="11"/>
  <c r="CO51" i="11"/>
  <c r="CO35" i="11"/>
  <c r="CQ35" i="11" s="1"/>
  <c r="CO31" i="11"/>
  <c r="CO15" i="11"/>
  <c r="CO524" i="11"/>
  <c r="CQ524" i="11" s="1"/>
  <c r="CO498" i="11"/>
  <c r="CO461" i="11"/>
  <c r="CO457" i="11"/>
  <c r="CO476" i="11"/>
  <c r="CQ476" i="11" s="1"/>
  <c r="CO483" i="11"/>
  <c r="CO18" i="11"/>
  <c r="CQ18" i="11" s="1"/>
  <c r="CO513" i="11"/>
  <c r="CO438" i="11"/>
  <c r="CO418" i="11"/>
  <c r="CO398" i="11"/>
  <c r="CQ398" i="11" s="1"/>
  <c r="CO378" i="11"/>
  <c r="CO358" i="11"/>
  <c r="CO338" i="11"/>
  <c r="CQ338" i="11" s="1"/>
  <c r="CO318" i="11"/>
  <c r="CQ318" i="11" s="1"/>
  <c r="CO298" i="11"/>
  <c r="CO278" i="11"/>
  <c r="CQ278" i="11" s="1"/>
  <c r="CO258" i="11"/>
  <c r="CQ258" i="11" s="1"/>
  <c r="CO238" i="11"/>
  <c r="CQ238" i="11" s="1"/>
  <c r="CO218" i="11"/>
  <c r="CO198" i="11"/>
  <c r="CO178" i="11"/>
  <c r="CO158" i="11"/>
  <c r="CO138" i="11"/>
  <c r="CO118" i="11"/>
  <c r="CO98" i="11"/>
  <c r="CO78" i="11"/>
  <c r="CQ78" i="11" s="1"/>
  <c r="CO58" i="11"/>
  <c r="CO38" i="11"/>
  <c r="CO22" i="11"/>
  <c r="CO439" i="11"/>
  <c r="CO399" i="11"/>
  <c r="CO379" i="11"/>
  <c r="CO359" i="11"/>
  <c r="CO339" i="11"/>
  <c r="CO319" i="11"/>
  <c r="CO299" i="11"/>
  <c r="CO279" i="11"/>
  <c r="CO259" i="11"/>
  <c r="CO239" i="11"/>
  <c r="CO219" i="11"/>
  <c r="CO199" i="11"/>
  <c r="CO179" i="11"/>
  <c r="CO159" i="11"/>
  <c r="CO139" i="11"/>
  <c r="CO119" i="11"/>
  <c r="CO99" i="11"/>
  <c r="CO79" i="11"/>
  <c r="CO59" i="11"/>
  <c r="CO39" i="11"/>
  <c r="CO19" i="11"/>
  <c r="CQ19" i="11" s="1"/>
  <c r="CO516" i="11"/>
  <c r="CO479" i="11"/>
  <c r="CO453" i="11"/>
  <c r="CO10" i="11"/>
  <c r="CQ10" i="11" s="1"/>
  <c r="CO501" i="11"/>
  <c r="CO464" i="11"/>
  <c r="CQ464" i="11" s="1"/>
  <c r="CO419" i="11"/>
  <c r="CO523" i="11"/>
  <c r="CO475" i="11"/>
  <c r="CO4" i="11"/>
  <c r="CO434" i="11"/>
  <c r="CO433" i="11"/>
  <c r="CO5" i="10"/>
  <c r="CN45" i="10"/>
  <c r="CN43" i="10"/>
  <c r="CN41" i="10"/>
  <c r="CN39" i="10"/>
  <c r="CN37" i="10"/>
  <c r="CN35" i="10"/>
  <c r="CQ35" i="10" s="1"/>
  <c r="CN33" i="10"/>
  <c r="CQ33" i="10" s="1"/>
  <c r="CN4" i="10"/>
  <c r="CO10" i="7"/>
  <c r="CN4" i="7"/>
  <c r="CN251" i="2"/>
  <c r="CO251" i="2"/>
  <c r="CN241" i="2"/>
  <c r="CO241" i="2"/>
  <c r="CN91" i="2"/>
  <c r="CO91" i="2"/>
  <c r="CN73" i="2"/>
  <c r="CO73" i="2"/>
  <c r="CN30" i="2"/>
  <c r="CN285" i="2"/>
  <c r="CO285" i="2"/>
  <c r="CN270" i="2"/>
  <c r="CO270" i="2"/>
  <c r="CQ206" i="2"/>
  <c r="CN111" i="2"/>
  <c r="CO111" i="2"/>
  <c r="CQ282" i="2"/>
  <c r="CN272" i="2"/>
  <c r="CO272" i="2"/>
  <c r="CN131" i="2"/>
  <c r="CO131" i="2"/>
  <c r="CO245" i="2"/>
  <c r="CN245" i="2"/>
  <c r="CN230" i="2"/>
  <c r="CO230" i="2"/>
  <c r="CN262" i="2"/>
  <c r="CO262" i="2"/>
  <c r="CN115" i="2"/>
  <c r="CO115" i="2"/>
  <c r="CN100" i="2"/>
  <c r="CO100" i="2"/>
  <c r="CN64" i="2"/>
  <c r="CN243" i="2"/>
  <c r="CO243" i="2"/>
  <c r="CN167" i="2"/>
  <c r="CO167" i="2"/>
  <c r="CN228" i="2"/>
  <c r="CO228" i="2"/>
  <c r="CO75" i="2"/>
  <c r="CN75" i="2"/>
  <c r="CN57" i="2"/>
  <c r="CO57" i="2"/>
  <c r="CN39" i="2"/>
  <c r="CO39" i="2"/>
  <c r="CQ288" i="2"/>
  <c r="CO278" i="2"/>
  <c r="CN232" i="2"/>
  <c r="CO232" i="2"/>
  <c r="CN213" i="2"/>
  <c r="CO213" i="2"/>
  <c r="CN203" i="2"/>
  <c r="CO203" i="2"/>
  <c r="CO153" i="2"/>
  <c r="CN153" i="2"/>
  <c r="CO95" i="2"/>
  <c r="CQ95" i="2" s="1"/>
  <c r="CN82" i="2"/>
  <c r="CO82" i="2"/>
  <c r="CO59" i="2"/>
  <c r="CN264" i="2"/>
  <c r="CO264" i="2"/>
  <c r="CN247" i="2"/>
  <c r="CO247" i="2"/>
  <c r="CN188" i="2"/>
  <c r="CO188" i="2"/>
  <c r="CN171" i="2"/>
  <c r="CO171" i="2"/>
  <c r="CN133" i="2"/>
  <c r="CO133" i="2"/>
  <c r="CN120" i="2"/>
  <c r="CO120" i="2"/>
  <c r="CN87" i="2"/>
  <c r="CO87" i="2"/>
  <c r="CO66" i="2"/>
  <c r="CN21" i="2"/>
  <c r="CO21" i="2"/>
  <c r="CN173" i="2"/>
  <c r="CO173" i="2"/>
  <c r="CN226" i="2"/>
  <c r="CO226" i="2"/>
  <c r="CN55" i="2"/>
  <c r="CO55" i="2"/>
  <c r="CN182" i="2"/>
  <c r="CO182" i="2"/>
  <c r="CN149" i="2"/>
  <c r="CO149" i="2"/>
  <c r="CN37" i="2"/>
  <c r="CO37" i="2"/>
  <c r="CN14" i="2"/>
  <c r="CO196" i="2"/>
  <c r="CO166" i="2"/>
  <c r="CN281" i="2"/>
  <c r="CO281" i="2"/>
  <c r="CN160" i="2"/>
  <c r="CO160" i="2"/>
  <c r="CN127" i="2"/>
  <c r="CO127" i="2"/>
  <c r="CN207" i="2"/>
  <c r="CO207" i="2"/>
  <c r="CN142" i="2"/>
  <c r="CO142" i="2"/>
  <c r="CN68" i="2"/>
  <c r="CQ68" i="2" s="1"/>
  <c r="CO236" i="2"/>
  <c r="CO126" i="2"/>
  <c r="CN287" i="2"/>
  <c r="CO287" i="2"/>
  <c r="CO113" i="2"/>
  <c r="CN113" i="2"/>
  <c r="CN201" i="2"/>
  <c r="CO201" i="2"/>
  <c r="CN289" i="2"/>
  <c r="CO289" i="2"/>
  <c r="CN291" i="2"/>
  <c r="CO291" i="2"/>
  <c r="CO217" i="2"/>
  <c r="CN102" i="2"/>
  <c r="CO102" i="2"/>
  <c r="CQ197" i="2"/>
  <c r="CO137" i="2"/>
  <c r="CN66" i="2"/>
  <c r="CN283" i="2"/>
  <c r="CO283" i="2"/>
  <c r="CN122" i="2"/>
  <c r="CO122" i="2"/>
  <c r="CN89" i="2"/>
  <c r="CO89" i="2"/>
  <c r="CN192" i="2"/>
  <c r="CO192" i="2"/>
  <c r="CN209" i="2"/>
  <c r="CO209" i="2"/>
  <c r="CN194" i="2"/>
  <c r="CO194" i="2"/>
  <c r="CN162" i="2"/>
  <c r="CO162" i="2"/>
  <c r="CN129" i="2"/>
  <c r="CO129" i="2"/>
  <c r="CN253" i="2"/>
  <c r="CO253" i="2"/>
  <c r="CN184" i="2"/>
  <c r="CO184" i="2"/>
  <c r="CN93" i="2"/>
  <c r="CO93" i="2"/>
  <c r="CN151" i="2"/>
  <c r="CO151" i="2"/>
  <c r="CN274" i="2"/>
  <c r="CO274" i="2"/>
  <c r="CN186" i="2"/>
  <c r="CO186" i="2"/>
  <c r="CN169" i="2"/>
  <c r="CO169" i="2"/>
  <c r="CO276" i="2"/>
  <c r="CQ276" i="2" s="1"/>
  <c r="CN266" i="2"/>
  <c r="CO266" i="2"/>
  <c r="CN205" i="2"/>
  <c r="CO205" i="2"/>
  <c r="CN190" i="2"/>
  <c r="CO190" i="2"/>
  <c r="CN48" i="2"/>
  <c r="CQ48" i="2" s="1"/>
  <c r="CN109" i="2"/>
  <c r="CO109" i="2"/>
  <c r="CN268" i="2"/>
  <c r="CO268" i="2"/>
  <c r="CN224" i="2"/>
  <c r="CO224" i="2"/>
  <c r="CN144" i="2"/>
  <c r="CO144" i="2"/>
  <c r="CO175" i="2"/>
  <c r="CN19" i="2"/>
  <c r="CO19" i="2"/>
  <c r="CN211" i="2"/>
  <c r="CO211" i="2"/>
  <c r="CO255" i="2"/>
  <c r="CQ255" i="2" s="1"/>
  <c r="CN249" i="2"/>
  <c r="CO249" i="2"/>
  <c r="CN234" i="2"/>
  <c r="CO234" i="2"/>
  <c r="CN222" i="2"/>
  <c r="CO222" i="2"/>
  <c r="CO215" i="2"/>
  <c r="CN155" i="2"/>
  <c r="CO155" i="2"/>
  <c r="CN140" i="2"/>
  <c r="CO140" i="2"/>
  <c r="CN104" i="2"/>
  <c r="CO104" i="2"/>
  <c r="CN53" i="2"/>
  <c r="CO53" i="2"/>
  <c r="CO23" i="2"/>
  <c r="CN25" i="2"/>
  <c r="CQ25" i="2" s="1"/>
  <c r="CN157" i="2"/>
  <c r="CQ157" i="2" s="1"/>
  <c r="CN117" i="2"/>
  <c r="CN70" i="2"/>
  <c r="CN52" i="2"/>
  <c r="CO41" i="2"/>
  <c r="CQ41" i="2" s="1"/>
  <c r="CN34" i="2"/>
  <c r="CN16" i="2"/>
  <c r="CN148" i="2"/>
  <c r="CN108" i="2"/>
  <c r="CN168" i="2"/>
  <c r="CQ168" i="2" s="1"/>
  <c r="CN159" i="2"/>
  <c r="CO159" i="2"/>
  <c r="CN128" i="2"/>
  <c r="CN119" i="2"/>
  <c r="CO119" i="2"/>
  <c r="CN88" i="2"/>
  <c r="CQ88" i="2" s="1"/>
  <c r="CN79" i="2"/>
  <c r="CO79" i="2"/>
  <c r="CN54" i="2"/>
  <c r="CO27" i="2"/>
  <c r="CN18" i="2"/>
  <c r="CN150" i="2"/>
  <c r="CQ150" i="2" s="1"/>
  <c r="CN110" i="2"/>
  <c r="CQ110" i="2" s="1"/>
  <c r="CN36" i="2"/>
  <c r="CN170" i="2"/>
  <c r="CQ170" i="2" s="1"/>
  <c r="CN130" i="2"/>
  <c r="CN90" i="2"/>
  <c r="CN65" i="2"/>
  <c r="CN20" i="2"/>
  <c r="CN172" i="2"/>
  <c r="CO172" i="2"/>
  <c r="CO161" i="2"/>
  <c r="CQ161" i="2" s="1"/>
  <c r="CN132" i="2"/>
  <c r="CO132" i="2"/>
  <c r="CO121" i="2"/>
  <c r="CN92" i="2"/>
  <c r="CO92" i="2"/>
  <c r="CO81" i="2"/>
  <c r="CN74" i="2"/>
  <c r="CQ74" i="2" s="1"/>
  <c r="CO58" i="2"/>
  <c r="CN56" i="2"/>
  <c r="CN146" i="2"/>
  <c r="CN174" i="2"/>
  <c r="CN154" i="2"/>
  <c r="CN145" i="2"/>
  <c r="CN134" i="2"/>
  <c r="CN114" i="2"/>
  <c r="CQ114" i="2" s="1"/>
  <c r="CN105" i="2"/>
  <c r="CN94" i="2"/>
  <c r="CQ94" i="2" s="1"/>
  <c r="CO67" i="2"/>
  <c r="CO60" i="2"/>
  <c r="CN58" i="2"/>
  <c r="CN22" i="2"/>
  <c r="CQ22" i="2" s="1"/>
  <c r="CN76" i="2"/>
  <c r="CN33" i="2"/>
  <c r="CO33" i="2"/>
  <c r="CN156" i="2"/>
  <c r="CN136" i="2"/>
  <c r="CN96" i="2"/>
  <c r="CN60" i="2"/>
  <c r="CN24" i="2"/>
  <c r="CN106" i="2"/>
  <c r="CN77" i="2"/>
  <c r="CO147" i="2"/>
  <c r="CN138" i="2"/>
  <c r="CO138" i="2"/>
  <c r="CO107" i="2"/>
  <c r="CN98" i="2"/>
  <c r="CO98" i="2"/>
  <c r="CN116" i="2"/>
  <c r="CN71" i="2"/>
  <c r="CO35" i="2"/>
  <c r="CN26" i="2"/>
  <c r="CN152" i="2"/>
  <c r="CN112" i="2"/>
  <c r="CN72" i="2"/>
  <c r="CN32" i="2"/>
  <c r="CN158" i="2"/>
  <c r="CN118" i="2"/>
  <c r="CN78" i="2"/>
  <c r="CN38" i="2"/>
  <c r="CN80" i="2"/>
  <c r="CN40" i="2"/>
  <c r="CN164" i="2"/>
  <c r="CN124" i="2"/>
  <c r="CN84" i="2"/>
  <c r="CN44" i="2"/>
  <c r="CN166" i="2"/>
  <c r="CN126" i="2"/>
  <c r="CN86" i="2"/>
  <c r="CN46" i="2"/>
  <c r="CN6" i="2"/>
  <c r="CQ6" i="2" s="1"/>
  <c r="CN4" i="2"/>
  <c r="CN4" i="3"/>
  <c r="CN4" i="4"/>
  <c r="CQ4" i="4" s="1"/>
  <c r="CG5" i="5"/>
  <c r="CJ5" i="5"/>
  <c r="CK5" i="5"/>
  <c r="CL5" i="5"/>
  <c r="CM5" i="5"/>
  <c r="CG6" i="5"/>
  <c r="CJ6" i="5"/>
  <c r="CN6" i="5" s="1"/>
  <c r="CK6" i="5"/>
  <c r="CL6" i="5"/>
  <c r="CM6" i="5"/>
  <c r="CG7" i="5"/>
  <c r="CJ7" i="5"/>
  <c r="CN7" i="5" s="1"/>
  <c r="CK7" i="5"/>
  <c r="CO7" i="5" s="1"/>
  <c r="CL7" i="5"/>
  <c r="CM7" i="5"/>
  <c r="CG8" i="5"/>
  <c r="CJ8" i="5"/>
  <c r="CN8" i="5" s="1"/>
  <c r="CK8" i="5"/>
  <c r="CO8" i="5" s="1"/>
  <c r="CL8" i="5"/>
  <c r="CM8" i="5"/>
  <c r="CG9" i="5"/>
  <c r="CJ9" i="5"/>
  <c r="CK9" i="5"/>
  <c r="CL9" i="5"/>
  <c r="CM9" i="5"/>
  <c r="CG10" i="5"/>
  <c r="CJ10" i="5"/>
  <c r="CN10" i="5" s="1"/>
  <c r="CK10" i="5"/>
  <c r="CL10" i="5"/>
  <c r="CM10" i="5"/>
  <c r="CG11" i="5"/>
  <c r="CJ11" i="5"/>
  <c r="CN11" i="5" s="1"/>
  <c r="CK11" i="5"/>
  <c r="CO11" i="5" s="1"/>
  <c r="CL11" i="5"/>
  <c r="CM11" i="5"/>
  <c r="CG12" i="5"/>
  <c r="CJ12" i="5"/>
  <c r="CN12" i="5" s="1"/>
  <c r="CK12" i="5"/>
  <c r="CO12" i="5" s="1"/>
  <c r="CL12" i="5"/>
  <c r="CM12" i="5"/>
  <c r="CG13" i="5"/>
  <c r="CJ13" i="5"/>
  <c r="CK13" i="5"/>
  <c r="CL13" i="5"/>
  <c r="CM13" i="5"/>
  <c r="CG14" i="5"/>
  <c r="CJ14" i="5"/>
  <c r="CN14" i="5" s="1"/>
  <c r="CK14" i="5"/>
  <c r="CL14" i="5"/>
  <c r="CM14" i="5"/>
  <c r="CG15" i="5"/>
  <c r="CJ15" i="5"/>
  <c r="CN15" i="5" s="1"/>
  <c r="CK15" i="5"/>
  <c r="CO15" i="5" s="1"/>
  <c r="CL15" i="5"/>
  <c r="CM15" i="5"/>
  <c r="CG16" i="5"/>
  <c r="CJ16" i="5"/>
  <c r="CN16" i="5" s="1"/>
  <c r="CK16" i="5"/>
  <c r="CO16" i="5" s="1"/>
  <c r="CL16" i="5"/>
  <c r="CM16" i="5"/>
  <c r="CG17" i="5"/>
  <c r="CJ17" i="5"/>
  <c r="CK17" i="5"/>
  <c r="CL17" i="5"/>
  <c r="CM17" i="5"/>
  <c r="CG18" i="5"/>
  <c r="CJ18" i="5"/>
  <c r="CN18" i="5" s="1"/>
  <c r="CK18" i="5"/>
  <c r="CL18" i="5"/>
  <c r="CM18" i="5"/>
  <c r="CG19" i="5"/>
  <c r="CJ19" i="5"/>
  <c r="CN19" i="5" s="1"/>
  <c r="CK19" i="5"/>
  <c r="CO19" i="5" s="1"/>
  <c r="CL19" i="5"/>
  <c r="CM19" i="5"/>
  <c r="CG20" i="5"/>
  <c r="CJ20" i="5"/>
  <c r="CN20" i="5" s="1"/>
  <c r="CK20" i="5"/>
  <c r="CO20" i="5" s="1"/>
  <c r="CL20" i="5"/>
  <c r="CM20" i="5"/>
  <c r="CG21" i="5"/>
  <c r="CJ21" i="5"/>
  <c r="CK21" i="5"/>
  <c r="CL21" i="5"/>
  <c r="CM21" i="5"/>
  <c r="CG22" i="5"/>
  <c r="CJ22" i="5"/>
  <c r="CN22" i="5" s="1"/>
  <c r="CK22" i="5"/>
  <c r="CL22" i="5"/>
  <c r="CM22" i="5"/>
  <c r="CG23" i="5"/>
  <c r="CJ23" i="5"/>
  <c r="CN23" i="5" s="1"/>
  <c r="CK23" i="5"/>
  <c r="CO23" i="5" s="1"/>
  <c r="CL23" i="5"/>
  <c r="CM23" i="5"/>
  <c r="CG24" i="5"/>
  <c r="CJ24" i="5"/>
  <c r="CN24" i="5" s="1"/>
  <c r="CK24" i="5"/>
  <c r="CO24" i="5" s="1"/>
  <c r="CL24" i="5"/>
  <c r="CM24" i="5"/>
  <c r="CG25" i="5"/>
  <c r="CJ25" i="5"/>
  <c r="CK25" i="5"/>
  <c r="CL25" i="5"/>
  <c r="CM25" i="5"/>
  <c r="CM4" i="5"/>
  <c r="CL4" i="5"/>
  <c r="CK4" i="5"/>
  <c r="CJ4" i="5"/>
  <c r="CG4" i="5"/>
  <c r="CZ4" i="2"/>
  <c r="CY4" i="2"/>
  <c r="CW4" i="2"/>
  <c r="CX4" i="2"/>
  <c r="CS5" i="2"/>
  <c r="CS6" i="2"/>
  <c r="CS7" i="2"/>
  <c r="CS8" i="2"/>
  <c r="CS4" i="2"/>
  <c r="CT6" i="2"/>
  <c r="CT7" i="2"/>
  <c r="CT8" i="2"/>
  <c r="CT9" i="2"/>
  <c r="CT5" i="2"/>
  <c r="CU6" i="2"/>
  <c r="CU7" i="2"/>
  <c r="CU8" i="2"/>
  <c r="CU9" i="2"/>
  <c r="CU5" i="2"/>
  <c r="CV8" i="2"/>
  <c r="CV9" i="2"/>
  <c r="CV7" i="2"/>
  <c r="CV6" i="2"/>
  <c r="CV5" i="2"/>
  <c r="K5" i="1" a="1"/>
  <c r="K5" i="1" s="1"/>
  <c r="CM4" i="9"/>
  <c r="CQ350" i="11" l="1"/>
  <c r="CQ35" i="7"/>
  <c r="CQ245" i="2"/>
  <c r="CQ67" i="11"/>
  <c r="CQ123" i="2"/>
  <c r="CQ88" i="9"/>
  <c r="CQ108" i="11"/>
  <c r="CQ27" i="6"/>
  <c r="CQ324" i="11"/>
  <c r="CQ142" i="9"/>
  <c r="CQ148" i="11"/>
  <c r="CQ56" i="11"/>
  <c r="CQ152" i="11"/>
  <c r="CQ60" i="11"/>
  <c r="CQ482" i="11"/>
  <c r="CQ61" i="2"/>
  <c r="CQ30" i="7"/>
  <c r="CQ80" i="9"/>
  <c r="CQ481" i="11"/>
  <c r="CQ394" i="11"/>
  <c r="CQ522" i="11"/>
  <c r="CQ190" i="11"/>
  <c r="CQ18" i="9"/>
  <c r="CQ99" i="8"/>
  <c r="CQ492" i="11"/>
  <c r="CQ61" i="9"/>
  <c r="CQ6" i="11"/>
  <c r="CQ86" i="11"/>
  <c r="CQ16" i="2"/>
  <c r="CQ32" i="7"/>
  <c r="CQ31" i="4"/>
  <c r="CQ16" i="6"/>
  <c r="CQ37" i="10"/>
  <c r="CQ38" i="11"/>
  <c r="CQ39" i="10"/>
  <c r="CQ79" i="11"/>
  <c r="CQ58" i="11"/>
  <c r="CQ216" i="9"/>
  <c r="CQ95" i="9"/>
  <c r="CQ8" i="10"/>
  <c r="CQ46" i="2"/>
  <c r="CQ286" i="2"/>
  <c r="CQ99" i="11"/>
  <c r="CQ497" i="11"/>
  <c r="CQ372" i="11"/>
  <c r="CQ289" i="9"/>
  <c r="CQ81" i="9"/>
  <c r="CQ516" i="11"/>
  <c r="CQ14" i="3"/>
  <c r="CQ101" i="9"/>
  <c r="CQ17" i="6"/>
  <c r="CQ7" i="7"/>
  <c r="CQ118" i="11"/>
  <c r="CQ41" i="9"/>
  <c r="CQ22" i="10"/>
  <c r="CQ494" i="11"/>
  <c r="CQ5" i="7"/>
  <c r="CQ265" i="9"/>
  <c r="CQ43" i="7"/>
  <c r="CQ42" i="9"/>
  <c r="CQ134" i="9"/>
  <c r="CQ24" i="8"/>
  <c r="CQ37" i="7"/>
  <c r="CQ59" i="9"/>
  <c r="CQ250" i="11"/>
  <c r="CQ87" i="8"/>
  <c r="CQ56" i="9"/>
  <c r="CQ75" i="8"/>
  <c r="CQ54" i="11"/>
  <c r="CQ292" i="9"/>
  <c r="CQ29" i="10"/>
  <c r="CQ17" i="3"/>
  <c r="CQ161" i="9"/>
  <c r="CQ115" i="9"/>
  <c r="CQ285" i="9"/>
  <c r="CQ195" i="9"/>
  <c r="CQ65" i="9"/>
  <c r="CQ272" i="9"/>
  <c r="CQ187" i="9"/>
  <c r="CQ26" i="4"/>
  <c r="CQ143" i="9"/>
  <c r="CQ18" i="6"/>
  <c r="CQ74" i="11"/>
  <c r="CQ25" i="6"/>
  <c r="CQ176" i="2"/>
  <c r="CQ214" i="9"/>
  <c r="CQ175" i="2"/>
  <c r="CQ13" i="7"/>
  <c r="CQ136" i="9"/>
  <c r="CQ20" i="11"/>
  <c r="CQ105" i="9"/>
  <c r="CQ17" i="4"/>
  <c r="CQ283" i="9"/>
  <c r="CQ101" i="2"/>
  <c r="CQ121" i="2"/>
  <c r="CQ56" i="8"/>
  <c r="CQ217" i="9"/>
  <c r="CQ157" i="9"/>
  <c r="CQ178" i="9"/>
  <c r="CQ5" i="11"/>
  <c r="CQ10" i="4"/>
  <c r="CQ83" i="9"/>
  <c r="CQ16" i="3"/>
  <c r="CQ254" i="9"/>
  <c r="CQ139" i="9"/>
  <c r="CQ145" i="9"/>
  <c r="CQ205" i="9"/>
  <c r="CQ133" i="9"/>
  <c r="CQ94" i="11"/>
  <c r="CQ22" i="4"/>
  <c r="CQ209" i="9"/>
  <c r="CQ139" i="2"/>
  <c r="CQ31" i="6"/>
  <c r="CQ185" i="9"/>
  <c r="CQ165" i="2"/>
  <c r="CQ9" i="2"/>
  <c r="CQ235" i="2"/>
  <c r="CQ260" i="9"/>
  <c r="CQ76" i="9"/>
  <c r="CQ292" i="11"/>
  <c r="CQ130" i="8"/>
  <c r="CQ20" i="4"/>
  <c r="CQ112" i="9"/>
  <c r="CQ202" i="9"/>
  <c r="CQ13" i="9"/>
  <c r="CQ368" i="11"/>
  <c r="CQ137" i="11"/>
  <c r="CQ128" i="9"/>
  <c r="CQ208" i="11"/>
  <c r="CQ259" i="9"/>
  <c r="CQ67" i="2"/>
  <c r="CQ153" i="11"/>
  <c r="CQ406" i="11"/>
  <c r="CQ233" i="2"/>
  <c r="CQ102" i="9"/>
  <c r="CQ78" i="9"/>
  <c r="CQ7" i="4"/>
  <c r="CQ170" i="9"/>
  <c r="CQ44" i="2"/>
  <c r="CQ496" i="11"/>
  <c r="CQ31" i="8"/>
  <c r="CQ267" i="2"/>
  <c r="CQ384" i="11"/>
  <c r="CQ490" i="11"/>
  <c r="CQ6" i="6"/>
  <c r="CQ87" i="9"/>
  <c r="CQ5" i="6"/>
  <c r="CQ123" i="9"/>
  <c r="CQ242" i="2"/>
  <c r="CQ59" i="11"/>
  <c r="CQ13" i="4"/>
  <c r="CQ239" i="9"/>
  <c r="CQ71" i="9"/>
  <c r="CQ56" i="2"/>
  <c r="CQ117" i="2"/>
  <c r="CQ98" i="11"/>
  <c r="CQ37" i="11"/>
  <c r="CQ237" i="11"/>
  <c r="CQ437" i="11"/>
  <c r="CQ25" i="8"/>
  <c r="CQ287" i="11"/>
  <c r="CQ121" i="8"/>
  <c r="CQ225" i="2"/>
  <c r="CQ150" i="11"/>
  <c r="CQ155" i="9"/>
  <c r="CQ24" i="7"/>
  <c r="CQ18" i="3"/>
  <c r="CQ118" i="9"/>
  <c r="CQ34" i="10"/>
  <c r="CQ278" i="9"/>
  <c r="CQ413" i="11"/>
  <c r="CQ42" i="10"/>
  <c r="CQ94" i="9"/>
  <c r="CQ253" i="11"/>
  <c r="CQ110" i="9"/>
  <c r="CQ80" i="8"/>
  <c r="CQ11" i="3"/>
  <c r="CQ222" i="9"/>
  <c r="CQ32" i="6"/>
  <c r="CQ170" i="11"/>
  <c r="CQ446" i="11"/>
  <c r="CQ159" i="11"/>
  <c r="CQ54" i="2"/>
  <c r="CQ175" i="11"/>
  <c r="CQ417" i="11"/>
  <c r="CQ144" i="11"/>
  <c r="CQ63" i="8"/>
  <c r="CQ94" i="8"/>
  <c r="CQ292" i="2"/>
  <c r="CQ427" i="11"/>
  <c r="CQ210" i="11"/>
  <c r="CQ134" i="11"/>
  <c r="CQ88" i="11"/>
  <c r="CQ428" i="11"/>
  <c r="CQ378" i="11"/>
  <c r="CQ167" i="11"/>
  <c r="CQ388" i="11"/>
  <c r="CQ177" i="2"/>
  <c r="CQ234" i="9"/>
  <c r="CQ70" i="9"/>
  <c r="CQ240" i="2"/>
  <c r="CQ352" i="11"/>
  <c r="CQ138" i="11"/>
  <c r="CQ257" i="11"/>
  <c r="CQ32" i="2"/>
  <c r="CQ199" i="11"/>
  <c r="CQ461" i="11"/>
  <c r="CQ191" i="11"/>
  <c r="CQ77" i="11"/>
  <c r="CQ277" i="11"/>
  <c r="CQ401" i="11"/>
  <c r="CQ135" i="9"/>
  <c r="CQ274" i="11"/>
  <c r="CQ525" i="11"/>
  <c r="CQ49" i="9"/>
  <c r="CQ100" i="11"/>
  <c r="CQ268" i="11"/>
  <c r="CQ22" i="7"/>
  <c r="CQ14" i="9"/>
  <c r="CQ67" i="8"/>
  <c r="CQ97" i="9"/>
  <c r="CQ107" i="8"/>
  <c r="CQ5" i="10"/>
  <c r="CQ254" i="11"/>
  <c r="CQ169" i="9"/>
  <c r="CQ57" i="11"/>
  <c r="CQ219" i="11"/>
  <c r="CQ198" i="11"/>
  <c r="CQ498" i="11"/>
  <c r="CQ93" i="11"/>
  <c r="CQ421" i="11"/>
  <c r="CQ15" i="8"/>
  <c r="CQ261" i="9"/>
  <c r="CQ5" i="9"/>
  <c r="CQ112" i="11"/>
  <c r="CQ24" i="11"/>
  <c r="CQ236" i="9"/>
  <c r="CQ410" i="11"/>
  <c r="CQ90" i="2"/>
  <c r="CQ271" i="2"/>
  <c r="CQ113" i="9"/>
  <c r="CQ414" i="11"/>
  <c r="CQ121" i="9"/>
  <c r="CQ232" i="11"/>
  <c r="CQ192" i="9"/>
  <c r="CQ211" i="11"/>
  <c r="CQ411" i="11"/>
  <c r="CQ97" i="11"/>
  <c r="CQ41" i="11"/>
  <c r="CQ204" i="11"/>
  <c r="CQ203" i="11"/>
  <c r="CQ103" i="8"/>
  <c r="CQ255" i="9"/>
  <c r="CQ144" i="9"/>
  <c r="CQ50" i="2"/>
  <c r="CQ502" i="11"/>
  <c r="CQ188" i="11"/>
  <c r="CQ284" i="9"/>
  <c r="CQ128" i="11"/>
  <c r="CQ308" i="11"/>
  <c r="CQ36" i="11"/>
  <c r="CQ234" i="11"/>
  <c r="CQ257" i="2"/>
  <c r="CQ197" i="9"/>
  <c r="CQ504" i="11"/>
  <c r="CQ44" i="11"/>
  <c r="CQ155" i="11"/>
  <c r="CQ53" i="11"/>
  <c r="CQ13" i="8"/>
  <c r="CQ491" i="11"/>
  <c r="CQ152" i="2"/>
  <c r="CQ419" i="11"/>
  <c r="CQ215" i="11"/>
  <c r="CQ61" i="11"/>
  <c r="CQ224" i="11"/>
  <c r="CQ46" i="9"/>
  <c r="CQ262" i="9"/>
  <c r="CQ60" i="9"/>
  <c r="CQ312" i="11"/>
  <c r="CQ21" i="10"/>
  <c r="CQ40" i="11"/>
  <c r="CQ374" i="11"/>
  <c r="CQ103" i="9"/>
  <c r="CQ173" i="9"/>
  <c r="CQ96" i="8"/>
  <c r="CQ23" i="4"/>
  <c r="CQ186" i="9"/>
  <c r="CQ112" i="2"/>
  <c r="CQ13" i="11"/>
  <c r="CQ226" i="11"/>
  <c r="CQ14" i="8"/>
  <c r="CQ508" i="11"/>
  <c r="CQ273" i="2"/>
  <c r="CQ528" i="11"/>
  <c r="CQ69" i="9"/>
  <c r="CQ17" i="11"/>
  <c r="CQ43" i="9"/>
  <c r="CQ124" i="11"/>
  <c r="CQ291" i="9"/>
  <c r="CQ268" i="9"/>
  <c r="CQ457" i="11"/>
  <c r="CQ73" i="11"/>
  <c r="CQ273" i="11"/>
  <c r="CQ381" i="11"/>
  <c r="CQ33" i="8"/>
  <c r="CQ20" i="10"/>
  <c r="CQ287" i="9"/>
  <c r="CQ208" i="2"/>
  <c r="CQ51" i="9"/>
  <c r="CQ44" i="9"/>
  <c r="CQ59" i="8"/>
  <c r="CQ79" i="9"/>
  <c r="CQ218" i="11"/>
  <c r="CQ128" i="2"/>
  <c r="CQ28" i="10"/>
  <c r="CQ48" i="9"/>
  <c r="CQ220" i="9"/>
  <c r="CQ89" i="9"/>
  <c r="CQ91" i="9"/>
  <c r="CQ8" i="3"/>
  <c r="CQ145" i="2"/>
  <c r="CQ178" i="2"/>
  <c r="CQ23" i="6"/>
  <c r="CQ24" i="9"/>
  <c r="CQ167" i="9"/>
  <c r="CQ8" i="4"/>
  <c r="CQ230" i="11"/>
  <c r="CQ71" i="8"/>
  <c r="CQ14" i="11"/>
  <c r="CQ59" i="2"/>
  <c r="CQ244" i="9"/>
  <c r="CQ164" i="2"/>
  <c r="CQ217" i="2"/>
  <c r="CQ422" i="11"/>
  <c r="CQ18" i="10"/>
  <c r="CQ208" i="9"/>
  <c r="CQ116" i="9"/>
  <c r="CQ148" i="2"/>
  <c r="CQ84" i="2"/>
  <c r="CQ458" i="11"/>
  <c r="CQ364" i="11"/>
  <c r="CQ219" i="2"/>
  <c r="CQ174" i="2"/>
  <c r="CQ358" i="11"/>
  <c r="CQ75" i="11"/>
  <c r="CQ373" i="11"/>
  <c r="CQ181" i="11"/>
  <c r="CQ450" i="11"/>
  <c r="CQ332" i="11"/>
  <c r="CQ251" i="9"/>
  <c r="CQ17" i="7"/>
  <c r="CQ103" i="2"/>
  <c r="CQ130" i="9"/>
  <c r="CQ32" i="9"/>
  <c r="CQ102" i="8"/>
  <c r="CQ131" i="9"/>
  <c r="CQ246" i="2"/>
  <c r="CQ288" i="9"/>
  <c r="CQ377" i="11"/>
  <c r="CQ454" i="11"/>
  <c r="CQ193" i="11"/>
  <c r="CQ470" i="11"/>
  <c r="CQ212" i="11"/>
  <c r="CQ311" i="11"/>
  <c r="CQ520" i="11"/>
  <c r="CQ474" i="11"/>
  <c r="CQ29" i="9"/>
  <c r="CQ200" i="2"/>
  <c r="CQ330" i="11"/>
  <c r="CQ354" i="11"/>
  <c r="CQ55" i="9"/>
  <c r="CQ20" i="7"/>
  <c r="CQ164" i="9"/>
  <c r="CQ37" i="9"/>
  <c r="CQ28" i="11"/>
  <c r="CQ392" i="11"/>
  <c r="CQ20" i="6"/>
  <c r="CQ31" i="2"/>
  <c r="CQ43" i="2"/>
  <c r="CQ118" i="2"/>
  <c r="CQ96" i="2"/>
  <c r="CQ27" i="2"/>
  <c r="CQ41" i="10"/>
  <c r="CQ478" i="11"/>
  <c r="CQ32" i="10"/>
  <c r="CQ389" i="11"/>
  <c r="CQ79" i="8"/>
  <c r="CQ177" i="9"/>
  <c r="CQ9" i="11"/>
  <c r="CQ276" i="9"/>
  <c r="CQ252" i="9"/>
  <c r="CQ72" i="11"/>
  <c r="CQ252" i="11"/>
  <c r="CQ348" i="11"/>
  <c r="CQ273" i="9"/>
  <c r="CQ32" i="11"/>
  <c r="CQ122" i="9"/>
  <c r="CQ132" i="9"/>
  <c r="CQ177" i="11"/>
  <c r="CQ38" i="2"/>
  <c r="CQ34" i="8"/>
  <c r="CQ23" i="2"/>
  <c r="CQ217" i="11"/>
  <c r="CQ284" i="11"/>
  <c r="CQ370" i="11"/>
  <c r="CQ185" i="2"/>
  <c r="CQ76" i="11"/>
  <c r="CQ168" i="11"/>
  <c r="CQ48" i="11"/>
  <c r="CQ35" i="9"/>
  <c r="CQ141" i="9"/>
  <c r="CQ295" i="11"/>
  <c r="CQ393" i="11"/>
  <c r="CQ221" i="11"/>
  <c r="CQ16" i="10"/>
  <c r="CQ219" i="9"/>
  <c r="CQ285" i="11"/>
  <c r="CQ7" i="9"/>
  <c r="CQ21" i="7"/>
  <c r="CQ233" i="11"/>
  <c r="CQ64" i="11"/>
  <c r="CQ344" i="11"/>
  <c r="CQ260" i="2"/>
  <c r="CQ254" i="2"/>
  <c r="CQ116" i="8"/>
  <c r="CQ257" i="9"/>
  <c r="CQ30" i="9"/>
  <c r="CQ390" i="11"/>
  <c r="CQ158" i="9"/>
  <c r="CQ223" i="9"/>
  <c r="CQ45" i="2"/>
  <c r="CQ120" i="9"/>
  <c r="CQ203" i="9"/>
  <c r="CQ163" i="9"/>
  <c r="CQ80" i="11"/>
  <c r="CQ172" i="11"/>
  <c r="CQ28" i="4"/>
  <c r="CQ13" i="2"/>
  <c r="CQ196" i="2"/>
  <c r="CQ39" i="11"/>
  <c r="CQ239" i="11"/>
  <c r="CQ97" i="8"/>
  <c r="CQ162" i="9"/>
  <c r="CQ143" i="2"/>
  <c r="CQ207" i="9"/>
  <c r="CQ266" i="11"/>
  <c r="CQ105" i="8"/>
  <c r="CQ15" i="11"/>
  <c r="CQ223" i="11"/>
  <c r="CQ514" i="11"/>
  <c r="CN25" i="5"/>
  <c r="CN21" i="5"/>
  <c r="CN17" i="5"/>
  <c r="CN13" i="5"/>
  <c r="CN9" i="5"/>
  <c r="CN5" i="5"/>
  <c r="CQ24" i="2"/>
  <c r="CQ70" i="2"/>
  <c r="CQ431" i="11"/>
  <c r="CQ220" i="2"/>
  <c r="CQ145" i="11"/>
  <c r="CQ407" i="11"/>
  <c r="CQ16" i="8"/>
  <c r="CQ262" i="11"/>
  <c r="CQ329" i="11"/>
  <c r="CQ139" i="8"/>
  <c r="CQ30" i="6"/>
  <c r="CQ78" i="2"/>
  <c r="CQ235" i="11"/>
  <c r="CQ298" i="11"/>
  <c r="CQ51" i="11"/>
  <c r="CQ442" i="11"/>
  <c r="CQ62" i="2"/>
  <c r="CQ349" i="11"/>
  <c r="CQ10" i="3"/>
  <c r="CQ90" i="9"/>
  <c r="CQ277" i="2"/>
  <c r="CQ39" i="9"/>
  <c r="CQ408" i="11"/>
  <c r="CQ248" i="2"/>
  <c r="CQ7" i="3"/>
  <c r="CQ106" i="11"/>
  <c r="CQ510" i="11"/>
  <c r="CQ55" i="11"/>
  <c r="CQ255" i="11"/>
  <c r="CQ20" i="9"/>
  <c r="CQ205" i="11"/>
  <c r="CQ42" i="7"/>
  <c r="CQ509" i="11"/>
  <c r="CQ68" i="11"/>
  <c r="CQ248" i="11"/>
  <c r="CQ259" i="2"/>
  <c r="CQ137" i="9"/>
  <c r="CQ218" i="2"/>
  <c r="CQ82" i="9"/>
  <c r="CQ397" i="11"/>
  <c r="CQ49" i="8"/>
  <c r="CQ95" i="8"/>
  <c r="CQ13" i="6"/>
  <c r="CQ126" i="11"/>
  <c r="CQ15" i="6"/>
  <c r="CQ238" i="2"/>
  <c r="CQ243" i="9"/>
  <c r="CQ6" i="9"/>
  <c r="CQ12" i="7"/>
  <c r="CQ85" i="9"/>
  <c r="CQ517" i="11"/>
  <c r="CQ71" i="2"/>
  <c r="CQ242" i="11"/>
  <c r="CQ125" i="8"/>
  <c r="CQ278" i="2"/>
  <c r="CQ33" i="11"/>
  <c r="CQ519" i="11"/>
  <c r="CQ301" i="11"/>
  <c r="CQ63" i="11"/>
  <c r="CQ28" i="8"/>
  <c r="CQ73" i="8"/>
  <c r="CQ129" i="11"/>
  <c r="CQ51" i="8"/>
  <c r="CQ9" i="4"/>
  <c r="CQ239" i="2"/>
  <c r="CQ290" i="11"/>
  <c r="CQ154" i="11"/>
  <c r="CQ181" i="9"/>
  <c r="CQ15" i="9"/>
  <c r="CQ47" i="2"/>
  <c r="CQ7" i="8"/>
  <c r="CQ250" i="2"/>
  <c r="CQ242" i="9"/>
  <c r="CQ226" i="9"/>
  <c r="CQ188" i="9"/>
  <c r="CQ104" i="9"/>
  <c r="CQ451" i="11"/>
  <c r="CQ438" i="11"/>
  <c r="CQ30" i="2"/>
  <c r="CQ83" i="11"/>
  <c r="CQ37" i="8"/>
  <c r="CQ138" i="8"/>
  <c r="CQ16" i="11"/>
  <c r="CQ310" i="11"/>
  <c r="CQ294" i="11"/>
  <c r="CQ29" i="2"/>
  <c r="CQ280" i="2"/>
  <c r="CQ16" i="9"/>
  <c r="CQ45" i="11"/>
  <c r="CQ215" i="2"/>
  <c r="CQ341" i="11"/>
  <c r="CQ104" i="11"/>
  <c r="CQ404" i="11"/>
  <c r="CQ85" i="11"/>
  <c r="CQ115" i="8"/>
  <c r="CQ125" i="2"/>
  <c r="CQ247" i="9"/>
  <c r="CQ171" i="11"/>
  <c r="CQ361" i="11"/>
  <c r="CQ246" i="11"/>
  <c r="CQ123" i="11"/>
  <c r="CQ424" i="11"/>
  <c r="CQ57" i="8"/>
  <c r="CQ448" i="11"/>
  <c r="CQ21" i="8"/>
  <c r="CQ21" i="4"/>
  <c r="CQ29" i="4"/>
  <c r="CQ174" i="11"/>
  <c r="CQ9" i="7"/>
  <c r="CQ245" i="9"/>
  <c r="CQ63" i="9"/>
  <c r="CQ426" i="11"/>
  <c r="CQ179" i="9"/>
  <c r="CQ418" i="11"/>
  <c r="CQ434" i="11"/>
  <c r="CQ122" i="11"/>
  <c r="CQ314" i="11"/>
  <c r="CQ27" i="4"/>
  <c r="CQ178" i="11"/>
  <c r="CQ54" i="8"/>
  <c r="CQ19" i="10"/>
  <c r="CQ129" i="9"/>
  <c r="CQ149" i="9"/>
  <c r="CQ487" i="11"/>
  <c r="CQ114" i="9"/>
  <c r="CQ158" i="11"/>
  <c r="CQ506" i="11"/>
  <c r="CQ72" i="8"/>
  <c r="CQ52" i="9"/>
  <c r="CQ10" i="2"/>
  <c r="CQ199" i="2"/>
  <c r="CQ34" i="2"/>
  <c r="CQ40" i="8"/>
  <c r="CQ430" i="11"/>
  <c r="CQ40" i="7"/>
  <c r="CQ11" i="6"/>
  <c r="CQ202" i="2"/>
  <c r="CQ23" i="7"/>
  <c r="CQ38" i="10"/>
  <c r="CQ439" i="11"/>
  <c r="CQ95" i="11"/>
  <c r="CQ343" i="11"/>
  <c r="CQ249" i="11"/>
  <c r="CQ20" i="8"/>
  <c r="CQ72" i="9"/>
  <c r="CQ193" i="2"/>
  <c r="CQ11" i="2"/>
  <c r="CQ107" i="2"/>
  <c r="CQ66" i="8"/>
  <c r="CQ15" i="10"/>
  <c r="CQ269" i="11"/>
  <c r="CQ52" i="8"/>
  <c r="CQ136" i="8"/>
  <c r="CQ185" i="11"/>
  <c r="CQ160" i="9"/>
  <c r="CQ271" i="9"/>
  <c r="CQ191" i="2"/>
  <c r="CQ124" i="2"/>
  <c r="CQ315" i="11"/>
  <c r="CQ190" i="9"/>
  <c r="CQ467" i="11"/>
  <c r="CQ147" i="9"/>
  <c r="CQ463" i="11"/>
  <c r="CQ244" i="11"/>
  <c r="CQ131" i="11"/>
  <c r="CQ264" i="11"/>
  <c r="CQ87" i="11"/>
  <c r="CQ24" i="10"/>
  <c r="CQ225" i="11"/>
  <c r="CQ8" i="6"/>
  <c r="CQ41" i="7"/>
  <c r="CQ11" i="11"/>
  <c r="CQ109" i="2"/>
  <c r="CO25" i="5"/>
  <c r="CO21" i="5"/>
  <c r="CO17" i="5"/>
  <c r="CO13" i="5"/>
  <c r="CO9" i="5"/>
  <c r="CO5" i="5"/>
  <c r="CQ77" i="2"/>
  <c r="CQ36" i="2"/>
  <c r="CQ45" i="10"/>
  <c r="CQ513" i="11"/>
  <c r="CQ493" i="11"/>
  <c r="CQ281" i="11"/>
  <c r="CQ166" i="11"/>
  <c r="CQ472" i="11"/>
  <c r="CQ150" i="9"/>
  <c r="CQ245" i="11"/>
  <c r="CQ405" i="11"/>
  <c r="CQ471" i="11"/>
  <c r="CQ70" i="8"/>
  <c r="CQ18" i="8"/>
  <c r="CQ433" i="11"/>
  <c r="CQ26" i="10"/>
  <c r="CQ201" i="9"/>
  <c r="CQ227" i="11"/>
  <c r="CQ293" i="11"/>
  <c r="CQ441" i="11"/>
  <c r="CQ58" i="8"/>
  <c r="CQ425" i="11"/>
  <c r="CQ4" i="2"/>
  <c r="CQ153" i="2"/>
  <c r="CQ4" i="7"/>
  <c r="CQ117" i="11"/>
  <c r="CQ81" i="11"/>
  <c r="CQ480" i="11"/>
  <c r="CQ243" i="11"/>
  <c r="CQ38" i="8"/>
  <c r="CQ307" i="11"/>
  <c r="CQ74" i="8"/>
  <c r="CQ106" i="9"/>
  <c r="CQ189" i="2"/>
  <c r="CQ195" i="2"/>
  <c r="CQ97" i="2"/>
  <c r="CQ7" i="11"/>
  <c r="CQ24" i="6"/>
  <c r="CQ72" i="2"/>
  <c r="CQ263" i="11"/>
  <c r="CQ327" i="11"/>
  <c r="CQ214" i="2"/>
  <c r="CQ484" i="11"/>
  <c r="CQ337" i="11"/>
  <c r="CQ121" i="11"/>
  <c r="CQ402" i="11"/>
  <c r="CQ477" i="11"/>
  <c r="CQ69" i="11"/>
  <c r="CQ8" i="8"/>
  <c r="CQ11" i="4"/>
  <c r="CQ34" i="11"/>
  <c r="CQ409" i="11"/>
  <c r="CQ67" i="9"/>
  <c r="CQ25" i="11"/>
  <c r="CQ19" i="8"/>
  <c r="CQ98" i="9"/>
  <c r="CQ265" i="11"/>
  <c r="CQ194" i="9"/>
  <c r="CQ113" i="11"/>
  <c r="CQ346" i="11"/>
  <c r="CQ104" i="8"/>
  <c r="CQ501" i="11"/>
  <c r="CQ251" i="11"/>
  <c r="CQ333" i="11"/>
  <c r="CQ101" i="11"/>
  <c r="CQ386" i="11"/>
  <c r="CQ453" i="11"/>
  <c r="CQ302" i="11"/>
  <c r="CQ89" i="11"/>
  <c r="CQ64" i="2"/>
  <c r="CQ76" i="8"/>
  <c r="CQ125" i="11"/>
  <c r="CQ281" i="9"/>
  <c r="CQ159" i="9"/>
  <c r="CQ164" i="11"/>
  <c r="CQ297" i="11"/>
  <c r="CQ7" i="6"/>
  <c r="CQ319" i="11"/>
  <c r="CQ4" i="10"/>
  <c r="CQ521" i="11"/>
  <c r="CQ353" i="11"/>
  <c r="CQ141" i="11"/>
  <c r="CQ7" i="10"/>
  <c r="CQ473" i="11"/>
  <c r="CQ157" i="11"/>
  <c r="CQ357" i="11"/>
  <c r="CQ161" i="11"/>
  <c r="CQ489" i="11"/>
  <c r="CQ49" i="2"/>
  <c r="CQ109" i="11"/>
  <c r="CO4" i="5"/>
  <c r="CO22" i="5"/>
  <c r="CO18" i="5"/>
  <c r="CO14" i="5"/>
  <c r="CO10" i="5"/>
  <c r="CO6" i="5"/>
  <c r="CQ166" i="2"/>
  <c r="CQ105" i="2"/>
  <c r="CQ291" i="11"/>
  <c r="CQ173" i="11"/>
  <c r="CQ78" i="8"/>
  <c r="CQ237" i="9"/>
  <c r="CQ244" i="2"/>
  <c r="CQ13" i="10"/>
  <c r="CQ266" i="9"/>
  <c r="CQ99" i="9"/>
  <c r="CQ290" i="9"/>
  <c r="CQ39" i="8"/>
  <c r="CQ137" i="2"/>
  <c r="CQ271" i="11"/>
  <c r="CQ289" i="11"/>
  <c r="CQ11" i="9"/>
  <c r="CQ52" i="2"/>
  <c r="CQ479" i="11"/>
  <c r="CQ379" i="11"/>
  <c r="CQ275" i="11"/>
  <c r="CQ382" i="11"/>
  <c r="CQ107" i="11"/>
  <c r="CQ309" i="11"/>
  <c r="CQ488" i="11"/>
  <c r="CQ339" i="11"/>
  <c r="CQ156" i="2"/>
  <c r="CQ81" i="2"/>
  <c r="CQ499" i="11"/>
  <c r="CQ500" i="11"/>
  <c r="CQ42" i="8"/>
  <c r="CQ165" i="9"/>
  <c r="CQ184" i="9"/>
  <c r="CQ115" i="11"/>
  <c r="CQ6" i="4"/>
  <c r="CQ38" i="9"/>
  <c r="CQ139" i="11"/>
  <c r="CQ180" i="2"/>
  <c r="CQ36" i="9"/>
  <c r="CQ43" i="8"/>
  <c r="CQ227" i="2"/>
  <c r="CQ240" i="9"/>
  <c r="CQ103" i="11"/>
  <c r="CQ93" i="8"/>
  <c r="CQ106" i="8"/>
  <c r="CQ65" i="8"/>
  <c r="CQ9" i="10"/>
  <c r="CQ198" i="9"/>
  <c r="CQ17" i="10"/>
  <c r="CQ527" i="11"/>
  <c r="CQ274" i="9"/>
  <c r="CQ455" i="11"/>
  <c r="CQ305" i="11"/>
  <c r="CQ29" i="7"/>
  <c r="CQ33" i="9"/>
  <c r="CQ279" i="9"/>
  <c r="CQ53" i="8"/>
  <c r="CQ21" i="9"/>
  <c r="CQ119" i="11"/>
  <c r="CQ351" i="11"/>
  <c r="CQ186" i="11"/>
  <c r="CQ429" i="11"/>
  <c r="CQ114" i="8"/>
  <c r="CQ134" i="2"/>
  <c r="CQ65" i="2"/>
  <c r="CQ475" i="11"/>
  <c r="CQ395" i="11"/>
  <c r="CQ460" i="11"/>
  <c r="CQ495" i="11"/>
  <c r="CQ286" i="11"/>
  <c r="CQ163" i="11"/>
  <c r="CQ347" i="11"/>
  <c r="CQ149" i="11"/>
  <c r="CQ449" i="11"/>
  <c r="CQ40" i="10"/>
  <c r="CQ459" i="11"/>
  <c r="CQ42" i="2"/>
  <c r="CQ325" i="11"/>
  <c r="CQ253" i="9"/>
  <c r="CQ221" i="2"/>
  <c r="CQ375" i="11"/>
  <c r="CQ60" i="8"/>
  <c r="CQ10" i="8"/>
  <c r="CQ183" i="11"/>
  <c r="CQ128" i="8"/>
  <c r="CQ82" i="8"/>
  <c r="CQ465" i="11"/>
  <c r="CQ47" i="8"/>
  <c r="CQ345" i="11"/>
  <c r="CQ19" i="7"/>
  <c r="CQ212" i="2"/>
  <c r="CQ9" i="3"/>
  <c r="CQ35" i="2"/>
  <c r="CQ32" i="8"/>
  <c r="CQ41" i="8"/>
  <c r="CQ117" i="8"/>
  <c r="CQ189" i="11"/>
  <c r="CQ469" i="11"/>
  <c r="CQ365" i="11"/>
  <c r="CQ65" i="11"/>
  <c r="CQ267" i="9"/>
  <c r="CQ7" i="2"/>
  <c r="CQ76" i="2"/>
  <c r="CQ369" i="11"/>
  <c r="CQ44" i="8"/>
  <c r="CQ483" i="11"/>
  <c r="CQ322" i="11"/>
  <c r="CQ9" i="8"/>
  <c r="CQ143" i="11"/>
  <c r="CQ147" i="2"/>
  <c r="CQ154" i="2"/>
  <c r="CQ130" i="2"/>
  <c r="CQ415" i="11"/>
  <c r="CQ101" i="8"/>
  <c r="CQ29" i="8"/>
  <c r="CQ28" i="2"/>
  <c r="CQ82" i="11"/>
  <c r="CQ503" i="11"/>
  <c r="CQ69" i="8"/>
  <c r="CQ209" i="11"/>
  <c r="CQ5" i="8"/>
  <c r="CQ385" i="11"/>
  <c r="CQ275" i="9"/>
  <c r="CQ447" i="11"/>
  <c r="CQ77" i="9"/>
  <c r="CQ227" i="9"/>
  <c r="CQ8" i="9"/>
  <c r="CQ92" i="9"/>
  <c r="CQ98" i="8"/>
  <c r="CQ331" i="11"/>
  <c r="CQ507" i="11"/>
  <c r="CQ391" i="11"/>
  <c r="CQ279" i="11"/>
  <c r="CQ485" i="11"/>
  <c r="CQ299" i="11"/>
  <c r="CQ435" i="11"/>
  <c r="CQ102" i="11"/>
  <c r="CQ366" i="11"/>
  <c r="CQ26" i="8"/>
  <c r="CQ89" i="8"/>
  <c r="CQ27" i="11"/>
  <c r="CQ83" i="8"/>
  <c r="CQ55" i="8"/>
  <c r="CQ57" i="9"/>
  <c r="CQ36" i="7"/>
  <c r="CQ282" i="9"/>
  <c r="CQ96" i="9"/>
  <c r="CQ54" i="9"/>
  <c r="CQ34" i="6"/>
  <c r="CQ306" i="11"/>
  <c r="CQ44" i="10"/>
  <c r="CQ523" i="11"/>
  <c r="CQ326" i="11"/>
  <c r="CQ30" i="8"/>
  <c r="CQ73" i="9"/>
  <c r="CQ259" i="11"/>
  <c r="CQ42" i="11"/>
  <c r="CQ367" i="11"/>
  <c r="CQ140" i="8"/>
  <c r="CQ31" i="11"/>
  <c r="CQ231" i="11"/>
  <c r="CQ61" i="8"/>
  <c r="CQ108" i="8"/>
  <c r="CQ113" i="8"/>
  <c r="CQ387" i="11"/>
  <c r="CQ169" i="11"/>
  <c r="CQ468" i="11"/>
  <c r="CQ200" i="9"/>
  <c r="CQ174" i="9"/>
  <c r="CQ286" i="9"/>
  <c r="CQ28" i="9"/>
  <c r="CQ283" i="11"/>
  <c r="CQ423" i="11"/>
  <c r="CQ110" i="8"/>
  <c r="CQ127" i="11"/>
  <c r="CQ22" i="8"/>
  <c r="CQ263" i="2"/>
  <c r="CQ359" i="11"/>
  <c r="CQ323" i="11"/>
  <c r="CQ111" i="11"/>
  <c r="CQ133" i="8"/>
  <c r="CQ137" i="8"/>
  <c r="CQ66" i="11"/>
  <c r="CQ162" i="11"/>
  <c r="CQ182" i="11"/>
  <c r="CQ383" i="11"/>
  <c r="CQ80" i="2"/>
  <c r="CQ202" i="11"/>
  <c r="CQ403" i="11"/>
  <c r="CQ146" i="11"/>
  <c r="CQ187" i="11"/>
  <c r="CQ90" i="8"/>
  <c r="CQ216" i="2"/>
  <c r="CQ127" i="8"/>
  <c r="CQ16" i="4"/>
  <c r="CQ206" i="9"/>
  <c r="CQ31" i="10"/>
  <c r="CQ14" i="7"/>
  <c r="CQ62" i="11"/>
  <c r="CQ22" i="11"/>
  <c r="CQ511" i="11"/>
  <c r="CQ363" i="11"/>
  <c r="CQ147" i="11"/>
  <c r="CQ40" i="2"/>
  <c r="CQ106" i="2"/>
  <c r="CQ146" i="2"/>
  <c r="CQ108" i="2"/>
  <c r="CQ135" i="11"/>
  <c r="CQ335" i="11"/>
  <c r="CQ23" i="11"/>
  <c r="CQ207" i="11"/>
  <c r="CQ50" i="8"/>
  <c r="CQ134" i="8"/>
  <c r="CQ29" i="11"/>
  <c r="CQ40" i="9"/>
  <c r="CQ126" i="9"/>
  <c r="CQ189" i="9"/>
  <c r="CQ229" i="11"/>
  <c r="CQ23" i="10"/>
  <c r="CQ46" i="11"/>
  <c r="CQ142" i="11"/>
  <c r="CQ443" i="11"/>
  <c r="CQ282" i="11"/>
  <c r="CQ43" i="11"/>
  <c r="CQ49" i="11"/>
  <c r="CQ4" i="3"/>
  <c r="CQ355" i="11"/>
  <c r="CQ206" i="11"/>
  <c r="CQ247" i="11"/>
  <c r="CQ46" i="8"/>
  <c r="CQ85" i="8"/>
  <c r="CQ108" i="9"/>
  <c r="CQ238" i="9"/>
  <c r="CQ399" i="11"/>
  <c r="CQ136" i="2"/>
  <c r="CQ371" i="11"/>
  <c r="CQ342" i="11"/>
  <c r="CQ48" i="8"/>
  <c r="CQ267" i="11"/>
  <c r="CQ445" i="11"/>
  <c r="CQ196" i="9"/>
  <c r="CQ303" i="11"/>
  <c r="CQ236" i="2"/>
  <c r="CQ179" i="11"/>
  <c r="CQ362" i="11"/>
  <c r="CQ92" i="8"/>
  <c r="CQ100" i="8"/>
  <c r="CQ50" i="9"/>
  <c r="CQ20" i="2"/>
  <c r="CQ77" i="8"/>
  <c r="CQ262" i="2"/>
  <c r="CQ75" i="2"/>
  <c r="CQ43" i="10"/>
  <c r="CQ93" i="2"/>
  <c r="CQ122" i="8"/>
  <c r="CQ66" i="2"/>
  <c r="CQ11" i="8"/>
  <c r="CQ14" i="10"/>
  <c r="CQ36" i="10"/>
  <c r="CQ111" i="8"/>
  <c r="CQ35" i="8"/>
  <c r="CQ82" i="2"/>
  <c r="CQ14" i="2"/>
  <c r="CQ224" i="2"/>
  <c r="CQ158" i="2"/>
  <c r="CQ129" i="8"/>
  <c r="CQ26" i="2"/>
  <c r="CQ58" i="2"/>
  <c r="CQ62" i="8"/>
  <c r="CQ81" i="8"/>
  <c r="CQ109" i="8"/>
  <c r="CQ86" i="8"/>
  <c r="CQ89" i="2"/>
  <c r="CQ234" i="2"/>
  <c r="CQ135" i="8"/>
  <c r="CQ18" i="2"/>
  <c r="CQ86" i="2"/>
  <c r="CQ116" i="2"/>
  <c r="CQ123" i="8"/>
  <c r="CS4" i="5"/>
  <c r="CN4" i="5"/>
  <c r="CQ10" i="7"/>
  <c r="CQ126" i="8"/>
  <c r="CR4" i="5"/>
  <c r="CQ84" i="8"/>
  <c r="CQ64" i="8"/>
  <c r="CQ112" i="8"/>
  <c r="CQ68" i="8"/>
  <c r="CQ132" i="8"/>
  <c r="CQ88" i="8"/>
  <c r="CQ122" i="2"/>
  <c r="CQ285" i="2"/>
  <c r="CQ37" i="2"/>
  <c r="CQ92" i="2"/>
  <c r="CQ283" i="2"/>
  <c r="CQ228" i="2"/>
  <c r="CQ253" i="2"/>
  <c r="CQ91" i="2"/>
  <c r="CQ287" i="2"/>
  <c r="CQ203" i="2"/>
  <c r="CQ120" i="2"/>
  <c r="CQ98" i="2"/>
  <c r="CQ142" i="2"/>
  <c r="CQ131" i="2"/>
  <c r="CQ104" i="2"/>
  <c r="CQ207" i="2"/>
  <c r="CQ144" i="2"/>
  <c r="CQ209" i="2"/>
  <c r="CQ247" i="2"/>
  <c r="CQ155" i="2"/>
  <c r="CQ289" i="2"/>
  <c r="CQ173" i="2"/>
  <c r="CQ57" i="2"/>
  <c r="CQ115" i="2"/>
  <c r="CQ274" i="2"/>
  <c r="CQ160" i="2"/>
  <c r="CQ264" i="2"/>
  <c r="CQ111" i="2"/>
  <c r="CQ87" i="2"/>
  <c r="CQ73" i="2"/>
  <c r="CQ149" i="2"/>
  <c r="CQ172" i="2"/>
  <c r="CQ129" i="2"/>
  <c r="CQ133" i="2"/>
  <c r="CQ266" i="2"/>
  <c r="CQ232" i="2"/>
  <c r="CQ171" i="2"/>
  <c r="CQ251" i="2"/>
  <c r="CQ194" i="2"/>
  <c r="CQ226" i="2"/>
  <c r="CQ140" i="2"/>
  <c r="CQ291" i="2"/>
  <c r="CQ39" i="2"/>
  <c r="CQ159" i="2"/>
  <c r="CQ186" i="2"/>
  <c r="CQ192" i="2"/>
  <c r="CQ201" i="2"/>
  <c r="CQ281" i="2"/>
  <c r="CQ21" i="2"/>
  <c r="CQ33" i="2"/>
  <c r="CQ184" i="2"/>
  <c r="CQ205" i="2"/>
  <c r="CQ213" i="2"/>
  <c r="CQ126" i="2"/>
  <c r="CQ79" i="2"/>
  <c r="CQ53" i="2"/>
  <c r="CQ241" i="2"/>
  <c r="CQ162" i="2"/>
  <c r="CQ55" i="2"/>
  <c r="CQ19" i="2"/>
  <c r="CQ169" i="2"/>
  <c r="CQ188" i="2"/>
  <c r="CQ100" i="2"/>
  <c r="CQ127" i="2"/>
  <c r="CQ222" i="2"/>
  <c r="CQ268" i="2"/>
  <c r="CQ151" i="2"/>
  <c r="CQ249" i="2"/>
  <c r="CQ230" i="2"/>
  <c r="CQ132" i="2"/>
  <c r="CQ190" i="2"/>
  <c r="CQ167" i="2"/>
  <c r="CQ182" i="2"/>
  <c r="CQ211" i="2"/>
  <c r="CQ243" i="2"/>
  <c r="CQ102" i="2"/>
  <c r="CQ119" i="2"/>
  <c r="CQ138" i="2"/>
  <c r="CQ272" i="2"/>
  <c r="CQ60" i="2"/>
  <c r="CQ113" i="2"/>
  <c r="CQ270" i="2"/>
  <c r="B22" i="1"/>
  <c r="B21" i="1"/>
  <c r="CQ15" i="5" l="1"/>
  <c r="CQ4" i="9"/>
  <c r="CQ12" i="5"/>
  <c r="CQ5" i="5"/>
  <c r="CQ4" i="6"/>
  <c r="CQ4" i="5"/>
  <c r="CQ16" i="5"/>
  <c r="CQ18" i="5"/>
  <c r="CQ4" i="8"/>
  <c r="N3" i="1" s="1" a="1"/>
  <c r="N3" i="1" s="1"/>
  <c r="CQ24" i="5"/>
  <c r="CQ17" i="5"/>
  <c r="CQ13" i="5"/>
  <c r="CQ21" i="5"/>
  <c r="CQ11" i="5"/>
  <c r="CQ20" i="5"/>
  <c r="CQ6" i="5"/>
  <c r="CQ22" i="5"/>
  <c r="CQ8" i="5"/>
  <c r="CQ10" i="5"/>
  <c r="CQ25" i="5"/>
  <c r="CQ14" i="5"/>
  <c r="CQ23" i="5"/>
  <c r="CQ7" i="5"/>
  <c r="CQ9" i="5"/>
  <c r="CQ19" i="5"/>
  <c r="CQ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1E7081-A220-4DE6-B17F-C39E79584641}" keepAlive="1" interval="10" name="Query - Materials" description="Connection to the 'Materials' query in the workbook." type="5" refreshedVersion="8" background="1" refreshOnLoad="1" saveData="1">
    <dbPr connection="Provider=Microsoft.Mashup.OleDb.1;Data Source=$Workbook$;Location=Materials;Extended Properties=&quot;&quot;" command="SELECT * FROM [Material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<sst xmlns="http://schemas.openxmlformats.org/spreadsheetml/2006/main" count="92775" uniqueCount="2618">
  <si>
    <t>Beam Calculator</t>
  </si>
  <si>
    <t>Applied Shear</t>
  </si>
  <si>
    <t>X</t>
  </si>
  <si>
    <t>Y</t>
  </si>
  <si>
    <t>Applied Moment</t>
  </si>
  <si>
    <t>Applied Axial</t>
  </si>
  <si>
    <t>Applied Torsion</t>
  </si>
  <si>
    <t>Ultimate Stress</t>
  </si>
  <si>
    <t>Yield Stress</t>
  </si>
  <si>
    <t>FSU</t>
  </si>
  <si>
    <t>FSY</t>
  </si>
  <si>
    <t>Ult Allowed</t>
  </si>
  <si>
    <t>Yield Allowed</t>
  </si>
  <si>
    <t>Type</t>
  </si>
  <si>
    <t>EDI_Std_Nomenclature</t>
  </si>
  <si>
    <t>AISC_Manual_Label</t>
  </si>
  <si>
    <t>T_F</t>
  </si>
  <si>
    <t>W</t>
  </si>
  <si>
    <t>A</t>
  </si>
  <si>
    <t>d</t>
  </si>
  <si>
    <r>
      <t>d</t>
    </r>
    <r>
      <rPr>
        <b/>
        <i/>
        <vertAlign val="subscript"/>
        <sz val="10"/>
        <rFont val="Arial"/>
        <family val="2"/>
      </rPr>
      <t>det</t>
    </r>
  </si>
  <si>
    <t>Ht</t>
  </si>
  <si>
    <t>h</t>
  </si>
  <si>
    <t>OD</t>
  </si>
  <si>
    <r>
      <t>b</t>
    </r>
    <r>
      <rPr>
        <b/>
        <i/>
        <vertAlign val="subscript"/>
        <sz val="10"/>
        <rFont val="Arial"/>
        <family val="2"/>
      </rPr>
      <t>f</t>
    </r>
  </si>
  <si>
    <r>
      <t>b</t>
    </r>
    <r>
      <rPr>
        <b/>
        <i/>
        <vertAlign val="subscript"/>
        <sz val="10"/>
        <rFont val="Arial"/>
        <family val="2"/>
      </rPr>
      <t>fdet</t>
    </r>
  </si>
  <si>
    <t>B</t>
  </si>
  <si>
    <t>b</t>
  </si>
  <si>
    <t>ID</t>
  </si>
  <si>
    <r>
      <t>t</t>
    </r>
    <r>
      <rPr>
        <b/>
        <i/>
        <vertAlign val="subscript"/>
        <sz val="10"/>
        <rFont val="Arial"/>
        <family val="2"/>
      </rPr>
      <t>w</t>
    </r>
  </si>
  <si>
    <r>
      <t>t</t>
    </r>
    <r>
      <rPr>
        <b/>
        <i/>
        <vertAlign val="subscript"/>
        <sz val="10"/>
        <rFont val="Arial"/>
        <family val="2"/>
      </rPr>
      <t>wdet</t>
    </r>
  </si>
  <si>
    <r>
      <t>t</t>
    </r>
    <r>
      <rPr>
        <b/>
        <i/>
        <vertAlign val="subscript"/>
        <sz val="10"/>
        <rFont val="Arial"/>
        <family val="2"/>
      </rPr>
      <t>wdet</t>
    </r>
    <r>
      <rPr>
        <b/>
        <i/>
        <sz val="10"/>
        <rFont val="Arial"/>
        <family val="2"/>
      </rPr>
      <t>/</t>
    </r>
    <r>
      <rPr>
        <b/>
        <sz val="10"/>
        <rFont val="Arial"/>
        <family val="2"/>
      </rPr>
      <t>2</t>
    </r>
  </si>
  <si>
    <r>
      <t>t</t>
    </r>
    <r>
      <rPr>
        <b/>
        <i/>
        <vertAlign val="subscript"/>
        <sz val="10"/>
        <rFont val="Arial"/>
        <family val="2"/>
      </rPr>
      <t>f</t>
    </r>
  </si>
  <si>
    <r>
      <t>t</t>
    </r>
    <r>
      <rPr>
        <b/>
        <i/>
        <vertAlign val="subscript"/>
        <sz val="10"/>
        <rFont val="Arial"/>
        <family val="2"/>
      </rPr>
      <t>fdet</t>
    </r>
  </si>
  <si>
    <t>t</t>
  </si>
  <si>
    <r>
      <t>t</t>
    </r>
    <r>
      <rPr>
        <b/>
        <i/>
        <vertAlign val="subscript"/>
        <sz val="10"/>
        <rFont val="Arial"/>
        <family val="2"/>
      </rPr>
      <t>nom</t>
    </r>
  </si>
  <si>
    <r>
      <t>t</t>
    </r>
    <r>
      <rPr>
        <b/>
        <i/>
        <vertAlign val="subscript"/>
        <sz val="10"/>
        <rFont val="Arial"/>
        <family val="2"/>
      </rPr>
      <t>des</t>
    </r>
  </si>
  <si>
    <r>
      <t>k</t>
    </r>
    <r>
      <rPr>
        <b/>
        <i/>
        <vertAlign val="subscript"/>
        <sz val="10"/>
        <rFont val="Arial"/>
        <family val="2"/>
      </rPr>
      <t>des</t>
    </r>
  </si>
  <si>
    <r>
      <t>k</t>
    </r>
    <r>
      <rPr>
        <b/>
        <i/>
        <vertAlign val="subscript"/>
        <sz val="10"/>
        <rFont val="Arial"/>
        <family val="2"/>
      </rPr>
      <t>det</t>
    </r>
  </si>
  <si>
    <r>
      <t>k</t>
    </r>
    <r>
      <rPr>
        <b/>
        <vertAlign val="subscript"/>
        <sz val="10"/>
        <rFont val="Arial"/>
        <family val="2"/>
      </rPr>
      <t>1</t>
    </r>
  </si>
  <si>
    <t>x</t>
  </si>
  <si>
    <t>y</t>
  </si>
  <si>
    <r>
      <t>e</t>
    </r>
    <r>
      <rPr>
        <b/>
        <i/>
        <vertAlign val="subscript"/>
        <sz val="10"/>
        <rFont val="Arial"/>
        <family val="2"/>
      </rPr>
      <t>o</t>
    </r>
  </si>
  <si>
    <r>
      <t>x</t>
    </r>
    <r>
      <rPr>
        <b/>
        <i/>
        <vertAlign val="subscript"/>
        <sz val="10"/>
        <rFont val="Arial"/>
        <family val="2"/>
      </rPr>
      <t>p</t>
    </r>
  </si>
  <si>
    <r>
      <t>y</t>
    </r>
    <r>
      <rPr>
        <b/>
        <i/>
        <vertAlign val="subscript"/>
        <sz val="10"/>
        <rFont val="Arial"/>
        <family val="2"/>
      </rPr>
      <t>p</t>
    </r>
  </si>
  <si>
    <r>
      <t>b</t>
    </r>
    <r>
      <rPr>
        <b/>
        <i/>
        <vertAlign val="subscript"/>
        <sz val="10"/>
        <rFont val="Arial"/>
        <family val="2"/>
      </rPr>
      <t>f</t>
    </r>
    <r>
      <rPr>
        <b/>
        <i/>
        <sz val="10"/>
        <rFont val="Arial"/>
        <family val="2"/>
      </rPr>
      <t>/</t>
    </r>
    <r>
      <rPr>
        <b/>
        <sz val="10"/>
        <rFont val="Arial"/>
        <family val="2"/>
      </rPr>
      <t>2</t>
    </r>
    <r>
      <rPr>
        <b/>
        <i/>
        <sz val="10"/>
        <rFont val="Arial"/>
        <family val="2"/>
      </rPr>
      <t>t</t>
    </r>
    <r>
      <rPr>
        <b/>
        <i/>
        <vertAlign val="subscript"/>
        <sz val="10"/>
        <rFont val="Arial"/>
        <family val="2"/>
      </rPr>
      <t>f</t>
    </r>
  </si>
  <si>
    <t>b/t</t>
  </si>
  <si>
    <r>
      <t>b/t</t>
    </r>
    <r>
      <rPr>
        <b/>
        <i/>
        <vertAlign val="subscript"/>
        <sz val="10"/>
        <rFont val="Arial"/>
        <family val="2"/>
      </rPr>
      <t>des</t>
    </r>
  </si>
  <si>
    <r>
      <t>h/t</t>
    </r>
    <r>
      <rPr>
        <b/>
        <i/>
        <vertAlign val="subscript"/>
        <sz val="10"/>
        <rFont val="Arial"/>
        <family val="2"/>
      </rPr>
      <t>w</t>
    </r>
  </si>
  <si>
    <r>
      <t>h/t</t>
    </r>
    <r>
      <rPr>
        <b/>
        <i/>
        <vertAlign val="subscript"/>
        <sz val="10"/>
        <rFont val="Arial"/>
        <family val="2"/>
      </rPr>
      <t>des</t>
    </r>
  </si>
  <si>
    <t>D/t</t>
  </si>
  <si>
    <r>
      <t>I</t>
    </r>
    <r>
      <rPr>
        <b/>
        <i/>
        <vertAlign val="subscript"/>
        <sz val="10"/>
        <rFont val="Arial"/>
        <family val="2"/>
      </rPr>
      <t>x</t>
    </r>
  </si>
  <si>
    <r>
      <t>Z</t>
    </r>
    <r>
      <rPr>
        <b/>
        <i/>
        <vertAlign val="subscript"/>
        <sz val="10"/>
        <rFont val="Arial"/>
        <family val="2"/>
      </rPr>
      <t>x</t>
    </r>
  </si>
  <si>
    <r>
      <t>S</t>
    </r>
    <r>
      <rPr>
        <b/>
        <i/>
        <vertAlign val="subscript"/>
        <sz val="10"/>
        <rFont val="Arial"/>
        <family val="2"/>
      </rPr>
      <t>x</t>
    </r>
  </si>
  <si>
    <r>
      <t>r</t>
    </r>
    <r>
      <rPr>
        <b/>
        <i/>
        <vertAlign val="subscript"/>
        <sz val="10"/>
        <rFont val="Arial"/>
        <family val="2"/>
      </rPr>
      <t>x</t>
    </r>
  </si>
  <si>
    <r>
      <t>I</t>
    </r>
    <r>
      <rPr>
        <b/>
        <i/>
        <vertAlign val="subscript"/>
        <sz val="10"/>
        <rFont val="Arial"/>
        <family val="2"/>
      </rPr>
      <t>y</t>
    </r>
  </si>
  <si>
    <r>
      <t>Z</t>
    </r>
    <r>
      <rPr>
        <b/>
        <i/>
        <vertAlign val="subscript"/>
        <sz val="10"/>
        <rFont val="Arial"/>
        <family val="2"/>
      </rPr>
      <t>y</t>
    </r>
  </si>
  <si>
    <r>
      <t>S</t>
    </r>
    <r>
      <rPr>
        <b/>
        <i/>
        <vertAlign val="subscript"/>
        <sz val="10"/>
        <rFont val="Arial"/>
        <family val="2"/>
      </rPr>
      <t>y</t>
    </r>
  </si>
  <si>
    <r>
      <t>r</t>
    </r>
    <r>
      <rPr>
        <b/>
        <i/>
        <vertAlign val="subscript"/>
        <sz val="10"/>
        <rFont val="Arial"/>
        <family val="2"/>
      </rPr>
      <t>y</t>
    </r>
  </si>
  <si>
    <r>
      <t>I</t>
    </r>
    <r>
      <rPr>
        <b/>
        <i/>
        <vertAlign val="subscript"/>
        <sz val="10"/>
        <rFont val="Arial"/>
        <family val="2"/>
      </rPr>
      <t>z</t>
    </r>
  </si>
  <si>
    <r>
      <t>r</t>
    </r>
    <r>
      <rPr>
        <b/>
        <i/>
        <vertAlign val="subscript"/>
        <sz val="10"/>
        <rFont val="Arial"/>
        <family val="2"/>
      </rPr>
      <t>z</t>
    </r>
  </si>
  <si>
    <r>
      <t>S</t>
    </r>
    <r>
      <rPr>
        <b/>
        <i/>
        <vertAlign val="subscript"/>
        <sz val="10"/>
        <rFont val="Arial"/>
        <family val="2"/>
      </rPr>
      <t>z</t>
    </r>
  </si>
  <si>
    <t>J</t>
  </si>
  <si>
    <r>
      <t>C</t>
    </r>
    <r>
      <rPr>
        <b/>
        <i/>
        <vertAlign val="subscript"/>
        <sz val="10"/>
        <rFont val="Arial"/>
        <family val="2"/>
      </rPr>
      <t>w</t>
    </r>
  </si>
  <si>
    <t>C</t>
  </si>
  <si>
    <r>
      <t>W</t>
    </r>
    <r>
      <rPr>
        <b/>
        <i/>
        <vertAlign val="subscript"/>
        <sz val="10"/>
        <rFont val="Arial"/>
        <family val="2"/>
      </rPr>
      <t>no</t>
    </r>
  </si>
  <si>
    <r>
      <t>S</t>
    </r>
    <r>
      <rPr>
        <b/>
        <i/>
        <vertAlign val="subscript"/>
        <sz val="10"/>
        <rFont val="Arial"/>
        <family val="2"/>
      </rPr>
      <t>w</t>
    </r>
    <r>
      <rPr>
        <b/>
        <vertAlign val="subscript"/>
        <sz val="10"/>
        <rFont val="Arial"/>
        <family val="2"/>
      </rPr>
      <t>1</t>
    </r>
  </si>
  <si>
    <r>
      <t>S</t>
    </r>
    <r>
      <rPr>
        <b/>
        <i/>
        <vertAlign val="subscript"/>
        <sz val="10"/>
        <rFont val="Arial"/>
        <family val="2"/>
      </rPr>
      <t>w</t>
    </r>
    <r>
      <rPr>
        <b/>
        <vertAlign val="subscript"/>
        <sz val="10"/>
        <rFont val="Arial"/>
        <family val="2"/>
      </rPr>
      <t>2</t>
    </r>
  </si>
  <si>
    <r>
      <t>S</t>
    </r>
    <r>
      <rPr>
        <b/>
        <i/>
        <vertAlign val="subscript"/>
        <sz val="10"/>
        <rFont val="Arial"/>
        <family val="2"/>
      </rPr>
      <t>w</t>
    </r>
    <r>
      <rPr>
        <b/>
        <vertAlign val="subscript"/>
        <sz val="10"/>
        <rFont val="Arial"/>
        <family val="2"/>
      </rPr>
      <t>3</t>
    </r>
  </si>
  <si>
    <r>
      <t>Q</t>
    </r>
    <r>
      <rPr>
        <b/>
        <i/>
        <vertAlign val="subscript"/>
        <sz val="10"/>
        <rFont val="Arial"/>
        <family val="2"/>
      </rPr>
      <t>f</t>
    </r>
  </si>
  <si>
    <r>
      <t>Q</t>
    </r>
    <r>
      <rPr>
        <b/>
        <i/>
        <vertAlign val="subscript"/>
        <sz val="10"/>
        <rFont val="Arial"/>
        <family val="2"/>
      </rPr>
      <t>w</t>
    </r>
  </si>
  <si>
    <r>
      <t>r</t>
    </r>
    <r>
      <rPr>
        <b/>
        <i/>
        <vertAlign val="subscript"/>
        <sz val="10"/>
        <rFont val="Arial"/>
        <family val="2"/>
      </rPr>
      <t>o</t>
    </r>
  </si>
  <si>
    <t>H</t>
  </si>
  <si>
    <t>tan(α)</t>
  </si>
  <si>
    <r>
      <t>I</t>
    </r>
    <r>
      <rPr>
        <b/>
        <i/>
        <vertAlign val="subscript"/>
        <sz val="10"/>
        <rFont val="Arial"/>
        <family val="2"/>
      </rPr>
      <t>w</t>
    </r>
  </si>
  <si>
    <r>
      <t>z</t>
    </r>
    <r>
      <rPr>
        <b/>
        <i/>
        <vertAlign val="subscript"/>
        <sz val="10"/>
        <rFont val="Arial"/>
        <family val="2"/>
      </rPr>
      <t>A</t>
    </r>
  </si>
  <si>
    <r>
      <t>z</t>
    </r>
    <r>
      <rPr>
        <b/>
        <i/>
        <vertAlign val="subscript"/>
        <sz val="10"/>
        <rFont val="Arial"/>
        <family val="2"/>
      </rPr>
      <t>B</t>
    </r>
  </si>
  <si>
    <r>
      <t>z</t>
    </r>
    <r>
      <rPr>
        <b/>
        <i/>
        <vertAlign val="subscript"/>
        <sz val="10"/>
        <rFont val="Arial"/>
        <family val="2"/>
      </rPr>
      <t>C</t>
    </r>
  </si>
  <si>
    <r>
      <t>w</t>
    </r>
    <r>
      <rPr>
        <b/>
        <i/>
        <vertAlign val="subscript"/>
        <sz val="10"/>
        <rFont val="Arial"/>
        <family val="2"/>
      </rPr>
      <t>A</t>
    </r>
  </si>
  <si>
    <r>
      <t>w</t>
    </r>
    <r>
      <rPr>
        <b/>
        <i/>
        <vertAlign val="subscript"/>
        <sz val="10"/>
        <rFont val="Arial"/>
        <family val="2"/>
      </rPr>
      <t>B</t>
    </r>
  </si>
  <si>
    <r>
      <t>w</t>
    </r>
    <r>
      <rPr>
        <b/>
        <i/>
        <vertAlign val="subscript"/>
        <sz val="10"/>
        <rFont val="Arial"/>
        <family val="2"/>
      </rPr>
      <t>C</t>
    </r>
  </si>
  <si>
    <r>
      <t>S</t>
    </r>
    <r>
      <rPr>
        <b/>
        <i/>
        <vertAlign val="subscript"/>
        <sz val="10"/>
        <rFont val="Arial"/>
        <family val="2"/>
      </rPr>
      <t>wA</t>
    </r>
  </si>
  <si>
    <r>
      <t>S</t>
    </r>
    <r>
      <rPr>
        <b/>
        <i/>
        <vertAlign val="subscript"/>
        <sz val="10"/>
        <rFont val="Arial"/>
        <family val="2"/>
      </rPr>
      <t>wB</t>
    </r>
  </si>
  <si>
    <r>
      <t>S</t>
    </r>
    <r>
      <rPr>
        <b/>
        <i/>
        <vertAlign val="subscript"/>
        <sz val="10"/>
        <rFont val="Arial"/>
        <family val="2"/>
      </rPr>
      <t>wC</t>
    </r>
  </si>
  <si>
    <r>
      <t>S</t>
    </r>
    <r>
      <rPr>
        <b/>
        <i/>
        <vertAlign val="subscript"/>
        <sz val="10"/>
        <rFont val="Arial"/>
        <family val="2"/>
      </rPr>
      <t>zA</t>
    </r>
  </si>
  <si>
    <r>
      <t>S</t>
    </r>
    <r>
      <rPr>
        <b/>
        <i/>
        <vertAlign val="subscript"/>
        <sz val="10"/>
        <rFont val="Arial"/>
        <family val="2"/>
      </rPr>
      <t>zB</t>
    </r>
  </si>
  <si>
    <r>
      <t>S</t>
    </r>
    <r>
      <rPr>
        <b/>
        <i/>
        <vertAlign val="subscript"/>
        <sz val="10"/>
        <rFont val="Arial"/>
        <family val="2"/>
      </rPr>
      <t>zC</t>
    </r>
  </si>
  <si>
    <r>
      <t>r</t>
    </r>
    <r>
      <rPr>
        <b/>
        <i/>
        <vertAlign val="subscript"/>
        <sz val="10"/>
        <rFont val="Arial"/>
        <family val="2"/>
      </rPr>
      <t>ts</t>
    </r>
  </si>
  <si>
    <r>
      <t>h</t>
    </r>
    <r>
      <rPr>
        <b/>
        <i/>
        <vertAlign val="subscript"/>
        <sz val="10"/>
        <rFont val="Arial"/>
        <family val="2"/>
      </rPr>
      <t>o</t>
    </r>
  </si>
  <si>
    <r>
      <t>P</t>
    </r>
    <r>
      <rPr>
        <b/>
        <i/>
        <vertAlign val="subscript"/>
        <sz val="10"/>
        <rFont val="Arial"/>
        <family val="2"/>
      </rPr>
      <t>A</t>
    </r>
  </si>
  <si>
    <r>
      <t>P</t>
    </r>
    <r>
      <rPr>
        <b/>
        <i/>
        <vertAlign val="subscript"/>
        <sz val="10"/>
        <rFont val="Arial"/>
        <family val="2"/>
      </rPr>
      <t>A2</t>
    </r>
  </si>
  <si>
    <r>
      <t>P</t>
    </r>
    <r>
      <rPr>
        <b/>
        <i/>
        <vertAlign val="subscript"/>
        <sz val="10"/>
        <rFont val="Arial"/>
        <family val="2"/>
      </rPr>
      <t>B</t>
    </r>
  </si>
  <si>
    <r>
      <t>P</t>
    </r>
    <r>
      <rPr>
        <b/>
        <i/>
        <vertAlign val="subscript"/>
        <sz val="10"/>
        <rFont val="Arial"/>
        <family val="2"/>
      </rPr>
      <t>C</t>
    </r>
  </si>
  <si>
    <r>
      <t>P</t>
    </r>
    <r>
      <rPr>
        <b/>
        <i/>
        <vertAlign val="subscript"/>
        <sz val="10"/>
        <rFont val="Arial"/>
        <family val="2"/>
      </rPr>
      <t>D</t>
    </r>
  </si>
  <si>
    <t>T</t>
  </si>
  <si>
    <r>
      <t>WG</t>
    </r>
    <r>
      <rPr>
        <b/>
        <i/>
        <vertAlign val="subscript"/>
        <sz val="10"/>
        <rFont val="Arial"/>
        <family val="2"/>
      </rPr>
      <t>i</t>
    </r>
  </si>
  <si>
    <r>
      <t>WG</t>
    </r>
    <r>
      <rPr>
        <b/>
        <i/>
        <vertAlign val="subscript"/>
        <sz val="10"/>
        <rFont val="Arial"/>
        <family val="2"/>
      </rPr>
      <t>o</t>
    </r>
  </si>
  <si>
    <t>W44X408</t>
  </si>
  <si>
    <t>–</t>
  </si>
  <si>
    <t>W44X368</t>
  </si>
  <si>
    <t>F</t>
  </si>
  <si>
    <t>W44X335</t>
  </si>
  <si>
    <t>W44X290</t>
  </si>
  <si>
    <t>W44X262</t>
  </si>
  <si>
    <t>W44X230</t>
  </si>
  <si>
    <t>W40X655</t>
  </si>
  <si>
    <t>W40X593</t>
  </si>
  <si>
    <t>W40X503</t>
  </si>
  <si>
    <t>W40X431</t>
  </si>
  <si>
    <t>W40X397</t>
  </si>
  <si>
    <t>W40X372</t>
  </si>
  <si>
    <t>W40X362</t>
  </si>
  <si>
    <t>W40X324</t>
  </si>
  <si>
    <t>W40X297</t>
  </si>
  <si>
    <t>W40X277</t>
  </si>
  <si>
    <t>W40X249</t>
  </si>
  <si>
    <t>W40X215</t>
  </si>
  <si>
    <t>W40X199</t>
  </si>
  <si>
    <t>W40X392</t>
  </si>
  <si>
    <t>W40X331</t>
  </si>
  <si>
    <t>W40X327</t>
  </si>
  <si>
    <t>W40X294</t>
  </si>
  <si>
    <t>W40X278</t>
  </si>
  <si>
    <t>W40X264</t>
  </si>
  <si>
    <t>W40X235</t>
  </si>
  <si>
    <t>W40X211</t>
  </si>
  <si>
    <t>W40X183</t>
  </si>
  <si>
    <t>W40X167</t>
  </si>
  <si>
    <t>W40X149</t>
  </si>
  <si>
    <t>W36X925</t>
  </si>
  <si>
    <t>W36X853</t>
  </si>
  <si>
    <t>W36X802</t>
  </si>
  <si>
    <t>W36X723</t>
  </si>
  <si>
    <t>W36X652</t>
  </si>
  <si>
    <t>W36X529</t>
  </si>
  <si>
    <t>W36X487</t>
  </si>
  <si>
    <t>W36X441</t>
  </si>
  <si>
    <t>W36X395</t>
  </si>
  <si>
    <t>W36X361</t>
  </si>
  <si>
    <t>W36X330</t>
  </si>
  <si>
    <t>W36X302</t>
  </si>
  <si>
    <t>W36X282</t>
  </si>
  <si>
    <t>W36X262</t>
  </si>
  <si>
    <t>W36X247</t>
  </si>
  <si>
    <t>W36X231</t>
  </si>
  <si>
    <t>W36X387</t>
  </si>
  <si>
    <t>W36X350</t>
  </si>
  <si>
    <t>W36X318</t>
  </si>
  <si>
    <t>W36X286</t>
  </si>
  <si>
    <t>W36X256</t>
  </si>
  <si>
    <t>W36X232</t>
  </si>
  <si>
    <t>W36X210</t>
  </si>
  <si>
    <t>W36X194</t>
  </si>
  <si>
    <t>W36X182</t>
  </si>
  <si>
    <t>W36X170</t>
  </si>
  <si>
    <t>W36X160</t>
  </si>
  <si>
    <t>W36X150</t>
  </si>
  <si>
    <t>W36X135</t>
  </si>
  <si>
    <t>W33X387</t>
  </si>
  <si>
    <t>W33X354</t>
  </si>
  <si>
    <t>W33X318</t>
  </si>
  <si>
    <t>W33X291</t>
  </si>
  <si>
    <t>W33X263</t>
  </si>
  <si>
    <t>W33X241</t>
  </si>
  <si>
    <t>W33X221</t>
  </si>
  <si>
    <t>W33X201</t>
  </si>
  <si>
    <t>W33X169</t>
  </si>
  <si>
    <t>W33X152</t>
  </si>
  <si>
    <t>W33X141</t>
  </si>
  <si>
    <t>W33X130</t>
  </si>
  <si>
    <t>W33X118</t>
  </si>
  <si>
    <t>W30X391</t>
  </si>
  <si>
    <t>W30X357</t>
  </si>
  <si>
    <t>W30X326</t>
  </si>
  <si>
    <t>W30X292</t>
  </si>
  <si>
    <t>W30X261</t>
  </si>
  <si>
    <t>W30X235</t>
  </si>
  <si>
    <t>W30X211</t>
  </si>
  <si>
    <t>W30X191</t>
  </si>
  <si>
    <t>W30X173</t>
  </si>
  <si>
    <t>W30X148</t>
  </si>
  <si>
    <t>W30X132</t>
  </si>
  <si>
    <t>W30X124</t>
  </si>
  <si>
    <t>W30X116</t>
  </si>
  <si>
    <t>W30X108</t>
  </si>
  <si>
    <t>W30X99</t>
  </si>
  <si>
    <t>W30X90</t>
  </si>
  <si>
    <t>W27X539</t>
  </si>
  <si>
    <t>W27X368</t>
  </si>
  <si>
    <t>W27X336</t>
  </si>
  <si>
    <t>W27X307</t>
  </si>
  <si>
    <t>W27X281</t>
  </si>
  <si>
    <t>W27X258</t>
  </si>
  <si>
    <t>W27X235</t>
  </si>
  <si>
    <t>W27X217</t>
  </si>
  <si>
    <t>W27X194</t>
  </si>
  <si>
    <t>W27X178</t>
  </si>
  <si>
    <t>W27X161</t>
  </si>
  <si>
    <t>W27X146</t>
  </si>
  <si>
    <t>W27X129</t>
  </si>
  <si>
    <t>W27X114</t>
  </si>
  <si>
    <t>W27X102</t>
  </si>
  <si>
    <t>W27X94</t>
  </si>
  <si>
    <t>W27X84</t>
  </si>
  <si>
    <t>W24X370</t>
  </si>
  <si>
    <t>W24X335</t>
  </si>
  <si>
    <t>W24X306</t>
  </si>
  <si>
    <t>W24X279</t>
  </si>
  <si>
    <t>W24X250</t>
  </si>
  <si>
    <t>W24X229</t>
  </si>
  <si>
    <t>W24X207</t>
  </si>
  <si>
    <t>W24X192</t>
  </si>
  <si>
    <t>W24X176</t>
  </si>
  <si>
    <t>W24X162</t>
  </si>
  <si>
    <t>W24X146</t>
  </si>
  <si>
    <t>W24X131</t>
  </si>
  <si>
    <t>W24X117</t>
  </si>
  <si>
    <t>W24X104</t>
  </si>
  <si>
    <t>W24X103</t>
  </si>
  <si>
    <t>W24X94</t>
  </si>
  <si>
    <t>W24X84</t>
  </si>
  <si>
    <t>W24X76</t>
  </si>
  <si>
    <t>W24X68</t>
  </si>
  <si>
    <t>W24X62</t>
  </si>
  <si>
    <t>W24X55</t>
  </si>
  <si>
    <t>W21X275</t>
  </si>
  <si>
    <t>W21X248</t>
  </si>
  <si>
    <t>W21X223</t>
  </si>
  <si>
    <t>W21X201</t>
  </si>
  <si>
    <t>W21X182</t>
  </si>
  <si>
    <t>W21X166</t>
  </si>
  <si>
    <t>W21X147</t>
  </si>
  <si>
    <t>W21X132</t>
  </si>
  <si>
    <t>W21X122</t>
  </si>
  <si>
    <t>W21X111</t>
  </si>
  <si>
    <t>W21X101</t>
  </si>
  <si>
    <t>W21X93</t>
  </si>
  <si>
    <t>W21X83</t>
  </si>
  <si>
    <t>W21X73</t>
  </si>
  <si>
    <t>W21X68</t>
  </si>
  <si>
    <t>W21X62</t>
  </si>
  <si>
    <t>W21X55</t>
  </si>
  <si>
    <t>W21X48</t>
  </si>
  <si>
    <t>W21X57</t>
  </si>
  <si>
    <t>W21X50</t>
  </si>
  <si>
    <t>W21X44</t>
  </si>
  <si>
    <t>W18X311</t>
  </si>
  <si>
    <t>W18X283</t>
  </si>
  <si>
    <t>W18X258</t>
  </si>
  <si>
    <t>W18X234</t>
  </si>
  <si>
    <t>W18X211</t>
  </si>
  <si>
    <t>W18X192</t>
  </si>
  <si>
    <t>W18X175</t>
  </si>
  <si>
    <t>W18X158</t>
  </si>
  <si>
    <t>W18X143</t>
  </si>
  <si>
    <t>W18X130</t>
  </si>
  <si>
    <t>W18X119</t>
  </si>
  <si>
    <t>W18X106</t>
  </si>
  <si>
    <t>W18X97</t>
  </si>
  <si>
    <t>W18X86</t>
  </si>
  <si>
    <t>W18X76</t>
  </si>
  <si>
    <t>W18X71</t>
  </si>
  <si>
    <t>W18X65</t>
  </si>
  <si>
    <t>W18X60</t>
  </si>
  <si>
    <t>W18X55</t>
  </si>
  <si>
    <t>W18X50</t>
  </si>
  <si>
    <t>W18X46</t>
  </si>
  <si>
    <t>W18X40</t>
  </si>
  <si>
    <t>W18X35</t>
  </si>
  <si>
    <t>W16X100</t>
  </si>
  <si>
    <t>W16X89</t>
  </si>
  <si>
    <t>W16X77</t>
  </si>
  <si>
    <t>W16X67</t>
  </si>
  <si>
    <t>W16X57</t>
  </si>
  <si>
    <t>W16X50</t>
  </si>
  <si>
    <t>W16X45</t>
  </si>
  <si>
    <t>W16X40</t>
  </si>
  <si>
    <t>W16X36</t>
  </si>
  <si>
    <t>W16X31</t>
  </si>
  <si>
    <t>W16X26</t>
  </si>
  <si>
    <t>W14X873</t>
  </si>
  <si>
    <t>W14X808</t>
  </si>
  <si>
    <t>W14X730</t>
  </si>
  <si>
    <t>W14X665</t>
  </si>
  <si>
    <t>W14X605</t>
  </si>
  <si>
    <t>W14X550</t>
  </si>
  <si>
    <t>W14X500</t>
  </si>
  <si>
    <t>W14X455</t>
  </si>
  <si>
    <t>W14X426</t>
  </si>
  <si>
    <t>W14X398</t>
  </si>
  <si>
    <t>W14X370</t>
  </si>
  <si>
    <t>W14X342</t>
  </si>
  <si>
    <t>W14X311</t>
  </si>
  <si>
    <t>W14X283</t>
  </si>
  <si>
    <t>W14X257</t>
  </si>
  <si>
    <t>W14X233</t>
  </si>
  <si>
    <t>W14X211</t>
  </si>
  <si>
    <t>W14X193</t>
  </si>
  <si>
    <t>W14X176</t>
  </si>
  <si>
    <t>W14X159</t>
  </si>
  <si>
    <t>W14X145</t>
  </si>
  <si>
    <t>W14X132</t>
  </si>
  <si>
    <t>W14X120</t>
  </si>
  <si>
    <t>W14X109</t>
  </si>
  <si>
    <t>W14X99</t>
  </si>
  <si>
    <t>W14X90</t>
  </si>
  <si>
    <t>W14X82</t>
  </si>
  <si>
    <t>W14X74</t>
  </si>
  <si>
    <t>W14X68</t>
  </si>
  <si>
    <t>W14X61</t>
  </si>
  <si>
    <t>W14X53</t>
  </si>
  <si>
    <t>W14X48</t>
  </si>
  <si>
    <t>W14X43</t>
  </si>
  <si>
    <t>W14X38</t>
  </si>
  <si>
    <t>W14X34</t>
  </si>
  <si>
    <t>W14X30</t>
  </si>
  <si>
    <t>W14X26</t>
  </si>
  <si>
    <t>W14X22</t>
  </si>
  <si>
    <t>W12X336</t>
  </si>
  <si>
    <t>W12X305</t>
  </si>
  <si>
    <t>W12X279</t>
  </si>
  <si>
    <t>W12X252</t>
  </si>
  <si>
    <t>W12X230</t>
  </si>
  <si>
    <t>W12X210</t>
  </si>
  <si>
    <t>W12X190</t>
  </si>
  <si>
    <t>W12X170</t>
  </si>
  <si>
    <t>W12X152</t>
  </si>
  <si>
    <t>W12X136</t>
  </si>
  <si>
    <t>W12X120</t>
  </si>
  <si>
    <t>W12X106</t>
  </si>
  <si>
    <t>W12X96</t>
  </si>
  <si>
    <t>W12X87</t>
  </si>
  <si>
    <t>W12X79</t>
  </si>
  <si>
    <t>W12X72</t>
  </si>
  <si>
    <t>W12X65</t>
  </si>
  <si>
    <t>W12X58</t>
  </si>
  <si>
    <t>W12X53</t>
  </si>
  <si>
    <t>W12X50</t>
  </si>
  <si>
    <t>W12X45</t>
  </si>
  <si>
    <t>W12X40</t>
  </si>
  <si>
    <t>W12X35</t>
  </si>
  <si>
    <t>W12X30</t>
  </si>
  <si>
    <t>W12X26</t>
  </si>
  <si>
    <t>W12X22</t>
  </si>
  <si>
    <t>W12X19</t>
  </si>
  <si>
    <t>W12X16</t>
  </si>
  <si>
    <t>W12X14</t>
  </si>
  <si>
    <t>W10X112</t>
  </si>
  <si>
    <t>W10X100</t>
  </si>
  <si>
    <t>W10X88</t>
  </si>
  <si>
    <t>W10X77</t>
  </si>
  <si>
    <t>W10X68</t>
  </si>
  <si>
    <t>W10X60</t>
  </si>
  <si>
    <t>W10X54</t>
  </si>
  <si>
    <t>W10X49</t>
  </si>
  <si>
    <t>W10X45</t>
  </si>
  <si>
    <t>W10X39</t>
  </si>
  <si>
    <t>W10X33</t>
  </si>
  <si>
    <t>W10X30</t>
  </si>
  <si>
    <t>W10X26</t>
  </si>
  <si>
    <t>W10X22</t>
  </si>
  <si>
    <t>W10X19</t>
  </si>
  <si>
    <t>W10X17</t>
  </si>
  <si>
    <t>W10X15</t>
  </si>
  <si>
    <t>W10X12</t>
  </si>
  <si>
    <t>W8X67</t>
  </si>
  <si>
    <t>W8X58</t>
  </si>
  <si>
    <t>W8X48</t>
  </si>
  <si>
    <t>W8X40</t>
  </si>
  <si>
    <t>W8X35</t>
  </si>
  <si>
    <t>W8X31</t>
  </si>
  <si>
    <t>W8X28</t>
  </si>
  <si>
    <t>W8X24</t>
  </si>
  <si>
    <t>W8X21</t>
  </si>
  <si>
    <t>W8X18</t>
  </si>
  <si>
    <t>W8X15</t>
  </si>
  <si>
    <t>W8X13</t>
  </si>
  <si>
    <t>W8X10</t>
  </si>
  <si>
    <t>W6X25</t>
  </si>
  <si>
    <t>W6X20</t>
  </si>
  <si>
    <t>W6X15</t>
  </si>
  <si>
    <t>W6X16</t>
  </si>
  <si>
    <t>W6X12</t>
  </si>
  <si>
    <t>W6X9</t>
  </si>
  <si>
    <t>W6X8.5</t>
  </si>
  <si>
    <t>W5X19</t>
  </si>
  <si>
    <t>W5X16</t>
  </si>
  <si>
    <t>W4X13</t>
  </si>
  <si>
    <t>Bending Stress</t>
  </si>
  <si>
    <t>X-axis</t>
  </si>
  <si>
    <t>Y-axis</t>
  </si>
  <si>
    <t xml:space="preserve">Axial </t>
  </si>
  <si>
    <t>Stress</t>
  </si>
  <si>
    <t>Shear Stress</t>
  </si>
  <si>
    <t>Torsional Stress</t>
  </si>
  <si>
    <t>Flange</t>
  </si>
  <si>
    <t>Webb</t>
  </si>
  <si>
    <t>Combined Stress</t>
  </si>
  <si>
    <t>Web</t>
  </si>
  <si>
    <t>Min MS</t>
  </si>
  <si>
    <t>M</t>
  </si>
  <si>
    <t>M12.5X12.4</t>
  </si>
  <si>
    <t>M12.5X11.6</t>
  </si>
  <si>
    <t>M12X11.8</t>
  </si>
  <si>
    <t>M12X10.8</t>
  </si>
  <si>
    <t>M12X10</t>
  </si>
  <si>
    <t>M10X9</t>
  </si>
  <si>
    <t>M10X8</t>
  </si>
  <si>
    <t>M10X7.5</t>
  </si>
  <si>
    <t>M8X6.5</t>
  </si>
  <si>
    <t>M8X6.2</t>
  </si>
  <si>
    <t>M6X4.4</t>
  </si>
  <si>
    <t>M6X3.7</t>
  </si>
  <si>
    <t>M5X18.9</t>
  </si>
  <si>
    <t>M4X6</t>
  </si>
  <si>
    <t>M4X4.08</t>
  </si>
  <si>
    <t>M3X2.9</t>
  </si>
  <si>
    <t>S</t>
  </si>
  <si>
    <t>S24X121</t>
  </si>
  <si>
    <t>S24X106</t>
  </si>
  <si>
    <t>S24X100</t>
  </si>
  <si>
    <t>S24X90</t>
  </si>
  <si>
    <t>S24X80</t>
  </si>
  <si>
    <t>S20X96</t>
  </si>
  <si>
    <t>S20X86</t>
  </si>
  <si>
    <t>S20X75</t>
  </si>
  <si>
    <t>S20X66</t>
  </si>
  <si>
    <t>S18X70</t>
  </si>
  <si>
    <t>S18X54.7</t>
  </si>
  <si>
    <t>S15X50</t>
  </si>
  <si>
    <t>S15X42.9</t>
  </si>
  <si>
    <t>S12X50</t>
  </si>
  <si>
    <t>S12X40.8</t>
  </si>
  <si>
    <t>S12X35</t>
  </si>
  <si>
    <t>S12X31.8</t>
  </si>
  <si>
    <t>S10X35</t>
  </si>
  <si>
    <t>S10X25.4</t>
  </si>
  <si>
    <t>S8X23</t>
  </si>
  <si>
    <t>S8X18.4</t>
  </si>
  <si>
    <t>S6X17.25</t>
  </si>
  <si>
    <t>S6X12.5</t>
  </si>
  <si>
    <t>S5X10</t>
  </si>
  <si>
    <t>S4X9.5</t>
  </si>
  <si>
    <t>S4X7.7</t>
  </si>
  <si>
    <t>S3X7.5</t>
  </si>
  <si>
    <t>S3X5.7</t>
  </si>
  <si>
    <t>HP</t>
  </si>
  <si>
    <t>HP18X204</t>
  </si>
  <si>
    <t>HP18X181</t>
  </si>
  <si>
    <t>HP18X157</t>
  </si>
  <si>
    <t>HP18X135</t>
  </si>
  <si>
    <t>HP16X183</t>
  </si>
  <si>
    <t>HP16X162</t>
  </si>
  <si>
    <t>HP16X141</t>
  </si>
  <si>
    <t>HP16X121</t>
  </si>
  <si>
    <t>HP16X101</t>
  </si>
  <si>
    <t>HP16X88</t>
  </si>
  <si>
    <t>HP14X117</t>
  </si>
  <si>
    <t>HP14X102</t>
  </si>
  <si>
    <t>HP14X89</t>
  </si>
  <si>
    <t>HP14X73</t>
  </si>
  <si>
    <t>HP12X89</t>
  </si>
  <si>
    <t>HP12X84</t>
  </si>
  <si>
    <t>HP12X74</t>
  </si>
  <si>
    <t>HP12X63</t>
  </si>
  <si>
    <t>HP12X53</t>
  </si>
  <si>
    <t>HP10X57</t>
  </si>
  <si>
    <t>HP10X42</t>
  </si>
  <si>
    <t>HP8X36</t>
  </si>
  <si>
    <t>C15X50</t>
  </si>
  <si>
    <t>C15X40</t>
  </si>
  <si>
    <t>C15X33.9</t>
  </si>
  <si>
    <t>C12X30</t>
  </si>
  <si>
    <t>C12X25</t>
  </si>
  <si>
    <t>C12X20.7</t>
  </si>
  <si>
    <t>C10X30</t>
  </si>
  <si>
    <t>C10X25</t>
  </si>
  <si>
    <t>C10X20</t>
  </si>
  <si>
    <t>C10X15.3</t>
  </si>
  <si>
    <t>C9X20</t>
  </si>
  <si>
    <t>C9X15</t>
  </si>
  <si>
    <t>C9X13.4</t>
  </si>
  <si>
    <t>C8X18.75</t>
  </si>
  <si>
    <t>C8X13.75</t>
  </si>
  <si>
    <t>C8X11.5</t>
  </si>
  <si>
    <t>C7X14.75</t>
  </si>
  <si>
    <t>C7X12.25</t>
  </si>
  <si>
    <t>C7X9.8</t>
  </si>
  <si>
    <t>C6X13</t>
  </si>
  <si>
    <t>C6X10.5</t>
  </si>
  <si>
    <t>C6X8.2</t>
  </si>
  <si>
    <t>C5X9</t>
  </si>
  <si>
    <t>C5X6.7</t>
  </si>
  <si>
    <t>C4X7.25</t>
  </si>
  <si>
    <t>C4X6.25</t>
  </si>
  <si>
    <t>C4X5.4</t>
  </si>
  <si>
    <t>C4X4.5</t>
  </si>
  <si>
    <t>C3X6</t>
  </si>
  <si>
    <t>C3X5</t>
  </si>
  <si>
    <t>C3X4.1</t>
  </si>
  <si>
    <t>C3X3.5</t>
  </si>
  <si>
    <t>MC</t>
  </si>
  <si>
    <t>MC18X58</t>
  </si>
  <si>
    <t>MC18X51.9</t>
  </si>
  <si>
    <t>MC18X45.8</t>
  </si>
  <si>
    <t>MC18X42.7</t>
  </si>
  <si>
    <t>MC13X50</t>
  </si>
  <si>
    <t>MC13X40</t>
  </si>
  <si>
    <t>MC13X35</t>
  </si>
  <si>
    <t>MC13X31.8</t>
  </si>
  <si>
    <t>MC12X50</t>
  </si>
  <si>
    <t>MC12X45</t>
  </si>
  <si>
    <t>MC12X40</t>
  </si>
  <si>
    <t>MC12X35</t>
  </si>
  <si>
    <t>MC12X31</t>
  </si>
  <si>
    <t>MC12X14.3</t>
  </si>
  <si>
    <t>MC12X10.6</t>
  </si>
  <si>
    <t>MC10X41.1</t>
  </si>
  <si>
    <t>MC10X33.6</t>
  </si>
  <si>
    <t>MC10X28.5</t>
  </si>
  <si>
    <t>MC10X25</t>
  </si>
  <si>
    <t>MC10X22</t>
  </si>
  <si>
    <t>MC10X8.4</t>
  </si>
  <si>
    <t>MC10X6.5</t>
  </si>
  <si>
    <t>MC9X25.4</t>
  </si>
  <si>
    <t>MC9X23.9</t>
  </si>
  <si>
    <t>MC8X22.8</t>
  </si>
  <si>
    <t>MC8X21.4</t>
  </si>
  <si>
    <t>MC8X20</t>
  </si>
  <si>
    <t>MC8X18.7</t>
  </si>
  <si>
    <t>MC8X8.5</t>
  </si>
  <si>
    <t>MC7X22.7</t>
  </si>
  <si>
    <t>MC7X19.1</t>
  </si>
  <si>
    <t>MC6X18</t>
  </si>
  <si>
    <t>MC6X15.3</t>
  </si>
  <si>
    <t>MC6X16.3</t>
  </si>
  <si>
    <t>MC6X15.1</t>
  </si>
  <si>
    <t>MC6X12</t>
  </si>
  <si>
    <t>MC6X7</t>
  </si>
  <si>
    <t>MC6X6.5</t>
  </si>
  <si>
    <t>MC4X13.8</t>
  </si>
  <si>
    <t>MC3X7.1</t>
  </si>
  <si>
    <t>L</t>
  </si>
  <si>
    <t>L12X12X1-3/8</t>
  </si>
  <si>
    <t>L12X12X1-1/4</t>
  </si>
  <si>
    <t>L12X12X1-1/8</t>
  </si>
  <si>
    <t>L12X12X1</t>
  </si>
  <si>
    <t>L10X10X1-3/8</t>
  </si>
  <si>
    <t>L10X10X1-1/4</t>
  </si>
  <si>
    <t>L10X10X1-1/8</t>
  </si>
  <si>
    <t>L10X10X1</t>
  </si>
  <si>
    <t>L10X10X7/8</t>
  </si>
  <si>
    <t>L10X10X3/4</t>
  </si>
  <si>
    <t>L8X8X1-1/8</t>
  </si>
  <si>
    <t>L8X8X1</t>
  </si>
  <si>
    <t>L8X8X7/8</t>
  </si>
  <si>
    <t>L8X8X3/4</t>
  </si>
  <si>
    <t>L8X8X5/8</t>
  </si>
  <si>
    <t>L8X8X9/16</t>
  </si>
  <si>
    <t>L8X8X1/2</t>
  </si>
  <si>
    <t>L8X6X1</t>
  </si>
  <si>
    <t>L8X6X7/8</t>
  </si>
  <si>
    <t>L8X6X3/4</t>
  </si>
  <si>
    <t>L8X6X5/8</t>
  </si>
  <si>
    <t>L8X6X9/16</t>
  </si>
  <si>
    <t>L8X6X1/2</t>
  </si>
  <si>
    <t>L8X6X7/16</t>
  </si>
  <si>
    <t>L8X4X1</t>
  </si>
  <si>
    <t>L8X4X7/8</t>
  </si>
  <si>
    <t>L8X4X3/4</t>
  </si>
  <si>
    <t>L8X4X5/8</t>
  </si>
  <si>
    <t>L8X4X9/16</t>
  </si>
  <si>
    <t>L8X4X1/2</t>
  </si>
  <si>
    <t>L8X4X7/16</t>
  </si>
  <si>
    <t>L7X4X3/4</t>
  </si>
  <si>
    <t>L7X4X5/8</t>
  </si>
  <si>
    <t>L7X4X1/2</t>
  </si>
  <si>
    <t>L7X4X7/16</t>
  </si>
  <si>
    <t>L7X4X3/8</t>
  </si>
  <si>
    <t>L6X6X1</t>
  </si>
  <si>
    <t>L6X6X7/8</t>
  </si>
  <si>
    <t>L6X6X3/4</t>
  </si>
  <si>
    <t>L6X6X5/8</t>
  </si>
  <si>
    <t>L6X6X9/16</t>
  </si>
  <si>
    <t>L6X6X1/2</t>
  </si>
  <si>
    <t>L6X6X7/16</t>
  </si>
  <si>
    <t>L6X6X3/8</t>
  </si>
  <si>
    <t>L6X6X5/16</t>
  </si>
  <si>
    <t>L6X4X7/8</t>
  </si>
  <si>
    <t>L6X4X3/4</t>
  </si>
  <si>
    <t>L6X4X5/8</t>
  </si>
  <si>
    <t>L6X4X9/16</t>
  </si>
  <si>
    <t>L6X4X1/2</t>
  </si>
  <si>
    <t>L6X4X7/16</t>
  </si>
  <si>
    <t>L6X4X3/8</t>
  </si>
  <si>
    <t>L6X4X5/16</t>
  </si>
  <si>
    <t>L6X3-1/2X1/2</t>
  </si>
  <si>
    <t>L6X3-1/2X3/8</t>
  </si>
  <si>
    <t>L6X3-1/2X5/16</t>
  </si>
  <si>
    <t>L5X5X7/8</t>
  </si>
  <si>
    <t>L5X5X3/4</t>
  </si>
  <si>
    <t>L5X5X5/8</t>
  </si>
  <si>
    <t>L5X5X1/2</t>
  </si>
  <si>
    <t>L5X5X7/16</t>
  </si>
  <si>
    <t>L5X5X3/8</t>
  </si>
  <si>
    <t>L5X5X5/16</t>
  </si>
  <si>
    <t>L5X3-1/2X3/4</t>
  </si>
  <si>
    <t>L5X3-1/2X5/8</t>
  </si>
  <si>
    <t>L5X3-1/2X1/2</t>
  </si>
  <si>
    <t>L5X3-1/2X3/8</t>
  </si>
  <si>
    <t>L5X3-1/2X5/16</t>
  </si>
  <si>
    <t>L5X3-1/2X1/4</t>
  </si>
  <si>
    <t>L5X3X1/2</t>
  </si>
  <si>
    <t>L5X3X7/16</t>
  </si>
  <si>
    <t>L5X3X3/8</t>
  </si>
  <si>
    <t>L5X3X5/16</t>
  </si>
  <si>
    <t>L5X3X1/4</t>
  </si>
  <si>
    <t>L4X4X3/4</t>
  </si>
  <si>
    <t>L4X4X5/8</t>
  </si>
  <si>
    <t>L4X4X1/2</t>
  </si>
  <si>
    <t>L4X4X7/16</t>
  </si>
  <si>
    <t>L4X4X3/8</t>
  </si>
  <si>
    <t>L4X4X5/16</t>
  </si>
  <si>
    <t>L4X4X1/4</t>
  </si>
  <si>
    <t>L4X3-1/2X1/2</t>
  </si>
  <si>
    <t>L4X3-1/2X3/8</t>
  </si>
  <si>
    <t>L4X3-1/2X5/16</t>
  </si>
  <si>
    <t>L4X3-1/2X1/4</t>
  </si>
  <si>
    <t>L4X3X5/8</t>
  </si>
  <si>
    <t>L4X3X1/2</t>
  </si>
  <si>
    <t>L4X3X3/8</t>
  </si>
  <si>
    <t>L4X3X5/16</t>
  </si>
  <si>
    <t>L4X3X1/4</t>
  </si>
  <si>
    <t>L3-1/2X3-1/2X1/2</t>
  </si>
  <si>
    <t>L3-1/2X3-1/2X7/16</t>
  </si>
  <si>
    <t>L3-1/2X3-1/2X3/8</t>
  </si>
  <si>
    <t>L3-1/2X3-1/2X5/16</t>
  </si>
  <si>
    <t>L3-1/2X3-1/2X1/4</t>
  </si>
  <si>
    <t>L3-1/2X3X1/2</t>
  </si>
  <si>
    <t>L3-1/2X3X7/16</t>
  </si>
  <si>
    <t>L3-1/2X3X3/8</t>
  </si>
  <si>
    <t>L3-1/2X3X5/16</t>
  </si>
  <si>
    <t>L3-1/2X3X1/4</t>
  </si>
  <si>
    <t>L3-1/2X2-1/2X1/2</t>
  </si>
  <si>
    <t>L3-1/2X2-1/2X3/8</t>
  </si>
  <si>
    <t>L3-1/2X2-1/2X5/16</t>
  </si>
  <si>
    <t>L3-1/2X2-1/2X1/4</t>
  </si>
  <si>
    <t>L3X3X1/2</t>
  </si>
  <si>
    <t>L3X3X7/16</t>
  </si>
  <si>
    <t>L3X3X3/8</t>
  </si>
  <si>
    <t>L3X3X5/16</t>
  </si>
  <si>
    <t>L3X3X1/4</t>
  </si>
  <si>
    <t>L3X3X3/16</t>
  </si>
  <si>
    <t>L3X2-1/2X1/2</t>
  </si>
  <si>
    <t>L3X2-1/2X7/16</t>
  </si>
  <si>
    <t>L3X2-1/2X3/8</t>
  </si>
  <si>
    <t>L3X2-1/2X5/16</t>
  </si>
  <si>
    <t>L3X2-1/2X1/4</t>
  </si>
  <si>
    <t>L3X2-1/2X3/16</t>
  </si>
  <si>
    <t>L3X2X1/2</t>
  </si>
  <si>
    <t>L3X2X3/8</t>
  </si>
  <si>
    <t>L3X2X5/16</t>
  </si>
  <si>
    <t>L3X2X1/4</t>
  </si>
  <si>
    <t>L3X2X3/16</t>
  </si>
  <si>
    <t>L2-1/2X2-1/2X1/2</t>
  </si>
  <si>
    <t>L2-1/2X2-1/2X3/8</t>
  </si>
  <si>
    <t>L2-1/2X2-1/2X5/16</t>
  </si>
  <si>
    <t>L2-1/2X2-1/2X1/4</t>
  </si>
  <si>
    <t>L2-1/2X2-1/2X3/16</t>
  </si>
  <si>
    <t>L2-1/2X2X3/8</t>
  </si>
  <si>
    <t>L2-1/2X2X5/16</t>
  </si>
  <si>
    <t>L2-1/2X2X1/4</t>
  </si>
  <si>
    <t>L2-1/2X2X3/16</t>
  </si>
  <si>
    <t>L2-1/2X1-1/2X1/4</t>
  </si>
  <si>
    <t>L2-1/2X1-1/2X3/16</t>
  </si>
  <si>
    <t>L2X2X3/8</t>
  </si>
  <si>
    <t>L2X2X5/16</t>
  </si>
  <si>
    <t>L2X2X1/4</t>
  </si>
  <si>
    <t>L2X2X3/16</t>
  </si>
  <si>
    <t>L2X2X1/8</t>
  </si>
  <si>
    <t>WT</t>
  </si>
  <si>
    <t>WT22X204</t>
  </si>
  <si>
    <t>WT22X184</t>
  </si>
  <si>
    <t>WT22X167.5</t>
  </si>
  <si>
    <t>WT22X145</t>
  </si>
  <si>
    <t>WT22X131</t>
  </si>
  <si>
    <t>WT22X115</t>
  </si>
  <si>
    <t>WT20X327.5</t>
  </si>
  <si>
    <t>WT20X296.5</t>
  </si>
  <si>
    <t>WT20X251.5</t>
  </si>
  <si>
    <t>WT20X215.5</t>
  </si>
  <si>
    <t>WT20X198.5</t>
  </si>
  <si>
    <t>WT20X186</t>
  </si>
  <si>
    <t>WT20X181</t>
  </si>
  <si>
    <t>WT20X162</t>
  </si>
  <si>
    <t>WT20X148.5</t>
  </si>
  <si>
    <t>WT20X138.5</t>
  </si>
  <si>
    <t>WT20X124.5</t>
  </si>
  <si>
    <t>WT20X107.5</t>
  </si>
  <si>
    <t>WT20X99.5</t>
  </si>
  <si>
    <t>WT20X196</t>
  </si>
  <si>
    <t>WT20X165.5</t>
  </si>
  <si>
    <t>WT20X163.5</t>
  </si>
  <si>
    <t>WT20X147</t>
  </si>
  <si>
    <t>WT20X139</t>
  </si>
  <si>
    <t>WT20X132</t>
  </si>
  <si>
    <t>WT20X117.5</t>
  </si>
  <si>
    <t>WT20X105.5</t>
  </si>
  <si>
    <t>WT20X91.5</t>
  </si>
  <si>
    <t>WT20X83.5</t>
  </si>
  <si>
    <t>WT20X74.5</t>
  </si>
  <si>
    <t>WT18X462.5</t>
  </si>
  <si>
    <t>WT18X426.5</t>
  </si>
  <si>
    <t>WT18X401</t>
  </si>
  <si>
    <t>WT18X361.5</t>
  </si>
  <si>
    <t>WT18X326</t>
  </si>
  <si>
    <t>WT18X264.5</t>
  </si>
  <si>
    <t>WT18X243.5</t>
  </si>
  <si>
    <t>WT18X220.5</t>
  </si>
  <si>
    <t>WT18X197.5</t>
  </si>
  <si>
    <t>WT18X180.5</t>
  </si>
  <si>
    <t>WT18X165</t>
  </si>
  <si>
    <t>WT18X151</t>
  </si>
  <si>
    <t>WT18X141</t>
  </si>
  <si>
    <t>WT18X131</t>
  </si>
  <si>
    <t>WT18X123.5</t>
  </si>
  <si>
    <t>WT18X115.5</t>
  </si>
  <si>
    <t>WT18X193.5</t>
  </si>
  <si>
    <t>WT18X175</t>
  </si>
  <si>
    <t>WT18X159</t>
  </si>
  <si>
    <t>WT18X143</t>
  </si>
  <si>
    <t>WT18X128</t>
  </si>
  <si>
    <t>WT18X116</t>
  </si>
  <si>
    <t>WT18X105</t>
  </si>
  <si>
    <t>WT18X97</t>
  </si>
  <si>
    <t>WT18X91</t>
  </si>
  <si>
    <t>WT18X85</t>
  </si>
  <si>
    <t>WT18X80</t>
  </si>
  <si>
    <t>WT18X75</t>
  </si>
  <si>
    <t>WT18X67.5</t>
  </si>
  <si>
    <t>WT16.5X193.5</t>
  </si>
  <si>
    <t>WT16.5X177</t>
  </si>
  <si>
    <t>WT16.5X159</t>
  </si>
  <si>
    <t>WT16.5X145.5</t>
  </si>
  <si>
    <t>WT16.5X131.5</t>
  </si>
  <si>
    <t>WT16.5X120.5</t>
  </si>
  <si>
    <t>WT16.5X110.5</t>
  </si>
  <si>
    <t>WT16.5X100.5</t>
  </si>
  <si>
    <t>WT16.5X84.5</t>
  </si>
  <si>
    <t>WT16.5X76</t>
  </si>
  <si>
    <t>WT16.5X70.5</t>
  </si>
  <si>
    <t>WT16.5X65</t>
  </si>
  <si>
    <t>WT16.5X59</t>
  </si>
  <si>
    <t>WT15X195.5</t>
  </si>
  <si>
    <t>WT15X178.5</t>
  </si>
  <si>
    <t>WT15X163</t>
  </si>
  <si>
    <t>WT15X146</t>
  </si>
  <si>
    <t>WT15X130.5</t>
  </si>
  <si>
    <t>WT15X117.5</t>
  </si>
  <si>
    <t>WT15X105.5</t>
  </si>
  <si>
    <t>WT15X95.5</t>
  </si>
  <si>
    <t>WT15X86.5</t>
  </si>
  <si>
    <t>WT15X74</t>
  </si>
  <si>
    <t>WT15X66</t>
  </si>
  <si>
    <t>WT15X62</t>
  </si>
  <si>
    <t>WT15X58</t>
  </si>
  <si>
    <t>WT15X54</t>
  </si>
  <si>
    <t>WT15X49.5</t>
  </si>
  <si>
    <t>WT15X45</t>
  </si>
  <si>
    <t>WT13.5X269.5</t>
  </si>
  <si>
    <t>WT13.5X184</t>
  </si>
  <si>
    <t>WT13.5X168</t>
  </si>
  <si>
    <t>WT13.5X153.5</t>
  </si>
  <si>
    <t>WT13.5X140.5</t>
  </si>
  <si>
    <t>WT13.5X129</t>
  </si>
  <si>
    <t>WT13.5X117.5</t>
  </si>
  <si>
    <t>WT13.5X108.5</t>
  </si>
  <si>
    <t>WT13.5X97</t>
  </si>
  <si>
    <t>WT13.5X89</t>
  </si>
  <si>
    <t>WT13.5X80.5</t>
  </si>
  <si>
    <t>WT13.5X73</t>
  </si>
  <si>
    <t>WT13.5X64.5</t>
  </si>
  <si>
    <t>WT13.5X57</t>
  </si>
  <si>
    <t>WT13.5X51</t>
  </si>
  <si>
    <t>WT13.5X47</t>
  </si>
  <si>
    <t>WT13.5X42</t>
  </si>
  <si>
    <t>WT12X185</t>
  </si>
  <si>
    <t>WT12X167.5</t>
  </si>
  <si>
    <t>WT12X153</t>
  </si>
  <si>
    <t>WT12X139.5</t>
  </si>
  <si>
    <t>WT12X125</t>
  </si>
  <si>
    <t>WT12X114.5</t>
  </si>
  <si>
    <t>WT12X103.5</t>
  </si>
  <si>
    <t>WT12X96</t>
  </si>
  <si>
    <t>WT12X88</t>
  </si>
  <si>
    <t>WT12X81</t>
  </si>
  <si>
    <t>WT12X73</t>
  </si>
  <si>
    <t>WT12X65.5</t>
  </si>
  <si>
    <t>WT12X58.5</t>
  </si>
  <si>
    <t>WT12X52</t>
  </si>
  <si>
    <t>WT12X51.5</t>
  </si>
  <si>
    <t>WT12X47</t>
  </si>
  <si>
    <t>WT12X42</t>
  </si>
  <si>
    <t>WT12X38</t>
  </si>
  <si>
    <t>WT12X34</t>
  </si>
  <si>
    <t>WT12X31</t>
  </si>
  <si>
    <t>WT12X27.5</t>
  </si>
  <si>
    <t>WT10.5X137.5</t>
  </si>
  <si>
    <t>WT10.5X124</t>
  </si>
  <si>
    <t>WT10.5X111.5</t>
  </si>
  <si>
    <t>WT10.5X100.5</t>
  </si>
  <si>
    <t>WT10.5X91</t>
  </si>
  <si>
    <t>WT10.5X83</t>
  </si>
  <si>
    <t>WT10.5X73.5</t>
  </si>
  <si>
    <t>WT10.5X66</t>
  </si>
  <si>
    <t>WT10.5X61</t>
  </si>
  <si>
    <t>WT10.5X55.5</t>
  </si>
  <si>
    <t>WT10.5X50.5</t>
  </si>
  <si>
    <t>WT10.5X46.5</t>
  </si>
  <si>
    <t>WT10.5X41.5</t>
  </si>
  <si>
    <t>WT10.5X36.5</t>
  </si>
  <si>
    <t>WT10.5X34</t>
  </si>
  <si>
    <t>WT10.5X31</t>
  </si>
  <si>
    <t>WT10.5X27.5</t>
  </si>
  <si>
    <t>WT10.5X24</t>
  </si>
  <si>
    <t>WT10.5X28.5</t>
  </si>
  <si>
    <t>WT10.5X25</t>
  </si>
  <si>
    <t>WT10.5X22</t>
  </si>
  <si>
    <t>WT9X155.5</t>
  </si>
  <si>
    <t>WT9X141.5</t>
  </si>
  <si>
    <t>WT9X129</t>
  </si>
  <si>
    <t>WT9X117</t>
  </si>
  <si>
    <t>WT9X105.5</t>
  </si>
  <si>
    <t>WT9X96</t>
  </si>
  <si>
    <t>WT9X87.5</t>
  </si>
  <si>
    <t>WT9X79</t>
  </si>
  <si>
    <t>WT9X71.5</t>
  </si>
  <si>
    <t>WT9X65</t>
  </si>
  <si>
    <t>WT9X59.5</t>
  </si>
  <si>
    <t>WT9X53</t>
  </si>
  <si>
    <t>WT9X48.5</t>
  </si>
  <si>
    <t>WT9X43</t>
  </si>
  <si>
    <t>WT9X38</t>
  </si>
  <si>
    <t>WT9X35.5</t>
  </si>
  <si>
    <t>WT9X32.5</t>
  </si>
  <si>
    <t>WT9X30</t>
  </si>
  <si>
    <t>WT9X27.5</t>
  </si>
  <si>
    <t>WT9X25</t>
  </si>
  <si>
    <t>WT9X23</t>
  </si>
  <si>
    <t>WT9X20</t>
  </si>
  <si>
    <t>WT9X17.5</t>
  </si>
  <si>
    <t>WT8X50</t>
  </si>
  <si>
    <t>WT8X44.5</t>
  </si>
  <si>
    <t>WT8X38.5</t>
  </si>
  <si>
    <t>WT8X33.5</t>
  </si>
  <si>
    <t>WT8X28.5</t>
  </si>
  <si>
    <t>WT8X25</t>
  </si>
  <si>
    <t>WT8X22.5</t>
  </si>
  <si>
    <t>WT8X20</t>
  </si>
  <si>
    <t>WT8X18</t>
  </si>
  <si>
    <t>WT8X15.5</t>
  </si>
  <si>
    <t>WT8X13</t>
  </si>
  <si>
    <t>WT7X436.5</t>
  </si>
  <si>
    <t>WT7X404</t>
  </si>
  <si>
    <t>WT7X365</t>
  </si>
  <si>
    <t>WT7X332.5</t>
  </si>
  <si>
    <t>WT7X302.5</t>
  </si>
  <si>
    <t>WT7X275</t>
  </si>
  <si>
    <t>WT7X250</t>
  </si>
  <si>
    <t>WT7X227.5</t>
  </si>
  <si>
    <t>WT7X213</t>
  </si>
  <si>
    <t>WT7X199</t>
  </si>
  <si>
    <t>WT7X185</t>
  </si>
  <si>
    <t>WT7X171</t>
  </si>
  <si>
    <t>WT7X155.5</t>
  </si>
  <si>
    <t>WT7X141.5</t>
  </si>
  <si>
    <t>WT7X128.5</t>
  </si>
  <si>
    <t>WT7X116.5</t>
  </si>
  <si>
    <t>WT7X105.5</t>
  </si>
  <si>
    <t>WT7X96.5</t>
  </si>
  <si>
    <t>WT7X88</t>
  </si>
  <si>
    <t>WT7X79.5</t>
  </si>
  <si>
    <t>WT7X72.5</t>
  </si>
  <si>
    <t>WT7X66</t>
  </si>
  <si>
    <t>WT7X60</t>
  </si>
  <si>
    <t>WT7X54.5</t>
  </si>
  <si>
    <t>WT7X49.5</t>
  </si>
  <si>
    <t>WT7X45</t>
  </si>
  <si>
    <t>WT7X41</t>
  </si>
  <si>
    <t>WT7X37</t>
  </si>
  <si>
    <t>WT7X34</t>
  </si>
  <si>
    <t>WT7X30.5</t>
  </si>
  <si>
    <t>WT7X26.5</t>
  </si>
  <si>
    <t>WT7X24</t>
  </si>
  <si>
    <t>WT7X21.5</t>
  </si>
  <si>
    <t>WT7X19</t>
  </si>
  <si>
    <t>WT7X17</t>
  </si>
  <si>
    <t>WT7X15</t>
  </si>
  <si>
    <t>WT7X13</t>
  </si>
  <si>
    <t>WT7X11</t>
  </si>
  <si>
    <t>WT6X168</t>
  </si>
  <si>
    <t>WT6X152.5</t>
  </si>
  <si>
    <t>WT6X139.5</t>
  </si>
  <si>
    <t>WT6X126</t>
  </si>
  <si>
    <t>WT6X115</t>
  </si>
  <si>
    <t>WT6X105</t>
  </si>
  <si>
    <t>WT6X95</t>
  </si>
  <si>
    <t>WT6X85</t>
  </si>
  <si>
    <t>WT6X76</t>
  </si>
  <si>
    <t>WT6X68</t>
  </si>
  <si>
    <t>WT6X60</t>
  </si>
  <si>
    <t>WT6X53</t>
  </si>
  <si>
    <t>WT6X48</t>
  </si>
  <si>
    <t>WT6X43.5</t>
  </si>
  <si>
    <t>WT6X39.5</t>
  </si>
  <si>
    <t>WT6X36</t>
  </si>
  <si>
    <t>WT6X32.5</t>
  </si>
  <si>
    <t>WT6X29</t>
  </si>
  <si>
    <t>WT6X26.5</t>
  </si>
  <si>
    <t>WT6X25</t>
  </si>
  <si>
    <t>WT6X22.5</t>
  </si>
  <si>
    <t>WT6X20</t>
  </si>
  <si>
    <t>WT6X17.5</t>
  </si>
  <si>
    <t>WT6X15</t>
  </si>
  <si>
    <t>WT6X13</t>
  </si>
  <si>
    <t>WT6X11</t>
  </si>
  <si>
    <t>WT6X9.5</t>
  </si>
  <si>
    <t>WT6X8</t>
  </si>
  <si>
    <t>WT6X7</t>
  </si>
  <si>
    <t>WT5X56</t>
  </si>
  <si>
    <t>WT5X50</t>
  </si>
  <si>
    <t>WT5X44</t>
  </si>
  <si>
    <t>WT5X38.5</t>
  </si>
  <si>
    <t>WT5X34</t>
  </si>
  <si>
    <t>WT5X30</t>
  </si>
  <si>
    <t>WT5X27</t>
  </si>
  <si>
    <t>WT5X24.5</t>
  </si>
  <si>
    <t>WT5X22.5</t>
  </si>
  <si>
    <t>WT5X19.5</t>
  </si>
  <si>
    <t>WT5X16.5</t>
  </si>
  <si>
    <t>WT5X15</t>
  </si>
  <si>
    <t>WT5X13</t>
  </si>
  <si>
    <t>WT5X11</t>
  </si>
  <si>
    <t>WT5X9.5</t>
  </si>
  <si>
    <t>WT5X8.5</t>
  </si>
  <si>
    <t>WT5X7.5</t>
  </si>
  <si>
    <t>WT5X6</t>
  </si>
  <si>
    <t>WT4X33.5</t>
  </si>
  <si>
    <t>WT4X29</t>
  </si>
  <si>
    <t>WT4X24</t>
  </si>
  <si>
    <t>WT4X20</t>
  </si>
  <si>
    <t>WT4X17.5</t>
  </si>
  <si>
    <t>WT4X15.5</t>
  </si>
  <si>
    <t>WT4X14</t>
  </si>
  <si>
    <t>WT4X12</t>
  </si>
  <si>
    <t>WT4X10.5</t>
  </si>
  <si>
    <t>WT4X9</t>
  </si>
  <si>
    <t>WT4X7.5</t>
  </si>
  <si>
    <t>WT4X6.5</t>
  </si>
  <si>
    <t>WT4X5</t>
  </si>
  <si>
    <t>WT3X12.5</t>
  </si>
  <si>
    <t>WT3X10</t>
  </si>
  <si>
    <t>WT3X7.5</t>
  </si>
  <si>
    <t>WT3X8</t>
  </si>
  <si>
    <t>WT3X6</t>
  </si>
  <si>
    <t>WT3X4.5</t>
  </si>
  <si>
    <t>WT3X4.25</t>
  </si>
  <si>
    <t>WT2.5X9.5</t>
  </si>
  <si>
    <t>WT2.5X8</t>
  </si>
  <si>
    <t>WT2X6.5</t>
  </si>
  <si>
    <t>MT</t>
  </si>
  <si>
    <t>MT6.25X6.2</t>
  </si>
  <si>
    <t>MT6.25X5.8</t>
  </si>
  <si>
    <t>MT6X5.9</t>
  </si>
  <si>
    <t>MT6X5.4</t>
  </si>
  <si>
    <t>MT6X5</t>
  </si>
  <si>
    <t>MT5X4.5</t>
  </si>
  <si>
    <t>MT5X4</t>
  </si>
  <si>
    <t>MT5X3.75</t>
  </si>
  <si>
    <t>MT4X3.25</t>
  </si>
  <si>
    <t>MT4X3.1</t>
  </si>
  <si>
    <t>MT3X2.2</t>
  </si>
  <si>
    <t>MT3X1.85</t>
  </si>
  <si>
    <t>MT2.5X9.45</t>
  </si>
  <si>
    <t>MT2X3</t>
  </si>
  <si>
    <t>ST</t>
  </si>
  <si>
    <t>ST12X60.5</t>
  </si>
  <si>
    <t>ST12X53</t>
  </si>
  <si>
    <t>ST12X50</t>
  </si>
  <si>
    <t>ST12X45</t>
  </si>
  <si>
    <t>ST12X40</t>
  </si>
  <si>
    <t>ST10X48</t>
  </si>
  <si>
    <t>ST10X43</t>
  </si>
  <si>
    <t>ST10X37.5</t>
  </si>
  <si>
    <t>ST10X33</t>
  </si>
  <si>
    <t>ST9X35</t>
  </si>
  <si>
    <t>ST9X27.35</t>
  </si>
  <si>
    <t>ST7.5X25</t>
  </si>
  <si>
    <t>ST7.5X21.45</t>
  </si>
  <si>
    <t>ST6X25</t>
  </si>
  <si>
    <t>ST6X20.4</t>
  </si>
  <si>
    <t>ST6X17.5</t>
  </si>
  <si>
    <t>ST6X15.9</t>
  </si>
  <si>
    <t>ST5X17.5</t>
  </si>
  <si>
    <t>ST5X12.7</t>
  </si>
  <si>
    <t>ST4X11.5</t>
  </si>
  <si>
    <t>ST4X9.2</t>
  </si>
  <si>
    <t>ST3X8.6</t>
  </si>
  <si>
    <t>ST3X6.25</t>
  </si>
  <si>
    <t>ST2.5X5</t>
  </si>
  <si>
    <t>ST2X4.75</t>
  </si>
  <si>
    <t>ST2X3.85</t>
  </si>
  <si>
    <t>ST1.5X3.75</t>
  </si>
  <si>
    <t>ST1.5X2.85</t>
  </si>
  <si>
    <t>HSS</t>
  </si>
  <si>
    <t>HSS34X10X1</t>
  </si>
  <si>
    <t>7.21</t>
  </si>
  <si>
    <t>HSS34X10X.875</t>
  </si>
  <si>
    <t>HSS34X10X7/8</t>
  </si>
  <si>
    <t>7.56</t>
  </si>
  <si>
    <t>HSS34X10X.750</t>
  </si>
  <si>
    <t>HSS34X10X3/4</t>
  </si>
  <si>
    <t>7.91</t>
  </si>
  <si>
    <t>HSS34X10X.625</t>
  </si>
  <si>
    <t>HSS34X10X5/8</t>
  </si>
  <si>
    <t>8.26</t>
  </si>
  <si>
    <t>HSS30X10X1</t>
  </si>
  <si>
    <t>HSS30X10X.875</t>
  </si>
  <si>
    <t>HSS30X10X7/8</t>
  </si>
  <si>
    <t>HSS30X10X.750</t>
  </si>
  <si>
    <t>HSS30X10X3/4</t>
  </si>
  <si>
    <t>HSS30X10X.625</t>
  </si>
  <si>
    <t>HSS30X10X5/8</t>
  </si>
  <si>
    <t>HSS30X10X.500</t>
  </si>
  <si>
    <t>HSS30X10X1/2</t>
  </si>
  <si>
    <t>8.61</t>
  </si>
  <si>
    <t>HSS24X20X.750</t>
  </si>
  <si>
    <t>HSS24X20X3/4</t>
  </si>
  <si>
    <t>17.9</t>
  </si>
  <si>
    <t>HSS24X20X.625</t>
  </si>
  <si>
    <t>HSS24X20X5/8</t>
  </si>
  <si>
    <t>18.3</t>
  </si>
  <si>
    <t>HSS24X20X.500</t>
  </si>
  <si>
    <t>HSS24X20X1/2</t>
  </si>
  <si>
    <t>18.6</t>
  </si>
  <si>
    <t>HSS24X20X.375</t>
  </si>
  <si>
    <t>HSS24X20X3/8</t>
  </si>
  <si>
    <t>19.0</t>
  </si>
  <si>
    <t>HSS24X20X.313</t>
  </si>
  <si>
    <t>HSS24X20X5/16</t>
  </si>
  <si>
    <t>19.1</t>
  </si>
  <si>
    <t>HSS24X18X.750</t>
  </si>
  <si>
    <t>HSS24X18X3/4</t>
  </si>
  <si>
    <t>15.9</t>
  </si>
  <si>
    <t>HSS24X18X.625</t>
  </si>
  <si>
    <t>HSS24X18X5/8</t>
  </si>
  <si>
    <t>16.3</t>
  </si>
  <si>
    <t>HSS24X18X.500</t>
  </si>
  <si>
    <t>HSS24X18X1/2</t>
  </si>
  <si>
    <t>16.6</t>
  </si>
  <si>
    <t>HSS24X18X.375</t>
  </si>
  <si>
    <t>HSS24X18X3/8</t>
  </si>
  <si>
    <t>17.0</t>
  </si>
  <si>
    <t>HSS24X18X.313</t>
  </si>
  <si>
    <t>HSS24X18X5/16</t>
  </si>
  <si>
    <t>17.1</t>
  </si>
  <si>
    <t>HSS24X16X.750</t>
  </si>
  <si>
    <t>HSS24X16X3/4</t>
  </si>
  <si>
    <t>13.9</t>
  </si>
  <si>
    <t>HSS24X16X.625</t>
  </si>
  <si>
    <t>HSS24X16X5/8</t>
  </si>
  <si>
    <t>14.3</t>
  </si>
  <si>
    <t>HSS24X16X.500</t>
  </si>
  <si>
    <t>HSS24X16X1/2</t>
  </si>
  <si>
    <t>14.6</t>
  </si>
  <si>
    <t>HSS24X16X.375</t>
  </si>
  <si>
    <t>HSS24X16X3/8</t>
  </si>
  <si>
    <t>15.0</t>
  </si>
  <si>
    <t>HSS24X16X.313</t>
  </si>
  <si>
    <t>HSS24X16X5/16</t>
  </si>
  <si>
    <t>15.1</t>
  </si>
  <si>
    <t>HSS24X14X.750</t>
  </si>
  <si>
    <t>HSS24X14X3/4</t>
  </si>
  <si>
    <t>11.9</t>
  </si>
  <si>
    <t>HSS24X14X.625</t>
  </si>
  <si>
    <t>HSS24X14X5/8</t>
  </si>
  <si>
    <t>12.3</t>
  </si>
  <si>
    <t>HSS24X14X.500</t>
  </si>
  <si>
    <t>HSS24X14X1/2</t>
  </si>
  <si>
    <t>12.6</t>
  </si>
  <si>
    <t>HSS24X14X.375</t>
  </si>
  <si>
    <t>HSS24X14X3/8</t>
  </si>
  <si>
    <t>13.0</t>
  </si>
  <si>
    <t>HSS24X14X.313</t>
  </si>
  <si>
    <t>HSS24X14X5/16</t>
  </si>
  <si>
    <t>13.1</t>
  </si>
  <si>
    <t>HSS24X14X.250</t>
  </si>
  <si>
    <t>HSS24X14X1/4</t>
  </si>
  <si>
    <t>13.3</t>
  </si>
  <si>
    <t>HSS24X12X1</t>
  </si>
  <si>
    <t>9.21</t>
  </si>
  <si>
    <t>HSS24X12X.875</t>
  </si>
  <si>
    <t>HSS24X12X7/8</t>
  </si>
  <si>
    <t>9.56</t>
  </si>
  <si>
    <t>HSS24X12X.750</t>
  </si>
  <si>
    <t>HSS24X12X3/4</t>
  </si>
  <si>
    <t>HSS24X12X.625</t>
  </si>
  <si>
    <t>HSS24X12X5/8</t>
  </si>
  <si>
    <t>HSS24X12X.500</t>
  </si>
  <si>
    <t>HSS24X12X1/2</t>
  </si>
  <si>
    <t>HSS24X12X.375</t>
  </si>
  <si>
    <t>HSS24X12X3/8</t>
  </si>
  <si>
    <t>11.0</t>
  </si>
  <si>
    <t>HSS24X12X.313</t>
  </si>
  <si>
    <t>HSS24X12X5/16</t>
  </si>
  <si>
    <t>11.1</t>
  </si>
  <si>
    <t>HSS24X12X.250</t>
  </si>
  <si>
    <t>HSS24X12X1/4</t>
  </si>
  <si>
    <t>11.3</t>
  </si>
  <si>
    <t>HSS24X8X.500</t>
  </si>
  <si>
    <t>HSS24X8X1/2</t>
  </si>
  <si>
    <t>6.61</t>
  </si>
  <si>
    <t>HSS24X8X.375</t>
  </si>
  <si>
    <t>HSS24X8X3/8</t>
  </si>
  <si>
    <t>6.95</t>
  </si>
  <si>
    <t>HSS24X8X.313</t>
  </si>
  <si>
    <t>HSS24X8X5/16</t>
  </si>
  <si>
    <t>7.13</t>
  </si>
  <si>
    <t>HSS24X8X.250</t>
  </si>
  <si>
    <t>HSS24X8X1/4</t>
  </si>
  <si>
    <t>7.30</t>
  </si>
  <si>
    <t>HSS22X22X1</t>
  </si>
  <si>
    <t>19.2</t>
  </si>
  <si>
    <t>HSS22X22X.875</t>
  </si>
  <si>
    <t>HSS22X22X7/8</t>
  </si>
  <si>
    <t>HSS22X22X.750</t>
  </si>
  <si>
    <t>HSS22X22X3/4</t>
  </si>
  <si>
    <t>HSS22X22X.625</t>
  </si>
  <si>
    <t>HSS22X22X5/8</t>
  </si>
  <si>
    <t>20.3</t>
  </si>
  <si>
    <t>HSS22X22X.500</t>
  </si>
  <si>
    <t>HSS22X22X1/2</t>
  </si>
  <si>
    <t>20.6</t>
  </si>
  <si>
    <t>HSS22X20X.750</t>
  </si>
  <si>
    <t>HSS22X20X3/4</t>
  </si>
  <si>
    <t>HSS22X20X.625</t>
  </si>
  <si>
    <t>HSS22X20X5/8</t>
  </si>
  <si>
    <t>HSS22X20X.500</t>
  </si>
  <si>
    <t>HSS22X20X1/2</t>
  </si>
  <si>
    <t>HSS22X20X.375</t>
  </si>
  <si>
    <t>HSS22X20X3/8</t>
  </si>
  <si>
    <t>HSS22X20X.313</t>
  </si>
  <si>
    <t>HSS22X20X5/16</t>
  </si>
  <si>
    <t>HSS22X18X.750</t>
  </si>
  <si>
    <t>HSS22X18X3/4</t>
  </si>
  <si>
    <t>HSS22X18X.625</t>
  </si>
  <si>
    <t>HSS22X18X5/8</t>
  </si>
  <si>
    <t>HSS22X18X.500</t>
  </si>
  <si>
    <t>HSS22X18X1/2</t>
  </si>
  <si>
    <t>HSS22X18X.375</t>
  </si>
  <si>
    <t>HSS22X18X3/8</t>
  </si>
  <si>
    <t>HSS22X18X.313</t>
  </si>
  <si>
    <t>HSS22X18X5/16</t>
  </si>
  <si>
    <t>HSS22X16X.750</t>
  </si>
  <si>
    <t>HSS22X16X3/4</t>
  </si>
  <si>
    <t>HSS22X16X.625</t>
  </si>
  <si>
    <t>HSS22X16X5/8</t>
  </si>
  <si>
    <t>HSS22X16X.500</t>
  </si>
  <si>
    <t>HSS22X16X1/2</t>
  </si>
  <si>
    <t>HSS22X16X.375</t>
  </si>
  <si>
    <t>HSS22X16X3/8</t>
  </si>
  <si>
    <t>HSS22X16X.313</t>
  </si>
  <si>
    <t>HSS22X16X5/16</t>
  </si>
  <si>
    <t>HSS22X16X.250</t>
  </si>
  <si>
    <t>HSS22X16X1/4</t>
  </si>
  <si>
    <t>15.3</t>
  </si>
  <si>
    <t>HSS22X14X.750</t>
  </si>
  <si>
    <t>HSS22X14X3/4</t>
  </si>
  <si>
    <t>HSS22X14X.625</t>
  </si>
  <si>
    <t>HSS22X14X5/8</t>
  </si>
  <si>
    <t>HSS22X14X.500</t>
  </si>
  <si>
    <t>HSS22X14X1/2</t>
  </si>
  <si>
    <t>HSS22X14X.375</t>
  </si>
  <si>
    <t>HSS22X14X3/8</t>
  </si>
  <si>
    <t>HSS22X14X.313</t>
  </si>
  <si>
    <t>HSS22X14X5/16</t>
  </si>
  <si>
    <t>HSS22X14X.250</t>
  </si>
  <si>
    <t>HSS22X14X1/4</t>
  </si>
  <si>
    <t>HSS22X10X.625</t>
  </si>
  <si>
    <t>HSS22X10X5/8</t>
  </si>
  <si>
    <t>HSS22X10X.500</t>
  </si>
  <si>
    <t>HSS22X10X1/2</t>
  </si>
  <si>
    <t>HSS22X10X.375</t>
  </si>
  <si>
    <t>HSS22X10X3/8</t>
  </si>
  <si>
    <t>8.95</t>
  </si>
  <si>
    <t>HSS22X10X.313</t>
  </si>
  <si>
    <t>HSS22X10X5/16</t>
  </si>
  <si>
    <t>9.13</t>
  </si>
  <si>
    <t>HSS22X10X.250</t>
  </si>
  <si>
    <t>HSS22X10X1/4</t>
  </si>
  <si>
    <t>9.30</t>
  </si>
  <si>
    <t>HSS20X20X1</t>
  </si>
  <si>
    <t>17.2</t>
  </si>
  <si>
    <t>HSS20X20X.875</t>
  </si>
  <si>
    <t>HSS20X20X7/8</t>
  </si>
  <si>
    <t>HSS20X20X.750</t>
  </si>
  <si>
    <t>HSS20X20X3/4</t>
  </si>
  <si>
    <t>HSS20X20X.625</t>
  </si>
  <si>
    <t>HSS20X20X5/8</t>
  </si>
  <si>
    <t>HSS20X20X.500</t>
  </si>
  <si>
    <t>HSS20X20X1/2</t>
  </si>
  <si>
    <t>HSS20X20X.375</t>
  </si>
  <si>
    <t>HSS20X20X3/8</t>
  </si>
  <si>
    <t>HSS20X20X.313</t>
  </si>
  <si>
    <t>HSS20X20X5/16</t>
  </si>
  <si>
    <t>HSS20X16X.750</t>
  </si>
  <si>
    <t>HSS20X16X3/4</t>
  </si>
  <si>
    <t>HSS20X16X.625</t>
  </si>
  <si>
    <t>HSS20X16X5/8</t>
  </si>
  <si>
    <t>HSS20X16X.500</t>
  </si>
  <si>
    <t>HSS20X16X1/2</t>
  </si>
  <si>
    <t>HSS20X16X.375</t>
  </si>
  <si>
    <t>HSS20X16X3/8</t>
  </si>
  <si>
    <t>HSS20X16X.313</t>
  </si>
  <si>
    <t>HSS20X16X5/16</t>
  </si>
  <si>
    <t>HSS20X16X.250</t>
  </si>
  <si>
    <t>HSS20X16X1/4</t>
  </si>
  <si>
    <t>HSS20X12X1</t>
  </si>
  <si>
    <t>HSS20X12X.875</t>
  </si>
  <si>
    <t>HSS20X12X7/8</t>
  </si>
  <si>
    <t>HSS20X12X.750</t>
  </si>
  <si>
    <t>HSS20X12X3/4</t>
  </si>
  <si>
    <t>HSS20X12X.625</t>
  </si>
  <si>
    <t>HSS20X12X5/8</t>
  </si>
  <si>
    <t>HSS20X12X.500</t>
  </si>
  <si>
    <t>HSS20X12X1/2</t>
  </si>
  <si>
    <t>HSS20X12X.375</t>
  </si>
  <si>
    <t>HSS20X12X3/8</t>
  </si>
  <si>
    <t>HSS20X12X.313</t>
  </si>
  <si>
    <t>HSS20X12X5/16</t>
  </si>
  <si>
    <t>HSS20X8X1</t>
  </si>
  <si>
    <t>5.21</t>
  </si>
  <si>
    <t>HSS20X8X.875</t>
  </si>
  <si>
    <t>HSS20X8X7/8</t>
  </si>
  <si>
    <t>5.56</t>
  </si>
  <si>
    <t>HSS20X8X.750</t>
  </si>
  <si>
    <t>HSS20X8X3/4</t>
  </si>
  <si>
    <t>5.91</t>
  </si>
  <si>
    <t>HSS20X8X.625</t>
  </si>
  <si>
    <t>HSS20X8X5/8</t>
  </si>
  <si>
    <t>HSS20X8X.500</t>
  </si>
  <si>
    <t>HSS20X8X1/2</t>
  </si>
  <si>
    <t>HSS20X8X.375</t>
  </si>
  <si>
    <t>HSS20X8X3/8</t>
  </si>
  <si>
    <t>HSS20X8X.313</t>
  </si>
  <si>
    <t>HSS20X8X5/16</t>
  </si>
  <si>
    <t>HSS20X6X.625</t>
  </si>
  <si>
    <t>HSS20X6X5/8</t>
  </si>
  <si>
    <t>4.26</t>
  </si>
  <si>
    <t>HSS20X6X.500</t>
  </si>
  <si>
    <t>HSS20X6X1/2</t>
  </si>
  <si>
    <t>4.61</t>
  </si>
  <si>
    <t>HSS20X6X.375</t>
  </si>
  <si>
    <t>HSS20X6X3/8</t>
  </si>
  <si>
    <t>4.95</t>
  </si>
  <si>
    <t>HSS20X6X.313</t>
  </si>
  <si>
    <t>HSS20X6X5/16</t>
  </si>
  <si>
    <t>5.13</t>
  </si>
  <si>
    <t>HSS20X6X.250</t>
  </si>
  <si>
    <t>HSS20X6X1/4</t>
  </si>
  <si>
    <t>5.30</t>
  </si>
  <si>
    <t>HSS20X4X.500</t>
  </si>
  <si>
    <t>HSS20X4X1/2</t>
  </si>
  <si>
    <t>HSS20X4X.375</t>
  </si>
  <si>
    <t>HSS20X4X3/8</t>
  </si>
  <si>
    <t>HSS20X4X.313</t>
  </si>
  <si>
    <t>HSS20X4X5/16</t>
  </si>
  <si>
    <t>HSS20X4X.250</t>
  </si>
  <si>
    <t>HSS20X4X1/4</t>
  </si>
  <si>
    <t>HSS18X18X1</t>
  </si>
  <si>
    <t>15.2</t>
  </si>
  <si>
    <t>HSS18X18X.875</t>
  </si>
  <si>
    <t>HSS18X18X7/8</t>
  </si>
  <si>
    <t>HSS18X18X.750</t>
  </si>
  <si>
    <t>HSS18X18X3/4</t>
  </si>
  <si>
    <t>HSS18X18X.625</t>
  </si>
  <si>
    <t>HSS18X18X5/8</t>
  </si>
  <si>
    <t>HSS18X18X.500</t>
  </si>
  <si>
    <t>HSS18X18X1/2</t>
  </si>
  <si>
    <t>HSS18X18X.375</t>
  </si>
  <si>
    <t>HSS18X18X3/8</t>
  </si>
  <si>
    <t>HSS18X18X.313</t>
  </si>
  <si>
    <t>HSS18X18X5/16</t>
  </si>
  <si>
    <t>HSS18X18X.250</t>
  </si>
  <si>
    <t>HSS18X18X1/4</t>
  </si>
  <si>
    <t>17.3</t>
  </si>
  <si>
    <t>HSS18X10X.625</t>
  </si>
  <si>
    <t>HSS18X10X5/8</t>
  </si>
  <si>
    <t>HSS18X10X.500</t>
  </si>
  <si>
    <t>HSS18X10X1/2</t>
  </si>
  <si>
    <t>HSS18X10X.375</t>
  </si>
  <si>
    <t>HSS18X10X3/8</t>
  </si>
  <si>
    <t>HSS18X10X.313</t>
  </si>
  <si>
    <t>HSS18X10X5/16</t>
  </si>
  <si>
    <t>HSS18X10X.250</t>
  </si>
  <si>
    <t>HSS18X10X1/4</t>
  </si>
  <si>
    <t>HSS18X8X.625</t>
  </si>
  <si>
    <t>HSS18X8X5/8</t>
  </si>
  <si>
    <t>6.26</t>
  </si>
  <si>
    <t>HSS18X8X.500</t>
  </si>
  <si>
    <t>HSS18X8X1/2</t>
  </si>
  <si>
    <t>HSS18X8X.375</t>
  </si>
  <si>
    <t>HSS18X8X3/8</t>
  </si>
  <si>
    <t>HSS18X8X.313</t>
  </si>
  <si>
    <t>HSS18X8X5/16</t>
  </si>
  <si>
    <t>HSS18X8X.250</t>
  </si>
  <si>
    <t>HSS18X8X1/4</t>
  </si>
  <si>
    <t>HSS18X6X.750</t>
  </si>
  <si>
    <t>HSS18X6X3/4</t>
  </si>
  <si>
    <t>3.91</t>
  </si>
  <si>
    <t>HSS18X6X.625</t>
  </si>
  <si>
    <t>HSS18X6X5/8</t>
  </si>
  <si>
    <t>HSS18X6X.500</t>
  </si>
  <si>
    <t>HSS18X6X1/2</t>
  </si>
  <si>
    <t>HSS18X6X.375</t>
  </si>
  <si>
    <t>HSS18X6X3/8</t>
  </si>
  <si>
    <t>HSS18X6X.313</t>
  </si>
  <si>
    <t>HSS18X6X5/16</t>
  </si>
  <si>
    <t>HSS18X6X.250</t>
  </si>
  <si>
    <t>HSS18X6X1/4</t>
  </si>
  <si>
    <t>HSS16X16X1</t>
  </si>
  <si>
    <t>13.2</t>
  </si>
  <si>
    <t>HSS16X16X.875</t>
  </si>
  <si>
    <t>HSS16X16X7/8</t>
  </si>
  <si>
    <t>HSS16X16X.750</t>
  </si>
  <si>
    <t>HSS16X16X3/4</t>
  </si>
  <si>
    <t>HSS16X16X.625</t>
  </si>
  <si>
    <t>HSS16X16X5/8</t>
  </si>
  <si>
    <t>HSS16X16X.500</t>
  </si>
  <si>
    <t>HSS16X16X1/2</t>
  </si>
  <si>
    <t>HSS16X16X.375</t>
  </si>
  <si>
    <t>HSS16X16X3/8</t>
  </si>
  <si>
    <t>HSS16X16X.313</t>
  </si>
  <si>
    <t>HSS16X16X5/16</t>
  </si>
  <si>
    <t>HSS16X16X.250</t>
  </si>
  <si>
    <t>HSS16X16X1/4</t>
  </si>
  <si>
    <t>HSS16X12X1</t>
  </si>
  <si>
    <t>HSS16X12X.875</t>
  </si>
  <si>
    <t>HSS16X12X7/8</t>
  </si>
  <si>
    <t>HSS16X12X.750</t>
  </si>
  <si>
    <t>HSS16X12X3/4</t>
  </si>
  <si>
    <t>HSS16X12X.625</t>
  </si>
  <si>
    <t>HSS16X12X5/8</t>
  </si>
  <si>
    <t>HSS16X12X.500</t>
  </si>
  <si>
    <t>HSS16X12X1/2</t>
  </si>
  <si>
    <t>HSS16X12X.375</t>
  </si>
  <si>
    <t>HSS16X12X3/8</t>
  </si>
  <si>
    <t>HSS16X12X.313</t>
  </si>
  <si>
    <t>HSS16X12X5/16</t>
  </si>
  <si>
    <t>HSS16X10X.625</t>
  </si>
  <si>
    <t>HSS16X10X5/8</t>
  </si>
  <si>
    <t>HSS16X10X.500</t>
  </si>
  <si>
    <t>HSS16X10X1/2</t>
  </si>
  <si>
    <t>HSS16X10X.375</t>
  </si>
  <si>
    <t>HSS16X10X3/8</t>
  </si>
  <si>
    <t>HSS16X10X.313</t>
  </si>
  <si>
    <t>HSS16X10X5/16</t>
  </si>
  <si>
    <t>HSS16X10X.250</t>
  </si>
  <si>
    <t>HSS16X10X1/4</t>
  </si>
  <si>
    <t>HSS16X8X.875</t>
  </si>
  <si>
    <t>HSS16X8X7/8</t>
  </si>
  <si>
    <t>HSS16X8X.750</t>
  </si>
  <si>
    <t>HSS16X8X3/4</t>
  </si>
  <si>
    <t>HSS16X8X.625</t>
  </si>
  <si>
    <t>HSS16X8X5/8</t>
  </si>
  <si>
    <t>HSS16X8X.500</t>
  </si>
  <si>
    <t>HSS16X8X1/2</t>
  </si>
  <si>
    <t>HSS16X8X.375</t>
  </si>
  <si>
    <t>HSS16X8X3/8</t>
  </si>
  <si>
    <t>HSS16X8X.313</t>
  </si>
  <si>
    <t>HSS16X8X5/16</t>
  </si>
  <si>
    <t>HSS16X8X.250</t>
  </si>
  <si>
    <t>HSS16X8X1/4</t>
  </si>
  <si>
    <t>HSS16X6X.625</t>
  </si>
  <si>
    <t>HSS16X6X5/8</t>
  </si>
  <si>
    <t>HSS16X6X.500</t>
  </si>
  <si>
    <t>HSS16X6X1/2</t>
  </si>
  <si>
    <t>HSS16X6X.375</t>
  </si>
  <si>
    <t>HSS16X6X3/8</t>
  </si>
  <si>
    <t>HSS16X6X.313</t>
  </si>
  <si>
    <t>HSS16X6X5/16</t>
  </si>
  <si>
    <t>HSS16X6X.250</t>
  </si>
  <si>
    <t>HSS16X6X1/4</t>
  </si>
  <si>
    <t>HSS16X6X.188</t>
  </si>
  <si>
    <t>HSS16X6X3/16</t>
  </si>
  <si>
    <t>5.48</t>
  </si>
  <si>
    <t>HSS16X4X.625</t>
  </si>
  <si>
    <t>HSS16X4X5/8</t>
  </si>
  <si>
    <t>HSS16X4X.500</t>
  </si>
  <si>
    <t>HSS16X4X1/2</t>
  </si>
  <si>
    <t>HSS16X4X.375</t>
  </si>
  <si>
    <t>HSS16X4X3/8</t>
  </si>
  <si>
    <t>HSS16X4X.313</t>
  </si>
  <si>
    <t>HSS16X4X5/16</t>
  </si>
  <si>
    <t>HSS16X4X.250</t>
  </si>
  <si>
    <t>HSS16X4X1/4</t>
  </si>
  <si>
    <t>HSS16X4X.188</t>
  </si>
  <si>
    <t>HSS16X4X3/16</t>
  </si>
  <si>
    <t>HSS14X14X1</t>
  </si>
  <si>
    <t>11.2</t>
  </si>
  <si>
    <t>HSS14X14X.875</t>
  </si>
  <si>
    <t>HSS14X14X7/8</t>
  </si>
  <si>
    <t>HSS14X14X.750</t>
  </si>
  <si>
    <t>HSS14X14X3/4</t>
  </si>
  <si>
    <t>HSS14X14X.625</t>
  </si>
  <si>
    <t>HSS14X14X5/8</t>
  </si>
  <si>
    <t>HSS14X14X.500</t>
  </si>
  <si>
    <t>HSS14X14X1/2</t>
  </si>
  <si>
    <t>HSS14X14X.375</t>
  </si>
  <si>
    <t>HSS14X14X3/8</t>
  </si>
  <si>
    <t>HSS14X14X.313</t>
  </si>
  <si>
    <t>HSS14X14X5/16</t>
  </si>
  <si>
    <t>HSS14X14X.250</t>
  </si>
  <si>
    <t>HSS14X14X1/4</t>
  </si>
  <si>
    <t>HSS14X12X.625</t>
  </si>
  <si>
    <t>HSS14X12X5/8</t>
  </si>
  <si>
    <t>10.3</t>
  </si>
  <si>
    <t>HSS14X12X.500</t>
  </si>
  <si>
    <t>HSS14X12X1/2</t>
  </si>
  <si>
    <t>10.6</t>
  </si>
  <si>
    <t>HSS14X12X.375</t>
  </si>
  <si>
    <t>HSS14X12X3/8</t>
  </si>
  <si>
    <t>HSS14X12X.313</t>
  </si>
  <si>
    <t>HSS14X12X5/16</t>
  </si>
  <si>
    <t>HSS14X12X.250</t>
  </si>
  <si>
    <t>HSS14X12X1/4</t>
  </si>
  <si>
    <t>HSS14X10X.875</t>
  </si>
  <si>
    <t>HSS14X10X7/8</t>
  </si>
  <si>
    <t>HSS14X10X.750</t>
  </si>
  <si>
    <t>HSS14X10X3/4</t>
  </si>
  <si>
    <t>HSS14X10X.625</t>
  </si>
  <si>
    <t>HSS14X10X5/8</t>
  </si>
  <si>
    <t>HSS14X10X.500</t>
  </si>
  <si>
    <t>HSS14X10X1/2</t>
  </si>
  <si>
    <t>HSS14X10X.375</t>
  </si>
  <si>
    <t>HSS14X10X3/8</t>
  </si>
  <si>
    <t>HSS14X10X.313</t>
  </si>
  <si>
    <t>HSS14X10X5/16</t>
  </si>
  <si>
    <t>HSS14X10X.250</t>
  </si>
  <si>
    <t>HSS14X10X1/4</t>
  </si>
  <si>
    <t>HSS14X8X.625</t>
  </si>
  <si>
    <t>HSS14X8X5/8</t>
  </si>
  <si>
    <t>HSS14X8X.500</t>
  </si>
  <si>
    <t>HSS14X8X1/2</t>
  </si>
  <si>
    <t>HSS14X8X.375</t>
  </si>
  <si>
    <t>HSS14X8X3/8</t>
  </si>
  <si>
    <t>HSS14X8X.313</t>
  </si>
  <si>
    <t>HSS14X8X5/16</t>
  </si>
  <si>
    <t>HSS14X8X.250</t>
  </si>
  <si>
    <t>HSS14X8X1/4</t>
  </si>
  <si>
    <t>HSS14X8X.188</t>
  </si>
  <si>
    <t>HSS14X8X3/16</t>
  </si>
  <si>
    <t>7.48</t>
  </si>
  <si>
    <t>HSS14X6X.625</t>
  </si>
  <si>
    <t>HSS14X6X5/8</t>
  </si>
  <si>
    <t>HSS14X6X.500</t>
  </si>
  <si>
    <t>HSS14X6X1/2</t>
  </si>
  <si>
    <t>HSS14X6X.375</t>
  </si>
  <si>
    <t>HSS14X6X3/8</t>
  </si>
  <si>
    <t>HSS14X6X.313</t>
  </si>
  <si>
    <t>HSS14X6X5/16</t>
  </si>
  <si>
    <t>HSS14X6X.250</t>
  </si>
  <si>
    <t>HSS14X6X1/4</t>
  </si>
  <si>
    <t>HSS14X6X.188</t>
  </si>
  <si>
    <t>HSS14X6X3/16</t>
  </si>
  <si>
    <t>HSS14X4X.625</t>
  </si>
  <si>
    <t>HSS14X4X5/8</t>
  </si>
  <si>
    <t>HSS14X4X.500</t>
  </si>
  <si>
    <t>HSS14X4X1/2</t>
  </si>
  <si>
    <t>HSS14X4X.375</t>
  </si>
  <si>
    <t>HSS14X4X3/8</t>
  </si>
  <si>
    <t>HSS14X4X.313</t>
  </si>
  <si>
    <t>HSS14X4X5/16</t>
  </si>
  <si>
    <t>HSS14X4X.250</t>
  </si>
  <si>
    <t>HSS14X4X1/4</t>
  </si>
  <si>
    <t>HSS14X4X.188</t>
  </si>
  <si>
    <t>HSS14X4X3/16</t>
  </si>
  <si>
    <t>HSS12X12X1</t>
  </si>
  <si>
    <t>HSS12X12X.875</t>
  </si>
  <si>
    <t>HSS12X12X7/8</t>
  </si>
  <si>
    <t>HSS12X12X.750</t>
  </si>
  <si>
    <t>HSS12X12X3/4</t>
  </si>
  <si>
    <t>HSS12X12X.625</t>
  </si>
  <si>
    <t>HSS12X12X5/8</t>
  </si>
  <si>
    <t>HSS12X12X.500</t>
  </si>
  <si>
    <t>HSS12X12X1/2</t>
  </si>
  <si>
    <t>HSS12X12X.375</t>
  </si>
  <si>
    <t>HSS12X12X3/8</t>
  </si>
  <si>
    <t>HSS12X12X.313</t>
  </si>
  <si>
    <t>HSS12X12X5/16</t>
  </si>
  <si>
    <t>HSS12X12X.250</t>
  </si>
  <si>
    <t>HSS12X12X1/4</t>
  </si>
  <si>
    <t>HSS12X12X.188</t>
  </si>
  <si>
    <t>HSS12X12X3/16</t>
  </si>
  <si>
    <t>HSS12X10X.625</t>
  </si>
  <si>
    <t>HSS12X10X5/8</t>
  </si>
  <si>
    <t>HSS12X10X.500</t>
  </si>
  <si>
    <t>HSS12X10X1/2</t>
  </si>
  <si>
    <t>HSS12X10X.375</t>
  </si>
  <si>
    <t>HSS12X10X3/8</t>
  </si>
  <si>
    <t>HSS12X10X.313</t>
  </si>
  <si>
    <t>HSS12X10X5/16</t>
  </si>
  <si>
    <t>HSS12X10X.250</t>
  </si>
  <si>
    <t>HSS12X10X1/4</t>
  </si>
  <si>
    <t>HSS12X10X.188</t>
  </si>
  <si>
    <t>HSS12X10X3/16</t>
  </si>
  <si>
    <t>9.48</t>
  </si>
  <si>
    <t>HSS12X8X.625</t>
  </si>
  <si>
    <t>HSS12X8X5/8</t>
  </si>
  <si>
    <t>HSS12X8X.500</t>
  </si>
  <si>
    <t>HSS12X8X1/2</t>
  </si>
  <si>
    <t>HSS12X8X.375</t>
  </si>
  <si>
    <t>HSS12X8X3/8</t>
  </si>
  <si>
    <t>HSS12X8X.313</t>
  </si>
  <si>
    <t>HSS12X8X5/16</t>
  </si>
  <si>
    <t>HSS12X8X.250</t>
  </si>
  <si>
    <t>HSS12X8X1/4</t>
  </si>
  <si>
    <t>HSS12X8X.188</t>
  </si>
  <si>
    <t>HSS12X8X3/16</t>
  </si>
  <si>
    <t>HSS12X6X.625</t>
  </si>
  <si>
    <t>HSS12X6X5/8</t>
  </si>
  <si>
    <t>HSS12X6X.500</t>
  </si>
  <si>
    <t>HSS12X6X1/2</t>
  </si>
  <si>
    <t>HSS12X6X.375</t>
  </si>
  <si>
    <t>HSS12X6X3/8</t>
  </si>
  <si>
    <t>HSS12X6X.313</t>
  </si>
  <si>
    <t>HSS12X6X5/16</t>
  </si>
  <si>
    <t>HSS12X6X.250</t>
  </si>
  <si>
    <t>HSS12X6X1/4</t>
  </si>
  <si>
    <t>HSS12X6X.188</t>
  </si>
  <si>
    <t>HSS12X6X3/16</t>
  </si>
  <si>
    <t>HSS12X4X.625</t>
  </si>
  <si>
    <t>HSS12X4X5/8</t>
  </si>
  <si>
    <t>HSS12X4X.500</t>
  </si>
  <si>
    <t>HSS12X4X1/2</t>
  </si>
  <si>
    <t>HSS12X4X.375</t>
  </si>
  <si>
    <t>HSS12X4X3/8</t>
  </si>
  <si>
    <t>HSS12X4X.313</t>
  </si>
  <si>
    <t>HSS12X4X5/16</t>
  </si>
  <si>
    <t>HSS12X4X.250</t>
  </si>
  <si>
    <t>HSS12X4X1/4</t>
  </si>
  <si>
    <t>HSS12X4X.188</t>
  </si>
  <si>
    <t>HSS12X4X3/16</t>
  </si>
  <si>
    <t>HSS12X3X.313</t>
  </si>
  <si>
    <t>HSS12X3X5/16</t>
  </si>
  <si>
    <t>HSS12X3X.250</t>
  </si>
  <si>
    <t>HSS12X3X1/4</t>
  </si>
  <si>
    <t>HSS12X3X.188</t>
  </si>
  <si>
    <t>HSS12X3X3/16</t>
  </si>
  <si>
    <t>HSS12X2X.313</t>
  </si>
  <si>
    <t>HSS12X2X5/16</t>
  </si>
  <si>
    <t>HSS12X2X.250</t>
  </si>
  <si>
    <t>HSS12X2X1/4</t>
  </si>
  <si>
    <t>HSS12X2X.188</t>
  </si>
  <si>
    <t>HSS12X2X3/16</t>
  </si>
  <si>
    <t>HSS10X10X.750</t>
  </si>
  <si>
    <t>HSS10X10X3/4</t>
  </si>
  <si>
    <t>HSS10X10X.625</t>
  </si>
  <si>
    <t>HSS10X10X5/8</t>
  </si>
  <si>
    <t>HSS10X10X.500</t>
  </si>
  <si>
    <t>HSS10X10X1/2</t>
  </si>
  <si>
    <t>HSS10X10X.375</t>
  </si>
  <si>
    <t>HSS10X10X3/8</t>
  </si>
  <si>
    <t>HSS10X10X.313</t>
  </si>
  <si>
    <t>HSS10X10X5/16</t>
  </si>
  <si>
    <t>HSS10X10X.250</t>
  </si>
  <si>
    <t>HSS10X10X1/4</t>
  </si>
  <si>
    <t>HSS10X10X.188</t>
  </si>
  <si>
    <t>HSS10X10X3/16</t>
  </si>
  <si>
    <t>HSS10X8X.625</t>
  </si>
  <si>
    <t>HSS10X8X5/8</t>
  </si>
  <si>
    <t>HSS10X8X.500</t>
  </si>
  <si>
    <t>HSS10X8X1/2</t>
  </si>
  <si>
    <t>HSS10X8X.375</t>
  </si>
  <si>
    <t>HSS10X8X3/8</t>
  </si>
  <si>
    <t>HSS10X8X.313</t>
  </si>
  <si>
    <t>HSS10X8X5/16</t>
  </si>
  <si>
    <t>HSS10X8X.250</t>
  </si>
  <si>
    <t>HSS10X8X1/4</t>
  </si>
  <si>
    <t>HSS10X8X.188</t>
  </si>
  <si>
    <t>HSS10X8X3/16</t>
  </si>
  <si>
    <t>HSS10X6X.625</t>
  </si>
  <si>
    <t>HSS10X6X5/8</t>
  </si>
  <si>
    <t>HSS10X6X.500</t>
  </si>
  <si>
    <t>HSS10X6X1/2</t>
  </si>
  <si>
    <t>HSS10X6X.375</t>
  </si>
  <si>
    <t>HSS10X6X3/8</t>
  </si>
  <si>
    <t>HSS10X6X.313</t>
  </si>
  <si>
    <t>HSS10X6X5/16</t>
  </si>
  <si>
    <t>HSS10X6X.250</t>
  </si>
  <si>
    <t>HSS10X6X1/4</t>
  </si>
  <si>
    <t>HSS10X6X.188</t>
  </si>
  <si>
    <t>HSS10X6X3/16</t>
  </si>
  <si>
    <t>HSS10X5X.375</t>
  </si>
  <si>
    <t>HSS10X5X3/8</t>
  </si>
  <si>
    <t>HSS10X5X.313</t>
  </si>
  <si>
    <t>HSS10X5X5/16</t>
  </si>
  <si>
    <t>HSS10X5X.250</t>
  </si>
  <si>
    <t>HSS10X5X1/4</t>
  </si>
  <si>
    <t>HSS10X4X.625</t>
  </si>
  <si>
    <t>HSS10X4X5/8</t>
  </si>
  <si>
    <t>HSS10X4X.500</t>
  </si>
  <si>
    <t>HSS10X4X1/2</t>
  </si>
  <si>
    <t>HSS10X4X.375</t>
  </si>
  <si>
    <t>HSS10X4X3/8</t>
  </si>
  <si>
    <t>HSS10X4X.313</t>
  </si>
  <si>
    <t>HSS10X4X5/16</t>
  </si>
  <si>
    <t>HSS10X4X.250</t>
  </si>
  <si>
    <t>HSS10X4X1/4</t>
  </si>
  <si>
    <t>HSS10X4X.188</t>
  </si>
  <si>
    <t>HSS10X4X3/16</t>
  </si>
  <si>
    <t>HSS10X4X.125</t>
  </si>
  <si>
    <t>HSS10X4X1/8</t>
  </si>
  <si>
    <t>HSS10X3-1/2X.375</t>
  </si>
  <si>
    <t>HSS10X3-1/2X3/8</t>
  </si>
  <si>
    <t>HSS10X3-1/2X.313</t>
  </si>
  <si>
    <t>HSS10X3-1/2X5/16</t>
  </si>
  <si>
    <t>HSS10X3-1/2X.250</t>
  </si>
  <si>
    <t>HSS10X3-1/2X1/4</t>
  </si>
  <si>
    <t>HSS10X3-1/2X.188</t>
  </si>
  <si>
    <t>HSS10X3-1/2X3/16</t>
  </si>
  <si>
    <t>HSS10X3X.375</t>
  </si>
  <si>
    <t>HSS10X3X3/8</t>
  </si>
  <si>
    <t>HSS10X3X.313</t>
  </si>
  <si>
    <t>HSS10X3X5/16</t>
  </si>
  <si>
    <t>HSS10X3X.250</t>
  </si>
  <si>
    <t>HSS10X3X1/4</t>
  </si>
  <si>
    <t>HSS10X3X.188</t>
  </si>
  <si>
    <t>HSS10X3X3/16</t>
  </si>
  <si>
    <t>HSS10X3X.125</t>
  </si>
  <si>
    <t>HSS10X3X1/8</t>
  </si>
  <si>
    <t>HSS10X2X.375</t>
  </si>
  <si>
    <t>HSS10X2X3/8</t>
  </si>
  <si>
    <t>HSS10X2X.313</t>
  </si>
  <si>
    <t>HSS10X2X5/16</t>
  </si>
  <si>
    <t>HSS10X2X.250</t>
  </si>
  <si>
    <t>HSS10X2X1/4</t>
  </si>
  <si>
    <t>HSS10X2X.188</t>
  </si>
  <si>
    <t>HSS10X2X3/16</t>
  </si>
  <si>
    <t>HSS10X2X.125</t>
  </si>
  <si>
    <t>HSS10X2X1/8</t>
  </si>
  <si>
    <t>HSS9X9X.625</t>
  </si>
  <si>
    <t>HSS9X9X5/8</t>
  </si>
  <si>
    <t>HSS9X9X.500</t>
  </si>
  <si>
    <t>HSS9X9X1/2</t>
  </si>
  <si>
    <t>HSS9X9X.375</t>
  </si>
  <si>
    <t>HSS9X9X3/8</t>
  </si>
  <si>
    <t>HSS9X9X.313</t>
  </si>
  <si>
    <t>HSS9X9X5/16</t>
  </si>
  <si>
    <t>HSS9X9X.250</t>
  </si>
  <si>
    <t>HSS9X9X1/4</t>
  </si>
  <si>
    <t>HSS9X9X.188</t>
  </si>
  <si>
    <t>HSS9X9X3/16</t>
  </si>
  <si>
    <t>HSS9X9X.125</t>
  </si>
  <si>
    <t>HSS9X9X1/8</t>
  </si>
  <si>
    <t>HSS9X7X.625</t>
  </si>
  <si>
    <t>HSS9X7X5/8</t>
  </si>
  <si>
    <t>HSS9X7X.500</t>
  </si>
  <si>
    <t>HSS9X7X1/2</t>
  </si>
  <si>
    <t>HSS9X7X.375</t>
  </si>
  <si>
    <t>HSS9X7X3/8</t>
  </si>
  <si>
    <t>HSS9X7X.313</t>
  </si>
  <si>
    <t>HSS9X7X5/16</t>
  </si>
  <si>
    <t>HSS9X7X.250</t>
  </si>
  <si>
    <t>HSS9X7X1/4</t>
  </si>
  <si>
    <t>HSS9X7X.188</t>
  </si>
  <si>
    <t>HSS9X7X3/16</t>
  </si>
  <si>
    <t>HSS9X5X.625</t>
  </si>
  <si>
    <t>HSS9X5X5/8</t>
  </si>
  <si>
    <t>HSS9X5X.500</t>
  </si>
  <si>
    <t>HSS9X5X1/2</t>
  </si>
  <si>
    <t>HSS9X5X.375</t>
  </si>
  <si>
    <t>HSS9X5X3/8</t>
  </si>
  <si>
    <t>HSS9X5X.313</t>
  </si>
  <si>
    <t>HSS9X5X5/16</t>
  </si>
  <si>
    <t>HSS9X5X.250</t>
  </si>
  <si>
    <t>HSS9X5X1/4</t>
  </si>
  <si>
    <t>HSS9X5X.188</t>
  </si>
  <si>
    <t>HSS9X5X3/16</t>
  </si>
  <si>
    <t>HSS9X3X.500</t>
  </si>
  <si>
    <t>HSS9X3X1/2</t>
  </si>
  <si>
    <t>HSS9X3X.375</t>
  </si>
  <si>
    <t>HSS9X3X3/8</t>
  </si>
  <si>
    <t>HSS9X3X.313</t>
  </si>
  <si>
    <t>HSS9X3X5/16</t>
  </si>
  <si>
    <t>HSS9X3X.250</t>
  </si>
  <si>
    <t>HSS9X3X1/4</t>
  </si>
  <si>
    <t>HSS9X3X.188</t>
  </si>
  <si>
    <t>HSS9X3X3/16</t>
  </si>
  <si>
    <t>HSS8X8X.625</t>
  </si>
  <si>
    <t>HSS8X8X5/8</t>
  </si>
  <si>
    <t>HSS8X8X.500</t>
  </si>
  <si>
    <t>HSS8X8X1/2</t>
  </si>
  <si>
    <t>HSS8X8X.375</t>
  </si>
  <si>
    <t>HSS8X8X3/8</t>
  </si>
  <si>
    <t>HSS8X8X.313</t>
  </si>
  <si>
    <t>HSS8X8X5/16</t>
  </si>
  <si>
    <t>HSS8X8X.250</t>
  </si>
  <si>
    <t>HSS8X8X1/4</t>
  </si>
  <si>
    <t>HSS8X8X.188</t>
  </si>
  <si>
    <t>HSS8X8X3/16</t>
  </si>
  <si>
    <t>HSS8X8X.125</t>
  </si>
  <si>
    <t>HSS8X8X1/8</t>
  </si>
  <si>
    <t>HSS8X6X.625</t>
  </si>
  <si>
    <t>HSS8X6X5/8</t>
  </si>
  <si>
    <t>HSS8X6X.500</t>
  </si>
  <si>
    <t>HSS8X6X1/2</t>
  </si>
  <si>
    <t>HSS8X6X.375</t>
  </si>
  <si>
    <t>HSS8X6X3/8</t>
  </si>
  <si>
    <t>HSS8X6X.313</t>
  </si>
  <si>
    <t>HSS8X6X5/16</t>
  </si>
  <si>
    <t>HSS8X6X.250</t>
  </si>
  <si>
    <t>HSS8X6X1/4</t>
  </si>
  <si>
    <t>HSS8X6X.188</t>
  </si>
  <si>
    <t>HSS8X6X3/16</t>
  </si>
  <si>
    <t>HSS8X4X.625</t>
  </si>
  <si>
    <t>HSS8X4X5/8</t>
  </si>
  <si>
    <t>HSS8X4X.500</t>
  </si>
  <si>
    <t>HSS8X4X1/2</t>
  </si>
  <si>
    <t>HSS8X4X.375</t>
  </si>
  <si>
    <t>HSS8X4X3/8</t>
  </si>
  <si>
    <t>HSS8X4X.313</t>
  </si>
  <si>
    <t>HSS8X4X5/16</t>
  </si>
  <si>
    <t>HSS8X4X.250</t>
  </si>
  <si>
    <t>HSS8X4X1/4</t>
  </si>
  <si>
    <t>HSS8X4X.188</t>
  </si>
  <si>
    <t>HSS8X4X3/16</t>
  </si>
  <si>
    <t>HSS8X4X.125</t>
  </si>
  <si>
    <t>HSS8X4X1/8</t>
  </si>
  <si>
    <t>HSS8X3X.500</t>
  </si>
  <si>
    <t>HSS8X3X1/2</t>
  </si>
  <si>
    <t>HSS8X3X.375</t>
  </si>
  <si>
    <t>HSS8X3X3/8</t>
  </si>
  <si>
    <t>HSS8X3X.313</t>
  </si>
  <si>
    <t>HSS8X3X5/16</t>
  </si>
  <si>
    <t>HSS8X3X.250</t>
  </si>
  <si>
    <t>HSS8X3X1/4</t>
  </si>
  <si>
    <t>HSS8X3X.188</t>
  </si>
  <si>
    <t>HSS8X3X3/16</t>
  </si>
  <si>
    <t>HSS8X3X.125</t>
  </si>
  <si>
    <t>HSS8X3X1/8</t>
  </si>
  <si>
    <t>HSS8X2X.500</t>
  </si>
  <si>
    <t>HSS8X2X1/2</t>
  </si>
  <si>
    <t>0.605</t>
  </si>
  <si>
    <t>HSS8X2X.375</t>
  </si>
  <si>
    <t>HSS8X2X3/8</t>
  </si>
  <si>
    <t>HSS8X2X.313</t>
  </si>
  <si>
    <t>HSS8X2X5/16</t>
  </si>
  <si>
    <t>HSS8X2X.250</t>
  </si>
  <si>
    <t>HSS8X2X1/4</t>
  </si>
  <si>
    <t>HSS8X2X.188</t>
  </si>
  <si>
    <t>HSS8X2X3/16</t>
  </si>
  <si>
    <t>HSS8X2X.125</t>
  </si>
  <si>
    <t>HSS8X2X1/8</t>
  </si>
  <si>
    <t>HSS7X7X.625</t>
  </si>
  <si>
    <t>HSS7X7X5/8</t>
  </si>
  <si>
    <t>HSS7X7X.500</t>
  </si>
  <si>
    <t>HSS7X7X1/2</t>
  </si>
  <si>
    <t>HSS7X7X.375</t>
  </si>
  <si>
    <t>HSS7X7X3/8</t>
  </si>
  <si>
    <t>HSS7X7X.313</t>
  </si>
  <si>
    <t>HSS7X7X5/16</t>
  </si>
  <si>
    <t>HSS7X7X.250</t>
  </si>
  <si>
    <t>HSS7X7X1/4</t>
  </si>
  <si>
    <t>HSS7X7X.188</t>
  </si>
  <si>
    <t>HSS7X7X3/16</t>
  </si>
  <si>
    <t>HSS7X7X.125</t>
  </si>
  <si>
    <t>HSS7X7X1/8</t>
  </si>
  <si>
    <t>HSS7X5X.500</t>
  </si>
  <si>
    <t>HSS7X5X1/2</t>
  </si>
  <si>
    <t>HSS7X5X.375</t>
  </si>
  <si>
    <t>HSS7X5X3/8</t>
  </si>
  <si>
    <t>HSS7X5X.313</t>
  </si>
  <si>
    <t>HSS7X5X5/16</t>
  </si>
  <si>
    <t>HSS7X5X.250</t>
  </si>
  <si>
    <t>HSS7X5X1/4</t>
  </si>
  <si>
    <t>HSS7X5X.188</t>
  </si>
  <si>
    <t>HSS7X5X3/16</t>
  </si>
  <si>
    <t>HSS7X5X.125</t>
  </si>
  <si>
    <t>HSS7X5X1/8</t>
  </si>
  <si>
    <t>HSS7X4X.500</t>
  </si>
  <si>
    <t>HSS7X4X1/2</t>
  </si>
  <si>
    <t>HSS7X4X.375</t>
  </si>
  <si>
    <t>HSS7X4X3/8</t>
  </si>
  <si>
    <t>HSS7X4X.313</t>
  </si>
  <si>
    <t>HSS7X4X5/16</t>
  </si>
  <si>
    <t>HSS7X4X.250</t>
  </si>
  <si>
    <t>HSS7X4X1/4</t>
  </si>
  <si>
    <t>HSS7X4X.188</t>
  </si>
  <si>
    <t>HSS7X4X3/16</t>
  </si>
  <si>
    <t>HSS7X4X.125</t>
  </si>
  <si>
    <t>HSS7X4X1/8</t>
  </si>
  <si>
    <t>HSS7X3X.500</t>
  </si>
  <si>
    <t>HSS7X3X1/2</t>
  </si>
  <si>
    <t>HSS7X3X.375</t>
  </si>
  <si>
    <t>HSS7X3X3/8</t>
  </si>
  <si>
    <t>HSS7X3X.313</t>
  </si>
  <si>
    <t>HSS7X3X5/16</t>
  </si>
  <si>
    <t>HSS7X3X.250</t>
  </si>
  <si>
    <t>HSS7X3X1/4</t>
  </si>
  <si>
    <t>HSS7X3X.188</t>
  </si>
  <si>
    <t>HSS7X3X3/16</t>
  </si>
  <si>
    <t>HSS7X3X.125</t>
  </si>
  <si>
    <t>HSS7X3X1/8</t>
  </si>
  <si>
    <t>HSS7X2X.250</t>
  </si>
  <si>
    <t>HSS7X2X1/4</t>
  </si>
  <si>
    <t>HSS7X2X.188</t>
  </si>
  <si>
    <t>HSS7X2X3/16</t>
  </si>
  <si>
    <t>HSS7X2X.125</t>
  </si>
  <si>
    <t>HSS7X2X1/8</t>
  </si>
  <si>
    <t>HSS6X6X.625</t>
  </si>
  <si>
    <t>HSS6X6X5/8</t>
  </si>
  <si>
    <t>HSS6X6X.500</t>
  </si>
  <si>
    <t>HSS6X6X1/2</t>
  </si>
  <si>
    <t>HSS6X6X.375</t>
  </si>
  <si>
    <t>HSS6X6X3/8</t>
  </si>
  <si>
    <t>HSS6X6X.313</t>
  </si>
  <si>
    <t>HSS6X6X5/16</t>
  </si>
  <si>
    <t>HSS6X6X.250</t>
  </si>
  <si>
    <t>HSS6X6X1/4</t>
  </si>
  <si>
    <t>HSS6X6X.188</t>
  </si>
  <si>
    <t>HSS6X6X3/16</t>
  </si>
  <si>
    <t>HSS6X6X.125</t>
  </si>
  <si>
    <t>HSS6X6X1/8</t>
  </si>
  <si>
    <t>HSS6X5X.500</t>
  </si>
  <si>
    <t>HSS6X5X1/2</t>
  </si>
  <si>
    <t>HSS6X5X.375</t>
  </si>
  <si>
    <t>HSS6X5X3/8</t>
  </si>
  <si>
    <t>HSS6X5X.313</t>
  </si>
  <si>
    <t>HSS6X5X5/16</t>
  </si>
  <si>
    <t>HSS6X5X.250</t>
  </si>
  <si>
    <t>HSS6X5X1/4</t>
  </si>
  <si>
    <t>HSS6X5X.188</t>
  </si>
  <si>
    <t>HSS6X5X3/16</t>
  </si>
  <si>
    <t>HSS6X5X.125</t>
  </si>
  <si>
    <t>HSS6X5X1/8</t>
  </si>
  <si>
    <t>HSS6X4X.500</t>
  </si>
  <si>
    <t>HSS6X4X1/2</t>
  </si>
  <si>
    <t>HSS6X4X.375</t>
  </si>
  <si>
    <t>HSS6X4X3/8</t>
  </si>
  <si>
    <t>HSS6X4X.313</t>
  </si>
  <si>
    <t>HSS6X4X5/16</t>
  </si>
  <si>
    <t>HSS6X4X.250</t>
  </si>
  <si>
    <t>HSS6X4X1/4</t>
  </si>
  <si>
    <t>HSS6X4X.188</t>
  </si>
  <si>
    <t>HSS6X4X3/16</t>
  </si>
  <si>
    <t>HSS6X4X.125</t>
  </si>
  <si>
    <t>HSS6X4X1/8</t>
  </si>
  <si>
    <t>HSS6X3X.500</t>
  </si>
  <si>
    <t>HSS6X3X1/2</t>
  </si>
  <si>
    <t>HSS6X3X.375</t>
  </si>
  <si>
    <t>HSS6X3X3/8</t>
  </si>
  <si>
    <t>HSS6X3X.313</t>
  </si>
  <si>
    <t>HSS6X3X5/16</t>
  </si>
  <si>
    <t>HSS6X3X.250</t>
  </si>
  <si>
    <t>HSS6X3X1/4</t>
  </si>
  <si>
    <t>HSS6X3X.188</t>
  </si>
  <si>
    <t>HSS6X3X3/16</t>
  </si>
  <si>
    <t>HSS6X3X.125</t>
  </si>
  <si>
    <t>HSS6X3X1/8</t>
  </si>
  <si>
    <t>HSS6X2X.375</t>
  </si>
  <si>
    <t>HSS6X2X3/8</t>
  </si>
  <si>
    <t>HSS6X2X.313</t>
  </si>
  <si>
    <t>HSS6X2X5/16</t>
  </si>
  <si>
    <t>HSS6X2X.250</t>
  </si>
  <si>
    <t>HSS6X2X1/4</t>
  </si>
  <si>
    <t>HSS6X2X.188</t>
  </si>
  <si>
    <t>HSS6X2X3/16</t>
  </si>
  <si>
    <t>HSS6X2X.125</t>
  </si>
  <si>
    <t>HSS6X2X1/8</t>
  </si>
  <si>
    <t>HSS5-1/2X5-1/2X.375</t>
  </si>
  <si>
    <t>HSS5-1/2X5-1/2X3/8</t>
  </si>
  <si>
    <t>HSS5-1/2X5-1/2X.313</t>
  </si>
  <si>
    <t>HSS5-1/2X5-1/2X5/16</t>
  </si>
  <si>
    <t>HSS5-1/2X5-1/2X.250</t>
  </si>
  <si>
    <t>HSS5-1/2X5-1/2X1/4</t>
  </si>
  <si>
    <t>HSS5-1/2X5-1/2X.188</t>
  </si>
  <si>
    <t>HSS5-1/2X5-1/2X3/16</t>
  </si>
  <si>
    <t>HSS5-1/2X5-1/2X.125</t>
  </si>
  <si>
    <t>HSS5-1/2X5-1/2X1/8</t>
  </si>
  <si>
    <t>HSS5X5X.500</t>
  </si>
  <si>
    <t>HSS5X5X1/2</t>
  </si>
  <si>
    <t>HSS5X5X.375</t>
  </si>
  <si>
    <t>HSS5X5X3/8</t>
  </si>
  <si>
    <t>HSS5X5X.313</t>
  </si>
  <si>
    <t>HSS5X5X5/16</t>
  </si>
  <si>
    <t>HSS5X5X.250</t>
  </si>
  <si>
    <t>HSS5X5X1/4</t>
  </si>
  <si>
    <t>HSS5X5X.188</t>
  </si>
  <si>
    <t>HSS5X5X3/16</t>
  </si>
  <si>
    <t>HSS5X5X.125</t>
  </si>
  <si>
    <t>HSS5X5X1/8</t>
  </si>
  <si>
    <t>HSS5X4X.500</t>
  </si>
  <si>
    <t>HSS5X4X1/2</t>
  </si>
  <si>
    <t>HSS5X4X.375</t>
  </si>
  <si>
    <t>HSS5X4X3/8</t>
  </si>
  <si>
    <t>HSS5X4X.313</t>
  </si>
  <si>
    <t>HSS5X4X5/16</t>
  </si>
  <si>
    <t>HSS5X4X.250</t>
  </si>
  <si>
    <t>HSS5X4X1/4</t>
  </si>
  <si>
    <t>HSS5X4X.188</t>
  </si>
  <si>
    <t>HSS5X4X3/16</t>
  </si>
  <si>
    <t>HSS5X4X.125</t>
  </si>
  <si>
    <t>HSS5X4X1/8</t>
  </si>
  <si>
    <t>HSS5X3X.500</t>
  </si>
  <si>
    <t>HSS5X3X1/2</t>
  </si>
  <si>
    <t>HSS5X3X.375</t>
  </si>
  <si>
    <t>HSS5X3X3/8</t>
  </si>
  <si>
    <t>HSS5X3X.313</t>
  </si>
  <si>
    <t>HSS5X3X5/16</t>
  </si>
  <si>
    <t>HSS5X3X.250</t>
  </si>
  <si>
    <t>HSS5X3X1/4</t>
  </si>
  <si>
    <t>HSS5X3X.188</t>
  </si>
  <si>
    <t>HSS5X3X3/16</t>
  </si>
  <si>
    <t>HSS5X3X.125</t>
  </si>
  <si>
    <t>HSS5X3X1/8</t>
  </si>
  <si>
    <t>HSS5X2-1/2X.250</t>
  </si>
  <si>
    <t>HSS5X2-1/2X1/4</t>
  </si>
  <si>
    <t>HSS5X2-1/2X.188</t>
  </si>
  <si>
    <t>HSS5X2-1/2X3/16</t>
  </si>
  <si>
    <t>HSS5X2-1/2X.125</t>
  </si>
  <si>
    <t>HSS5X2-1/2X1/8</t>
  </si>
  <si>
    <t>HSS5X2X.375</t>
  </si>
  <si>
    <t>HSS5X2X3/8</t>
  </si>
  <si>
    <t>HSS5X2X.313</t>
  </si>
  <si>
    <t>HSS5X2X5/16</t>
  </si>
  <si>
    <t>HSS5X2X.250</t>
  </si>
  <si>
    <t>HSS5X2X1/4</t>
  </si>
  <si>
    <t>HSS5X2X.188</t>
  </si>
  <si>
    <t>HSS5X2X3/16</t>
  </si>
  <si>
    <t>HSS5X2X.125</t>
  </si>
  <si>
    <t>HSS5X2X1/8</t>
  </si>
  <si>
    <t>HSS4-1/2X4-1/2X.500</t>
  </si>
  <si>
    <t>HSS4-1/2X4-1/2X1/2</t>
  </si>
  <si>
    <t>HSS4-1/2X4-1/2X.375</t>
  </si>
  <si>
    <t>HSS4-1/2X4-1/2X3/8</t>
  </si>
  <si>
    <t>HSS4-1/2X4-1/2X.313</t>
  </si>
  <si>
    <t>HSS4-1/2X4-1/2X5/16</t>
  </si>
  <si>
    <t>HSS4-1/2X4-1/2X.250</t>
  </si>
  <si>
    <t>HSS4-1/2X4-1/2X1/4</t>
  </si>
  <si>
    <t>HSS4-1/2X4-1/2X.188</t>
  </si>
  <si>
    <t>HSS4-1/2X4-1/2X3/16</t>
  </si>
  <si>
    <t>HSS4-1/2X4-1/2X.125</t>
  </si>
  <si>
    <t>HSS4-1/2X4-1/2X1/8</t>
  </si>
  <si>
    <t>HSS4X4X.500</t>
  </si>
  <si>
    <t>HSS4X4X1/2</t>
  </si>
  <si>
    <t>HSS4X4X.375</t>
  </si>
  <si>
    <t>HSS4X4X3/8</t>
  </si>
  <si>
    <t>HSS4X4X.313</t>
  </si>
  <si>
    <t>HSS4X4X5/16</t>
  </si>
  <si>
    <t>HSS4X4X.250</t>
  </si>
  <si>
    <t>HSS4X4X1/4</t>
  </si>
  <si>
    <t>HSS4X4X.188</t>
  </si>
  <si>
    <t>HSS4X4X3/16</t>
  </si>
  <si>
    <t>HSS4X4X.125</t>
  </si>
  <si>
    <t>HSS4X4X1/8</t>
  </si>
  <si>
    <t>HSS4X3X.375</t>
  </si>
  <si>
    <t>HSS4X3X3/8</t>
  </si>
  <si>
    <t>HSS4X3X.313</t>
  </si>
  <si>
    <t>HSS4X3X5/16</t>
  </si>
  <si>
    <t>HSS4X3X.250</t>
  </si>
  <si>
    <t>HSS4X3X1/4</t>
  </si>
  <si>
    <t>HSS4X3X.188</t>
  </si>
  <si>
    <t>HSS4X3X3/16</t>
  </si>
  <si>
    <t>HSS4X3X.125</t>
  </si>
  <si>
    <t>HSS4X3X1/8</t>
  </si>
  <si>
    <t>HSS4X2-1/2X.250</t>
  </si>
  <si>
    <t>HSS4X2-1/2X1/4</t>
  </si>
  <si>
    <t>HSS4X2-1/2X.188</t>
  </si>
  <si>
    <t>HSS4X2-1/2X3/16</t>
  </si>
  <si>
    <t>HSS4X2-1/2X.125</t>
  </si>
  <si>
    <t>HSS4X2-1/2X1/8</t>
  </si>
  <si>
    <t>HSS4X2X.375</t>
  </si>
  <si>
    <t>HSS4X2X3/8</t>
  </si>
  <si>
    <t>HSS4X2X.313</t>
  </si>
  <si>
    <t>HSS4X2X5/16</t>
  </si>
  <si>
    <t>HSS4X2X.250</t>
  </si>
  <si>
    <t>HSS4X2X1/4</t>
  </si>
  <si>
    <t>HSS4X2X.188</t>
  </si>
  <si>
    <t>HSS4X2X3/16</t>
  </si>
  <si>
    <t>HSS4X2X.125</t>
  </si>
  <si>
    <t>HSS4X2X1/8</t>
  </si>
  <si>
    <t>HSS4X1-1/2X.250</t>
  </si>
  <si>
    <t>HSS4X1-1/2X1/4</t>
  </si>
  <si>
    <t>0.801</t>
  </si>
  <si>
    <t>HSS4X1-1/2X.188</t>
  </si>
  <si>
    <t>HSS4X1-1/2X3/16</t>
  </si>
  <si>
    <t>0.978</t>
  </si>
  <si>
    <t>HSS4X1-1/2X.125</t>
  </si>
  <si>
    <t>HSS4X1-1/2X1/8</t>
  </si>
  <si>
    <t>1.15</t>
  </si>
  <si>
    <t>HSS3-1/2X3-1/2X.375</t>
  </si>
  <si>
    <t>HSS3-1/2X3-1/2X3/8</t>
  </si>
  <si>
    <t>HSS3-1/2X3-1/2X.313</t>
  </si>
  <si>
    <t>HSS3-1/2X3-1/2X5/16</t>
  </si>
  <si>
    <t>HSS3-1/2X3-1/2X.250</t>
  </si>
  <si>
    <t>HSS3-1/2X3-1/2X1/4</t>
  </si>
  <si>
    <t>HSS3-1/2X3-1/2X188</t>
  </si>
  <si>
    <t>HSS3-1/2X3-1/2X3/16</t>
  </si>
  <si>
    <t>HSS3-1/2X3-1/2X.125</t>
  </si>
  <si>
    <t>HSS3-1/2X3-1/2X1/8</t>
  </si>
  <si>
    <t>HSS3-1/2X2-1/2X.375</t>
  </si>
  <si>
    <t>HSS3-1/2X2-1/2X3/8</t>
  </si>
  <si>
    <t>HSS3-1/2X2-1/2X.313</t>
  </si>
  <si>
    <t>HSS3-1/2X2-1/2X5/16</t>
  </si>
  <si>
    <t>HSS3-1/2X2-1/2X.250</t>
  </si>
  <si>
    <t>HSS3-1/2X2-1/2X1/4</t>
  </si>
  <si>
    <t>HSS3-1/2X2-1/2X.188</t>
  </si>
  <si>
    <t>HSS3-1/2X2-1/2X3/16</t>
  </si>
  <si>
    <t>HSS3-1/2X2-1/2X.125</t>
  </si>
  <si>
    <t>HSS3-1/2X2-1/2X1/8</t>
  </si>
  <si>
    <t>HSS3-1/2X2X.250</t>
  </si>
  <si>
    <t>HSS3-1/2X2X1/4</t>
  </si>
  <si>
    <t>HSS3-1/2X2X.188</t>
  </si>
  <si>
    <t>HSS3-1/2X2X3/16</t>
  </si>
  <si>
    <t>HSS3-1/2X2X.125</t>
  </si>
  <si>
    <t>HSS3-1/2X2X1/8</t>
  </si>
  <si>
    <t>HSS3-1/2X1-1/2X.250</t>
  </si>
  <si>
    <t>HSS3-1/2X1-1/2X1/4</t>
  </si>
  <si>
    <t>HSS3-1/2X1-1/2X.188</t>
  </si>
  <si>
    <t>HSS3-1/2X1-1/2X3/16</t>
  </si>
  <si>
    <t>HSS3-1/2X1-1/2X.125</t>
  </si>
  <si>
    <t>HSS3-1/2X1-1/2X1/8</t>
  </si>
  <si>
    <t>HSS3X3X.375</t>
  </si>
  <si>
    <t>HSS3X3X3/8</t>
  </si>
  <si>
    <t>HSS3X3X.313</t>
  </si>
  <si>
    <t>HSS3X3X5/16</t>
  </si>
  <si>
    <t>HSS3X3X.250</t>
  </si>
  <si>
    <t>HSS3X3X1/4</t>
  </si>
  <si>
    <t>HSS3X3X.188</t>
  </si>
  <si>
    <t>HSS3X3X3/16</t>
  </si>
  <si>
    <t>HSS3X3X.125</t>
  </si>
  <si>
    <t>HSS3X3X1/8</t>
  </si>
  <si>
    <t>HSS3X2-1/2X.313</t>
  </si>
  <si>
    <t>HSS3X2-1/2X5/16</t>
  </si>
  <si>
    <t>HSS3X2-1/2X.250</t>
  </si>
  <si>
    <t>HSS3X2-1/2X1/4</t>
  </si>
  <si>
    <t>HSS3X2-1/2X.188</t>
  </si>
  <si>
    <t>HSS3X2-1/2X3/16</t>
  </si>
  <si>
    <t>HSS3X2-1/2X.125</t>
  </si>
  <si>
    <t>HSS3X2-1/2X1/8</t>
  </si>
  <si>
    <t>HSS3X2X.313</t>
  </si>
  <si>
    <t>HSS3X2X5/16</t>
  </si>
  <si>
    <t>HSS3X2X.250</t>
  </si>
  <si>
    <t>HSS3X2X1/4</t>
  </si>
  <si>
    <t>HSS3X2X.188</t>
  </si>
  <si>
    <t>HSS3X2X3/16</t>
  </si>
  <si>
    <t>HSS3X2X.125</t>
  </si>
  <si>
    <t>HSS3X2X1/8</t>
  </si>
  <si>
    <t>HSS3X1-1/2X.250</t>
  </si>
  <si>
    <t>HSS3X1-1/2X1/4</t>
  </si>
  <si>
    <t>HSS3X1-1/2X.188</t>
  </si>
  <si>
    <t>HSS3X1-1/2X3/16</t>
  </si>
  <si>
    <t>HSS3X1-1/2X.125</t>
  </si>
  <si>
    <t>HSS3X1-1/2X1/8</t>
  </si>
  <si>
    <t>HSS3X1X.188</t>
  </si>
  <si>
    <t>HSS3X1X3/16</t>
  </si>
  <si>
    <t>HSS3X1X.125</t>
  </si>
  <si>
    <t>HSS3X1X1/8</t>
  </si>
  <si>
    <t>HSS2-1/2X2-1/2X.313</t>
  </si>
  <si>
    <t>HSS2-1/2X2-1/2X5/16</t>
  </si>
  <si>
    <t>HSS2-1/2X2-1/2X.250</t>
  </si>
  <si>
    <t>HSS2-1/2X2-1/2X1/4</t>
  </si>
  <si>
    <t>HSS2-1/2X2-1/2X.188</t>
  </si>
  <si>
    <t>HSS2-1/2X2-1/2X3/16</t>
  </si>
  <si>
    <t>HSS2-1/2X2-1/2X.125</t>
  </si>
  <si>
    <t>HSS2-1/2X2-1/2X1/8</t>
  </si>
  <si>
    <t>HSS2-1/2X2X.250</t>
  </si>
  <si>
    <t>HSS2-1/2X2X1/4</t>
  </si>
  <si>
    <t>HSS2-1/2X2X.188</t>
  </si>
  <si>
    <t>HSS2-1/2X2X3/16</t>
  </si>
  <si>
    <t>HSS2-1/2X2X.125</t>
  </si>
  <si>
    <t>HSS2-1/2X2X1/8</t>
  </si>
  <si>
    <t>HSS2-1/2X1-1/2X.250</t>
  </si>
  <si>
    <t>HSS2-1/2X1-1/2X1/4</t>
  </si>
  <si>
    <t>HSS2-1/2X1-1/2X.188</t>
  </si>
  <si>
    <t>HSS2-1/2X1-1/2X3/16</t>
  </si>
  <si>
    <t>HSS2-1/2X1-1/2X.125</t>
  </si>
  <si>
    <t>HSS2-1/2X1-1/2X1/8</t>
  </si>
  <si>
    <t>HSS2-1/2X1X.188</t>
  </si>
  <si>
    <t>HSS2-1/2X1X3/16</t>
  </si>
  <si>
    <t>HSS2-1/2X1X.125</t>
  </si>
  <si>
    <t>HSS2-1/2X1X1/8</t>
  </si>
  <si>
    <t>HSS2-1/4X2-1/4X.250</t>
  </si>
  <si>
    <t>HSS2-1/4X2-1/4X1/4</t>
  </si>
  <si>
    <t>HSS2-1/4X2-1/4X.188</t>
  </si>
  <si>
    <t>HSS2-1/4X2-1/4X3/16</t>
  </si>
  <si>
    <t>HSS2-1/4X2-1/4X.125</t>
  </si>
  <si>
    <t>HSS2-1/4X2-1/4X1/8</t>
  </si>
  <si>
    <t>HSS2X2X.250</t>
  </si>
  <si>
    <t>HSS2X2X1/4</t>
  </si>
  <si>
    <t>HSS2X2X.188</t>
  </si>
  <si>
    <t>HSS2X2X3/16</t>
  </si>
  <si>
    <t>HSS2X2X.125</t>
  </si>
  <si>
    <t>HSS2X2X1/8</t>
  </si>
  <si>
    <t>HSS2X1-1/2X.188</t>
  </si>
  <si>
    <t>HSS2X1-1/2X3/16</t>
  </si>
  <si>
    <t>HSS2X1-1/2X.125</t>
  </si>
  <si>
    <t>HSS2X1-1/2X1/8</t>
  </si>
  <si>
    <t>HSS2X1X.188</t>
  </si>
  <si>
    <t>HSS2X1X3/16</t>
  </si>
  <si>
    <t>HSS2X1X.125</t>
  </si>
  <si>
    <t>HSS2X1X1/8</t>
  </si>
  <si>
    <t>HSS1-1/2X1-1/2X0.250</t>
  </si>
  <si>
    <t>HSS1-1/2X1-1/2X1/4</t>
  </si>
  <si>
    <t>HSS1-1/2X1-1/2X0.188</t>
  </si>
  <si>
    <t>HSS1-1/2X1-1/2X3/16</t>
  </si>
  <si>
    <t>HSS1-1/2X1-1/2X0.125</t>
  </si>
  <si>
    <t>HSS1-1/2X1-1/2X1/8</t>
  </si>
  <si>
    <t>HSS28X1.000</t>
  </si>
  <si>
    <t>HSS28.000X1.000</t>
  </si>
  <si>
    <t>HSS28X.875</t>
  </si>
  <si>
    <t>HSS28.000X0.875</t>
  </si>
  <si>
    <t>HSS28X.750</t>
  </si>
  <si>
    <t>HSS28.000X0.750</t>
  </si>
  <si>
    <t>HSS28X.625</t>
  </si>
  <si>
    <t>HSS28.000X0.625</t>
  </si>
  <si>
    <t>HSS28X.500</t>
  </si>
  <si>
    <t>HSS28.000X0.500</t>
  </si>
  <si>
    <t>HSS28X.375</t>
  </si>
  <si>
    <t>HSS28.000X0.375</t>
  </si>
  <si>
    <t>HSS26X.750</t>
  </si>
  <si>
    <t>HSS26.000X0.750</t>
  </si>
  <si>
    <t>HSS26X.625</t>
  </si>
  <si>
    <t>HSS26.000X0.625</t>
  </si>
  <si>
    <t>HSS26X.500</t>
  </si>
  <si>
    <t>HSS26.000X0.500</t>
  </si>
  <si>
    <t>HSS26X.375</t>
  </si>
  <si>
    <t>HSS26.000X0.375</t>
  </si>
  <si>
    <t>HSS26X.313</t>
  </si>
  <si>
    <t>HSS26.000X0.313</t>
  </si>
  <si>
    <t>HSS24X1.000</t>
  </si>
  <si>
    <t>HSS24.000X1.000</t>
  </si>
  <si>
    <t>HSS24X.875</t>
  </si>
  <si>
    <t>HSS24.000X0.875</t>
  </si>
  <si>
    <t>HSS24X.750</t>
  </si>
  <si>
    <t>HSS24.000X0.750</t>
  </si>
  <si>
    <t>HSS24X.625</t>
  </si>
  <si>
    <t>HSS24.000X0.625</t>
  </si>
  <si>
    <t>HSS24X.500</t>
  </si>
  <si>
    <t>HSS24.000X0.500</t>
  </si>
  <si>
    <t>HSS24X.375</t>
  </si>
  <si>
    <t>HSS24.000X0.375</t>
  </si>
  <si>
    <t>HSS24X.313</t>
  </si>
  <si>
    <t>HSS24.000X0.313</t>
  </si>
  <si>
    <t>HSS22X.750</t>
  </si>
  <si>
    <t>HSS22.000X0.750</t>
  </si>
  <si>
    <t>HSS22X.625</t>
  </si>
  <si>
    <t>HSS22.000X0.625</t>
  </si>
  <si>
    <t>HSS22X.500</t>
  </si>
  <si>
    <t>HSS22.000X0.500</t>
  </si>
  <si>
    <t>HSS22X.375</t>
  </si>
  <si>
    <t>HSS22.000X0.375</t>
  </si>
  <si>
    <t>HSS22X.313</t>
  </si>
  <si>
    <t>HSS22.000X0.313</t>
  </si>
  <si>
    <t>HSS20X1.000</t>
  </si>
  <si>
    <t>HSS20.000X1.000</t>
  </si>
  <si>
    <t>HSS20X.875</t>
  </si>
  <si>
    <t>HSS20.000X0.875</t>
  </si>
  <si>
    <t>HSS20X.750</t>
  </si>
  <si>
    <t>HSS20.000X0.750</t>
  </si>
  <si>
    <t>HSS20X.625</t>
  </si>
  <si>
    <t>HSS20.000X0.625</t>
  </si>
  <si>
    <t>HSS20X.500</t>
  </si>
  <si>
    <t>HSS20.000X0.500</t>
  </si>
  <si>
    <t>HSS20X.375</t>
  </si>
  <si>
    <t>HSS20.000X0.375</t>
  </si>
  <si>
    <t>HSS20X.313</t>
  </si>
  <si>
    <t>HSS20.000X0.313</t>
  </si>
  <si>
    <t>HSS20X.250</t>
  </si>
  <si>
    <t>HSS20.000X0.250</t>
  </si>
  <si>
    <t>HSS18X1.000</t>
  </si>
  <si>
    <t>HSS18.000X1.000</t>
  </si>
  <si>
    <t>HSS18X.875</t>
  </si>
  <si>
    <t>HSS18.000X0.875</t>
  </si>
  <si>
    <t>HSS18X.750</t>
  </si>
  <si>
    <t>HSS18.000X0.750</t>
  </si>
  <si>
    <t>HSS18X.625</t>
  </si>
  <si>
    <t>HSS18.000X0.625</t>
  </si>
  <si>
    <t>HSS18X.500</t>
  </si>
  <si>
    <t>HSS18.000X0.500</t>
  </si>
  <si>
    <t>HSS18X.375</t>
  </si>
  <si>
    <t>HSS18.000X0.375</t>
  </si>
  <si>
    <t>HSS18X.313</t>
  </si>
  <si>
    <t>HSS18.000X0.313</t>
  </si>
  <si>
    <t>HSS18X.250</t>
  </si>
  <si>
    <t>HSS18.000X0.250</t>
  </si>
  <si>
    <t>HSS16X1.000</t>
  </si>
  <si>
    <t>HSS16.000X1.000</t>
  </si>
  <si>
    <t>HSS16X.875</t>
  </si>
  <si>
    <t>HSS16.000X0.875</t>
  </si>
  <si>
    <t>HSS16X.750</t>
  </si>
  <si>
    <t>HSS16.000X0.750</t>
  </si>
  <si>
    <t>HSS16X.625</t>
  </si>
  <si>
    <t>HSS16.000X0.625</t>
  </si>
  <si>
    <t>HSS16X.500</t>
  </si>
  <si>
    <t>HSS16.000X0.500</t>
  </si>
  <si>
    <t>HSS16X.438</t>
  </si>
  <si>
    <t>HSS16.000X0.438</t>
  </si>
  <si>
    <t>HSS16X.375</t>
  </si>
  <si>
    <t>HSS16.000X0.375</t>
  </si>
  <si>
    <t>HSS16X.312</t>
  </si>
  <si>
    <t>HSS16.000X0.312</t>
  </si>
  <si>
    <t>HSS16X.250</t>
  </si>
  <si>
    <t>HSS16.000X0.250</t>
  </si>
  <si>
    <t>HSS14X1.000</t>
  </si>
  <si>
    <t>HSS14.000X1.000</t>
  </si>
  <si>
    <t>HSS14X.875</t>
  </si>
  <si>
    <t>HSS14.000X0.875</t>
  </si>
  <si>
    <t>HSS14X.750</t>
  </si>
  <si>
    <t>HSS14.000X0.750</t>
  </si>
  <si>
    <t>HSS14X.625</t>
  </si>
  <si>
    <t>HSS14.000X0.625</t>
  </si>
  <si>
    <t>HSS14X.500</t>
  </si>
  <si>
    <t>HSS14.000X0.500</t>
  </si>
  <si>
    <t>HSS14X.375</t>
  </si>
  <si>
    <t>HSS14.000X0.375</t>
  </si>
  <si>
    <t>HSS14X.312</t>
  </si>
  <si>
    <t>HSS14.000X0.312</t>
  </si>
  <si>
    <t>HSS14X.250</t>
  </si>
  <si>
    <t>HSS14.000X0.250</t>
  </si>
  <si>
    <t>HSS14X.188</t>
  </si>
  <si>
    <t>HSS14.000X0.188</t>
  </si>
  <si>
    <t>HSS13.375X.625</t>
  </si>
  <si>
    <t>HSS13.375X0.625</t>
  </si>
  <si>
    <t>HSS13.375X.500</t>
  </si>
  <si>
    <t>HSS13.375X0.500</t>
  </si>
  <si>
    <t>HSS13.375X.375</t>
  </si>
  <si>
    <t>HSS13.375X0.375</t>
  </si>
  <si>
    <t>HSS13.375X.313</t>
  </si>
  <si>
    <t>HSS13.375X0.313</t>
  </si>
  <si>
    <t>HSS13.375X.250</t>
  </si>
  <si>
    <t>HSS13.375X0.250</t>
  </si>
  <si>
    <t>HSS13.375X.188</t>
  </si>
  <si>
    <t>HSS13.375X0.188</t>
  </si>
  <si>
    <t>HSS12.75X.750</t>
  </si>
  <si>
    <t>HSS12.750X0.750</t>
  </si>
  <si>
    <t>HSS12.75X.625</t>
  </si>
  <si>
    <t>HSS12.750X0.625</t>
  </si>
  <si>
    <t>HSS12.75X.500</t>
  </si>
  <si>
    <t>HSS12.750X0.500</t>
  </si>
  <si>
    <t>HSS12.75X.375</t>
  </si>
  <si>
    <t>HSS12.750X0.375</t>
  </si>
  <si>
    <t>HSS12.75X.250</t>
  </si>
  <si>
    <t>HSS12.750X0.250</t>
  </si>
  <si>
    <t>HSS12.75X.188</t>
  </si>
  <si>
    <t>HSS12.750X0.188</t>
  </si>
  <si>
    <t>HSS12X.625</t>
  </si>
  <si>
    <t>HSS12.000X0.625</t>
  </si>
  <si>
    <t>HSS12X.500</t>
  </si>
  <si>
    <t>HSS12.000X0.500</t>
  </si>
  <si>
    <t>HSS12X.375</t>
  </si>
  <si>
    <t>HSS12.000X0.375</t>
  </si>
  <si>
    <t>HSS12X.250</t>
  </si>
  <si>
    <t>HSS12.000X0.250</t>
  </si>
  <si>
    <t>HSS11.75X.625</t>
  </si>
  <si>
    <t>HSS11.750X0.625</t>
  </si>
  <si>
    <t>HSS11.75X.500</t>
  </si>
  <si>
    <t>HSS11.750X0.500</t>
  </si>
  <si>
    <t>HSS11.75X.375</t>
  </si>
  <si>
    <t>HSS11.750X0.375</t>
  </si>
  <si>
    <t>HSS11.75X.337</t>
  </si>
  <si>
    <t>HSS11.750X0.337</t>
  </si>
  <si>
    <t>HSS11.75X.250</t>
  </si>
  <si>
    <t>HSS11.750X0.250</t>
  </si>
  <si>
    <t>HSS10.75X.625</t>
  </si>
  <si>
    <t>HSS10.750X0.625</t>
  </si>
  <si>
    <t>HSS10.75X.500</t>
  </si>
  <si>
    <t>HSS10.750X0.500</t>
  </si>
  <si>
    <t>HSS10.75X.375</t>
  </si>
  <si>
    <t>HSS10.750X0.375</t>
  </si>
  <si>
    <t>HSS10.75X.313</t>
  </si>
  <si>
    <t>HSS10.750X0.313</t>
  </si>
  <si>
    <t>HSS10.75X.250</t>
  </si>
  <si>
    <t>HSS10.750X0.250</t>
  </si>
  <si>
    <t>HSS10.75X.188</t>
  </si>
  <si>
    <t>HSS10.750X0.188</t>
  </si>
  <si>
    <t>HSS10X.625</t>
  </si>
  <si>
    <t>HSS10.000X0.625</t>
  </si>
  <si>
    <t>HSS10X.500</t>
  </si>
  <si>
    <t>HSS10.000X0.500</t>
  </si>
  <si>
    <t>HSS10X.375</t>
  </si>
  <si>
    <t>HSS10.000X0.375</t>
  </si>
  <si>
    <t>HSS10X.312</t>
  </si>
  <si>
    <t>HSS10.000X0.312</t>
  </si>
  <si>
    <t>HSS10X.250</t>
  </si>
  <si>
    <t>HSS10.000X0.250</t>
  </si>
  <si>
    <t>HSS10X.188</t>
  </si>
  <si>
    <t>HSS10.000X0.188</t>
  </si>
  <si>
    <t>HSS9.625X.625</t>
  </si>
  <si>
    <t>HSS9.625X0.625</t>
  </si>
  <si>
    <t>HSS9.625X.500</t>
  </si>
  <si>
    <t>HSS9.625X0.500</t>
  </si>
  <si>
    <t>HSS9.625X.375</t>
  </si>
  <si>
    <t>HSS9.625X0.375</t>
  </si>
  <si>
    <t>HSS9.625X.312</t>
  </si>
  <si>
    <t>HSS9.625X0.312</t>
  </si>
  <si>
    <t>HSS9.625X.250</t>
  </si>
  <si>
    <t>HSS9.625X0.250</t>
  </si>
  <si>
    <t>HSS9.625X.188</t>
  </si>
  <si>
    <t>HSS9.625X0.188</t>
  </si>
  <si>
    <t>HSS8.625X.625</t>
  </si>
  <si>
    <t>HSS8.625X0.625</t>
  </si>
  <si>
    <t>HSS8.625X.500</t>
  </si>
  <si>
    <t>HSS8.625X0.500</t>
  </si>
  <si>
    <t>HSS8.625X.375</t>
  </si>
  <si>
    <t>HSS8.625X0.375</t>
  </si>
  <si>
    <t>HSS8.625X.322</t>
  </si>
  <si>
    <t>HSS8.625X0.322</t>
  </si>
  <si>
    <t>HSS8.625X.250</t>
  </si>
  <si>
    <t>HSS8.625X0.250</t>
  </si>
  <si>
    <t>HSS8.625X.188</t>
  </si>
  <si>
    <t>HSS8.625X0.188</t>
  </si>
  <si>
    <t>HSS7.5X.500</t>
  </si>
  <si>
    <t>HSS7.500X0.500</t>
  </si>
  <si>
    <t>HSS7.5X.375</t>
  </si>
  <si>
    <t>HSS7.500X0.375</t>
  </si>
  <si>
    <t>HSS7.5X.312</t>
  </si>
  <si>
    <t>HSS7.500X0.312</t>
  </si>
  <si>
    <t>HSS7.5X.250</t>
  </si>
  <si>
    <t>HSS7.500X0.250</t>
  </si>
  <si>
    <t>HSS7.5X.188</t>
  </si>
  <si>
    <t>HSS7.500X0.188</t>
  </si>
  <si>
    <t>HSS7X.500</t>
  </si>
  <si>
    <t>HSS7.000X0.500</t>
  </si>
  <si>
    <t>HSS7X.375</t>
  </si>
  <si>
    <t>HSS7.000X0.375</t>
  </si>
  <si>
    <t>HSS7X.312</t>
  </si>
  <si>
    <t>HSS7.000X0.312</t>
  </si>
  <si>
    <t>HSS7X.250</t>
  </si>
  <si>
    <t>HSS7.000X0.250</t>
  </si>
  <si>
    <t>HSS7X.188</t>
  </si>
  <si>
    <t>HSS7.000X0.188</t>
  </si>
  <si>
    <t>HSS7X.125</t>
  </si>
  <si>
    <t>HSS7.000X0.125</t>
  </si>
  <si>
    <t>HSS6.875X.375</t>
  </si>
  <si>
    <t>HSS6.875X0.375</t>
  </si>
  <si>
    <t>HSS6.875X.312</t>
  </si>
  <si>
    <t>HSS6.875X0.312</t>
  </si>
  <si>
    <t>HSS6.875X.250</t>
  </si>
  <si>
    <t>HSS6.875X0.250</t>
  </si>
  <si>
    <t>HSS6.875X.188</t>
  </si>
  <si>
    <t>HSS6.875X0.188</t>
  </si>
  <si>
    <t>HSS6.625X.500</t>
  </si>
  <si>
    <t>HSS6.625X0.500</t>
  </si>
  <si>
    <t>HSS6.625X.432</t>
  </si>
  <si>
    <t>HSS6.625X0.432</t>
  </si>
  <si>
    <t>HSS6.625X.375</t>
  </si>
  <si>
    <t>HSS6.625X0.375</t>
  </si>
  <si>
    <t>HSS6.625X.312</t>
  </si>
  <si>
    <t>HSS6.625X0.312</t>
  </si>
  <si>
    <t>HSS6.625X.280</t>
  </si>
  <si>
    <t>HSS6.625X0.280</t>
  </si>
  <si>
    <t>HSS6.625X.250</t>
  </si>
  <si>
    <t>HSS6.625X0.250</t>
  </si>
  <si>
    <t>HSS6.625X.188</t>
  </si>
  <si>
    <t>HSS6.625X0.188</t>
  </si>
  <si>
    <t>HSS6.625X.125</t>
  </si>
  <si>
    <t>HSS6.625X0.125</t>
  </si>
  <si>
    <t>HSS6X.500</t>
  </si>
  <si>
    <t>HSS6.000X0.500</t>
  </si>
  <si>
    <t>HSS6X.375</t>
  </si>
  <si>
    <t>HSS6.000X0.375</t>
  </si>
  <si>
    <t>HSS6X.312</t>
  </si>
  <si>
    <t>HSS6.000X0.312</t>
  </si>
  <si>
    <t>HSS6X.280</t>
  </si>
  <si>
    <t>HSS6.000X0.280</t>
  </si>
  <si>
    <t>HSS6X.250</t>
  </si>
  <si>
    <t>HSS6.000X0.250</t>
  </si>
  <si>
    <t>HSS6X.188</t>
  </si>
  <si>
    <t>HSS6.000X0.188</t>
  </si>
  <si>
    <t>HSS6X.125</t>
  </si>
  <si>
    <t>HSS6.000X0.125</t>
  </si>
  <si>
    <t>HSS5.563X.500</t>
  </si>
  <si>
    <t>HSS5.563X0.500</t>
  </si>
  <si>
    <t>HSS5.563X.375</t>
  </si>
  <si>
    <t>HSS5.563X0.375</t>
  </si>
  <si>
    <t>HSS5.563X.258</t>
  </si>
  <si>
    <t>HSS5.563X0.258</t>
  </si>
  <si>
    <t>HSS5.563X.188</t>
  </si>
  <si>
    <t>HSS5.563X0.188</t>
  </si>
  <si>
    <t>HSS5.563X.134</t>
  </si>
  <si>
    <t>HSS5.563X0.134</t>
  </si>
  <si>
    <t>HSS5.5X.500</t>
  </si>
  <si>
    <t>HSS5.500X0.500</t>
  </si>
  <si>
    <t>HSS5.5X.375</t>
  </si>
  <si>
    <t>HSS5.500X0.375</t>
  </si>
  <si>
    <t>HSS5.5X.258</t>
  </si>
  <si>
    <t>HSS5.500X0.258</t>
  </si>
  <si>
    <t>HSS5X.500</t>
  </si>
  <si>
    <t>HSS5.000X0.500</t>
  </si>
  <si>
    <t>HSS5X.375</t>
  </si>
  <si>
    <t>HSS5.000X0.375</t>
  </si>
  <si>
    <t>HSS5X.312</t>
  </si>
  <si>
    <t>HSS5.000X0.312</t>
  </si>
  <si>
    <t>HSS5X.258</t>
  </si>
  <si>
    <t>HSS5.000X0.258</t>
  </si>
  <si>
    <t>HSS5X.250</t>
  </si>
  <si>
    <t>HSS5.000X0.250</t>
  </si>
  <si>
    <t>HSS5X.188</t>
  </si>
  <si>
    <t>HSS5.000X0.188</t>
  </si>
  <si>
    <t>HSS5X.125</t>
  </si>
  <si>
    <t>HSS5.000X0.125</t>
  </si>
  <si>
    <t>HSS4.5X.375</t>
  </si>
  <si>
    <t>HSS4.500X0.375</t>
  </si>
  <si>
    <t>HSS4.5X.337</t>
  </si>
  <si>
    <t>HSS4.500X0.337</t>
  </si>
  <si>
    <t>HSS4.5X.237</t>
  </si>
  <si>
    <t>HSS4.500X0.237</t>
  </si>
  <si>
    <t>HSS4.5X.188</t>
  </si>
  <si>
    <t>HSS4.500X0.188</t>
  </si>
  <si>
    <t>HSS4.5X.125</t>
  </si>
  <si>
    <t>HSS4.500X0.125</t>
  </si>
  <si>
    <t>HSS4X.313</t>
  </si>
  <si>
    <t>HSS4.000X0.313</t>
  </si>
  <si>
    <t>HSS4X.250</t>
  </si>
  <si>
    <t>HSS4.000X0.250</t>
  </si>
  <si>
    <t>HSS4X.237</t>
  </si>
  <si>
    <t>HSS4.000X0.237</t>
  </si>
  <si>
    <t>HSS4X.226</t>
  </si>
  <si>
    <t>HSS4.000X0.226</t>
  </si>
  <si>
    <t>HSS4X.220</t>
  </si>
  <si>
    <t>HSS4.000X0.220</t>
  </si>
  <si>
    <t>HSS4X.188</t>
  </si>
  <si>
    <t>HSS4.000X0.188</t>
  </si>
  <si>
    <t>HSS4X.125</t>
  </si>
  <si>
    <t>HSS4.000X0.125</t>
  </si>
  <si>
    <t>HSS3.5X.313</t>
  </si>
  <si>
    <t>HSS3.500X0.313</t>
  </si>
  <si>
    <t>HSS3.5X.300</t>
  </si>
  <si>
    <t>HSS3.500X0.300</t>
  </si>
  <si>
    <t>HSS3.5X.250</t>
  </si>
  <si>
    <t>HSS3.500X0.250</t>
  </si>
  <si>
    <t>HSS3.5X.216</t>
  </si>
  <si>
    <t>HSS3.500X0.216</t>
  </si>
  <si>
    <t>HSS3.5X.203</t>
  </si>
  <si>
    <t>HSS3.500X0.203</t>
  </si>
  <si>
    <t>HSS3.5X.188</t>
  </si>
  <si>
    <t>HSS3.500X0.188</t>
  </si>
  <si>
    <t>HSS3.5X.125</t>
  </si>
  <si>
    <t>HSS3.500X0.125</t>
  </si>
  <si>
    <t>HSS3X.250</t>
  </si>
  <si>
    <t>HSS3.000X0.250</t>
  </si>
  <si>
    <t>HSS3X.216</t>
  </si>
  <si>
    <t>HSS3.000X0.216</t>
  </si>
  <si>
    <t>HSS3X.203</t>
  </si>
  <si>
    <t>HSS3.000X0.203</t>
  </si>
  <si>
    <t>HSS3X.188</t>
  </si>
  <si>
    <t>HSS3.000X0.188</t>
  </si>
  <si>
    <t>HSS3X.152</t>
  </si>
  <si>
    <t>HSS3.000X0.152</t>
  </si>
  <si>
    <t>HSS3X.134</t>
  </si>
  <si>
    <t>HSS3.000X0.134</t>
  </si>
  <si>
    <t>HSS3X.125</t>
  </si>
  <si>
    <t>HSS3.000X0.125</t>
  </si>
  <si>
    <t>HSS2.875X.250</t>
  </si>
  <si>
    <t>HSS2.875X0.250</t>
  </si>
  <si>
    <t>HSS2.875X.203</t>
  </si>
  <si>
    <t>HSS2.875X0.203</t>
  </si>
  <si>
    <t>HSS2.875X.188</t>
  </si>
  <si>
    <t>HSS2.875X0.188</t>
  </si>
  <si>
    <t>HSS2.875X.125</t>
  </si>
  <si>
    <t>HSS2.875X0.125</t>
  </si>
  <si>
    <t>HSS2.5X.250</t>
  </si>
  <si>
    <t>HSS2.500X0.250</t>
  </si>
  <si>
    <t>HSS2.5X.188</t>
  </si>
  <si>
    <t>HSS2.500X0.188</t>
  </si>
  <si>
    <t>HSS2.5X.125</t>
  </si>
  <si>
    <t>HSS2.500X0.125</t>
  </si>
  <si>
    <t>HSS2.375X.250</t>
  </si>
  <si>
    <t>HSS2.375X0.250</t>
  </si>
  <si>
    <t>HSS2.375X.218</t>
  </si>
  <si>
    <t>HSS2.375X0.218</t>
  </si>
  <si>
    <t>HSS2.375X.188</t>
  </si>
  <si>
    <t>HSS2.375X0.188</t>
  </si>
  <si>
    <t>HSS2.375X.154</t>
  </si>
  <si>
    <t>HSS2.375X0.154</t>
  </si>
  <si>
    <t>HSS2.375X.125</t>
  </si>
  <si>
    <t>HSS2.375X0.125</t>
  </si>
  <si>
    <t>HSS1.9X.188</t>
  </si>
  <si>
    <t>HSS1.900X0.188</t>
  </si>
  <si>
    <t>HSS1.9X.145</t>
  </si>
  <si>
    <t>HSS1.900X0.145</t>
  </si>
  <si>
    <t>HSS1.9X.120</t>
  </si>
  <si>
    <t>HSS1.900X0.120</t>
  </si>
  <si>
    <t>HSS1.66X.140</t>
  </si>
  <si>
    <t>HSS1.660X0.140</t>
  </si>
  <si>
    <t>PIPE</t>
  </si>
  <si>
    <t>Pipe26STD</t>
  </si>
  <si>
    <t>Pipe24SCH20</t>
  </si>
  <si>
    <t>Pipe24STD</t>
  </si>
  <si>
    <t>Pipe20SCH20</t>
  </si>
  <si>
    <t>Pipe20STD</t>
  </si>
  <si>
    <t>Pipe18STD</t>
  </si>
  <si>
    <t>Pipe16SCH30</t>
  </si>
  <si>
    <t>Pipe16STD</t>
  </si>
  <si>
    <t>Pipe14SCH30</t>
  </si>
  <si>
    <t>Pipe14STD</t>
  </si>
  <si>
    <t>Pipe12STD</t>
  </si>
  <si>
    <t>Pipe10SCH40</t>
  </si>
  <si>
    <t>Pipe10STD</t>
  </si>
  <si>
    <t>Pipe8SCH40</t>
  </si>
  <si>
    <t>Pipe8STD</t>
  </si>
  <si>
    <t>Pipe6SCH40</t>
  </si>
  <si>
    <t>Pipe6STD</t>
  </si>
  <si>
    <t>Pipe5SCH40</t>
  </si>
  <si>
    <t>Pipe5STD</t>
  </si>
  <si>
    <t>Pipe4SCH40</t>
  </si>
  <si>
    <t>Pipe4STD</t>
  </si>
  <si>
    <t>Pipe3-1/2SCH40</t>
  </si>
  <si>
    <t>Pipe3-1/2STD</t>
  </si>
  <si>
    <t>Pipe3SCH40</t>
  </si>
  <si>
    <t>Pipe3STD</t>
  </si>
  <si>
    <t>Pipe2-1/2SCH40</t>
  </si>
  <si>
    <t>Pipe2-1/2STD</t>
  </si>
  <si>
    <t>Pipe2SCH40</t>
  </si>
  <si>
    <t>Pipe2STD</t>
  </si>
  <si>
    <t>Pipe1-1/2SCH40</t>
  </si>
  <si>
    <t>Pipe1-1/2STD</t>
  </si>
  <si>
    <t>Pipe1-1/4SCH40</t>
  </si>
  <si>
    <t>Pipe1-1/4STD</t>
  </si>
  <si>
    <t>Pipe1SCH40</t>
  </si>
  <si>
    <t>Pipe1STD</t>
  </si>
  <si>
    <t>Pipe3/4SCH40</t>
  </si>
  <si>
    <t>Pipe3/4STD</t>
  </si>
  <si>
    <t>Pipe1/2SCH40</t>
  </si>
  <si>
    <t>Pipe1/2STD</t>
  </si>
  <si>
    <t>Pipe26SCH20</t>
  </si>
  <si>
    <t>Pipe26XS</t>
  </si>
  <si>
    <t>Pipe24XS</t>
  </si>
  <si>
    <t>Pipe20SCH30</t>
  </si>
  <si>
    <t>Pipe20XS</t>
  </si>
  <si>
    <t>Pipe18XS</t>
  </si>
  <si>
    <t>Pipe16SCH40</t>
  </si>
  <si>
    <t>Pipe16XS</t>
  </si>
  <si>
    <t>Pipe14XS</t>
  </si>
  <si>
    <t>Pipe12XS</t>
  </si>
  <si>
    <t>Pipe10SCH80</t>
  </si>
  <si>
    <t>Pipe10XS</t>
  </si>
  <si>
    <t>Pipe8SCH80</t>
  </si>
  <si>
    <t>Pipe8XS</t>
  </si>
  <si>
    <t>Pipe6SCH80</t>
  </si>
  <si>
    <t>Pipe6XS</t>
  </si>
  <si>
    <t>Pipe5SCH80</t>
  </si>
  <si>
    <t>Pipe5XS</t>
  </si>
  <si>
    <t>Pipe4SCH80</t>
  </si>
  <si>
    <t>Pipe4XS</t>
  </si>
  <si>
    <t>Pipe3-1/2SCH80</t>
  </si>
  <si>
    <t>Pipe3-1/2XS</t>
  </si>
  <si>
    <t>Pipe3SCH80</t>
  </si>
  <si>
    <t>Pipe3XS</t>
  </si>
  <si>
    <t>Pipe2-1/2SCH80</t>
  </si>
  <si>
    <t>Pipe2-1/2XS</t>
  </si>
  <si>
    <t>Pipe2SCH80</t>
  </si>
  <si>
    <t>Pipe2XS</t>
  </si>
  <si>
    <t>Pipe1-1/2SCH80</t>
  </si>
  <si>
    <t>Pipe1-1/2XS</t>
  </si>
  <si>
    <t>Pipe1-1/4SCH80</t>
  </si>
  <si>
    <t>Pipe1-1/4XS</t>
  </si>
  <si>
    <t>Pipe1SCH80</t>
  </si>
  <si>
    <t>Pipe1XS</t>
  </si>
  <si>
    <t>Pipe3/4SCH80</t>
  </si>
  <si>
    <t>Pipe3/4XS</t>
  </si>
  <si>
    <t>Pipe1/2SCH80</t>
  </si>
  <si>
    <t>Pipe1/2XS</t>
  </si>
  <si>
    <t>Pipe12SCH120</t>
  </si>
  <si>
    <t>Pipe12XXS</t>
  </si>
  <si>
    <t>Pipe10SCH140</t>
  </si>
  <si>
    <t>Pipe10XXS</t>
  </si>
  <si>
    <t>Pipe8XXS</t>
  </si>
  <si>
    <t>Pipe6XXS</t>
  </si>
  <si>
    <t>Pipe5XXS</t>
  </si>
  <si>
    <t>Pipe4XXS</t>
  </si>
  <si>
    <t>Pipe3XXS</t>
  </si>
  <si>
    <t>Pipe2-1/2XXS</t>
  </si>
  <si>
    <t>Pipe2XXS</t>
  </si>
  <si>
    <t>psi</t>
  </si>
  <si>
    <t>lbs</t>
  </si>
  <si>
    <t>in-lbs</t>
  </si>
  <si>
    <t>Beam Type</t>
  </si>
  <si>
    <t>Beam Options:</t>
  </si>
  <si>
    <t>Last Update:</t>
  </si>
  <si>
    <t>MS</t>
  </si>
  <si>
    <t>Beam Profiles</t>
  </si>
  <si>
    <t>Useful Link:</t>
  </si>
  <si>
    <t>https://www.engineersedge.com/materials/aisc_structural_shapes/aisc_structural_shapes_viewer.htm</t>
  </si>
  <si>
    <t>[</t>
  </si>
  <si>
    <t>Results</t>
  </si>
  <si>
    <t>WT, MT</t>
  </si>
  <si>
    <t>Double L</t>
  </si>
  <si>
    <t>HSS_RND, PIPE</t>
  </si>
  <si>
    <t>W, S, M, HP</t>
  </si>
  <si>
    <t>C, MC</t>
  </si>
  <si>
    <t>Inputs</t>
  </si>
  <si>
    <t>Combined</t>
  </si>
  <si>
    <t>Bending</t>
  </si>
  <si>
    <t>Shear</t>
  </si>
  <si>
    <t xml:space="preserve">Torsional </t>
  </si>
  <si>
    <t xml:space="preserve">Combined </t>
  </si>
  <si>
    <t xml:space="preserve">Shear </t>
  </si>
  <si>
    <t xml:space="preserve">Bending </t>
  </si>
  <si>
    <t>Torsional</t>
  </si>
  <si>
    <t>CHS</t>
  </si>
  <si>
    <t>Total Shear</t>
  </si>
  <si>
    <t>Leg1</t>
  </si>
  <si>
    <t>Leg2</t>
  </si>
  <si>
    <t>Wall X</t>
  </si>
  <si>
    <t>Wall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</si>
</sst>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2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3" fontId="4" fillId="0" borderId="1" xfId="0" applyNumberFormat="1" applyFont="1" applyBorder="1" applyAlignment="1">
      <alignment horizontal="center"/>
    </xf>
    <xf numFmtId="13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3" fontId="1" fillId="0" borderId="0" xfId="0" applyNumberFormat="1" applyFont="1" applyAlignment="1">
      <alignment horizontal="center"/>
    </xf>
    <xf numFmtId="12" fontId="1" fillId="0" borderId="0" xfId="0" applyNumberFormat="1" applyFont="1" applyAlignment="1">
      <alignment horizontal="center"/>
    </xf>
    <xf numFmtId="13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 applyProtection="1">
      <alignment horizontal="center"/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13" fontId="1" fillId="0" borderId="0" xfId="0" applyNumberFormat="1" applyFont="1" applyAlignment="1" applyProtection="1">
      <alignment horizontal="center" vertical="center"/>
      <protection locked="0"/>
    </xf>
    <xf numFmtId="49" fontId="1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3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" fontId="0" fillId="0" borderId="0" xfId="0" applyNumberFormat="1"/>
    <xf numFmtId="164" fontId="1" fillId="0" borderId="0" xfId="0" quotePrefix="1" applyNumberFormat="1" applyFont="1" applyAlignment="1">
      <alignment horizontal="center"/>
    </xf>
    <xf numFmtId="165" fontId="1" fillId="0" borderId="0" xfId="0" quotePrefix="1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168" fontId="1" fillId="0" borderId="0" xfId="0" applyNumberFormat="1" applyFont="1" applyAlignment="1">
      <alignment horizontal="center"/>
    </xf>
    <xf numFmtId="164" fontId="1" fillId="0" borderId="0" xfId="0" applyNumberFormat="1" applyFont="1" applyAlignment="1" applyProtection="1">
      <alignment horizontal="center"/>
      <protection locked="0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3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2" fontId="0" fillId="2" borderId="0" xfId="0" applyNumberFormat="1" applyFill="1"/>
    <xf numFmtId="2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8" fillId="4" borderId="10" xfId="0" applyFont="1" applyFill="1" applyBorder="1"/>
    <xf numFmtId="0" fontId="0" fillId="7" borderId="0" xfId="0" applyFill="1" applyAlignment="1">
      <alignment horizontal="right"/>
    </xf>
    <xf numFmtId="0" fontId="0" fillId="6" borderId="10" xfId="0" applyFill="1" applyBorder="1"/>
    <xf numFmtId="0" fontId="0" fillId="7" borderId="10" xfId="0" applyFill="1" applyBorder="1"/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8" fillId="4" borderId="10" xfId="0" applyNumberFormat="1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2" fontId="8" fillId="4" borderId="14" xfId="0" applyNumberFormat="1" applyFont="1" applyFill="1" applyBorder="1" applyAlignment="1">
      <alignment horizontal="center"/>
    </xf>
    <xf numFmtId="14" fontId="0" fillId="0" borderId="0" xfId="0" applyNumberFormat="1"/>
    <xf numFmtId="0" fontId="2" fillId="4" borderId="10" xfId="0" applyFont="1" applyFill="1" applyBorder="1" applyAlignment="1">
      <alignment horizontal="center"/>
    </xf>
    <xf numFmtId="0" fontId="6" fillId="6" borderId="10" xfId="0" applyFont="1" applyFill="1" applyBorder="1"/>
    <xf numFmtId="0" fontId="6" fillId="7" borderId="10" xfId="0" applyFont="1" applyFill="1" applyBorder="1"/>
    <xf numFmtId="0" fontId="9" fillId="5" borderId="10" xfId="0" applyFont="1" applyFill="1" applyBorder="1"/>
    <xf numFmtId="0" fontId="11" fillId="0" borderId="0" xfId="1"/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2" xfId="0" applyBorder="1"/>
    <xf numFmtId="0" fontId="0" fillId="0" borderId="17" xfId="0" applyBorder="1"/>
    <xf numFmtId="2" fontId="0" fillId="0" borderId="17" xfId="0" applyNumberFormat="1" applyBorder="1"/>
    <xf numFmtId="0" fontId="0" fillId="0" borderId="18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2" fontId="0" fillId="0" borderId="1" xfId="0" applyNumberFormat="1" applyBorder="1"/>
    <xf numFmtId="0" fontId="0" fillId="0" borderId="6" xfId="0" applyBorder="1"/>
    <xf numFmtId="2" fontId="13" fillId="0" borderId="0" xfId="0" applyNumberFormat="1" applyFont="1" applyAlignment="1">
      <alignment vertical="center"/>
    </xf>
    <xf numFmtId="2" fontId="13" fillId="0" borderId="4" xfId="0" applyNumberFormat="1" applyFont="1" applyBorder="1" applyAlignment="1">
      <alignment vertical="center"/>
    </xf>
    <xf numFmtId="0" fontId="0" fillId="8" borderId="10" xfId="0" applyFill="1" applyBorder="1"/>
    <xf numFmtId="0" fontId="0" fillId="8" borderId="17" xfId="0" applyFill="1" applyBorder="1"/>
    <xf numFmtId="0" fontId="8" fillId="4" borderId="12" xfId="0" applyFont="1" applyFill="1" applyBorder="1"/>
    <xf numFmtId="0" fontId="0" fillId="8" borderId="0" xfId="0" applyFill="1"/>
    <xf numFmtId="0" fontId="0" fillId="8" borderId="2" xfId="0" applyFill="1" applyBorder="1"/>
    <xf numFmtId="0" fontId="2" fillId="0" borderId="1" xfId="0" applyFont="1" applyBorder="1" applyAlignment="1">
      <alignment horizontal="center" wrapText="1"/>
    </xf>
    <xf numFmtId="13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8" fillId="8" borderId="0" xfId="0" applyFont="1" applyFill="1"/>
    <xf numFmtId="0" fontId="6" fillId="9" borderId="0" xfId="0" applyFont="1" applyFill="1" applyAlignment="1">
      <alignment horizontal="center"/>
    </xf>
    <xf numFmtId="1" fontId="6" fillId="9" borderId="0" xfId="0" applyNumberFormat="1" applyFont="1" applyFill="1" applyAlignment="1">
      <alignment horizontal="center"/>
    </xf>
    <xf numFmtId="13" fontId="6" fillId="9" borderId="0" xfId="0" applyNumberFormat="1" applyFont="1" applyFill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13" fontId="2" fillId="0" borderId="1" xfId="0" applyNumberFormat="1" applyFont="1" applyBorder="1"/>
    <xf numFmtId="1" fontId="6" fillId="9" borderId="1" xfId="0" applyNumberFormat="1" applyFont="1" applyFill="1" applyBorder="1" applyAlignment="1">
      <alignment horizontal="center"/>
    </xf>
    <xf numFmtId="1" fontId="6" fillId="9" borderId="5" xfId="0" applyNumberFormat="1" applyFont="1" applyFill="1" applyBorder="1" applyAlignment="1">
      <alignment horizontal="center"/>
    </xf>
    <xf numFmtId="13" fontId="6" fillId="9" borderId="1" xfId="0" applyNumberFormat="1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13" fontId="2" fillId="4" borderId="12" xfId="0" applyNumberFormat="1" applyFont="1" applyFill="1" applyBorder="1" applyAlignment="1">
      <alignment horizontal="center"/>
    </xf>
    <xf numFmtId="13" fontId="2" fillId="4" borderId="16" xfId="0" applyNumberFormat="1" applyFont="1" applyFill="1" applyBorder="1" applyAlignment="1">
      <alignment horizontal="center"/>
    </xf>
    <xf numFmtId="13" fontId="2" fillId="4" borderId="15" xfId="0" applyNumberFormat="1" applyFont="1" applyFill="1" applyBorder="1" applyAlignment="1">
      <alignment horizontal="center"/>
    </xf>
    <xf numFmtId="0" fontId="14" fillId="4" borderId="11" xfId="0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8" fillId="4" borderId="8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3" fontId="2" fillId="0" borderId="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13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53340</xdr:rowOff>
    </xdr:from>
    <xdr:to>
      <xdr:col>2</xdr:col>
      <xdr:colOff>342900</xdr:colOff>
      <xdr:row>43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89B3DB-8301-37F0-BFF0-CCB8D2481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6840"/>
          <a:ext cx="2049780" cy="2217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76200</xdr:rowOff>
    </xdr:from>
    <xdr:to>
      <xdr:col>2</xdr:col>
      <xdr:colOff>185589</xdr:colOff>
      <xdr:row>57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2C3CEF-6A4D-170B-CF36-7E05A88A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0020"/>
          <a:ext cx="1889760" cy="2232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45720</xdr:rowOff>
    </xdr:from>
    <xdr:to>
      <xdr:col>3</xdr:col>
      <xdr:colOff>20103</xdr:colOff>
      <xdr:row>71</xdr:row>
      <xdr:rowOff>96303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CCC822-0277-0BB0-E4CD-CD66BA59B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09860"/>
          <a:ext cx="2331720" cy="2240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45720</xdr:rowOff>
    </xdr:from>
    <xdr:to>
      <xdr:col>2</xdr:col>
      <xdr:colOff>248808</xdr:colOff>
      <xdr:row>111</xdr:row>
      <xdr:rowOff>137667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7ECAB5-ABBE-DEF7-09B1-D62089539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07940"/>
          <a:ext cx="1950825" cy="21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38100</xdr:rowOff>
    </xdr:from>
    <xdr:to>
      <xdr:col>2</xdr:col>
      <xdr:colOff>462111</xdr:colOff>
      <xdr:row>84</xdr:row>
      <xdr:rowOff>158603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01E641-3F0D-346C-EFBC-DA6ED4EA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62560"/>
          <a:ext cx="2171700" cy="2134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76200</xdr:rowOff>
    </xdr:from>
    <xdr:to>
      <xdr:col>2</xdr:col>
      <xdr:colOff>452289</xdr:colOff>
      <xdr:row>98</xdr:row>
      <xdr:rowOff>81111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761F42-848F-7D14-FCA8-FFBCCF78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78100"/>
          <a:ext cx="2156460" cy="2202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15240</xdr:rowOff>
    </xdr:from>
    <xdr:to>
      <xdr:col>2</xdr:col>
      <xdr:colOff>248703</xdr:colOff>
      <xdr:row>119</xdr:row>
      <xdr:rowOff>158789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831F1CB-28F5-A027-1B2C-32E800375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37780"/>
          <a:ext cx="1950720" cy="1060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95</xdr:col>
      <xdr:colOff>15240</xdr:colOff>
      <xdr:row>12</xdr:row>
      <xdr:rowOff>60960</xdr:rowOff>
    </xdr:from>
    <xdr:to>
      <xdr:col>98</xdr:col>
      <xdr:colOff>310784</xdr:colOff>
      <xdr:row>23</xdr:row>
      <xdr:rowOff>172536</xdr:rowOff>
    </xdr:to>
    <xdr:pic>
      <xdr:nvPicPr>
        <xdr:cNvPr id="2" name="Picture 1" descr="AMERICAN W &lt; CATALOGUES &lt; INGEANIA">
          <a:extLst>
            <a:ext uri="{FF2B5EF4-FFF2-40B4-BE49-F238E27FC236}">
              <a16:creationId xmlns:a16="http://schemas.microsoft.com/office/drawing/2014/main" id="{6F099CF3-F0F8-FE64-DA3A-AA9F9FE24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39780" y="2263140"/>
          <a:ext cx="2216328" cy="212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engineersedge.com/materials/aisc_structural_shapes/aisc_structural_shapes_viewer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44A8-36D3-40BD-BC53-EEDE5FF8C31A}">
  <sheetPr codeName="Sheet8">
    <tabColor theme="3"/>
  </sheetPr>
  <dimension ref="A1:X557"/>
  <sheetViews>
    <sheetView showGridLines="0" showZeros="0" topLeftCell="F286" workbookViewId="0">
      <selection activeCell="O299" sqref="O299"/>
    </sheetView>
  </sheetViews>
  <sheetFormatPr defaultRowHeight="14.4" x14ac:dyDescent="0.55000000000000004"/>
  <cols>
    <col min="1" max="1" width="15.68359375" customWidth="1"/>
    <col min="2" max="2" width="9.1015625" customWidth="1"/>
    <col min="4" max="4" width="5.3125" customWidth="1"/>
    <col min="5" max="5" width="2.89453125" customWidth="1"/>
    <col min="8" max="8" width="1.68359375" customWidth="1"/>
    <col min="9" max="9" width="1.68359375" style="47" customWidth="1"/>
    <col min="10" max="10" width="8.89453125" customWidth="1"/>
    <col min="11" max="11" width="9.3125" style="46" bestFit="1" customWidth="1"/>
    <col min="12" max="12" width="20.3125" style="46" bestFit="1" customWidth="1"/>
    <col min="13" max="13" width="17.3125" style="46" bestFit="1" customWidth="1"/>
    <col min="14" max="14" width="9.41796875" style="49" bestFit="1" customWidth="1"/>
    <col min="15" max="15" width="11.68359375" style="49" bestFit="1" customWidth="1"/>
    <col min="16" max="16" width="11.7890625" style="49" bestFit="1" customWidth="1"/>
    <col min="17" max="18" width="9.41796875" style="49" bestFit="1" customWidth="1"/>
    <col min="19" max="19" width="11.68359375" style="49" bestFit="1" customWidth="1"/>
    <col min="20" max="21" width="9.41796875" style="49" bestFit="1" customWidth="1"/>
    <col min="22" max="22" width="9.7890625" style="49" bestFit="1" customWidth="1"/>
    <col min="23" max="23" width="11.7890625" style="49" bestFit="1" customWidth="1"/>
    <col min="24" max="24" width="9" style="49" bestFit="1" customWidth="1"/>
  </cols>
  <sheetData>
    <row r="1" spans="1:24" ht="14.4" customHeight="1" x14ac:dyDescent="0.55000000000000004">
      <c r="A1" s="118" t="s">
        <v>0</v>
      </c>
      <c r="B1" s="118"/>
      <c r="C1" s="118"/>
      <c r="D1" s="118"/>
      <c r="E1" s="118"/>
      <c r="F1" s="118"/>
      <c r="G1" s="118"/>
      <c r="H1" s="118"/>
    </row>
    <row r="2" spans="1:24" ht="14.4" customHeight="1" x14ac:dyDescent="0.55000000000000004">
      <c r="A2" s="118"/>
      <c r="B2" s="118"/>
      <c r="C2" s="118"/>
      <c r="D2" s="118"/>
      <c r="E2" s="118"/>
      <c r="F2" s="118"/>
      <c r="G2" s="118"/>
      <c r="H2" s="118"/>
      <c r="K2" s="112" t="s">
        <v>2597</v>
      </c>
      <c r="L2" s="112"/>
      <c r="M2" s="113"/>
      <c r="N2" s="66" t="s">
        <v>391</v>
      </c>
      <c r="O2" s="106" t="s">
        <v>388</v>
      </c>
      <c r="P2" s="107"/>
      <c r="Q2" s="106" t="s">
        <v>393</v>
      </c>
      <c r="R2" s="107"/>
      <c r="S2" s="106" t="s">
        <v>394</v>
      </c>
      <c r="T2" s="107"/>
      <c r="U2" s="108" t="s">
        <v>397</v>
      </c>
      <c r="V2" s="109"/>
      <c r="W2" s="110"/>
      <c r="X2" s="61" t="s">
        <v>2592</v>
      </c>
    </row>
    <row r="3" spans="1:24" ht="14.4" hidden="1" customHeight="1" x14ac:dyDescent="0.55000000000000004">
      <c r="K3" s="112"/>
      <c r="L3" s="112"/>
      <c r="M3" s="113"/>
      <c r="N3" s="101" t="str" cm="1">
        <f t="array" ref="N3:X532">IF(B24="W",(W!CG1:CQ530),IF(B24="M",(M!CG1:CQ19),IF(B24="S",(S!CG1:CQ530),IF(B24="HP",(HP!CG1:CQ530),IF(B24="C",('C'!CG1:CQ530),IF(B24="MC",(MC!CG1:CQ530),IF(B24="L",(L!CG1:CQ530),IF(B24="WT",(WT!CG1:CQ530),IF(B24="MT",(MT!CG1:CQ530),IF(B24="HSS",(HSS!CG1:CQ530),IF(B24="CHS",(CHS!CG1:CQ530),IF(B24="PIPE",(PIPE!CG1:CQ530)))))))))))))</f>
        <v xml:space="preserve">Axial </v>
      </c>
      <c r="O3" s="61" t="str">
        <v>Bending Stress</v>
      </c>
      <c r="P3" s="61">
        <v>0</v>
      </c>
      <c r="Q3" s="61" t="str">
        <v>Shear Stress</v>
      </c>
      <c r="R3" s="61">
        <v>0</v>
      </c>
      <c r="S3" s="61" t="str">
        <v>Torsional Stress</v>
      </c>
      <c r="T3" s="61">
        <v>0</v>
      </c>
      <c r="U3" s="61" t="str">
        <v>Combined Stress</v>
      </c>
      <c r="V3" s="61">
        <v>0</v>
      </c>
      <c r="W3" s="61">
        <v>0</v>
      </c>
      <c r="X3" s="61" t="str">
        <v>Min MS</v>
      </c>
    </row>
    <row r="4" spans="1:24" x14ac:dyDescent="0.55000000000000004">
      <c r="A4" t="s">
        <v>2591</v>
      </c>
      <c r="B4" s="65">
        <v>45966</v>
      </c>
      <c r="K4" s="114"/>
      <c r="L4" s="114"/>
      <c r="M4" s="115"/>
      <c r="N4" s="61" t="str">
        <v>Stress</v>
      </c>
      <c r="O4" s="61" t="str">
        <v>X-axis</v>
      </c>
      <c r="P4" s="61" t="str">
        <v>Y-axis</v>
      </c>
      <c r="Q4" s="61" t="str">
        <v>X-axis</v>
      </c>
      <c r="R4" s="61" t="str">
        <v>Y-axis</v>
      </c>
      <c r="S4" s="61" t="str">
        <v>Flange</v>
      </c>
      <c r="T4" s="61" t="str">
        <v>Web</v>
      </c>
      <c r="U4" s="61" t="str">
        <v>Flange</v>
      </c>
      <c r="V4" s="61" t="str">
        <v>Web</v>
      </c>
      <c r="W4" s="61">
        <v>0</v>
      </c>
      <c r="X4" s="61">
        <v>0</v>
      </c>
    </row>
    <row r="5" spans="1:24" ht="14.7" thickBot="1" x14ac:dyDescent="0.6">
      <c r="K5" s="62" t="str" cm="1">
        <f t="array" ref="K5:M532">IF(B24="W",(W!A3:C530),IF(B24="M",M!A3:C530,IF(B24="S",S!A3:C530,IF(B24="HP",HP!A3:C530,IF(B24="C",'C'!A3:C530,IF(B24="MC",MC!A3:C530,IF(B24="L",L!A3:C530,IF(B24="WT",WT!A3:C530,IF(B24="MT",MT!A3:C530,IF(B24="HSS",HSS!A3:C530,IF(B24="CHS",CHS!A3:C530,IF(B24="PIPE",PIPE!A3:C530))))))))))))</f>
        <v>Type</v>
      </c>
      <c r="L5" s="62" t="str">
        <v>EDI_Std_Nomenclature</v>
      </c>
      <c r="M5" s="63" t="str">
        <v>AISC_Manual_Label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</row>
    <row r="6" spans="1:24" ht="14.4" customHeight="1" x14ac:dyDescent="0.6">
      <c r="A6" s="116" t="s">
        <v>2603</v>
      </c>
      <c r="B6" s="116"/>
      <c r="C6" s="116"/>
      <c r="D6" s="116"/>
      <c r="E6" s="116"/>
      <c r="F6" s="116"/>
      <c r="G6" s="116"/>
      <c r="H6" s="116"/>
      <c r="J6" s="31"/>
      <c r="K6" s="58" t="str">
        <v>W</v>
      </c>
      <c r="L6" s="58" t="str">
        <v>W44X408</v>
      </c>
      <c r="M6" s="59" t="str">
        <v>W44X408</v>
      </c>
      <c r="N6" s="60">
        <v>93.666666666666671</v>
      </c>
      <c r="O6" s="60">
        <v>6.497109826589595</v>
      </c>
      <c r="P6" s="60">
        <v>59.470899470899468</v>
      </c>
      <c r="Q6" s="60">
        <v>586.12660683967988</v>
      </c>
      <c r="R6" s="60">
        <v>236.6365908416995</v>
      </c>
      <c r="S6" s="60">
        <v>182.02089552238806</v>
      </c>
      <c r="T6" s="60">
        <v>102.33432835820895</v>
      </c>
      <c r="U6" s="60">
        <v>1074.9470901987163</v>
      </c>
      <c r="V6" s="60">
        <v>474.22653070795599</v>
      </c>
      <c r="W6" s="60">
        <v>0</v>
      </c>
      <c r="X6" s="60">
        <v>17.605566899392947</v>
      </c>
    </row>
    <row r="7" spans="1:24" ht="14.7" thickBot="1" x14ac:dyDescent="0.6">
      <c r="A7" s="85"/>
      <c r="B7" s="54" t="s">
        <v>2</v>
      </c>
      <c r="C7" s="87" t="s">
        <v>3</v>
      </c>
      <c r="D7" s="89"/>
      <c r="E7" s="86"/>
      <c r="F7" s="119" t="s">
        <v>2590</v>
      </c>
      <c r="G7" s="119"/>
      <c r="H7" s="74"/>
      <c r="J7" s="31"/>
      <c r="K7" s="58" t="str">
        <v>W</v>
      </c>
      <c r="L7" s="58" t="str">
        <v>W44X368</v>
      </c>
      <c r="M7" s="59" t="str">
        <v>W44X368</v>
      </c>
      <c r="N7" s="60">
        <v>104.07407407407408</v>
      </c>
      <c r="O7" s="60">
        <v>7.2051282051282053</v>
      </c>
      <c r="P7" s="60">
        <v>66.508875739644964</v>
      </c>
      <c r="Q7" s="60">
        <v>657.19872156420377</v>
      </c>
      <c r="R7" s="60">
        <v>263.25805606497249</v>
      </c>
      <c r="S7" s="60">
        <v>221.428</v>
      </c>
      <c r="T7" s="60">
        <v>123.64000000000001</v>
      </c>
      <c r="U7" s="60">
        <v>1214.2611568828625</v>
      </c>
      <c r="V7" s="60">
        <v>534.21303029312219</v>
      </c>
      <c r="W7" s="60">
        <v>0</v>
      </c>
      <c r="X7" s="60">
        <v>15.470921338982897</v>
      </c>
    </row>
    <row r="8" spans="1:24" x14ac:dyDescent="0.55000000000000004">
      <c r="A8" s="54" t="s">
        <v>1</v>
      </c>
      <c r="B8" s="56">
        <v>11240</v>
      </c>
      <c r="C8" s="56">
        <v>11240</v>
      </c>
      <c r="D8" t="s">
        <v>2587</v>
      </c>
      <c r="F8" s="120" t="s">
        <v>17</v>
      </c>
      <c r="G8" s="120"/>
      <c r="J8" s="31"/>
      <c r="K8" s="50" t="str">
        <v>W</v>
      </c>
      <c r="L8" s="50" t="str">
        <v>W44X335</v>
      </c>
      <c r="M8" s="52" t="str">
        <v>W44X335</v>
      </c>
      <c r="N8" s="51">
        <v>114.11167512690355</v>
      </c>
      <c r="O8" s="51">
        <v>7.9716312056737593</v>
      </c>
      <c r="P8" s="51">
        <v>74.933333333333337</v>
      </c>
      <c r="Q8" s="51">
        <v>735.57438794726932</v>
      </c>
      <c r="R8" s="51">
        <v>282.46495801205009</v>
      </c>
      <c r="S8" s="51">
        <v>266.32931726907628</v>
      </c>
      <c r="T8" s="51">
        <v>154.98259705488621</v>
      </c>
      <c r="U8" s="51">
        <v>1369.2401223409588</v>
      </c>
      <c r="V8" s="51">
        <v>591.8054832367867</v>
      </c>
      <c r="W8" s="51">
        <v>0</v>
      </c>
      <c r="X8" s="51">
        <v>13.606641796185794</v>
      </c>
    </row>
    <row r="9" spans="1:24" x14ac:dyDescent="0.55000000000000004">
      <c r="A9" s="54" t="s">
        <v>4</v>
      </c>
      <c r="B9" s="57">
        <v>11240</v>
      </c>
      <c r="C9" s="57">
        <v>11240</v>
      </c>
      <c r="D9" t="s">
        <v>2588</v>
      </c>
      <c r="F9" s="117" t="s">
        <v>400</v>
      </c>
      <c r="G9" s="117"/>
      <c r="J9" s="31"/>
      <c r="K9" s="50" t="str">
        <v>W</v>
      </c>
      <c r="L9" s="50" t="str">
        <v>W44X290</v>
      </c>
      <c r="M9" s="52" t="str">
        <v>W44X290</v>
      </c>
      <c r="N9" s="51">
        <v>131.61592505854799</v>
      </c>
      <c r="O9" s="51">
        <v>9.064516129032258</v>
      </c>
      <c r="P9" s="51">
        <v>85.151515151515156</v>
      </c>
      <c r="Q9" s="51">
        <v>848.19863680623178</v>
      </c>
      <c r="R9" s="51">
        <v>337.3684435880968</v>
      </c>
      <c r="S9" s="51">
        <v>348.90373280943027</v>
      </c>
      <c r="T9" s="51">
        <v>191.0137524557957</v>
      </c>
      <c r="U9" s="51">
        <v>1604.5324238696005</v>
      </c>
      <c r="V9" s="51">
        <v>708.45693840404977</v>
      </c>
      <c r="W9" s="51">
        <v>0</v>
      </c>
      <c r="X9" s="51">
        <v>11.464690462138888</v>
      </c>
    </row>
    <row r="10" spans="1:24" x14ac:dyDescent="0.55000000000000004">
      <c r="F10" s="117" t="s">
        <v>417</v>
      </c>
      <c r="G10" s="117"/>
      <c r="J10" s="31"/>
      <c r="K10" s="50" t="str">
        <v>W</v>
      </c>
      <c r="L10" s="50" t="str">
        <v>W44X262</v>
      </c>
      <c r="M10" s="52" t="str">
        <v>W44X262</v>
      </c>
      <c r="N10" s="51">
        <v>145.59585492227978</v>
      </c>
      <c r="O10" s="51">
        <v>10.126126126126126</v>
      </c>
      <c r="P10" s="51">
        <v>96.068376068376068</v>
      </c>
      <c r="Q10" s="51">
        <v>956.2052706270124</v>
      </c>
      <c r="R10" s="51">
        <v>374.30028807780747</v>
      </c>
      <c r="S10" s="51">
        <v>427.9034852546917</v>
      </c>
      <c r="T10" s="51">
        <v>236.55227882037534</v>
      </c>
      <c r="U10" s="51">
        <v>1831.8537389052017</v>
      </c>
      <c r="V10" s="51">
        <v>807.19975393190214</v>
      </c>
      <c r="W10" s="51">
        <v>0</v>
      </c>
      <c r="X10" s="51">
        <v>9.9179022185214976</v>
      </c>
    </row>
    <row r="11" spans="1:24" x14ac:dyDescent="0.55000000000000004">
      <c r="A11" s="54" t="s">
        <v>5</v>
      </c>
      <c r="B11" s="56">
        <v>11240</v>
      </c>
      <c r="C11" t="s">
        <v>2587</v>
      </c>
      <c r="F11" s="117" t="s">
        <v>446</v>
      </c>
      <c r="G11" s="117"/>
      <c r="J11" s="31"/>
      <c r="K11" s="50" t="str">
        <v>W</v>
      </c>
      <c r="L11" s="50" t="str">
        <v>W44X230</v>
      </c>
      <c r="M11" s="52" t="str">
        <v>W44X230</v>
      </c>
      <c r="N11" s="51">
        <v>165.78171091445429</v>
      </c>
      <c r="O11" s="51">
        <v>11.575695159629248</v>
      </c>
      <c r="P11" s="51">
        <v>111.28712871287129</v>
      </c>
      <c r="Q11" s="51">
        <v>1111.1294175797018</v>
      </c>
      <c r="R11" s="51">
        <v>416.32448537378116</v>
      </c>
      <c r="S11" s="51">
        <v>550.71485943775099</v>
      </c>
      <c r="T11" s="51">
        <v>320.49799196787149</v>
      </c>
      <c r="U11" s="51">
        <v>2167.2567878569503</v>
      </c>
      <c r="V11" s="51">
        <v>954.69931779273952</v>
      </c>
      <c r="W11" s="51">
        <v>0</v>
      </c>
      <c r="X11" s="51">
        <v>8.2282557895581032</v>
      </c>
    </row>
    <row r="12" spans="1:24" x14ac:dyDescent="0.55000000000000004">
      <c r="A12" s="54" t="s">
        <v>6</v>
      </c>
      <c r="B12" s="57">
        <v>11240</v>
      </c>
      <c r="C12" t="s">
        <v>2588</v>
      </c>
      <c r="F12" s="117" t="s">
        <v>64</v>
      </c>
      <c r="G12" s="117"/>
      <c r="J12" s="31"/>
      <c r="K12" s="50" t="str">
        <v>W</v>
      </c>
      <c r="L12" s="50" t="str">
        <v>W40X655</v>
      </c>
      <c r="M12" s="52" t="str">
        <v>W40X655</v>
      </c>
      <c r="N12" s="51">
        <v>58.238341968911918</v>
      </c>
      <c r="O12" s="51">
        <v>4.33976833976834</v>
      </c>
      <c r="P12" s="51">
        <v>33.058823529411768</v>
      </c>
      <c r="Q12" s="51">
        <v>292.621902005945</v>
      </c>
      <c r="R12" s="51">
        <v>154.50518844616144</v>
      </c>
      <c r="S12" s="51">
        <v>67.554499151103556</v>
      </c>
      <c r="T12" s="51">
        <v>37.59388794567063</v>
      </c>
      <c r="U12" s="51">
        <v>528.88560840823754</v>
      </c>
      <c r="V12" s="51">
        <v>291.55082595821619</v>
      </c>
      <c r="W12" s="51">
        <v>0</v>
      </c>
      <c r="X12" s="51">
        <v>36.815360603577531</v>
      </c>
    </row>
    <row r="13" spans="1:24" x14ac:dyDescent="0.55000000000000004">
      <c r="B13" s="88"/>
      <c r="F13" s="117" t="s">
        <v>501</v>
      </c>
      <c r="G13" s="117"/>
      <c r="J13" s="31"/>
      <c r="K13" s="50" t="str">
        <v>W</v>
      </c>
      <c r="L13" s="50" t="str">
        <v>W40X593</v>
      </c>
      <c r="M13" s="52" t="str">
        <v>W40X593</v>
      </c>
      <c r="N13" s="51">
        <v>64.597701149425291</v>
      </c>
      <c r="O13" s="51">
        <v>4.8034188034188032</v>
      </c>
      <c r="P13" s="51">
        <v>37.218543046357617</v>
      </c>
      <c r="Q13" s="51">
        <v>330.72632561796649</v>
      </c>
      <c r="R13" s="51">
        <v>170.68812627471846</v>
      </c>
      <c r="S13" s="51">
        <v>81.584719101123582</v>
      </c>
      <c r="T13" s="51">
        <v>45.212584269662926</v>
      </c>
      <c r="U13" s="51">
        <v>599.56289001302832</v>
      </c>
      <c r="V13" s="51">
        <v>323.88824495589546</v>
      </c>
      <c r="W13" s="51">
        <v>0</v>
      </c>
      <c r="X13" s="51">
        <v>32.357634925612899</v>
      </c>
    </row>
    <row r="14" spans="1:24" x14ac:dyDescent="0.55000000000000004">
      <c r="A14" s="96"/>
      <c r="B14" s="88"/>
      <c r="C14" s="88"/>
      <c r="F14" s="117" t="s">
        <v>542</v>
      </c>
      <c r="G14" s="117"/>
      <c r="J14" s="31"/>
      <c r="K14" s="50" t="str">
        <v>W</v>
      </c>
      <c r="L14" s="50" t="str">
        <v>W40X503</v>
      </c>
      <c r="M14" s="52" t="str">
        <v>W40X503</v>
      </c>
      <c r="N14" s="51">
        <v>75.945945945945951</v>
      </c>
      <c r="O14" s="51">
        <v>5.6767676767676765</v>
      </c>
      <c r="P14" s="51">
        <v>45.140562248995984</v>
      </c>
      <c r="Q14" s="51">
        <v>402.25561238988354</v>
      </c>
      <c r="R14" s="51">
        <v>201.766983016983</v>
      </c>
      <c r="S14" s="51">
        <v>111.99422382671479</v>
      </c>
      <c r="T14" s="51">
        <v>62.489530685920585</v>
      </c>
      <c r="U14" s="51">
        <v>734.25185033396588</v>
      </c>
      <c r="V14" s="51">
        <v>387.18664588683004</v>
      </c>
      <c r="W14" s="51">
        <v>0</v>
      </c>
      <c r="X14" s="51">
        <v>26.238610281885205</v>
      </c>
    </row>
    <row r="15" spans="1:24" x14ac:dyDescent="0.55000000000000004">
      <c r="A15" s="54" t="s">
        <v>7</v>
      </c>
      <c r="B15" s="56">
        <v>60000</v>
      </c>
      <c r="C15" t="s">
        <v>2586</v>
      </c>
      <c r="F15" s="117" t="s">
        <v>680</v>
      </c>
      <c r="G15" s="117"/>
      <c r="J15" s="31"/>
      <c r="K15" s="50" t="str">
        <v>W</v>
      </c>
      <c r="L15" s="50" t="str">
        <v>W40X431</v>
      </c>
      <c r="M15" s="52" t="str">
        <v>W40X431</v>
      </c>
      <c r="N15" s="51">
        <v>88.503937007874015</v>
      </c>
      <c r="O15" s="51">
        <v>6.6508875739644973</v>
      </c>
      <c r="P15" s="51">
        <v>54.03846153846154</v>
      </c>
      <c r="Q15" s="51">
        <v>480.49844549192665</v>
      </c>
      <c r="R15" s="51">
        <v>233.56407617086978</v>
      </c>
      <c r="S15" s="51">
        <v>149.86666666666665</v>
      </c>
      <c r="T15" s="51">
        <v>85.093785310734461</v>
      </c>
      <c r="U15" s="51">
        <v>884.46309042106509</v>
      </c>
      <c r="V15" s="51">
        <v>455.67315759385849</v>
      </c>
      <c r="W15" s="51">
        <v>0</v>
      </c>
      <c r="X15" s="51">
        <v>21.61258860500174</v>
      </c>
    </row>
    <row r="16" spans="1:24" x14ac:dyDescent="0.55000000000000004">
      <c r="A16" s="54" t="s">
        <v>8</v>
      </c>
      <c r="B16" s="57">
        <v>46000</v>
      </c>
      <c r="C16" t="s">
        <v>2586</v>
      </c>
      <c r="F16" s="117" t="s">
        <v>970</v>
      </c>
      <c r="G16" s="117"/>
      <c r="J16" s="31"/>
      <c r="K16" s="50" t="str">
        <v>W</v>
      </c>
      <c r="L16" s="50" t="str">
        <v>W40X397</v>
      </c>
      <c r="M16" s="52" t="str">
        <v>W40X397</v>
      </c>
      <c r="N16" s="51">
        <v>96.068376068376068</v>
      </c>
      <c r="O16" s="51">
        <v>7.2051282051282053</v>
      </c>
      <c r="P16" s="51">
        <v>58.848167539267017</v>
      </c>
      <c r="Q16" s="51">
        <v>527.49704840613924</v>
      </c>
      <c r="R16" s="51">
        <v>256.52766393442624</v>
      </c>
      <c r="S16" s="51">
        <v>174.14084507042256</v>
      </c>
      <c r="T16" s="51">
        <v>96.569014084507032</v>
      </c>
      <c r="U16" s="51">
        <v>975.7140700371483</v>
      </c>
      <c r="V16" s="51">
        <v>501.67667576447167</v>
      </c>
      <c r="W16" s="51">
        <v>0</v>
      </c>
      <c r="X16" s="51">
        <v>19.497808337680876</v>
      </c>
    </row>
    <row r="17" spans="1:24" x14ac:dyDescent="0.55000000000000004">
      <c r="F17" s="117" t="s">
        <v>1014</v>
      </c>
      <c r="G17" s="117"/>
      <c r="J17" s="31"/>
      <c r="K17" s="50" t="str">
        <v>W</v>
      </c>
      <c r="L17" s="50" t="str">
        <v>W40X372</v>
      </c>
      <c r="M17" s="52" t="str">
        <v>W40X372</v>
      </c>
      <c r="N17" s="51">
        <v>102.18181818181819</v>
      </c>
      <c r="O17" s="51">
        <v>7.6986301369863011</v>
      </c>
      <c r="P17" s="51">
        <v>63.502824858757059</v>
      </c>
      <c r="Q17" s="51">
        <v>569.52937135005163</v>
      </c>
      <c r="R17" s="51">
        <v>271.37581547064303</v>
      </c>
      <c r="S17" s="51">
        <v>198.63793103448273</v>
      </c>
      <c r="T17" s="51">
        <v>112.39999999999999</v>
      </c>
      <c r="U17" s="51">
        <v>1059.0202816027177</v>
      </c>
      <c r="V17" s="51">
        <v>537.49189676202036</v>
      </c>
      <c r="W17" s="51">
        <v>0</v>
      </c>
      <c r="X17" s="51">
        <v>17.885379579069127</v>
      </c>
    </row>
    <row r="18" spans="1:24" x14ac:dyDescent="0.55000000000000004">
      <c r="A18" s="54" t="s">
        <v>9</v>
      </c>
      <c r="B18" s="67">
        <v>3</v>
      </c>
      <c r="F18" s="117" t="s">
        <v>2612</v>
      </c>
      <c r="G18" s="117"/>
      <c r="J18" s="31"/>
      <c r="K18" s="50" t="str">
        <v>W</v>
      </c>
      <c r="L18" s="50" t="str">
        <v>W40X362</v>
      </c>
      <c r="M18" s="52" t="str">
        <v>W40X362</v>
      </c>
      <c r="N18" s="51">
        <v>106.0377358490566</v>
      </c>
      <c r="O18" s="51">
        <v>7.915492957746479</v>
      </c>
      <c r="P18" s="51">
        <v>64.971098265895961</v>
      </c>
      <c r="Q18" s="51">
        <v>585.54329800274002</v>
      </c>
      <c r="R18" s="51">
        <v>280.58329214038554</v>
      </c>
      <c r="S18" s="51">
        <v>207.26972477064217</v>
      </c>
      <c r="T18" s="51">
        <v>115.49357798165138</v>
      </c>
      <c r="U18" s="51">
        <v>1090.6323820360774</v>
      </c>
      <c r="V18" s="51">
        <v>555.167691754879</v>
      </c>
      <c r="W18" s="51">
        <v>0</v>
      </c>
      <c r="X18" s="51">
        <v>17.337984759504796</v>
      </c>
    </row>
    <row r="19" spans="1:24" x14ac:dyDescent="0.55000000000000004">
      <c r="A19" s="54" t="s">
        <v>10</v>
      </c>
      <c r="B19" s="68">
        <v>2</v>
      </c>
      <c r="F19" s="117" t="s">
        <v>2497</v>
      </c>
      <c r="G19" s="117"/>
      <c r="J19" s="31"/>
      <c r="K19" s="50" t="str">
        <v>W</v>
      </c>
      <c r="L19" s="50" t="str">
        <v>W40X324</v>
      </c>
      <c r="M19" s="52" t="str">
        <v>W40X324</v>
      </c>
      <c r="N19" s="51">
        <v>117.94333683105981</v>
      </c>
      <c r="O19" s="51">
        <v>8.78125</v>
      </c>
      <c r="P19" s="51">
        <v>73.464052287581694</v>
      </c>
      <c r="Q19" s="51">
        <v>659.17036500316988</v>
      </c>
      <c r="R19" s="51">
        <v>316.125</v>
      </c>
      <c r="S19" s="51">
        <v>256.22670025188916</v>
      </c>
      <c r="T19" s="51">
        <v>141.5617128463476</v>
      </c>
      <c r="U19" s="51">
        <v>1241.1883689808428</v>
      </c>
      <c r="V19" s="51">
        <v>632.45528991316769</v>
      </c>
      <c r="W19" s="51">
        <v>0</v>
      </c>
      <c r="X19" s="51">
        <v>15.113589604793251</v>
      </c>
    </row>
    <row r="20" spans="1:24" x14ac:dyDescent="0.55000000000000004">
      <c r="J20" s="31"/>
      <c r="K20" s="50" t="str">
        <v>W</v>
      </c>
      <c r="L20" s="50" t="str">
        <v>W40X297</v>
      </c>
      <c r="M20" s="52" t="str">
        <v>W40X297</v>
      </c>
      <c r="N20" s="51">
        <v>128.75143184421535</v>
      </c>
      <c r="O20" s="51">
        <v>9.6068376068376065</v>
      </c>
      <c r="P20" s="51">
        <v>81.449275362318843</v>
      </c>
      <c r="Q20" s="51">
        <v>731.209341117598</v>
      </c>
      <c r="R20" s="51">
        <v>339.65888023730071</v>
      </c>
      <c r="S20" s="51">
        <v>303.03921568627447</v>
      </c>
      <c r="T20" s="51">
        <v>170.80392156862746</v>
      </c>
      <c r="U20" s="51">
        <v>1388.4577620875023</v>
      </c>
      <c r="V20" s="51">
        <v>694.22025352096932</v>
      </c>
      <c r="W20" s="51">
        <v>0</v>
      </c>
      <c r="X20" s="51">
        <v>13.404471310622107</v>
      </c>
    </row>
    <row r="21" spans="1:24" x14ac:dyDescent="0.55000000000000004">
      <c r="A21" s="54" t="s">
        <v>11</v>
      </c>
      <c r="B21" s="69">
        <f>B15/B18</f>
        <v>20000</v>
      </c>
      <c r="C21" t="s">
        <v>2586</v>
      </c>
      <c r="J21" s="31"/>
      <c r="K21" s="50" t="str">
        <v>W</v>
      </c>
      <c r="L21" s="50" t="str">
        <v>W40X277</v>
      </c>
      <c r="M21" s="52" t="str">
        <v>W40X277</v>
      </c>
      <c r="N21" s="51">
        <v>137.91411042944785</v>
      </c>
      <c r="O21" s="51">
        <v>10.218181818181819</v>
      </c>
      <c r="P21" s="51">
        <v>85.151515151515156</v>
      </c>
      <c r="Q21" s="51">
        <v>769.53505355404093</v>
      </c>
      <c r="R21" s="51">
        <v>379.67541398470593</v>
      </c>
      <c r="S21" s="51">
        <v>344.83883495145631</v>
      </c>
      <c r="T21" s="51">
        <v>181.14951456310678</v>
      </c>
      <c r="U21" s="51">
        <v>1479.0927614628965</v>
      </c>
      <c r="V21" s="51">
        <v>765.06668639234488</v>
      </c>
      <c r="W21" s="51">
        <v>0</v>
      </c>
      <c r="X21" s="51">
        <v>12.521802364997718</v>
      </c>
    </row>
    <row r="22" spans="1:24" x14ac:dyDescent="0.55000000000000004">
      <c r="A22" s="54" t="s">
        <v>12</v>
      </c>
      <c r="B22" s="69">
        <f>B16/B19</f>
        <v>23000</v>
      </c>
      <c r="C22" t="s">
        <v>2586</v>
      </c>
      <c r="J22" s="31"/>
      <c r="K22" s="50" t="str">
        <v>W</v>
      </c>
      <c r="L22" s="50" t="str">
        <v>W40X249</v>
      </c>
      <c r="M22" s="52" t="str">
        <v>W40X249</v>
      </c>
      <c r="N22" s="51">
        <v>152.9251700680272</v>
      </c>
      <c r="O22" s="51">
        <v>11.319234642497483</v>
      </c>
      <c r="P22" s="51">
        <v>95.254237288135599</v>
      </c>
      <c r="Q22" s="51">
        <v>867.62692787393917</v>
      </c>
      <c r="R22" s="51">
        <v>421.30884353741499</v>
      </c>
      <c r="S22" s="51">
        <v>418.91863517060364</v>
      </c>
      <c r="T22" s="51">
        <v>221.25984251968504</v>
      </c>
      <c r="U22" s="51">
        <v>1688.8302081010577</v>
      </c>
      <c r="V22" s="51">
        <v>864.12425256045117</v>
      </c>
      <c r="W22" s="51">
        <v>0</v>
      </c>
      <c r="X22" s="51">
        <v>10.842516733809644</v>
      </c>
    </row>
    <row r="23" spans="1:24" x14ac:dyDescent="0.55000000000000004">
      <c r="J23" s="31"/>
      <c r="K23" s="50" t="str">
        <v>W</v>
      </c>
      <c r="L23" s="50" t="str">
        <v>W40X215</v>
      </c>
      <c r="M23" s="52" t="str">
        <v>W40X215</v>
      </c>
      <c r="N23" s="51">
        <v>177.00787401574803</v>
      </c>
      <c r="O23" s="51">
        <v>13.084982537834691</v>
      </c>
      <c r="P23" s="51">
        <v>111.28712871287129</v>
      </c>
      <c r="Q23" s="51">
        <v>1003.9197272523121</v>
      </c>
      <c r="R23" s="51">
        <v>489.77614002763704</v>
      </c>
      <c r="S23" s="51">
        <v>552.93548387096769</v>
      </c>
      <c r="T23" s="51">
        <v>294.59677419354836</v>
      </c>
      <c r="U23" s="51">
        <v>2007.8862766076024</v>
      </c>
      <c r="V23" s="51">
        <v>1034.8109371455523</v>
      </c>
      <c r="W23" s="51">
        <v>0</v>
      </c>
      <c r="X23" s="51">
        <v>8.960723489674292</v>
      </c>
    </row>
    <row r="24" spans="1:24" x14ac:dyDescent="0.55000000000000004">
      <c r="A24" s="54" t="s">
        <v>2589</v>
      </c>
      <c r="B24" s="55" t="s">
        <v>17</v>
      </c>
      <c r="J24" s="31"/>
      <c r="K24" s="50" t="str">
        <v>W</v>
      </c>
      <c r="L24" s="50" t="str">
        <v>W40X199</v>
      </c>
      <c r="M24" s="52" t="str">
        <v>W40X199</v>
      </c>
      <c r="N24" s="51">
        <v>191.15646258503403</v>
      </c>
      <c r="O24" s="51">
        <v>14.597402597402597</v>
      </c>
      <c r="P24" s="51">
        <v>127.43764172335601</v>
      </c>
      <c r="Q24" s="51">
        <v>1156.2697505546962</v>
      </c>
      <c r="R24" s="51">
        <v>495.55807950438822</v>
      </c>
      <c r="S24" s="51">
        <v>657.20218579234972</v>
      </c>
      <c r="T24" s="51">
        <v>399.23497267759564</v>
      </c>
      <c r="U24" s="51">
        <v>2327.5824211933586</v>
      </c>
      <c r="V24" s="51">
        <v>1151.4841297156581</v>
      </c>
      <c r="W24" s="51">
        <v>0</v>
      </c>
      <c r="X24" s="51">
        <v>7.5926065680397858</v>
      </c>
    </row>
    <row r="25" spans="1:24" x14ac:dyDescent="0.55000000000000004">
      <c r="J25" s="31"/>
      <c r="K25" s="50" t="str">
        <v>W</v>
      </c>
      <c r="L25" s="50" t="str">
        <v>W40X392</v>
      </c>
      <c r="M25" s="52" t="str">
        <v>W40X392</v>
      </c>
      <c r="N25" s="51">
        <v>96.896551724137936</v>
      </c>
      <c r="O25" s="51">
        <v>7.8055555555555554</v>
      </c>
      <c r="P25" s="51">
        <v>86.461538461538467</v>
      </c>
      <c r="Q25" s="51">
        <v>749.86657178437997</v>
      </c>
      <c r="R25" s="51">
        <v>224.49291064110415</v>
      </c>
      <c r="S25" s="51">
        <v>164.67906976744186</v>
      </c>
      <c r="T25" s="51">
        <v>92.795348837209303</v>
      </c>
      <c r="U25" s="51">
        <v>1343.4287305065591</v>
      </c>
      <c r="V25" s="51">
        <v>462.13382318856691</v>
      </c>
      <c r="W25" s="51">
        <v>0</v>
      </c>
      <c r="X25" s="51">
        <v>13.887280244824534</v>
      </c>
    </row>
    <row r="26" spans="1:24" x14ac:dyDescent="0.55000000000000004">
      <c r="J26" s="31"/>
      <c r="K26" s="50" t="str">
        <v>W</v>
      </c>
      <c r="L26" s="50" t="str">
        <v>W40X331</v>
      </c>
      <c r="M26" s="52" t="str">
        <v>W40X331</v>
      </c>
      <c r="N26" s="51">
        <v>115.04605936540429</v>
      </c>
      <c r="O26" s="51">
        <v>9.2892561983471076</v>
      </c>
      <c r="P26" s="51">
        <v>106.0377358490566</v>
      </c>
      <c r="Q26" s="51">
        <v>925.93240603038521</v>
      </c>
      <c r="R26" s="51">
        <v>263.3384217163337</v>
      </c>
      <c r="S26" s="51">
        <v>228.01142857142855</v>
      </c>
      <c r="T26" s="51">
        <v>130.59809523809523</v>
      </c>
      <c r="U26" s="51">
        <v>1667.6605887009664</v>
      </c>
      <c r="V26" s="51">
        <v>558.82081503184259</v>
      </c>
      <c r="W26" s="51">
        <v>0</v>
      </c>
      <c r="X26" s="51">
        <v>10.9928480264555</v>
      </c>
    </row>
    <row r="27" spans="1:24" x14ac:dyDescent="0.55000000000000004">
      <c r="J27" s="31"/>
      <c r="K27" s="50" t="str">
        <v>W</v>
      </c>
      <c r="L27" s="50" t="str">
        <v>W40X327</v>
      </c>
      <c r="M27" s="52" t="str">
        <v>W40X327</v>
      </c>
      <c r="N27" s="51">
        <v>117.20542231491136</v>
      </c>
      <c r="O27" s="51">
        <v>9.3666666666666671</v>
      </c>
      <c r="P27" s="51">
        <v>107.04761904761905</v>
      </c>
      <c r="Q27" s="51">
        <v>927.59683098591563</v>
      </c>
      <c r="R27" s="51">
        <v>270.21099965409894</v>
      </c>
      <c r="S27" s="51">
        <v>232.43883495145627</v>
      </c>
      <c r="T27" s="51">
        <v>128.76893203883495</v>
      </c>
      <c r="U27" s="51">
        <v>1672.7131393415186</v>
      </c>
      <c r="V27" s="51">
        <v>568.65141744052301</v>
      </c>
      <c r="W27" s="51">
        <v>0</v>
      </c>
      <c r="X27" s="51">
        <v>10.956622764303276</v>
      </c>
    </row>
    <row r="28" spans="1:24" ht="14.4" customHeight="1" thickBot="1" x14ac:dyDescent="0.65">
      <c r="A28" s="111" t="s">
        <v>2593</v>
      </c>
      <c r="B28" s="111"/>
      <c r="C28" s="111"/>
      <c r="D28" s="111"/>
      <c r="E28" s="111"/>
      <c r="F28" s="111"/>
      <c r="G28" s="111"/>
      <c r="H28" s="111"/>
      <c r="J28" s="31"/>
      <c r="K28" s="50" t="str">
        <v>W</v>
      </c>
      <c r="L28" s="50" t="str">
        <v>W40X294</v>
      </c>
      <c r="M28" s="52" t="str">
        <v>W40X294</v>
      </c>
      <c r="N28" s="51">
        <v>130.39443155452435</v>
      </c>
      <c r="O28" s="51">
        <v>10.407407407407407</v>
      </c>
      <c r="P28" s="51">
        <v>120.21390374331551</v>
      </c>
      <c r="Q28" s="51">
        <v>1051.8134715025908</v>
      </c>
      <c r="R28" s="51">
        <v>301.16653743430686</v>
      </c>
      <c r="S28" s="51">
        <v>283.20104438642301</v>
      </c>
      <c r="T28" s="51">
        <v>155.54046997389037</v>
      </c>
      <c r="U28" s="51">
        <v>1904.6449666716494</v>
      </c>
      <c r="V28" s="51">
        <v>642.50414874114017</v>
      </c>
      <c r="W28" s="51">
        <v>0</v>
      </c>
      <c r="X28" s="51">
        <v>9.5006446607998694</v>
      </c>
    </row>
    <row r="29" spans="1:24" x14ac:dyDescent="0.55000000000000004">
      <c r="A29" s="71" t="s">
        <v>2594</v>
      </c>
      <c r="B29" s="70" t="s">
        <v>2595</v>
      </c>
      <c r="H29" s="72" t="s">
        <v>2596</v>
      </c>
      <c r="J29" s="31"/>
      <c r="K29" s="50" t="str">
        <v>W</v>
      </c>
      <c r="L29" s="50" t="str">
        <v>W40X278</v>
      </c>
      <c r="M29" s="52" t="str">
        <v>W40X278</v>
      </c>
      <c r="N29" s="51">
        <v>136.57351154313488</v>
      </c>
      <c r="O29" s="51">
        <v>11.019607843137255</v>
      </c>
      <c r="P29" s="51">
        <v>129.04707233065443</v>
      </c>
      <c r="Q29" s="51">
        <v>1132.3315765474385</v>
      </c>
      <c r="R29" s="51">
        <v>312.47359696897939</v>
      </c>
      <c r="S29" s="51">
        <v>312.99076923076927</v>
      </c>
      <c r="T29" s="51">
        <v>178.11076923076925</v>
      </c>
      <c r="U29" s="51">
        <v>2053.5198704379281</v>
      </c>
      <c r="V29" s="51">
        <v>681.62994390600488</v>
      </c>
      <c r="W29" s="51">
        <v>0</v>
      </c>
      <c r="X29" s="51">
        <v>8.7393749570754604</v>
      </c>
    </row>
    <row r="30" spans="1:24" x14ac:dyDescent="0.55000000000000004">
      <c r="F30" s="31"/>
      <c r="H30" s="31"/>
      <c r="I30" s="48"/>
      <c r="J30" s="31"/>
      <c r="K30" s="51" t="str">
        <v>W</v>
      </c>
      <c r="L30" s="51" t="str">
        <v>W40X264</v>
      </c>
      <c r="M30" s="53" t="str">
        <v>W40X264</v>
      </c>
      <c r="N30" s="51">
        <v>145.21963824289404</v>
      </c>
      <c r="O30" s="51">
        <v>11.575695159629248</v>
      </c>
      <c r="P30" s="51">
        <v>136.07748184019371</v>
      </c>
      <c r="Q30" s="51">
        <v>1199.2636799587285</v>
      </c>
      <c r="R30" s="51">
        <v>334.95489690721649</v>
      </c>
      <c r="S30" s="51">
        <v>346.61675579322639</v>
      </c>
      <c r="T30" s="51">
        <v>192.34224598930481</v>
      </c>
      <c r="U30" s="51">
        <v>2181.9496177278047</v>
      </c>
      <c r="V30" s="51">
        <v>730.30504145267787</v>
      </c>
      <c r="W30" s="51">
        <v>0</v>
      </c>
      <c r="X30" s="51">
        <v>8.1661144865605113</v>
      </c>
    </row>
    <row r="31" spans="1:24" x14ac:dyDescent="0.55000000000000004">
      <c r="F31" s="31"/>
      <c r="H31" s="31"/>
      <c r="I31" s="48"/>
      <c r="J31" s="31"/>
      <c r="K31" s="51" t="str">
        <v>W</v>
      </c>
      <c r="L31" s="51" t="str">
        <v>W40X235</v>
      </c>
      <c r="M31" s="53" t="str">
        <v>W40X235</v>
      </c>
      <c r="N31" s="51">
        <v>162.66280752532563</v>
      </c>
      <c r="O31" s="51">
        <v>12.845714285714285</v>
      </c>
      <c r="P31" s="51">
        <v>150.67024128686327</v>
      </c>
      <c r="Q31" s="51">
        <v>1329.8551716273237</v>
      </c>
      <c r="R31" s="51">
        <v>385.2513502285002</v>
      </c>
      <c r="S31" s="51">
        <v>430.00484261501214</v>
      </c>
      <c r="T31" s="51">
        <v>225.88861985472153</v>
      </c>
      <c r="U31" s="51">
        <v>2442.6725961587604</v>
      </c>
      <c r="V31" s="51">
        <v>839.47924321828134</v>
      </c>
      <c r="W31" s="51">
        <v>0</v>
      </c>
      <c r="X31" s="51">
        <v>7.1877530502659752</v>
      </c>
    </row>
    <row r="32" spans="1:24" x14ac:dyDescent="0.55000000000000004">
      <c r="A32" s="73"/>
      <c r="B32" s="74"/>
      <c r="C32" s="74"/>
      <c r="D32" s="74"/>
      <c r="E32" s="74"/>
      <c r="F32" s="75"/>
      <c r="G32" s="76"/>
      <c r="H32" s="31"/>
      <c r="I32" s="48"/>
      <c r="J32" s="31"/>
      <c r="K32" s="51" t="str">
        <v>W</v>
      </c>
      <c r="L32" s="51" t="str">
        <v>W40X211</v>
      </c>
      <c r="M32" s="53" t="str">
        <v>W40X211</v>
      </c>
      <c r="N32" s="51">
        <v>180.99838969404186</v>
      </c>
      <c r="O32" s="51">
        <v>14.300254452926209</v>
      </c>
      <c r="P32" s="51">
        <v>170.04538577912257</v>
      </c>
      <c r="Q32" s="51">
        <v>1501.9140483929218</v>
      </c>
      <c r="R32" s="51">
        <v>427.36172043010754</v>
      </c>
      <c r="S32" s="51">
        <v>525.02631578947364</v>
      </c>
      <c r="T32" s="51">
        <v>277.3026315789474</v>
      </c>
      <c r="U32" s="51">
        <v>2779.8689867144976</v>
      </c>
      <c r="V32" s="51">
        <v>955.02912464040003</v>
      </c>
      <c r="W32" s="51">
        <v>0</v>
      </c>
      <c r="X32" s="51">
        <v>6.1945836640444778</v>
      </c>
    </row>
    <row r="33" spans="1:24" x14ac:dyDescent="0.55000000000000004">
      <c r="A33" s="77"/>
      <c r="F33" s="31"/>
      <c r="G33" s="78"/>
      <c r="H33" s="31"/>
      <c r="I33" s="48"/>
      <c r="J33" s="31"/>
      <c r="K33" s="51" t="str">
        <v>W</v>
      </c>
      <c r="L33" s="51" t="str">
        <v>W40X183</v>
      </c>
      <c r="M33" s="53" t="str">
        <v>W40X183</v>
      </c>
      <c r="N33" s="51">
        <v>210.88180112570359</v>
      </c>
      <c r="O33" s="51">
        <v>16.651851851851852</v>
      </c>
      <c r="P33" s="51">
        <v>200.71428571428572</v>
      </c>
      <c r="Q33" s="51">
        <v>1782.7794561933536</v>
      </c>
      <c r="R33" s="51">
        <v>492.56876456876455</v>
      </c>
      <c r="S33" s="51">
        <v>698.86010362694299</v>
      </c>
      <c r="T33" s="51">
        <v>378.54922279792743</v>
      </c>
      <c r="U33" s="51">
        <v>3344.1770884020784</v>
      </c>
      <c r="V33" s="51">
        <v>1158.0875626320112</v>
      </c>
      <c r="W33" s="51">
        <v>0</v>
      </c>
      <c r="X33" s="51">
        <v>4.9805445319752613</v>
      </c>
    </row>
    <row r="34" spans="1:24" x14ac:dyDescent="0.55000000000000004">
      <c r="A34" s="77"/>
      <c r="F34" s="31"/>
      <c r="G34" s="78"/>
      <c r="H34" s="31"/>
      <c r="I34" s="48"/>
      <c r="J34" s="31"/>
      <c r="K34" s="51" t="str">
        <v>W</v>
      </c>
      <c r="L34" s="51" t="str">
        <v>W40X167</v>
      </c>
      <c r="M34" s="53" t="str">
        <v>W40X167</v>
      </c>
      <c r="N34" s="51">
        <v>227.99188640973631</v>
      </c>
      <c r="O34" s="51">
        <v>18.733333333333334</v>
      </c>
      <c r="P34" s="51">
        <v>234.65553235908143</v>
      </c>
      <c r="Q34" s="51">
        <v>2062.9867233867371</v>
      </c>
      <c r="R34" s="51">
        <v>500.88063660477451</v>
      </c>
      <c r="S34" s="51">
        <v>826.94285714285718</v>
      </c>
      <c r="T34" s="51">
        <v>521.85714285714289</v>
      </c>
      <c r="U34" s="51">
        <v>3879.5584230738227</v>
      </c>
      <c r="V34" s="51">
        <v>1342.1536042958371</v>
      </c>
      <c r="W34" s="51">
        <v>0</v>
      </c>
      <c r="X34" s="51">
        <v>4.1552258837112062</v>
      </c>
    </row>
    <row r="35" spans="1:24" x14ac:dyDescent="0.55000000000000004">
      <c r="A35" s="77"/>
      <c r="D35" s="121" t="s">
        <v>2601</v>
      </c>
      <c r="E35" s="121"/>
      <c r="F35" s="121"/>
      <c r="G35" s="122"/>
      <c r="H35" s="31"/>
      <c r="I35" s="48"/>
      <c r="J35" s="31"/>
      <c r="K35" s="51" t="str">
        <v>W</v>
      </c>
      <c r="L35" s="51" t="str">
        <v>W40X149</v>
      </c>
      <c r="M35" s="53" t="str">
        <v>W40X149</v>
      </c>
      <c r="N35" s="51">
        <v>256.62100456621005</v>
      </c>
      <c r="O35" s="51">
        <v>21.910331384015596</v>
      </c>
      <c r="P35" s="51">
        <v>289.69072164948454</v>
      </c>
      <c r="Q35" s="51">
        <v>2563.5502709528068</v>
      </c>
      <c r="R35" s="51">
        <v>524.31486880466468</v>
      </c>
      <c r="S35" s="51">
        <v>996.70940170940162</v>
      </c>
      <c r="T35" s="51">
        <v>756.53846153846155</v>
      </c>
      <c r="U35" s="51">
        <v>4797.7635598492361</v>
      </c>
      <c r="V35" s="51">
        <v>1692.5264792766916</v>
      </c>
      <c r="W35" s="51">
        <v>0</v>
      </c>
      <c r="X35" s="51">
        <v>3.1686089259114043</v>
      </c>
    </row>
    <row r="36" spans="1:24" x14ac:dyDescent="0.55000000000000004">
      <c r="A36" s="77"/>
      <c r="D36" s="121"/>
      <c r="E36" s="121"/>
      <c r="F36" s="121"/>
      <c r="G36" s="122"/>
      <c r="H36" s="31"/>
      <c r="I36" s="48"/>
      <c r="J36" s="31"/>
      <c r="K36" s="51" t="str">
        <v>W</v>
      </c>
      <c r="L36" s="51" t="str">
        <v>W36X925</v>
      </c>
      <c r="M36" s="53" t="str">
        <v>W36X925</v>
      </c>
      <c r="N36" s="51">
        <v>41.323529411764703</v>
      </c>
      <c r="O36" s="51">
        <v>3.3156342182890857</v>
      </c>
      <c r="P36" s="51">
        <v>21.167608286252353</v>
      </c>
      <c r="Q36" s="51">
        <v>171.02447918063115</v>
      </c>
      <c r="R36" s="51">
        <v>105.02766941848861</v>
      </c>
      <c r="S36" s="51">
        <v>35.606433566433573</v>
      </c>
      <c r="T36" s="51">
        <v>23.73762237762238</v>
      </c>
      <c r="U36" s="51">
        <v>309.64835378381343</v>
      </c>
      <c r="V36" s="51">
        <v>197.7710530105721</v>
      </c>
      <c r="W36" s="51">
        <v>0</v>
      </c>
      <c r="X36" s="51">
        <v>63.589395537246617</v>
      </c>
    </row>
    <row r="37" spans="1:24" x14ac:dyDescent="0.55000000000000004">
      <c r="A37" s="77"/>
      <c r="D37" s="121"/>
      <c r="E37" s="121"/>
      <c r="F37" s="121"/>
      <c r="G37" s="122"/>
      <c r="H37" s="31"/>
      <c r="I37" s="48"/>
      <c r="J37" s="31"/>
      <c r="K37" s="51" t="str">
        <v>W</v>
      </c>
      <c r="L37" s="51" t="str">
        <v>W36X853</v>
      </c>
      <c r="M37" s="53" t="str">
        <v>W36X853</v>
      </c>
      <c r="N37" s="51">
        <v>44.780876494023907</v>
      </c>
      <c r="O37" s="51">
        <v>3.4584615384615383</v>
      </c>
      <c r="P37" s="51">
        <v>22.257425742574256</v>
      </c>
      <c r="Q37" s="51">
        <v>184.74421729532585</v>
      </c>
      <c r="R37" s="51">
        <v>124.25170068027211</v>
      </c>
      <c r="S37" s="51">
        <v>41.062258064516129</v>
      </c>
      <c r="T37" s="51">
        <v>22.842580645161291</v>
      </c>
      <c r="U37" s="51">
        <v>335.29002115633421</v>
      </c>
      <c r="V37" s="51">
        <v>229.89258261233323</v>
      </c>
      <c r="W37" s="51">
        <v>0</v>
      </c>
      <c r="X37" s="51">
        <v>58.64985158527783</v>
      </c>
    </row>
    <row r="38" spans="1:24" x14ac:dyDescent="0.55000000000000004">
      <c r="A38" s="77"/>
      <c r="D38" s="121"/>
      <c r="E38" s="121"/>
      <c r="F38" s="121"/>
      <c r="G38" s="122"/>
      <c r="H38" s="31"/>
      <c r="I38" s="48"/>
      <c r="J38" s="31"/>
      <c r="K38" s="51" t="str">
        <v>W</v>
      </c>
      <c r="L38" s="51" t="str">
        <v>W36X802</v>
      </c>
      <c r="M38" s="53" t="str">
        <v>W36X802</v>
      </c>
      <c r="N38" s="51">
        <v>47.627118644067799</v>
      </c>
      <c r="O38" s="51">
        <v>3.6973684210526314</v>
      </c>
      <c r="P38" s="51">
        <v>24.017094017094017</v>
      </c>
      <c r="Q38" s="51">
        <v>199.77077554274703</v>
      </c>
      <c r="R38" s="51">
        <v>132.64342774146695</v>
      </c>
      <c r="S38" s="51">
        <v>45.923428571428573</v>
      </c>
      <c r="T38" s="51">
        <v>25.477333333333331</v>
      </c>
      <c r="U38" s="51">
        <v>362.94397087992115</v>
      </c>
      <c r="V38" s="51">
        <v>245.77728566797731</v>
      </c>
      <c r="W38" s="51">
        <v>0</v>
      </c>
      <c r="X38" s="51">
        <v>54.10492418846912</v>
      </c>
    </row>
    <row r="39" spans="1:24" x14ac:dyDescent="0.55000000000000004">
      <c r="A39" s="77"/>
      <c r="D39" s="121"/>
      <c r="E39" s="121"/>
      <c r="F39" s="121"/>
      <c r="G39" s="122"/>
      <c r="H39" s="31"/>
      <c r="I39" s="48"/>
      <c r="J39" s="31"/>
      <c r="K39" s="51" t="str">
        <v>W</v>
      </c>
      <c r="L39" s="51" t="str">
        <v>W36X723</v>
      </c>
      <c r="M39" s="53" t="str">
        <v>W36X723</v>
      </c>
      <c r="N39" s="51">
        <v>52.769953051643192</v>
      </c>
      <c r="O39" s="51">
        <v>4.1021897810218979</v>
      </c>
      <c r="P39" s="51">
        <v>27.01923076923077</v>
      </c>
      <c r="Q39" s="51">
        <v>225.11157311157311</v>
      </c>
      <c r="R39" s="51">
        <v>147.34641027496963</v>
      </c>
      <c r="S39" s="51">
        <v>55.84203821656051</v>
      </c>
      <c r="T39" s="51">
        <v>31.071082802547771</v>
      </c>
      <c r="U39" s="51">
        <v>410.38813738661315</v>
      </c>
      <c r="V39" s="51">
        <v>273.98338085938758</v>
      </c>
      <c r="W39" s="51">
        <v>0</v>
      </c>
      <c r="X39" s="51">
        <v>47.734352136398762</v>
      </c>
    </row>
    <row r="40" spans="1:24" x14ac:dyDescent="0.55000000000000004">
      <c r="A40" s="77"/>
      <c r="F40" s="31"/>
      <c r="G40" s="78"/>
      <c r="H40" s="31"/>
      <c r="I40" s="48"/>
      <c r="J40" s="31"/>
      <c r="K40" s="51" t="str">
        <v>W</v>
      </c>
      <c r="L40" s="51" t="str">
        <v>W36X652</v>
      </c>
      <c r="M40" s="53" t="str">
        <v>W36X652</v>
      </c>
      <c r="N40" s="51">
        <v>58.541666666666664</v>
      </c>
      <c r="O40" s="51">
        <v>4.5691056910569108</v>
      </c>
      <c r="P40" s="51">
        <v>30.626702997275203</v>
      </c>
      <c r="Q40" s="51">
        <v>254.60110895384022</v>
      </c>
      <c r="R40" s="51">
        <v>163.49992977668987</v>
      </c>
      <c r="S40" s="51">
        <v>67.098819561551437</v>
      </c>
      <c r="T40" s="51">
        <v>37.340303541315343</v>
      </c>
      <c r="U40" s="51">
        <v>465.57345616687127</v>
      </c>
      <c r="V40" s="51">
        <v>305.23153539984895</v>
      </c>
      <c r="W40" s="51">
        <v>0</v>
      </c>
      <c r="X40" s="51">
        <v>41.957775481151103</v>
      </c>
    </row>
    <row r="41" spans="1:24" x14ac:dyDescent="0.55000000000000004">
      <c r="A41" s="77"/>
      <c r="F41" s="31"/>
      <c r="G41" s="78"/>
      <c r="H41" s="31"/>
      <c r="I41" s="48"/>
      <c r="J41" s="31"/>
      <c r="K41" s="51" t="str">
        <v>W</v>
      </c>
      <c r="L41" s="51" t="str">
        <v>W36X529</v>
      </c>
      <c r="M41" s="53" t="str">
        <v>W36X529</v>
      </c>
      <c r="N41" s="51">
        <v>72.051282051282058</v>
      </c>
      <c r="O41" s="51">
        <v>5.6482412060301508</v>
      </c>
      <c r="P41" s="51">
        <v>38.892733564013838</v>
      </c>
      <c r="Q41" s="51">
        <v>324.98102375136284</v>
      </c>
      <c r="R41" s="51">
        <v>204.50467406989145</v>
      </c>
      <c r="S41" s="51">
        <v>100.02568807339451</v>
      </c>
      <c r="T41" s="51">
        <v>55.34067278287462</v>
      </c>
      <c r="U41" s="51">
        <v>600.37252316358524</v>
      </c>
      <c r="V41" s="51">
        <v>385.02988155748545</v>
      </c>
      <c r="W41" s="51">
        <v>0</v>
      </c>
      <c r="X41" s="51">
        <v>32.312650443448995</v>
      </c>
    </row>
    <row r="42" spans="1:24" x14ac:dyDescent="0.55000000000000004">
      <c r="A42" s="77"/>
      <c r="F42" s="31"/>
      <c r="G42" s="78"/>
      <c r="H42" s="31"/>
      <c r="I42" s="48"/>
      <c r="J42" s="31"/>
      <c r="K42" s="51" t="str">
        <v>W</v>
      </c>
      <c r="L42" s="51" t="str">
        <v>W36X487</v>
      </c>
      <c r="M42" s="53" t="str">
        <v>W36X487</v>
      </c>
      <c r="N42" s="51">
        <v>78.6013986013986</v>
      </c>
      <c r="O42" s="51">
        <v>6.1420765027322402</v>
      </c>
      <c r="P42" s="51">
        <v>42.737642585551328</v>
      </c>
      <c r="Q42" s="51">
        <v>356.95854063018243</v>
      </c>
      <c r="R42" s="51">
        <v>220.63703703703703</v>
      </c>
      <c r="S42" s="51">
        <v>116.75658914728683</v>
      </c>
      <c r="T42" s="51">
        <v>65.348837209302332</v>
      </c>
      <c r="U42" s="51">
        <v>662.87701565360101</v>
      </c>
      <c r="V42" s="51">
        <v>418.45543762589921</v>
      </c>
      <c r="W42" s="51">
        <v>0</v>
      </c>
      <c r="X42" s="51">
        <v>29.171509235811822</v>
      </c>
    </row>
    <row r="43" spans="1:24" x14ac:dyDescent="0.55000000000000004">
      <c r="A43" s="77"/>
      <c r="F43" s="31"/>
      <c r="G43" s="78"/>
      <c r="H43" s="31"/>
      <c r="I43" s="48"/>
      <c r="J43" s="31"/>
      <c r="K43" s="51" t="str">
        <v>W</v>
      </c>
      <c r="L43" s="51" t="str">
        <v>W36X441</v>
      </c>
      <c r="M43" s="53" t="str">
        <v>W36X441</v>
      </c>
      <c r="N43" s="51">
        <v>86.461538461538467</v>
      </c>
      <c r="O43" s="51">
        <v>6.8121212121212125</v>
      </c>
      <c r="P43" s="51">
        <v>47.829787234042556</v>
      </c>
      <c r="Q43" s="51">
        <v>401.62698739599642</v>
      </c>
      <c r="R43" s="51">
        <v>244.59409932197178</v>
      </c>
      <c r="S43" s="51">
        <v>141.36907216494845</v>
      </c>
      <c r="T43" s="51">
        <v>78.795876288659798</v>
      </c>
      <c r="U43" s="51">
        <v>750.85187449850685</v>
      </c>
      <c r="V43" s="51">
        <v>466.92116396551131</v>
      </c>
      <c r="W43" s="51">
        <v>0</v>
      </c>
      <c r="X43" s="51">
        <v>25.636412159665952</v>
      </c>
    </row>
    <row r="44" spans="1:24" x14ac:dyDescent="0.55000000000000004">
      <c r="A44" s="79"/>
      <c r="B44" s="80"/>
      <c r="C44" s="80"/>
      <c r="D44" s="80"/>
      <c r="E44" s="80"/>
      <c r="F44" s="81"/>
      <c r="G44" s="82"/>
      <c r="H44" s="31"/>
      <c r="I44" s="48"/>
      <c r="J44" s="31"/>
      <c r="K44" s="51" t="str">
        <v>W</v>
      </c>
      <c r="L44" s="51" t="str">
        <v>W36X395</v>
      </c>
      <c r="M44" s="53" t="str">
        <v>W36X395</v>
      </c>
      <c r="N44" s="51">
        <v>96.896551724137936</v>
      </c>
      <c r="O44" s="51">
        <v>7.5436241610738257</v>
      </c>
      <c r="P44" s="51">
        <v>54.03846153846154</v>
      </c>
      <c r="Q44" s="51">
        <v>453.97922077922073</v>
      </c>
      <c r="R44" s="51">
        <v>273.8073051481162</v>
      </c>
      <c r="S44" s="51">
        <v>174.14084507042256</v>
      </c>
      <c r="T44" s="51">
        <v>96.569014084507032</v>
      </c>
      <c r="U44" s="51">
        <v>856.96089699770562</v>
      </c>
      <c r="V44" s="51">
        <v>527.26039394292275</v>
      </c>
      <c r="W44" s="51">
        <v>0</v>
      </c>
      <c r="X44" s="51">
        <v>22.338287744596528</v>
      </c>
    </row>
    <row r="45" spans="1:24" x14ac:dyDescent="0.55000000000000004">
      <c r="F45" s="31"/>
      <c r="H45" s="31"/>
      <c r="I45" s="48"/>
      <c r="J45" s="31"/>
      <c r="K45" s="51" t="str">
        <v>W</v>
      </c>
      <c r="L45" s="51" t="str">
        <v>W36X361</v>
      </c>
      <c r="M45" s="53" t="str">
        <v>W36X361</v>
      </c>
      <c r="N45" s="51">
        <v>106.0377358490566</v>
      </c>
      <c r="O45" s="51">
        <v>8.325925925925926</v>
      </c>
      <c r="P45" s="51">
        <v>59.787234042553195</v>
      </c>
      <c r="Q45" s="51">
        <v>502.21503945241943</v>
      </c>
      <c r="R45" s="51">
        <v>299.50944969427456</v>
      </c>
      <c r="S45" s="51">
        <v>207.26972477064217</v>
      </c>
      <c r="T45" s="51">
        <v>115.49357798165138</v>
      </c>
      <c r="U45" s="51">
        <v>957.01127918647296</v>
      </c>
      <c r="V45" s="51">
        <v>582.6341609857451</v>
      </c>
      <c r="W45" s="51">
        <v>0</v>
      </c>
      <c r="X45" s="51">
        <v>19.89839528014906</v>
      </c>
    </row>
    <row r="46" spans="1:24" x14ac:dyDescent="0.55000000000000004">
      <c r="A46" s="73"/>
      <c r="B46" s="74"/>
      <c r="C46" s="74"/>
      <c r="D46" s="74"/>
      <c r="E46" s="74"/>
      <c r="F46" s="75"/>
      <c r="G46" s="76"/>
      <c r="H46" s="31"/>
      <c r="I46" s="48"/>
      <c r="J46" s="31"/>
      <c r="K46" s="51" t="str">
        <v>W</v>
      </c>
      <c r="L46" s="51" t="str">
        <v>W36X330</v>
      </c>
      <c r="M46" s="53" t="str">
        <v>W36X330</v>
      </c>
      <c r="N46" s="51">
        <v>115.99587203302373</v>
      </c>
      <c r="O46" s="51">
        <v>9.064516129032258</v>
      </c>
      <c r="P46" s="51">
        <v>65.73099415204679</v>
      </c>
      <c r="Q46" s="51">
        <v>554.08450704225356</v>
      </c>
      <c r="R46" s="51">
        <v>330.11529075149372</v>
      </c>
      <c r="S46" s="51">
        <v>246.66666666666669</v>
      </c>
      <c r="T46" s="51">
        <v>136.00000000000003</v>
      </c>
      <c r="U46" s="51">
        <v>1067.6907828259223</v>
      </c>
      <c r="V46" s="51">
        <v>647.16123735059705</v>
      </c>
      <c r="W46" s="51">
        <v>0</v>
      </c>
      <c r="X46" s="51">
        <v>17.732015225480154</v>
      </c>
    </row>
    <row r="47" spans="1:24" x14ac:dyDescent="0.55000000000000004">
      <c r="A47" s="77"/>
      <c r="F47" s="31"/>
      <c r="G47" s="78"/>
      <c r="H47" s="31"/>
      <c r="I47" s="48"/>
      <c r="J47" s="31"/>
      <c r="K47" s="51" t="str">
        <v>W</v>
      </c>
      <c r="L47" s="51" t="str">
        <v>W36X302</v>
      </c>
      <c r="M47" s="53" t="str">
        <v>W36X302</v>
      </c>
      <c r="N47" s="51">
        <v>126.29213483146067</v>
      </c>
      <c r="O47" s="51">
        <v>9.946902654867257</v>
      </c>
      <c r="P47" s="51">
        <v>72.051282051282058</v>
      </c>
      <c r="Q47" s="51">
        <v>604.71611721611725</v>
      </c>
      <c r="R47" s="51">
        <v>357.95280724190678</v>
      </c>
      <c r="S47" s="51">
        <v>293.67340590979785</v>
      </c>
      <c r="T47" s="51">
        <v>165.19129082426127</v>
      </c>
      <c r="U47" s="51">
        <v>1182.8617047194793</v>
      </c>
      <c r="V47" s="51">
        <v>713.89073501672635</v>
      </c>
      <c r="W47" s="51">
        <v>0</v>
      </c>
      <c r="X47" s="51">
        <v>15.908147351632358</v>
      </c>
    </row>
    <row r="48" spans="1:24" x14ac:dyDescent="0.55000000000000004">
      <c r="A48" s="77"/>
      <c r="F48" s="31"/>
      <c r="G48" s="78"/>
      <c r="H48" s="31"/>
      <c r="I48" s="48"/>
      <c r="J48" s="31"/>
      <c r="K48" s="51" t="str">
        <v>W</v>
      </c>
      <c r="L48" s="51" t="str">
        <v>W36X282</v>
      </c>
      <c r="M48" s="53" t="str">
        <v>W36X282</v>
      </c>
      <c r="N48" s="51">
        <v>135.58504221954161</v>
      </c>
      <c r="O48" s="51">
        <v>10.704761904761904</v>
      </c>
      <c r="P48" s="51">
        <v>78.055555555555557</v>
      </c>
      <c r="Q48" s="51">
        <v>653.28025477707001</v>
      </c>
      <c r="R48" s="51">
        <v>382.96091317883088</v>
      </c>
      <c r="S48" s="51">
        <v>334.85388994307397</v>
      </c>
      <c r="T48" s="51">
        <v>188.75521821631878</v>
      </c>
      <c r="U48" s="51">
        <v>1291.1380627511105</v>
      </c>
      <c r="V48" s="51">
        <v>772.78303597442402</v>
      </c>
      <c r="W48" s="51">
        <v>0</v>
      </c>
      <c r="X48" s="51">
        <v>14.490210208337224</v>
      </c>
    </row>
    <row r="49" spans="1:24" x14ac:dyDescent="0.55000000000000004">
      <c r="A49" s="77"/>
      <c r="F49" s="31"/>
      <c r="G49" s="78"/>
      <c r="H49" s="31"/>
      <c r="I49" s="48"/>
      <c r="J49" s="31"/>
      <c r="K49" s="51" t="str">
        <v>W</v>
      </c>
      <c r="L49" s="51" t="str">
        <v>W36X262</v>
      </c>
      <c r="M49" s="53" t="str">
        <v>W36X262</v>
      </c>
      <c r="N49" s="51">
        <v>145.59585492227978</v>
      </c>
      <c r="O49" s="51">
        <v>11.563786008230453</v>
      </c>
      <c r="P49" s="51">
        <v>85.151515151515156</v>
      </c>
      <c r="Q49" s="51">
        <v>716.10601427115193</v>
      </c>
      <c r="R49" s="51">
        <v>405.91380686352755</v>
      </c>
      <c r="S49" s="51">
        <v>389.07692307692304</v>
      </c>
      <c r="T49" s="51">
        <v>226.96153846153845</v>
      </c>
      <c r="U49" s="51">
        <v>1432.2292845772881</v>
      </c>
      <c r="V49" s="51">
        <v>841.15835131776248</v>
      </c>
      <c r="W49" s="51">
        <v>0</v>
      </c>
      <c r="X49" s="51">
        <v>12.964244562910785</v>
      </c>
    </row>
    <row r="50" spans="1:24" x14ac:dyDescent="0.55000000000000004">
      <c r="A50" s="77"/>
      <c r="D50" s="121" t="s">
        <v>2602</v>
      </c>
      <c r="E50" s="121"/>
      <c r="F50" s="121"/>
      <c r="G50" s="122"/>
      <c r="H50" s="31"/>
      <c r="I50" s="48"/>
      <c r="J50" s="31"/>
      <c r="K50" s="51" t="str">
        <v>W</v>
      </c>
      <c r="L50" s="51" t="str">
        <v>W36X247</v>
      </c>
      <c r="M50" s="53" t="str">
        <v>W36X247</v>
      </c>
      <c r="N50" s="51">
        <v>155.0344827586207</v>
      </c>
      <c r="O50" s="51">
        <v>12.311062431544359</v>
      </c>
      <c r="P50" s="51">
        <v>91.382113821138205</v>
      </c>
      <c r="Q50" s="51">
        <v>770.76640997433071</v>
      </c>
      <c r="R50" s="51">
        <v>428.23053892215569</v>
      </c>
      <c r="S50" s="51">
        <v>437.29106628242079</v>
      </c>
      <c r="T50" s="51">
        <v>259.13544668587895</v>
      </c>
      <c r="U50" s="51">
        <v>1556.5516399152559</v>
      </c>
      <c r="V50" s="51">
        <v>904.73074675365092</v>
      </c>
      <c r="W50" s="51">
        <v>0</v>
      </c>
      <c r="X50" s="51">
        <v>11.848915183494245</v>
      </c>
    </row>
    <row r="51" spans="1:24" x14ac:dyDescent="0.55000000000000004">
      <c r="A51" s="77"/>
      <c r="D51" s="121"/>
      <c r="E51" s="121"/>
      <c r="F51" s="121"/>
      <c r="G51" s="122"/>
      <c r="H51" s="31"/>
      <c r="I51" s="48"/>
      <c r="J51" s="31"/>
      <c r="K51" s="51" t="str">
        <v>W</v>
      </c>
      <c r="L51" s="51" t="str">
        <v>W36X231</v>
      </c>
      <c r="M51" s="53" t="str">
        <v>W36X231</v>
      </c>
      <c r="N51" s="51">
        <v>164.80938416422288</v>
      </c>
      <c r="O51" s="51">
        <v>13.1615925058548</v>
      </c>
      <c r="P51" s="51">
        <v>98.596491228070178</v>
      </c>
      <c r="Q51" s="51">
        <v>830.37825059101647</v>
      </c>
      <c r="R51" s="51">
        <v>451.26855600539812</v>
      </c>
      <c r="S51" s="51">
        <v>493.46341463414632</v>
      </c>
      <c r="T51" s="51">
        <v>297.64459930313586</v>
      </c>
      <c r="U51" s="51">
        <v>1695.7570893882644</v>
      </c>
      <c r="V51" s="51">
        <v>976.31778417693363</v>
      </c>
      <c r="W51" s="51">
        <v>0</v>
      </c>
      <c r="X51" s="51">
        <v>10.794142053219955</v>
      </c>
    </row>
    <row r="52" spans="1:24" ht="14.4" customHeight="1" x14ac:dyDescent="0.55000000000000004">
      <c r="A52" s="77"/>
      <c r="D52" s="121"/>
      <c r="E52" s="121"/>
      <c r="F52" s="121"/>
      <c r="G52" s="122"/>
      <c r="H52" s="31"/>
      <c r="I52" s="48"/>
      <c r="J52" s="31"/>
      <c r="K52" s="51" t="str">
        <v>W</v>
      </c>
      <c r="L52" s="51" t="str">
        <v>W36X387</v>
      </c>
      <c r="M52" s="53" t="str">
        <v>W36X387</v>
      </c>
      <c r="N52" s="51">
        <v>98.596491228070178</v>
      </c>
      <c r="O52" s="51">
        <v>8.264705882352942</v>
      </c>
      <c r="P52" s="51">
        <v>80.863309352517987</v>
      </c>
      <c r="Q52" s="51">
        <v>657.10034013605446</v>
      </c>
      <c r="R52" s="51">
        <v>238.65958012224289</v>
      </c>
      <c r="S52" s="51">
        <v>167.29302325581395</v>
      </c>
      <c r="T52" s="51">
        <v>92.795348837209303</v>
      </c>
      <c r="U52" s="51">
        <v>1189.3460086273133</v>
      </c>
      <c r="V52" s="51">
        <v>481.61042988767247</v>
      </c>
      <c r="W52" s="51">
        <v>0</v>
      </c>
      <c r="X52" s="51">
        <v>15.81596428198641</v>
      </c>
    </row>
    <row r="53" spans="1:24" x14ac:dyDescent="0.55000000000000004">
      <c r="A53" s="77"/>
      <c r="D53" s="121"/>
      <c r="E53" s="121"/>
      <c r="F53" s="121"/>
      <c r="G53" s="122"/>
      <c r="H53" s="31"/>
      <c r="I53" s="48"/>
      <c r="J53" s="31"/>
      <c r="K53" s="51" t="str">
        <v>W</v>
      </c>
      <c r="L53" s="51" t="str">
        <v>W36X350</v>
      </c>
      <c r="M53" s="53" t="str">
        <v>W36X350</v>
      </c>
      <c r="N53" s="51">
        <v>109.12621359223301</v>
      </c>
      <c r="O53" s="51">
        <v>9.2131147540983598</v>
      </c>
      <c r="P53" s="51">
        <v>90.645161290322577</v>
      </c>
      <c r="Q53" s="51">
        <v>739.14677276746249</v>
      </c>
      <c r="R53" s="51">
        <v>263.04823989569752</v>
      </c>
      <c r="S53" s="51">
        <v>202.14573643410853</v>
      </c>
      <c r="T53" s="51">
        <v>113.27131782945736</v>
      </c>
      <c r="U53" s="51">
        <v>1343.6059944276155</v>
      </c>
      <c r="V53" s="51">
        <v>538.28321613610785</v>
      </c>
      <c r="W53" s="51">
        <v>0</v>
      </c>
      <c r="X53" s="51">
        <v>13.885316143978743</v>
      </c>
    </row>
    <row r="54" spans="1:24" x14ac:dyDescent="0.55000000000000004">
      <c r="A54" s="77"/>
      <c r="D54" s="121"/>
      <c r="E54" s="121"/>
      <c r="F54" s="121"/>
      <c r="G54" s="122"/>
      <c r="H54" s="31"/>
      <c r="I54" s="48"/>
      <c r="J54" s="31"/>
      <c r="K54" s="51" t="str">
        <v>W</v>
      </c>
      <c r="L54" s="51" t="str">
        <v>W36X318</v>
      </c>
      <c r="M54" s="53" t="str">
        <v>W36X318</v>
      </c>
      <c r="N54" s="51">
        <v>120.3426124197002</v>
      </c>
      <c r="O54" s="51">
        <v>10.126126126126126</v>
      </c>
      <c r="P54" s="51">
        <v>102.18181818181819</v>
      </c>
      <c r="Q54" s="51">
        <v>835.65321548056681</v>
      </c>
      <c r="R54" s="51">
        <v>290.25583626479056</v>
      </c>
      <c r="S54" s="51">
        <v>243.5523906408952</v>
      </c>
      <c r="T54" s="51">
        <v>134.92573753814852</v>
      </c>
      <c r="U54" s="51">
        <v>1525.4600853956817</v>
      </c>
      <c r="V54" s="51">
        <v>601.23747134858593</v>
      </c>
      <c r="W54" s="51">
        <v>0</v>
      </c>
      <c r="X54" s="51">
        <v>12.1107986314911</v>
      </c>
    </row>
    <row r="55" spans="1:24" x14ac:dyDescent="0.55000000000000004">
      <c r="A55" s="77"/>
      <c r="F55" s="31"/>
      <c r="G55" s="78"/>
      <c r="H55" s="31"/>
      <c r="I55" s="48"/>
      <c r="J55" s="31"/>
      <c r="K55" s="51" t="str">
        <v>W</v>
      </c>
      <c r="L55" s="51" t="str">
        <v>W36X286</v>
      </c>
      <c r="M55" s="53" t="str">
        <v>W36X286</v>
      </c>
      <c r="N55" s="51">
        <v>133.969010727056</v>
      </c>
      <c r="O55" s="51">
        <v>11.24</v>
      </c>
      <c r="P55" s="51">
        <v>114.81103166496425</v>
      </c>
      <c r="Q55" s="51">
        <v>943.22896045995219</v>
      </c>
      <c r="R55" s="51">
        <v>324.2847159828292</v>
      </c>
      <c r="S55" s="51">
        <v>297.9835164835165</v>
      </c>
      <c r="T55" s="51">
        <v>163.6593406593407</v>
      </c>
      <c r="U55" s="51">
        <v>1732.9268785163097</v>
      </c>
      <c r="V55" s="51">
        <v>680.76816381268236</v>
      </c>
      <c r="W55" s="51">
        <v>0</v>
      </c>
      <c r="X55" s="51">
        <v>10.541167863426251</v>
      </c>
    </row>
    <row r="56" spans="1:24" x14ac:dyDescent="0.55000000000000004">
      <c r="A56" s="77"/>
      <c r="F56" s="31"/>
      <c r="G56" s="78"/>
      <c r="H56" s="31"/>
      <c r="I56" s="48"/>
      <c r="J56" s="31"/>
      <c r="K56" s="51" t="str">
        <v>W</v>
      </c>
      <c r="L56" s="51" t="str">
        <v>W36X256</v>
      </c>
      <c r="M56" s="53" t="str">
        <v>W36X256</v>
      </c>
      <c r="N56" s="51">
        <v>149.26958831341301</v>
      </c>
      <c r="O56" s="51">
        <v>12.558659217877095</v>
      </c>
      <c r="P56" s="51">
        <v>129.94219653179192</v>
      </c>
      <c r="Q56" s="51">
        <v>1070.5465055176039</v>
      </c>
      <c r="R56" s="51">
        <v>359.61309523809524</v>
      </c>
      <c r="S56" s="51">
        <v>367.5841209829868</v>
      </c>
      <c r="T56" s="51">
        <v>203.97731568998108</v>
      </c>
      <c r="U56" s="51">
        <v>1982.0932650743589</v>
      </c>
      <c r="V56" s="51">
        <v>773.24961220630996</v>
      </c>
      <c r="W56" s="51">
        <v>0</v>
      </c>
      <c r="X56" s="51">
        <v>9.0903425446277843</v>
      </c>
    </row>
    <row r="57" spans="1:24" x14ac:dyDescent="0.55000000000000004">
      <c r="A57" s="77"/>
      <c r="F57" s="31"/>
      <c r="G57" s="78"/>
      <c r="H57" s="31"/>
      <c r="I57" s="48"/>
      <c r="J57" s="31"/>
      <c r="K57" s="51" t="str">
        <v>W</v>
      </c>
      <c r="L57" s="51" t="str">
        <v>W36X232</v>
      </c>
      <c r="M57" s="53" t="str">
        <v>W36X232</v>
      </c>
      <c r="N57" s="51">
        <v>165.29411764705881</v>
      </c>
      <c r="O57" s="51">
        <v>13.893695920889988</v>
      </c>
      <c r="P57" s="51">
        <v>145.59585492227978</v>
      </c>
      <c r="Q57" s="51">
        <v>1200.8547008547009</v>
      </c>
      <c r="R57" s="51">
        <v>399.64444444444445</v>
      </c>
      <c r="S57" s="51">
        <v>445.62626262626259</v>
      </c>
      <c r="T57" s="51">
        <v>246.93939393939391</v>
      </c>
      <c r="U57" s="51">
        <v>2242.1839279682708</v>
      </c>
      <c r="V57" s="51">
        <v>876.10996460567787</v>
      </c>
      <c r="W57" s="51">
        <v>0</v>
      </c>
      <c r="X57" s="51">
        <v>7.9198748374415349</v>
      </c>
    </row>
    <row r="58" spans="1:24" x14ac:dyDescent="0.55000000000000004">
      <c r="A58" s="79"/>
      <c r="B58" s="80"/>
      <c r="C58" s="80"/>
      <c r="D58" s="80"/>
      <c r="E58" s="80"/>
      <c r="F58" s="81"/>
      <c r="G58" s="82"/>
      <c r="H58" s="31"/>
      <c r="I58" s="48"/>
      <c r="J58" s="31"/>
      <c r="K58" s="51" t="str">
        <v>W</v>
      </c>
      <c r="L58" s="51" t="str">
        <v>W36X210</v>
      </c>
      <c r="M58" s="53" t="str">
        <v>W36X210</v>
      </c>
      <c r="N58" s="51">
        <v>181.58319870759289</v>
      </c>
      <c r="O58" s="51">
        <v>15.632823365785814</v>
      </c>
      <c r="P58" s="51">
        <v>166.5185185185185</v>
      </c>
      <c r="Q58" s="51">
        <v>1367.3965936739658</v>
      </c>
      <c r="R58" s="51">
        <v>422.67981014968967</v>
      </c>
      <c r="S58" s="51">
        <v>545.94285714285718</v>
      </c>
      <c r="T58" s="51">
        <v>333.18571428571425</v>
      </c>
      <c r="U58" s="51">
        <v>2576.0015448343602</v>
      </c>
      <c r="V58" s="51">
        <v>1000.6576049560491</v>
      </c>
      <c r="W58" s="51">
        <v>0</v>
      </c>
      <c r="X58" s="51">
        <v>6.763970499204814</v>
      </c>
    </row>
    <row r="59" spans="1:24" x14ac:dyDescent="0.55000000000000004">
      <c r="F59" s="31"/>
      <c r="H59" s="31"/>
      <c r="I59" s="48"/>
      <c r="J59" s="31"/>
      <c r="K59" s="51" t="str">
        <v>W</v>
      </c>
      <c r="L59" s="51" t="str">
        <v>W36X194</v>
      </c>
      <c r="M59" s="53" t="str">
        <v>W36X194</v>
      </c>
      <c r="N59" s="51">
        <v>197.19298245614036</v>
      </c>
      <c r="O59" s="51">
        <v>16.927710843373493</v>
      </c>
      <c r="P59" s="51">
        <v>181.58319870759289</v>
      </c>
      <c r="Q59" s="51">
        <v>1498.6666666666667</v>
      </c>
      <c r="R59" s="51">
        <v>460.2128234213796</v>
      </c>
      <c r="S59" s="51">
        <v>637.94594594594594</v>
      </c>
      <c r="T59" s="51">
        <v>387.32432432432438</v>
      </c>
      <c r="U59" s="51">
        <v>2848.7737701210162</v>
      </c>
      <c r="V59" s="51">
        <v>1114.4637703011654</v>
      </c>
      <c r="W59" s="51">
        <v>0</v>
      </c>
      <c r="X59" s="51">
        <v>6.0205645003360155</v>
      </c>
    </row>
    <row r="60" spans="1:24" x14ac:dyDescent="0.55000000000000004">
      <c r="A60" s="73"/>
      <c r="B60" s="74"/>
      <c r="C60" s="74"/>
      <c r="D60" s="74"/>
      <c r="E60" s="74"/>
      <c r="F60" s="75"/>
      <c r="G60" s="76"/>
      <c r="H60" s="31"/>
      <c r="I60" s="48"/>
      <c r="J60" s="31"/>
      <c r="K60" s="51" t="str">
        <v>W</v>
      </c>
      <c r="L60" s="51" t="str">
        <v>W36X182</v>
      </c>
      <c r="M60" s="53" t="str">
        <v>W36X182</v>
      </c>
      <c r="N60" s="51">
        <v>209.70149253731341</v>
      </c>
      <c r="O60" s="51">
        <v>18.041733547351527</v>
      </c>
      <c r="P60" s="51">
        <v>195.13888888888889</v>
      </c>
      <c r="Q60" s="51">
        <v>1619.5965417867435</v>
      </c>
      <c r="R60" s="51">
        <v>487.0552334452243</v>
      </c>
      <c r="S60" s="51">
        <v>716.92972972972962</v>
      </c>
      <c r="T60" s="51">
        <v>440.48648648648651</v>
      </c>
      <c r="U60" s="51">
        <v>3096.784278857388</v>
      </c>
      <c r="V60" s="51">
        <v>1213.5001931500797</v>
      </c>
      <c r="W60" s="51">
        <v>0</v>
      </c>
      <c r="X60" s="51">
        <v>5.4583123004548915</v>
      </c>
    </row>
    <row r="61" spans="1:24" x14ac:dyDescent="0.55000000000000004">
      <c r="A61" s="77"/>
      <c r="F61" s="31"/>
      <c r="G61" s="78"/>
      <c r="H61" s="31"/>
      <c r="I61" s="48"/>
      <c r="J61" s="31"/>
      <c r="K61" s="51" t="str">
        <v>W</v>
      </c>
      <c r="L61" s="51" t="str">
        <v>W36X170</v>
      </c>
      <c r="M61" s="53" t="str">
        <v>W36X170</v>
      </c>
      <c r="N61" s="51">
        <v>224.8</v>
      </c>
      <c r="O61" s="51">
        <v>19.345955249569709</v>
      </c>
      <c r="P61" s="51">
        <v>211.27819548872179</v>
      </c>
      <c r="Q61" s="51">
        <v>1740.284090909091</v>
      </c>
      <c r="R61" s="51">
        <v>519.49579831932772</v>
      </c>
      <c r="S61" s="51">
        <v>818.8079470198677</v>
      </c>
      <c r="T61" s="51">
        <v>506.17218543046363</v>
      </c>
      <c r="U61" s="51">
        <v>3362.219009909707</v>
      </c>
      <c r="V61" s="51">
        <v>1336.2895099492309</v>
      </c>
      <c r="W61" s="51">
        <v>0</v>
      </c>
      <c r="X61" s="51">
        <v>4.9484524776799423</v>
      </c>
    </row>
    <row r="62" spans="1:24" x14ac:dyDescent="0.55000000000000004">
      <c r="A62" s="77"/>
      <c r="F62" s="31"/>
      <c r="G62" s="78"/>
      <c r="H62" s="31"/>
      <c r="I62" s="48"/>
      <c r="J62" s="31"/>
      <c r="K62" s="51" t="str">
        <v>W</v>
      </c>
      <c r="L62" s="51" t="str">
        <v>W36X160</v>
      </c>
      <c r="M62" s="53" t="str">
        <v>W36X160</v>
      </c>
      <c r="N62" s="51">
        <v>239.14893617021278</v>
      </c>
      <c r="O62" s="51">
        <v>20.7380073800738</v>
      </c>
      <c r="P62" s="51">
        <v>228.92057026476579</v>
      </c>
      <c r="Q62" s="51">
        <v>1886.4074443336658</v>
      </c>
      <c r="R62" s="51">
        <v>545.69987389659525</v>
      </c>
      <c r="S62" s="51">
        <v>924.58064516129036</v>
      </c>
      <c r="T62" s="51">
        <v>589.19354838709671</v>
      </c>
      <c r="U62" s="51">
        <v>3671.3866633596463</v>
      </c>
      <c r="V62" s="51">
        <v>1474.3625588902028</v>
      </c>
      <c r="W62" s="51">
        <v>0</v>
      </c>
      <c r="X62" s="51">
        <v>4.4475329987983931</v>
      </c>
    </row>
    <row r="63" spans="1:24" x14ac:dyDescent="0.55000000000000004">
      <c r="A63" s="77"/>
      <c r="D63" s="121" t="s">
        <v>2598</v>
      </c>
      <c r="E63" s="121"/>
      <c r="F63" s="121"/>
      <c r="G63" s="122"/>
      <c r="H63" s="31"/>
      <c r="I63" s="48"/>
      <c r="J63" s="31"/>
      <c r="K63" s="51" t="str">
        <v>W</v>
      </c>
      <c r="L63" s="51" t="str">
        <v>W36X150</v>
      </c>
      <c r="M63" s="53" t="str">
        <v>W36X150</v>
      </c>
      <c r="N63" s="51">
        <v>253.72460496613996</v>
      </c>
      <c r="O63" s="51">
        <v>22.301587301587301</v>
      </c>
      <c r="P63" s="51">
        <v>249.22394678492239</v>
      </c>
      <c r="Q63" s="51">
        <v>2061.5524034672972</v>
      </c>
      <c r="R63" s="51">
        <v>570.95221238938052</v>
      </c>
      <c r="S63" s="51">
        <v>1046.09900990099</v>
      </c>
      <c r="T63" s="51">
        <v>695.54455445544556</v>
      </c>
      <c r="U63" s="51">
        <v>4038.4219765705134</v>
      </c>
      <c r="V63" s="51">
        <v>1644.747298757376</v>
      </c>
      <c r="W63" s="51">
        <v>0</v>
      </c>
      <c r="X63" s="51">
        <v>3.9524294677556924</v>
      </c>
    </row>
    <row r="64" spans="1:24" x14ac:dyDescent="0.55000000000000004">
      <c r="A64" s="77"/>
      <c r="D64" s="121"/>
      <c r="E64" s="121"/>
      <c r="F64" s="121"/>
      <c r="G64" s="122"/>
      <c r="H64" s="31"/>
      <c r="I64" s="48"/>
      <c r="J64" s="31"/>
      <c r="K64" s="51" t="str">
        <v>W</v>
      </c>
      <c r="L64" s="51" t="str">
        <v>W36X135</v>
      </c>
      <c r="M64" s="53" t="str">
        <v>W36X135</v>
      </c>
      <c r="N64" s="51">
        <v>281.70426065162906</v>
      </c>
      <c r="O64" s="51">
        <v>25.603644646924828</v>
      </c>
      <c r="P64" s="51">
        <v>298.14323607427053</v>
      </c>
      <c r="Q64" s="51">
        <v>2462.9985935302393</v>
      </c>
      <c r="R64" s="51">
        <v>602.82905982905982</v>
      </c>
      <c r="S64" s="51">
        <v>1268.5142857142857</v>
      </c>
      <c r="T64" s="51">
        <v>963.42857142857144</v>
      </c>
      <c r="U64" s="51">
        <v>4836.6354812999025</v>
      </c>
      <c r="V64" s="51">
        <v>2059.4571001716722</v>
      </c>
      <c r="W64" s="51">
        <v>0</v>
      </c>
      <c r="X64" s="51">
        <v>3.1351059176005478</v>
      </c>
    </row>
    <row r="65" spans="1:24" ht="14.4" customHeight="1" x14ac:dyDescent="0.55000000000000004">
      <c r="A65" s="77"/>
      <c r="D65" s="121"/>
      <c r="E65" s="121"/>
      <c r="F65" s="121"/>
      <c r="G65" s="122"/>
      <c r="H65" s="31"/>
      <c r="I65" s="48"/>
      <c r="J65" s="31"/>
      <c r="K65" s="51" t="str">
        <v>W</v>
      </c>
      <c r="L65" s="51" t="str">
        <v>W33X387</v>
      </c>
      <c r="M65" s="53" t="str">
        <v>W33X387</v>
      </c>
      <c r="N65" s="51">
        <v>98.596491228070178</v>
      </c>
      <c r="O65" s="51">
        <v>8.325925925925926</v>
      </c>
      <c r="P65" s="51">
        <v>56.2</v>
      </c>
      <c r="Q65" s="51">
        <v>436.68507688975524</v>
      </c>
      <c r="R65" s="51">
        <v>285.60715918740613</v>
      </c>
      <c r="S65" s="51">
        <v>173.15675675675675</v>
      </c>
      <c r="T65" s="51">
        <v>95.691891891891885</v>
      </c>
      <c r="U65" s="51">
        <v>829.84352702443391</v>
      </c>
      <c r="V65" s="51">
        <v>546.62060484124811</v>
      </c>
      <c r="W65" s="51">
        <v>0</v>
      </c>
      <c r="X65" s="51">
        <v>23.100929089263257</v>
      </c>
    </row>
    <row r="66" spans="1:24" x14ac:dyDescent="0.55000000000000004">
      <c r="A66" s="77"/>
      <c r="D66" s="121"/>
      <c r="E66" s="121"/>
      <c r="F66" s="121"/>
      <c r="G66" s="122"/>
      <c r="H66" s="31"/>
      <c r="I66" s="48"/>
      <c r="J66" s="31"/>
      <c r="K66" s="51" t="str">
        <v>W</v>
      </c>
      <c r="L66" s="51" t="str">
        <v>W33X354</v>
      </c>
      <c r="M66" s="53" t="str">
        <v>W33X354</v>
      </c>
      <c r="N66" s="51">
        <v>108.07692307692308</v>
      </c>
      <c r="O66" s="51">
        <v>9.064516129032258</v>
      </c>
      <c r="P66" s="51">
        <v>62.099447513812152</v>
      </c>
      <c r="Q66" s="51">
        <v>482.54571672019409</v>
      </c>
      <c r="R66" s="51">
        <v>311.39028213166142</v>
      </c>
      <c r="S66" s="51">
        <v>204.27478260869563</v>
      </c>
      <c r="T66" s="51">
        <v>113.37739130434782</v>
      </c>
      <c r="U66" s="51">
        <v>925.12861920740272</v>
      </c>
      <c r="V66" s="51">
        <v>601.31715214779399</v>
      </c>
      <c r="W66" s="51">
        <v>0</v>
      </c>
      <c r="X66" s="51">
        <v>20.618615600860835</v>
      </c>
    </row>
    <row r="67" spans="1:24" x14ac:dyDescent="0.55000000000000004">
      <c r="A67" s="77"/>
      <c r="D67" s="121"/>
      <c r="E67" s="121"/>
      <c r="F67" s="121"/>
      <c r="G67" s="122"/>
      <c r="H67" s="31"/>
      <c r="I67" s="48"/>
      <c r="J67" s="31"/>
      <c r="K67" s="51" t="str">
        <v>W</v>
      </c>
      <c r="L67" s="51" t="str">
        <v>W33X318</v>
      </c>
      <c r="M67" s="53" t="str">
        <v>W33X318</v>
      </c>
      <c r="N67" s="51">
        <v>119.957310565635</v>
      </c>
      <c r="O67" s="51">
        <v>10.126126126126126</v>
      </c>
      <c r="P67" s="51">
        <v>69.813664596273298</v>
      </c>
      <c r="Q67" s="51">
        <v>541.69230138222383</v>
      </c>
      <c r="R67" s="51">
        <v>350.28007889546353</v>
      </c>
      <c r="S67" s="51">
        <v>251.70142180094783</v>
      </c>
      <c r="T67" s="51">
        <v>138.50236966824644</v>
      </c>
      <c r="U67" s="51">
        <v>1053.7131091732344</v>
      </c>
      <c r="V67" s="51">
        <v>682.34593230087773</v>
      </c>
      <c r="W67" s="51">
        <v>0</v>
      </c>
      <c r="X67" s="51">
        <v>17.98049841639763</v>
      </c>
    </row>
    <row r="68" spans="1:24" x14ac:dyDescent="0.55000000000000004">
      <c r="A68" s="77"/>
      <c r="F68" s="31"/>
      <c r="G68" s="78"/>
      <c r="H68" s="31"/>
      <c r="I68" s="48"/>
      <c r="J68" s="31"/>
      <c r="K68" s="51" t="str">
        <v>W</v>
      </c>
      <c r="L68" s="51" t="str">
        <v>W33X291</v>
      </c>
      <c r="M68" s="53" t="str">
        <v>W33X291</v>
      </c>
      <c r="N68" s="51">
        <v>131.30841121495328</v>
      </c>
      <c r="O68" s="51">
        <v>11.019607843137255</v>
      </c>
      <c r="P68" s="51">
        <v>76.986301369863014</v>
      </c>
      <c r="Q68" s="51">
        <v>599.30237193541961</v>
      </c>
      <c r="R68" s="51">
        <v>379.03248587570624</v>
      </c>
      <c r="S68" s="51">
        <v>298.69738863287256</v>
      </c>
      <c r="T68" s="51">
        <v>165.75115207373273</v>
      </c>
      <c r="U68" s="51">
        <v>1180.3597587580352</v>
      </c>
      <c r="V68" s="51">
        <v>749.34369980232464</v>
      </c>
      <c r="W68" s="51">
        <v>0</v>
      </c>
      <c r="X68" s="51">
        <v>15.943986654580492</v>
      </c>
    </row>
    <row r="69" spans="1:24" x14ac:dyDescent="0.55000000000000004">
      <c r="A69" s="77"/>
      <c r="F69" s="31"/>
      <c r="G69" s="78"/>
      <c r="H69" s="31"/>
      <c r="I69" s="48"/>
      <c r="J69" s="31"/>
      <c r="K69" s="51" t="str">
        <v>W</v>
      </c>
      <c r="L69" s="51" t="str">
        <v>W33X263</v>
      </c>
      <c r="M69" s="53" t="str">
        <v>W33X263</v>
      </c>
      <c r="N69" s="51">
        <v>145.21963824289404</v>
      </c>
      <c r="O69" s="51">
        <v>12.230685527747552</v>
      </c>
      <c r="P69" s="51">
        <v>85.801526717557252</v>
      </c>
      <c r="Q69" s="51">
        <v>664.29446349828515</v>
      </c>
      <c r="R69" s="51">
        <v>418.46309549627699</v>
      </c>
      <c r="S69" s="51">
        <v>362.3572895277207</v>
      </c>
      <c r="T69" s="51">
        <v>200.79671457905542</v>
      </c>
      <c r="U69" s="51">
        <v>1333.0196102424695</v>
      </c>
      <c r="V69" s="51">
        <v>839.91875285657227</v>
      </c>
      <c r="W69" s="51">
        <v>0</v>
      </c>
      <c r="X69" s="51">
        <v>14.003530215404783</v>
      </c>
    </row>
    <row r="70" spans="1:24" x14ac:dyDescent="0.55000000000000004">
      <c r="A70" s="77"/>
      <c r="F70" s="31"/>
      <c r="G70" s="78"/>
      <c r="H70" s="31"/>
      <c r="I70" s="48"/>
      <c r="J70" s="31"/>
      <c r="K70" s="51" t="str">
        <v>W</v>
      </c>
      <c r="L70" s="51" t="str">
        <v>W33X241</v>
      </c>
      <c r="M70" s="53" t="str">
        <v>W33X241</v>
      </c>
      <c r="N70" s="51">
        <v>158.08720112517582</v>
      </c>
      <c r="O70" s="51">
        <v>13.525872442839951</v>
      </c>
      <c r="P70" s="51">
        <v>95.254237288135599</v>
      </c>
      <c r="Q70" s="51">
        <v>744.34236717194926</v>
      </c>
      <c r="R70" s="51">
        <v>445.36568810453082</v>
      </c>
      <c r="S70" s="51">
        <v>434.696132596685</v>
      </c>
      <c r="T70" s="51">
        <v>257.7127071823204</v>
      </c>
      <c r="U70" s="51">
        <v>1516.6532310942277</v>
      </c>
      <c r="V70" s="51">
        <v>930.33191300512829</v>
      </c>
      <c r="W70" s="51">
        <v>0</v>
      </c>
      <c r="X70" s="51">
        <v>12.186930004804392</v>
      </c>
    </row>
    <row r="71" spans="1:24" x14ac:dyDescent="0.55000000000000004">
      <c r="A71" s="77"/>
      <c r="F71" s="31"/>
      <c r="G71" s="78"/>
      <c r="H71" s="31"/>
      <c r="I71" s="48"/>
      <c r="J71" s="31"/>
      <c r="K71" s="51" t="str">
        <v>W</v>
      </c>
      <c r="L71" s="51" t="str">
        <v>W33X221</v>
      </c>
      <c r="M71" s="53" t="str">
        <v>W33X221</v>
      </c>
      <c r="N71" s="51">
        <v>172.12863705972435</v>
      </c>
      <c r="O71" s="51">
        <v>14.808959156785244</v>
      </c>
      <c r="P71" s="51">
        <v>106.0377358490566</v>
      </c>
      <c r="Q71" s="51">
        <v>815.40178571428567</v>
      </c>
      <c r="R71" s="51">
        <v>475.5708927231808</v>
      </c>
      <c r="S71" s="51">
        <v>517.52517985611507</v>
      </c>
      <c r="T71" s="51">
        <v>313.34532374100718</v>
      </c>
      <c r="U71" s="51">
        <v>1698.2260441391127</v>
      </c>
      <c r="V71" s="51">
        <v>1029.0254821658052</v>
      </c>
      <c r="W71" s="51">
        <v>0</v>
      </c>
      <c r="X71" s="51">
        <v>10.776995217464508</v>
      </c>
    </row>
    <row r="72" spans="1:24" x14ac:dyDescent="0.55000000000000004">
      <c r="A72" s="79"/>
      <c r="B72" s="80"/>
      <c r="C72" s="80"/>
      <c r="D72" s="80"/>
      <c r="E72" s="80"/>
      <c r="F72" s="81"/>
      <c r="G72" s="82"/>
      <c r="H72" s="31"/>
      <c r="I72" s="48"/>
      <c r="J72" s="31"/>
      <c r="K72" s="51" t="str">
        <v>W</v>
      </c>
      <c r="L72" s="51" t="str">
        <v>W33X201</v>
      </c>
      <c r="M72" s="53" t="str">
        <v>W33X201</v>
      </c>
      <c r="N72" s="51">
        <v>190.18612521150592</v>
      </c>
      <c r="O72" s="51">
        <v>16.384839650145771</v>
      </c>
      <c r="P72" s="51">
        <v>118.0672268907563</v>
      </c>
      <c r="Q72" s="51">
        <v>913.44981714750111</v>
      </c>
      <c r="R72" s="51">
        <v>517.68507354714257</v>
      </c>
      <c r="S72" s="51">
        <v>621.44230769230762</v>
      </c>
      <c r="T72" s="51">
        <v>386.37499999999994</v>
      </c>
      <c r="U72" s="51">
        <v>1940.9104271589931</v>
      </c>
      <c r="V72" s="51">
        <v>1165.0066023588897</v>
      </c>
      <c r="W72" s="51">
        <v>0</v>
      </c>
      <c r="X72" s="51">
        <v>9.3044425544536811</v>
      </c>
    </row>
    <row r="73" spans="1:24" x14ac:dyDescent="0.55000000000000004">
      <c r="F73" s="31"/>
      <c r="H73" s="31"/>
      <c r="I73" s="48"/>
      <c r="J73" s="31"/>
      <c r="K73" s="51" t="str">
        <v>W</v>
      </c>
      <c r="L73" s="51" t="str">
        <v>W33X169</v>
      </c>
      <c r="M73" s="53" t="str">
        <v>W33X169</v>
      </c>
      <c r="N73" s="51">
        <v>227.07070707070707</v>
      </c>
      <c r="O73" s="51">
        <v>20.473588342440802</v>
      </c>
      <c r="P73" s="51">
        <v>208.53432282003712</v>
      </c>
      <c r="Q73" s="51">
        <v>1604.865150713908</v>
      </c>
      <c r="R73" s="51">
        <v>561.61174750574355</v>
      </c>
      <c r="S73" s="51">
        <v>774.7344632768361</v>
      </c>
      <c r="T73" s="51">
        <v>425.46892655367236</v>
      </c>
      <c r="U73" s="51">
        <v>3120.1641988369706</v>
      </c>
      <c r="V73" s="51">
        <v>1302.8055853453573</v>
      </c>
      <c r="W73" s="51">
        <v>0</v>
      </c>
      <c r="X73" s="51">
        <v>5.4099190701101323</v>
      </c>
    </row>
    <row r="74" spans="1:24" x14ac:dyDescent="0.55000000000000004">
      <c r="A74" s="73"/>
      <c r="B74" s="74"/>
      <c r="C74" s="74"/>
      <c r="D74" s="74"/>
      <c r="E74" s="74"/>
      <c r="F74" s="75"/>
      <c r="G74" s="76"/>
      <c r="H74" s="31"/>
      <c r="I74" s="48"/>
      <c r="J74" s="31"/>
      <c r="K74" s="51" t="str">
        <v>W</v>
      </c>
      <c r="L74" s="51" t="str">
        <v>W33X152</v>
      </c>
      <c r="M74" s="53" t="str">
        <v>W33X152</v>
      </c>
      <c r="N74" s="51">
        <v>250.33407572383075</v>
      </c>
      <c r="O74" s="51">
        <v>23.080082135523615</v>
      </c>
      <c r="P74" s="51">
        <v>238.13559322033896</v>
      </c>
      <c r="Q74" s="51">
        <v>1831.3843389315089</v>
      </c>
      <c r="R74" s="51">
        <v>603.04153157325914</v>
      </c>
      <c r="S74" s="51">
        <v>960.8387096774195</v>
      </c>
      <c r="T74" s="51">
        <v>575.59677419354841</v>
      </c>
      <c r="U74" s="51">
        <v>3618.4557502509547</v>
      </c>
      <c r="V74" s="51">
        <v>1531.8600959690864</v>
      </c>
      <c r="W74" s="51">
        <v>0</v>
      </c>
      <c r="X74" s="51">
        <v>4.5272197258769626</v>
      </c>
    </row>
    <row r="75" spans="1:24" ht="14.4" customHeight="1" x14ac:dyDescent="0.55000000000000004">
      <c r="A75" s="77"/>
      <c r="D75" s="83"/>
      <c r="E75" s="83"/>
      <c r="F75" s="83"/>
      <c r="G75" s="84"/>
      <c r="H75" s="31"/>
      <c r="I75" s="48"/>
      <c r="J75" s="31"/>
      <c r="K75" s="51" t="str">
        <v>W</v>
      </c>
      <c r="L75" s="51" t="str">
        <v>W33X141</v>
      </c>
      <c r="M75" s="53" t="str">
        <v>W33X141</v>
      </c>
      <c r="N75" s="51">
        <v>270.84337349397589</v>
      </c>
      <c r="O75" s="51">
        <v>25.089285714285715</v>
      </c>
      <c r="P75" s="51">
        <v>263.23185011709597</v>
      </c>
      <c r="Q75" s="51">
        <v>2013.262195121951</v>
      </c>
      <c r="R75" s="51">
        <v>630.92129347162904</v>
      </c>
      <c r="S75" s="51">
        <v>1112.4123711340208</v>
      </c>
      <c r="T75" s="51">
        <v>701.05154639175259</v>
      </c>
      <c r="U75" s="51">
        <v>4023.0240861529628</v>
      </c>
      <c r="V75" s="51">
        <v>1726.6353976018245</v>
      </c>
      <c r="W75" s="51">
        <v>0</v>
      </c>
      <c r="X75" s="51">
        <v>3.971384603149394</v>
      </c>
    </row>
    <row r="76" spans="1:24" ht="14.4" customHeight="1" x14ac:dyDescent="0.55000000000000004">
      <c r="A76" s="77"/>
      <c r="D76" s="121" t="s">
        <v>542</v>
      </c>
      <c r="E76" s="121"/>
      <c r="F76" s="121"/>
      <c r="G76" s="122"/>
      <c r="H76" s="31"/>
      <c r="I76" s="48"/>
      <c r="J76" s="31"/>
      <c r="K76" s="51" t="str">
        <v>W</v>
      </c>
      <c r="L76" s="51" t="str">
        <v>W33X130</v>
      </c>
      <c r="M76" s="53" t="str">
        <v>W33X130</v>
      </c>
      <c r="N76" s="51">
        <v>293.47258485639691</v>
      </c>
      <c r="O76" s="51">
        <v>27.684729064039409</v>
      </c>
      <c r="P76" s="51">
        <v>296.56992084432721</v>
      </c>
      <c r="Q76" s="51">
        <v>2270.4329631417995</v>
      </c>
      <c r="R76" s="51">
        <v>664.26846189423918</v>
      </c>
      <c r="S76" s="51">
        <v>1303.9620081411124</v>
      </c>
      <c r="T76" s="51">
        <v>884.55902306648568</v>
      </c>
      <c r="U76" s="51">
        <v>4576.8040391695695</v>
      </c>
      <c r="V76" s="51">
        <v>2013.1265983134651</v>
      </c>
      <c r="W76" s="51">
        <v>0</v>
      </c>
      <c r="X76" s="51">
        <v>3.3698615516055321</v>
      </c>
    </row>
    <row r="77" spans="1:24" ht="14.4" customHeight="1" x14ac:dyDescent="0.55000000000000004">
      <c r="A77" s="77"/>
      <c r="D77" s="121"/>
      <c r="E77" s="121"/>
      <c r="F77" s="121"/>
      <c r="G77" s="122"/>
      <c r="H77" s="31"/>
      <c r="I77" s="48"/>
      <c r="J77" s="31"/>
      <c r="K77" s="51" t="str">
        <v>W</v>
      </c>
      <c r="L77" s="51" t="str">
        <v>W33X118</v>
      </c>
      <c r="M77" s="53" t="str">
        <v>W33X118</v>
      </c>
      <c r="N77" s="51">
        <v>323.91930835734865</v>
      </c>
      <c r="O77" s="51">
        <v>31.309192200557103</v>
      </c>
      <c r="P77" s="51">
        <v>344.78527607361963</v>
      </c>
      <c r="Q77" s="51">
        <v>2643.8936262465672</v>
      </c>
      <c r="R77" s="51">
        <v>710.07704160246521</v>
      </c>
      <c r="S77" s="51">
        <v>1569.3584905660377</v>
      </c>
      <c r="T77" s="51">
        <v>1166.4150943396228</v>
      </c>
      <c r="U77" s="51">
        <v>5371.1449453473824</v>
      </c>
      <c r="V77" s="51">
        <v>2466.6211746874692</v>
      </c>
      <c r="W77" s="51">
        <v>0</v>
      </c>
      <c r="X77" s="51">
        <v>2.7236008716027094</v>
      </c>
    </row>
    <row r="78" spans="1:24" ht="14.4" customHeight="1" x14ac:dyDescent="0.55000000000000004">
      <c r="A78" s="77"/>
      <c r="D78" s="121"/>
      <c r="E78" s="121"/>
      <c r="F78" s="121"/>
      <c r="G78" s="122"/>
      <c r="H78" s="31"/>
      <c r="I78" s="48"/>
      <c r="J78" s="31"/>
      <c r="K78" s="51" t="str">
        <v>W</v>
      </c>
      <c r="L78" s="51" t="str">
        <v>W30X391</v>
      </c>
      <c r="M78" s="53" t="str">
        <v>W30X391</v>
      </c>
      <c r="N78" s="51">
        <v>97.739130434782609</v>
      </c>
      <c r="O78" s="51">
        <v>8.9920000000000009</v>
      </c>
      <c r="P78" s="51">
        <v>56.767676767676768</v>
      </c>
      <c r="Q78" s="51">
        <v>396.7583289264939</v>
      </c>
      <c r="R78" s="51">
        <v>288.26655299801075</v>
      </c>
      <c r="S78" s="51">
        <v>158.52947976878613</v>
      </c>
      <c r="T78" s="51">
        <v>88.360693641618511</v>
      </c>
      <c r="U78" s="51">
        <v>757.8774060107246</v>
      </c>
      <c r="V78" s="51">
        <v>547.21797597591365</v>
      </c>
      <c r="W78" s="51">
        <v>0</v>
      </c>
      <c r="X78" s="51">
        <v>25.389492339235911</v>
      </c>
    </row>
    <row r="79" spans="1:24" ht="14.4" customHeight="1" x14ac:dyDescent="0.55000000000000004">
      <c r="A79" s="77"/>
      <c r="D79" s="121"/>
      <c r="E79" s="121"/>
      <c r="F79" s="121"/>
      <c r="G79" s="122"/>
      <c r="H79" s="31"/>
      <c r="I79" s="48"/>
      <c r="J79" s="31"/>
      <c r="K79" s="51" t="str">
        <v>W</v>
      </c>
      <c r="L79" s="51" t="str">
        <v>W30X357</v>
      </c>
      <c r="M79" s="53" t="str">
        <v>W30X357</v>
      </c>
      <c r="N79" s="51">
        <v>107.04761904761905</v>
      </c>
      <c r="O79" s="51">
        <v>9.8596491228070171</v>
      </c>
      <c r="P79" s="51">
        <v>62.793296089385478</v>
      </c>
      <c r="Q79" s="51">
        <v>440.41623843782111</v>
      </c>
      <c r="R79" s="51">
        <v>317.50043125754701</v>
      </c>
      <c r="S79" s="51">
        <v>187.89253731343285</v>
      </c>
      <c r="T79" s="51">
        <v>104.01194029850747</v>
      </c>
      <c r="U79" s="51">
        <v>848.5885332531268</v>
      </c>
      <c r="V79" s="51">
        <v>605.94332698319283</v>
      </c>
      <c r="W79" s="51">
        <v>0</v>
      </c>
      <c r="X79" s="51">
        <v>22.56854849703015</v>
      </c>
    </row>
    <row r="80" spans="1:24" x14ac:dyDescent="0.55000000000000004">
      <c r="A80" s="77"/>
      <c r="D80" s="121"/>
      <c r="E80" s="121"/>
      <c r="F80" s="121"/>
      <c r="G80" s="122"/>
      <c r="H80" s="31"/>
      <c r="I80" s="48"/>
      <c r="J80" s="31"/>
      <c r="K80" s="51" t="str">
        <v>W</v>
      </c>
      <c r="L80" s="51" t="str">
        <v>W30X326</v>
      </c>
      <c r="M80" s="53" t="str">
        <v>W30X326</v>
      </c>
      <c r="N80" s="51">
        <v>117.20542231491136</v>
      </c>
      <c r="O80" s="51">
        <v>10.807692307692308</v>
      </c>
      <c r="P80" s="51">
        <v>69.382716049382722</v>
      </c>
      <c r="Q80" s="51">
        <v>490.81038552321007</v>
      </c>
      <c r="R80" s="51">
        <v>348.02213868003344</v>
      </c>
      <c r="S80" s="51">
        <v>223.70873786407765</v>
      </c>
      <c r="T80" s="51">
        <v>124.40388349514562</v>
      </c>
      <c r="U80" s="51">
        <v>954.87507861982954</v>
      </c>
      <c r="V80" s="51">
        <v>669.88978174545855</v>
      </c>
      <c r="W80" s="51">
        <v>0</v>
      </c>
      <c r="X80" s="51">
        <v>19.945148164205808</v>
      </c>
    </row>
    <row r="81" spans="1:24" x14ac:dyDescent="0.55000000000000004">
      <c r="A81" s="77"/>
      <c r="F81" s="31"/>
      <c r="G81" s="78"/>
      <c r="H81" s="31"/>
      <c r="I81" s="48"/>
      <c r="J81" s="31"/>
      <c r="K81" s="51" t="str">
        <v>W</v>
      </c>
      <c r="L81" s="51" t="str">
        <v>W30X292</v>
      </c>
      <c r="M81" s="53" t="str">
        <v>W30X292</v>
      </c>
      <c r="N81" s="51">
        <v>130.69767441860466</v>
      </c>
      <c r="O81" s="51">
        <v>12.086021505376344</v>
      </c>
      <c r="P81" s="51">
        <v>78.055555555555557</v>
      </c>
      <c r="Q81" s="51">
        <v>549.57248157248159</v>
      </c>
      <c r="R81" s="51">
        <v>391.23305698118173</v>
      </c>
      <c r="S81" s="51">
        <v>276.5159574468085</v>
      </c>
      <c r="T81" s="51">
        <v>152.45744680851064</v>
      </c>
      <c r="U81" s="51">
        <v>1088.2292665920286</v>
      </c>
      <c r="V81" s="51">
        <v>760.05901670901414</v>
      </c>
      <c r="W81" s="51">
        <v>0</v>
      </c>
      <c r="X81" s="51">
        <v>17.378480173238987</v>
      </c>
    </row>
    <row r="82" spans="1:24" x14ac:dyDescent="0.55000000000000004">
      <c r="A82" s="77"/>
      <c r="F82" s="31"/>
      <c r="G82" s="78"/>
      <c r="H82" s="31"/>
      <c r="I82" s="48"/>
      <c r="J82" s="31"/>
      <c r="K82" s="51" t="str">
        <v>W</v>
      </c>
      <c r="L82" s="51" t="str">
        <v>W30X261</v>
      </c>
      <c r="M82" s="53" t="str">
        <v>W30X261</v>
      </c>
      <c r="N82" s="51">
        <v>145.97402597402598</v>
      </c>
      <c r="O82" s="51">
        <v>13.558504221954161</v>
      </c>
      <c r="P82" s="51">
        <v>88.503937007874015</v>
      </c>
      <c r="Q82" s="51">
        <v>625.09558567952729</v>
      </c>
      <c r="R82" s="51">
        <v>432.69802183370268</v>
      </c>
      <c r="S82" s="51">
        <v>342.80961182994452</v>
      </c>
      <c r="T82" s="51">
        <v>193.2199630314233</v>
      </c>
      <c r="U82" s="51">
        <v>1259.4883297037945</v>
      </c>
      <c r="V82" s="51">
        <v>857.44194304976747</v>
      </c>
      <c r="W82" s="51">
        <v>0</v>
      </c>
      <c r="X82" s="51">
        <v>14.879464325567497</v>
      </c>
    </row>
    <row r="83" spans="1:24" x14ac:dyDescent="0.55000000000000004">
      <c r="A83" s="77"/>
      <c r="F83" s="31"/>
      <c r="G83" s="78"/>
      <c r="H83" s="31"/>
      <c r="I83" s="48"/>
      <c r="J83" s="31"/>
      <c r="K83" s="51" t="str">
        <v>W</v>
      </c>
      <c r="L83" s="51" t="str">
        <v>W30X235</v>
      </c>
      <c r="M83" s="53" t="str">
        <v>W30X235</v>
      </c>
      <c r="N83" s="51">
        <v>162.19336219336219</v>
      </c>
      <c r="O83" s="51">
        <v>15.026737967914439</v>
      </c>
      <c r="P83" s="51">
        <v>98.596491228070178</v>
      </c>
      <c r="Q83" s="51">
        <v>696.74853801169593</v>
      </c>
      <c r="R83" s="51">
        <v>487.28658222634124</v>
      </c>
      <c r="S83" s="51">
        <v>418.36228287841192</v>
      </c>
      <c r="T83" s="51">
        <v>231.49379652605458</v>
      </c>
      <c r="U83" s="51">
        <v>1434.4097625698362</v>
      </c>
      <c r="V83" s="51">
        <v>974.26257509424204</v>
      </c>
      <c r="W83" s="51">
        <v>0</v>
      </c>
      <c r="X83" s="51">
        <v>12.943017206023981</v>
      </c>
    </row>
    <row r="84" spans="1:24" x14ac:dyDescent="0.55000000000000004">
      <c r="A84" s="77"/>
      <c r="F84" s="31"/>
      <c r="G84" s="78"/>
      <c r="H84" s="31"/>
      <c r="I84" s="48"/>
      <c r="J84" s="31"/>
      <c r="K84" s="51" t="str">
        <v>W</v>
      </c>
      <c r="L84" s="51" t="str">
        <v>W30X211</v>
      </c>
      <c r="M84" s="53" t="str">
        <v>W30X211</v>
      </c>
      <c r="N84" s="51">
        <v>180.41733547351527</v>
      </c>
      <c r="O84" s="51">
        <v>16.902255639097746</v>
      </c>
      <c r="P84" s="51">
        <v>112.4</v>
      </c>
      <c r="Q84" s="51">
        <v>787.39842280132905</v>
      </c>
      <c r="R84" s="51">
        <v>523.80582524271847</v>
      </c>
      <c r="S84" s="51">
        <v>522.4225352112677</v>
      </c>
      <c r="T84" s="51">
        <v>306.72535211267609</v>
      </c>
      <c r="U84" s="51">
        <v>1665.7403668335382</v>
      </c>
      <c r="V84" s="51">
        <v>1096.0315587060052</v>
      </c>
      <c r="W84" s="51">
        <v>0</v>
      </c>
      <c r="X84" s="51">
        <v>11.006673067555342</v>
      </c>
    </row>
    <row r="85" spans="1:24" x14ac:dyDescent="0.55000000000000004">
      <c r="A85" s="79"/>
      <c r="B85" s="80"/>
      <c r="C85" s="80"/>
      <c r="D85" s="80"/>
      <c r="E85" s="80"/>
      <c r="F85" s="81"/>
      <c r="G85" s="82"/>
      <c r="H85" s="31"/>
      <c r="I85" s="48"/>
      <c r="J85" s="31"/>
      <c r="K85" s="51" t="str">
        <v>W</v>
      </c>
      <c r="L85" s="51" t="str">
        <v>W30X191</v>
      </c>
      <c r="M85" s="53" t="str">
        <v>W30X191</v>
      </c>
      <c r="N85" s="51">
        <v>200.35650623885917</v>
      </c>
      <c r="O85" s="51">
        <v>18.733333333333334</v>
      </c>
      <c r="P85" s="51">
        <v>125.58659217877096</v>
      </c>
      <c r="Q85" s="51">
        <v>877.1710764543559</v>
      </c>
      <c r="R85" s="51">
        <v>576.45437844458047</v>
      </c>
      <c r="S85" s="51">
        <v>636.93333333333328</v>
      </c>
      <c r="T85" s="51">
        <v>380.01904761904763</v>
      </c>
      <c r="U85" s="51">
        <v>1908.9634223950416</v>
      </c>
      <c r="V85" s="51">
        <v>1244.5658775445449</v>
      </c>
      <c r="W85" s="51">
        <v>0</v>
      </c>
      <c r="X85" s="51">
        <v>9.4768901097682701</v>
      </c>
    </row>
    <row r="86" spans="1:24" x14ac:dyDescent="0.55000000000000004">
      <c r="F86" s="31"/>
      <c r="H86" s="31"/>
      <c r="I86" s="48"/>
      <c r="J86" s="31"/>
      <c r="K86" s="51" t="str">
        <v>W</v>
      </c>
      <c r="L86" s="51" t="str">
        <v>W30X173</v>
      </c>
      <c r="M86" s="53" t="str">
        <v>W30X173</v>
      </c>
      <c r="N86" s="51">
        <v>220.82514734774068</v>
      </c>
      <c r="O86" s="51">
        <v>20.776340110905728</v>
      </c>
      <c r="P86" s="51">
        <v>140.85213032581453</v>
      </c>
      <c r="Q86" s="51">
        <v>992.49835901603478</v>
      </c>
      <c r="R86" s="51">
        <v>627.61262556463498</v>
      </c>
      <c r="S86" s="51">
        <v>770.94871794871801</v>
      </c>
      <c r="T86" s="51">
        <v>471.93589743589752</v>
      </c>
      <c r="U86" s="51">
        <v>2210.0940081420299</v>
      </c>
      <c r="V86" s="51">
        <v>1412.846087486781</v>
      </c>
      <c r="W86" s="51">
        <v>0</v>
      </c>
      <c r="X86" s="51">
        <v>8.0493888161859211</v>
      </c>
    </row>
    <row r="87" spans="1:24" x14ac:dyDescent="0.55000000000000004">
      <c r="A87" s="73"/>
      <c r="B87" s="74"/>
      <c r="C87" s="74"/>
      <c r="D87" s="74"/>
      <c r="E87" s="74"/>
      <c r="F87" s="75"/>
      <c r="G87" s="76"/>
      <c r="H87" s="31"/>
      <c r="I87" s="48"/>
      <c r="J87" s="31"/>
      <c r="K87" s="51" t="str">
        <v>W</v>
      </c>
      <c r="L87" s="51" t="str">
        <v>W30X148</v>
      </c>
      <c r="M87" s="53" t="str">
        <v>W30X148</v>
      </c>
      <c r="N87" s="51">
        <v>257.79816513761466</v>
      </c>
      <c r="O87" s="51">
        <v>25.779816513761467</v>
      </c>
      <c r="P87" s="51">
        <v>259.58429561200927</v>
      </c>
      <c r="Q87" s="51">
        <v>1800.1791980885537</v>
      </c>
      <c r="R87" s="51">
        <v>641.98986642100419</v>
      </c>
      <c r="S87" s="51">
        <v>914.703448275862</v>
      </c>
      <c r="T87" s="51">
        <v>503.86206896551727</v>
      </c>
      <c r="U87" s="51">
        <v>3539.3513374624808</v>
      </c>
      <c r="V87" s="51">
        <v>1514.3015481833063</v>
      </c>
      <c r="W87" s="51">
        <v>0</v>
      </c>
      <c r="X87" s="51">
        <v>4.6507529468207283</v>
      </c>
    </row>
    <row r="88" spans="1:24" x14ac:dyDescent="0.55000000000000004">
      <c r="A88" s="77"/>
      <c r="F88" s="31"/>
      <c r="G88" s="78"/>
      <c r="H88" s="31"/>
      <c r="I88" s="48"/>
      <c r="J88" s="31"/>
      <c r="K88" s="51" t="str">
        <v>W</v>
      </c>
      <c r="L88" s="51" t="str">
        <v>W30X132</v>
      </c>
      <c r="M88" s="53" t="str">
        <v>W30X132</v>
      </c>
      <c r="N88" s="51">
        <v>289.69072164948454</v>
      </c>
      <c r="O88" s="51">
        <v>29.578947368421051</v>
      </c>
      <c r="P88" s="51">
        <v>302.15053763440858</v>
      </c>
      <c r="Q88" s="51">
        <v>2075.9591836734699</v>
      </c>
      <c r="R88" s="51">
        <v>681.01055360640271</v>
      </c>
      <c r="S88" s="51">
        <v>1156.3786008230452</v>
      </c>
      <c r="T88" s="51">
        <v>711.17283950617275</v>
      </c>
      <c r="U88" s="51">
        <v>4162.5253242947192</v>
      </c>
      <c r="V88" s="51">
        <v>1815.1555356386184</v>
      </c>
      <c r="W88" s="51">
        <v>0</v>
      </c>
      <c r="X88" s="51">
        <v>3.8047755729603194</v>
      </c>
    </row>
    <row r="89" spans="1:24" x14ac:dyDescent="0.55000000000000004">
      <c r="A89" s="77"/>
      <c r="F89" s="31"/>
      <c r="G89" s="78"/>
      <c r="H89" s="31"/>
      <c r="I89" s="48"/>
      <c r="J89" s="31"/>
      <c r="K89" s="51" t="str">
        <v>W</v>
      </c>
      <c r="L89" s="51" t="str">
        <v>W30X124</v>
      </c>
      <c r="M89" s="53" t="str">
        <v>W30X124</v>
      </c>
      <c r="N89" s="51">
        <v>307.94520547945206</v>
      </c>
      <c r="O89" s="51">
        <v>31.661971830985916</v>
      </c>
      <c r="P89" s="51">
        <v>326.74418604651163</v>
      </c>
      <c r="Q89" s="51">
        <v>2253.608982356086</v>
      </c>
      <c r="R89" s="51">
        <v>724.09746141089431</v>
      </c>
      <c r="S89" s="51">
        <v>1308.28535669587</v>
      </c>
      <c r="T89" s="51">
        <v>822.95369211514389</v>
      </c>
      <c r="U89" s="51">
        <v>4562.3586223739894</v>
      </c>
      <c r="V89" s="51">
        <v>2012.1465847225472</v>
      </c>
      <c r="W89" s="51">
        <v>0</v>
      </c>
      <c r="X89" s="51">
        <v>3.3836974809299729</v>
      </c>
    </row>
    <row r="90" spans="1:24" x14ac:dyDescent="0.55000000000000004">
      <c r="A90" s="77"/>
      <c r="D90" s="121" t="s">
        <v>2599</v>
      </c>
      <c r="E90" s="121"/>
      <c r="F90" s="121"/>
      <c r="G90" s="122"/>
      <c r="H90" s="31"/>
      <c r="I90" s="48"/>
      <c r="J90" s="31"/>
      <c r="K90" s="51" t="str">
        <v>W</v>
      </c>
      <c r="L90" s="51" t="str">
        <v>W30X116</v>
      </c>
      <c r="M90" s="53" t="str">
        <v>W30X116</v>
      </c>
      <c r="N90" s="51">
        <v>328.65497076023388</v>
      </c>
      <c r="O90" s="51">
        <v>34.164133738601826</v>
      </c>
      <c r="P90" s="51">
        <v>359.10543130990413</v>
      </c>
      <c r="Q90" s="51">
        <v>2479.4117647058824</v>
      </c>
      <c r="R90" s="51">
        <v>754.59261519682639</v>
      </c>
      <c r="S90" s="51">
        <v>1485.8475894245723</v>
      </c>
      <c r="T90" s="51">
        <v>987.65163297045092</v>
      </c>
      <c r="U90" s="51">
        <v>5058.3448191364841</v>
      </c>
      <c r="V90" s="51">
        <v>2270.6325824445967</v>
      </c>
      <c r="W90" s="51">
        <v>0</v>
      </c>
      <c r="X90" s="51">
        <v>2.9538625212612972</v>
      </c>
    </row>
    <row r="91" spans="1:24" x14ac:dyDescent="0.55000000000000004">
      <c r="A91" s="77"/>
      <c r="D91" s="121"/>
      <c r="E91" s="121"/>
      <c r="F91" s="121"/>
      <c r="G91" s="122"/>
      <c r="H91" s="31"/>
      <c r="I91" s="48"/>
      <c r="J91" s="31"/>
      <c r="K91" s="51" t="str">
        <v>W</v>
      </c>
      <c r="L91" s="51" t="str">
        <v>W30X108</v>
      </c>
      <c r="M91" s="53" t="str">
        <v>W30X108</v>
      </c>
      <c r="N91" s="51">
        <v>354.57413249211356</v>
      </c>
      <c r="O91" s="51">
        <v>37.591973244147155</v>
      </c>
      <c r="P91" s="51">
        <v>402.86738351254485</v>
      </c>
      <c r="Q91" s="51">
        <v>2780.6236481614997</v>
      </c>
      <c r="R91" s="51">
        <v>784.35235925538245</v>
      </c>
      <c r="S91" s="51">
        <v>1711.9038076152303</v>
      </c>
      <c r="T91" s="51">
        <v>1227.6152304609218</v>
      </c>
      <c r="U91" s="51">
        <v>5711.3506114363709</v>
      </c>
      <c r="V91" s="51">
        <v>2645.5286015491215</v>
      </c>
      <c r="W91" s="51">
        <v>0</v>
      </c>
      <c r="X91" s="51">
        <v>2.5017986743717207</v>
      </c>
    </row>
    <row r="92" spans="1:24" x14ac:dyDescent="0.55000000000000004">
      <c r="A92" s="77"/>
      <c r="D92" s="121"/>
      <c r="E92" s="121"/>
      <c r="F92" s="121"/>
      <c r="G92" s="122"/>
      <c r="H92" s="31"/>
      <c r="I92" s="48"/>
      <c r="J92" s="31"/>
      <c r="K92" s="51" t="str">
        <v>W</v>
      </c>
      <c r="L92" s="51" t="str">
        <v>W30X99</v>
      </c>
      <c r="M92" s="53" t="str">
        <v>W30X99</v>
      </c>
      <c r="N92" s="51">
        <v>387.58620689655174</v>
      </c>
      <c r="O92" s="51">
        <v>41.784386617100374</v>
      </c>
      <c r="P92" s="51">
        <v>458.77551020408163</v>
      </c>
      <c r="Q92" s="51">
        <v>3178.2882462686566</v>
      </c>
      <c r="R92" s="51">
        <v>834.27800269905526</v>
      </c>
      <c r="S92" s="51">
        <v>1997.5596816976129</v>
      </c>
      <c r="T92" s="51">
        <v>1550.344827586207</v>
      </c>
      <c r="U92" s="51">
        <v>6562.3232224943831</v>
      </c>
      <c r="V92" s="51">
        <v>3176.0935301375312</v>
      </c>
      <c r="W92" s="51">
        <v>0</v>
      </c>
      <c r="X92" s="51">
        <v>2.0477011451438178</v>
      </c>
    </row>
    <row r="93" spans="1:24" x14ac:dyDescent="0.55000000000000004">
      <c r="A93" s="77"/>
      <c r="D93" s="121"/>
      <c r="E93" s="121"/>
      <c r="F93" s="121"/>
      <c r="G93" s="122"/>
      <c r="H93" s="31"/>
      <c r="I93" s="48"/>
      <c r="J93" s="31"/>
      <c r="K93" s="51" t="str">
        <v>W</v>
      </c>
      <c r="L93" s="51" t="str">
        <v>W30X90</v>
      </c>
      <c r="M93" s="53" t="str">
        <v>W30X90</v>
      </c>
      <c r="N93" s="51">
        <v>427.37642585551328</v>
      </c>
      <c r="O93" s="51">
        <v>45.877551020408163</v>
      </c>
      <c r="P93" s="51">
        <v>508.59728506787326</v>
      </c>
      <c r="Q93" s="51">
        <v>3500.9836065573777</v>
      </c>
      <c r="R93" s="51">
        <v>920.82277361937895</v>
      </c>
      <c r="S93" s="51">
        <v>2414.2253521126759</v>
      </c>
      <c r="T93" s="51">
        <v>1860.1408450704223</v>
      </c>
      <c r="U93" s="51">
        <v>7431.0256824399321</v>
      </c>
      <c r="V93" s="51">
        <v>3726.6804977522283</v>
      </c>
      <c r="W93" s="51">
        <v>0</v>
      </c>
      <c r="X93" s="51">
        <v>1.6914185005794682</v>
      </c>
    </row>
    <row r="94" spans="1:24" x14ac:dyDescent="0.55000000000000004">
      <c r="A94" s="77"/>
      <c r="D94" s="121"/>
      <c r="E94" s="121"/>
      <c r="F94" s="121"/>
      <c r="G94" s="122"/>
      <c r="H94" s="31"/>
      <c r="I94" s="48"/>
      <c r="J94" s="31"/>
      <c r="K94" s="51" t="str">
        <v>W</v>
      </c>
      <c r="L94" s="51" t="str">
        <v>W27X539</v>
      </c>
      <c r="M94" s="53" t="str">
        <v>W27X539</v>
      </c>
      <c r="N94" s="51">
        <v>70.691823899371073</v>
      </c>
      <c r="O94" s="51">
        <v>7.1592356687898091</v>
      </c>
      <c r="P94" s="51">
        <v>40.577617328519857</v>
      </c>
      <c r="Q94" s="51">
        <v>257.32187324283075</v>
      </c>
      <c r="R94" s="51">
        <v>210.17052664974619</v>
      </c>
      <c r="S94" s="51">
        <v>80.220967741935482</v>
      </c>
      <c r="T94" s="51">
        <v>44.642741935483869</v>
      </c>
      <c r="U94" s="51">
        <v>481.63804029110355</v>
      </c>
      <c r="V94" s="51">
        <v>390.53709881488601</v>
      </c>
      <c r="W94" s="51">
        <v>0</v>
      </c>
      <c r="X94" s="51">
        <v>40.524959257603356</v>
      </c>
    </row>
    <row r="95" spans="1:24" x14ac:dyDescent="0.55000000000000004">
      <c r="A95" s="77"/>
      <c r="F95" s="31"/>
      <c r="G95" s="78"/>
      <c r="H95" s="31"/>
      <c r="I95" s="48"/>
      <c r="J95" s="31"/>
      <c r="K95" s="51" t="str">
        <v>W</v>
      </c>
      <c r="L95" s="51" t="str">
        <v>W27X368</v>
      </c>
      <c r="M95" s="53" t="str">
        <v>W27X368</v>
      </c>
      <c r="N95" s="51">
        <v>103.11926605504587</v>
      </c>
      <c r="O95" s="51">
        <v>10.60377358490566</v>
      </c>
      <c r="P95" s="51">
        <v>62.793296089385478</v>
      </c>
      <c r="Q95" s="51">
        <v>399.5998522531396</v>
      </c>
      <c r="R95" s="51">
        <v>312.22222222222223</v>
      </c>
      <c r="S95" s="51">
        <v>163.97176470588235</v>
      </c>
      <c r="T95" s="51">
        <v>91.242352941176463</v>
      </c>
      <c r="U95" s="51">
        <v>768.67311739372599</v>
      </c>
      <c r="V95" s="51">
        <v>590.40805028233387</v>
      </c>
      <c r="W95" s="51">
        <v>0</v>
      </c>
      <c r="X95" s="51">
        <v>25.018862306271728</v>
      </c>
    </row>
    <row r="96" spans="1:24" x14ac:dyDescent="0.55000000000000004">
      <c r="A96" s="77"/>
      <c r="F96" s="31"/>
      <c r="G96" s="78"/>
      <c r="H96" s="31"/>
      <c r="I96" s="48"/>
      <c r="J96" s="31"/>
      <c r="K96" s="51" t="str">
        <v>W</v>
      </c>
      <c r="L96" s="51" t="str">
        <v>W27X336</v>
      </c>
      <c r="M96" s="53" t="str">
        <v>W27X336</v>
      </c>
      <c r="N96" s="51">
        <v>113.30645161290322</v>
      </c>
      <c r="O96" s="51">
        <v>11.563786008230453</v>
      </c>
      <c r="P96" s="51">
        <v>69.382716049382722</v>
      </c>
      <c r="Q96" s="51">
        <v>440.75973832887308</v>
      </c>
      <c r="R96" s="51">
        <v>343.99434659708635</v>
      </c>
      <c r="S96" s="51">
        <v>195.62748091603052</v>
      </c>
      <c r="T96" s="51">
        <v>108.10992366412214</v>
      </c>
      <c r="U96" s="51">
        <v>857.52666703350133</v>
      </c>
      <c r="V96" s="51">
        <v>654.0594837367438</v>
      </c>
      <c r="W96" s="51">
        <v>0</v>
      </c>
      <c r="X96" s="51">
        <v>22.32288985156266</v>
      </c>
    </row>
    <row r="97" spans="1:24" x14ac:dyDescent="0.55000000000000004">
      <c r="A97" s="77"/>
      <c r="F97" s="31"/>
      <c r="G97" s="78"/>
      <c r="H97" s="31"/>
      <c r="I97" s="48"/>
      <c r="J97" s="31"/>
      <c r="K97" s="51" t="str">
        <v>W</v>
      </c>
      <c r="L97" s="51" t="str">
        <v>W27X307</v>
      </c>
      <c r="M97" s="53" t="str">
        <v>W27X307</v>
      </c>
      <c r="N97" s="51">
        <v>124.61197339246119</v>
      </c>
      <c r="O97" s="51">
        <v>12.671927846674183</v>
      </c>
      <c r="P97" s="51">
        <v>76.986301369863014</v>
      </c>
      <c r="Q97" s="51">
        <v>486.58008658008657</v>
      </c>
      <c r="R97" s="51">
        <v>375.75151355619903</v>
      </c>
      <c r="S97" s="51">
        <v>232.59009900990097</v>
      </c>
      <c r="T97" s="51">
        <v>129.09306930693069</v>
      </c>
      <c r="U97" s="51">
        <v>958.37713044879229</v>
      </c>
      <c r="V97" s="51">
        <v>720.74571186700553</v>
      </c>
      <c r="W97" s="51">
        <v>0</v>
      </c>
      <c r="X97" s="51">
        <v>19.868611493926537</v>
      </c>
    </row>
    <row r="98" spans="1:24" x14ac:dyDescent="0.55000000000000004">
      <c r="A98" s="77"/>
      <c r="F98" s="31"/>
      <c r="G98" s="78"/>
      <c r="H98" s="31"/>
      <c r="I98" s="48"/>
      <c r="J98" s="31"/>
      <c r="K98" s="51" t="str">
        <v>W</v>
      </c>
      <c r="L98" s="51" t="str">
        <v>W27X281</v>
      </c>
      <c r="M98" s="53" t="str">
        <v>W27X281</v>
      </c>
      <c r="N98" s="51">
        <v>135.25872442839952</v>
      </c>
      <c r="O98" s="51">
        <v>13.808353808353809</v>
      </c>
      <c r="P98" s="51">
        <v>84.511278195488728</v>
      </c>
      <c r="Q98" s="51">
        <v>537.77272751985822</v>
      </c>
      <c r="R98" s="51">
        <v>415.24020929126368</v>
      </c>
      <c r="S98" s="51">
        <v>272.87044025157235</v>
      </c>
      <c r="T98" s="51">
        <v>149.86666666666667</v>
      </c>
      <c r="U98" s="51">
        <v>1070.2953795449605</v>
      </c>
      <c r="V98" s="51">
        <v>799.50747098678085</v>
      </c>
      <c r="W98" s="51">
        <v>0</v>
      </c>
      <c r="X98" s="51">
        <v>17.686430290396157</v>
      </c>
    </row>
    <row r="99" spans="1:24" x14ac:dyDescent="0.55000000000000004">
      <c r="A99" s="79"/>
      <c r="B99" s="80"/>
      <c r="C99" s="80"/>
      <c r="D99" s="80"/>
      <c r="E99" s="80"/>
      <c r="F99" s="81"/>
      <c r="G99" s="82"/>
      <c r="H99" s="31"/>
      <c r="I99" s="48"/>
      <c r="J99" s="31"/>
      <c r="K99" s="51" t="str">
        <v>W</v>
      </c>
      <c r="L99" s="51" t="str">
        <v>W27X258</v>
      </c>
      <c r="M99" s="53" t="str">
        <v>W27X258</v>
      </c>
      <c r="N99" s="51">
        <v>147.70039421813405</v>
      </c>
      <c r="O99" s="51">
        <v>15.087248322147651</v>
      </c>
      <c r="P99" s="51">
        <v>93.666666666666671</v>
      </c>
      <c r="Q99" s="51">
        <v>591.41164012812158</v>
      </c>
      <c r="R99" s="51">
        <v>450.27966742252454</v>
      </c>
      <c r="S99" s="51">
        <v>322.96753246753246</v>
      </c>
      <c r="T99" s="51">
        <v>178.81818181818178</v>
      </c>
      <c r="U99" s="51">
        <v>1194.9878986970609</v>
      </c>
      <c r="V99" s="51">
        <v>877.46907400746147</v>
      </c>
      <c r="W99" s="51">
        <v>0</v>
      </c>
      <c r="X99" s="51">
        <v>15.736571158424894</v>
      </c>
    </row>
    <row r="100" spans="1:24" x14ac:dyDescent="0.55000000000000004">
      <c r="F100" s="31"/>
      <c r="H100" s="31"/>
      <c r="I100" s="48"/>
      <c r="J100" s="31"/>
      <c r="K100" s="51" t="str">
        <v>W</v>
      </c>
      <c r="L100" s="51" t="str">
        <v>W27X235</v>
      </c>
      <c r="M100" s="53" t="str">
        <v>W27X235</v>
      </c>
      <c r="N100" s="51">
        <v>161.95965417867433</v>
      </c>
      <c r="O100" s="51">
        <v>16.602658788774004</v>
      </c>
      <c r="P100" s="51">
        <v>104.07407407407408</v>
      </c>
      <c r="Q100" s="51">
        <v>658.19124619373383</v>
      </c>
      <c r="R100" s="51">
        <v>488.97247082814096</v>
      </c>
      <c r="S100" s="51">
        <v>385.0297872340426</v>
      </c>
      <c r="T100" s="51">
        <v>217.6255319148936</v>
      </c>
      <c r="U100" s="51">
        <v>1350.6569838972966</v>
      </c>
      <c r="V100" s="51">
        <v>969.14816998585832</v>
      </c>
      <c r="W100" s="51">
        <v>0</v>
      </c>
      <c r="X100" s="51">
        <v>13.807608621909582</v>
      </c>
    </row>
    <row r="101" spans="1:24" x14ac:dyDescent="0.55000000000000004">
      <c r="A101" s="73"/>
      <c r="B101" s="74"/>
      <c r="C101" s="74"/>
      <c r="D101" s="74"/>
      <c r="E101" s="74"/>
      <c r="F101" s="75"/>
      <c r="G101" s="76"/>
      <c r="H101" s="31"/>
      <c r="I101" s="48"/>
      <c r="J101" s="31"/>
      <c r="K101" s="51" t="str">
        <v>W</v>
      </c>
      <c r="L101" s="51" t="str">
        <v>W27X217</v>
      </c>
      <c r="M101" s="53" t="str">
        <v>W27X217</v>
      </c>
      <c r="N101" s="51">
        <v>175.89984350547732</v>
      </c>
      <c r="O101" s="51">
        <v>17.926634768740033</v>
      </c>
      <c r="P101" s="51">
        <v>112.4</v>
      </c>
      <c r="Q101" s="51">
        <v>713.14393939393938</v>
      </c>
      <c r="R101" s="51">
        <v>533.4793720335889</v>
      </c>
      <c r="S101" s="51">
        <v>448.40425531914894</v>
      </c>
      <c r="T101" s="51">
        <v>248.11702127659569</v>
      </c>
      <c r="U101" s="51">
        <v>1490.8710941741781</v>
      </c>
      <c r="V101" s="51">
        <v>1064.0777912792837</v>
      </c>
      <c r="W101" s="51">
        <v>0</v>
      </c>
      <c r="X101" s="51">
        <v>12.41497603525433</v>
      </c>
    </row>
    <row r="102" spans="1:24" x14ac:dyDescent="0.55000000000000004">
      <c r="A102" s="77"/>
      <c r="F102" s="31"/>
      <c r="G102" s="78"/>
      <c r="H102" s="31"/>
      <c r="I102" s="48"/>
      <c r="J102" s="31"/>
      <c r="K102" s="51" t="str">
        <v>W</v>
      </c>
      <c r="L102" s="51" t="str">
        <v>W27X194</v>
      </c>
      <c r="M102" s="53" t="str">
        <v>W27X194</v>
      </c>
      <c r="N102" s="51">
        <v>196.84763572679509</v>
      </c>
      <c r="O102" s="51">
        <v>20.107334525939176</v>
      </c>
      <c r="P102" s="51">
        <v>127.5822928490352</v>
      </c>
      <c r="Q102" s="51">
        <v>806.28360620162516</v>
      </c>
      <c r="R102" s="51">
        <v>594.89058524173026</v>
      </c>
      <c r="S102" s="51">
        <v>555.77859778597781</v>
      </c>
      <c r="T102" s="51">
        <v>311.07011070110701</v>
      </c>
      <c r="U102" s="51">
        <v>1730.7961277472841</v>
      </c>
      <c r="V102" s="51">
        <v>1212.7176885855174</v>
      </c>
      <c r="W102" s="51">
        <v>0</v>
      </c>
      <c r="X102" s="51">
        <v>10.555375979510064</v>
      </c>
    </row>
    <row r="103" spans="1:24" x14ac:dyDescent="0.55000000000000004">
      <c r="A103" s="77"/>
      <c r="F103" s="31"/>
      <c r="G103" s="78"/>
      <c r="H103" s="31"/>
      <c r="I103" s="48"/>
      <c r="J103" s="31"/>
      <c r="K103" s="51" t="str">
        <v>W</v>
      </c>
      <c r="L103" s="51" t="str">
        <v>W27X178</v>
      </c>
      <c r="M103" s="53" t="str">
        <v>W27X178</v>
      </c>
      <c r="N103" s="51">
        <v>214.0952380952381</v>
      </c>
      <c r="O103" s="51">
        <v>22.257425742574256</v>
      </c>
      <c r="P103" s="51">
        <v>142.63959390862945</v>
      </c>
      <c r="Q103" s="51">
        <v>901.99106669694913</v>
      </c>
      <c r="R103" s="51">
        <v>622.78809313292072</v>
      </c>
      <c r="S103" s="51">
        <v>665.4527363184078</v>
      </c>
      <c r="T103" s="51">
        <v>405.42288557213925</v>
      </c>
      <c r="U103" s="51">
        <v>1978.1003052059859</v>
      </c>
      <c r="V103" s="51">
        <v>1341.7649968280898</v>
      </c>
      <c r="W103" s="51">
        <v>0</v>
      </c>
      <c r="X103" s="51">
        <v>9.1107107396747189</v>
      </c>
    </row>
    <row r="104" spans="1:24" x14ac:dyDescent="0.55000000000000004">
      <c r="A104" s="77"/>
      <c r="D104" s="121" t="s">
        <v>1014</v>
      </c>
      <c r="E104" s="121"/>
      <c r="F104" s="121"/>
      <c r="G104" s="122"/>
      <c r="H104" s="31"/>
      <c r="I104" s="48"/>
      <c r="J104" s="31"/>
      <c r="K104" s="51" t="str">
        <v>W</v>
      </c>
      <c r="L104" s="51" t="str">
        <v>W27X161</v>
      </c>
      <c r="M104" s="53" t="str">
        <v>W27X161</v>
      </c>
      <c r="N104" s="51">
        <v>236.1344537815126</v>
      </c>
      <c r="O104" s="51">
        <v>24.541484716157207</v>
      </c>
      <c r="P104" s="51">
        <v>158.53314527503525</v>
      </c>
      <c r="Q104" s="51">
        <v>999.90684849839784</v>
      </c>
      <c r="R104" s="51">
        <v>685.53042308985255</v>
      </c>
      <c r="S104" s="51">
        <v>803.92052980132462</v>
      </c>
      <c r="T104" s="51">
        <v>491.28476821192055</v>
      </c>
      <c r="U104" s="51">
        <v>2261.4247782421753</v>
      </c>
      <c r="V104" s="51">
        <v>1519.7612672041387</v>
      </c>
      <c r="W104" s="51">
        <v>0</v>
      </c>
      <c r="X104" s="51">
        <v>7.8439819853509203</v>
      </c>
    </row>
    <row r="105" spans="1:24" x14ac:dyDescent="0.55000000000000004">
      <c r="A105" s="77"/>
      <c r="D105" s="121"/>
      <c r="E105" s="121"/>
      <c r="F105" s="121"/>
      <c r="G105" s="122"/>
      <c r="H105" s="31"/>
      <c r="I105" s="48"/>
      <c r="J105" s="31"/>
      <c r="K105" s="51" t="str">
        <v>W</v>
      </c>
      <c r="L105" s="51" t="str">
        <v>W27X146</v>
      </c>
      <c r="M105" s="53" t="str">
        <v>W27X146</v>
      </c>
      <c r="N105" s="51">
        <v>260.18518518518516</v>
      </c>
      <c r="O105" s="51">
        <v>27.14975845410628</v>
      </c>
      <c r="P105" s="51">
        <v>177.00787401574803</v>
      </c>
      <c r="Q105" s="51">
        <v>1122.8940209527116</v>
      </c>
      <c r="R105" s="51">
        <v>751.67479484858222</v>
      </c>
      <c r="S105" s="51">
        <v>969.82300884955748</v>
      </c>
      <c r="T105" s="51">
        <v>601.78761061946898</v>
      </c>
      <c r="U105" s="51">
        <v>2611.5047778366966</v>
      </c>
      <c r="V105" s="51">
        <v>1731.214668614226</v>
      </c>
      <c r="W105" s="51">
        <v>0</v>
      </c>
      <c r="X105" s="51">
        <v>6.6584198389127538</v>
      </c>
    </row>
    <row r="106" spans="1:24" x14ac:dyDescent="0.55000000000000004">
      <c r="A106" s="77"/>
      <c r="D106" s="121"/>
      <c r="E106" s="121"/>
      <c r="F106" s="121"/>
      <c r="G106" s="122"/>
      <c r="H106" s="31"/>
      <c r="I106" s="48"/>
      <c r="J106" s="31"/>
      <c r="K106" s="51" t="str">
        <v>W</v>
      </c>
      <c r="L106" s="51" t="str">
        <v>W27X129</v>
      </c>
      <c r="M106" s="53" t="str">
        <v>W27X129</v>
      </c>
      <c r="N106" s="51">
        <v>297.35449735449737</v>
      </c>
      <c r="O106" s="51">
        <v>32.579710144927539</v>
      </c>
      <c r="P106" s="51">
        <v>305.43478260869568</v>
      </c>
      <c r="Q106" s="51">
        <v>1899.2490118577077</v>
      </c>
      <c r="R106" s="51">
        <v>754.85604077696655</v>
      </c>
      <c r="S106" s="51">
        <v>1113.8738738738741</v>
      </c>
      <c r="T106" s="51">
        <v>617.69369369369372</v>
      </c>
      <c r="U106" s="51">
        <v>3866.1711293494013</v>
      </c>
      <c r="V106" s="51">
        <v>1804.9247015236733</v>
      </c>
      <c r="W106" s="51">
        <v>0</v>
      </c>
      <c r="X106" s="51">
        <v>4.1730767549768544</v>
      </c>
    </row>
    <row r="107" spans="1:24" x14ac:dyDescent="0.55000000000000004">
      <c r="A107" s="77"/>
      <c r="D107" s="121"/>
      <c r="E107" s="121"/>
      <c r="F107" s="121"/>
      <c r="G107" s="122"/>
      <c r="H107" s="31"/>
      <c r="I107" s="48"/>
      <c r="J107" s="31"/>
      <c r="K107" s="51" t="str">
        <v>W</v>
      </c>
      <c r="L107" s="51" t="str">
        <v>W27X114</v>
      </c>
      <c r="M107" s="53" t="str">
        <v>W27X114</v>
      </c>
      <c r="N107" s="51">
        <v>334.52380952380952</v>
      </c>
      <c r="O107" s="51">
        <v>37.591973244147155</v>
      </c>
      <c r="P107" s="51">
        <v>356.82539682539681</v>
      </c>
      <c r="Q107" s="51">
        <v>2219.5712450125111</v>
      </c>
      <c r="R107" s="51">
        <v>821.63742690058484</v>
      </c>
      <c r="S107" s="51">
        <v>1426.0845839017736</v>
      </c>
      <c r="T107" s="51">
        <v>874.05184174624821</v>
      </c>
      <c r="U107" s="51">
        <v>4627.3098555956894</v>
      </c>
      <c r="V107" s="51">
        <v>2201.9353517618129</v>
      </c>
      <c r="W107" s="51">
        <v>0</v>
      </c>
      <c r="X107" s="51">
        <v>3.3221657127228044</v>
      </c>
    </row>
    <row r="108" spans="1:24" x14ac:dyDescent="0.55000000000000004">
      <c r="A108" s="77"/>
      <c r="D108" s="121"/>
      <c r="E108" s="121"/>
      <c r="F108" s="121"/>
      <c r="G108" s="122"/>
      <c r="H108" s="31"/>
      <c r="I108" s="48"/>
      <c r="J108" s="31"/>
      <c r="K108" s="51" t="str">
        <v>W</v>
      </c>
      <c r="L108" s="51" t="str">
        <v>W27X102</v>
      </c>
      <c r="M108" s="53" t="str">
        <v>W27X102</v>
      </c>
      <c r="N108" s="51">
        <v>374.66666666666669</v>
      </c>
      <c r="O108" s="51">
        <v>42.09737827715356</v>
      </c>
      <c r="P108" s="51">
        <v>404.31654676258989</v>
      </c>
      <c r="Q108" s="51">
        <v>2518.4536707983011</v>
      </c>
      <c r="R108" s="51">
        <v>910.38995869763448</v>
      </c>
      <c r="S108" s="51">
        <v>1766.893939393939</v>
      </c>
      <c r="T108" s="51">
        <v>1096.3257575757575</v>
      </c>
      <c r="U108" s="51">
        <v>5391.4508801574329</v>
      </c>
      <c r="V108" s="51">
        <v>2601.2292226833001</v>
      </c>
      <c r="W108" s="51">
        <v>0</v>
      </c>
      <c r="X108" s="51">
        <v>2.7095765953479281</v>
      </c>
    </row>
    <row r="109" spans="1:24" x14ac:dyDescent="0.55000000000000004">
      <c r="A109" s="77"/>
      <c r="F109" s="31"/>
      <c r="G109" s="78"/>
      <c r="H109" s="31"/>
      <c r="I109" s="48"/>
      <c r="J109" s="31"/>
      <c r="K109" s="51" t="str">
        <v>W</v>
      </c>
      <c r="L109" s="51" t="str">
        <v>W27X94</v>
      </c>
      <c r="M109" s="53" t="str">
        <v>W27X94</v>
      </c>
      <c r="N109" s="51">
        <v>407.24637681159419</v>
      </c>
      <c r="O109" s="51">
        <v>46.255144032921812</v>
      </c>
      <c r="P109" s="51">
        <v>453.22580645161287</v>
      </c>
      <c r="Q109" s="51">
        <v>2816.6919246590169</v>
      </c>
      <c r="R109" s="51">
        <v>961.04349996879489</v>
      </c>
      <c r="S109" s="51">
        <v>2077.8660049627788</v>
      </c>
      <c r="T109" s="51">
        <v>1366.6501240694786</v>
      </c>
      <c r="U109" s="51">
        <v>6129.926267511174</v>
      </c>
      <c r="V109" s="51">
        <v>3032.5180885560699</v>
      </c>
      <c r="W109" s="51">
        <v>0</v>
      </c>
      <c r="X109" s="51">
        <v>2.262681984610599</v>
      </c>
    </row>
    <row r="110" spans="1:24" x14ac:dyDescent="0.55000000000000004">
      <c r="A110" s="77"/>
      <c r="F110" s="31"/>
      <c r="G110" s="78"/>
      <c r="H110" s="31"/>
      <c r="I110" s="48"/>
      <c r="J110" s="31"/>
      <c r="K110" s="51" t="str">
        <v>W</v>
      </c>
      <c r="L110" s="51" t="str">
        <v>W27X84</v>
      </c>
      <c r="M110" s="53" t="str">
        <v>W27X84</v>
      </c>
      <c r="N110" s="51">
        <v>455.0607287449393</v>
      </c>
      <c r="O110" s="51">
        <v>52.769953051643192</v>
      </c>
      <c r="P110" s="51">
        <v>530.18867924528308</v>
      </c>
      <c r="Q110" s="51">
        <v>3297.110849056603</v>
      </c>
      <c r="R110" s="51">
        <v>1037.4065598779557</v>
      </c>
      <c r="S110" s="51">
        <v>2560</v>
      </c>
      <c r="T110" s="51">
        <v>1840.0000000000002</v>
      </c>
      <c r="U110" s="51">
        <v>7304.1840096480337</v>
      </c>
      <c r="V110" s="51">
        <v>3803.0147653317372</v>
      </c>
      <c r="W110" s="51">
        <v>0</v>
      </c>
      <c r="X110" s="51">
        <v>1.7381566474204608</v>
      </c>
    </row>
    <row r="111" spans="1:24" x14ac:dyDescent="0.55000000000000004">
      <c r="A111" s="77"/>
      <c r="F111" s="31"/>
      <c r="G111" s="78"/>
      <c r="H111" s="31"/>
      <c r="I111" s="48"/>
      <c r="J111" s="31"/>
      <c r="K111" s="51" t="str">
        <v>W</v>
      </c>
      <c r="L111" s="51" t="str">
        <v>W24X370</v>
      </c>
      <c r="M111" s="53" t="str">
        <v>W24X370</v>
      </c>
      <c r="N111" s="51">
        <v>103.11926605504587</v>
      </c>
      <c r="O111" s="51">
        <v>11.74503657262278</v>
      </c>
      <c r="P111" s="51">
        <v>66.117647058823536</v>
      </c>
      <c r="Q111" s="51">
        <v>372.26800202839752</v>
      </c>
      <c r="R111" s="51">
        <v>313.44854673998429</v>
      </c>
      <c r="S111" s="51">
        <v>152.10348258706469</v>
      </c>
      <c r="T111" s="51">
        <v>84.999004975124379</v>
      </c>
      <c r="U111" s="51">
        <v>719.66052438653981</v>
      </c>
      <c r="V111" s="51">
        <v>590.91364260171895</v>
      </c>
      <c r="W111" s="51">
        <v>0</v>
      </c>
      <c r="X111" s="51">
        <v>26.790881008859834</v>
      </c>
    </row>
    <row r="112" spans="1:24" x14ac:dyDescent="0.55000000000000004">
      <c r="A112" s="79"/>
      <c r="B112" s="80"/>
      <c r="C112" s="80"/>
      <c r="D112" s="80"/>
      <c r="E112" s="80"/>
      <c r="F112" s="81"/>
      <c r="G112" s="82"/>
      <c r="H112" s="31"/>
      <c r="I112" s="48"/>
      <c r="J112" s="31"/>
      <c r="K112" s="51" t="str">
        <v>W</v>
      </c>
      <c r="L112" s="51" t="str">
        <v>W24X335</v>
      </c>
      <c r="M112" s="53" t="str">
        <v>W24X335</v>
      </c>
      <c r="N112" s="51">
        <v>114.34384537131231</v>
      </c>
      <c r="O112" s="51">
        <v>13.00925925925926</v>
      </c>
      <c r="P112" s="51">
        <v>73.94736842105263</v>
      </c>
      <c r="Q112" s="51">
        <v>413.62355151894769</v>
      </c>
      <c r="R112" s="51">
        <v>346.33053221288515</v>
      </c>
      <c r="S112" s="51">
        <v>183.38947368421054</v>
      </c>
      <c r="T112" s="51">
        <v>102.04736842105262</v>
      </c>
      <c r="U112" s="51">
        <v>809.11699076138905</v>
      </c>
      <c r="V112" s="51">
        <v>656.96072126450201</v>
      </c>
      <c r="W112" s="51">
        <v>0</v>
      </c>
      <c r="X112" s="51">
        <v>23.718304309961102</v>
      </c>
    </row>
    <row r="113" spans="1:24" x14ac:dyDescent="0.55000000000000004">
      <c r="F113" s="31"/>
      <c r="H113" s="31"/>
      <c r="I113" s="48"/>
      <c r="J113" s="31"/>
      <c r="K113" s="51" t="str">
        <v>W</v>
      </c>
      <c r="L113" s="51" t="str">
        <v>W24X306</v>
      </c>
      <c r="M113" s="53" t="str">
        <v>W24X306</v>
      </c>
      <c r="N113" s="51">
        <v>125.30657748049052</v>
      </c>
      <c r="O113" s="51">
        <v>14.245880861850443</v>
      </c>
      <c r="P113" s="51">
        <v>82.043795620437962</v>
      </c>
      <c r="Q113" s="51">
        <v>461.33287516942528</v>
      </c>
      <c r="R113" s="51">
        <v>382.6702269692924</v>
      </c>
      <c r="S113" s="51">
        <v>219.03589743589743</v>
      </c>
      <c r="T113" s="51">
        <v>121.04615384615384</v>
      </c>
      <c r="U113" s="51">
        <v>911.87671206323114</v>
      </c>
      <c r="V113" s="51">
        <v>729.63752759803003</v>
      </c>
      <c r="W113" s="51">
        <v>0</v>
      </c>
      <c r="X113" s="51">
        <v>20.932789526719667</v>
      </c>
    </row>
    <row r="114" spans="1:24" x14ac:dyDescent="0.55000000000000004">
      <c r="F114" s="31"/>
      <c r="H114" s="31"/>
      <c r="I114" s="48"/>
      <c r="J114" s="31"/>
      <c r="K114" s="51" t="str">
        <v>W</v>
      </c>
      <c r="L114" s="51" t="str">
        <v>W24X279</v>
      </c>
      <c r="M114" s="53" t="str">
        <v>W24X279</v>
      </c>
      <c r="N114" s="51">
        <v>137.24053724053724</v>
      </c>
      <c r="O114" s="51">
        <v>15.654596100278551</v>
      </c>
      <c r="P114" s="51">
        <v>90.645161290322577</v>
      </c>
      <c r="Q114" s="51">
        <v>509.70018662031197</v>
      </c>
      <c r="R114" s="51">
        <v>419.88505747126436</v>
      </c>
      <c r="S114" s="51">
        <v>259.57569060773477</v>
      </c>
      <c r="T114" s="51">
        <v>144.07071823204419</v>
      </c>
      <c r="U114" s="51">
        <v>1020.2123961679802</v>
      </c>
      <c r="V114" s="51">
        <v>806.53045517677378</v>
      </c>
      <c r="W114" s="51">
        <v>0</v>
      </c>
      <c r="X114" s="51">
        <v>18.603761015962952</v>
      </c>
    </row>
    <row r="115" spans="1:24" x14ac:dyDescent="0.55000000000000004">
      <c r="A115" s="73"/>
      <c r="B115" s="74"/>
      <c r="C115" s="74"/>
      <c r="D115" s="74"/>
      <c r="E115" s="74"/>
      <c r="F115" s="75"/>
      <c r="G115" s="76"/>
      <c r="H115" s="31"/>
      <c r="I115" s="48"/>
      <c r="J115" s="31"/>
      <c r="K115" s="51" t="str">
        <v>W</v>
      </c>
      <c r="L115" s="51" t="str">
        <v>W24X250</v>
      </c>
      <c r="M115" s="53" t="str">
        <v>W24X250</v>
      </c>
      <c r="N115" s="51">
        <v>152.9251700680272</v>
      </c>
      <c r="O115" s="51">
        <v>17.453416149068325</v>
      </c>
      <c r="P115" s="51">
        <v>102.18181818181819</v>
      </c>
      <c r="Q115" s="51">
        <v>574.99488438714957</v>
      </c>
      <c r="R115" s="51">
        <v>471.00661411615471</v>
      </c>
      <c r="S115" s="51">
        <v>318.97297297297297</v>
      </c>
      <c r="T115" s="51">
        <v>175.51951951951955</v>
      </c>
      <c r="U115" s="51">
        <v>1171.0584091845824</v>
      </c>
      <c r="V115" s="51">
        <v>912.27855990737896</v>
      </c>
      <c r="W115" s="51">
        <v>0</v>
      </c>
      <c r="X115" s="51">
        <v>16.078567425109192</v>
      </c>
    </row>
    <row r="116" spans="1:24" x14ac:dyDescent="0.55000000000000004">
      <c r="A116" s="77"/>
      <c r="D116" s="121" t="s">
        <v>2600</v>
      </c>
      <c r="E116" s="121"/>
      <c r="F116" s="121"/>
      <c r="G116" s="122"/>
      <c r="H116" s="31"/>
      <c r="I116" s="48"/>
      <c r="J116" s="31"/>
      <c r="K116" s="51" t="str">
        <v>W</v>
      </c>
      <c r="L116" s="51" t="str">
        <v>W24X229</v>
      </c>
      <c r="M116" s="53" t="str">
        <v>W24X229</v>
      </c>
      <c r="N116" s="51">
        <v>167.26190476190476</v>
      </c>
      <c r="O116" s="51">
        <v>19.1156462585034</v>
      </c>
      <c r="P116" s="51">
        <v>113.07847082494969</v>
      </c>
      <c r="Q116" s="51">
        <v>633.74266357671172</v>
      </c>
      <c r="R116" s="51">
        <v>514.24836601307186</v>
      </c>
      <c r="S116" s="51">
        <v>379.04873294346982</v>
      </c>
      <c r="T116" s="51">
        <v>210.33918128654972</v>
      </c>
      <c r="U116" s="51">
        <v>1313.6198178200239</v>
      </c>
      <c r="V116" s="51">
        <v>1007.8470957509768</v>
      </c>
      <c r="W116" s="51">
        <v>0</v>
      </c>
      <c r="X116" s="51">
        <v>14.225105261574361</v>
      </c>
    </row>
    <row r="117" spans="1:24" x14ac:dyDescent="0.55000000000000004">
      <c r="A117" s="77"/>
      <c r="D117" s="121"/>
      <c r="E117" s="121"/>
      <c r="F117" s="121"/>
      <c r="G117" s="122"/>
      <c r="H117" s="31"/>
      <c r="I117" s="48"/>
      <c r="J117" s="31"/>
      <c r="K117" s="51" t="str">
        <v>W</v>
      </c>
      <c r="L117" s="51" t="str">
        <v>W24X207</v>
      </c>
      <c r="M117" s="53" t="str">
        <v>W24X207</v>
      </c>
      <c r="N117" s="51">
        <v>185.17298187808896</v>
      </c>
      <c r="O117" s="51">
        <v>21.167608286252353</v>
      </c>
      <c r="P117" s="51">
        <v>126.57657657657658</v>
      </c>
      <c r="Q117" s="51">
        <v>712.20770061490316</v>
      </c>
      <c r="R117" s="51">
        <v>572.09694273098057</v>
      </c>
      <c r="S117" s="51">
        <v>460.7519582245431</v>
      </c>
      <c r="T117" s="51">
        <v>255.32114882506528</v>
      </c>
      <c r="U117" s="51">
        <v>1506.4628662464786</v>
      </c>
      <c r="V117" s="51">
        <v>1135.0265383105623</v>
      </c>
      <c r="W117" s="51">
        <v>0</v>
      </c>
      <c r="X117" s="51">
        <v>12.276132089357267</v>
      </c>
    </row>
    <row r="118" spans="1:24" x14ac:dyDescent="0.55000000000000004">
      <c r="A118" s="77"/>
      <c r="D118" s="121"/>
      <c r="E118" s="121"/>
      <c r="F118" s="121"/>
      <c r="G118" s="122"/>
      <c r="H118" s="31"/>
      <c r="I118" s="48"/>
      <c r="J118" s="31"/>
      <c r="K118" s="51" t="str">
        <v>W</v>
      </c>
      <c r="L118" s="51" t="str">
        <v>W24X192</v>
      </c>
      <c r="M118" s="53" t="str">
        <v>W24X192</v>
      </c>
      <c r="N118" s="51">
        <v>198.93805309734512</v>
      </c>
      <c r="O118" s="51">
        <v>22.892057026476579</v>
      </c>
      <c r="P118" s="51">
        <v>137.4083129584352</v>
      </c>
      <c r="Q118" s="51">
        <v>777.12587231842861</v>
      </c>
      <c r="R118" s="51">
        <v>620.67605411588363</v>
      </c>
      <c r="S118" s="51">
        <v>532.80519480519467</v>
      </c>
      <c r="T118" s="51">
        <v>295.59740259740266</v>
      </c>
      <c r="U118" s="51">
        <v>1671.0685909719166</v>
      </c>
      <c r="V118" s="51">
        <v>1243.7451549028078</v>
      </c>
      <c r="W118" s="51">
        <v>0</v>
      </c>
      <c r="X118" s="51">
        <v>10.968389632868226</v>
      </c>
    </row>
    <row r="119" spans="1:24" x14ac:dyDescent="0.55000000000000004">
      <c r="A119" s="77"/>
      <c r="D119" s="121"/>
      <c r="E119" s="121"/>
      <c r="F119" s="121"/>
      <c r="G119" s="122"/>
      <c r="H119" s="31"/>
      <c r="I119" s="48"/>
      <c r="J119" s="31"/>
      <c r="K119" s="51" t="str">
        <v>W</v>
      </c>
      <c r="L119" s="51" t="str">
        <v>W24X176</v>
      </c>
      <c r="M119" s="53" t="str">
        <v>W24X176</v>
      </c>
      <c r="N119" s="51">
        <v>217.4081237911025</v>
      </c>
      <c r="O119" s="51">
        <v>24.977777777777778</v>
      </c>
      <c r="P119" s="51">
        <v>151.27860026917901</v>
      </c>
      <c r="Q119" s="51">
        <v>850.18851462935845</v>
      </c>
      <c r="R119" s="51">
        <v>670.17840375586854</v>
      </c>
      <c r="S119" s="51">
        <v>630.19246861924694</v>
      </c>
      <c r="T119" s="51">
        <v>352.71966527196656</v>
      </c>
      <c r="U119" s="51">
        <v>1874.7962325926767</v>
      </c>
      <c r="V119" s="51">
        <v>1369.5336817319987</v>
      </c>
      <c r="W119" s="51">
        <v>0</v>
      </c>
      <c r="X119" s="51">
        <v>9.667826002798062</v>
      </c>
    </row>
    <row r="120" spans="1:24" x14ac:dyDescent="0.55000000000000004">
      <c r="A120" s="79"/>
      <c r="B120" s="80"/>
      <c r="C120" s="80"/>
      <c r="D120" s="80"/>
      <c r="E120" s="80"/>
      <c r="F120" s="81"/>
      <c r="G120" s="82"/>
      <c r="H120" s="31"/>
      <c r="I120" s="48"/>
      <c r="J120" s="31"/>
      <c r="K120" s="51" t="str">
        <v>W</v>
      </c>
      <c r="L120" s="51" t="str">
        <v>W24X162</v>
      </c>
      <c r="M120" s="53" t="str">
        <v>W24X162</v>
      </c>
      <c r="N120" s="51">
        <v>235.14644351464437</v>
      </c>
      <c r="O120" s="51">
        <v>27.14975845410628</v>
      </c>
      <c r="P120" s="51">
        <v>164.32748538011694</v>
      </c>
      <c r="Q120" s="51">
        <v>927.55060504015091</v>
      </c>
      <c r="R120" s="51">
        <v>718.52613962165799</v>
      </c>
      <c r="S120" s="51">
        <v>741.23243243243235</v>
      </c>
      <c r="T120" s="51">
        <v>428.33513513513515</v>
      </c>
      <c r="U120" s="51">
        <v>2100.317762151074</v>
      </c>
      <c r="V120" s="51">
        <v>1510.3841148991389</v>
      </c>
      <c r="W120" s="51">
        <v>0</v>
      </c>
      <c r="X120" s="51">
        <v>8.5223686436459403</v>
      </c>
    </row>
    <row r="121" spans="1:24" x14ac:dyDescent="0.55000000000000004">
      <c r="F121" s="31"/>
      <c r="H121" s="31"/>
      <c r="I121" s="48"/>
      <c r="J121" s="31"/>
      <c r="K121" s="51" t="str">
        <v>W</v>
      </c>
      <c r="L121" s="51" t="str">
        <v>W24X146</v>
      </c>
      <c r="M121" s="53" t="str">
        <v>W24X146</v>
      </c>
      <c r="N121" s="51">
        <v>261.39534883720933</v>
      </c>
      <c r="O121" s="51">
        <v>30.296495956873315</v>
      </c>
      <c r="P121" s="51">
        <v>185.78512396694214</v>
      </c>
      <c r="Q121" s="51">
        <v>1039.1046246979045</v>
      </c>
      <c r="R121" s="51">
        <v>781.55189788377561</v>
      </c>
      <c r="S121" s="51">
        <v>914.29850746268653</v>
      </c>
      <c r="T121" s="51">
        <v>545.22388059701495</v>
      </c>
      <c r="U121" s="51">
        <v>2444.3863854039982</v>
      </c>
      <c r="V121" s="51">
        <v>1718.2146556452765</v>
      </c>
      <c r="W121" s="51">
        <v>0</v>
      </c>
      <c r="X121" s="51">
        <v>7.1820125162800235</v>
      </c>
    </row>
    <row r="122" spans="1:24" x14ac:dyDescent="0.55000000000000004">
      <c r="F122" s="31"/>
      <c r="H122" s="31"/>
      <c r="I122" s="48"/>
      <c r="J122" s="31"/>
      <c r="K122" s="51" t="str">
        <v>W</v>
      </c>
      <c r="L122" s="51" t="str">
        <v>W24X131</v>
      </c>
      <c r="M122" s="53" t="str">
        <v>W24X131</v>
      </c>
      <c r="N122" s="51">
        <v>291.19170984455957</v>
      </c>
      <c r="O122" s="51">
        <v>34.164133738601826</v>
      </c>
      <c r="P122" s="51">
        <v>212.0754716981132</v>
      </c>
      <c r="Q122" s="51">
        <v>1196.6605392156864</v>
      </c>
      <c r="R122" s="51">
        <v>850.35977139097906</v>
      </c>
      <c r="S122" s="51">
        <v>1135.8315789473684</v>
      </c>
      <c r="T122" s="51">
        <v>715.8105263157895</v>
      </c>
      <c r="U122" s="51">
        <v>2907.7761062700665</v>
      </c>
      <c r="V122" s="51">
        <v>1998.8301002833578</v>
      </c>
      <c r="W122" s="51">
        <v>0</v>
      </c>
      <c r="X122" s="51">
        <v>5.8781086538519256</v>
      </c>
    </row>
    <row r="123" spans="1:24" x14ac:dyDescent="0.55000000000000004">
      <c r="F123" s="31"/>
      <c r="H123" s="31"/>
      <c r="I123" s="48"/>
      <c r="J123" s="31"/>
      <c r="K123" s="51" t="str">
        <v>W</v>
      </c>
      <c r="L123" s="51" t="str">
        <v>W24X117</v>
      </c>
      <c r="M123" s="53" t="str">
        <v>W24X117</v>
      </c>
      <c r="N123" s="51">
        <v>326.74418604651163</v>
      </c>
      <c r="O123" s="51">
        <v>38.625429553264603</v>
      </c>
      <c r="P123" s="51">
        <v>241.72043010752688</v>
      </c>
      <c r="Q123" s="51">
        <v>1357.9718756189345</v>
      </c>
      <c r="R123" s="51">
        <v>940.99640472521821</v>
      </c>
      <c r="S123" s="51">
        <v>1421.7261904761906</v>
      </c>
      <c r="T123" s="51">
        <v>919.94047619047637</v>
      </c>
      <c r="U123" s="51">
        <v>3459.00813103565</v>
      </c>
      <c r="V123" s="51">
        <v>2358.7819873644398</v>
      </c>
      <c r="W123" s="51">
        <v>0</v>
      </c>
      <c r="X123" s="51">
        <v>4.7820043325575723</v>
      </c>
    </row>
    <row r="124" spans="1:24" x14ac:dyDescent="0.55000000000000004">
      <c r="F124" s="31"/>
      <c r="H124" s="31"/>
      <c r="I124" s="48"/>
      <c r="J124" s="31"/>
      <c r="K124" s="51" t="str">
        <v>W</v>
      </c>
      <c r="L124" s="51" t="str">
        <v>W24X104</v>
      </c>
      <c r="M124" s="53" t="str">
        <v>W24X104</v>
      </c>
      <c r="N124" s="51">
        <v>366.12377850162869</v>
      </c>
      <c r="O124" s="51">
        <v>43.565891472868216</v>
      </c>
      <c r="P124" s="51">
        <v>276.16707616707617</v>
      </c>
      <c r="Q124" s="51">
        <v>1559.4234234234234</v>
      </c>
      <c r="R124" s="51">
        <v>1044.2322580645161</v>
      </c>
      <c r="S124" s="51">
        <v>1786.0169491525426</v>
      </c>
      <c r="T124" s="51">
        <v>1190.6779661016949</v>
      </c>
      <c r="U124" s="51">
        <v>4163.5769891732825</v>
      </c>
      <c r="V124" s="51">
        <v>2827.5085427732429</v>
      </c>
      <c r="W124" s="51">
        <v>0</v>
      </c>
      <c r="X124" s="51">
        <v>3.8035619497386044</v>
      </c>
    </row>
    <row r="125" spans="1:24" x14ac:dyDescent="0.55000000000000004">
      <c r="F125" s="31"/>
      <c r="H125" s="31"/>
      <c r="I125" s="48"/>
      <c r="J125" s="31"/>
      <c r="K125" s="51" t="str">
        <v>W</v>
      </c>
      <c r="L125" s="51" t="str">
        <v>W24X103</v>
      </c>
      <c r="M125" s="53" t="str">
        <v>W24X103</v>
      </c>
      <c r="N125" s="51">
        <v>370.95709570957092</v>
      </c>
      <c r="O125" s="51">
        <v>45.877551020408163</v>
      </c>
      <c r="P125" s="51">
        <v>424.15094339622641</v>
      </c>
      <c r="Q125" s="51">
        <v>2346.8873263591149</v>
      </c>
      <c r="R125" s="51">
        <v>946.88484848484836</v>
      </c>
      <c r="S125" s="51">
        <v>1558.0198019801978</v>
      </c>
      <c r="T125" s="51">
        <v>874.39886845827448</v>
      </c>
      <c r="U125" s="51">
        <v>4951.0780887360552</v>
      </c>
      <c r="V125" s="51">
        <v>2385.5292190945343</v>
      </c>
      <c r="W125" s="51">
        <v>0</v>
      </c>
      <c r="X125" s="51">
        <v>3.0395242493752983</v>
      </c>
    </row>
    <row r="126" spans="1:24" x14ac:dyDescent="0.55000000000000004">
      <c r="F126" s="31"/>
      <c r="H126" s="31"/>
      <c r="I126" s="48"/>
      <c r="J126" s="31"/>
      <c r="K126" s="51" t="str">
        <v>W</v>
      </c>
      <c r="L126" s="51" t="str">
        <v>W24X94</v>
      </c>
      <c r="M126" s="53" t="str">
        <v>W24X94</v>
      </c>
      <c r="N126" s="51">
        <v>405.77617328519858</v>
      </c>
      <c r="O126" s="51">
        <v>50.630630630630634</v>
      </c>
      <c r="P126" s="51">
        <v>468.33333333333331</v>
      </c>
      <c r="Q126" s="51">
        <v>2580.9279161205764</v>
      </c>
      <c r="R126" s="51">
        <v>1018.5113268608415</v>
      </c>
      <c r="S126" s="51">
        <v>1869.7718631178709</v>
      </c>
      <c r="T126" s="51">
        <v>1100.4942965779469</v>
      </c>
      <c r="U126" s="51">
        <v>5597.0395305369184</v>
      </c>
      <c r="V126" s="51">
        <v>2756.9010465870674</v>
      </c>
      <c r="W126" s="51">
        <v>0</v>
      </c>
      <c r="X126" s="51">
        <v>2.573317624590981</v>
      </c>
    </row>
    <row r="127" spans="1:24" x14ac:dyDescent="0.55000000000000004">
      <c r="F127" s="31"/>
      <c r="H127" s="31"/>
      <c r="I127" s="48"/>
      <c r="J127" s="31"/>
      <c r="K127" s="51" t="str">
        <v>W</v>
      </c>
      <c r="L127" s="51" t="str">
        <v>W24X84</v>
      </c>
      <c r="M127" s="53" t="str">
        <v>W24X84</v>
      </c>
      <c r="N127" s="51">
        <v>455.0607287449393</v>
      </c>
      <c r="O127" s="51">
        <v>57.346938775510203</v>
      </c>
      <c r="P127" s="51">
        <v>537.79904306220101</v>
      </c>
      <c r="Q127" s="51">
        <v>2968.9632401496806</v>
      </c>
      <c r="R127" s="51">
        <v>1120.0646377592245</v>
      </c>
      <c r="S127" s="51">
        <v>2339.1351351351354</v>
      </c>
      <c r="T127" s="51">
        <v>1427.7837837837835</v>
      </c>
      <c r="U127" s="51">
        <v>6630.3711691204817</v>
      </c>
      <c r="V127" s="51">
        <v>3313.9505296453585</v>
      </c>
      <c r="W127" s="51">
        <v>0</v>
      </c>
      <c r="X127" s="51">
        <v>2.0164223826783139</v>
      </c>
    </row>
    <row r="128" spans="1:24" x14ac:dyDescent="0.55000000000000004">
      <c r="F128" s="31"/>
      <c r="H128" s="31"/>
      <c r="I128" s="48"/>
      <c r="J128" s="31"/>
      <c r="K128" s="51" t="str">
        <v>W</v>
      </c>
      <c r="L128" s="51" t="str">
        <v>W24X76</v>
      </c>
      <c r="M128" s="53" t="str">
        <v>W24X76</v>
      </c>
      <c r="N128" s="51">
        <v>501.78571428571433</v>
      </c>
      <c r="O128" s="51">
        <v>63.863636363636367</v>
      </c>
      <c r="P128" s="51">
        <v>610.86956521739137</v>
      </c>
      <c r="Q128" s="51">
        <v>3386.0249554367197</v>
      </c>
      <c r="R128" s="51">
        <v>1203.0692640692641</v>
      </c>
      <c r="S128" s="51">
        <v>2851.940298507463</v>
      </c>
      <c r="T128" s="51">
        <v>1845.3731343283582</v>
      </c>
      <c r="U128" s="51">
        <v>7757.6015723073506</v>
      </c>
      <c r="V128" s="51">
        <v>3992.8097546138283</v>
      </c>
      <c r="W128" s="51">
        <v>0</v>
      </c>
      <c r="X128" s="51">
        <v>1.5781164208529184</v>
      </c>
    </row>
    <row r="129" spans="6:24" x14ac:dyDescent="0.55000000000000004">
      <c r="F129" s="31"/>
      <c r="H129" s="31"/>
      <c r="I129" s="48"/>
      <c r="J129" s="31"/>
      <c r="K129" s="51" t="str">
        <v>W</v>
      </c>
      <c r="L129" s="51" t="str">
        <v>W24X68</v>
      </c>
      <c r="M129" s="53" t="str">
        <v>W24X68</v>
      </c>
      <c r="N129" s="51">
        <v>559.20398009950247</v>
      </c>
      <c r="O129" s="51">
        <v>72.987012987012989</v>
      </c>
      <c r="P129" s="51">
        <v>715.92356687898098</v>
      </c>
      <c r="Q129" s="51">
        <v>3943.7160062160065</v>
      </c>
      <c r="R129" s="51">
        <v>1287.6160379221806</v>
      </c>
      <c r="S129" s="51">
        <v>3516.2566844919784</v>
      </c>
      <c r="T129" s="51">
        <v>2494.4385026737964</v>
      </c>
      <c r="U129" s="51">
        <v>9250.312637611094</v>
      </c>
      <c r="V129" s="51">
        <v>5045.587020456458</v>
      </c>
      <c r="W129" s="51">
        <v>0</v>
      </c>
      <c r="X129" s="51">
        <v>1.1620890864468154</v>
      </c>
    </row>
    <row r="130" spans="6:24" x14ac:dyDescent="0.55000000000000004">
      <c r="F130" s="31"/>
      <c r="H130" s="31"/>
      <c r="I130" s="48"/>
      <c r="J130" s="31"/>
      <c r="K130" s="51" t="str">
        <v>W</v>
      </c>
      <c r="L130" s="51" t="str">
        <v>W24X62</v>
      </c>
      <c r="M130" s="53" t="str">
        <v>W24X62</v>
      </c>
      <c r="N130" s="51">
        <v>617.58241758241763</v>
      </c>
      <c r="O130" s="51">
        <v>85.801526717557252</v>
      </c>
      <c r="P130" s="51">
        <v>1146.9387755102041</v>
      </c>
      <c r="Q130" s="51">
        <v>6212.232866617539</v>
      </c>
      <c r="R130" s="51">
        <v>1269.8754688672168</v>
      </c>
      <c r="S130" s="51">
        <v>3878.1286549707602</v>
      </c>
      <c r="T130" s="51">
        <v>2826.4327485380118</v>
      </c>
      <c r="U130" s="51">
        <v>12818.691482683058</v>
      </c>
      <c r="V130" s="51">
        <v>5676.9368089456802</v>
      </c>
      <c r="W130" s="51">
        <v>0</v>
      </c>
      <c r="X130" s="51">
        <v>0.5602216518759553</v>
      </c>
    </row>
    <row r="131" spans="6:24" x14ac:dyDescent="0.55000000000000004">
      <c r="F131" s="31"/>
      <c r="H131" s="31"/>
      <c r="I131" s="48"/>
      <c r="J131" s="31"/>
      <c r="K131" s="51" t="str">
        <v>W</v>
      </c>
      <c r="L131" s="51" t="str">
        <v>W24X55</v>
      </c>
      <c r="M131" s="53" t="str">
        <v>W24X55</v>
      </c>
      <c r="N131" s="51">
        <v>693.82716049382714</v>
      </c>
      <c r="O131" s="51">
        <v>98.596491228070178</v>
      </c>
      <c r="P131" s="51">
        <v>1354.2168674698794</v>
      </c>
      <c r="Q131" s="51">
        <v>7380.8989146337308</v>
      </c>
      <c r="R131" s="51">
        <v>1393.2751992498827</v>
      </c>
      <c r="S131" s="51">
        <v>4810.3389830508477</v>
      </c>
      <c r="T131" s="51">
        <v>3762.5423728813562</v>
      </c>
      <c r="U131" s="51">
        <v>15409.709772683458</v>
      </c>
      <c r="V131" s="51">
        <v>7273.3684207768092</v>
      </c>
      <c r="W131" s="51">
        <v>0</v>
      </c>
      <c r="X131" s="51">
        <v>0.29788297735844926</v>
      </c>
    </row>
    <row r="132" spans="6:24" x14ac:dyDescent="0.55000000000000004">
      <c r="F132" s="31"/>
      <c r="H132" s="31"/>
      <c r="I132" s="48"/>
      <c r="J132" s="31"/>
      <c r="K132" s="51" t="str">
        <v>W</v>
      </c>
      <c r="L132" s="51" t="str">
        <v>W21X275</v>
      </c>
      <c r="M132" s="53" t="str">
        <v>W21X275</v>
      </c>
      <c r="N132" s="51">
        <v>137.4083129584352</v>
      </c>
      <c r="O132" s="51">
        <v>17.61755485893417</v>
      </c>
      <c r="P132" s="51">
        <v>92.131147540983605</v>
      </c>
      <c r="Q132" s="51">
        <v>456.50496365018307</v>
      </c>
      <c r="R132" s="51">
        <v>442.08574047624126</v>
      </c>
      <c r="S132" s="51">
        <v>230.05233644859811</v>
      </c>
      <c r="T132" s="51">
        <v>128.15700934579439</v>
      </c>
      <c r="U132" s="51">
        <v>919.26555916611551</v>
      </c>
      <c r="V132" s="51">
        <v>834.67278209577614</v>
      </c>
      <c r="W132" s="51">
        <v>0</v>
      </c>
      <c r="X132" s="51">
        <v>20.756498762057841</v>
      </c>
    </row>
    <row r="133" spans="6:24" x14ac:dyDescent="0.55000000000000004">
      <c r="F133" s="31"/>
      <c r="H133" s="31"/>
      <c r="I133" s="48"/>
      <c r="J133" s="31"/>
      <c r="K133" s="51" t="str">
        <v>W</v>
      </c>
      <c r="L133" s="51" t="str">
        <v>W21X248</v>
      </c>
      <c r="M133" s="53" t="str">
        <v>W21X248</v>
      </c>
      <c r="N133" s="51">
        <v>152.30352303523037</v>
      </c>
      <c r="O133" s="51">
        <v>19.513888888888889</v>
      </c>
      <c r="P133" s="51">
        <v>103.11926605504587</v>
      </c>
      <c r="Q133" s="51">
        <v>509.06894989971318</v>
      </c>
      <c r="R133" s="51">
        <v>493.70424597364564</v>
      </c>
      <c r="S133" s="51">
        <v>277.16976456009911</v>
      </c>
      <c r="T133" s="51">
        <v>153.20941759603471</v>
      </c>
      <c r="U133" s="51">
        <v>1040.9193048998138</v>
      </c>
      <c r="V133" s="51">
        <v>936.61155304415593</v>
      </c>
      <c r="W133" s="51">
        <v>0</v>
      </c>
      <c r="X133" s="51">
        <v>18.213785262561689</v>
      </c>
    </row>
    <row r="134" spans="6:24" x14ac:dyDescent="0.55000000000000004">
      <c r="F134" s="31"/>
      <c r="H134" s="31"/>
      <c r="I134" s="48"/>
      <c r="J134" s="31"/>
      <c r="K134" s="51" t="str">
        <v>W</v>
      </c>
      <c r="L134" s="51" t="str">
        <v>W21X223</v>
      </c>
      <c r="M134" s="53" t="str">
        <v>W21X223</v>
      </c>
      <c r="N134" s="51">
        <v>169.02255639097746</v>
      </c>
      <c r="O134" s="51">
        <v>21.615384615384617</v>
      </c>
      <c r="P134" s="51">
        <v>116.23578076525335</v>
      </c>
      <c r="Q134" s="51">
        <v>577.82104707659278</v>
      </c>
      <c r="R134" s="51">
        <v>545.36184210526312</v>
      </c>
      <c r="S134" s="51">
        <v>338.14453781512611</v>
      </c>
      <c r="T134" s="51">
        <v>188.9075630252101</v>
      </c>
      <c r="U134" s="51">
        <v>1199.5116313778074</v>
      </c>
      <c r="V134" s="51">
        <v>1045.6999090043337</v>
      </c>
      <c r="W134" s="51">
        <v>0</v>
      </c>
      <c r="X134" s="51">
        <v>15.673452325782947</v>
      </c>
    </row>
    <row r="135" spans="6:24" x14ac:dyDescent="0.55000000000000004">
      <c r="F135" s="31"/>
      <c r="H135" s="31"/>
      <c r="I135" s="48"/>
      <c r="J135" s="31"/>
      <c r="K135" s="51" t="str">
        <v>W</v>
      </c>
      <c r="L135" s="51" t="str">
        <v>W21X201</v>
      </c>
      <c r="M135" s="53" t="str">
        <v>W21X201</v>
      </c>
      <c r="N135" s="51">
        <v>189.54468802698145</v>
      </c>
      <c r="O135" s="51">
        <v>24.38177874186551</v>
      </c>
      <c r="P135" s="51">
        <v>130.54587688734031</v>
      </c>
      <c r="Q135" s="51">
        <v>648.8578996219411</v>
      </c>
      <c r="R135" s="51">
        <v>614.09325138138695</v>
      </c>
      <c r="S135" s="51">
        <v>447.95110024449872</v>
      </c>
      <c r="T135" s="51">
        <v>250.08312958435206</v>
      </c>
      <c r="U135" s="51">
        <v>1408.4358281015675</v>
      </c>
      <c r="V135" s="51">
        <v>1199.006870217426</v>
      </c>
      <c r="W135" s="51">
        <v>0</v>
      </c>
      <c r="X135" s="51">
        <v>13.20014998266412</v>
      </c>
    </row>
    <row r="136" spans="6:24" x14ac:dyDescent="0.55000000000000004">
      <c r="F136" s="31"/>
      <c r="H136" s="31"/>
      <c r="I136" s="48"/>
      <c r="J136" s="31"/>
      <c r="K136" s="51" t="str">
        <v>W</v>
      </c>
      <c r="L136" s="51" t="str">
        <v>W21X182</v>
      </c>
      <c r="M136" s="53" t="str">
        <v>W21X182</v>
      </c>
      <c r="N136" s="51">
        <v>209.70149253731341</v>
      </c>
      <c r="O136" s="51">
        <v>26.954436450839328</v>
      </c>
      <c r="P136" s="51">
        <v>145.59585492227978</v>
      </c>
      <c r="Q136" s="51">
        <v>720.14996362822444</v>
      </c>
      <c r="R136" s="51">
        <v>678.53995262232866</v>
      </c>
      <c r="S136" s="51">
        <v>541.86319218241044</v>
      </c>
      <c r="T136" s="51">
        <v>303.88273615635177</v>
      </c>
      <c r="U136" s="51">
        <v>1607.1127819074313</v>
      </c>
      <c r="V136" s="51">
        <v>1343.2795614534068</v>
      </c>
      <c r="W136" s="51">
        <v>0</v>
      </c>
      <c r="X136" s="51">
        <v>11.444677327662488</v>
      </c>
    </row>
    <row r="137" spans="6:24" x14ac:dyDescent="0.55000000000000004">
      <c r="F137" s="31"/>
      <c r="H137" s="31"/>
      <c r="I137" s="48"/>
      <c r="J137" s="31"/>
      <c r="K137" s="51" t="str">
        <v>W</v>
      </c>
      <c r="L137" s="51" t="str">
        <v>W21X166</v>
      </c>
      <c r="M137" s="53" t="str">
        <v>W21X166</v>
      </c>
      <c r="N137" s="51">
        <v>230.32786885245903</v>
      </c>
      <c r="O137" s="51">
        <v>29.578947368421051</v>
      </c>
      <c r="P137" s="51">
        <v>160.57142857142858</v>
      </c>
      <c r="Q137" s="51">
        <v>795.1217038539553</v>
      </c>
      <c r="R137" s="51">
        <v>752.83489096573214</v>
      </c>
      <c r="S137" s="51">
        <v>647.72881355932202</v>
      </c>
      <c r="T137" s="51">
        <v>357.20338983050846</v>
      </c>
      <c r="U137" s="51">
        <v>1825.40827595017</v>
      </c>
      <c r="V137" s="51">
        <v>1503.2850224189012</v>
      </c>
      <c r="W137" s="51">
        <v>0</v>
      </c>
      <c r="X137" s="51">
        <v>9.9564530102667064</v>
      </c>
    </row>
    <row r="138" spans="6:24" x14ac:dyDescent="0.55000000000000004">
      <c r="F138" s="31"/>
      <c r="H138" s="31"/>
      <c r="I138" s="48"/>
      <c r="J138" s="31"/>
      <c r="K138" s="51" t="str">
        <v>W</v>
      </c>
      <c r="L138" s="51" t="str">
        <v>W21X147</v>
      </c>
      <c r="M138" s="53" t="str">
        <v>W21X147</v>
      </c>
      <c r="N138" s="51">
        <v>260.18518518518516</v>
      </c>
      <c r="O138" s="51">
        <v>34.164133738601826</v>
      </c>
      <c r="P138" s="51">
        <v>187.02163061564059</v>
      </c>
      <c r="Q138" s="51">
        <v>922.80296022201674</v>
      </c>
      <c r="R138" s="51">
        <v>799.90817263544534</v>
      </c>
      <c r="S138" s="51">
        <v>839.35064935064918</v>
      </c>
      <c r="T138" s="51">
        <v>525.50649350649348</v>
      </c>
      <c r="U138" s="51">
        <v>2213.5813603615547</v>
      </c>
      <c r="V138" s="51">
        <v>1726.1947946740811</v>
      </c>
      <c r="W138" s="51">
        <v>0</v>
      </c>
      <c r="X138" s="51">
        <v>8.0351320977573213</v>
      </c>
    </row>
    <row r="139" spans="6:24" x14ac:dyDescent="0.55000000000000004">
      <c r="F139" s="31"/>
      <c r="H139" s="31"/>
      <c r="I139" s="48"/>
      <c r="J139" s="31"/>
      <c r="K139" s="51" t="str">
        <v>W</v>
      </c>
      <c r="L139" s="51" t="str">
        <v>W21X132</v>
      </c>
      <c r="M139" s="53" t="str">
        <v>W21X132</v>
      </c>
      <c r="N139" s="51">
        <v>289.69072164948454</v>
      </c>
      <c r="O139" s="51">
        <v>38.101694915254235</v>
      </c>
      <c r="P139" s="51">
        <v>210.09345794392524</v>
      </c>
      <c r="Q139" s="51">
        <v>1019.1037191037191</v>
      </c>
      <c r="R139" s="51">
        <v>880.72623029144768</v>
      </c>
      <c r="S139" s="51">
        <v>1034.4778761061946</v>
      </c>
      <c r="T139" s="51">
        <v>646.54867256637169</v>
      </c>
      <c r="U139" s="51">
        <v>2572.0559506605987</v>
      </c>
      <c r="V139" s="51">
        <v>1967.3415692650108</v>
      </c>
      <c r="W139" s="51">
        <v>0</v>
      </c>
      <c r="X139" s="51">
        <v>6.775880612108482</v>
      </c>
    </row>
    <row r="140" spans="6:24" x14ac:dyDescent="0.55000000000000004">
      <c r="F140" s="31"/>
      <c r="H140" s="31"/>
      <c r="I140" s="48"/>
      <c r="J140" s="31"/>
      <c r="K140" s="51" t="str">
        <v>W</v>
      </c>
      <c r="L140" s="51" t="str">
        <v>W21X122</v>
      </c>
      <c r="M140" s="53" t="str">
        <v>W21X122</v>
      </c>
      <c r="N140" s="51">
        <v>313.09192200557106</v>
      </c>
      <c r="O140" s="51">
        <v>41.172161172161175</v>
      </c>
      <c r="P140" s="51">
        <v>228.45528455284551</v>
      </c>
      <c r="Q140" s="51">
        <v>1126.6871584699454</v>
      </c>
      <c r="R140" s="51">
        <v>968.31081081081084</v>
      </c>
      <c r="S140" s="51">
        <v>1201.6035634743873</v>
      </c>
      <c r="T140" s="51">
        <v>751.00222717149222</v>
      </c>
      <c r="U140" s="51">
        <v>2911.9387170705709</v>
      </c>
      <c r="V140" s="51">
        <v>2201.0116710679249</v>
      </c>
      <c r="W140" s="51">
        <v>0</v>
      </c>
      <c r="X140" s="51">
        <v>5.8682764107481384</v>
      </c>
    </row>
    <row r="141" spans="6:24" x14ac:dyDescent="0.55000000000000004">
      <c r="F141" s="31"/>
      <c r="H141" s="31"/>
      <c r="I141" s="48"/>
      <c r="J141" s="31"/>
      <c r="K141" s="51" t="str">
        <v>W</v>
      </c>
      <c r="L141" s="51" t="str">
        <v>W21X111</v>
      </c>
      <c r="M141" s="53" t="str">
        <v>W21X111</v>
      </c>
      <c r="N141" s="51">
        <v>344.78527607361963</v>
      </c>
      <c r="O141" s="51">
        <v>45.140562248995984</v>
      </c>
      <c r="P141" s="51">
        <v>252.58426966292134</v>
      </c>
      <c r="Q141" s="51">
        <v>1242.3774765380606</v>
      </c>
      <c r="R141" s="51">
        <v>1056.261491317671</v>
      </c>
      <c r="S141" s="51">
        <v>1439.9707174231332</v>
      </c>
      <c r="T141" s="51">
        <v>905.12445095168391</v>
      </c>
      <c r="U141" s="51">
        <v>3356.1691886135754</v>
      </c>
      <c r="V141" s="51">
        <v>2493.5186119452246</v>
      </c>
      <c r="W141" s="51">
        <v>0</v>
      </c>
      <c r="X141" s="51">
        <v>4.9591751416626133</v>
      </c>
    </row>
    <row r="142" spans="6:24" x14ac:dyDescent="0.55000000000000004">
      <c r="F142" s="31"/>
      <c r="H142" s="31"/>
      <c r="I142" s="48"/>
      <c r="J142" s="31"/>
      <c r="K142" s="51" t="str">
        <v>W</v>
      </c>
      <c r="L142" s="51" t="str">
        <v>W21X101</v>
      </c>
      <c r="M142" s="53" t="str">
        <v>W21X101</v>
      </c>
      <c r="N142" s="51">
        <v>377.18120805369125</v>
      </c>
      <c r="O142" s="51">
        <v>49.515418502202643</v>
      </c>
      <c r="P142" s="51">
        <v>278.90818858560795</v>
      </c>
      <c r="Q142" s="51">
        <v>1376.6733870967741</v>
      </c>
      <c r="R142" s="51">
        <v>1170.4462809917356</v>
      </c>
      <c r="S142" s="51">
        <v>1725.9117082533589</v>
      </c>
      <c r="T142" s="51">
        <v>1078.6948176583494</v>
      </c>
      <c r="U142" s="51">
        <v>3888.4290752732613</v>
      </c>
      <c r="V142" s="51">
        <v>2845.7791857665216</v>
      </c>
      <c r="W142" s="51">
        <v>0</v>
      </c>
      <c r="X142" s="51">
        <v>4.1434652948104729</v>
      </c>
    </row>
    <row r="143" spans="6:24" x14ac:dyDescent="0.55000000000000004">
      <c r="F143" s="31"/>
      <c r="H143" s="31"/>
      <c r="I143" s="48"/>
      <c r="J143" s="31"/>
      <c r="K143" s="51" t="str">
        <v>W</v>
      </c>
      <c r="L143" s="51" t="str">
        <v>W21X93</v>
      </c>
      <c r="M143" s="53" t="str">
        <v>W21X93</v>
      </c>
      <c r="N143" s="51">
        <v>411.72161172161174</v>
      </c>
      <c r="O143" s="51">
        <v>58.541666666666664</v>
      </c>
      <c r="P143" s="51">
        <v>508.59728506787326</v>
      </c>
      <c r="Q143" s="51">
        <v>2452.3305207356739</v>
      </c>
      <c r="R143" s="51">
        <v>1020.456438447443</v>
      </c>
      <c r="S143" s="51">
        <v>1733.5323383084578</v>
      </c>
      <c r="T143" s="51">
        <v>1081.127694859038</v>
      </c>
      <c r="U143" s="51">
        <v>5292.952489430485</v>
      </c>
      <c r="V143" s="51">
        <v>2754.7546730643489</v>
      </c>
      <c r="W143" s="51">
        <v>0</v>
      </c>
      <c r="X143" s="51">
        <v>2.7786093942724914</v>
      </c>
    </row>
    <row r="144" spans="6:24" x14ac:dyDescent="0.55000000000000004">
      <c r="F144" s="31"/>
      <c r="H144" s="31"/>
      <c r="I144" s="48"/>
      <c r="J144" s="31"/>
      <c r="K144" s="51" t="str">
        <v>W</v>
      </c>
      <c r="L144" s="51" t="str">
        <v>W21X83</v>
      </c>
      <c r="M144" s="53" t="str">
        <v>W21X83</v>
      </c>
      <c r="N144" s="51">
        <v>460.65573770491807</v>
      </c>
      <c r="O144" s="51">
        <v>65.73099415204679</v>
      </c>
      <c r="P144" s="51">
        <v>576.41025641025647</v>
      </c>
      <c r="Q144" s="51">
        <v>2786.4761876737925</v>
      </c>
      <c r="R144" s="51">
        <v>1154.4718552708366</v>
      </c>
      <c r="S144" s="51">
        <v>2162.5345622119817</v>
      </c>
      <c r="T144" s="51">
        <v>1333.7788018433182</v>
      </c>
      <c r="U144" s="51">
        <v>6207.9929952469001</v>
      </c>
      <c r="V144" s="51">
        <v>3248.303352199192</v>
      </c>
      <c r="W144" s="51">
        <v>0</v>
      </c>
      <c r="X144" s="51">
        <v>2.2216531196657017</v>
      </c>
    </row>
    <row r="145" spans="6:24" x14ac:dyDescent="0.55000000000000004">
      <c r="F145" s="31"/>
      <c r="H145" s="31"/>
      <c r="I145" s="48"/>
      <c r="J145" s="31"/>
      <c r="K145" s="51" t="str">
        <v>W</v>
      </c>
      <c r="L145" s="51" t="str">
        <v>W21X73</v>
      </c>
      <c r="M145" s="53" t="str">
        <v>W21X73</v>
      </c>
      <c r="N145" s="51">
        <v>522.79069767441865</v>
      </c>
      <c r="O145" s="51">
        <v>74.437086092715234</v>
      </c>
      <c r="P145" s="51">
        <v>661.17647058823525</v>
      </c>
      <c r="Q145" s="51">
        <v>3194.8931934767634</v>
      </c>
      <c r="R145" s="51">
        <v>1312.3626373626373</v>
      </c>
      <c r="S145" s="51">
        <v>2754.1721854304637</v>
      </c>
      <c r="T145" s="51">
        <v>1693.4437086092714</v>
      </c>
      <c r="U145" s="51">
        <v>7413.6362266804399</v>
      </c>
      <c r="V145" s="51">
        <v>3918.3827181505526</v>
      </c>
      <c r="W145" s="51">
        <v>0</v>
      </c>
      <c r="X145" s="51">
        <v>1.6977315029328439</v>
      </c>
    </row>
    <row r="146" spans="6:24" x14ac:dyDescent="0.55000000000000004">
      <c r="F146" s="31"/>
      <c r="H146" s="31"/>
      <c r="I146" s="48"/>
      <c r="J146" s="31"/>
      <c r="K146" s="51" t="str">
        <v>W</v>
      </c>
      <c r="L146" s="51" t="str">
        <v>W21X68</v>
      </c>
      <c r="M146" s="53" t="str">
        <v>W21X68</v>
      </c>
      <c r="N146" s="51">
        <v>562</v>
      </c>
      <c r="O146" s="51">
        <v>80.285714285714292</v>
      </c>
      <c r="P146" s="51">
        <v>715.92356687898098</v>
      </c>
      <c r="Q146" s="51">
        <v>3474.4976816074186</v>
      </c>
      <c r="R146" s="51">
        <v>1389.987429289755</v>
      </c>
      <c r="S146" s="51">
        <v>3142.612244897959</v>
      </c>
      <c r="T146" s="51">
        <v>1972.7346938775509</v>
      </c>
      <c r="U146" s="51">
        <v>8227.342829569925</v>
      </c>
      <c r="V146" s="51">
        <v>4394.9942126784426</v>
      </c>
      <c r="W146" s="51">
        <v>0</v>
      </c>
      <c r="X146" s="51">
        <v>1.4309185133404094</v>
      </c>
    </row>
    <row r="147" spans="6:24" x14ac:dyDescent="0.55000000000000004">
      <c r="F147" s="31"/>
      <c r="H147" s="31"/>
      <c r="I147" s="48"/>
      <c r="J147" s="31"/>
      <c r="K147" s="51" t="str">
        <v>W</v>
      </c>
      <c r="L147" s="51" t="str">
        <v>W21X62</v>
      </c>
      <c r="M147" s="53" t="str">
        <v>W21X62</v>
      </c>
      <c r="N147" s="51">
        <v>614.20765027322398</v>
      </c>
      <c r="O147" s="51">
        <v>88.503937007874015</v>
      </c>
      <c r="P147" s="51">
        <v>802.85714285714289</v>
      </c>
      <c r="Q147" s="51">
        <v>3909.5652173913045</v>
      </c>
      <c r="R147" s="51">
        <v>1504.3007518796992</v>
      </c>
      <c r="S147" s="51">
        <v>3777.3770491803275</v>
      </c>
      <c r="T147" s="51">
        <v>2456.8306010928959</v>
      </c>
      <c r="U147" s="51">
        <v>9535.5424535419425</v>
      </c>
      <c r="V147" s="51">
        <v>5211.8661979071376</v>
      </c>
      <c r="W147" s="51">
        <v>0</v>
      </c>
      <c r="X147" s="51">
        <v>1.0974160722834467</v>
      </c>
    </row>
    <row r="148" spans="6:24" x14ac:dyDescent="0.55000000000000004">
      <c r="F148" s="31"/>
      <c r="H148" s="31"/>
      <c r="I148" s="48"/>
      <c r="J148" s="31"/>
      <c r="K148" s="51" t="str">
        <v>W</v>
      </c>
      <c r="L148" s="51" t="str">
        <v>W21X55</v>
      </c>
      <c r="M148" s="53" t="str">
        <v>W21X55</v>
      </c>
      <c r="N148" s="51">
        <v>693.82716049382714</v>
      </c>
      <c r="O148" s="51">
        <v>102.18181818181819</v>
      </c>
      <c r="P148" s="51">
        <v>952.54237288135585</v>
      </c>
      <c r="Q148" s="51">
        <v>4626.8325892150342</v>
      </c>
      <c r="R148" s="51">
        <v>1624.8701754385966</v>
      </c>
      <c r="S148" s="51">
        <v>4731.677419354839</v>
      </c>
      <c r="T148" s="51">
        <v>3399.1935483870966</v>
      </c>
      <c r="U148" s="51">
        <v>11595.106073572424</v>
      </c>
      <c r="V148" s="51">
        <v>6755.8560840437367</v>
      </c>
      <c r="W148" s="51">
        <v>0</v>
      </c>
      <c r="X148" s="51">
        <v>0.72486563495818435</v>
      </c>
    </row>
    <row r="149" spans="6:24" x14ac:dyDescent="0.55000000000000004">
      <c r="F149" s="31"/>
      <c r="H149" s="31"/>
      <c r="I149" s="48"/>
      <c r="J149" s="31"/>
      <c r="K149" s="51" t="str">
        <v>W</v>
      </c>
      <c r="L149" s="51" t="str">
        <v>W21X48</v>
      </c>
      <c r="M149" s="53" t="str">
        <v>W21X48</v>
      </c>
      <c r="N149" s="51">
        <v>797.16312056737593</v>
      </c>
      <c r="O149" s="51">
        <v>120.86021505376344</v>
      </c>
      <c r="P149" s="51">
        <v>1180.672268907563</v>
      </c>
      <c r="Q149" s="51">
        <v>5707.469503034672</v>
      </c>
      <c r="R149" s="51">
        <v>1751.3838820199614</v>
      </c>
      <c r="S149" s="51">
        <v>6018.9290161892895</v>
      </c>
      <c r="T149" s="51">
        <v>4899.1282689912814</v>
      </c>
      <c r="U149" s="51">
        <v>14519.389351155809</v>
      </c>
      <c r="V149" s="51">
        <v>9252.6176369260265</v>
      </c>
      <c r="W149" s="51">
        <v>0</v>
      </c>
      <c r="X149" s="51">
        <v>0.37746839872490301</v>
      </c>
    </row>
    <row r="150" spans="6:24" x14ac:dyDescent="0.55000000000000004">
      <c r="F150" s="31"/>
      <c r="H150" s="31"/>
      <c r="I150" s="48"/>
      <c r="J150" s="31"/>
      <c r="K150" s="51" t="str">
        <v>W</v>
      </c>
      <c r="L150" s="51" t="str">
        <v>W21X57</v>
      </c>
      <c r="M150" s="53" t="str">
        <v>W21X57</v>
      </c>
      <c r="N150" s="51">
        <v>673.05389221556891</v>
      </c>
      <c r="O150" s="51">
        <v>101.26126126126127</v>
      </c>
      <c r="P150" s="51">
        <v>1202.1390374331552</v>
      </c>
      <c r="Q150" s="51">
        <v>5792.3579688285572</v>
      </c>
      <c r="R150" s="51">
        <v>1503.8851957370475</v>
      </c>
      <c r="S150" s="51">
        <v>4127.6836158192091</v>
      </c>
      <c r="T150" s="51">
        <v>2571.8644067796613</v>
      </c>
      <c r="U150" s="51">
        <v>12476.935512489743</v>
      </c>
      <c r="V150" s="51">
        <v>5525.8341266470461</v>
      </c>
      <c r="W150" s="51">
        <v>0</v>
      </c>
      <c r="X150" s="51">
        <v>0.60295771184995473</v>
      </c>
    </row>
    <row r="151" spans="6:24" x14ac:dyDescent="0.55000000000000004">
      <c r="F151" s="31"/>
      <c r="H151" s="31"/>
      <c r="I151" s="48"/>
      <c r="J151" s="31"/>
      <c r="K151" s="51" t="str">
        <v>W</v>
      </c>
      <c r="L151" s="51" t="str">
        <v>W21X50</v>
      </c>
      <c r="M151" s="53" t="str">
        <v>W21X50</v>
      </c>
      <c r="N151" s="51">
        <v>764.62585034013614</v>
      </c>
      <c r="O151" s="51">
        <v>118.94179894179894</v>
      </c>
      <c r="P151" s="51">
        <v>1471.2041884816754</v>
      </c>
      <c r="Q151" s="51">
        <v>7045.3027061517096</v>
      </c>
      <c r="R151" s="51">
        <v>1620.2289259734703</v>
      </c>
      <c r="S151" s="51">
        <v>5274.9122807017557</v>
      </c>
      <c r="T151" s="51">
        <v>3746.666666666667</v>
      </c>
      <c r="U151" s="51">
        <v>15424.912310257878</v>
      </c>
      <c r="V151" s="51">
        <v>7452.0405969735157</v>
      </c>
      <c r="W151" s="51">
        <v>0</v>
      </c>
      <c r="X151" s="51">
        <v>0.29660380543619658</v>
      </c>
    </row>
    <row r="152" spans="6:24" x14ac:dyDescent="0.55000000000000004">
      <c r="F152" s="31"/>
      <c r="H152" s="31"/>
      <c r="I152" s="48"/>
      <c r="J152" s="31"/>
      <c r="K152" s="51" t="str">
        <v>W</v>
      </c>
      <c r="L152" s="51" t="str">
        <v>W21X44</v>
      </c>
      <c r="M152" s="53" t="str">
        <v>W21X44</v>
      </c>
      <c r="N152" s="51">
        <v>864.61538461538464</v>
      </c>
      <c r="O152" s="51">
        <v>137.74509803921569</v>
      </c>
      <c r="P152" s="51">
        <v>1764.5211930926216</v>
      </c>
      <c r="Q152" s="51">
        <v>8446.5915190552878</v>
      </c>
      <c r="R152" s="51">
        <v>1782.8571428571431</v>
      </c>
      <c r="S152" s="51">
        <v>6568.8311688311687</v>
      </c>
      <c r="T152" s="51">
        <v>5109.0909090909081</v>
      </c>
      <c r="U152" s="51">
        <v>18738.702939390962</v>
      </c>
      <c r="V152" s="51">
        <v>9772.4000498936821</v>
      </c>
      <c r="W152" s="51">
        <v>0</v>
      </c>
      <c r="X152" s="51">
        <v>6.7309731345259971E-2</v>
      </c>
    </row>
    <row r="153" spans="6:24" x14ac:dyDescent="0.55000000000000004">
      <c r="F153" s="31"/>
      <c r="H153" s="31"/>
      <c r="I153" s="48"/>
      <c r="J153" s="31"/>
      <c r="K153" s="51" t="str">
        <v>W</v>
      </c>
      <c r="L153" s="51" t="str">
        <v>W18X311</v>
      </c>
      <c r="M153" s="53" t="str">
        <v>W18X311</v>
      </c>
      <c r="N153" s="51">
        <v>122.70742358078603</v>
      </c>
      <c r="O153" s="51">
        <v>18.012820512820515</v>
      </c>
      <c r="P153" s="51">
        <v>85.151515151515156</v>
      </c>
      <c r="Q153" s="51">
        <v>361.19910021576453</v>
      </c>
      <c r="R153" s="51">
        <v>397.85169523521864</v>
      </c>
      <c r="S153" s="51">
        <v>174.98636363636365</v>
      </c>
      <c r="T153" s="51">
        <v>97.072727272727263</v>
      </c>
      <c r="U153" s="51">
        <v>730.9398771380263</v>
      </c>
      <c r="V153" s="51">
        <v>744.40936921131902</v>
      </c>
      <c r="W153" s="51">
        <v>0</v>
      </c>
      <c r="X153" s="51">
        <v>25.866937504009982</v>
      </c>
    </row>
    <row r="154" spans="6:24" x14ac:dyDescent="0.55000000000000004">
      <c r="F154" s="31"/>
      <c r="H154" s="31"/>
      <c r="I154" s="48"/>
      <c r="J154" s="31"/>
      <c r="K154" s="51" t="str">
        <v>W</v>
      </c>
      <c r="L154" s="51" t="str">
        <v>W18X283</v>
      </c>
      <c r="M154" s="53" t="str">
        <v>W18X283</v>
      </c>
      <c r="N154" s="51">
        <v>134.93397358943577</v>
      </c>
      <c r="O154" s="51">
        <v>19.893805309734514</v>
      </c>
      <c r="P154" s="51">
        <v>95.254237288135599</v>
      </c>
      <c r="Q154" s="51">
        <v>405.53409090909093</v>
      </c>
      <c r="R154" s="51">
        <v>441.11599907385971</v>
      </c>
      <c r="S154" s="51">
        <v>209.70149253731344</v>
      </c>
      <c r="T154" s="51">
        <v>117.43283582089551</v>
      </c>
      <c r="U154" s="51">
        <v>829.36051232610976</v>
      </c>
      <c r="V154" s="51">
        <v>829.25412360983069</v>
      </c>
      <c r="W154" s="51">
        <v>0</v>
      </c>
      <c r="X154" s="51">
        <v>23.114965329017103</v>
      </c>
    </row>
    <row r="155" spans="6:24" x14ac:dyDescent="0.55000000000000004">
      <c r="F155" s="31"/>
      <c r="H155" s="31"/>
      <c r="I155" s="48"/>
      <c r="J155" s="31"/>
      <c r="K155" s="51" t="str">
        <v>W</v>
      </c>
      <c r="L155" s="51" t="str">
        <v>W18X258</v>
      </c>
      <c r="M155" s="53" t="str">
        <v>W18X258</v>
      </c>
      <c r="N155" s="51">
        <v>147.89473684210526</v>
      </c>
      <c r="O155" s="51">
        <v>21.867704280155642</v>
      </c>
      <c r="P155" s="51">
        <v>105.04672897196262</v>
      </c>
      <c r="Q155" s="51">
        <v>451.34311824979233</v>
      </c>
      <c r="R155" s="51">
        <v>487.67014519056261</v>
      </c>
      <c r="S155" s="51">
        <v>250.99029126213588</v>
      </c>
      <c r="T155" s="51">
        <v>139.68155339805827</v>
      </c>
      <c r="U155" s="51">
        <v>935.75653354158806</v>
      </c>
      <c r="V155" s="51">
        <v>920.6081688631233</v>
      </c>
      <c r="W155" s="51">
        <v>0</v>
      </c>
      <c r="X155" s="51">
        <v>20.373080799452559</v>
      </c>
    </row>
    <row r="156" spans="6:24" x14ac:dyDescent="0.55000000000000004">
      <c r="F156" s="31"/>
      <c r="H156" s="31"/>
      <c r="I156" s="48"/>
      <c r="J156" s="31"/>
      <c r="K156" s="51" t="str">
        <v>W</v>
      </c>
      <c r="L156" s="51" t="str">
        <v>W18X234</v>
      </c>
      <c r="M156" s="53" t="str">
        <v>W18X234</v>
      </c>
      <c r="N156" s="51">
        <v>163.84839650145773</v>
      </c>
      <c r="O156" s="51">
        <v>24.120171673819744</v>
      </c>
      <c r="P156" s="51">
        <v>117.32776617954072</v>
      </c>
      <c r="Q156" s="51">
        <v>505.97088450627672</v>
      </c>
      <c r="R156" s="51">
        <v>545.78465869106265</v>
      </c>
      <c r="S156" s="51">
        <v>301.35196950444725</v>
      </c>
      <c r="T156" s="51">
        <v>165.67217280813213</v>
      </c>
      <c r="U156" s="51">
        <v>1064.7368164233399</v>
      </c>
      <c r="V156" s="51">
        <v>1034.0166049377306</v>
      </c>
      <c r="W156" s="51">
        <v>0</v>
      </c>
      <c r="X156" s="51">
        <v>17.783984634986069</v>
      </c>
    </row>
    <row r="157" spans="6:24" x14ac:dyDescent="0.55000000000000004">
      <c r="F157" s="31"/>
      <c r="H157" s="31"/>
      <c r="I157" s="48"/>
      <c r="J157" s="31"/>
      <c r="K157" s="51" t="str">
        <v>W</v>
      </c>
      <c r="L157" s="51" t="str">
        <v>W18X211</v>
      </c>
      <c r="M157" s="53" t="str">
        <v>W18X211</v>
      </c>
      <c r="N157" s="51">
        <v>180.41733547351527</v>
      </c>
      <c r="O157" s="51">
        <v>26.825775656324581</v>
      </c>
      <c r="P157" s="51">
        <v>131.7702227432591</v>
      </c>
      <c r="Q157" s="51">
        <v>564.6081794335355</v>
      </c>
      <c r="R157" s="51">
        <v>602.43147849579498</v>
      </c>
      <c r="S157" s="51">
        <v>366.35494880546071</v>
      </c>
      <c r="T157" s="51">
        <v>203.31740614334473</v>
      </c>
      <c r="U157" s="51">
        <v>1214.0531598477319</v>
      </c>
      <c r="V157" s="51">
        <v>1152.2651614599024</v>
      </c>
      <c r="W157" s="51">
        <v>0</v>
      </c>
      <c r="X157" s="51">
        <v>15.473743211136181</v>
      </c>
    </row>
    <row r="158" spans="6:24" x14ac:dyDescent="0.55000000000000004">
      <c r="F158" s="31"/>
      <c r="H158" s="31"/>
      <c r="I158" s="48"/>
      <c r="J158" s="31"/>
      <c r="K158" s="51" t="str">
        <v>W</v>
      </c>
      <c r="L158" s="51" t="str">
        <v>W18X192</v>
      </c>
      <c r="M158" s="53" t="str">
        <v>W18X192</v>
      </c>
      <c r="N158" s="51">
        <v>200</v>
      </c>
      <c r="O158" s="51">
        <v>29.578947368421051</v>
      </c>
      <c r="P158" s="51">
        <v>146.35416666666669</v>
      </c>
      <c r="Q158" s="51">
        <v>627.68831168831173</v>
      </c>
      <c r="R158" s="51">
        <v>671.64082687338509</v>
      </c>
      <c r="S158" s="51">
        <v>440.04474272930645</v>
      </c>
      <c r="T158" s="51">
        <v>241.39597315436239</v>
      </c>
      <c r="U158" s="51">
        <v>1379.9353908533517</v>
      </c>
      <c r="V158" s="51">
        <v>1292.0704140111857</v>
      </c>
      <c r="W158" s="51">
        <v>0</v>
      </c>
      <c r="X158" s="51">
        <v>13.493432179916775</v>
      </c>
    </row>
    <row r="159" spans="6:24" x14ac:dyDescent="0.55000000000000004">
      <c r="F159" s="31"/>
      <c r="H159" s="31"/>
      <c r="I159" s="48"/>
      <c r="J159" s="31"/>
      <c r="K159" s="51" t="str">
        <v>W</v>
      </c>
      <c r="L159" s="51" t="str">
        <v>W18X175</v>
      </c>
      <c r="M159" s="53" t="str">
        <v>W18X175</v>
      </c>
      <c r="N159" s="51">
        <v>218.67704280155644</v>
      </c>
      <c r="O159" s="51">
        <v>32.674418604651166</v>
      </c>
      <c r="P159" s="51">
        <v>163.37209302325581</v>
      </c>
      <c r="Q159" s="51">
        <v>695.1664012610787</v>
      </c>
      <c r="R159" s="51">
        <v>724.80703468490469</v>
      </c>
      <c r="S159" s="51">
        <v>528.74556213017763</v>
      </c>
      <c r="T159" s="51">
        <v>295.96449704142015</v>
      </c>
      <c r="U159" s="51">
        <v>1568.5917924503233</v>
      </c>
      <c r="V159" s="51">
        <v>1418.0325418380653</v>
      </c>
      <c r="W159" s="51">
        <v>0</v>
      </c>
      <c r="X159" s="51">
        <v>11.75028984357853</v>
      </c>
    </row>
    <row r="160" spans="6:24" x14ac:dyDescent="0.55000000000000004">
      <c r="F160" s="31"/>
      <c r="H160" s="31"/>
      <c r="I160" s="48"/>
      <c r="J160" s="31"/>
      <c r="K160" s="51" t="str">
        <v>W</v>
      </c>
      <c r="L160" s="51" t="str">
        <v>W18X158</v>
      </c>
      <c r="M160" s="53" t="str">
        <v>W18X158</v>
      </c>
      <c r="N160" s="51">
        <v>242.76457883369332</v>
      </c>
      <c r="O160" s="51">
        <v>36.258064516129032</v>
      </c>
      <c r="P160" s="51">
        <v>183.06188925081435</v>
      </c>
      <c r="Q160" s="51">
        <v>776.05667627281457</v>
      </c>
      <c r="R160" s="51">
        <v>802.66279351246658</v>
      </c>
      <c r="S160" s="51">
        <v>642.28571428571422</v>
      </c>
      <c r="T160" s="51">
        <v>361.28571428571433</v>
      </c>
      <c r="U160" s="51">
        <v>1804.9672645114933</v>
      </c>
      <c r="V160" s="51">
        <v>1593.0809450800907</v>
      </c>
      <c r="W160" s="51">
        <v>0</v>
      </c>
      <c r="X160" s="51">
        <v>10.080533366577656</v>
      </c>
    </row>
    <row r="161" spans="6:24" x14ac:dyDescent="0.55000000000000004">
      <c r="F161" s="31"/>
      <c r="H161" s="31"/>
      <c r="I161" s="48"/>
      <c r="J161" s="31"/>
      <c r="K161" s="51" t="str">
        <v>W</v>
      </c>
      <c r="L161" s="51" t="str">
        <v>W18X143</v>
      </c>
      <c r="M161" s="53" t="str">
        <v>W18X143</v>
      </c>
      <c r="N161" s="51">
        <v>267.61904761904759</v>
      </c>
      <c r="O161" s="51">
        <v>39.858156028368796</v>
      </c>
      <c r="P161" s="51">
        <v>202.52252252252254</v>
      </c>
      <c r="Q161" s="51">
        <v>859.7291240378056</v>
      </c>
      <c r="R161" s="51">
        <v>895.84059775840603</v>
      </c>
      <c r="S161" s="51">
        <v>772.75000000000011</v>
      </c>
      <c r="T161" s="51">
        <v>427.35416666666663</v>
      </c>
      <c r="U161" s="51">
        <v>2066.1388889302311</v>
      </c>
      <c r="V161" s="51">
        <v>1793.2053986568048</v>
      </c>
      <c r="W161" s="51">
        <v>0</v>
      </c>
      <c r="X161" s="51">
        <v>8.6798913699142695</v>
      </c>
    </row>
    <row r="162" spans="6:24" x14ac:dyDescent="0.55000000000000004">
      <c r="F162" s="31"/>
      <c r="H162" s="31"/>
      <c r="I162" s="48"/>
      <c r="J162" s="31"/>
      <c r="K162" s="51" t="str">
        <v>W</v>
      </c>
      <c r="L162" s="51" t="str">
        <v>W18X130</v>
      </c>
      <c r="M162" s="53" t="str">
        <v>W18X130</v>
      </c>
      <c r="N162" s="51">
        <v>293.47258485639691</v>
      </c>
      <c r="O162" s="51">
        <v>43.90625</v>
      </c>
      <c r="P162" s="51">
        <v>225.250501002004</v>
      </c>
      <c r="Q162" s="51">
        <v>963.6211031175061</v>
      </c>
      <c r="R162" s="51">
        <v>995.65586700643121</v>
      </c>
      <c r="S162" s="51">
        <v>930.20689655172418</v>
      </c>
      <c r="T162" s="51">
        <v>519.36551724137928</v>
      </c>
      <c r="U162" s="51">
        <v>2387.0700182160208</v>
      </c>
      <c r="V162" s="51">
        <v>2024.7876944459304</v>
      </c>
      <c r="W162" s="51">
        <v>0</v>
      </c>
      <c r="X162" s="51">
        <v>7.3784722891987133</v>
      </c>
    </row>
    <row r="163" spans="6:24" x14ac:dyDescent="0.55000000000000004">
      <c r="F163" s="31"/>
      <c r="H163" s="31"/>
      <c r="I163" s="48"/>
      <c r="J163" s="31"/>
      <c r="K163" s="51" t="str">
        <v>W</v>
      </c>
      <c r="L163" s="51" t="str">
        <v>W18X119</v>
      </c>
      <c r="M163" s="53" t="str">
        <v>W18X119</v>
      </c>
      <c r="N163" s="51">
        <v>320.22792022792021</v>
      </c>
      <c r="O163" s="51">
        <v>48.658008658008661</v>
      </c>
      <c r="P163" s="51">
        <v>250.33407572383075</v>
      </c>
      <c r="Q163" s="51">
        <v>1060.3773584905659</v>
      </c>
      <c r="R163" s="51">
        <v>1026.4840182648402</v>
      </c>
      <c r="S163" s="51">
        <v>1124.0000000000002</v>
      </c>
      <c r="T163" s="51">
        <v>694.54716981132083</v>
      </c>
      <c r="U163" s="51">
        <v>2747.1370263070612</v>
      </c>
      <c r="V163" s="51">
        <v>2234.1953913315315</v>
      </c>
      <c r="W163" s="51">
        <v>0</v>
      </c>
      <c r="X163" s="51">
        <v>6.2803066641658303</v>
      </c>
    </row>
    <row r="164" spans="6:24" x14ac:dyDescent="0.55000000000000004">
      <c r="F164" s="31"/>
      <c r="H164" s="31"/>
      <c r="I164" s="48"/>
      <c r="J164" s="31"/>
      <c r="K164" s="51" t="str">
        <v>W</v>
      </c>
      <c r="L164" s="51" t="str">
        <v>W18X106</v>
      </c>
      <c r="M164" s="53" t="str">
        <v>W18X106</v>
      </c>
      <c r="N164" s="51">
        <v>361.41479099678457</v>
      </c>
      <c r="O164" s="51">
        <v>55.098039215686278</v>
      </c>
      <c r="P164" s="51">
        <v>285.2791878172589</v>
      </c>
      <c r="Q164" s="51">
        <v>1203.8974854932301</v>
      </c>
      <c r="R164" s="51">
        <v>1137.0662880468544</v>
      </c>
      <c r="S164" s="51">
        <v>1412.513368983957</v>
      </c>
      <c r="T164" s="51">
        <v>886.5775401069518</v>
      </c>
      <c r="U164" s="51">
        <v>3290.3193699056374</v>
      </c>
      <c r="V164" s="51">
        <v>2594.0953087106259</v>
      </c>
      <c r="W164" s="51">
        <v>0</v>
      </c>
      <c r="X164" s="51">
        <v>5.0784373039671156</v>
      </c>
    </row>
    <row r="165" spans="6:24" x14ac:dyDescent="0.55000000000000004">
      <c r="F165" s="31"/>
      <c r="H165" s="31"/>
      <c r="I165" s="48"/>
      <c r="J165" s="31"/>
      <c r="K165" s="51" t="str">
        <v>W</v>
      </c>
      <c r="L165" s="51" t="str">
        <v>W18X97</v>
      </c>
      <c r="M165" s="53" t="str">
        <v>W18X97</v>
      </c>
      <c r="N165" s="51">
        <v>394.38596491228071</v>
      </c>
      <c r="O165" s="51">
        <v>59.787234042553195</v>
      </c>
      <c r="P165" s="51">
        <v>311.3573407202216</v>
      </c>
      <c r="Q165" s="51">
        <v>1308.0231028764226</v>
      </c>
      <c r="R165" s="51">
        <v>1260.5607476635514</v>
      </c>
      <c r="S165" s="51">
        <v>1668.7372013651875</v>
      </c>
      <c r="T165" s="51">
        <v>1026.1774744027305</v>
      </c>
      <c r="U165" s="51">
        <v>3751.3813271661588</v>
      </c>
      <c r="V165" s="51">
        <v>2917.5671080097122</v>
      </c>
      <c r="W165" s="51">
        <v>0</v>
      </c>
      <c r="X165" s="51">
        <v>4.3313695025262211</v>
      </c>
    </row>
    <row r="166" spans="6:24" x14ac:dyDescent="0.55000000000000004">
      <c r="F166" s="31"/>
      <c r="H166" s="31"/>
      <c r="I166" s="48"/>
      <c r="J166" s="31"/>
      <c r="K166" s="51" t="str">
        <v>W</v>
      </c>
      <c r="L166" s="51" t="str">
        <v>W18X86</v>
      </c>
      <c r="M166" s="53" t="str">
        <v>W18X86</v>
      </c>
      <c r="N166" s="51">
        <v>444.26877470355731</v>
      </c>
      <c r="O166" s="51">
        <v>67.710843373493972</v>
      </c>
      <c r="P166" s="51">
        <v>355.69620253164555</v>
      </c>
      <c r="Q166" s="51">
        <v>1501.4471243042672</v>
      </c>
      <c r="R166" s="51">
        <v>1414.1830065359479</v>
      </c>
      <c r="S166" s="51">
        <v>2110.9268292682932</v>
      </c>
      <c r="T166" s="51">
        <v>1315.9024390243903</v>
      </c>
      <c r="U166" s="51">
        <v>4569.8936493629371</v>
      </c>
      <c r="V166" s="51">
        <v>3456.5010841434942</v>
      </c>
      <c r="W166" s="51">
        <v>0</v>
      </c>
      <c r="X166" s="51">
        <v>3.3764694617757867</v>
      </c>
    </row>
    <row r="167" spans="6:24" x14ac:dyDescent="0.55000000000000004">
      <c r="F167" s="31"/>
      <c r="H167" s="31"/>
      <c r="I167" s="48"/>
      <c r="J167" s="31"/>
      <c r="K167" s="51" t="str">
        <v>W</v>
      </c>
      <c r="L167" s="51" t="str">
        <v>W18X76</v>
      </c>
      <c r="M167" s="53" t="str">
        <v>W18X76</v>
      </c>
      <c r="N167" s="51">
        <v>504.03587443946185</v>
      </c>
      <c r="O167" s="51">
        <v>76.986301369863014</v>
      </c>
      <c r="P167" s="51">
        <v>407.24637681159419</v>
      </c>
      <c r="Q167" s="51">
        <v>1712.7515479876158</v>
      </c>
      <c r="R167" s="51">
        <v>1602.7315347191507</v>
      </c>
      <c r="S167" s="51">
        <v>2700.7773851590109</v>
      </c>
      <c r="T167" s="51">
        <v>1687.9858657243815</v>
      </c>
      <c r="U167" s="51">
        <v>5626.7062994313474</v>
      </c>
      <c r="V167" s="51">
        <v>4151.0009272348916</v>
      </c>
      <c r="W167" s="51">
        <v>0</v>
      </c>
      <c r="X167" s="51">
        <v>2.5544773328619024</v>
      </c>
    </row>
    <row r="168" spans="6:24" x14ac:dyDescent="0.55000000000000004">
      <c r="F168" s="31"/>
      <c r="H168" s="31"/>
      <c r="I168" s="48"/>
      <c r="J168" s="31"/>
      <c r="K168" s="51" t="str">
        <v>W</v>
      </c>
      <c r="L168" s="51" t="str">
        <v>W18X71</v>
      </c>
      <c r="M168" s="53" t="str">
        <v>W18X71</v>
      </c>
      <c r="N168" s="51">
        <v>537.79904306220101</v>
      </c>
      <c r="O168" s="51">
        <v>88.503937007874015</v>
      </c>
      <c r="P168" s="51">
        <v>711.39240506329111</v>
      </c>
      <c r="Q168" s="51">
        <v>2945.6012120467617</v>
      </c>
      <c r="R168" s="51">
        <v>1405.1212984546321</v>
      </c>
      <c r="S168" s="51">
        <v>2608.7106017191982</v>
      </c>
      <c r="T168" s="51">
        <v>1594.212034383954</v>
      </c>
      <c r="U168" s="51">
        <v>6945.1595701760216</v>
      </c>
      <c r="V168" s="51">
        <v>3916.256192493473</v>
      </c>
      <c r="W168" s="51">
        <v>0</v>
      </c>
      <c r="X168" s="51">
        <v>1.8797034535943875</v>
      </c>
    </row>
    <row r="169" spans="6:24" x14ac:dyDescent="0.55000000000000004">
      <c r="F169" s="31"/>
      <c r="H169" s="31"/>
      <c r="I169" s="48"/>
      <c r="J169" s="31"/>
      <c r="K169" s="51" t="str">
        <v>W</v>
      </c>
      <c r="L169" s="51" t="str">
        <v>W18X65</v>
      </c>
      <c r="M169" s="53" t="str">
        <v>W18X65</v>
      </c>
      <c r="N169" s="51">
        <v>588.48167539267013</v>
      </c>
      <c r="O169" s="51">
        <v>96.068376068376068</v>
      </c>
      <c r="P169" s="51">
        <v>780.55555555555554</v>
      </c>
      <c r="Q169" s="51">
        <v>3227.05596107056</v>
      </c>
      <c r="R169" s="51">
        <v>1547.6884735202493</v>
      </c>
      <c r="S169" s="51">
        <v>3087.9120879120878</v>
      </c>
      <c r="T169" s="51">
        <v>1852.7472527472528</v>
      </c>
      <c r="U169" s="51">
        <v>7873.6146816678402</v>
      </c>
      <c r="V169" s="51">
        <v>4430.639956101295</v>
      </c>
      <c r="W169" s="51">
        <v>0</v>
      </c>
      <c r="X169" s="51">
        <v>1.5401293825777449</v>
      </c>
    </row>
    <row r="170" spans="6:24" x14ac:dyDescent="0.55000000000000004">
      <c r="F170" s="31"/>
      <c r="H170" s="31"/>
      <c r="I170" s="48"/>
      <c r="J170" s="31"/>
      <c r="K170" s="51" t="str">
        <v>W</v>
      </c>
      <c r="L170" s="51" t="str">
        <v>W18X60</v>
      </c>
      <c r="M170" s="53" t="str">
        <v>W18X60</v>
      </c>
      <c r="N170" s="51">
        <v>638.63636363636363</v>
      </c>
      <c r="O170" s="51">
        <v>104.07407407407408</v>
      </c>
      <c r="P170" s="51">
        <v>845.11278195488717</v>
      </c>
      <c r="Q170" s="51">
        <v>3502.462700498284</v>
      </c>
      <c r="R170" s="51">
        <v>1667.9988245665591</v>
      </c>
      <c r="S170" s="51">
        <v>3599.9078341013824</v>
      </c>
      <c r="T170" s="51">
        <v>2149.5852534562209</v>
      </c>
      <c r="U170" s="51">
        <v>8843.1287859064378</v>
      </c>
      <c r="V170" s="51">
        <v>4972.9260097857841</v>
      </c>
      <c r="W170" s="51">
        <v>0</v>
      </c>
      <c r="X170" s="51">
        <v>1.2616429641819313</v>
      </c>
    </row>
    <row r="171" spans="6:24" x14ac:dyDescent="0.55000000000000004">
      <c r="F171" s="31"/>
      <c r="H171" s="31"/>
      <c r="I171" s="48"/>
      <c r="J171" s="31"/>
      <c r="K171" s="51" t="str">
        <v>W</v>
      </c>
      <c r="L171" s="51" t="str">
        <v>W18X55</v>
      </c>
      <c r="M171" s="53" t="str">
        <v>W18X55</v>
      </c>
      <c r="N171" s="51">
        <v>693.82716049382714</v>
      </c>
      <c r="O171" s="51">
        <v>114.34384537131231</v>
      </c>
      <c r="P171" s="51">
        <v>944.53781512605042</v>
      </c>
      <c r="Q171" s="51">
        <v>3894.085622370701</v>
      </c>
      <c r="R171" s="51">
        <v>1790.7577067127627</v>
      </c>
      <c r="S171" s="51">
        <v>4265.7831325301204</v>
      </c>
      <c r="T171" s="51">
        <v>2640.7228915662654</v>
      </c>
      <c r="U171" s="51">
        <v>10156.496143630362</v>
      </c>
      <c r="V171" s="51">
        <v>5797.6443383291526</v>
      </c>
      <c r="W171" s="51">
        <v>0</v>
      </c>
      <c r="X171" s="51">
        <v>0.96918304473959593</v>
      </c>
    </row>
    <row r="172" spans="6:24" x14ac:dyDescent="0.55000000000000004">
      <c r="F172" s="31"/>
      <c r="H172" s="31"/>
      <c r="I172" s="48"/>
      <c r="J172" s="31"/>
      <c r="K172" s="51" t="str">
        <v>W</v>
      </c>
      <c r="L172" s="51" t="str">
        <v>W18X50</v>
      </c>
      <c r="M172" s="53" t="str">
        <v>W18X50</v>
      </c>
      <c r="N172" s="51">
        <v>764.62585034013614</v>
      </c>
      <c r="O172" s="51">
        <v>126.43419572553429</v>
      </c>
      <c r="P172" s="51">
        <v>1050.4672897196263</v>
      </c>
      <c r="Q172" s="51">
        <v>4352.014700091876</v>
      </c>
      <c r="R172" s="51">
        <v>1974.9154929577464</v>
      </c>
      <c r="S172" s="51">
        <v>5166.7741935483864</v>
      </c>
      <c r="T172" s="51">
        <v>3217.9032258064517</v>
      </c>
      <c r="U172" s="51">
        <v>11860.703644657919</v>
      </c>
      <c r="V172" s="51">
        <v>6821.6644245038815</v>
      </c>
      <c r="W172" s="51">
        <v>0</v>
      </c>
      <c r="X172" s="51">
        <v>0.68624059745460664</v>
      </c>
    </row>
    <row r="173" spans="6:24" x14ac:dyDescent="0.55000000000000004">
      <c r="F173" s="31"/>
      <c r="H173" s="31"/>
      <c r="I173" s="48"/>
      <c r="J173" s="31"/>
      <c r="K173" s="51" t="str">
        <v>W</v>
      </c>
      <c r="L173" s="51" t="str">
        <v>W18X46</v>
      </c>
      <c r="M173" s="53" t="str">
        <v>W18X46</v>
      </c>
      <c r="N173" s="51">
        <v>832.59259259259261</v>
      </c>
      <c r="O173" s="51">
        <v>142.63959390862945</v>
      </c>
      <c r="P173" s="51">
        <v>1512.7860026917901</v>
      </c>
      <c r="Q173" s="51">
        <v>6234.1230486685035</v>
      </c>
      <c r="R173" s="51">
        <v>1968.9294631710363</v>
      </c>
      <c r="S173" s="51">
        <v>5573.9344262295081</v>
      </c>
      <c r="T173" s="51">
        <v>3316.7213114754095</v>
      </c>
      <c r="U173" s="51">
        <v>14696.57579272445</v>
      </c>
      <c r="V173" s="51">
        <v>7128.9694189672118</v>
      </c>
      <c r="W173" s="51">
        <v>0</v>
      </c>
      <c r="X173" s="51">
        <v>0.36086121570583907</v>
      </c>
    </row>
    <row r="174" spans="6:24" x14ac:dyDescent="0.55000000000000004">
      <c r="F174" s="31"/>
      <c r="H174" s="31"/>
      <c r="I174" s="48"/>
      <c r="J174" s="31"/>
      <c r="K174" s="51" t="str">
        <v>W</v>
      </c>
      <c r="L174" s="51" t="str">
        <v>W18X40</v>
      </c>
      <c r="M174" s="53" t="str">
        <v>W18X40</v>
      </c>
      <c r="N174" s="51">
        <v>952.54237288135585</v>
      </c>
      <c r="O174" s="51">
        <v>164.32748538011694</v>
      </c>
      <c r="P174" s="51">
        <v>1770.0787401574805</v>
      </c>
      <c r="Q174" s="51">
        <v>7285.9636000997243</v>
      </c>
      <c r="R174" s="51">
        <v>2250.5654113497249</v>
      </c>
      <c r="S174" s="51">
        <v>7285.1851851851843</v>
      </c>
      <c r="T174" s="51">
        <v>4371.1111111111104</v>
      </c>
      <c r="U174" s="51">
        <v>18077.943425710033</v>
      </c>
      <c r="V174" s="51">
        <v>8991.6318462913878</v>
      </c>
      <c r="W174" s="51">
        <v>0</v>
      </c>
      <c r="X174" s="51">
        <v>0.10632053265287156</v>
      </c>
    </row>
    <row r="175" spans="6:24" x14ac:dyDescent="0.55000000000000004">
      <c r="F175" s="31"/>
      <c r="H175" s="31"/>
      <c r="I175" s="48"/>
      <c r="J175" s="31"/>
      <c r="K175" s="51" t="str">
        <v>W</v>
      </c>
      <c r="L175" s="51" t="str">
        <v>W18X35</v>
      </c>
      <c r="M175" s="53" t="str">
        <v>W18X35</v>
      </c>
      <c r="N175" s="51">
        <v>1091.2621359223301</v>
      </c>
      <c r="O175" s="51">
        <v>195.13888888888889</v>
      </c>
      <c r="P175" s="51">
        <v>2195.3125</v>
      </c>
      <c r="Q175" s="51">
        <v>9074.9711649365618</v>
      </c>
      <c r="R175" s="51">
        <v>2402.2745098039218</v>
      </c>
      <c r="S175" s="51">
        <v>9440.7114624505921</v>
      </c>
      <c r="T175" s="51">
        <v>6664.03162055336</v>
      </c>
      <c r="U175" s="51">
        <v>22947.085495850701</v>
      </c>
      <c r="V175" s="51">
        <v>12753.942521801622</v>
      </c>
      <c r="W175" s="51">
        <v>0</v>
      </c>
      <c r="X175" s="51">
        <v>-0.12842962111173528</v>
      </c>
    </row>
    <row r="176" spans="6:24" x14ac:dyDescent="0.55000000000000004">
      <c r="F176" s="31"/>
      <c r="H176" s="31"/>
      <c r="I176" s="48"/>
      <c r="J176" s="31"/>
      <c r="K176" s="51" t="str">
        <v>W</v>
      </c>
      <c r="L176" s="51" t="str">
        <v>W16X100</v>
      </c>
      <c r="M176" s="53" t="str">
        <v>W16X100</v>
      </c>
      <c r="N176" s="51">
        <v>382.31292517006807</v>
      </c>
      <c r="O176" s="51">
        <v>64.228571428571428</v>
      </c>
      <c r="P176" s="51">
        <v>314.8459383753501</v>
      </c>
      <c r="Q176" s="51">
        <v>1187.1295234976258</v>
      </c>
      <c r="R176" s="51">
        <v>1270.1657775483279</v>
      </c>
      <c r="S176" s="51">
        <v>1432.2639068564035</v>
      </c>
      <c r="T176" s="51">
        <v>850.63389391979297</v>
      </c>
      <c r="U176" s="51">
        <v>3310.84279896616</v>
      </c>
      <c r="V176" s="51">
        <v>2755.0695450308631</v>
      </c>
      <c r="W176" s="51">
        <v>0</v>
      </c>
      <c r="X176" s="51">
        <v>5.040757962366917</v>
      </c>
    </row>
    <row r="177" spans="6:24" x14ac:dyDescent="0.55000000000000004">
      <c r="F177" s="31"/>
      <c r="H177" s="31"/>
      <c r="I177" s="48"/>
      <c r="J177" s="31"/>
      <c r="K177" s="51" t="str">
        <v>W</v>
      </c>
      <c r="L177" s="51" t="str">
        <v>W16X89</v>
      </c>
      <c r="M177" s="53" t="str">
        <v>W16X89</v>
      </c>
      <c r="N177" s="51">
        <v>429.00763358778624</v>
      </c>
      <c r="O177" s="51">
        <v>72.516129032258064</v>
      </c>
      <c r="P177" s="51">
        <v>357.96178343949049</v>
      </c>
      <c r="Q177" s="51">
        <v>1355.498685363716</v>
      </c>
      <c r="R177" s="51">
        <v>1437.7318681318682</v>
      </c>
      <c r="S177" s="51">
        <v>1804.5871559633026</v>
      </c>
      <c r="T177" s="51">
        <v>1082.7522935779816</v>
      </c>
      <c r="U177" s="51">
        <v>4002.5554177745885</v>
      </c>
      <c r="V177" s="51">
        <v>3233.7272249768143</v>
      </c>
      <c r="W177" s="51">
        <v>0</v>
      </c>
      <c r="X177" s="51">
        <v>3.9968077671539035</v>
      </c>
    </row>
    <row r="178" spans="6:24" x14ac:dyDescent="0.55000000000000004">
      <c r="F178" s="31"/>
      <c r="H178" s="31"/>
      <c r="I178" s="48"/>
      <c r="J178" s="31"/>
      <c r="K178" s="51" t="str">
        <v>W</v>
      </c>
      <c r="L178" s="51" t="str">
        <v>W16X77</v>
      </c>
      <c r="M178" s="53" t="str">
        <v>W16X77</v>
      </c>
      <c r="N178" s="51">
        <v>497.3451327433628</v>
      </c>
      <c r="O178" s="51">
        <v>83.880597014925371</v>
      </c>
      <c r="P178" s="51">
        <v>417.84386617100375</v>
      </c>
      <c r="Q178" s="51">
        <v>1575.400457665904</v>
      </c>
      <c r="R178" s="51">
        <v>1655.7885357885359</v>
      </c>
      <c r="S178" s="51">
        <v>2392.8291316526611</v>
      </c>
      <c r="T178" s="51">
        <v>1432.5490196078431</v>
      </c>
      <c r="U178" s="51">
        <v>5061.6888113957602</v>
      </c>
      <c r="V178" s="51">
        <v>3921.6880503164357</v>
      </c>
      <c r="W178" s="51">
        <v>0</v>
      </c>
      <c r="X178" s="51">
        <v>2.9512504117148604</v>
      </c>
    </row>
    <row r="179" spans="6:24" x14ac:dyDescent="0.55000000000000004">
      <c r="F179" s="31"/>
      <c r="H179" s="31"/>
      <c r="I179" s="48"/>
      <c r="J179" s="31"/>
      <c r="K179" s="51" t="str">
        <v>W</v>
      </c>
      <c r="L179" s="51" t="str">
        <v>W16X67</v>
      </c>
      <c r="M179" s="53" t="str">
        <v>W16X67</v>
      </c>
      <c r="N179" s="51">
        <v>573.46938775510205</v>
      </c>
      <c r="O179" s="51">
        <v>96.068376068376068</v>
      </c>
      <c r="P179" s="51">
        <v>484.48275862068965</v>
      </c>
      <c r="Q179" s="51">
        <v>1810.9559613319011</v>
      </c>
      <c r="R179" s="51">
        <v>1911.9603004007106</v>
      </c>
      <c r="S179" s="51">
        <v>3127.4476987447697</v>
      </c>
      <c r="T179" s="51">
        <v>1857.6569037656905</v>
      </c>
      <c r="U179" s="51">
        <v>6365.0007991377997</v>
      </c>
      <c r="V179" s="51">
        <v>4759.3284666507761</v>
      </c>
      <c r="W179" s="51">
        <v>0</v>
      </c>
      <c r="X179" s="51">
        <v>2.1421834232462613</v>
      </c>
    </row>
    <row r="180" spans="6:24" x14ac:dyDescent="0.55000000000000004">
      <c r="F180" s="31"/>
      <c r="H180" s="31"/>
      <c r="I180" s="48"/>
      <c r="J180" s="31"/>
      <c r="K180" s="51" t="str">
        <v>W</v>
      </c>
      <c r="L180" s="51" t="str">
        <v>W16X57</v>
      </c>
      <c r="M180" s="53" t="str">
        <v>W16X57</v>
      </c>
      <c r="N180" s="51">
        <v>669.04761904761904</v>
      </c>
      <c r="O180" s="51">
        <v>121.90889370932754</v>
      </c>
      <c r="P180" s="51">
        <v>928.9256198347108</v>
      </c>
      <c r="Q180" s="51">
        <v>3428.5528856294518</v>
      </c>
      <c r="R180" s="51">
        <v>1793.213474872676</v>
      </c>
      <c r="S180" s="51">
        <v>3620.0900900900897</v>
      </c>
      <c r="T180" s="51">
        <v>2177.1171171171168</v>
      </c>
      <c r="U180" s="51">
        <v>8805.570736743166</v>
      </c>
      <c r="V180" s="51">
        <v>5179.2234045594014</v>
      </c>
      <c r="W180" s="51">
        <v>0</v>
      </c>
      <c r="X180" s="51">
        <v>1.2712894595855819</v>
      </c>
    </row>
    <row r="181" spans="6:24" x14ac:dyDescent="0.55000000000000004">
      <c r="F181" s="31"/>
      <c r="H181" s="31"/>
      <c r="I181" s="48"/>
      <c r="J181" s="31"/>
      <c r="K181" s="51" t="str">
        <v>W</v>
      </c>
      <c r="L181" s="51" t="str">
        <v>W16X50</v>
      </c>
      <c r="M181" s="53" t="str">
        <v>W16X50</v>
      </c>
      <c r="N181" s="51">
        <v>764.62585034013614</v>
      </c>
      <c r="O181" s="51">
        <v>138.76543209876544</v>
      </c>
      <c r="P181" s="51">
        <v>1070.4761904761904</v>
      </c>
      <c r="Q181" s="51">
        <v>3956.7332309267786</v>
      </c>
      <c r="R181" s="51">
        <v>2046.7374810318663</v>
      </c>
      <c r="S181" s="51">
        <v>4658.6842105263158</v>
      </c>
      <c r="T181" s="51">
        <v>2810</v>
      </c>
      <c r="U181" s="51">
        <v>10769.09383852767</v>
      </c>
      <c r="V181" s="51">
        <v>6336.5491988474469</v>
      </c>
      <c r="W181" s="51">
        <v>0</v>
      </c>
      <c r="X181" s="51">
        <v>0.85716647100313148</v>
      </c>
    </row>
    <row r="182" spans="6:24" x14ac:dyDescent="0.55000000000000004">
      <c r="F182" s="31"/>
      <c r="H182" s="31"/>
      <c r="I182" s="48"/>
      <c r="J182" s="31"/>
      <c r="K182" s="51" t="str">
        <v>W</v>
      </c>
      <c r="L182" s="51" t="str">
        <v>W16X45</v>
      </c>
      <c r="M182" s="53" t="str">
        <v>W16X45</v>
      </c>
      <c r="N182" s="51">
        <v>845.11278195488717</v>
      </c>
      <c r="O182" s="51">
        <v>154.60797799174691</v>
      </c>
      <c r="P182" s="51">
        <v>1203.4261241970021</v>
      </c>
      <c r="Q182" s="51">
        <v>4457.9106410533141</v>
      </c>
      <c r="R182" s="51">
        <v>2257.2290646485631</v>
      </c>
      <c r="S182" s="51">
        <v>5721.2612612612602</v>
      </c>
      <c r="T182" s="51">
        <v>3493.5135135135129</v>
      </c>
      <c r="U182" s="51">
        <v>12754.263965544515</v>
      </c>
      <c r="V182" s="51">
        <v>7533.4597198962365</v>
      </c>
      <c r="W182" s="51">
        <v>0</v>
      </c>
      <c r="X182" s="51">
        <v>0.56810303236860649</v>
      </c>
    </row>
    <row r="183" spans="6:24" x14ac:dyDescent="0.55000000000000004">
      <c r="F183" s="31"/>
      <c r="H183" s="31"/>
      <c r="I183" s="48"/>
      <c r="J183" s="31"/>
      <c r="K183" s="51" t="str">
        <v>W</v>
      </c>
      <c r="L183" s="51" t="str">
        <v>W16X40</v>
      </c>
      <c r="M183" s="53" t="str">
        <v>W16X40</v>
      </c>
      <c r="N183" s="51">
        <v>952.54237288135585</v>
      </c>
      <c r="O183" s="51">
        <v>173.72488408037094</v>
      </c>
      <c r="P183" s="51">
        <v>1362.4242424242425</v>
      </c>
      <c r="Q183" s="51">
        <v>5044.5030662235777</v>
      </c>
      <c r="R183" s="51">
        <v>2561.1747578960694</v>
      </c>
      <c r="S183" s="51">
        <v>7148.8664987405537</v>
      </c>
      <c r="T183" s="51">
        <v>4317.6322418136015</v>
      </c>
      <c r="U183" s="51">
        <v>15357.522442926082</v>
      </c>
      <c r="V183" s="51">
        <v>9044.2400635549802</v>
      </c>
      <c r="W183" s="51">
        <v>0</v>
      </c>
      <c r="X183" s="51">
        <v>0.30229339233115149</v>
      </c>
    </row>
    <row r="184" spans="6:24" x14ac:dyDescent="0.55000000000000004">
      <c r="F184" s="31"/>
      <c r="H184" s="31"/>
      <c r="I184" s="48"/>
      <c r="J184" s="31"/>
      <c r="K184" s="51" t="str">
        <v>W</v>
      </c>
      <c r="L184" s="51" t="str">
        <v>W16X36</v>
      </c>
      <c r="M184" s="53" t="str">
        <v>W16X36</v>
      </c>
      <c r="N184" s="51">
        <v>1060.3773584905662</v>
      </c>
      <c r="O184" s="51">
        <v>198.93805309734512</v>
      </c>
      <c r="P184" s="51">
        <v>1605.7142857142858</v>
      </c>
      <c r="Q184" s="51">
        <v>5921.4048410061696</v>
      </c>
      <c r="R184" s="51">
        <v>2687.5302663438256</v>
      </c>
      <c r="S184" s="51">
        <v>8868.2568807339449</v>
      </c>
      <c r="T184" s="51">
        <v>6084.0366972477059</v>
      </c>
      <c r="U184" s="51">
        <v>18690.51741787135</v>
      </c>
      <c r="V184" s="51">
        <v>11871.114503884468</v>
      </c>
      <c r="W184" s="51">
        <v>0</v>
      </c>
      <c r="X184" s="51">
        <v>7.0061333929501535E-2</v>
      </c>
    </row>
    <row r="185" spans="6:24" x14ac:dyDescent="0.55000000000000004">
      <c r="F185" s="31"/>
      <c r="H185" s="31"/>
      <c r="I185" s="48"/>
      <c r="J185" s="31"/>
      <c r="K185" s="51" t="str">
        <v>W</v>
      </c>
      <c r="L185" s="51" t="str">
        <v>W16X31</v>
      </c>
      <c r="M185" s="53" t="str">
        <v>W16X31</v>
      </c>
      <c r="N185" s="51">
        <v>1231.1062431544358</v>
      </c>
      <c r="O185" s="51">
        <v>238.13559322033896</v>
      </c>
      <c r="P185" s="51">
        <v>2503.3407572383071</v>
      </c>
      <c r="Q185" s="51">
        <v>9208.7243401759515</v>
      </c>
      <c r="R185" s="51">
        <v>2899.2387878787877</v>
      </c>
      <c r="S185" s="51">
        <v>10727.982646420825</v>
      </c>
      <c r="T185" s="51">
        <v>6704.9891540130156</v>
      </c>
      <c r="U185" s="51">
        <v>24808.306257559059</v>
      </c>
      <c r="V185" s="51">
        <v>13261.553746706935</v>
      </c>
      <c r="W185" s="51">
        <v>0</v>
      </c>
      <c r="X185" s="51">
        <v>-0.1938184012902523</v>
      </c>
    </row>
    <row r="186" spans="6:24" x14ac:dyDescent="0.55000000000000004">
      <c r="F186" s="31"/>
      <c r="H186" s="31"/>
      <c r="I186" s="48"/>
      <c r="J186" s="31"/>
      <c r="K186" s="51" t="str">
        <v>W</v>
      </c>
      <c r="L186" s="51" t="str">
        <v>W16X26</v>
      </c>
      <c r="M186" s="53" t="str">
        <v>W16X26</v>
      </c>
      <c r="N186" s="51">
        <v>1463.5416666666667</v>
      </c>
      <c r="O186" s="51">
        <v>292.70833333333337</v>
      </c>
      <c r="P186" s="51">
        <v>3220.6303724928366</v>
      </c>
      <c r="Q186" s="51">
        <v>11805.473696936724</v>
      </c>
      <c r="R186" s="51">
        <v>3226.3654485049838</v>
      </c>
      <c r="S186" s="51">
        <v>14800.763358778624</v>
      </c>
      <c r="T186" s="51">
        <v>10725.190839694656</v>
      </c>
      <c r="U186" s="51">
        <v>33167.224090613774</v>
      </c>
      <c r="V186" s="51">
        <v>20027.151467636009</v>
      </c>
      <c r="W186" s="51">
        <v>0</v>
      </c>
      <c r="X186" s="51">
        <v>-0.39699505917771571</v>
      </c>
    </row>
    <row r="187" spans="6:24" x14ac:dyDescent="0.55000000000000004">
      <c r="F187" s="31"/>
      <c r="H187" s="31"/>
      <c r="I187" s="48"/>
      <c r="J187" s="31"/>
      <c r="K187" s="51" t="str">
        <v>W</v>
      </c>
      <c r="L187" s="51" t="str">
        <v>W14X873</v>
      </c>
      <c r="M187" s="53" t="str">
        <v>W14X873</v>
      </c>
      <c r="N187" s="51">
        <v>43.735408560311285</v>
      </c>
      <c r="O187" s="51">
        <v>7.3464052287581696</v>
      </c>
      <c r="P187" s="51">
        <v>17.134146341463413</v>
      </c>
      <c r="Q187" s="51">
        <v>61.164760109069412</v>
      </c>
      <c r="R187" s="51">
        <v>159.18893905824945</v>
      </c>
      <c r="S187" s="51">
        <v>27.282995594713654</v>
      </c>
      <c r="T187" s="51">
        <v>19.50907488986784</v>
      </c>
      <c r="U187" s="51">
        <v>134.57297797103982</v>
      </c>
      <c r="V187" s="51">
        <v>286.03948010926575</v>
      </c>
      <c r="W187" s="51">
        <v>0</v>
      </c>
      <c r="X187" s="51">
        <v>68.92041795195577</v>
      </c>
    </row>
    <row r="188" spans="6:24" x14ac:dyDescent="0.55000000000000004">
      <c r="F188" s="31"/>
      <c r="H188" s="31"/>
      <c r="I188" s="48"/>
      <c r="J188" s="31"/>
      <c r="K188" s="51" t="str">
        <v>W</v>
      </c>
      <c r="L188" s="51" t="str">
        <v>W14X808</v>
      </c>
      <c r="M188" s="53" t="str">
        <v>W14X808</v>
      </c>
      <c r="N188" s="51">
        <v>47.226890756302524</v>
      </c>
      <c r="O188" s="51">
        <v>8.086330935251798</v>
      </c>
      <c r="P188" s="51">
        <v>18.827470686767168</v>
      </c>
      <c r="Q188" s="51">
        <v>66.452702702702709</v>
      </c>
      <c r="R188" s="51">
        <v>173.1382638818821</v>
      </c>
      <c r="S188" s="51">
        <v>31.276521739130438</v>
      </c>
      <c r="T188" s="51">
        <v>22.846521739130438</v>
      </c>
      <c r="U188" s="51">
        <v>147.23922640422006</v>
      </c>
      <c r="V188" s="51">
        <v>311.43748681422937</v>
      </c>
      <c r="W188" s="51">
        <v>0</v>
      </c>
      <c r="X188" s="51">
        <v>63.218345082940772</v>
      </c>
    </row>
    <row r="189" spans="6:24" x14ac:dyDescent="0.55000000000000004">
      <c r="F189" s="31"/>
      <c r="H189" s="31"/>
      <c r="I189" s="48"/>
      <c r="J189" s="31"/>
      <c r="K189" s="51" t="str">
        <v>W</v>
      </c>
      <c r="L189" s="51" t="str">
        <v>W14X730</v>
      </c>
      <c r="M189" s="53" t="str">
        <v>W14X730</v>
      </c>
      <c r="N189" s="51">
        <v>52.279069767441861</v>
      </c>
      <c r="O189" s="51">
        <v>8.78125</v>
      </c>
      <c r="P189" s="51">
        <v>21.328273244781784</v>
      </c>
      <c r="Q189" s="51">
        <v>77.115192101902025</v>
      </c>
      <c r="R189" s="51">
        <v>212.2493792852099</v>
      </c>
      <c r="S189" s="51">
        <v>38.060965517241378</v>
      </c>
      <c r="T189" s="51">
        <v>23.797793103448274</v>
      </c>
      <c r="U189" s="51">
        <v>170.21765509366969</v>
      </c>
      <c r="V189" s="51">
        <v>378.99377587130385</v>
      </c>
      <c r="W189" s="51">
        <v>0</v>
      </c>
      <c r="X189" s="51">
        <v>51.771315185902857</v>
      </c>
    </row>
    <row r="190" spans="6:24" x14ac:dyDescent="0.55000000000000004">
      <c r="F190" s="31"/>
      <c r="H190" s="31"/>
      <c r="I190" s="48"/>
      <c r="J190" s="31"/>
      <c r="K190" s="51" t="str">
        <v>W</v>
      </c>
      <c r="L190" s="51" t="str">
        <v>W14X665</v>
      </c>
      <c r="M190" s="53" t="str">
        <v>W14X665</v>
      </c>
      <c r="N190" s="51">
        <v>57.346938775510203</v>
      </c>
      <c r="O190" s="51">
        <v>9.7739130434782613</v>
      </c>
      <c r="P190" s="51">
        <v>23.8135593220339</v>
      </c>
      <c r="Q190" s="51">
        <v>85.57437236051868</v>
      </c>
      <c r="R190" s="51">
        <v>236.70238230935826</v>
      </c>
      <c r="S190" s="51">
        <v>45.361428571428569</v>
      </c>
      <c r="T190" s="51">
        <v>28.401071428571431</v>
      </c>
      <c r="U190" s="51">
        <v>190.81657252549383</v>
      </c>
      <c r="V190" s="51">
        <v>422.81554261546927</v>
      </c>
      <c r="W190" s="51">
        <v>0</v>
      </c>
      <c r="X190" s="51">
        <v>46.301950813546732</v>
      </c>
    </row>
    <row r="191" spans="6:24" x14ac:dyDescent="0.55000000000000004">
      <c r="F191" s="31"/>
      <c r="H191" s="31"/>
      <c r="I191" s="48"/>
      <c r="J191" s="31"/>
      <c r="K191" s="51" t="str">
        <v>W</v>
      </c>
      <c r="L191" s="51" t="str">
        <v>W14X605</v>
      </c>
      <c r="M191" s="53" t="str">
        <v>W14X605</v>
      </c>
      <c r="N191" s="51">
        <v>63.146067415730336</v>
      </c>
      <c r="O191" s="51">
        <v>10.807692307692308</v>
      </c>
      <c r="P191" s="51">
        <v>26.57210401891253</v>
      </c>
      <c r="Q191" s="51">
        <v>94.714151337792629</v>
      </c>
      <c r="R191" s="51">
        <v>262.9871794871795</v>
      </c>
      <c r="S191" s="51">
        <v>53.807134637514388</v>
      </c>
      <c r="T191" s="51">
        <v>33.629459148446493</v>
      </c>
      <c r="U191" s="51">
        <v>213.78349769277372</v>
      </c>
      <c r="V191" s="51">
        <v>470.09045998920197</v>
      </c>
      <c r="W191" s="51">
        <v>0</v>
      </c>
      <c r="X191" s="51">
        <v>41.545002935093393</v>
      </c>
    </row>
    <row r="192" spans="6:24" x14ac:dyDescent="0.55000000000000004">
      <c r="F192" s="31"/>
      <c r="H192" s="31"/>
      <c r="I192" s="48"/>
      <c r="J192" s="31"/>
      <c r="K192" s="51" t="str">
        <v>W</v>
      </c>
      <c r="L192" s="51" t="str">
        <v>W14X550</v>
      </c>
      <c r="M192" s="53" t="str">
        <v>W14X550</v>
      </c>
      <c r="N192" s="51">
        <v>69.382716049382722</v>
      </c>
      <c r="O192" s="51">
        <v>12.073039742212675</v>
      </c>
      <c r="P192" s="51">
        <v>29.735449735449734</v>
      </c>
      <c r="Q192" s="51">
        <v>105.02134514699959</v>
      </c>
      <c r="R192" s="51">
        <v>292.97699991979829</v>
      </c>
      <c r="S192" s="51">
        <v>64.180568011958144</v>
      </c>
      <c r="T192" s="51">
        <v>39.986846038863973</v>
      </c>
      <c r="U192" s="51">
        <v>240.43578961341424</v>
      </c>
      <c r="V192" s="51">
        <v>524.08672488528225</v>
      </c>
      <c r="W192" s="51">
        <v>0</v>
      </c>
      <c r="X192" s="51">
        <v>37.161622972567784</v>
      </c>
    </row>
    <row r="193" spans="6:24" x14ac:dyDescent="0.55000000000000004">
      <c r="F193" s="31"/>
      <c r="H193" s="31"/>
      <c r="I193" s="48"/>
      <c r="J193" s="31"/>
      <c r="K193" s="51" t="str">
        <v>W</v>
      </c>
      <c r="L193" s="51" t="str">
        <v>W14X500</v>
      </c>
      <c r="M193" s="53" t="str">
        <v>W14X500</v>
      </c>
      <c r="N193" s="51">
        <v>76.4625850340136</v>
      </c>
      <c r="O193" s="51">
        <v>13.41288782816229</v>
      </c>
      <c r="P193" s="51">
        <v>33.156342182890853</v>
      </c>
      <c r="Q193" s="51">
        <v>116.52579365079364</v>
      </c>
      <c r="R193" s="51">
        <v>326.32439557505887</v>
      </c>
      <c r="S193" s="51">
        <v>76.536964980544752</v>
      </c>
      <c r="T193" s="51">
        <v>47.890272373540853</v>
      </c>
      <c r="U193" s="51">
        <v>271.00798935903151</v>
      </c>
      <c r="V193" s="51">
        <v>584.36298267395568</v>
      </c>
      <c r="W193" s="51">
        <v>0</v>
      </c>
      <c r="X193" s="51">
        <v>33.225302753578021</v>
      </c>
    </row>
    <row r="194" spans="6:24" x14ac:dyDescent="0.55000000000000004">
      <c r="F194" s="31"/>
      <c r="H194" s="31"/>
      <c r="I194" s="48"/>
      <c r="J194" s="31"/>
      <c r="K194" s="51" t="str">
        <v>W</v>
      </c>
      <c r="L194" s="51" t="str">
        <v>W14X455</v>
      </c>
      <c r="M194" s="53" t="str">
        <v>W14X455</v>
      </c>
      <c r="N194" s="51">
        <v>83.880597014925371</v>
      </c>
      <c r="O194" s="51">
        <v>14.867724867724867</v>
      </c>
      <c r="P194" s="51">
        <v>36.973684210526315</v>
      </c>
      <c r="Q194" s="51">
        <v>127.88892133956385</v>
      </c>
      <c r="R194" s="51">
        <v>360.63840041862323</v>
      </c>
      <c r="S194" s="51">
        <v>91.342784810126588</v>
      </c>
      <c r="T194" s="51">
        <v>57.480506329113922</v>
      </c>
      <c r="U194" s="51">
        <v>304.16723122774908</v>
      </c>
      <c r="V194" s="51">
        <v>646.92554156643087</v>
      </c>
      <c r="W194" s="51">
        <v>0</v>
      </c>
      <c r="X194" s="51">
        <v>29.915458912896021</v>
      </c>
    </row>
    <row r="195" spans="6:24" x14ac:dyDescent="0.55000000000000004">
      <c r="F195" s="31"/>
      <c r="H195" s="31"/>
      <c r="I195" s="48"/>
      <c r="J195" s="31"/>
      <c r="K195" s="51" t="str">
        <v>W</v>
      </c>
      <c r="L195" s="51" t="str">
        <v>W14X426</v>
      </c>
      <c r="M195" s="53" t="str">
        <v>W14X426</v>
      </c>
      <c r="N195" s="51">
        <v>89.92</v>
      </c>
      <c r="O195" s="51">
        <v>15.920679886685553</v>
      </c>
      <c r="P195" s="51">
        <v>39.717314487632507</v>
      </c>
      <c r="Q195" s="51">
        <v>137.86797502230152</v>
      </c>
      <c r="R195" s="51">
        <v>394.05222437137331</v>
      </c>
      <c r="S195" s="51">
        <v>103.23141993957704</v>
      </c>
      <c r="T195" s="51">
        <v>63.840483383685793</v>
      </c>
      <c r="U195" s="51">
        <v>331.93379388779891</v>
      </c>
      <c r="V195" s="51">
        <v>706.57300987112671</v>
      </c>
      <c r="W195" s="51">
        <v>0</v>
      </c>
      <c r="X195" s="51">
        <v>27.305638229300381</v>
      </c>
    </row>
    <row r="196" spans="6:24" x14ac:dyDescent="0.55000000000000004">
      <c r="F196" s="31"/>
      <c r="H196" s="31"/>
      <c r="I196" s="48"/>
      <c r="J196" s="31"/>
      <c r="K196" s="51" t="str">
        <v>W</v>
      </c>
      <c r="L196" s="51" t="str">
        <v>W14X398</v>
      </c>
      <c r="M196" s="53" t="str">
        <v>W14X398</v>
      </c>
      <c r="N196" s="51">
        <v>96.068376068376068</v>
      </c>
      <c r="O196" s="51">
        <v>17.134146341463413</v>
      </c>
      <c r="P196" s="51">
        <v>42.900763358778626</v>
      </c>
      <c r="Q196" s="51">
        <v>148.12191769746948</v>
      </c>
      <c r="R196" s="51">
        <v>424.41054613935972</v>
      </c>
      <c r="S196" s="51">
        <v>117.34065934065934</v>
      </c>
      <c r="T196" s="51">
        <v>72.874725274725279</v>
      </c>
      <c r="U196" s="51">
        <v>362.62244047823157</v>
      </c>
      <c r="V196" s="51">
        <v>762.01925671356082</v>
      </c>
      <c r="W196" s="51">
        <v>0</v>
      </c>
      <c r="X196" s="51">
        <v>25.246055888739697</v>
      </c>
    </row>
    <row r="197" spans="6:24" x14ac:dyDescent="0.55000000000000004">
      <c r="F197" s="31"/>
      <c r="H197" s="31"/>
      <c r="I197" s="48"/>
      <c r="J197" s="31"/>
      <c r="K197" s="51" t="str">
        <v>W</v>
      </c>
      <c r="L197" s="51" t="str">
        <v>W14X370</v>
      </c>
      <c r="M197" s="53" t="str">
        <v>W14X370</v>
      </c>
      <c r="N197" s="51">
        <v>103.11926605504587</v>
      </c>
      <c r="O197" s="51">
        <v>18.517298187808898</v>
      </c>
      <c r="P197" s="51">
        <v>46.639004149377591</v>
      </c>
      <c r="Q197" s="51">
        <v>159.25492122265462</v>
      </c>
      <c r="R197" s="51">
        <v>456.79925584691711</v>
      </c>
      <c r="S197" s="51">
        <v>134.67747747747748</v>
      </c>
      <c r="T197" s="51">
        <v>84.046846846846833</v>
      </c>
      <c r="U197" s="51">
        <v>398.51866397663241</v>
      </c>
      <c r="V197" s="51">
        <v>821.89109055842221</v>
      </c>
      <c r="W197" s="51">
        <v>0</v>
      </c>
      <c r="X197" s="51">
        <v>23.334124350236337</v>
      </c>
    </row>
    <row r="198" spans="6:24" x14ac:dyDescent="0.55000000000000004">
      <c r="F198" s="31"/>
      <c r="H198" s="31"/>
      <c r="I198" s="48"/>
      <c r="J198" s="31"/>
      <c r="K198" s="51" t="str">
        <v>W</v>
      </c>
      <c r="L198" s="51" t="str">
        <v>W14X342</v>
      </c>
      <c r="M198" s="53" t="str">
        <v>W14X342</v>
      </c>
      <c r="N198" s="51">
        <v>111.28712871287129</v>
      </c>
      <c r="O198" s="51">
        <v>20.143369175627239</v>
      </c>
      <c r="P198" s="51">
        <v>50.859728506787327</v>
      </c>
      <c r="Q198" s="51">
        <v>173.47618941105418</v>
      </c>
      <c r="R198" s="51">
        <v>498.9928438908031</v>
      </c>
      <c r="S198" s="51">
        <v>155.97078651685396</v>
      </c>
      <c r="T198" s="51">
        <v>97.244943820224734</v>
      </c>
      <c r="U198" s="51">
        <v>443.27457659676639</v>
      </c>
      <c r="V198" s="51">
        <v>899.21134262070711</v>
      </c>
      <c r="W198" s="51">
        <v>0</v>
      </c>
      <c r="X198" s="51">
        <v>21.241712322835014</v>
      </c>
    </row>
    <row r="199" spans="6:24" x14ac:dyDescent="0.55000000000000004">
      <c r="F199" s="31"/>
      <c r="H199" s="31"/>
      <c r="I199" s="48"/>
      <c r="J199" s="31"/>
      <c r="K199" s="51" t="str">
        <v>W</v>
      </c>
      <c r="L199" s="51" t="str">
        <v>W14X311</v>
      </c>
      <c r="M199" s="53" t="str">
        <v>W14X311</v>
      </c>
      <c r="N199" s="51">
        <v>122.97592997811816</v>
      </c>
      <c r="O199" s="51">
        <v>22.213438735177867</v>
      </c>
      <c r="P199" s="51">
        <v>56.482412060301506</v>
      </c>
      <c r="Q199" s="51">
        <v>191.52421260924535</v>
      </c>
      <c r="R199" s="51">
        <v>552.30701194044525</v>
      </c>
      <c r="S199" s="51">
        <v>186.78235294117644</v>
      </c>
      <c r="T199" s="51">
        <v>116.53235294117647</v>
      </c>
      <c r="U199" s="51">
        <v>505.35039459556657</v>
      </c>
      <c r="V199" s="51">
        <v>998.26849160041309</v>
      </c>
      <c r="W199" s="51">
        <v>0</v>
      </c>
      <c r="X199" s="51">
        <v>19.034690234424026</v>
      </c>
    </row>
    <row r="200" spans="6:24" x14ac:dyDescent="0.55000000000000004">
      <c r="F200" s="31"/>
      <c r="H200" s="31"/>
      <c r="I200" s="48"/>
      <c r="J200" s="31"/>
      <c r="K200" s="51" t="str">
        <v>W</v>
      </c>
      <c r="L200" s="51" t="str">
        <v>W14X283</v>
      </c>
      <c r="M200" s="53" t="str">
        <v>W14X283</v>
      </c>
      <c r="N200" s="51">
        <v>134.93397358943577</v>
      </c>
      <c r="O200" s="51">
        <v>24.488017429193899</v>
      </c>
      <c r="P200" s="51">
        <v>62.793296089385478</v>
      </c>
      <c r="Q200" s="51">
        <v>211.1647879763822</v>
      </c>
      <c r="R200" s="51">
        <v>610.37629198966408</v>
      </c>
      <c r="S200" s="51">
        <v>223.71923076923076</v>
      </c>
      <c r="T200" s="51">
        <v>139.41923076923078</v>
      </c>
      <c r="U200" s="51">
        <v>577.32332320438775</v>
      </c>
      <c r="V200" s="51">
        <v>1106.9645220234047</v>
      </c>
      <c r="W200" s="51">
        <v>0</v>
      </c>
      <c r="X200" s="51">
        <v>17.06742637373986</v>
      </c>
    </row>
    <row r="201" spans="6:24" x14ac:dyDescent="0.55000000000000004">
      <c r="F201" s="31"/>
      <c r="H201" s="31"/>
      <c r="I201" s="48"/>
      <c r="J201" s="31"/>
      <c r="K201" s="51" t="str">
        <v>W</v>
      </c>
      <c r="L201" s="51" t="str">
        <v>W14X257</v>
      </c>
      <c r="M201" s="53" t="str">
        <v>W14X257</v>
      </c>
      <c r="N201" s="51">
        <v>148.67724867724868</v>
      </c>
      <c r="O201" s="51">
        <v>27.08433734939759</v>
      </c>
      <c r="P201" s="51">
        <v>69.813664596273298</v>
      </c>
      <c r="Q201" s="51">
        <v>235.1175095361142</v>
      </c>
      <c r="R201" s="51">
        <v>680.78763708873385</v>
      </c>
      <c r="S201" s="51">
        <v>268.56637168141594</v>
      </c>
      <c r="T201" s="51">
        <v>167.67635903919088</v>
      </c>
      <c r="U201" s="51">
        <v>665.2305025961042</v>
      </c>
      <c r="V201" s="51">
        <v>1238.978897438941</v>
      </c>
      <c r="W201" s="51">
        <v>0</v>
      </c>
      <c r="X201" s="51">
        <v>15.142324975301392</v>
      </c>
    </row>
    <row r="202" spans="6:24" x14ac:dyDescent="0.55000000000000004">
      <c r="F202" s="31"/>
      <c r="H202" s="31"/>
      <c r="I202" s="48"/>
      <c r="J202" s="31"/>
      <c r="K202" s="51" t="str">
        <v>W</v>
      </c>
      <c r="L202" s="51" t="str">
        <v>W14X233</v>
      </c>
      <c r="M202" s="53" t="str">
        <v>W14X233</v>
      </c>
      <c r="N202" s="51">
        <v>164.08759124087592</v>
      </c>
      <c r="O202" s="51">
        <v>29.973333333333333</v>
      </c>
      <c r="P202" s="51">
        <v>77.517241379310349</v>
      </c>
      <c r="Q202" s="51">
        <v>258.83822042467136</v>
      </c>
      <c r="R202" s="51">
        <v>753.82370292172504</v>
      </c>
      <c r="S202" s="51">
        <v>324.92100840336133</v>
      </c>
      <c r="T202" s="51">
        <v>202.1310924369748</v>
      </c>
      <c r="U202" s="51">
        <v>769.06915058795676</v>
      </c>
      <c r="V202" s="51">
        <v>1378.7951845984362</v>
      </c>
      <c r="W202" s="51">
        <v>0</v>
      </c>
      <c r="X202" s="51">
        <v>13.505417645351619</v>
      </c>
    </row>
    <row r="203" spans="6:24" x14ac:dyDescent="0.55000000000000004">
      <c r="F203" s="31"/>
      <c r="H203" s="31"/>
      <c r="I203" s="48"/>
      <c r="J203" s="31"/>
      <c r="K203" s="51" t="str">
        <v>W</v>
      </c>
      <c r="L203" s="51" t="str">
        <v>W14X211</v>
      </c>
      <c r="M203" s="53" t="str">
        <v>W14X211</v>
      </c>
      <c r="N203" s="51">
        <v>181.29032258064515</v>
      </c>
      <c r="O203" s="51">
        <v>33.254437869822482</v>
      </c>
      <c r="P203" s="51">
        <v>86.461538461538467</v>
      </c>
      <c r="Q203" s="51">
        <v>285.75678366940502</v>
      </c>
      <c r="R203" s="51">
        <v>836.48918213902107</v>
      </c>
      <c r="S203" s="51">
        <v>393.14798206278027</v>
      </c>
      <c r="T203" s="51">
        <v>246.97757847533629</v>
      </c>
      <c r="U203" s="51">
        <v>894.01992014946848</v>
      </c>
      <c r="V203" s="51">
        <v>1540.3704165882152</v>
      </c>
      <c r="W203" s="51">
        <v>0</v>
      </c>
      <c r="X203" s="51">
        <v>11.983889968685739</v>
      </c>
    </row>
    <row r="204" spans="6:24" x14ac:dyDescent="0.55000000000000004">
      <c r="F204" s="31"/>
      <c r="H204" s="31"/>
      <c r="I204" s="48"/>
      <c r="J204" s="31"/>
      <c r="K204" s="51" t="str">
        <v>W</v>
      </c>
      <c r="L204" s="51" t="str">
        <v>W14X193</v>
      </c>
      <c r="M204" s="53" t="str">
        <v>W14X193</v>
      </c>
      <c r="N204" s="51">
        <v>197.88732394366198</v>
      </c>
      <c r="O204" s="51">
        <v>36.258064516129032</v>
      </c>
      <c r="P204" s="51">
        <v>94.453781512605048</v>
      </c>
      <c r="Q204" s="51">
        <v>314.40207662012176</v>
      </c>
      <c r="R204" s="51">
        <v>931.40449438202245</v>
      </c>
      <c r="S204" s="51">
        <v>465.10344827586209</v>
      </c>
      <c r="T204" s="51">
        <v>287.45977011494256</v>
      </c>
      <c r="U204" s="51">
        <v>1026.3951795726512</v>
      </c>
      <c r="V204" s="51">
        <v>1720.0057468727384</v>
      </c>
      <c r="W204" s="51">
        <v>0</v>
      </c>
      <c r="X204" s="51">
        <v>10.62786812565213</v>
      </c>
    </row>
    <row r="205" spans="6:24" x14ac:dyDescent="0.55000000000000004">
      <c r="F205" s="31"/>
      <c r="H205" s="31"/>
      <c r="I205" s="48"/>
      <c r="J205" s="31"/>
      <c r="K205" s="51" t="str">
        <v>W</v>
      </c>
      <c r="L205" s="51" t="str">
        <v>W14X176</v>
      </c>
      <c r="M205" s="53" t="str">
        <v>W14X176</v>
      </c>
      <c r="N205" s="51">
        <v>216.98841698841699</v>
      </c>
      <c r="O205" s="51">
        <v>40</v>
      </c>
      <c r="P205" s="51">
        <v>105.04672897196262</v>
      </c>
      <c r="Q205" s="51">
        <v>346.07298365792775</v>
      </c>
      <c r="R205" s="51">
        <v>1006.1704762977143</v>
      </c>
      <c r="S205" s="51">
        <v>555.63773584905664</v>
      </c>
      <c r="T205" s="51">
        <v>352.04528301886791</v>
      </c>
      <c r="U205" s="51">
        <v>1190.1969826304605</v>
      </c>
      <c r="V205" s="51">
        <v>1881.4925386292571</v>
      </c>
      <c r="W205" s="51">
        <v>0</v>
      </c>
      <c r="X205" s="51">
        <v>9.6298587899640591</v>
      </c>
    </row>
    <row r="206" spans="6:24" x14ac:dyDescent="0.55000000000000004">
      <c r="F206" s="31"/>
      <c r="H206" s="31"/>
      <c r="I206" s="48"/>
      <c r="J206" s="31"/>
      <c r="K206" s="51" t="str">
        <v>W</v>
      </c>
      <c r="L206" s="51" t="str">
        <v>W14X159</v>
      </c>
      <c r="M206" s="53" t="str">
        <v>W14X159</v>
      </c>
      <c r="N206" s="51">
        <v>240.68522483940041</v>
      </c>
      <c r="O206" s="51">
        <v>44.251968503937007</v>
      </c>
      <c r="P206" s="51">
        <v>116.83991683991684</v>
      </c>
      <c r="Q206" s="51">
        <v>385.1390823709163</v>
      </c>
      <c r="R206" s="51">
        <v>1135.5139526669022</v>
      </c>
      <c r="S206" s="51">
        <v>678.96446700507613</v>
      </c>
      <c r="T206" s="51">
        <v>425.06598984771574</v>
      </c>
      <c r="U206" s="51">
        <v>1410.460714427099</v>
      </c>
      <c r="V206" s="51">
        <v>2138.1403002484417</v>
      </c>
      <c r="W206" s="51">
        <v>0</v>
      </c>
      <c r="X206" s="51">
        <v>8.3539231254731483</v>
      </c>
    </row>
    <row r="207" spans="6:24" x14ac:dyDescent="0.55000000000000004">
      <c r="F207" s="31"/>
      <c r="H207" s="31"/>
      <c r="I207" s="48"/>
      <c r="J207" s="31"/>
      <c r="K207" s="51" t="str">
        <v>W</v>
      </c>
      <c r="L207" s="51" t="str">
        <v>W14X145</v>
      </c>
      <c r="M207" s="53" t="str">
        <v>W14X145</v>
      </c>
      <c r="N207" s="51">
        <v>263.23185011709597</v>
      </c>
      <c r="O207" s="51">
        <v>48.448275862068968</v>
      </c>
      <c r="P207" s="51">
        <v>128.75143184421535</v>
      </c>
      <c r="Q207" s="51">
        <v>421.92077839361451</v>
      </c>
      <c r="R207" s="51">
        <v>1246.9556243550051</v>
      </c>
      <c r="S207" s="51">
        <v>806.02631578947376</v>
      </c>
      <c r="T207" s="51">
        <v>502.84210526315798</v>
      </c>
      <c r="U207" s="51">
        <v>1636.1743953756909</v>
      </c>
      <c r="V207" s="51">
        <v>2370.0686684007546</v>
      </c>
      <c r="W207" s="51">
        <v>0</v>
      </c>
      <c r="X207" s="51">
        <v>7.438574066081955</v>
      </c>
    </row>
    <row r="208" spans="6:24" x14ac:dyDescent="0.55000000000000004">
      <c r="F208" s="31"/>
      <c r="H208" s="31"/>
      <c r="I208" s="48"/>
      <c r="J208" s="31"/>
      <c r="K208" s="51" t="str">
        <v>W</v>
      </c>
      <c r="L208" s="51" t="str">
        <v>W14X132</v>
      </c>
      <c r="M208" s="53" t="str">
        <v>W14X132</v>
      </c>
      <c r="N208" s="51">
        <v>289.69072164948454</v>
      </c>
      <c r="O208" s="51">
        <v>53.779904306220097</v>
      </c>
      <c r="P208" s="51">
        <v>150.8724832214765</v>
      </c>
      <c r="Q208" s="51">
        <v>492.86018000141729</v>
      </c>
      <c r="R208" s="51">
        <v>1321.2139636216243</v>
      </c>
      <c r="S208" s="51">
        <v>941.23577235772359</v>
      </c>
      <c r="T208" s="51">
        <v>589.41463414634143</v>
      </c>
      <c r="U208" s="51">
        <v>1905.4875801698556</v>
      </c>
      <c r="V208" s="51">
        <v>2554.0992454160523</v>
      </c>
      <c r="W208" s="51">
        <v>0</v>
      </c>
      <c r="X208" s="51">
        <v>6.8305492771648666</v>
      </c>
    </row>
    <row r="209" spans="6:24" x14ac:dyDescent="0.55000000000000004">
      <c r="F209" s="31"/>
      <c r="H209" s="31"/>
      <c r="I209" s="48"/>
      <c r="J209" s="31"/>
      <c r="K209" s="51" t="str">
        <v>W</v>
      </c>
      <c r="L209" s="51" t="str">
        <v>W14X120</v>
      </c>
      <c r="M209" s="53" t="str">
        <v>W14X120</v>
      </c>
      <c r="N209" s="51">
        <v>318.41359773371107</v>
      </c>
      <c r="O209" s="51">
        <v>59.157894736842103</v>
      </c>
      <c r="P209" s="51">
        <v>166.5185185185185</v>
      </c>
      <c r="Q209" s="51">
        <v>543.52030947775631</v>
      </c>
      <c r="R209" s="51">
        <v>1449.5210022107592</v>
      </c>
      <c r="S209" s="51">
        <v>1127.598719316969</v>
      </c>
      <c r="T209" s="51">
        <v>707.74813233724649</v>
      </c>
      <c r="U209" s="51">
        <v>2235.3329809937227</v>
      </c>
      <c r="V209" s="51">
        <v>2846.4169764967537</v>
      </c>
      <c r="W209" s="51">
        <v>0</v>
      </c>
      <c r="X209" s="51">
        <v>6.0263774299909958</v>
      </c>
    </row>
    <row r="210" spans="6:24" x14ac:dyDescent="0.55000000000000004">
      <c r="F210" s="31"/>
      <c r="H210" s="31"/>
      <c r="I210" s="48"/>
      <c r="J210" s="31"/>
      <c r="K210" s="51" t="str">
        <v>W</v>
      </c>
      <c r="L210" s="51" t="str">
        <v>W14X109</v>
      </c>
      <c r="M210" s="53" t="str">
        <v>W14X109</v>
      </c>
      <c r="N210" s="51">
        <v>351.25</v>
      </c>
      <c r="O210" s="51">
        <v>64.971098265895961</v>
      </c>
      <c r="P210" s="51">
        <v>183.66013071895424</v>
      </c>
      <c r="Q210" s="51">
        <v>595.01066541803243</v>
      </c>
      <c r="R210" s="51">
        <v>1636.7926267281107</v>
      </c>
      <c r="S210" s="51">
        <v>1357.6404494382023</v>
      </c>
      <c r="T210" s="51">
        <v>828.79213483146066</v>
      </c>
      <c r="U210" s="51">
        <v>2636.5760627420359</v>
      </c>
      <c r="V210" s="51">
        <v>3233.8548214009807</v>
      </c>
      <c r="W210" s="51">
        <v>0</v>
      </c>
      <c r="X210" s="51">
        <v>5.1845695322016772</v>
      </c>
    </row>
    <row r="211" spans="6:24" x14ac:dyDescent="0.55000000000000004">
      <c r="F211" s="31"/>
      <c r="H211" s="31"/>
      <c r="I211" s="48"/>
      <c r="J211" s="31"/>
      <c r="K211" s="51" t="str">
        <v>W</v>
      </c>
      <c r="L211" s="51" t="str">
        <v>W14X99</v>
      </c>
      <c r="M211" s="53" t="str">
        <v>W14X99</v>
      </c>
      <c r="N211" s="51">
        <v>386.25429553264604</v>
      </c>
      <c r="O211" s="51">
        <v>71.592356687898089</v>
      </c>
      <c r="P211" s="51">
        <v>203.62318840579709</v>
      </c>
      <c r="Q211" s="51">
        <v>661.36624569460389</v>
      </c>
      <c r="R211" s="51">
        <v>1797.6483700195038</v>
      </c>
      <c r="S211" s="51">
        <v>1632.6256983240226</v>
      </c>
      <c r="T211" s="51">
        <v>1015.1582867783984</v>
      </c>
      <c r="U211" s="51">
        <v>3121.8837735211687</v>
      </c>
      <c r="V211" s="51">
        <v>3636.4543690804276</v>
      </c>
      <c r="W211" s="51">
        <v>0</v>
      </c>
      <c r="X211" s="51">
        <v>4.4998627701899423</v>
      </c>
    </row>
    <row r="212" spans="6:24" x14ac:dyDescent="0.55000000000000004">
      <c r="F212" s="31"/>
      <c r="H212" s="31"/>
      <c r="I212" s="48"/>
      <c r="J212" s="31"/>
      <c r="K212" s="51" t="str">
        <v>W</v>
      </c>
      <c r="L212" s="51" t="str">
        <v>W14X90</v>
      </c>
      <c r="M212" s="53" t="str">
        <v>W14X90</v>
      </c>
      <c r="N212" s="51">
        <v>424.15094339622641</v>
      </c>
      <c r="O212" s="51">
        <v>78.6013986013986</v>
      </c>
      <c r="P212" s="51">
        <v>225.250501002004</v>
      </c>
      <c r="Q212" s="51">
        <v>725.9512878375225</v>
      </c>
      <c r="R212" s="51">
        <v>1971.5260715260713</v>
      </c>
      <c r="S212" s="51">
        <v>1965.6157635467982</v>
      </c>
      <c r="T212" s="51">
        <v>1218.1280788177341</v>
      </c>
      <c r="U212" s="51">
        <v>3701.6131545672629</v>
      </c>
      <c r="V212" s="51">
        <v>4079.4903285519827</v>
      </c>
      <c r="W212" s="51">
        <v>0</v>
      </c>
      <c r="X212" s="51">
        <v>3.9025732111734195</v>
      </c>
    </row>
    <row r="213" spans="6:24" x14ac:dyDescent="0.55000000000000004">
      <c r="F213" s="31"/>
      <c r="H213" s="31"/>
      <c r="I213" s="48"/>
      <c r="J213" s="31"/>
      <c r="K213" s="51" t="str">
        <v>W</v>
      </c>
      <c r="L213" s="51" t="str">
        <v>W14X82</v>
      </c>
      <c r="M213" s="53" t="str">
        <v>W14X82</v>
      </c>
      <c r="N213" s="51">
        <v>468.33333333333331</v>
      </c>
      <c r="O213" s="51">
        <v>91.382113821138205</v>
      </c>
      <c r="P213" s="51">
        <v>383.61774744027304</v>
      </c>
      <c r="Q213" s="51">
        <v>1225.7942152678995</v>
      </c>
      <c r="R213" s="51">
        <v>1706.1004651576861</v>
      </c>
      <c r="S213" s="51">
        <v>1895.5029585798814</v>
      </c>
      <c r="T213" s="51">
        <v>1130.6508875739646</v>
      </c>
      <c r="U213" s="51">
        <v>4021.9878528573795</v>
      </c>
      <c r="V213" s="51">
        <v>3668.4231212298191</v>
      </c>
      <c r="W213" s="51">
        <v>0</v>
      </c>
      <c r="X213" s="51">
        <v>3.9726654409936142</v>
      </c>
    </row>
    <row r="214" spans="6:24" x14ac:dyDescent="0.55000000000000004">
      <c r="F214" s="31"/>
      <c r="H214" s="31"/>
      <c r="I214" s="48"/>
      <c r="J214" s="31"/>
      <c r="K214" s="51" t="str">
        <v>W</v>
      </c>
      <c r="L214" s="51" t="str">
        <v>W14X74</v>
      </c>
      <c r="M214" s="53" t="str">
        <v>W14X74</v>
      </c>
      <c r="N214" s="51">
        <v>515.59633027522932</v>
      </c>
      <c r="O214" s="51">
        <v>100.35714285714286</v>
      </c>
      <c r="P214" s="51">
        <v>422.55639097744358</v>
      </c>
      <c r="Q214" s="51">
        <v>1357.0491491586654</v>
      </c>
      <c r="R214" s="51">
        <v>1954.2361984626136</v>
      </c>
      <c r="S214" s="51">
        <v>2279.9483204134367</v>
      </c>
      <c r="T214" s="51">
        <v>1306.9767441860465</v>
      </c>
      <c r="U214" s="51">
        <v>4711.4480734502758</v>
      </c>
      <c r="V214" s="51">
        <v>4202.4022565108744</v>
      </c>
      <c r="W214" s="51">
        <v>0</v>
      </c>
      <c r="X214" s="51">
        <v>3.2449793966112104</v>
      </c>
    </row>
    <row r="215" spans="6:24" x14ac:dyDescent="0.55000000000000004">
      <c r="F215" s="31"/>
      <c r="H215" s="31"/>
      <c r="I215" s="48"/>
      <c r="J215" s="31"/>
      <c r="K215" s="51" t="str">
        <v>W</v>
      </c>
      <c r="L215" s="51" t="str">
        <v>W14X68</v>
      </c>
      <c r="M215" s="53" t="str">
        <v>W14X68</v>
      </c>
      <c r="N215" s="51">
        <v>562</v>
      </c>
      <c r="O215" s="51">
        <v>109.12621359223301</v>
      </c>
      <c r="P215" s="51">
        <v>464.4628099173554</v>
      </c>
      <c r="Q215" s="51">
        <v>1477.2497704315886</v>
      </c>
      <c r="R215" s="51">
        <v>2100.7242265460736</v>
      </c>
      <c r="S215" s="51">
        <v>2688.6378737541527</v>
      </c>
      <c r="T215" s="51">
        <v>1549.7009966777407</v>
      </c>
      <c r="U215" s="51">
        <v>5433.4780694865931</v>
      </c>
      <c r="V215" s="51">
        <v>4661.9104233801199</v>
      </c>
      <c r="W215" s="51">
        <v>0</v>
      </c>
      <c r="X215" s="51">
        <v>2.6808835416703523</v>
      </c>
    </row>
    <row r="216" spans="6:24" x14ac:dyDescent="0.55000000000000004">
      <c r="F216" s="31"/>
      <c r="H216" s="31"/>
      <c r="I216" s="48"/>
      <c r="J216" s="31"/>
      <c r="K216" s="51" t="str">
        <v>W</v>
      </c>
      <c r="L216" s="51" t="str">
        <v>W14X61</v>
      </c>
      <c r="M216" s="53" t="str">
        <v>W14X61</v>
      </c>
      <c r="N216" s="51">
        <v>627.93296089385478</v>
      </c>
      <c r="O216" s="51">
        <v>122.04125950054289</v>
      </c>
      <c r="P216" s="51">
        <v>522.79069767441865</v>
      </c>
      <c r="Q216" s="51">
        <v>1677.4904006375427</v>
      </c>
      <c r="R216" s="51">
        <v>2351.0333333333333</v>
      </c>
      <c r="S216" s="51">
        <v>3310.41095890411</v>
      </c>
      <c r="T216" s="51">
        <v>1924.6575342465753</v>
      </c>
      <c r="U216" s="51">
        <v>6552.733385378755</v>
      </c>
      <c r="V216" s="51">
        <v>5414.3257763452293</v>
      </c>
      <c r="W216" s="51">
        <v>0</v>
      </c>
      <c r="X216" s="51">
        <v>2.0521614147504308</v>
      </c>
    </row>
    <row r="217" spans="6:24" x14ac:dyDescent="0.55000000000000004">
      <c r="F217" s="31"/>
      <c r="H217" s="31"/>
      <c r="I217" s="48"/>
      <c r="J217" s="31"/>
      <c r="K217" s="51" t="str">
        <v>W</v>
      </c>
      <c r="L217" s="51" t="str">
        <v>W14X53</v>
      </c>
      <c r="M217" s="53" t="str">
        <v>W14X53</v>
      </c>
      <c r="N217" s="51">
        <v>720.51282051282055</v>
      </c>
      <c r="O217" s="51">
        <v>144.47300771208228</v>
      </c>
      <c r="P217" s="51">
        <v>786.01398601398603</v>
      </c>
      <c r="Q217" s="51">
        <v>2479.2815503387428</v>
      </c>
      <c r="R217" s="51">
        <v>2386.4714992256581</v>
      </c>
      <c r="S217" s="51">
        <v>3823.9175257731963</v>
      </c>
      <c r="T217" s="51">
        <v>2143.7113402061859</v>
      </c>
      <c r="U217" s="51">
        <v>8064.3255846917109</v>
      </c>
      <c r="V217" s="51">
        <v>5796.3811095244364</v>
      </c>
      <c r="W217" s="51">
        <v>0</v>
      </c>
      <c r="X217" s="51">
        <v>1.4800585975801193</v>
      </c>
    </row>
    <row r="218" spans="6:24" x14ac:dyDescent="0.55000000000000004">
      <c r="F218" s="31"/>
      <c r="H218" s="31"/>
      <c r="I218" s="48"/>
      <c r="J218" s="31"/>
      <c r="K218" s="51" t="str">
        <v>W</v>
      </c>
      <c r="L218" s="51" t="str">
        <v>W14X48</v>
      </c>
      <c r="M218" s="53" t="str">
        <v>W14X48</v>
      </c>
      <c r="N218" s="51">
        <v>797.16312056737593</v>
      </c>
      <c r="O218" s="51">
        <v>160.1139601139601</v>
      </c>
      <c r="P218" s="51">
        <v>878.125</v>
      </c>
      <c r="Q218" s="51">
        <v>2774.8095347088251</v>
      </c>
      <c r="R218" s="51">
        <v>2616.0184735051043</v>
      </c>
      <c r="S218" s="51">
        <v>4612.2758620689656</v>
      </c>
      <c r="T218" s="51">
        <v>2635.5862068965521</v>
      </c>
      <c r="U218" s="51">
        <v>9501.9298325642485</v>
      </c>
      <c r="V218" s="51">
        <v>6688.6697272984984</v>
      </c>
      <c r="W218" s="51">
        <v>0</v>
      </c>
      <c r="X218" s="51">
        <v>1.1048355810266681</v>
      </c>
    </row>
    <row r="219" spans="6:24" x14ac:dyDescent="0.55000000000000004">
      <c r="F219" s="31"/>
      <c r="H219" s="31"/>
      <c r="I219" s="48"/>
      <c r="J219" s="31"/>
      <c r="K219" s="51" t="str">
        <v>W</v>
      </c>
      <c r="L219" s="51" t="str">
        <v>W14X43</v>
      </c>
      <c r="M219" s="53" t="str">
        <v>W14X43</v>
      </c>
      <c r="N219" s="51">
        <v>892.06349206349205</v>
      </c>
      <c r="O219" s="51">
        <v>179.55271565495207</v>
      </c>
      <c r="P219" s="51">
        <v>994.69026548672559</v>
      </c>
      <c r="Q219" s="51">
        <v>3143.5965937552173</v>
      </c>
      <c r="R219" s="51">
        <v>2927.5317910219092</v>
      </c>
      <c r="S219" s="51">
        <v>5673.5238095238101</v>
      </c>
      <c r="T219" s="51">
        <v>3264.9523809523807</v>
      </c>
      <c r="U219" s="51">
        <v>11422.908488021712</v>
      </c>
      <c r="V219" s="51">
        <v>7871.5114020879928</v>
      </c>
      <c r="W219" s="51">
        <v>0</v>
      </c>
      <c r="X219" s="51">
        <v>0.7508675676577814</v>
      </c>
    </row>
    <row r="220" spans="6:24" x14ac:dyDescent="0.55000000000000004">
      <c r="F220" s="31"/>
      <c r="H220" s="31"/>
      <c r="I220" s="48"/>
      <c r="J220" s="31"/>
      <c r="K220" s="51" t="str">
        <v>W</v>
      </c>
      <c r="L220" s="51" t="str">
        <v>W14X38</v>
      </c>
      <c r="M220" s="53" t="str">
        <v>W14X38</v>
      </c>
      <c r="N220" s="51">
        <v>1003.5714285714287</v>
      </c>
      <c r="O220" s="51">
        <v>205.86080586080587</v>
      </c>
      <c r="P220" s="51">
        <v>1426.3959390862944</v>
      </c>
      <c r="Q220" s="51">
        <v>4618.4502381731572</v>
      </c>
      <c r="R220" s="51">
        <v>2853.5567658148307</v>
      </c>
      <c r="S220" s="51">
        <v>7253.8847117794485</v>
      </c>
      <c r="T220" s="51">
        <v>4366.4160401002509</v>
      </c>
      <c r="U220" s="51">
        <v>15125.950158688278</v>
      </c>
      <c r="V220" s="51">
        <v>9411.3078747446725</v>
      </c>
      <c r="W220" s="51">
        <v>0</v>
      </c>
      <c r="X220" s="51">
        <v>0.32223098649522464</v>
      </c>
    </row>
    <row r="221" spans="6:24" x14ac:dyDescent="0.55000000000000004">
      <c r="F221" s="31"/>
      <c r="H221" s="31"/>
      <c r="I221" s="48"/>
      <c r="J221" s="31"/>
      <c r="K221" s="51" t="str">
        <v>W</v>
      </c>
      <c r="L221" s="51" t="str">
        <v>W14X34</v>
      </c>
      <c r="M221" s="53" t="str">
        <v>W14X34</v>
      </c>
      <c r="N221" s="51">
        <v>1124</v>
      </c>
      <c r="O221" s="51">
        <v>231.27572016460906</v>
      </c>
      <c r="P221" s="51">
        <v>1626.6280752532562</v>
      </c>
      <c r="Q221" s="51">
        <v>5301.1366316087342</v>
      </c>
      <c r="R221" s="51">
        <v>3120.2889576883385</v>
      </c>
      <c r="S221" s="51">
        <v>8988.0492091388405</v>
      </c>
      <c r="T221" s="51">
        <v>5629.8769771528996</v>
      </c>
      <c r="U221" s="51">
        <v>18318.105381392026</v>
      </c>
      <c r="V221" s="51">
        <v>11540.663070949244</v>
      </c>
      <c r="W221" s="51">
        <v>0</v>
      </c>
      <c r="X221" s="51">
        <v>9.1815970243106282E-2</v>
      </c>
    </row>
    <row r="222" spans="6:24" x14ac:dyDescent="0.55000000000000004">
      <c r="F222" s="31"/>
      <c r="H222" s="31"/>
      <c r="I222" s="48"/>
      <c r="J222" s="31"/>
      <c r="K222" s="51" t="str">
        <v>W</v>
      </c>
      <c r="L222" s="51" t="str">
        <v>W14X30</v>
      </c>
      <c r="M222" s="53" t="str">
        <v>W14X30</v>
      </c>
      <c r="N222" s="51">
        <v>1270.0564971751412</v>
      </c>
      <c r="O222" s="51">
        <v>267.61904761904759</v>
      </c>
      <c r="P222" s="51">
        <v>1931.2714776632301</v>
      </c>
      <c r="Q222" s="51">
        <v>6211.3437582825327</v>
      </c>
      <c r="R222" s="51">
        <v>3304.6200840015272</v>
      </c>
      <c r="S222" s="51">
        <v>11387.894736842107</v>
      </c>
      <c r="T222" s="51">
        <v>7986.3157894736842</v>
      </c>
      <c r="U222" s="51">
        <v>22733.860360868563</v>
      </c>
      <c r="V222" s="51">
        <v>15366.810170330242</v>
      </c>
      <c r="W222" s="51">
        <v>0</v>
      </c>
      <c r="X222" s="51">
        <v>-0.12025499925979632</v>
      </c>
    </row>
    <row r="223" spans="6:24" x14ac:dyDescent="0.55000000000000004">
      <c r="F223" s="31"/>
      <c r="H223" s="31"/>
      <c r="I223" s="48"/>
      <c r="J223" s="31"/>
      <c r="K223" s="51" t="str">
        <v>W</v>
      </c>
      <c r="L223" s="51" t="str">
        <v>W14X26</v>
      </c>
      <c r="M223" s="53" t="str">
        <v>W14X26</v>
      </c>
      <c r="N223" s="51">
        <v>1461.6384915474641</v>
      </c>
      <c r="O223" s="51">
        <v>318.41359773371107</v>
      </c>
      <c r="P223" s="51">
        <v>3166.1971830985917</v>
      </c>
      <c r="Q223" s="51">
        <v>10152.103040991929</v>
      </c>
      <c r="R223" s="51">
        <v>3544.2657062825128</v>
      </c>
      <c r="S223" s="51">
        <v>13186.59217877095</v>
      </c>
      <c r="T223" s="51">
        <v>8006.1452513966487</v>
      </c>
      <c r="U223" s="51">
        <v>29245.84774283248</v>
      </c>
      <c r="V223" s="51">
        <v>15951.3612401604</v>
      </c>
      <c r="W223" s="51">
        <v>0</v>
      </c>
      <c r="X223" s="51">
        <v>-0.31614223749415626</v>
      </c>
    </row>
    <row r="224" spans="6:24" x14ac:dyDescent="0.55000000000000004">
      <c r="F224" s="31"/>
      <c r="H224" s="31"/>
      <c r="I224" s="48"/>
      <c r="J224" s="31"/>
      <c r="K224" s="51" t="str">
        <v>W</v>
      </c>
      <c r="L224" s="51" t="str">
        <v>W14X22</v>
      </c>
      <c r="M224" s="53" t="str">
        <v>W14X22</v>
      </c>
      <c r="N224" s="51">
        <v>1731.8952234206472</v>
      </c>
      <c r="O224" s="51">
        <v>387.58620689655174</v>
      </c>
      <c r="P224" s="51">
        <v>4014.2857142857147</v>
      </c>
      <c r="Q224" s="51">
        <v>12797.78251599147</v>
      </c>
      <c r="R224" s="51">
        <v>3953.7688442211061</v>
      </c>
      <c r="S224" s="51">
        <v>18102.884615384617</v>
      </c>
      <c r="T224" s="51">
        <v>12428.846153846156</v>
      </c>
      <c r="U224" s="51">
        <v>38885.937118164562</v>
      </c>
      <c r="V224" s="51">
        <v>23408.302239862249</v>
      </c>
      <c r="W224" s="51">
        <v>0</v>
      </c>
      <c r="X224" s="51">
        <v>-0.48567524708932586</v>
      </c>
    </row>
    <row r="225" spans="6:24" x14ac:dyDescent="0.55000000000000004">
      <c r="F225" s="31"/>
      <c r="H225" s="31"/>
      <c r="I225" s="48"/>
      <c r="J225" s="31"/>
      <c r="K225" s="51" t="str">
        <v>W</v>
      </c>
      <c r="L225" s="51" t="str">
        <v>W12X336</v>
      </c>
      <c r="M225" s="53" t="str">
        <v>W12X336</v>
      </c>
      <c r="N225" s="51">
        <v>113.65015166835187</v>
      </c>
      <c r="O225" s="51">
        <v>23.271221532091097</v>
      </c>
      <c r="P225" s="51">
        <v>63.502824858757059</v>
      </c>
      <c r="Q225" s="51">
        <v>189.86486486486487</v>
      </c>
      <c r="R225" s="51">
        <v>468.15187911662144</v>
      </c>
      <c r="S225" s="51">
        <v>136.91522633744856</v>
      </c>
      <c r="T225" s="51">
        <v>82.334156378600824</v>
      </c>
      <c r="U225" s="51">
        <v>452.27557695197066</v>
      </c>
      <c r="V225" s="51">
        <v>847.35184241770094</v>
      </c>
      <c r="W225" s="51">
        <v>0</v>
      </c>
      <c r="X225" s="51">
        <v>22.602946260121573</v>
      </c>
    </row>
    <row r="226" spans="6:24" x14ac:dyDescent="0.55000000000000004">
      <c r="F226" s="31"/>
      <c r="H226" s="31"/>
      <c r="I226" s="48"/>
      <c r="J226" s="31"/>
      <c r="K226" s="51" t="str">
        <v>W</v>
      </c>
      <c r="L226" s="51" t="str">
        <v>W12X305</v>
      </c>
      <c r="M226" s="53" t="str">
        <v>W12X305</v>
      </c>
      <c r="N226" s="51">
        <v>125.58659217877096</v>
      </c>
      <c r="O226" s="51">
        <v>25.839080459770116</v>
      </c>
      <c r="P226" s="51">
        <v>70.691823899371073</v>
      </c>
      <c r="Q226" s="51">
        <v>211.33017044456159</v>
      </c>
      <c r="R226" s="51">
        <v>518.63475330510676</v>
      </c>
      <c r="S226" s="51">
        <v>164.65081081081081</v>
      </c>
      <c r="T226" s="51">
        <v>99.033513513513498</v>
      </c>
      <c r="U226" s="51">
        <v>514.43869760217694</v>
      </c>
      <c r="V226" s="51">
        <v>941.11907571375366</v>
      </c>
      <c r="W226" s="51">
        <v>0</v>
      </c>
      <c r="X226" s="51">
        <v>20.251295947679957</v>
      </c>
    </row>
    <row r="227" spans="6:24" x14ac:dyDescent="0.55000000000000004">
      <c r="F227" s="31"/>
      <c r="H227" s="31"/>
      <c r="I227" s="48"/>
      <c r="J227" s="31"/>
      <c r="K227" s="51" t="str">
        <v>W</v>
      </c>
      <c r="L227" s="51" t="str">
        <v>W12X279</v>
      </c>
      <c r="M227" s="53" t="str">
        <v>W12X279</v>
      </c>
      <c r="N227" s="51">
        <v>137.24053724053724</v>
      </c>
      <c r="O227" s="51">
        <v>28.600508905852418</v>
      </c>
      <c r="P227" s="51">
        <v>78.6013986013986</v>
      </c>
      <c r="Q227" s="51">
        <v>233.11542134212468</v>
      </c>
      <c r="R227" s="51">
        <v>566.9251623478973</v>
      </c>
      <c r="S227" s="51">
        <v>194.14545454545456</v>
      </c>
      <c r="T227" s="51">
        <v>120.26013986013986</v>
      </c>
      <c r="U227" s="51">
        <v>579.53246704460651</v>
      </c>
      <c r="V227" s="51">
        <v>1033.1273065897474</v>
      </c>
      <c r="W227" s="51">
        <v>0</v>
      </c>
      <c r="X227" s="51">
        <v>18.35869846090706</v>
      </c>
    </row>
    <row r="228" spans="6:24" x14ac:dyDescent="0.55000000000000004">
      <c r="F228" s="31"/>
      <c r="H228" s="31"/>
      <c r="I228" s="48"/>
      <c r="J228" s="31"/>
      <c r="K228" s="51" t="str">
        <v>W</v>
      </c>
      <c r="L228" s="51" t="str">
        <v>W12X252</v>
      </c>
      <c r="M228" s="53" t="str">
        <v>W12X252</v>
      </c>
      <c r="N228" s="51">
        <v>151.68690958164643</v>
      </c>
      <c r="O228" s="51">
        <v>31.841359773371106</v>
      </c>
      <c r="P228" s="51">
        <v>88.503937007874015</v>
      </c>
      <c r="Q228" s="51">
        <v>258.82769726247989</v>
      </c>
      <c r="R228" s="51">
        <v>628.70798319327741</v>
      </c>
      <c r="S228" s="51">
        <v>234.16666666666666</v>
      </c>
      <c r="T228" s="51">
        <v>145.7037037037037</v>
      </c>
      <c r="U228" s="51">
        <v>662.93207438061859</v>
      </c>
      <c r="V228" s="51">
        <v>1150.4396609603077</v>
      </c>
      <c r="W228" s="51">
        <v>0</v>
      </c>
      <c r="X228" s="51">
        <v>16.384657951817637</v>
      </c>
    </row>
    <row r="229" spans="6:24" x14ac:dyDescent="0.55000000000000004">
      <c r="F229" s="31"/>
      <c r="H229" s="31"/>
      <c r="I229" s="48"/>
      <c r="J229" s="31"/>
      <c r="K229" s="51" t="str">
        <v>W</v>
      </c>
      <c r="L229" s="51" t="str">
        <v>W12X230</v>
      </c>
      <c r="M229" s="53" t="str">
        <v>W12X230</v>
      </c>
      <c r="N229" s="51">
        <v>166.02658788774002</v>
      </c>
      <c r="O229" s="51">
        <v>35.015576323987538</v>
      </c>
      <c r="P229" s="51">
        <v>97.739130434782609</v>
      </c>
      <c r="Q229" s="51">
        <v>286.49947263564985</v>
      </c>
      <c r="R229" s="51">
        <v>694.8939714267409</v>
      </c>
      <c r="S229" s="51">
        <v>277.64677804295945</v>
      </c>
      <c r="T229" s="51">
        <v>173.02625298329357</v>
      </c>
      <c r="U229" s="51">
        <v>752.84746500540882</v>
      </c>
      <c r="V229" s="51">
        <v>1275.8202887831208</v>
      </c>
      <c r="W229" s="51">
        <v>0</v>
      </c>
      <c r="X229" s="51">
        <v>14.676189018028573</v>
      </c>
    </row>
    <row r="230" spans="6:24" x14ac:dyDescent="0.55000000000000004">
      <c r="F230" s="31"/>
      <c r="H230" s="31"/>
      <c r="I230" s="48"/>
      <c r="J230" s="31"/>
      <c r="K230" s="51" t="str">
        <v>W</v>
      </c>
      <c r="L230" s="51" t="str">
        <v>W12X210</v>
      </c>
      <c r="M230" s="53" t="str">
        <v>W12X210</v>
      </c>
      <c r="N230" s="51">
        <v>181.8770226537217</v>
      </c>
      <c r="O230" s="51">
        <v>38.493150684931507</v>
      </c>
      <c r="P230" s="51">
        <v>108.07692307692308</v>
      </c>
      <c r="Q230" s="51">
        <v>314.49904882688645</v>
      </c>
      <c r="R230" s="51">
        <v>770.04593695548874</v>
      </c>
      <c r="S230" s="51">
        <v>330.07727975270478</v>
      </c>
      <c r="T230" s="51">
        <v>204.99536321483768</v>
      </c>
      <c r="U230" s="51">
        <v>855.2540453629598</v>
      </c>
      <c r="V230" s="51">
        <v>1418.7526306680606</v>
      </c>
      <c r="W230" s="51">
        <v>0</v>
      </c>
      <c r="X230" s="51">
        <v>13.096890160889021</v>
      </c>
    </row>
    <row r="231" spans="6:24" x14ac:dyDescent="0.55000000000000004">
      <c r="F231" s="31"/>
      <c r="H231" s="31"/>
      <c r="I231" s="48"/>
      <c r="J231" s="31"/>
      <c r="K231" s="51" t="str">
        <v>W</v>
      </c>
      <c r="L231" s="51" t="str">
        <v>W12X190</v>
      </c>
      <c r="M231" s="53" t="str">
        <v>W12X190</v>
      </c>
      <c r="N231" s="51">
        <v>200.71428571428572</v>
      </c>
      <c r="O231" s="51">
        <v>42.737642585551328</v>
      </c>
      <c r="P231" s="51">
        <v>120.86021505376344</v>
      </c>
      <c r="Q231" s="51">
        <v>351.503620006635</v>
      </c>
      <c r="R231" s="51">
        <v>875.23210542078459</v>
      </c>
      <c r="S231" s="51">
        <v>400.77049180327867</v>
      </c>
      <c r="T231" s="51">
        <v>244.1475409836066</v>
      </c>
      <c r="U231" s="51">
        <v>992.59190190577647</v>
      </c>
      <c r="V231" s="51">
        <v>1615.4383671863864</v>
      </c>
      <c r="W231" s="51">
        <v>0</v>
      </c>
      <c r="X231" s="51">
        <v>11.380540419399631</v>
      </c>
    </row>
    <row r="232" spans="6:24" x14ac:dyDescent="0.55000000000000004">
      <c r="F232" s="31"/>
      <c r="H232" s="31"/>
      <c r="I232" s="48"/>
      <c r="J232" s="31"/>
      <c r="K232" s="51" t="str">
        <v>W</v>
      </c>
      <c r="L232" s="51" t="str">
        <v>W12X170</v>
      </c>
      <c r="M232" s="53" t="str">
        <v>W12X170</v>
      </c>
      <c r="N232" s="51">
        <v>224.8</v>
      </c>
      <c r="O232" s="51">
        <v>47.829787234042556</v>
      </c>
      <c r="P232" s="51">
        <v>136.57351154313488</v>
      </c>
      <c r="Q232" s="51">
        <v>393.70381391657986</v>
      </c>
      <c r="R232" s="51">
        <v>965.05050505050508</v>
      </c>
      <c r="S232" s="51">
        <v>492.53932584269666</v>
      </c>
      <c r="T232" s="51">
        <v>303.10112359550561</v>
      </c>
      <c r="U232" s="51">
        <v>1166.2934371384592</v>
      </c>
      <c r="V232" s="51">
        <v>1799.1736005731639</v>
      </c>
      <c r="W232" s="51">
        <v>0</v>
      </c>
      <c r="X232" s="51">
        <v>10.116214685246931</v>
      </c>
    </row>
    <row r="233" spans="6:24" x14ac:dyDescent="0.55000000000000004">
      <c r="F233" s="31"/>
      <c r="H233" s="31"/>
      <c r="I233" s="48"/>
      <c r="J233" s="31"/>
      <c r="K233" s="51" t="str">
        <v>W</v>
      </c>
      <c r="L233" s="51" t="str">
        <v>W12X152</v>
      </c>
      <c r="M233" s="53" t="str">
        <v>W12X152</v>
      </c>
      <c r="N233" s="51">
        <v>251.45413870246082</v>
      </c>
      <c r="O233" s="51">
        <v>53.779904306220097</v>
      </c>
      <c r="P233" s="51">
        <v>154.39560439560441</v>
      </c>
      <c r="Q233" s="51">
        <v>442.98615481434871</v>
      </c>
      <c r="R233" s="51">
        <v>1093.1918656056587</v>
      </c>
      <c r="S233" s="51">
        <v>609.92248062015494</v>
      </c>
      <c r="T233" s="51">
        <v>379.02325581395343</v>
      </c>
      <c r="U233" s="51">
        <v>1384.191428214365</v>
      </c>
      <c r="V233" s="51">
        <v>2056.0740899091061</v>
      </c>
      <c r="W233" s="51">
        <v>0</v>
      </c>
      <c r="X233" s="51">
        <v>8.727275927534377</v>
      </c>
    </row>
    <row r="234" spans="6:24" x14ac:dyDescent="0.55000000000000004">
      <c r="F234" s="31"/>
      <c r="H234" s="31"/>
      <c r="I234" s="48"/>
      <c r="J234" s="31"/>
      <c r="K234" s="51" t="str">
        <v>W</v>
      </c>
      <c r="L234" s="51" t="str">
        <v>W12X136</v>
      </c>
      <c r="M234" s="53" t="str">
        <v>W12X136</v>
      </c>
      <c r="N234" s="51">
        <v>281.70426065162906</v>
      </c>
      <c r="O234" s="51">
        <v>60.43010752688172</v>
      </c>
      <c r="P234" s="51">
        <v>175.0778816199377</v>
      </c>
      <c r="Q234" s="51">
        <v>498.17487437185929</v>
      </c>
      <c r="R234" s="51">
        <v>1216.2515312372398</v>
      </c>
      <c r="S234" s="51">
        <v>759.45945945945948</v>
      </c>
      <c r="T234" s="51">
        <v>479.97837837837841</v>
      </c>
      <c r="U234" s="51">
        <v>1656.0130251284827</v>
      </c>
      <c r="V234" s="51">
        <v>2323.0259585688182</v>
      </c>
      <c r="W234" s="51">
        <v>0</v>
      </c>
      <c r="X234" s="51">
        <v>7.6094604006585023</v>
      </c>
    </row>
    <row r="235" spans="6:24" x14ac:dyDescent="0.55000000000000004">
      <c r="F235" s="31"/>
      <c r="H235" s="31"/>
      <c r="I235" s="48"/>
      <c r="J235" s="31"/>
      <c r="K235" s="51" t="str">
        <v>W</v>
      </c>
      <c r="L235" s="51" t="str">
        <v>W12X120</v>
      </c>
      <c r="M235" s="53" t="str">
        <v>W12X120</v>
      </c>
      <c r="N235" s="51">
        <v>319.31818181818181</v>
      </c>
      <c r="O235" s="51">
        <v>68.957055214723923</v>
      </c>
      <c r="P235" s="51">
        <v>200.71428571428572</v>
      </c>
      <c r="Q235" s="51">
        <v>566.47604125864984</v>
      </c>
      <c r="R235" s="51">
        <v>1367.0870080294856</v>
      </c>
      <c r="S235" s="51">
        <v>967.1627906976745</v>
      </c>
      <c r="T235" s="51">
        <v>618.63565891472865</v>
      </c>
      <c r="U235" s="51">
        <v>2028.7448250079456</v>
      </c>
      <c r="V235" s="51">
        <v>2664.9239306061959</v>
      </c>
      <c r="W235" s="51">
        <v>0</v>
      </c>
      <c r="X235" s="51">
        <v>6.5049046504867993</v>
      </c>
    </row>
    <row r="236" spans="6:24" x14ac:dyDescent="0.55000000000000004">
      <c r="F236" s="31"/>
      <c r="H236" s="31"/>
      <c r="I236" s="48"/>
      <c r="J236" s="31"/>
      <c r="K236" s="51" t="str">
        <v>W</v>
      </c>
      <c r="L236" s="51" t="str">
        <v>W12X106</v>
      </c>
      <c r="M236" s="53" t="str">
        <v>W12X106</v>
      </c>
      <c r="N236" s="51">
        <v>360.25641025641028</v>
      </c>
      <c r="O236" s="51">
        <v>77.517241379310349</v>
      </c>
      <c r="P236" s="51">
        <v>227.99188640973631</v>
      </c>
      <c r="Q236" s="51">
        <v>645.00151011778928</v>
      </c>
      <c r="R236" s="51">
        <v>1599.7048126087186</v>
      </c>
      <c r="S236" s="51">
        <v>1218.7951807228915</v>
      </c>
      <c r="T236" s="51">
        <v>750.97480832420581</v>
      </c>
      <c r="U236" s="51">
        <v>2479.4575361299658</v>
      </c>
      <c r="V236" s="51">
        <v>3132.4590503807353</v>
      </c>
      <c r="W236" s="51">
        <v>0</v>
      </c>
      <c r="X236" s="51">
        <v>5.3847602405429997</v>
      </c>
    </row>
    <row r="237" spans="6:24" x14ac:dyDescent="0.55000000000000004">
      <c r="F237" s="31"/>
      <c r="H237" s="31"/>
      <c r="I237" s="48"/>
      <c r="J237" s="31"/>
      <c r="K237" s="51" t="str">
        <v>W</v>
      </c>
      <c r="L237" s="51" t="str">
        <v>W12X96</v>
      </c>
      <c r="M237" s="53" t="str">
        <v>W12X96</v>
      </c>
      <c r="N237" s="51">
        <v>398.58156028368796</v>
      </c>
      <c r="O237" s="51">
        <v>85.801526717557252</v>
      </c>
      <c r="P237" s="51">
        <v>253.15315315315317</v>
      </c>
      <c r="Q237" s="51">
        <v>714.64197530864203</v>
      </c>
      <c r="R237" s="51">
        <v>1790.9418312779655</v>
      </c>
      <c r="S237" s="51">
        <v>1476.7883211678834</v>
      </c>
      <c r="T237" s="51">
        <v>902.48175182481771</v>
      </c>
      <c r="U237" s="51">
        <v>2935.7810546384021</v>
      </c>
      <c r="V237" s="51">
        <v>3551.0276782553078</v>
      </c>
      <c r="W237" s="51">
        <v>0</v>
      </c>
      <c r="X237" s="51">
        <v>4.6321723771599572</v>
      </c>
    </row>
    <row r="238" spans="6:24" x14ac:dyDescent="0.55000000000000004">
      <c r="F238" s="31"/>
      <c r="H238" s="31"/>
      <c r="I238" s="48"/>
      <c r="J238" s="31"/>
      <c r="K238" s="51" t="str">
        <v>W</v>
      </c>
      <c r="L238" s="51" t="str">
        <v>W12X87</v>
      </c>
      <c r="M238" s="53" t="str">
        <v>W12X87</v>
      </c>
      <c r="N238" s="51">
        <v>439.0625</v>
      </c>
      <c r="O238" s="51">
        <v>95.254237288135599</v>
      </c>
      <c r="P238" s="51">
        <v>283.12342569269521</v>
      </c>
      <c r="Q238" s="51">
        <v>788.8325393166333</v>
      </c>
      <c r="R238" s="51">
        <v>1914.1327735502496</v>
      </c>
      <c r="S238" s="51">
        <v>1785.1764705882358</v>
      </c>
      <c r="T238" s="51">
        <v>1135.0196078431375</v>
      </c>
      <c r="U238" s="51">
        <v>3477.864839054836</v>
      </c>
      <c r="V238" s="51">
        <v>3940.1433698479559</v>
      </c>
      <c r="W238" s="51">
        <v>0</v>
      </c>
      <c r="X238" s="51">
        <v>4.0759574265876957</v>
      </c>
    </row>
    <row r="239" spans="6:24" x14ac:dyDescent="0.55000000000000004">
      <c r="F239" s="31"/>
      <c r="H239" s="31"/>
      <c r="I239" s="48"/>
      <c r="J239" s="31"/>
      <c r="K239" s="51" t="str">
        <v>W</v>
      </c>
      <c r="L239" s="51" t="str">
        <v>W12X79</v>
      </c>
      <c r="M239" s="53" t="str">
        <v>W12X79</v>
      </c>
      <c r="N239" s="51">
        <v>484.48275862068965</v>
      </c>
      <c r="O239" s="51">
        <v>105.04672897196262</v>
      </c>
      <c r="P239" s="51">
        <v>313.96648044692739</v>
      </c>
      <c r="Q239" s="51">
        <v>881.44368858654582</v>
      </c>
      <c r="R239" s="51">
        <v>2127.775278009899</v>
      </c>
      <c r="S239" s="51">
        <v>2151.40625</v>
      </c>
      <c r="T239" s="51">
        <v>1375.7291666666665</v>
      </c>
      <c r="U239" s="51">
        <v>4127.0789246545955</v>
      </c>
      <c r="V239" s="51">
        <v>4480.6785295807786</v>
      </c>
      <c r="W239" s="51">
        <v>0</v>
      </c>
      <c r="X239" s="51">
        <v>3.4636096671437038</v>
      </c>
    </row>
    <row r="240" spans="6:24" x14ac:dyDescent="0.55000000000000004">
      <c r="F240" s="31"/>
      <c r="H240" s="31"/>
      <c r="I240" s="48"/>
      <c r="J240" s="31"/>
      <c r="K240" s="51" t="str">
        <v>W</v>
      </c>
      <c r="L240" s="51" t="str">
        <v>W12X72</v>
      </c>
      <c r="M240" s="53" t="str">
        <v>W12X72</v>
      </c>
      <c r="N240" s="51">
        <v>532.70142180094786</v>
      </c>
      <c r="O240" s="51">
        <v>115.40041067761807</v>
      </c>
      <c r="P240" s="51">
        <v>346.91358024691357</v>
      </c>
      <c r="Q240" s="51">
        <v>967.85304247990814</v>
      </c>
      <c r="R240" s="51">
        <v>2329.3521872930546</v>
      </c>
      <c r="S240" s="51">
        <v>2570.238907849829</v>
      </c>
      <c r="T240" s="51">
        <v>1649.5563139931739</v>
      </c>
      <c r="U240" s="51">
        <v>4859.9031201608686</v>
      </c>
      <c r="V240" s="51">
        <v>5042.8968468536323</v>
      </c>
      <c r="W240" s="51">
        <v>0</v>
      </c>
      <c r="X240" s="51">
        <v>2.9659744403612804</v>
      </c>
    </row>
    <row r="241" spans="6:24" x14ac:dyDescent="0.55000000000000004">
      <c r="F241" s="31"/>
      <c r="H241" s="31"/>
      <c r="I241" s="48"/>
      <c r="J241" s="31"/>
      <c r="K241" s="51" t="str">
        <v>W</v>
      </c>
      <c r="L241" s="51" t="str">
        <v>W12X65</v>
      </c>
      <c r="M241" s="53" t="str">
        <v>W12X65</v>
      </c>
      <c r="N241" s="51">
        <v>588.48167539267013</v>
      </c>
      <c r="O241" s="51">
        <v>127.872582480091</v>
      </c>
      <c r="P241" s="51">
        <v>386.25429553264604</v>
      </c>
      <c r="Q241" s="51">
        <v>1078.4079034862734</v>
      </c>
      <c r="R241" s="51">
        <v>2568.4321931976715</v>
      </c>
      <c r="S241" s="51">
        <v>3119.3577981651374</v>
      </c>
      <c r="T241" s="51">
        <v>2010.8256880733945</v>
      </c>
      <c r="U241" s="51">
        <v>5822.0113070887028</v>
      </c>
      <c r="V241" s="51">
        <v>5756.4344223358348</v>
      </c>
      <c r="W241" s="51">
        <v>0</v>
      </c>
      <c r="X241" s="51">
        <v>2.4352389483765879</v>
      </c>
    </row>
    <row r="242" spans="6:24" x14ac:dyDescent="0.55000000000000004">
      <c r="F242" s="31"/>
      <c r="H242" s="31"/>
      <c r="I242" s="48"/>
      <c r="J242" s="31"/>
      <c r="K242" s="51" t="str">
        <v>W</v>
      </c>
      <c r="L242" s="51" t="str">
        <v>W12X58</v>
      </c>
      <c r="M242" s="53" t="str">
        <v>W12X58</v>
      </c>
      <c r="N242" s="51">
        <v>661.17647058823525</v>
      </c>
      <c r="O242" s="51">
        <v>144.10256410256412</v>
      </c>
      <c r="P242" s="51">
        <v>525.23364485981313</v>
      </c>
      <c r="Q242" s="51">
        <v>1460.8060747663551</v>
      </c>
      <c r="R242" s="51">
        <v>2786.9941520467837</v>
      </c>
      <c r="S242" s="51">
        <v>3425.5238095238096</v>
      </c>
      <c r="T242" s="51">
        <v>1926.8571428571427</v>
      </c>
      <c r="U242" s="51">
        <v>6585.9522670234528</v>
      </c>
      <c r="V242" s="51">
        <v>6017.5251181870972</v>
      </c>
      <c r="W242" s="51">
        <v>0</v>
      </c>
      <c r="X242" s="51">
        <v>2.0367666191785321</v>
      </c>
    </row>
    <row r="243" spans="6:24" x14ac:dyDescent="0.55000000000000004">
      <c r="F243" s="31"/>
      <c r="H243" s="31"/>
      <c r="I243" s="48"/>
      <c r="J243" s="31"/>
      <c r="K243" s="51" t="str">
        <v>W</v>
      </c>
      <c r="L243" s="51" t="str">
        <v>W12X53</v>
      </c>
      <c r="M243" s="53" t="str">
        <v>W12X53</v>
      </c>
      <c r="N243" s="51">
        <v>720.51282051282055</v>
      </c>
      <c r="O243" s="51">
        <v>159.20679886685554</v>
      </c>
      <c r="P243" s="51">
        <v>585.41666666666674</v>
      </c>
      <c r="Q243" s="51">
        <v>1632.3863120631752</v>
      </c>
      <c r="R243" s="51">
        <v>2936.0068201193517</v>
      </c>
      <c r="S243" s="51">
        <v>4090.5063291139231</v>
      </c>
      <c r="T243" s="51">
        <v>2454.3037974683543</v>
      </c>
      <c r="U243" s="51">
        <v>7767.7155996912306</v>
      </c>
      <c r="V243" s="51">
        <v>6788.0670202093961</v>
      </c>
      <c r="W243" s="51">
        <v>0</v>
      </c>
      <c r="X243" s="51">
        <v>1.574759560042982</v>
      </c>
    </row>
    <row r="244" spans="6:24" x14ac:dyDescent="0.55000000000000004">
      <c r="F244" s="31"/>
      <c r="H244" s="31"/>
      <c r="I244" s="48"/>
      <c r="J244" s="31"/>
      <c r="K244" s="51" t="str">
        <v>W</v>
      </c>
      <c r="L244" s="51" t="str">
        <v>W12X50</v>
      </c>
      <c r="M244" s="53" t="str">
        <v>W12X50</v>
      </c>
      <c r="N244" s="51">
        <v>769.8630136986302</v>
      </c>
      <c r="O244" s="51">
        <v>175.0778816199377</v>
      </c>
      <c r="P244" s="51">
        <v>808.63309352517979</v>
      </c>
      <c r="Q244" s="51">
        <v>2230.406305506217</v>
      </c>
      <c r="R244" s="51">
        <v>2750.3698071473009</v>
      </c>
      <c r="S244" s="51">
        <v>4206.7836257309946</v>
      </c>
      <c r="T244" s="51">
        <v>2432.0467836257312</v>
      </c>
      <c r="U244" s="51">
        <v>8431.5030699413419</v>
      </c>
      <c r="V244" s="51">
        <v>6596.4519732796216</v>
      </c>
      <c r="W244" s="51">
        <v>0</v>
      </c>
      <c r="X244" s="51">
        <v>1.372056302902958</v>
      </c>
    </row>
    <row r="245" spans="6:24" x14ac:dyDescent="0.55000000000000004">
      <c r="F245" s="31"/>
      <c r="H245" s="31"/>
      <c r="I245" s="48"/>
      <c r="J245" s="31"/>
      <c r="K245" s="51" t="str">
        <v>W</v>
      </c>
      <c r="L245" s="51" t="str">
        <v>W12X45</v>
      </c>
      <c r="M245" s="53" t="str">
        <v>W12X45</v>
      </c>
      <c r="N245" s="51">
        <v>858.01526717557249</v>
      </c>
      <c r="O245" s="51">
        <v>194.80069324090121</v>
      </c>
      <c r="P245" s="51">
        <v>906.45161290322574</v>
      </c>
      <c r="Q245" s="51">
        <v>2502.1217391304349</v>
      </c>
      <c r="R245" s="51">
        <v>3056.3389946817633</v>
      </c>
      <c r="S245" s="51">
        <v>5129.3650793650786</v>
      </c>
      <c r="T245" s="51">
        <v>2988.4126984126983</v>
      </c>
      <c r="U245" s="51">
        <v>10077.287698998136</v>
      </c>
      <c r="V245" s="51">
        <v>7658.6020227716399</v>
      </c>
      <c r="W245" s="51">
        <v>0</v>
      </c>
      <c r="X245" s="51">
        <v>0.98466101171135167</v>
      </c>
    </row>
    <row r="246" spans="6:24" x14ac:dyDescent="0.55000000000000004">
      <c r="F246" s="31"/>
      <c r="H246" s="31"/>
      <c r="I246" s="48"/>
      <c r="J246" s="31"/>
      <c r="K246" s="51" t="str">
        <v>W</v>
      </c>
      <c r="L246" s="51" t="str">
        <v>W12X40</v>
      </c>
      <c r="M246" s="53" t="str">
        <v>W12X40</v>
      </c>
      <c r="N246" s="51">
        <v>960.68376068376074</v>
      </c>
      <c r="O246" s="51">
        <v>218.25242718446603</v>
      </c>
      <c r="P246" s="51">
        <v>1021.8181818181819</v>
      </c>
      <c r="Q246" s="51">
        <v>2796.2045659687824</v>
      </c>
      <c r="R246" s="51">
        <v>3450.251200795009</v>
      </c>
      <c r="S246" s="51">
        <v>6389.1832229580577</v>
      </c>
      <c r="T246" s="51">
        <v>3659.8233995584983</v>
      </c>
      <c r="U246" s="51">
        <v>12278.623151213411</v>
      </c>
      <c r="V246" s="51">
        <v>8985.4850614379066</v>
      </c>
      <c r="W246" s="51">
        <v>0</v>
      </c>
      <c r="X246" s="51">
        <v>0.62884712346787341</v>
      </c>
    </row>
    <row r="247" spans="6:24" x14ac:dyDescent="0.55000000000000004">
      <c r="F247" s="31"/>
      <c r="H247" s="31"/>
      <c r="I247" s="48"/>
      <c r="J247" s="31"/>
      <c r="K247" s="51" t="str">
        <v>W</v>
      </c>
      <c r="L247" s="51" t="str">
        <v>W12X35</v>
      </c>
      <c r="M247" s="53" t="str">
        <v>W12X35</v>
      </c>
      <c r="N247" s="51">
        <v>1091.2621359223301</v>
      </c>
      <c r="O247" s="51">
        <v>246.49122807017542</v>
      </c>
      <c r="P247" s="51">
        <v>1504.6854082998661</v>
      </c>
      <c r="Q247" s="51">
        <v>4301.0204081632655</v>
      </c>
      <c r="R247" s="51">
        <v>3339.1345029239765</v>
      </c>
      <c r="S247" s="51">
        <v>7887.7192982456145</v>
      </c>
      <c r="T247" s="51">
        <v>4550.607287449393</v>
      </c>
      <c r="U247" s="51">
        <v>15818.47448435817</v>
      </c>
      <c r="V247" s="51">
        <v>10181.011536868307</v>
      </c>
      <c r="W247" s="51">
        <v>0</v>
      </c>
      <c r="X247" s="51">
        <v>0.26434442333719721</v>
      </c>
    </row>
    <row r="248" spans="6:24" x14ac:dyDescent="0.55000000000000004">
      <c r="F248" s="31"/>
      <c r="H248" s="31"/>
      <c r="I248" s="48"/>
      <c r="J248" s="31"/>
      <c r="K248" s="51" t="str">
        <v>W</v>
      </c>
      <c r="L248" s="51" t="str">
        <v>W12X30</v>
      </c>
      <c r="M248" s="53" t="str">
        <v>W12X30</v>
      </c>
      <c r="N248" s="51">
        <v>1278.7258248009102</v>
      </c>
      <c r="O248" s="51">
        <v>291.19170984455957</v>
      </c>
      <c r="P248" s="51">
        <v>1801.2820512820513</v>
      </c>
      <c r="Q248" s="51">
        <v>5140.5508284818625</v>
      </c>
      <c r="R248" s="51">
        <v>3868.9722042663216</v>
      </c>
      <c r="S248" s="51">
        <v>10821.881838074398</v>
      </c>
      <c r="T248" s="51">
        <v>6394.7483588621444</v>
      </c>
      <c r="U248" s="51">
        <v>21023.324063061675</v>
      </c>
      <c r="V248" s="51">
        <v>13377.228566479096</v>
      </c>
      <c r="W248" s="51">
        <v>0</v>
      </c>
      <c r="X248" s="51">
        <v>-4.8675654715310768E-2</v>
      </c>
    </row>
    <row r="249" spans="6:24" x14ac:dyDescent="0.55000000000000004">
      <c r="F249" s="31"/>
      <c r="H249" s="31"/>
      <c r="I249" s="48"/>
      <c r="J249" s="31"/>
      <c r="K249" s="51" t="str">
        <v>W</v>
      </c>
      <c r="L249" s="51" t="str">
        <v>W12X26</v>
      </c>
      <c r="M249" s="53" t="str">
        <v>W12X26</v>
      </c>
      <c r="N249" s="51">
        <v>1469.2810457516339</v>
      </c>
      <c r="O249" s="51">
        <v>336.52694610778445</v>
      </c>
      <c r="P249" s="51">
        <v>2104.8689138576779</v>
      </c>
      <c r="Q249" s="51">
        <v>6009.8265895953746</v>
      </c>
      <c r="R249" s="51">
        <v>4383.8874680306908</v>
      </c>
      <c r="S249" s="51">
        <v>14237.333333333334</v>
      </c>
      <c r="T249" s="51">
        <v>8617.3333333333339</v>
      </c>
      <c r="U249" s="51">
        <v>27050.922758849927</v>
      </c>
      <c r="V249" s="51">
        <v>17196.630576694726</v>
      </c>
      <c r="W249" s="51">
        <v>0</v>
      </c>
      <c r="X249" s="51">
        <v>-0.26065368718496529</v>
      </c>
    </row>
    <row r="250" spans="6:24" x14ac:dyDescent="0.55000000000000004">
      <c r="F250" s="31"/>
      <c r="H250" s="31"/>
      <c r="I250" s="48"/>
      <c r="J250" s="31"/>
      <c r="K250" s="51" t="str">
        <v>W</v>
      </c>
      <c r="L250" s="51" t="str">
        <v>W12X22</v>
      </c>
      <c r="M250" s="53" t="str">
        <v>W12X22</v>
      </c>
      <c r="N250" s="51">
        <v>1734.5679012345679</v>
      </c>
      <c r="O250" s="51">
        <v>442.51968503937013</v>
      </c>
      <c r="P250" s="51">
        <v>4865.8008658008657</v>
      </c>
      <c r="Q250" s="51">
        <v>13507.296137339055</v>
      </c>
      <c r="R250" s="51">
        <v>3990.5325443786978</v>
      </c>
      <c r="S250" s="51">
        <v>16303.754266211605</v>
      </c>
      <c r="T250" s="51">
        <v>9974.0614334470993</v>
      </c>
      <c r="U250" s="51">
        <v>37341.406428959417</v>
      </c>
      <c r="V250" s="51">
        <v>19895.251497433641</v>
      </c>
      <c r="W250" s="51">
        <v>0</v>
      </c>
      <c r="X250" s="51">
        <v>-0.46440153404373696</v>
      </c>
    </row>
    <row r="251" spans="6:24" x14ac:dyDescent="0.55000000000000004">
      <c r="F251" s="31"/>
      <c r="H251" s="31"/>
      <c r="I251" s="48"/>
      <c r="J251" s="31"/>
      <c r="K251" s="51" t="str">
        <v>W</v>
      </c>
      <c r="L251" s="51" t="str">
        <v>W12X19</v>
      </c>
      <c r="M251" s="53" t="str">
        <v>W12X19</v>
      </c>
      <c r="N251" s="51">
        <v>2017.9533213644522</v>
      </c>
      <c r="O251" s="51">
        <v>527.69953051643188</v>
      </c>
      <c r="P251" s="51">
        <v>5978.7234042553191</v>
      </c>
      <c r="Q251" s="51">
        <v>16697.720364741643</v>
      </c>
      <c r="R251" s="51">
        <v>4488.6415711947629</v>
      </c>
      <c r="S251" s="51">
        <v>21855.555555555555</v>
      </c>
      <c r="T251" s="51">
        <v>14674.444444444443</v>
      </c>
      <c r="U251" s="51">
        <v>48395.273659929109</v>
      </c>
      <c r="V251" s="51">
        <v>27912.840401496425</v>
      </c>
      <c r="W251" s="51">
        <v>0</v>
      </c>
      <c r="X251" s="51">
        <v>-0.58673650364002716</v>
      </c>
    </row>
    <row r="252" spans="6:24" x14ac:dyDescent="0.55000000000000004">
      <c r="F252" s="31"/>
      <c r="H252" s="31"/>
      <c r="I252" s="48"/>
      <c r="J252" s="31"/>
      <c r="K252" s="51" t="str">
        <v>W</v>
      </c>
      <c r="L252" s="51" t="str">
        <v>W12X16</v>
      </c>
      <c r="M252" s="53" t="str">
        <v>W12X16</v>
      </c>
      <c r="N252" s="51">
        <v>2386.411889596603</v>
      </c>
      <c r="O252" s="51">
        <v>657.30994152046776</v>
      </c>
      <c r="P252" s="51">
        <v>7971.6312056737597</v>
      </c>
      <c r="Q252" s="51">
        <v>22034.791917569921</v>
      </c>
      <c r="R252" s="51">
        <v>4870.9973521624006</v>
      </c>
      <c r="S252" s="51">
        <v>28918.446601941752</v>
      </c>
      <c r="T252" s="51">
        <v>24007.766990291264</v>
      </c>
      <c r="U252" s="51">
        <v>63927.801688193693</v>
      </c>
      <c r="V252" s="51">
        <v>43836.474261963776</v>
      </c>
      <c r="W252" s="51">
        <v>0</v>
      </c>
      <c r="X252" s="51">
        <v>-0.68714707104196204</v>
      </c>
    </row>
    <row r="253" spans="6:24" x14ac:dyDescent="0.55000000000000004">
      <c r="F253" s="31"/>
      <c r="H253" s="31"/>
      <c r="I253" s="48"/>
      <c r="J253" s="31"/>
      <c r="K253" s="51" t="str">
        <v>W</v>
      </c>
      <c r="L253" s="51" t="str">
        <v>W12X14</v>
      </c>
      <c r="M253" s="53" t="str">
        <v>W12X14</v>
      </c>
      <c r="N253" s="51">
        <v>2701.9230769230767</v>
      </c>
      <c r="O253" s="51">
        <v>754.3624161073825</v>
      </c>
      <c r="P253" s="51">
        <v>9445.3781512605037</v>
      </c>
      <c r="Q253" s="51">
        <v>26247.834274952918</v>
      </c>
      <c r="R253" s="51">
        <v>5385.3047404063209</v>
      </c>
      <c r="S253" s="51">
        <v>35923.295454545456</v>
      </c>
      <c r="T253" s="51">
        <v>31931.81818181818</v>
      </c>
      <c r="U253" s="51">
        <v>78132.891960494439</v>
      </c>
      <c r="V253" s="51">
        <v>57553.283863057106</v>
      </c>
      <c r="W253" s="51">
        <v>0</v>
      </c>
      <c r="X253" s="51">
        <v>-0.74402585776407193</v>
      </c>
    </row>
    <row r="254" spans="6:24" x14ac:dyDescent="0.55000000000000004">
      <c r="F254" s="31"/>
      <c r="H254" s="31"/>
      <c r="I254" s="48"/>
      <c r="J254" s="31"/>
      <c r="K254" s="51" t="str">
        <v>W</v>
      </c>
      <c r="L254" s="51" t="str">
        <v>W10X112</v>
      </c>
      <c r="M254" s="53" t="str">
        <v>W10X112</v>
      </c>
      <c r="N254" s="51">
        <v>341.64133738601828</v>
      </c>
      <c r="O254" s="51">
        <v>89.206349206349202</v>
      </c>
      <c r="P254" s="51">
        <v>248.12362030905078</v>
      </c>
      <c r="Q254" s="51">
        <v>582.95593220338981</v>
      </c>
      <c r="R254" s="51">
        <v>1528.2474379370306</v>
      </c>
      <c r="S254" s="51">
        <v>930.46357615894044</v>
      </c>
      <c r="T254" s="51">
        <v>562.00000000000011</v>
      </c>
      <c r="U254" s="51">
        <v>2019.3569005859868</v>
      </c>
      <c r="V254" s="51">
        <v>2900.888610456926</v>
      </c>
      <c r="W254" s="51">
        <v>0</v>
      </c>
      <c r="X254" s="51">
        <v>5.8944391480270424</v>
      </c>
    </row>
    <row r="255" spans="6:24" x14ac:dyDescent="0.55000000000000004">
      <c r="F255" s="31"/>
      <c r="H255" s="31"/>
      <c r="I255" s="48"/>
      <c r="J255" s="31"/>
      <c r="K255" s="51" t="str">
        <v>W</v>
      </c>
      <c r="L255" s="51" t="str">
        <v>W10X100</v>
      </c>
      <c r="M255" s="53" t="str">
        <v>W10X100</v>
      </c>
      <c r="N255" s="51">
        <v>383.61774744027304</v>
      </c>
      <c r="O255" s="51">
        <v>100.35714285714286</v>
      </c>
      <c r="P255" s="51">
        <v>281</v>
      </c>
      <c r="Q255" s="51">
        <v>652.07902001380251</v>
      </c>
      <c r="R255" s="51">
        <v>1703.3519025587761</v>
      </c>
      <c r="S255" s="51">
        <v>1154.9357798165138</v>
      </c>
      <c r="T255" s="51">
        <v>701.21100917431193</v>
      </c>
      <c r="U255" s="51">
        <v>2421.2471361497082</v>
      </c>
      <c r="V255" s="51">
        <v>3280.929796993395</v>
      </c>
      <c r="W255" s="51">
        <v>0</v>
      </c>
      <c r="X255" s="51">
        <v>5.0958329612318316</v>
      </c>
    </row>
    <row r="256" spans="6:24" x14ac:dyDescent="0.55000000000000004">
      <c r="F256" s="31"/>
      <c r="H256" s="31"/>
      <c r="I256" s="48"/>
      <c r="J256" s="31"/>
      <c r="K256" s="51" t="str">
        <v>W</v>
      </c>
      <c r="L256" s="51" t="str">
        <v>W10X88</v>
      </c>
      <c r="M256" s="53" t="str">
        <v>W10X88</v>
      </c>
      <c r="N256" s="51">
        <v>432.30769230769232</v>
      </c>
      <c r="O256" s="51">
        <v>114.11167512690355</v>
      </c>
      <c r="P256" s="51">
        <v>322.98850574712645</v>
      </c>
      <c r="Q256" s="51">
        <v>745.27396873765588</v>
      </c>
      <c r="R256" s="51">
        <v>1944.829293961061</v>
      </c>
      <c r="S256" s="51">
        <v>1477.7689243027889</v>
      </c>
      <c r="T256" s="51">
        <v>903.08100929614864</v>
      </c>
      <c r="U256" s="51">
        <v>2995.5922446637092</v>
      </c>
      <c r="V256" s="51">
        <v>3814.3962728001475</v>
      </c>
      <c r="W256" s="51">
        <v>0</v>
      </c>
      <c r="X256" s="51">
        <v>4.2432937140319726</v>
      </c>
    </row>
    <row r="257" spans="6:24" x14ac:dyDescent="0.55000000000000004">
      <c r="F257" s="31"/>
      <c r="H257" s="31"/>
      <c r="I257" s="48"/>
      <c r="J257" s="31"/>
      <c r="K257" s="51" t="str">
        <v>W</v>
      </c>
      <c r="L257" s="51" t="str">
        <v>W10X77</v>
      </c>
      <c r="M257" s="53" t="str">
        <v>W10X77</v>
      </c>
      <c r="N257" s="51">
        <v>495.15418502202647</v>
      </c>
      <c r="O257" s="51">
        <v>130.84982537834691</v>
      </c>
      <c r="P257" s="51">
        <v>373.42192691029896</v>
      </c>
      <c r="Q257" s="51">
        <v>859.9044633527393</v>
      </c>
      <c r="R257" s="51">
        <v>2255.9236989425667</v>
      </c>
      <c r="S257" s="51">
        <v>1913.6594911937375</v>
      </c>
      <c r="T257" s="51">
        <v>1165.7925636007828</v>
      </c>
      <c r="U257" s="51">
        <v>3768.7447787239225</v>
      </c>
      <c r="V257" s="51">
        <v>4510.3929224139783</v>
      </c>
      <c r="W257" s="51">
        <v>0</v>
      </c>
      <c r="X257" s="51">
        <v>3.4342034816106288</v>
      </c>
    </row>
    <row r="258" spans="6:24" x14ac:dyDescent="0.55000000000000004">
      <c r="F258" s="31"/>
      <c r="H258" s="31"/>
      <c r="I258" s="48"/>
      <c r="J258" s="31"/>
      <c r="K258" s="51" t="str">
        <v>W</v>
      </c>
      <c r="L258" s="51" t="str">
        <v>W10X68</v>
      </c>
      <c r="M258" s="53" t="str">
        <v>W10X68</v>
      </c>
      <c r="N258" s="51">
        <v>564.8241206030151</v>
      </c>
      <c r="O258" s="51">
        <v>148.48084544253632</v>
      </c>
      <c r="P258" s="51">
        <v>425.75757575757581</v>
      </c>
      <c r="Q258" s="51">
        <v>974.97577049815834</v>
      </c>
      <c r="R258" s="51">
        <v>2555.373150448213</v>
      </c>
      <c r="S258" s="51">
        <v>2431.1235955056181</v>
      </c>
      <c r="T258" s="51">
        <v>1483.9325842696626</v>
      </c>
      <c r="U258" s="51">
        <v>4677.636426998889</v>
      </c>
      <c r="V258" s="51">
        <v>5243.4174955085919</v>
      </c>
      <c r="W258" s="51">
        <v>0</v>
      </c>
      <c r="X258" s="51">
        <v>2.8143062262601837</v>
      </c>
    </row>
    <row r="259" spans="6:24" x14ac:dyDescent="0.55000000000000004">
      <c r="F259" s="31"/>
      <c r="H259" s="31"/>
      <c r="I259" s="48"/>
      <c r="J259" s="31"/>
      <c r="K259" s="51" t="str">
        <v>W</v>
      </c>
      <c r="L259" s="51" t="str">
        <v>W10X60</v>
      </c>
      <c r="M259" s="53" t="str">
        <v>W10X60</v>
      </c>
      <c r="N259" s="51">
        <v>635.0282485875706</v>
      </c>
      <c r="O259" s="51">
        <v>168.51574212893553</v>
      </c>
      <c r="P259" s="51">
        <v>488.69565217391306</v>
      </c>
      <c r="Q259" s="51">
        <v>1118.5851926977687</v>
      </c>
      <c r="R259" s="51">
        <v>2888.088255830191</v>
      </c>
      <c r="S259" s="51">
        <v>3081.9354838709683</v>
      </c>
      <c r="T259" s="51">
        <v>1903.5483870967744</v>
      </c>
      <c r="U259" s="51">
        <v>5823.964352127733</v>
      </c>
      <c r="V259" s="51">
        <v>6128.9096910548924</v>
      </c>
      <c r="W259" s="51">
        <v>0</v>
      </c>
      <c r="X259" s="51">
        <v>2.2632231519400396</v>
      </c>
    </row>
    <row r="260" spans="6:24" x14ac:dyDescent="0.55000000000000004">
      <c r="F260" s="31"/>
      <c r="H260" s="31"/>
      <c r="I260" s="48"/>
      <c r="J260" s="31"/>
      <c r="K260" s="51" t="str">
        <v>W</v>
      </c>
      <c r="L260" s="51" t="str">
        <v>W10X54</v>
      </c>
      <c r="M260" s="53" t="str">
        <v>W10X54</v>
      </c>
      <c r="N260" s="51">
        <v>711.39240506329111</v>
      </c>
      <c r="O260" s="51">
        <v>187.33333333333334</v>
      </c>
      <c r="P260" s="51">
        <v>545.63106796116506</v>
      </c>
      <c r="Q260" s="51">
        <v>1242.0869839766358</v>
      </c>
      <c r="R260" s="51">
        <v>3288.4845241280882</v>
      </c>
      <c r="S260" s="51">
        <v>3798.1318681318676</v>
      </c>
      <c r="T260" s="51">
        <v>2285.0549450549452</v>
      </c>
      <c r="U260" s="51">
        <v>7070.4967204943396</v>
      </c>
      <c r="V260" s="51">
        <v>7084.7008607366097</v>
      </c>
      <c r="W260" s="51">
        <v>0</v>
      </c>
      <c r="X260" s="51">
        <v>1.8229843987965588</v>
      </c>
    </row>
    <row r="261" spans="6:24" x14ac:dyDescent="0.55000000000000004">
      <c r="F261" s="31"/>
      <c r="H261" s="31"/>
      <c r="I261" s="48"/>
      <c r="J261" s="31"/>
      <c r="K261" s="51" t="str">
        <v>W</v>
      </c>
      <c r="L261" s="51" t="str">
        <v>W10X49</v>
      </c>
      <c r="M261" s="53" t="str">
        <v>W10X49</v>
      </c>
      <c r="N261" s="51">
        <v>780.55555555555554</v>
      </c>
      <c r="O261" s="51">
        <v>205.86080586080587</v>
      </c>
      <c r="P261" s="51">
        <v>601.06951871657759</v>
      </c>
      <c r="Q261" s="51">
        <v>1375.3441419394308</v>
      </c>
      <c r="R261" s="51">
        <v>3621.8858131487887</v>
      </c>
      <c r="S261" s="51">
        <v>4528.3453237410076</v>
      </c>
      <c r="T261" s="51">
        <v>2749.3525179856119</v>
      </c>
      <c r="U261" s="51">
        <v>8349.404772740625</v>
      </c>
      <c r="V261" s="51">
        <v>8034.3699040153924</v>
      </c>
      <c r="W261" s="51">
        <v>0</v>
      </c>
      <c r="X261" s="51">
        <v>1.3953803348110001</v>
      </c>
    </row>
    <row r="262" spans="6:24" x14ac:dyDescent="0.55000000000000004">
      <c r="F262" s="31"/>
      <c r="H262" s="31"/>
      <c r="I262" s="48"/>
      <c r="J262" s="31"/>
      <c r="K262" s="51" t="str">
        <v>W</v>
      </c>
      <c r="L262" s="51" t="str">
        <v>W10X45</v>
      </c>
      <c r="M262" s="53" t="str">
        <v>W10X45</v>
      </c>
      <c r="N262" s="51">
        <v>845.11278195488717</v>
      </c>
      <c r="O262" s="51">
        <v>228.92057026476579</v>
      </c>
      <c r="P262" s="51">
        <v>845.11278195488717</v>
      </c>
      <c r="Q262" s="51">
        <v>1918.146671499336</v>
      </c>
      <c r="R262" s="51">
        <v>3496.3133640552996</v>
      </c>
      <c r="S262" s="51">
        <v>4615.0993377483446</v>
      </c>
      <c r="T262" s="51">
        <v>2605.298013245033</v>
      </c>
      <c r="U262" s="51">
        <v>8866.7021792955602</v>
      </c>
      <c r="V262" s="51">
        <v>7792.2061392642645</v>
      </c>
      <c r="W262" s="51">
        <v>0</v>
      </c>
      <c r="X262" s="51">
        <v>1.2556300635315751</v>
      </c>
    </row>
    <row r="263" spans="6:24" x14ac:dyDescent="0.55000000000000004">
      <c r="F263" s="31"/>
      <c r="H263" s="31"/>
      <c r="I263" s="48"/>
      <c r="J263" s="31"/>
      <c r="K263" s="51" t="str">
        <v>W</v>
      </c>
      <c r="L263" s="51" t="str">
        <v>W10X39</v>
      </c>
      <c r="M263" s="53" t="str">
        <v>W10X39</v>
      </c>
      <c r="N263" s="51">
        <v>977.39130434782612</v>
      </c>
      <c r="O263" s="51">
        <v>266.98337292161517</v>
      </c>
      <c r="P263" s="51">
        <v>994.69026548672559</v>
      </c>
      <c r="Q263" s="51">
        <v>2250.356394129979</v>
      </c>
      <c r="R263" s="51">
        <v>3926.7866636287695</v>
      </c>
      <c r="S263" s="51">
        <v>6103.6885245901649</v>
      </c>
      <c r="T263" s="51">
        <v>3627.6639344262294</v>
      </c>
      <c r="U263" s="51">
        <v>11487.852903625017</v>
      </c>
      <c r="V263" s="51">
        <v>9526.3953931299911</v>
      </c>
      <c r="W263" s="51">
        <v>0</v>
      </c>
      <c r="X263" s="51">
        <v>0.74096936719036122</v>
      </c>
    </row>
    <row r="264" spans="6:24" x14ac:dyDescent="0.55000000000000004">
      <c r="F264" s="31"/>
      <c r="H264" s="31"/>
      <c r="I264" s="48"/>
      <c r="J264" s="31"/>
      <c r="K264" s="51" t="str">
        <v>W</v>
      </c>
      <c r="L264" s="51" t="str">
        <v>W10X33</v>
      </c>
      <c r="M264" s="53" t="str">
        <v>W10X33</v>
      </c>
      <c r="N264" s="51">
        <v>1157.5695159629247</v>
      </c>
      <c r="O264" s="51">
        <v>321.14285714285717</v>
      </c>
      <c r="P264" s="51">
        <v>1221.7391304347827</v>
      </c>
      <c r="Q264" s="51">
        <v>2735.6949940330378</v>
      </c>
      <c r="R264" s="51">
        <v>4283.8475499092556</v>
      </c>
      <c r="S264" s="51">
        <v>8386.6209262435677</v>
      </c>
      <c r="T264" s="51">
        <v>5591.0806174957124</v>
      </c>
      <c r="U264" s="51">
        <v>15516.144859649459</v>
      </c>
      <c r="V264" s="51">
        <v>12495.080441100561</v>
      </c>
      <c r="W264" s="51">
        <v>0</v>
      </c>
      <c r="X264" s="51">
        <v>0.28897997414364429</v>
      </c>
    </row>
    <row r="265" spans="6:24" x14ac:dyDescent="0.55000000000000004">
      <c r="F265" s="31"/>
      <c r="H265" s="31"/>
      <c r="I265" s="48"/>
      <c r="J265" s="31"/>
      <c r="K265" s="51" t="str">
        <v>W</v>
      </c>
      <c r="L265" s="51" t="str">
        <v>W10X30</v>
      </c>
      <c r="M265" s="53" t="str">
        <v>W10X30</v>
      </c>
      <c r="N265" s="51">
        <v>1271.4932126696833</v>
      </c>
      <c r="O265" s="51">
        <v>346.91358024691357</v>
      </c>
      <c r="P265" s="51">
        <v>1954.7826086956522</v>
      </c>
      <c r="Q265" s="51">
        <v>4632.1944346600912</v>
      </c>
      <c r="R265" s="51">
        <v>4011.1372549019607</v>
      </c>
      <c r="S265" s="51">
        <v>9216.0771704180079</v>
      </c>
      <c r="T265" s="51">
        <v>5421.2218649517681</v>
      </c>
      <c r="U265" s="51">
        <v>18219.429013407142</v>
      </c>
      <c r="V265" s="51">
        <v>12214.920722619316</v>
      </c>
      <c r="W265" s="51">
        <v>0</v>
      </c>
      <c r="X265" s="51">
        <v>9.7729241969251035E-2</v>
      </c>
    </row>
    <row r="266" spans="6:24" x14ac:dyDescent="0.55000000000000004">
      <c r="F266" s="31"/>
      <c r="H266" s="31"/>
      <c r="I266" s="48"/>
      <c r="J266" s="31"/>
      <c r="K266" s="51" t="str">
        <v>W</v>
      </c>
      <c r="L266" s="51" t="str">
        <v>W10X26</v>
      </c>
      <c r="M266" s="53" t="str">
        <v>W10X26</v>
      </c>
      <c r="N266" s="51">
        <v>1477.0039421813403</v>
      </c>
      <c r="O266" s="51">
        <v>402.86738351254485</v>
      </c>
      <c r="P266" s="51">
        <v>2298.5685071574644</v>
      </c>
      <c r="Q266" s="51">
        <v>5417.0857511283057</v>
      </c>
      <c r="R266" s="51">
        <v>4623.2905982905986</v>
      </c>
      <c r="S266" s="51">
        <v>12302.487562189055</v>
      </c>
      <c r="T266" s="51">
        <v>7269.6517412935318</v>
      </c>
      <c r="U266" s="51">
        <v>23654.754579057462</v>
      </c>
      <c r="V266" s="51">
        <v>15496.041966404253</v>
      </c>
      <c r="W266" s="51">
        <v>0</v>
      </c>
      <c r="X266" s="51">
        <v>-0.15450401596189756</v>
      </c>
    </row>
    <row r="267" spans="6:24" x14ac:dyDescent="0.55000000000000004">
      <c r="F267" s="31"/>
      <c r="H267" s="31"/>
      <c r="I267" s="48"/>
      <c r="J267" s="31"/>
      <c r="K267" s="51" t="str">
        <v>W</v>
      </c>
      <c r="L267" s="51" t="str">
        <v>W10X22</v>
      </c>
      <c r="M267" s="53" t="str">
        <v>W10X22</v>
      </c>
      <c r="N267" s="51">
        <v>1731.8952234206472</v>
      </c>
      <c r="O267" s="51">
        <v>484.48275862068965</v>
      </c>
      <c r="P267" s="51">
        <v>2831.2342569269522</v>
      </c>
      <c r="Q267" s="51">
        <v>6682.651072124756</v>
      </c>
      <c r="R267" s="51">
        <v>5119.9152542372885</v>
      </c>
      <c r="S267" s="51">
        <v>16930.543933054392</v>
      </c>
      <c r="T267" s="51">
        <v>11287.029288702928</v>
      </c>
      <c r="U267" s="51">
        <v>31927.759379222771</v>
      </c>
      <c r="V267" s="51">
        <v>22052.439240111529</v>
      </c>
      <c r="W267" s="51">
        <v>0</v>
      </c>
      <c r="X267" s="51">
        <v>-0.37358585792227095</v>
      </c>
    </row>
    <row r="268" spans="6:24" x14ac:dyDescent="0.55000000000000004">
      <c r="F268" s="31"/>
      <c r="H268" s="31"/>
      <c r="I268" s="48"/>
      <c r="J268" s="31"/>
      <c r="K268" s="51" t="str">
        <v>W</v>
      </c>
      <c r="L268" s="51" t="str">
        <v>W10X19</v>
      </c>
      <c r="M268" s="53" t="str">
        <v>W10X19</v>
      </c>
      <c r="N268" s="51">
        <v>2000</v>
      </c>
      <c r="O268" s="51">
        <v>597.87234042553189</v>
      </c>
      <c r="P268" s="51">
        <v>5252.3364485981301</v>
      </c>
      <c r="Q268" s="51">
        <v>12105.278687557169</v>
      </c>
      <c r="R268" s="51">
        <v>4948.8681204569057</v>
      </c>
      <c r="S268" s="51">
        <v>19054.935622317596</v>
      </c>
      <c r="T268" s="51">
        <v>12060.085836909871</v>
      </c>
      <c r="U268" s="51">
        <v>39881.208721069954</v>
      </c>
      <c r="V268" s="51">
        <v>23904.741710237962</v>
      </c>
      <c r="W268" s="51">
        <v>0</v>
      </c>
      <c r="X268" s="51">
        <v>-0.49851068607572957</v>
      </c>
    </row>
    <row r="269" spans="6:24" x14ac:dyDescent="0.55000000000000004">
      <c r="F269" s="31"/>
      <c r="H269" s="31"/>
      <c r="I269" s="48"/>
      <c r="J269" s="31"/>
      <c r="K269" s="51" t="str">
        <v>W</v>
      </c>
      <c r="L269" s="51" t="str">
        <v>W10X17</v>
      </c>
      <c r="M269" s="53" t="str">
        <v>W10X17</v>
      </c>
      <c r="N269" s="51">
        <v>2252.5050100200401</v>
      </c>
      <c r="O269" s="51">
        <v>693.82716049382714</v>
      </c>
      <c r="P269" s="51">
        <v>6314.606741573034</v>
      </c>
      <c r="Q269" s="51">
        <v>14542.730677562136</v>
      </c>
      <c r="R269" s="51">
        <v>5226.5771265771264</v>
      </c>
      <c r="S269" s="51">
        <v>23776.923076923078</v>
      </c>
      <c r="T269" s="51">
        <v>17292.307692307691</v>
      </c>
      <c r="U269" s="51">
        <v>49155.510873466446</v>
      </c>
      <c r="V269" s="51">
        <v>32631.089943333402</v>
      </c>
      <c r="W269" s="51">
        <v>0</v>
      </c>
      <c r="X269" s="51">
        <v>-0.59312802075268922</v>
      </c>
    </row>
    <row r="270" spans="6:24" x14ac:dyDescent="0.55000000000000004">
      <c r="F270" s="31"/>
      <c r="H270" s="31"/>
      <c r="I270" s="48"/>
      <c r="J270" s="31"/>
      <c r="K270" s="51" t="str">
        <v>W</v>
      </c>
      <c r="L270" s="51" t="str">
        <v>W10X15</v>
      </c>
      <c r="M270" s="53" t="str">
        <v>W10X15</v>
      </c>
      <c r="N270" s="51">
        <v>2548.75283446712</v>
      </c>
      <c r="O270" s="51">
        <v>814.49275362318838</v>
      </c>
      <c r="P270" s="51">
        <v>7751.7241379310344</v>
      </c>
      <c r="Q270" s="51">
        <v>17861.848007176726</v>
      </c>
      <c r="R270" s="51">
        <v>5553.6820849372116</v>
      </c>
      <c r="S270" s="51">
        <v>29180.769230769234</v>
      </c>
      <c r="T270" s="51">
        <v>24857.692307692312</v>
      </c>
      <c r="U270" s="51">
        <v>60292.879126834254</v>
      </c>
      <c r="V270" s="51">
        <v>45494.915174157053</v>
      </c>
      <c r="W270" s="51">
        <v>0</v>
      </c>
      <c r="X270" s="51">
        <v>-0.66828586908368925</v>
      </c>
    </row>
    <row r="271" spans="6:24" x14ac:dyDescent="0.55000000000000004">
      <c r="F271" s="31"/>
      <c r="H271" s="31"/>
      <c r="I271" s="48"/>
      <c r="J271" s="31"/>
      <c r="K271" s="51" t="str">
        <v>W</v>
      </c>
      <c r="L271" s="51" t="str">
        <v>W10X12</v>
      </c>
      <c r="M271" s="53" t="str">
        <v>W10X12</v>
      </c>
      <c r="N271" s="51">
        <v>3175.1412429378529</v>
      </c>
      <c r="O271" s="51">
        <v>1031.1926605504586</v>
      </c>
      <c r="P271" s="51">
        <v>10218.181818181818</v>
      </c>
      <c r="Q271" s="51">
        <v>23447.356924421139</v>
      </c>
      <c r="R271" s="51">
        <v>6751.4772060262176</v>
      </c>
      <c r="S271" s="51">
        <v>43151.736745886657</v>
      </c>
      <c r="T271" s="51">
        <v>39042.047531992685</v>
      </c>
      <c r="U271" s="51">
        <v>86276.413037325692</v>
      </c>
      <c r="V271" s="51">
        <v>70126.018093617095</v>
      </c>
      <c r="W271" s="51">
        <v>0</v>
      </c>
      <c r="X271" s="51">
        <v>-0.76818693202570421</v>
      </c>
    </row>
    <row r="272" spans="6:24" x14ac:dyDescent="0.55000000000000004">
      <c r="F272" s="31"/>
      <c r="H272" s="31"/>
      <c r="I272" s="48"/>
      <c r="J272" s="31"/>
      <c r="K272" s="51" t="str">
        <v>W</v>
      </c>
      <c r="L272" s="51" t="str">
        <v>W8X67</v>
      </c>
      <c r="M272" s="53" t="str">
        <v>W8X67</v>
      </c>
      <c r="N272" s="51">
        <v>570.5583756345178</v>
      </c>
      <c r="O272" s="51">
        <v>186.09271523178808</v>
      </c>
      <c r="P272" s="51">
        <v>525.23364485981313</v>
      </c>
      <c r="Q272" s="51">
        <v>983.69165026979397</v>
      </c>
      <c r="R272" s="51">
        <v>2522.9102167182659</v>
      </c>
      <c r="S272" s="51">
        <v>2081.0693069306935</v>
      </c>
      <c r="T272" s="51">
        <v>1268.6732673267327</v>
      </c>
      <c r="U272" s="51">
        <v>4187.9260553245385</v>
      </c>
      <c r="V272" s="51">
        <v>5056.3872417211387</v>
      </c>
      <c r="W272" s="51">
        <v>0</v>
      </c>
      <c r="X272" s="51">
        <v>2.9553932568646029</v>
      </c>
    </row>
    <row r="273" spans="6:24" x14ac:dyDescent="0.55000000000000004">
      <c r="F273" s="31"/>
      <c r="H273" s="31"/>
      <c r="I273" s="48"/>
      <c r="J273" s="31"/>
      <c r="K273" s="51" t="str">
        <v>W</v>
      </c>
      <c r="L273" s="51" t="str">
        <v>W8X58</v>
      </c>
      <c r="M273" s="53" t="str">
        <v>W8X58</v>
      </c>
      <c r="N273" s="51">
        <v>657.30994152046776</v>
      </c>
      <c r="O273" s="51">
        <v>216.15384615384616</v>
      </c>
      <c r="P273" s="51">
        <v>614.20765027322398</v>
      </c>
      <c r="Q273" s="51">
        <v>1145.600105209515</v>
      </c>
      <c r="R273" s="51">
        <v>2870.8978328173375</v>
      </c>
      <c r="S273" s="51">
        <v>2734.0540540540546</v>
      </c>
      <c r="T273" s="51">
        <v>1721.4414414414416</v>
      </c>
      <c r="U273" s="51">
        <v>5345.6075259900335</v>
      </c>
      <c r="V273" s="51">
        <v>5985.7673957185061</v>
      </c>
      <c r="W273" s="51">
        <v>0</v>
      </c>
      <c r="X273" s="51">
        <v>2.3412591365153248</v>
      </c>
    </row>
    <row r="274" spans="6:24" x14ac:dyDescent="0.55000000000000004">
      <c r="F274" s="31"/>
      <c r="H274" s="31"/>
      <c r="I274" s="48"/>
      <c r="J274" s="31"/>
      <c r="K274" s="51" t="str">
        <v>W</v>
      </c>
      <c r="L274" s="51" t="str">
        <v>W8X48</v>
      </c>
      <c r="M274" s="53" t="str">
        <v>W8X48</v>
      </c>
      <c r="N274" s="51">
        <v>797.16312056737593</v>
      </c>
      <c r="O274" s="51">
        <v>260.18518518518516</v>
      </c>
      <c r="P274" s="51">
        <v>749.33333333333337</v>
      </c>
      <c r="Q274" s="51">
        <v>1387.6044251075714</v>
      </c>
      <c r="R274" s="51">
        <v>3695.760869565217</v>
      </c>
      <c r="S274" s="51">
        <v>3928.2653061224491</v>
      </c>
      <c r="T274" s="51">
        <v>2293.8775510204082</v>
      </c>
      <c r="U274" s="51">
        <v>7438.6989193406889</v>
      </c>
      <c r="V274" s="51">
        <v>7747.6232753835293</v>
      </c>
      <c r="W274" s="51">
        <v>0</v>
      </c>
      <c r="X274" s="51">
        <v>1.5814368212179164</v>
      </c>
    </row>
    <row r="275" spans="6:24" x14ac:dyDescent="0.55000000000000004">
      <c r="F275" s="31"/>
      <c r="H275" s="31"/>
      <c r="I275" s="48"/>
      <c r="J275" s="31"/>
      <c r="K275" s="51" t="str">
        <v>W</v>
      </c>
      <c r="L275" s="51" t="str">
        <v>W8X40</v>
      </c>
      <c r="M275" s="53" t="str">
        <v>W8X40</v>
      </c>
      <c r="N275" s="51">
        <v>960.68376068376074</v>
      </c>
      <c r="O275" s="51">
        <v>316.61971830985914</v>
      </c>
      <c r="P275" s="51">
        <v>921.31147540983613</v>
      </c>
      <c r="Q275" s="51">
        <v>1696.4649403549608</v>
      </c>
      <c r="R275" s="51">
        <v>4212.8614916286151</v>
      </c>
      <c r="S275" s="51">
        <v>5620</v>
      </c>
      <c r="T275" s="51">
        <v>3612.8571428571422</v>
      </c>
      <c r="U275" s="51">
        <v>10402.936489246064</v>
      </c>
      <c r="V275" s="51">
        <v>9860.8683068353548</v>
      </c>
      <c r="W275" s="51">
        <v>0</v>
      </c>
      <c r="X275" s="51">
        <v>0.92253408647402679</v>
      </c>
    </row>
    <row r="276" spans="6:24" x14ac:dyDescent="0.55000000000000004">
      <c r="F276" s="31"/>
      <c r="H276" s="31"/>
      <c r="I276" s="48"/>
      <c r="J276" s="31"/>
      <c r="K276" s="51" t="str">
        <v>W</v>
      </c>
      <c r="L276" s="51" t="str">
        <v>W8X35</v>
      </c>
      <c r="M276" s="53" t="str">
        <v>W8X35</v>
      </c>
      <c r="N276" s="51">
        <v>1091.2621359223301</v>
      </c>
      <c r="O276" s="51">
        <v>360.25641025641028</v>
      </c>
      <c r="P276" s="51">
        <v>1060.3773584905662</v>
      </c>
      <c r="Q276" s="51">
        <v>1940.228576848295</v>
      </c>
      <c r="R276" s="51">
        <v>4881.9913639827291</v>
      </c>
      <c r="S276" s="51">
        <v>7235.1105331599483</v>
      </c>
      <c r="T276" s="51">
        <v>4531.0793237971393</v>
      </c>
      <c r="U276" s="51">
        <v>13215.277337546753</v>
      </c>
      <c r="V276" s="51">
        <v>11806.912364607695</v>
      </c>
      <c r="W276" s="51">
        <v>0</v>
      </c>
      <c r="X276" s="51">
        <v>0.51339994531758681</v>
      </c>
    </row>
    <row r="277" spans="6:24" x14ac:dyDescent="0.55000000000000004">
      <c r="F277" s="31"/>
      <c r="H277" s="31"/>
      <c r="I277" s="48"/>
      <c r="J277" s="31"/>
      <c r="K277" s="51" t="str">
        <v>W</v>
      </c>
      <c r="L277" s="51" t="str">
        <v>W8X31</v>
      </c>
      <c r="M277" s="53" t="str">
        <v>W8X31</v>
      </c>
      <c r="N277" s="51">
        <v>1231.1062431544358</v>
      </c>
      <c r="O277" s="51">
        <v>408.72727272727275</v>
      </c>
      <c r="P277" s="51">
        <v>1212.5134843581445</v>
      </c>
      <c r="Q277" s="51">
        <v>2211.2959692660406</v>
      </c>
      <c r="R277" s="51">
        <v>5377.9904306220096</v>
      </c>
      <c r="S277" s="51">
        <v>9122.0149253731324</v>
      </c>
      <c r="T277" s="51">
        <v>5976.492537313432</v>
      </c>
      <c r="U277" s="51">
        <v>16505.721489745447</v>
      </c>
      <c r="V277" s="51">
        <v>14214.76752434075</v>
      </c>
      <c r="W277" s="51">
        <v>0</v>
      </c>
      <c r="X277" s="51">
        <v>0.21170104635689224</v>
      </c>
    </row>
    <row r="278" spans="6:24" x14ac:dyDescent="0.55000000000000004">
      <c r="F278" s="31"/>
      <c r="H278" s="31"/>
      <c r="I278" s="48"/>
      <c r="J278" s="31"/>
      <c r="K278" s="51" t="str">
        <v>W</v>
      </c>
      <c r="L278" s="51" t="str">
        <v>W8X28</v>
      </c>
      <c r="M278" s="53" t="str">
        <v>W8X28</v>
      </c>
      <c r="N278" s="51">
        <v>1362.4242424242425</v>
      </c>
      <c r="O278" s="51">
        <v>462.55144032921811</v>
      </c>
      <c r="P278" s="51">
        <v>1695.3242835595777</v>
      </c>
      <c r="Q278" s="51">
        <v>3074.4165303998807</v>
      </c>
      <c r="R278" s="51">
        <v>5392.6244181883285</v>
      </c>
      <c r="S278" s="51">
        <v>9732.9608938547481</v>
      </c>
      <c r="T278" s="51">
        <v>5965.3631284916191</v>
      </c>
      <c r="U278" s="51">
        <v>18026.097917850362</v>
      </c>
      <c r="V278" s="51">
        <v>14366.293118409096</v>
      </c>
      <c r="W278" s="51">
        <v>0</v>
      </c>
      <c r="X278" s="51">
        <v>0.10950246088450344</v>
      </c>
    </row>
    <row r="279" spans="6:24" x14ac:dyDescent="0.55000000000000004">
      <c r="F279" s="31"/>
      <c r="H279" s="31"/>
      <c r="I279" s="48"/>
      <c r="J279" s="31"/>
      <c r="K279" s="51" t="str">
        <v>W</v>
      </c>
      <c r="L279" s="51" t="str">
        <v>W8X24</v>
      </c>
      <c r="M279" s="53" t="str">
        <v>W8X24</v>
      </c>
      <c r="N279" s="51">
        <v>1587.5706214689264</v>
      </c>
      <c r="O279" s="51">
        <v>537.79904306220101</v>
      </c>
      <c r="P279" s="51">
        <v>1996.4476021314388</v>
      </c>
      <c r="Q279" s="51">
        <v>3616.1475409836066</v>
      </c>
      <c r="R279" s="51">
        <v>6268.637563852627</v>
      </c>
      <c r="S279" s="51">
        <v>12994.219653179192</v>
      </c>
      <c r="T279" s="51">
        <v>7958.9595375722538</v>
      </c>
      <c r="U279" s="51">
        <v>23722.735505827488</v>
      </c>
      <c r="V279" s="51">
        <v>18025.313840894069</v>
      </c>
      <c r="W279" s="51">
        <v>0</v>
      </c>
      <c r="X279" s="51">
        <v>-0.15692690688698185</v>
      </c>
    </row>
    <row r="280" spans="6:24" x14ac:dyDescent="0.55000000000000004">
      <c r="F280" s="31"/>
      <c r="H280" s="31"/>
      <c r="I280" s="48"/>
      <c r="J280" s="31"/>
      <c r="K280" s="51" t="str">
        <v>W</v>
      </c>
      <c r="L280" s="51" t="str">
        <v>W8X21</v>
      </c>
      <c r="M280" s="53" t="str">
        <v>W8X21</v>
      </c>
      <c r="N280" s="51">
        <v>1824.6753246753246</v>
      </c>
      <c r="O280" s="51">
        <v>617.58241758241763</v>
      </c>
      <c r="P280" s="51">
        <v>3029.6495956873314</v>
      </c>
      <c r="Q280" s="51">
        <v>5694.7799385875132</v>
      </c>
      <c r="R280" s="51">
        <v>6030.4913678618859</v>
      </c>
      <c r="S280" s="51">
        <v>15943.262411347519</v>
      </c>
      <c r="T280" s="51">
        <v>9964.5390070922003</v>
      </c>
      <c r="U280" s="51">
        <v>29829.45146182098</v>
      </c>
      <c r="V280" s="51">
        <v>20902.592212455693</v>
      </c>
      <c r="W280" s="51">
        <v>0</v>
      </c>
      <c r="X280" s="51">
        <v>-0.32952169685057053</v>
      </c>
    </row>
    <row r="281" spans="6:24" x14ac:dyDescent="0.55000000000000004">
      <c r="F281" s="31"/>
      <c r="H281" s="31"/>
      <c r="I281" s="48"/>
      <c r="J281" s="31"/>
      <c r="K281" s="51" t="str">
        <v>W</v>
      </c>
      <c r="L281" s="51" t="str">
        <v>W8X18</v>
      </c>
      <c r="M281" s="53" t="str">
        <v>W8X18</v>
      </c>
      <c r="N281" s="51">
        <v>2136.8821292775665</v>
      </c>
      <c r="O281" s="51">
        <v>739.47368421052636</v>
      </c>
      <c r="P281" s="51">
        <v>3697.3684210526317</v>
      </c>
      <c r="Q281" s="51">
        <v>6901.8668491692324</v>
      </c>
      <c r="R281" s="51">
        <v>6608.0494486197922</v>
      </c>
      <c r="S281" s="51">
        <v>21565.116279069771</v>
      </c>
      <c r="T281" s="51">
        <v>15030.232558139538</v>
      </c>
      <c r="U281" s="51">
        <v>39765.360160724958</v>
      </c>
      <c r="V281" s="51">
        <v>29187.950854989369</v>
      </c>
      <c r="W281" s="51">
        <v>0</v>
      </c>
      <c r="X281" s="51">
        <v>-0.49704969553492451</v>
      </c>
    </row>
    <row r="282" spans="6:24" x14ac:dyDescent="0.55000000000000004">
      <c r="F282" s="31"/>
      <c r="H282" s="31"/>
      <c r="I282" s="48"/>
      <c r="J282" s="31"/>
      <c r="K282" s="51" t="str">
        <v>W</v>
      </c>
      <c r="L282" s="51" t="str">
        <v>W8X15</v>
      </c>
      <c r="M282" s="53" t="str">
        <v>W8X15</v>
      </c>
      <c r="N282" s="51">
        <v>2531.5315315315315</v>
      </c>
      <c r="O282" s="51">
        <v>952.54237288135585</v>
      </c>
      <c r="P282" s="51">
        <v>6611.7647058823532</v>
      </c>
      <c r="Q282" s="51">
        <v>12086.021505376342</v>
      </c>
      <c r="R282" s="51">
        <v>6346.3945578231287</v>
      </c>
      <c r="S282" s="51">
        <v>25843.795620437955</v>
      </c>
      <c r="T282" s="51">
        <v>20100.729927007294</v>
      </c>
      <c r="U282" s="51">
        <v>50436.56432533139</v>
      </c>
      <c r="V282" s="51">
        <v>37879.732835532108</v>
      </c>
      <c r="W282" s="51">
        <v>0</v>
      </c>
      <c r="X282" s="51">
        <v>-0.60346228440553895</v>
      </c>
    </row>
    <row r="283" spans="6:24" x14ac:dyDescent="0.55000000000000004">
      <c r="F283" s="31"/>
      <c r="H283" s="31"/>
      <c r="I283" s="48"/>
      <c r="J283" s="31"/>
      <c r="K283" s="51" t="str">
        <v>W</v>
      </c>
      <c r="L283" s="51" t="str">
        <v>W8X13</v>
      </c>
      <c r="M283" s="53" t="str">
        <v>W8X13</v>
      </c>
      <c r="N283" s="51">
        <v>2927.0833333333335</v>
      </c>
      <c r="O283" s="51">
        <v>1134.2078708375377</v>
      </c>
      <c r="P283" s="51">
        <v>8204.3795620437959</v>
      </c>
      <c r="Q283" s="51">
        <v>15015.729368670545</v>
      </c>
      <c r="R283" s="51">
        <v>6849.143610013175</v>
      </c>
      <c r="S283" s="51">
        <v>32907.003444316884</v>
      </c>
      <c r="T283" s="51">
        <v>29680.826636050522</v>
      </c>
      <c r="U283" s="51">
        <v>63839.45247115993</v>
      </c>
      <c r="V283" s="51">
        <v>54166.718502368079</v>
      </c>
      <c r="W283" s="51">
        <v>0</v>
      </c>
      <c r="X283" s="51">
        <v>-0.68671410505854213</v>
      </c>
    </row>
    <row r="284" spans="6:24" x14ac:dyDescent="0.55000000000000004">
      <c r="F284" s="31"/>
      <c r="H284" s="31"/>
      <c r="I284" s="48"/>
      <c r="J284" s="31"/>
      <c r="K284" s="51" t="str">
        <v>W</v>
      </c>
      <c r="L284" s="51" t="str">
        <v>W8X10</v>
      </c>
      <c r="M284" s="53" t="str">
        <v>W8X10</v>
      </c>
      <c r="N284" s="51">
        <v>3797.2972972972975</v>
      </c>
      <c r="O284" s="51">
        <v>1439.1805377720871</v>
      </c>
      <c r="P284" s="51">
        <v>10603.773584905659</v>
      </c>
      <c r="Q284" s="51">
        <v>19413.23374956238</v>
      </c>
      <c r="R284" s="51">
        <v>9209.2436974789907</v>
      </c>
      <c r="S284" s="51">
        <v>54089.201877934269</v>
      </c>
      <c r="T284" s="51">
        <v>44854.46009389672</v>
      </c>
      <c r="U284" s="51">
        <v>100789.18482788344</v>
      </c>
      <c r="V284" s="51">
        <v>80877.140431840264</v>
      </c>
      <c r="W284" s="51">
        <v>0</v>
      </c>
      <c r="X284" s="51">
        <v>-0.80156601093506441</v>
      </c>
    </row>
    <row r="285" spans="6:24" x14ac:dyDescent="0.55000000000000004">
      <c r="F285" s="31"/>
      <c r="H285" s="31"/>
      <c r="I285" s="48"/>
      <c r="J285" s="31"/>
      <c r="K285" s="51" t="str">
        <v>W</v>
      </c>
      <c r="L285" s="51" t="str">
        <v>W6X25</v>
      </c>
      <c r="M285" s="53" t="str">
        <v>W6X25</v>
      </c>
      <c r="N285" s="51">
        <v>1531.3351498637603</v>
      </c>
      <c r="O285" s="51">
        <v>673.05389221556891</v>
      </c>
      <c r="P285" s="51">
        <v>2003.5650623885917</v>
      </c>
      <c r="Q285" s="51">
        <v>2802.5962341751811</v>
      </c>
      <c r="R285" s="51">
        <v>6176.4747191011238</v>
      </c>
      <c r="S285" s="51">
        <v>11093.709327548806</v>
      </c>
      <c r="T285" s="51">
        <v>7802.1691973969628</v>
      </c>
      <c r="U285" s="51">
        <v>20260.347347298299</v>
      </c>
      <c r="V285" s="51">
        <v>17741.897592050977</v>
      </c>
      <c r="W285" s="51">
        <v>0</v>
      </c>
      <c r="X285" s="51">
        <v>-1.2850092983870631E-2</v>
      </c>
    </row>
    <row r="286" spans="6:24" x14ac:dyDescent="0.55000000000000004">
      <c r="F286" s="31"/>
      <c r="H286" s="31"/>
      <c r="I286" s="48"/>
      <c r="J286" s="31"/>
      <c r="K286" s="51" t="str">
        <v>W</v>
      </c>
      <c r="L286" s="51" t="str">
        <v>W6X20</v>
      </c>
      <c r="M286" s="53" t="str">
        <v>W6X20</v>
      </c>
      <c r="N286" s="51">
        <v>1914.8211243611584</v>
      </c>
      <c r="O286" s="51">
        <v>838.80597014925365</v>
      </c>
      <c r="P286" s="51">
        <v>2548.75283446712</v>
      </c>
      <c r="Q286" s="51">
        <v>3554.104439180142</v>
      </c>
      <c r="R286" s="51">
        <v>7706.3545150501677</v>
      </c>
      <c r="S286" s="51">
        <v>17094.166666666664</v>
      </c>
      <c r="T286" s="51">
        <v>12176.666666666668</v>
      </c>
      <c r="U286" s="51">
        <v>30702.472377454505</v>
      </c>
      <c r="V286" s="51">
        <v>25516.515553254121</v>
      </c>
      <c r="W286" s="51">
        <v>0</v>
      </c>
      <c r="X286" s="51">
        <v>-0.34858666252928749</v>
      </c>
    </row>
    <row r="287" spans="6:24" x14ac:dyDescent="0.55000000000000004">
      <c r="F287" s="31"/>
      <c r="H287" s="31"/>
      <c r="I287" s="48"/>
      <c r="J287" s="31"/>
      <c r="K287" s="51" t="str">
        <v>W</v>
      </c>
      <c r="L287" s="51" t="str">
        <v>W6X15</v>
      </c>
      <c r="M287" s="53" t="str">
        <v>W6X15</v>
      </c>
      <c r="N287" s="51">
        <v>2537.2460496613999</v>
      </c>
      <c r="O287" s="51">
        <v>1156.3786008230452</v>
      </c>
      <c r="P287" s="51">
        <v>3614.1479099678459</v>
      </c>
      <c r="Q287" s="51">
        <v>4986.3816441069657</v>
      </c>
      <c r="R287" s="51">
        <v>8934.229792320335</v>
      </c>
      <c r="S287" s="51">
        <v>28934.653465346535</v>
      </c>
      <c r="T287" s="51">
        <v>25596.039603960398</v>
      </c>
      <c r="U287" s="51">
        <v>51377.40806012338</v>
      </c>
      <c r="V287" s="51">
        <v>47521.95972351919</v>
      </c>
      <c r="W287" s="51">
        <v>0</v>
      </c>
      <c r="X287" s="51">
        <v>-0.61072384234340116</v>
      </c>
    </row>
    <row r="288" spans="6:24" x14ac:dyDescent="0.55000000000000004">
      <c r="F288" s="31"/>
      <c r="H288" s="31"/>
      <c r="I288" s="48"/>
      <c r="J288" s="31"/>
      <c r="K288" s="51" t="str">
        <v>W</v>
      </c>
      <c r="L288" s="51" t="str">
        <v>W6X16</v>
      </c>
      <c r="M288" s="53" t="str">
        <v>W6X16</v>
      </c>
      <c r="N288" s="51">
        <v>2371.3080168776369</v>
      </c>
      <c r="O288" s="51">
        <v>1101.9607843137255</v>
      </c>
      <c r="P288" s="51">
        <v>5109.090909090909</v>
      </c>
      <c r="Q288" s="51">
        <v>7016.5816681994265</v>
      </c>
      <c r="R288" s="51">
        <v>7770.7644380541569</v>
      </c>
      <c r="S288" s="51">
        <v>20413.45291479821</v>
      </c>
      <c r="T288" s="51">
        <v>13104.932735426009</v>
      </c>
      <c r="U288" s="51">
        <v>38359.892242161783</v>
      </c>
      <c r="V288" s="51">
        <v>27749.396823210023</v>
      </c>
      <c r="W288" s="51">
        <v>0</v>
      </c>
      <c r="X288" s="51">
        <v>-0.47862210160179286</v>
      </c>
    </row>
    <row r="289" spans="6:24" x14ac:dyDescent="0.55000000000000004">
      <c r="F289" s="31"/>
      <c r="H289" s="31"/>
      <c r="I289" s="48"/>
      <c r="J289" s="31"/>
      <c r="K289" s="51" t="str">
        <v>W</v>
      </c>
      <c r="L289" s="51" t="str">
        <v>W6X12</v>
      </c>
      <c r="M289" s="53" t="str">
        <v>W6X12</v>
      </c>
      <c r="N289" s="51">
        <v>3166.1971830985917</v>
      </c>
      <c r="O289" s="51">
        <v>1537.6196990424078</v>
      </c>
      <c r="P289" s="51">
        <v>7493.333333333333</v>
      </c>
      <c r="Q289" s="51">
        <v>10203.535594839941</v>
      </c>
      <c r="R289" s="51">
        <v>9022.0735785953184</v>
      </c>
      <c r="S289" s="51">
        <v>34852.713178294573</v>
      </c>
      <c r="T289" s="51">
        <v>28629.014396456259</v>
      </c>
      <c r="U289" s="51">
        <v>64072.160389280987</v>
      </c>
      <c r="V289" s="51">
        <v>53402.484064780248</v>
      </c>
      <c r="W289" s="51">
        <v>0</v>
      </c>
      <c r="X289" s="51">
        <v>-0.68785194882634371</v>
      </c>
    </row>
    <row r="290" spans="6:24" x14ac:dyDescent="0.55000000000000004">
      <c r="F290" s="31"/>
      <c r="H290" s="31"/>
      <c r="I290" s="48"/>
      <c r="J290" s="31"/>
      <c r="K290" s="51" t="str">
        <v>W</v>
      </c>
      <c r="L290" s="51" t="str">
        <v>W6X9</v>
      </c>
      <c r="M290" s="53" t="str">
        <v>W6X9</v>
      </c>
      <c r="N290" s="51">
        <v>4194.0298507462685</v>
      </c>
      <c r="O290" s="51">
        <v>2021.5827338129498</v>
      </c>
      <c r="P290" s="51">
        <v>10126.126126126126</v>
      </c>
      <c r="Q290" s="51">
        <v>13663.847780126847</v>
      </c>
      <c r="R290" s="51">
        <v>12255.954088952654</v>
      </c>
      <c r="S290" s="51">
        <v>59669.135802469129</v>
      </c>
      <c r="T290" s="51">
        <v>47180.246913580253</v>
      </c>
      <c r="U290" s="51">
        <v>107277.08019332113</v>
      </c>
      <c r="V290" s="51">
        <v>85997.702018478696</v>
      </c>
      <c r="W290" s="51">
        <v>0</v>
      </c>
      <c r="X290" s="51">
        <v>-0.81356688713042391</v>
      </c>
    </row>
    <row r="291" spans="6:24" x14ac:dyDescent="0.55000000000000004">
      <c r="F291" s="31"/>
      <c r="H291" s="31"/>
      <c r="I291" s="48"/>
      <c r="J291" s="31"/>
      <c r="K291" s="51" t="str">
        <v>W</v>
      </c>
      <c r="L291" s="51" t="str">
        <v>W6X8.5</v>
      </c>
      <c r="M291" s="53" t="str">
        <v>W6X8.5</v>
      </c>
      <c r="N291" s="51">
        <v>4460.3174603174602</v>
      </c>
      <c r="O291" s="51">
        <v>2203.9215686274511</v>
      </c>
      <c r="P291" s="51">
        <v>11128.712871287129</v>
      </c>
      <c r="Q291" s="51">
        <v>14917.14985182322</v>
      </c>
      <c r="R291" s="51">
        <v>12336.044216344253</v>
      </c>
      <c r="S291" s="51">
        <v>65819.819819819822</v>
      </c>
      <c r="T291" s="51">
        <v>57381.381381381383</v>
      </c>
      <c r="U291" s="51">
        <v>118240.85275305595</v>
      </c>
      <c r="V291" s="51">
        <v>103203.64279304</v>
      </c>
      <c r="W291" s="51">
        <v>0</v>
      </c>
      <c r="X291" s="51">
        <v>-0.83085372327473261</v>
      </c>
    </row>
    <row r="292" spans="6:24" x14ac:dyDescent="0.55000000000000004">
      <c r="F292" s="31"/>
      <c r="H292" s="31"/>
      <c r="I292" s="48"/>
      <c r="J292" s="31"/>
      <c r="K292" s="51" t="str">
        <v>W</v>
      </c>
      <c r="L292" s="51" t="str">
        <v>W5X19</v>
      </c>
      <c r="M292" s="53" t="str">
        <v>W5X19</v>
      </c>
      <c r="N292" s="51">
        <v>2021.5827338129498</v>
      </c>
      <c r="O292" s="51">
        <v>1101.9607843137255</v>
      </c>
      <c r="P292" s="51">
        <v>3096.4187327823693</v>
      </c>
      <c r="Q292" s="51">
        <v>3464.2757074810866</v>
      </c>
      <c r="R292" s="51">
        <v>9069.8774820447816</v>
      </c>
      <c r="S292" s="51">
        <v>15294.93670886076</v>
      </c>
      <c r="T292" s="51">
        <v>9603.7974683544307</v>
      </c>
      <c r="U292" s="51">
        <v>27865.692450022365</v>
      </c>
      <c r="V292" s="51">
        <v>23710.224386541675</v>
      </c>
      <c r="W292" s="51">
        <v>0</v>
      </c>
      <c r="X292" s="51">
        <v>-0.2822715589834931</v>
      </c>
    </row>
    <row r="293" spans="6:24" x14ac:dyDescent="0.55000000000000004">
      <c r="F293" s="31"/>
      <c r="H293" s="31"/>
      <c r="I293" s="48"/>
      <c r="J293" s="31"/>
      <c r="K293" s="51" t="str">
        <v>W</v>
      </c>
      <c r="L293" s="51" t="str">
        <v>W5X16</v>
      </c>
      <c r="M293" s="53" t="str">
        <v>W5X16</v>
      </c>
      <c r="N293" s="51">
        <v>2386.411889596603</v>
      </c>
      <c r="O293" s="51">
        <v>1314.6198830409355</v>
      </c>
      <c r="P293" s="51">
        <v>3746.6666666666665</v>
      </c>
      <c r="Q293" s="51">
        <v>4136.632637964196</v>
      </c>
      <c r="R293" s="51">
        <v>10373.36448598131</v>
      </c>
      <c r="S293" s="51">
        <v>21074.999999999996</v>
      </c>
      <c r="T293" s="51">
        <v>14050</v>
      </c>
      <c r="U293" s="51">
        <v>37937.715742875524</v>
      </c>
      <c r="V293" s="51">
        <v>31152.781325587435</v>
      </c>
      <c r="W293" s="51">
        <v>0</v>
      </c>
      <c r="X293" s="51">
        <v>-0.47282013140825752</v>
      </c>
    </row>
    <row r="294" spans="6:24" x14ac:dyDescent="0.55000000000000004">
      <c r="F294" s="31"/>
      <c r="H294" s="31"/>
      <c r="I294" s="48"/>
      <c r="J294" s="31"/>
      <c r="K294" s="51" t="str">
        <v>W</v>
      </c>
      <c r="L294" s="51" t="str">
        <v>W4X13</v>
      </c>
      <c r="M294" s="53" t="str">
        <v>W4X13</v>
      </c>
      <c r="N294" s="51">
        <v>2934.7258485639686</v>
      </c>
      <c r="O294" s="51">
        <v>2058.6080586080584</v>
      </c>
      <c r="P294" s="51">
        <v>5915.7894736842109</v>
      </c>
      <c r="Q294" s="51">
        <v>5233.010437786289</v>
      </c>
      <c r="R294" s="51">
        <v>10977.117572692792</v>
      </c>
      <c r="S294" s="51">
        <v>25680.794701986753</v>
      </c>
      <c r="T294" s="51">
        <v>20842.384105960267</v>
      </c>
      <c r="U294" s="51">
        <v>46686.955536225076</v>
      </c>
      <c r="V294" s="51">
        <v>42234.052957466236</v>
      </c>
      <c r="W294" s="51">
        <v>0</v>
      </c>
      <c r="X294" s="51">
        <v>-0.57161481680933957</v>
      </c>
    </row>
    <row r="295" spans="6:24" x14ac:dyDescent="0.55000000000000004">
      <c r="F295" s="31"/>
      <c r="H295" s="31"/>
      <c r="I295" s="48"/>
      <c r="J295" s="31"/>
      <c r="K295" s="51">
        <v>0</v>
      </c>
      <c r="L295" s="51">
        <v>0</v>
      </c>
      <c r="M295" s="53">
        <v>0</v>
      </c>
      <c r="N295" s="51">
        <v>0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1">
        <v>0</v>
      </c>
      <c r="U295" s="51">
        <v>0</v>
      </c>
      <c r="V295" s="51">
        <v>0</v>
      </c>
      <c r="W295" s="51">
        <v>0</v>
      </c>
      <c r="X295" s="51">
        <v>0</v>
      </c>
    </row>
    <row r="296" spans="6:24" x14ac:dyDescent="0.55000000000000004">
      <c r="F296" s="31"/>
      <c r="H296" s="31"/>
      <c r="I296" s="48"/>
      <c r="J296" s="31"/>
      <c r="K296" s="51">
        <v>0</v>
      </c>
      <c r="L296" s="51">
        <v>0</v>
      </c>
      <c r="M296" s="53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1">
        <v>0</v>
      </c>
      <c r="U296" s="51">
        <v>0</v>
      </c>
      <c r="V296" s="51">
        <v>0</v>
      </c>
      <c r="W296" s="51">
        <v>0</v>
      </c>
      <c r="X296" s="51">
        <v>0</v>
      </c>
    </row>
    <row r="297" spans="6:24" x14ac:dyDescent="0.55000000000000004">
      <c r="F297" s="31"/>
      <c r="H297" s="31"/>
      <c r="I297" s="48"/>
      <c r="J297" s="31"/>
      <c r="K297" s="51">
        <v>0</v>
      </c>
      <c r="L297" s="51">
        <v>0</v>
      </c>
      <c r="M297" s="53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1">
        <v>0</v>
      </c>
      <c r="U297" s="51">
        <v>0</v>
      </c>
      <c r="V297" s="51">
        <v>0</v>
      </c>
      <c r="W297" s="51">
        <v>0</v>
      </c>
      <c r="X297" s="51">
        <v>0</v>
      </c>
    </row>
    <row r="298" spans="6:24" x14ac:dyDescent="0.55000000000000004">
      <c r="F298" s="31"/>
      <c r="H298" s="31"/>
      <c r="I298" s="48"/>
      <c r="J298" s="31"/>
      <c r="K298" s="51">
        <v>0</v>
      </c>
      <c r="L298" s="51">
        <v>0</v>
      </c>
      <c r="M298" s="53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1">
        <v>0</v>
      </c>
      <c r="U298" s="51">
        <v>0</v>
      </c>
      <c r="V298" s="51">
        <v>0</v>
      </c>
      <c r="W298" s="51">
        <v>0</v>
      </c>
      <c r="X298" s="51">
        <v>0</v>
      </c>
    </row>
    <row r="299" spans="6:24" x14ac:dyDescent="0.55000000000000004">
      <c r="F299" s="31"/>
      <c r="H299" s="31"/>
      <c r="I299" s="48"/>
      <c r="J299" s="31"/>
      <c r="K299" s="51">
        <v>0</v>
      </c>
      <c r="L299" s="51">
        <v>0</v>
      </c>
      <c r="M299" s="53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1">
        <v>0</v>
      </c>
      <c r="U299" s="51">
        <v>0</v>
      </c>
      <c r="V299" s="51">
        <v>0</v>
      </c>
      <c r="W299" s="51">
        <v>0</v>
      </c>
      <c r="X299" s="51">
        <v>0</v>
      </c>
    </row>
    <row r="300" spans="6:24" x14ac:dyDescent="0.55000000000000004">
      <c r="F300" s="31"/>
      <c r="H300" s="31"/>
      <c r="I300" s="48"/>
      <c r="J300" s="31"/>
      <c r="K300" s="51">
        <v>0</v>
      </c>
      <c r="L300" s="51">
        <v>0</v>
      </c>
      <c r="M300" s="53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1">
        <v>0</v>
      </c>
      <c r="U300" s="51">
        <v>0</v>
      </c>
      <c r="V300" s="51">
        <v>0</v>
      </c>
      <c r="W300" s="51">
        <v>0</v>
      </c>
      <c r="X300" s="51">
        <v>0</v>
      </c>
    </row>
    <row r="301" spans="6:24" x14ac:dyDescent="0.55000000000000004">
      <c r="F301" s="31"/>
      <c r="H301" s="31"/>
      <c r="I301" s="48"/>
      <c r="J301" s="31"/>
      <c r="K301" s="51">
        <v>0</v>
      </c>
      <c r="L301" s="51">
        <v>0</v>
      </c>
      <c r="M301" s="53">
        <v>0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1">
        <v>0</v>
      </c>
      <c r="U301" s="51">
        <v>0</v>
      </c>
      <c r="V301" s="51">
        <v>0</v>
      </c>
      <c r="W301" s="51">
        <v>0</v>
      </c>
      <c r="X301" s="51">
        <v>0</v>
      </c>
    </row>
    <row r="302" spans="6:24" x14ac:dyDescent="0.55000000000000004">
      <c r="F302" s="31"/>
      <c r="H302" s="31"/>
      <c r="I302" s="48"/>
      <c r="J302" s="31"/>
      <c r="K302" s="51">
        <v>0</v>
      </c>
      <c r="L302" s="51">
        <v>0</v>
      </c>
      <c r="M302" s="53">
        <v>0</v>
      </c>
      <c r="N302" s="51">
        <v>0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1">
        <v>0</v>
      </c>
      <c r="U302" s="51">
        <v>0</v>
      </c>
      <c r="V302" s="51">
        <v>0</v>
      </c>
      <c r="W302" s="51">
        <v>0</v>
      </c>
      <c r="X302" s="51">
        <v>0</v>
      </c>
    </row>
    <row r="303" spans="6:24" x14ac:dyDescent="0.55000000000000004">
      <c r="F303" s="31"/>
      <c r="H303" s="31"/>
      <c r="I303" s="48"/>
      <c r="J303" s="31"/>
      <c r="K303" s="51">
        <v>0</v>
      </c>
      <c r="L303" s="51">
        <v>0</v>
      </c>
      <c r="M303" s="53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1">
        <v>0</v>
      </c>
      <c r="U303" s="51">
        <v>0</v>
      </c>
      <c r="V303" s="51">
        <v>0</v>
      </c>
      <c r="W303" s="51">
        <v>0</v>
      </c>
      <c r="X303" s="51">
        <v>0</v>
      </c>
    </row>
    <row r="304" spans="6:24" x14ac:dyDescent="0.55000000000000004">
      <c r="F304" s="31"/>
      <c r="H304" s="31"/>
      <c r="I304" s="48"/>
      <c r="J304" s="31"/>
      <c r="K304" s="51">
        <v>0</v>
      </c>
      <c r="L304" s="51">
        <v>0</v>
      </c>
      <c r="M304" s="53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1">
        <v>0</v>
      </c>
      <c r="U304" s="51">
        <v>0</v>
      </c>
      <c r="V304" s="51">
        <v>0</v>
      </c>
      <c r="W304" s="51">
        <v>0</v>
      </c>
      <c r="X304" s="51">
        <v>0</v>
      </c>
    </row>
    <row r="305" spans="6:24" x14ac:dyDescent="0.55000000000000004">
      <c r="F305" s="31"/>
      <c r="H305" s="31"/>
      <c r="I305" s="48"/>
      <c r="J305" s="31"/>
      <c r="K305" s="51">
        <v>0</v>
      </c>
      <c r="L305" s="51">
        <v>0</v>
      </c>
      <c r="M305" s="53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1">
        <v>0</v>
      </c>
      <c r="U305" s="51">
        <v>0</v>
      </c>
      <c r="V305" s="51">
        <v>0</v>
      </c>
      <c r="W305" s="51">
        <v>0</v>
      </c>
      <c r="X305" s="51">
        <v>0</v>
      </c>
    </row>
    <row r="306" spans="6:24" x14ac:dyDescent="0.55000000000000004">
      <c r="F306" s="31"/>
      <c r="H306" s="31"/>
      <c r="I306" s="48"/>
      <c r="J306" s="31"/>
      <c r="K306" s="51">
        <v>0</v>
      </c>
      <c r="L306" s="51">
        <v>0</v>
      </c>
      <c r="M306" s="53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1">
        <v>0</v>
      </c>
      <c r="U306" s="51">
        <v>0</v>
      </c>
      <c r="V306" s="51">
        <v>0</v>
      </c>
      <c r="W306" s="51">
        <v>0</v>
      </c>
      <c r="X306" s="51">
        <v>0</v>
      </c>
    </row>
    <row r="307" spans="6:24" x14ac:dyDescent="0.55000000000000004">
      <c r="F307" s="31"/>
      <c r="H307" s="31"/>
      <c r="I307" s="48"/>
      <c r="J307" s="31"/>
      <c r="K307" s="51">
        <v>0</v>
      </c>
      <c r="L307" s="51">
        <v>0</v>
      </c>
      <c r="M307" s="53">
        <v>0</v>
      </c>
      <c r="N307" s="51">
        <v>0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1">
        <v>0</v>
      </c>
      <c r="U307" s="51">
        <v>0</v>
      </c>
      <c r="V307" s="51">
        <v>0</v>
      </c>
      <c r="W307" s="51">
        <v>0</v>
      </c>
      <c r="X307" s="51">
        <v>0</v>
      </c>
    </row>
    <row r="308" spans="6:24" x14ac:dyDescent="0.55000000000000004">
      <c r="F308" s="31"/>
      <c r="H308" s="31"/>
      <c r="I308" s="48"/>
      <c r="J308" s="31"/>
      <c r="K308" s="51">
        <v>0</v>
      </c>
      <c r="L308" s="51">
        <v>0</v>
      </c>
      <c r="M308" s="53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1">
        <v>0</v>
      </c>
      <c r="U308" s="51">
        <v>0</v>
      </c>
      <c r="V308" s="51">
        <v>0</v>
      </c>
      <c r="W308" s="51">
        <v>0</v>
      </c>
      <c r="X308" s="51">
        <v>0</v>
      </c>
    </row>
    <row r="309" spans="6:24" x14ac:dyDescent="0.55000000000000004">
      <c r="F309" s="31"/>
      <c r="H309" s="31"/>
      <c r="I309" s="48"/>
      <c r="J309" s="31"/>
      <c r="K309" s="51">
        <v>0</v>
      </c>
      <c r="L309" s="51">
        <v>0</v>
      </c>
      <c r="M309" s="53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1">
        <v>0</v>
      </c>
      <c r="U309" s="51">
        <v>0</v>
      </c>
      <c r="V309" s="51">
        <v>0</v>
      </c>
      <c r="W309" s="51">
        <v>0</v>
      </c>
      <c r="X309" s="51">
        <v>0</v>
      </c>
    </row>
    <row r="310" spans="6:24" x14ac:dyDescent="0.55000000000000004">
      <c r="F310" s="31"/>
      <c r="H310" s="31"/>
      <c r="I310" s="48"/>
      <c r="J310" s="31"/>
      <c r="K310" s="51">
        <v>0</v>
      </c>
      <c r="L310" s="51">
        <v>0</v>
      </c>
      <c r="M310" s="53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1">
        <v>0</v>
      </c>
      <c r="U310" s="51">
        <v>0</v>
      </c>
      <c r="V310" s="51">
        <v>0</v>
      </c>
      <c r="W310" s="51">
        <v>0</v>
      </c>
      <c r="X310" s="51">
        <v>0</v>
      </c>
    </row>
    <row r="311" spans="6:24" x14ac:dyDescent="0.55000000000000004">
      <c r="F311" s="31"/>
      <c r="H311" s="31"/>
      <c r="I311" s="48"/>
      <c r="J311" s="31"/>
      <c r="K311" s="51">
        <v>0</v>
      </c>
      <c r="L311" s="51">
        <v>0</v>
      </c>
      <c r="M311" s="53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1">
        <v>0</v>
      </c>
      <c r="U311" s="51">
        <v>0</v>
      </c>
      <c r="V311" s="51">
        <v>0</v>
      </c>
      <c r="W311" s="51">
        <v>0</v>
      </c>
      <c r="X311" s="51">
        <v>0</v>
      </c>
    </row>
    <row r="312" spans="6:24" x14ac:dyDescent="0.55000000000000004">
      <c r="F312" s="31"/>
      <c r="H312" s="31"/>
      <c r="I312" s="48"/>
      <c r="J312" s="31"/>
      <c r="K312" s="51">
        <v>0</v>
      </c>
      <c r="L312" s="51">
        <v>0</v>
      </c>
      <c r="M312" s="53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1">
        <v>0</v>
      </c>
      <c r="U312" s="51">
        <v>0</v>
      </c>
      <c r="V312" s="51">
        <v>0</v>
      </c>
      <c r="W312" s="51">
        <v>0</v>
      </c>
      <c r="X312" s="51">
        <v>0</v>
      </c>
    </row>
    <row r="313" spans="6:24" x14ac:dyDescent="0.55000000000000004">
      <c r="F313" s="31"/>
      <c r="H313" s="31"/>
      <c r="I313" s="48"/>
      <c r="J313" s="31"/>
      <c r="K313" s="51">
        <v>0</v>
      </c>
      <c r="L313" s="51">
        <v>0</v>
      </c>
      <c r="M313" s="53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1">
        <v>0</v>
      </c>
      <c r="U313" s="51">
        <v>0</v>
      </c>
      <c r="V313" s="51">
        <v>0</v>
      </c>
      <c r="W313" s="51">
        <v>0</v>
      </c>
      <c r="X313" s="51">
        <v>0</v>
      </c>
    </row>
    <row r="314" spans="6:24" x14ac:dyDescent="0.55000000000000004">
      <c r="F314" s="31"/>
      <c r="H314" s="31"/>
      <c r="I314" s="48"/>
      <c r="J314" s="31"/>
      <c r="K314" s="51">
        <v>0</v>
      </c>
      <c r="L314" s="51">
        <v>0</v>
      </c>
      <c r="M314" s="53">
        <v>0</v>
      </c>
      <c r="N314" s="51">
        <v>0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1">
        <v>0</v>
      </c>
      <c r="U314" s="51">
        <v>0</v>
      </c>
      <c r="V314" s="51">
        <v>0</v>
      </c>
      <c r="W314" s="51">
        <v>0</v>
      </c>
      <c r="X314" s="51">
        <v>0</v>
      </c>
    </row>
    <row r="315" spans="6:24" x14ac:dyDescent="0.55000000000000004">
      <c r="F315" s="31"/>
      <c r="H315" s="31"/>
      <c r="I315" s="48"/>
      <c r="J315" s="31"/>
      <c r="K315" s="51">
        <v>0</v>
      </c>
      <c r="L315" s="51">
        <v>0</v>
      </c>
      <c r="M315" s="53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1">
        <v>0</v>
      </c>
      <c r="U315" s="51">
        <v>0</v>
      </c>
      <c r="V315" s="51">
        <v>0</v>
      </c>
      <c r="W315" s="51">
        <v>0</v>
      </c>
      <c r="X315" s="51">
        <v>0</v>
      </c>
    </row>
    <row r="316" spans="6:24" x14ac:dyDescent="0.55000000000000004">
      <c r="F316" s="31"/>
      <c r="H316" s="31"/>
      <c r="I316" s="48"/>
      <c r="J316" s="31"/>
      <c r="K316" s="51">
        <v>0</v>
      </c>
      <c r="L316" s="51">
        <v>0</v>
      </c>
      <c r="M316" s="53">
        <v>0</v>
      </c>
      <c r="N316" s="51">
        <v>0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1">
        <v>0</v>
      </c>
      <c r="U316" s="51">
        <v>0</v>
      </c>
      <c r="V316" s="51">
        <v>0</v>
      </c>
      <c r="W316" s="51">
        <v>0</v>
      </c>
      <c r="X316" s="51">
        <v>0</v>
      </c>
    </row>
    <row r="317" spans="6:24" x14ac:dyDescent="0.55000000000000004">
      <c r="F317" s="31"/>
      <c r="H317" s="31"/>
      <c r="I317" s="48"/>
      <c r="J317" s="31"/>
      <c r="K317" s="51">
        <v>0</v>
      </c>
      <c r="L317" s="51">
        <v>0</v>
      </c>
      <c r="M317" s="53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1">
        <v>0</v>
      </c>
      <c r="U317" s="51">
        <v>0</v>
      </c>
      <c r="V317" s="51">
        <v>0</v>
      </c>
      <c r="W317" s="51">
        <v>0</v>
      </c>
      <c r="X317" s="51">
        <v>0</v>
      </c>
    </row>
    <row r="318" spans="6:24" x14ac:dyDescent="0.55000000000000004">
      <c r="F318" s="31"/>
      <c r="H318" s="31"/>
      <c r="I318" s="48"/>
      <c r="J318" s="31"/>
      <c r="K318" s="51">
        <v>0</v>
      </c>
      <c r="L318" s="51">
        <v>0</v>
      </c>
      <c r="M318" s="53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1">
        <v>0</v>
      </c>
      <c r="U318" s="51">
        <v>0</v>
      </c>
      <c r="V318" s="51">
        <v>0</v>
      </c>
      <c r="W318" s="51">
        <v>0</v>
      </c>
      <c r="X318" s="51">
        <v>0</v>
      </c>
    </row>
    <row r="319" spans="6:24" x14ac:dyDescent="0.55000000000000004">
      <c r="F319" s="31"/>
      <c r="H319" s="31"/>
      <c r="I319" s="48"/>
      <c r="J319" s="31"/>
      <c r="K319" s="51">
        <v>0</v>
      </c>
      <c r="L319" s="51">
        <v>0</v>
      </c>
      <c r="M319" s="53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1">
        <v>0</v>
      </c>
      <c r="U319" s="51">
        <v>0</v>
      </c>
      <c r="V319" s="51">
        <v>0</v>
      </c>
      <c r="W319" s="51">
        <v>0</v>
      </c>
      <c r="X319" s="51">
        <v>0</v>
      </c>
    </row>
    <row r="320" spans="6:24" x14ac:dyDescent="0.55000000000000004">
      <c r="F320" s="31"/>
      <c r="H320" s="31"/>
      <c r="I320" s="48"/>
      <c r="J320" s="31"/>
      <c r="K320" s="51">
        <v>0</v>
      </c>
      <c r="L320" s="51">
        <v>0</v>
      </c>
      <c r="M320" s="53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1">
        <v>0</v>
      </c>
      <c r="U320" s="51">
        <v>0</v>
      </c>
      <c r="V320" s="51">
        <v>0</v>
      </c>
      <c r="W320" s="51">
        <v>0</v>
      </c>
      <c r="X320" s="51">
        <v>0</v>
      </c>
    </row>
    <row r="321" spans="6:24" x14ac:dyDescent="0.55000000000000004">
      <c r="F321" s="31"/>
      <c r="H321" s="31"/>
      <c r="I321" s="48"/>
      <c r="J321" s="31"/>
      <c r="K321" s="51">
        <v>0</v>
      </c>
      <c r="L321" s="51">
        <v>0</v>
      </c>
      <c r="M321" s="53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1">
        <v>0</v>
      </c>
      <c r="U321" s="51">
        <v>0</v>
      </c>
      <c r="V321" s="51">
        <v>0</v>
      </c>
      <c r="W321" s="51">
        <v>0</v>
      </c>
      <c r="X321" s="51">
        <v>0</v>
      </c>
    </row>
    <row r="322" spans="6:24" x14ac:dyDescent="0.55000000000000004">
      <c r="F322" s="31"/>
      <c r="H322" s="31"/>
      <c r="I322" s="48"/>
      <c r="J322" s="31"/>
      <c r="K322" s="51">
        <v>0</v>
      </c>
      <c r="L322" s="51">
        <v>0</v>
      </c>
      <c r="M322" s="53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1">
        <v>0</v>
      </c>
      <c r="U322" s="51">
        <v>0</v>
      </c>
      <c r="V322" s="51">
        <v>0</v>
      </c>
      <c r="W322" s="51">
        <v>0</v>
      </c>
      <c r="X322" s="51">
        <v>0</v>
      </c>
    </row>
    <row r="323" spans="6:24" x14ac:dyDescent="0.55000000000000004">
      <c r="F323" s="31"/>
      <c r="H323" s="31"/>
      <c r="I323" s="48"/>
      <c r="J323" s="31"/>
      <c r="K323" s="51">
        <v>0</v>
      </c>
      <c r="L323" s="51">
        <v>0</v>
      </c>
      <c r="M323" s="53">
        <v>0</v>
      </c>
      <c r="N323" s="51">
        <v>0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1">
        <v>0</v>
      </c>
      <c r="U323" s="51">
        <v>0</v>
      </c>
      <c r="V323" s="51">
        <v>0</v>
      </c>
      <c r="W323" s="51">
        <v>0</v>
      </c>
      <c r="X323" s="51">
        <v>0</v>
      </c>
    </row>
    <row r="324" spans="6:24" x14ac:dyDescent="0.55000000000000004">
      <c r="F324" s="31"/>
      <c r="H324" s="31"/>
      <c r="I324" s="48"/>
      <c r="J324" s="31"/>
      <c r="K324" s="51">
        <v>0</v>
      </c>
      <c r="L324" s="51">
        <v>0</v>
      </c>
      <c r="M324" s="53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1">
        <v>0</v>
      </c>
      <c r="U324" s="51">
        <v>0</v>
      </c>
      <c r="V324" s="51">
        <v>0</v>
      </c>
      <c r="W324" s="51">
        <v>0</v>
      </c>
      <c r="X324" s="51">
        <v>0</v>
      </c>
    </row>
    <row r="325" spans="6:24" x14ac:dyDescent="0.55000000000000004">
      <c r="F325" s="31"/>
      <c r="H325" s="31"/>
      <c r="I325" s="48"/>
      <c r="J325" s="31"/>
      <c r="K325" s="51">
        <v>0</v>
      </c>
      <c r="L325" s="51">
        <v>0</v>
      </c>
      <c r="M325" s="53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1">
        <v>0</v>
      </c>
      <c r="U325" s="51">
        <v>0</v>
      </c>
      <c r="V325" s="51">
        <v>0</v>
      </c>
      <c r="W325" s="51">
        <v>0</v>
      </c>
      <c r="X325" s="51">
        <v>0</v>
      </c>
    </row>
    <row r="326" spans="6:24" x14ac:dyDescent="0.55000000000000004">
      <c r="F326" s="31"/>
      <c r="H326" s="31"/>
      <c r="I326" s="48"/>
      <c r="J326" s="31"/>
      <c r="K326" s="51">
        <v>0</v>
      </c>
      <c r="L326" s="51">
        <v>0</v>
      </c>
      <c r="M326" s="53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1">
        <v>0</v>
      </c>
      <c r="U326" s="51">
        <v>0</v>
      </c>
      <c r="V326" s="51">
        <v>0</v>
      </c>
      <c r="W326" s="51">
        <v>0</v>
      </c>
      <c r="X326" s="51">
        <v>0</v>
      </c>
    </row>
    <row r="327" spans="6:24" x14ac:dyDescent="0.55000000000000004">
      <c r="F327" s="31"/>
      <c r="H327" s="31"/>
      <c r="I327" s="48"/>
      <c r="J327" s="31"/>
      <c r="K327" s="51">
        <v>0</v>
      </c>
      <c r="L327" s="51">
        <v>0</v>
      </c>
      <c r="M327" s="53">
        <v>0</v>
      </c>
      <c r="N327" s="51">
        <v>0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1">
        <v>0</v>
      </c>
      <c r="U327" s="51">
        <v>0</v>
      </c>
      <c r="V327" s="51">
        <v>0</v>
      </c>
      <c r="W327" s="51">
        <v>0</v>
      </c>
      <c r="X327" s="51">
        <v>0</v>
      </c>
    </row>
    <row r="328" spans="6:24" x14ac:dyDescent="0.55000000000000004">
      <c r="F328" s="31"/>
      <c r="H328" s="31"/>
      <c r="I328" s="48"/>
      <c r="J328" s="31"/>
      <c r="K328" s="51">
        <v>0</v>
      </c>
      <c r="L328" s="51">
        <v>0</v>
      </c>
      <c r="M328" s="53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1">
        <v>0</v>
      </c>
      <c r="U328" s="51">
        <v>0</v>
      </c>
      <c r="V328" s="51">
        <v>0</v>
      </c>
      <c r="W328" s="51">
        <v>0</v>
      </c>
      <c r="X328" s="51">
        <v>0</v>
      </c>
    </row>
    <row r="329" spans="6:24" x14ac:dyDescent="0.55000000000000004">
      <c r="F329" s="31"/>
      <c r="H329" s="31"/>
      <c r="I329" s="48"/>
      <c r="J329" s="31"/>
      <c r="K329" s="51">
        <v>0</v>
      </c>
      <c r="L329" s="51">
        <v>0</v>
      </c>
      <c r="M329" s="53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1">
        <v>0</v>
      </c>
      <c r="U329" s="51">
        <v>0</v>
      </c>
      <c r="V329" s="51">
        <v>0</v>
      </c>
      <c r="W329" s="51">
        <v>0</v>
      </c>
      <c r="X329" s="51">
        <v>0</v>
      </c>
    </row>
    <row r="330" spans="6:24" x14ac:dyDescent="0.55000000000000004">
      <c r="F330" s="31"/>
      <c r="H330" s="31"/>
      <c r="I330" s="48"/>
      <c r="J330" s="31"/>
      <c r="K330" s="51">
        <v>0</v>
      </c>
      <c r="L330" s="51">
        <v>0</v>
      </c>
      <c r="M330" s="53">
        <v>0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1">
        <v>0</v>
      </c>
      <c r="U330" s="51">
        <v>0</v>
      </c>
      <c r="V330" s="51">
        <v>0</v>
      </c>
      <c r="W330" s="51">
        <v>0</v>
      </c>
      <c r="X330" s="51">
        <v>0</v>
      </c>
    </row>
    <row r="331" spans="6:24" x14ac:dyDescent="0.55000000000000004">
      <c r="F331" s="31"/>
      <c r="H331" s="31"/>
      <c r="I331" s="48"/>
      <c r="J331" s="31"/>
      <c r="K331" s="51">
        <v>0</v>
      </c>
      <c r="L331" s="51">
        <v>0</v>
      </c>
      <c r="M331" s="53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1">
        <v>0</v>
      </c>
      <c r="U331" s="51">
        <v>0</v>
      </c>
      <c r="V331" s="51">
        <v>0</v>
      </c>
      <c r="W331" s="51">
        <v>0</v>
      </c>
      <c r="X331" s="51">
        <v>0</v>
      </c>
    </row>
    <row r="332" spans="6:24" x14ac:dyDescent="0.55000000000000004">
      <c r="F332" s="31"/>
      <c r="H332" s="31"/>
      <c r="I332" s="48"/>
      <c r="J332" s="31"/>
      <c r="K332" s="51">
        <v>0</v>
      </c>
      <c r="L332" s="51">
        <v>0</v>
      </c>
      <c r="M332" s="53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1">
        <v>0</v>
      </c>
      <c r="U332" s="51">
        <v>0</v>
      </c>
      <c r="V332" s="51">
        <v>0</v>
      </c>
      <c r="W332" s="51">
        <v>0</v>
      </c>
      <c r="X332" s="51">
        <v>0</v>
      </c>
    </row>
    <row r="333" spans="6:24" x14ac:dyDescent="0.55000000000000004">
      <c r="F333" s="31"/>
      <c r="H333" s="31"/>
      <c r="I333" s="48"/>
      <c r="J333" s="31"/>
      <c r="K333" s="51">
        <v>0</v>
      </c>
      <c r="L333" s="51">
        <v>0</v>
      </c>
      <c r="M333" s="53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1">
        <v>0</v>
      </c>
      <c r="U333" s="51">
        <v>0</v>
      </c>
      <c r="V333" s="51">
        <v>0</v>
      </c>
      <c r="W333" s="51">
        <v>0</v>
      </c>
      <c r="X333" s="51">
        <v>0</v>
      </c>
    </row>
    <row r="334" spans="6:24" x14ac:dyDescent="0.55000000000000004">
      <c r="F334" s="31"/>
      <c r="H334" s="31"/>
      <c r="I334" s="48"/>
      <c r="J334" s="31"/>
      <c r="K334" s="51">
        <v>0</v>
      </c>
      <c r="L334" s="51">
        <v>0</v>
      </c>
      <c r="M334" s="53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1">
        <v>0</v>
      </c>
      <c r="U334" s="51">
        <v>0</v>
      </c>
      <c r="V334" s="51">
        <v>0</v>
      </c>
      <c r="W334" s="51">
        <v>0</v>
      </c>
      <c r="X334" s="51">
        <v>0</v>
      </c>
    </row>
    <row r="335" spans="6:24" x14ac:dyDescent="0.55000000000000004">
      <c r="F335" s="31"/>
      <c r="H335" s="31"/>
      <c r="I335" s="48"/>
      <c r="J335" s="31"/>
      <c r="K335" s="51">
        <v>0</v>
      </c>
      <c r="L335" s="51">
        <v>0</v>
      </c>
      <c r="M335" s="53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1">
        <v>0</v>
      </c>
      <c r="U335" s="51">
        <v>0</v>
      </c>
      <c r="V335" s="51">
        <v>0</v>
      </c>
      <c r="W335" s="51">
        <v>0</v>
      </c>
      <c r="X335" s="51">
        <v>0</v>
      </c>
    </row>
    <row r="336" spans="6:24" x14ac:dyDescent="0.55000000000000004">
      <c r="F336" s="31"/>
      <c r="H336" s="31"/>
      <c r="I336" s="48"/>
      <c r="J336" s="31"/>
      <c r="K336" s="51">
        <v>0</v>
      </c>
      <c r="L336" s="51">
        <v>0</v>
      </c>
      <c r="M336" s="53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1">
        <v>0</v>
      </c>
      <c r="U336" s="51">
        <v>0</v>
      </c>
      <c r="V336" s="51">
        <v>0</v>
      </c>
      <c r="W336" s="51">
        <v>0</v>
      </c>
      <c r="X336" s="51">
        <v>0</v>
      </c>
    </row>
    <row r="337" spans="6:24" x14ac:dyDescent="0.55000000000000004">
      <c r="F337" s="31"/>
      <c r="H337" s="31"/>
      <c r="I337" s="48"/>
      <c r="J337" s="31"/>
      <c r="K337" s="51">
        <v>0</v>
      </c>
      <c r="L337" s="51">
        <v>0</v>
      </c>
      <c r="M337" s="53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1">
        <v>0</v>
      </c>
      <c r="U337" s="51">
        <v>0</v>
      </c>
      <c r="V337" s="51">
        <v>0</v>
      </c>
      <c r="W337" s="51">
        <v>0</v>
      </c>
      <c r="X337" s="51">
        <v>0</v>
      </c>
    </row>
    <row r="338" spans="6:24" x14ac:dyDescent="0.55000000000000004">
      <c r="F338" s="31"/>
      <c r="H338" s="31"/>
      <c r="I338" s="48"/>
      <c r="J338" s="31"/>
      <c r="K338" s="51">
        <v>0</v>
      </c>
      <c r="L338" s="51">
        <v>0</v>
      </c>
      <c r="M338" s="53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1">
        <v>0</v>
      </c>
      <c r="U338" s="51">
        <v>0</v>
      </c>
      <c r="V338" s="51">
        <v>0</v>
      </c>
      <c r="W338" s="51">
        <v>0</v>
      </c>
      <c r="X338" s="51">
        <v>0</v>
      </c>
    </row>
    <row r="339" spans="6:24" x14ac:dyDescent="0.55000000000000004">
      <c r="F339" s="31"/>
      <c r="H339" s="31"/>
      <c r="I339" s="48"/>
      <c r="J339" s="31"/>
      <c r="K339" s="51">
        <v>0</v>
      </c>
      <c r="L339" s="51">
        <v>0</v>
      </c>
      <c r="M339" s="53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1">
        <v>0</v>
      </c>
      <c r="U339" s="51">
        <v>0</v>
      </c>
      <c r="V339" s="51">
        <v>0</v>
      </c>
      <c r="W339" s="51">
        <v>0</v>
      </c>
      <c r="X339" s="51">
        <v>0</v>
      </c>
    </row>
    <row r="340" spans="6:24" x14ac:dyDescent="0.55000000000000004">
      <c r="F340" s="31"/>
      <c r="H340" s="31"/>
      <c r="I340" s="48"/>
      <c r="J340" s="31"/>
      <c r="K340" s="51">
        <v>0</v>
      </c>
      <c r="L340" s="51">
        <v>0</v>
      </c>
      <c r="M340" s="53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1">
        <v>0</v>
      </c>
      <c r="U340" s="51">
        <v>0</v>
      </c>
      <c r="V340" s="51">
        <v>0</v>
      </c>
      <c r="W340" s="51">
        <v>0</v>
      </c>
      <c r="X340" s="51">
        <v>0</v>
      </c>
    </row>
    <row r="341" spans="6:24" x14ac:dyDescent="0.55000000000000004">
      <c r="F341" s="31"/>
      <c r="H341" s="31"/>
      <c r="I341" s="48"/>
      <c r="J341" s="31"/>
      <c r="K341" s="51">
        <v>0</v>
      </c>
      <c r="L341" s="51">
        <v>0</v>
      </c>
      <c r="M341" s="53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1">
        <v>0</v>
      </c>
      <c r="U341" s="51">
        <v>0</v>
      </c>
      <c r="V341" s="51">
        <v>0</v>
      </c>
      <c r="W341" s="51">
        <v>0</v>
      </c>
      <c r="X341" s="51">
        <v>0</v>
      </c>
    </row>
    <row r="342" spans="6:24" x14ac:dyDescent="0.55000000000000004">
      <c r="F342" s="31"/>
      <c r="H342" s="31"/>
      <c r="I342" s="48"/>
      <c r="J342" s="31"/>
      <c r="K342" s="51">
        <v>0</v>
      </c>
      <c r="L342" s="51">
        <v>0</v>
      </c>
      <c r="M342" s="53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1">
        <v>0</v>
      </c>
      <c r="U342" s="51">
        <v>0</v>
      </c>
      <c r="V342" s="51">
        <v>0</v>
      </c>
      <c r="W342" s="51">
        <v>0</v>
      </c>
      <c r="X342" s="51">
        <v>0</v>
      </c>
    </row>
    <row r="343" spans="6:24" x14ac:dyDescent="0.55000000000000004">
      <c r="F343" s="31"/>
      <c r="H343" s="31"/>
      <c r="I343" s="48"/>
      <c r="J343" s="31"/>
      <c r="K343" s="51">
        <v>0</v>
      </c>
      <c r="L343" s="51">
        <v>0</v>
      </c>
      <c r="M343" s="53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1">
        <v>0</v>
      </c>
      <c r="U343" s="51">
        <v>0</v>
      </c>
      <c r="V343" s="51">
        <v>0</v>
      </c>
      <c r="W343" s="51">
        <v>0</v>
      </c>
      <c r="X343" s="51">
        <v>0</v>
      </c>
    </row>
    <row r="344" spans="6:24" x14ac:dyDescent="0.55000000000000004">
      <c r="F344" s="31"/>
      <c r="H344" s="31"/>
      <c r="I344" s="48"/>
      <c r="J344" s="31"/>
      <c r="K344" s="51">
        <v>0</v>
      </c>
      <c r="L344" s="51">
        <v>0</v>
      </c>
      <c r="M344" s="53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1">
        <v>0</v>
      </c>
      <c r="U344" s="51">
        <v>0</v>
      </c>
      <c r="V344" s="51">
        <v>0</v>
      </c>
      <c r="W344" s="51">
        <v>0</v>
      </c>
      <c r="X344" s="51">
        <v>0</v>
      </c>
    </row>
    <row r="345" spans="6:24" x14ac:dyDescent="0.55000000000000004">
      <c r="F345" s="31"/>
      <c r="H345" s="31"/>
      <c r="I345" s="48"/>
      <c r="J345" s="31"/>
      <c r="K345" s="51">
        <v>0</v>
      </c>
      <c r="L345" s="51">
        <v>0</v>
      </c>
      <c r="M345" s="53">
        <v>0</v>
      </c>
      <c r="N345" s="51">
        <v>0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1">
        <v>0</v>
      </c>
      <c r="U345" s="51">
        <v>0</v>
      </c>
      <c r="V345" s="51">
        <v>0</v>
      </c>
      <c r="W345" s="51">
        <v>0</v>
      </c>
      <c r="X345" s="51">
        <v>0</v>
      </c>
    </row>
    <row r="346" spans="6:24" x14ac:dyDescent="0.55000000000000004">
      <c r="F346" s="31"/>
      <c r="H346" s="31"/>
      <c r="I346" s="48"/>
      <c r="J346" s="31"/>
      <c r="K346" s="51">
        <v>0</v>
      </c>
      <c r="L346" s="51">
        <v>0</v>
      </c>
      <c r="M346" s="53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1">
        <v>0</v>
      </c>
      <c r="U346" s="51">
        <v>0</v>
      </c>
      <c r="V346" s="51">
        <v>0</v>
      </c>
      <c r="W346" s="51">
        <v>0</v>
      </c>
      <c r="X346" s="51">
        <v>0</v>
      </c>
    </row>
    <row r="347" spans="6:24" x14ac:dyDescent="0.55000000000000004">
      <c r="F347" s="31"/>
      <c r="H347" s="31"/>
      <c r="I347" s="48"/>
      <c r="J347" s="31"/>
      <c r="K347" s="51">
        <v>0</v>
      </c>
      <c r="L347" s="51">
        <v>0</v>
      </c>
      <c r="M347" s="53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1">
        <v>0</v>
      </c>
      <c r="U347" s="51">
        <v>0</v>
      </c>
      <c r="V347" s="51">
        <v>0</v>
      </c>
      <c r="W347" s="51">
        <v>0</v>
      </c>
      <c r="X347" s="51">
        <v>0</v>
      </c>
    </row>
    <row r="348" spans="6:24" x14ac:dyDescent="0.55000000000000004">
      <c r="F348" s="31"/>
      <c r="H348" s="31"/>
      <c r="I348" s="48"/>
      <c r="J348" s="31"/>
      <c r="K348" s="51">
        <v>0</v>
      </c>
      <c r="L348" s="51">
        <v>0</v>
      </c>
      <c r="M348" s="53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1">
        <v>0</v>
      </c>
      <c r="U348" s="51">
        <v>0</v>
      </c>
      <c r="V348" s="51">
        <v>0</v>
      </c>
      <c r="W348" s="51">
        <v>0</v>
      </c>
      <c r="X348" s="51">
        <v>0</v>
      </c>
    </row>
    <row r="349" spans="6:24" x14ac:dyDescent="0.55000000000000004">
      <c r="F349" s="31"/>
      <c r="H349" s="31"/>
      <c r="I349" s="48"/>
      <c r="J349" s="31"/>
      <c r="K349" s="51">
        <v>0</v>
      </c>
      <c r="L349" s="51">
        <v>0</v>
      </c>
      <c r="M349" s="53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1">
        <v>0</v>
      </c>
      <c r="U349" s="51">
        <v>0</v>
      </c>
      <c r="V349" s="51">
        <v>0</v>
      </c>
      <c r="W349" s="51">
        <v>0</v>
      </c>
      <c r="X349" s="51">
        <v>0</v>
      </c>
    </row>
    <row r="350" spans="6:24" x14ac:dyDescent="0.55000000000000004">
      <c r="F350" s="31"/>
      <c r="H350" s="31"/>
      <c r="I350" s="48"/>
      <c r="J350" s="31"/>
      <c r="K350" s="51">
        <v>0</v>
      </c>
      <c r="L350" s="51">
        <v>0</v>
      </c>
      <c r="M350" s="53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1">
        <v>0</v>
      </c>
      <c r="U350" s="51">
        <v>0</v>
      </c>
      <c r="V350" s="51">
        <v>0</v>
      </c>
      <c r="W350" s="51">
        <v>0</v>
      </c>
      <c r="X350" s="51">
        <v>0</v>
      </c>
    </row>
    <row r="351" spans="6:24" x14ac:dyDescent="0.55000000000000004">
      <c r="F351" s="31"/>
      <c r="H351" s="31"/>
      <c r="I351" s="48"/>
      <c r="J351" s="31"/>
      <c r="K351" s="51">
        <v>0</v>
      </c>
      <c r="L351" s="51">
        <v>0</v>
      </c>
      <c r="M351" s="53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1">
        <v>0</v>
      </c>
      <c r="U351" s="51">
        <v>0</v>
      </c>
      <c r="V351" s="51">
        <v>0</v>
      </c>
      <c r="W351" s="51">
        <v>0</v>
      </c>
      <c r="X351" s="51">
        <v>0</v>
      </c>
    </row>
    <row r="352" spans="6:24" x14ac:dyDescent="0.55000000000000004">
      <c r="F352" s="31"/>
      <c r="H352" s="31"/>
      <c r="I352" s="48"/>
      <c r="J352" s="31"/>
      <c r="K352" s="51">
        <v>0</v>
      </c>
      <c r="L352" s="51">
        <v>0</v>
      </c>
      <c r="M352" s="53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1">
        <v>0</v>
      </c>
      <c r="U352" s="51">
        <v>0</v>
      </c>
      <c r="V352" s="51">
        <v>0</v>
      </c>
      <c r="W352" s="51">
        <v>0</v>
      </c>
      <c r="X352" s="51">
        <v>0</v>
      </c>
    </row>
    <row r="353" spans="6:24" x14ac:dyDescent="0.55000000000000004">
      <c r="F353" s="31"/>
      <c r="H353" s="31"/>
      <c r="I353" s="48"/>
      <c r="J353" s="31"/>
      <c r="K353" s="51">
        <v>0</v>
      </c>
      <c r="L353" s="51">
        <v>0</v>
      </c>
      <c r="M353" s="53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1">
        <v>0</v>
      </c>
      <c r="U353" s="51">
        <v>0</v>
      </c>
      <c r="V353" s="51">
        <v>0</v>
      </c>
      <c r="W353" s="51">
        <v>0</v>
      </c>
      <c r="X353" s="51">
        <v>0</v>
      </c>
    </row>
    <row r="354" spans="6:24" x14ac:dyDescent="0.55000000000000004">
      <c r="F354" s="31"/>
      <c r="H354" s="31"/>
      <c r="I354" s="48"/>
      <c r="J354" s="31"/>
      <c r="K354" s="51">
        <v>0</v>
      </c>
      <c r="L354" s="51">
        <v>0</v>
      </c>
      <c r="M354" s="53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1">
        <v>0</v>
      </c>
      <c r="U354" s="51">
        <v>0</v>
      </c>
      <c r="V354" s="51">
        <v>0</v>
      </c>
      <c r="W354" s="51">
        <v>0</v>
      </c>
      <c r="X354" s="51">
        <v>0</v>
      </c>
    </row>
    <row r="355" spans="6:24" x14ac:dyDescent="0.55000000000000004">
      <c r="F355" s="31"/>
      <c r="H355" s="31"/>
      <c r="I355" s="48"/>
      <c r="J355" s="31"/>
      <c r="K355" s="51">
        <v>0</v>
      </c>
      <c r="L355" s="51">
        <v>0</v>
      </c>
      <c r="M355" s="53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1">
        <v>0</v>
      </c>
      <c r="U355" s="51">
        <v>0</v>
      </c>
      <c r="V355" s="51">
        <v>0</v>
      </c>
      <c r="W355" s="51">
        <v>0</v>
      </c>
      <c r="X355" s="51">
        <v>0</v>
      </c>
    </row>
    <row r="356" spans="6:24" x14ac:dyDescent="0.55000000000000004">
      <c r="F356" s="31"/>
      <c r="H356" s="31"/>
      <c r="I356" s="48"/>
      <c r="J356" s="31"/>
      <c r="K356" s="51">
        <v>0</v>
      </c>
      <c r="L356" s="51">
        <v>0</v>
      </c>
      <c r="M356" s="53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1">
        <v>0</v>
      </c>
      <c r="U356" s="51">
        <v>0</v>
      </c>
      <c r="V356" s="51">
        <v>0</v>
      </c>
      <c r="W356" s="51">
        <v>0</v>
      </c>
      <c r="X356" s="51">
        <v>0</v>
      </c>
    </row>
    <row r="357" spans="6:24" x14ac:dyDescent="0.55000000000000004">
      <c r="F357" s="31"/>
      <c r="H357" s="31"/>
      <c r="I357" s="48"/>
      <c r="J357" s="31"/>
      <c r="K357" s="51">
        <v>0</v>
      </c>
      <c r="L357" s="51">
        <v>0</v>
      </c>
      <c r="M357" s="53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1">
        <v>0</v>
      </c>
      <c r="U357" s="51">
        <v>0</v>
      </c>
      <c r="V357" s="51">
        <v>0</v>
      </c>
      <c r="W357" s="51">
        <v>0</v>
      </c>
      <c r="X357" s="51">
        <v>0</v>
      </c>
    </row>
    <row r="358" spans="6:24" x14ac:dyDescent="0.55000000000000004">
      <c r="F358" s="31"/>
      <c r="H358" s="31"/>
      <c r="I358" s="48"/>
      <c r="J358" s="31"/>
      <c r="K358" s="51">
        <v>0</v>
      </c>
      <c r="L358" s="51">
        <v>0</v>
      </c>
      <c r="M358" s="53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1">
        <v>0</v>
      </c>
      <c r="U358" s="51">
        <v>0</v>
      </c>
      <c r="V358" s="51">
        <v>0</v>
      </c>
      <c r="W358" s="51">
        <v>0</v>
      </c>
      <c r="X358" s="51">
        <v>0</v>
      </c>
    </row>
    <row r="359" spans="6:24" x14ac:dyDescent="0.55000000000000004">
      <c r="F359" s="31"/>
      <c r="H359" s="31"/>
      <c r="I359" s="48"/>
      <c r="J359" s="31"/>
      <c r="K359" s="51">
        <v>0</v>
      </c>
      <c r="L359" s="51">
        <v>0</v>
      </c>
      <c r="M359" s="53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1">
        <v>0</v>
      </c>
      <c r="U359" s="51">
        <v>0</v>
      </c>
      <c r="V359" s="51">
        <v>0</v>
      </c>
      <c r="W359" s="51">
        <v>0</v>
      </c>
      <c r="X359" s="51">
        <v>0</v>
      </c>
    </row>
    <row r="360" spans="6:24" x14ac:dyDescent="0.55000000000000004">
      <c r="F360" s="31"/>
      <c r="H360" s="31"/>
      <c r="I360" s="48"/>
      <c r="J360" s="31"/>
      <c r="K360" s="51">
        <v>0</v>
      </c>
      <c r="L360" s="51">
        <v>0</v>
      </c>
      <c r="M360" s="53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1">
        <v>0</v>
      </c>
      <c r="U360" s="51">
        <v>0</v>
      </c>
      <c r="V360" s="51">
        <v>0</v>
      </c>
      <c r="W360" s="51">
        <v>0</v>
      </c>
      <c r="X360" s="51">
        <v>0</v>
      </c>
    </row>
    <row r="361" spans="6:24" x14ac:dyDescent="0.55000000000000004">
      <c r="F361" s="31"/>
      <c r="H361" s="31"/>
      <c r="I361" s="48"/>
      <c r="J361" s="31"/>
      <c r="K361" s="51">
        <v>0</v>
      </c>
      <c r="L361" s="51">
        <v>0</v>
      </c>
      <c r="M361" s="53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1">
        <v>0</v>
      </c>
      <c r="U361" s="51">
        <v>0</v>
      </c>
      <c r="V361" s="51">
        <v>0</v>
      </c>
      <c r="W361" s="51">
        <v>0</v>
      </c>
      <c r="X361" s="51">
        <v>0</v>
      </c>
    </row>
    <row r="362" spans="6:24" x14ac:dyDescent="0.55000000000000004">
      <c r="F362" s="31"/>
      <c r="H362" s="31"/>
      <c r="I362" s="48"/>
      <c r="J362" s="31"/>
      <c r="K362" s="51">
        <v>0</v>
      </c>
      <c r="L362" s="51">
        <v>0</v>
      </c>
      <c r="M362" s="53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1">
        <v>0</v>
      </c>
      <c r="U362" s="51">
        <v>0</v>
      </c>
      <c r="V362" s="51">
        <v>0</v>
      </c>
      <c r="W362" s="51">
        <v>0</v>
      </c>
      <c r="X362" s="51">
        <v>0</v>
      </c>
    </row>
    <row r="363" spans="6:24" x14ac:dyDescent="0.55000000000000004">
      <c r="F363" s="31"/>
      <c r="H363" s="31"/>
      <c r="I363" s="48"/>
      <c r="J363" s="31"/>
      <c r="K363" s="51">
        <v>0</v>
      </c>
      <c r="L363" s="51">
        <v>0</v>
      </c>
      <c r="M363" s="53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1">
        <v>0</v>
      </c>
      <c r="U363" s="51">
        <v>0</v>
      </c>
      <c r="V363" s="51">
        <v>0</v>
      </c>
      <c r="W363" s="51">
        <v>0</v>
      </c>
      <c r="X363" s="51">
        <v>0</v>
      </c>
    </row>
    <row r="364" spans="6:24" x14ac:dyDescent="0.55000000000000004">
      <c r="F364" s="31"/>
      <c r="H364" s="31"/>
      <c r="I364" s="48"/>
      <c r="J364" s="31"/>
      <c r="K364" s="51">
        <v>0</v>
      </c>
      <c r="L364" s="51">
        <v>0</v>
      </c>
      <c r="M364" s="53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1">
        <v>0</v>
      </c>
      <c r="U364" s="51">
        <v>0</v>
      </c>
      <c r="V364" s="51">
        <v>0</v>
      </c>
      <c r="W364" s="51">
        <v>0</v>
      </c>
      <c r="X364" s="51">
        <v>0</v>
      </c>
    </row>
    <row r="365" spans="6:24" x14ac:dyDescent="0.55000000000000004">
      <c r="F365" s="31"/>
      <c r="H365" s="31"/>
      <c r="I365" s="48"/>
      <c r="J365" s="31"/>
      <c r="K365" s="51">
        <v>0</v>
      </c>
      <c r="L365" s="51">
        <v>0</v>
      </c>
      <c r="M365" s="53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1">
        <v>0</v>
      </c>
      <c r="U365" s="51">
        <v>0</v>
      </c>
      <c r="V365" s="51">
        <v>0</v>
      </c>
      <c r="W365" s="51">
        <v>0</v>
      </c>
      <c r="X365" s="51">
        <v>0</v>
      </c>
    </row>
    <row r="366" spans="6:24" x14ac:dyDescent="0.55000000000000004">
      <c r="F366" s="31"/>
      <c r="H366" s="31"/>
      <c r="I366" s="48"/>
      <c r="J366" s="31"/>
      <c r="K366" s="51">
        <v>0</v>
      </c>
      <c r="L366" s="51">
        <v>0</v>
      </c>
      <c r="M366" s="53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1">
        <v>0</v>
      </c>
      <c r="U366" s="51">
        <v>0</v>
      </c>
      <c r="V366" s="51">
        <v>0</v>
      </c>
      <c r="W366" s="51">
        <v>0</v>
      </c>
      <c r="X366" s="51">
        <v>0</v>
      </c>
    </row>
    <row r="367" spans="6:24" x14ac:dyDescent="0.55000000000000004">
      <c r="F367" s="31"/>
      <c r="H367" s="31"/>
      <c r="I367" s="48"/>
      <c r="J367" s="31"/>
      <c r="K367" s="51">
        <v>0</v>
      </c>
      <c r="L367" s="51">
        <v>0</v>
      </c>
      <c r="M367" s="53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1">
        <v>0</v>
      </c>
      <c r="U367" s="51">
        <v>0</v>
      </c>
      <c r="V367" s="51">
        <v>0</v>
      </c>
      <c r="W367" s="51">
        <v>0</v>
      </c>
      <c r="X367" s="51">
        <v>0</v>
      </c>
    </row>
    <row r="368" spans="6:24" x14ac:dyDescent="0.55000000000000004">
      <c r="F368" s="31"/>
      <c r="H368" s="31"/>
      <c r="I368" s="48"/>
      <c r="J368" s="31"/>
      <c r="K368" s="51">
        <v>0</v>
      </c>
      <c r="L368" s="51">
        <v>0</v>
      </c>
      <c r="M368" s="53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1">
        <v>0</v>
      </c>
      <c r="U368" s="51">
        <v>0</v>
      </c>
      <c r="V368" s="51">
        <v>0</v>
      </c>
      <c r="W368" s="51">
        <v>0</v>
      </c>
      <c r="X368" s="51">
        <v>0</v>
      </c>
    </row>
    <row r="369" spans="6:24" x14ac:dyDescent="0.55000000000000004">
      <c r="F369" s="31"/>
      <c r="H369" s="31"/>
      <c r="I369" s="48"/>
      <c r="J369" s="31"/>
      <c r="K369" s="51">
        <v>0</v>
      </c>
      <c r="L369" s="51">
        <v>0</v>
      </c>
      <c r="M369" s="53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1">
        <v>0</v>
      </c>
      <c r="U369" s="51">
        <v>0</v>
      </c>
      <c r="V369" s="51">
        <v>0</v>
      </c>
      <c r="W369" s="51">
        <v>0</v>
      </c>
      <c r="X369" s="51">
        <v>0</v>
      </c>
    </row>
    <row r="370" spans="6:24" x14ac:dyDescent="0.55000000000000004">
      <c r="F370" s="31"/>
      <c r="H370" s="31"/>
      <c r="I370" s="48"/>
      <c r="J370" s="31"/>
      <c r="K370" s="51">
        <v>0</v>
      </c>
      <c r="L370" s="51">
        <v>0</v>
      </c>
      <c r="M370" s="53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1">
        <v>0</v>
      </c>
      <c r="U370" s="51">
        <v>0</v>
      </c>
      <c r="V370" s="51">
        <v>0</v>
      </c>
      <c r="W370" s="51">
        <v>0</v>
      </c>
      <c r="X370" s="51">
        <v>0</v>
      </c>
    </row>
    <row r="371" spans="6:24" x14ac:dyDescent="0.55000000000000004">
      <c r="F371" s="31"/>
      <c r="H371" s="31"/>
      <c r="I371" s="48"/>
      <c r="J371" s="31"/>
      <c r="K371" s="51">
        <v>0</v>
      </c>
      <c r="L371" s="51">
        <v>0</v>
      </c>
      <c r="M371" s="53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1">
        <v>0</v>
      </c>
      <c r="U371" s="51">
        <v>0</v>
      </c>
      <c r="V371" s="51">
        <v>0</v>
      </c>
      <c r="W371" s="51">
        <v>0</v>
      </c>
      <c r="X371" s="51">
        <v>0</v>
      </c>
    </row>
    <row r="372" spans="6:24" x14ac:dyDescent="0.55000000000000004">
      <c r="F372" s="31"/>
      <c r="H372" s="31"/>
      <c r="I372" s="48"/>
      <c r="J372" s="31"/>
      <c r="K372" s="51">
        <v>0</v>
      </c>
      <c r="L372" s="51">
        <v>0</v>
      </c>
      <c r="M372" s="53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1">
        <v>0</v>
      </c>
      <c r="U372" s="51">
        <v>0</v>
      </c>
      <c r="V372" s="51">
        <v>0</v>
      </c>
      <c r="W372" s="51">
        <v>0</v>
      </c>
      <c r="X372" s="51">
        <v>0</v>
      </c>
    </row>
    <row r="373" spans="6:24" x14ac:dyDescent="0.55000000000000004">
      <c r="F373" s="31"/>
      <c r="H373" s="31"/>
      <c r="I373" s="48"/>
      <c r="J373" s="31"/>
      <c r="K373" s="51">
        <v>0</v>
      </c>
      <c r="L373" s="51">
        <v>0</v>
      </c>
      <c r="M373" s="53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1">
        <v>0</v>
      </c>
      <c r="U373" s="51">
        <v>0</v>
      </c>
      <c r="V373" s="51">
        <v>0</v>
      </c>
      <c r="W373" s="51">
        <v>0</v>
      </c>
      <c r="X373" s="51">
        <v>0</v>
      </c>
    </row>
    <row r="374" spans="6:24" x14ac:dyDescent="0.55000000000000004">
      <c r="F374" s="31"/>
      <c r="H374" s="31"/>
      <c r="I374" s="48"/>
      <c r="J374" s="31"/>
      <c r="K374" s="51">
        <v>0</v>
      </c>
      <c r="L374" s="51">
        <v>0</v>
      </c>
      <c r="M374" s="53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1">
        <v>0</v>
      </c>
      <c r="U374" s="51">
        <v>0</v>
      </c>
      <c r="V374" s="51">
        <v>0</v>
      </c>
      <c r="W374" s="51">
        <v>0</v>
      </c>
      <c r="X374" s="51">
        <v>0</v>
      </c>
    </row>
    <row r="375" spans="6:24" x14ac:dyDescent="0.55000000000000004">
      <c r="F375" s="31"/>
      <c r="H375" s="31"/>
      <c r="I375" s="48"/>
      <c r="J375" s="31"/>
      <c r="K375" s="51">
        <v>0</v>
      </c>
      <c r="L375" s="51">
        <v>0</v>
      </c>
      <c r="M375" s="53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1">
        <v>0</v>
      </c>
      <c r="U375" s="51">
        <v>0</v>
      </c>
      <c r="V375" s="51">
        <v>0</v>
      </c>
      <c r="W375" s="51">
        <v>0</v>
      </c>
      <c r="X375" s="51">
        <v>0</v>
      </c>
    </row>
    <row r="376" spans="6:24" x14ac:dyDescent="0.55000000000000004">
      <c r="F376" s="31"/>
      <c r="H376" s="31"/>
      <c r="I376" s="48"/>
      <c r="J376" s="31"/>
      <c r="K376" s="51">
        <v>0</v>
      </c>
      <c r="L376" s="51">
        <v>0</v>
      </c>
      <c r="M376" s="53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1">
        <v>0</v>
      </c>
      <c r="U376" s="51">
        <v>0</v>
      </c>
      <c r="V376" s="51">
        <v>0</v>
      </c>
      <c r="W376" s="51">
        <v>0</v>
      </c>
      <c r="X376" s="51">
        <v>0</v>
      </c>
    </row>
    <row r="377" spans="6:24" x14ac:dyDescent="0.55000000000000004">
      <c r="F377" s="31"/>
      <c r="H377" s="31"/>
      <c r="I377" s="48"/>
      <c r="J377" s="31"/>
      <c r="K377" s="51">
        <v>0</v>
      </c>
      <c r="L377" s="51">
        <v>0</v>
      </c>
      <c r="M377" s="53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1">
        <v>0</v>
      </c>
      <c r="U377" s="51">
        <v>0</v>
      </c>
      <c r="V377" s="51">
        <v>0</v>
      </c>
      <c r="W377" s="51">
        <v>0</v>
      </c>
      <c r="X377" s="51">
        <v>0</v>
      </c>
    </row>
    <row r="378" spans="6:24" x14ac:dyDescent="0.55000000000000004">
      <c r="F378" s="31"/>
      <c r="H378" s="31"/>
      <c r="I378" s="48"/>
      <c r="J378" s="31"/>
      <c r="K378" s="51">
        <v>0</v>
      </c>
      <c r="L378" s="51">
        <v>0</v>
      </c>
      <c r="M378" s="53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1">
        <v>0</v>
      </c>
      <c r="U378" s="51">
        <v>0</v>
      </c>
      <c r="V378" s="51">
        <v>0</v>
      </c>
      <c r="W378" s="51">
        <v>0</v>
      </c>
      <c r="X378" s="51">
        <v>0</v>
      </c>
    </row>
    <row r="379" spans="6:24" x14ac:dyDescent="0.55000000000000004">
      <c r="F379" s="31"/>
      <c r="H379" s="31"/>
      <c r="I379" s="48"/>
      <c r="J379" s="31"/>
      <c r="K379" s="51">
        <v>0</v>
      </c>
      <c r="L379" s="51">
        <v>0</v>
      </c>
      <c r="M379" s="53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1">
        <v>0</v>
      </c>
      <c r="U379" s="51">
        <v>0</v>
      </c>
      <c r="V379" s="51">
        <v>0</v>
      </c>
      <c r="W379" s="51">
        <v>0</v>
      </c>
      <c r="X379" s="51">
        <v>0</v>
      </c>
    </row>
    <row r="380" spans="6:24" x14ac:dyDescent="0.55000000000000004">
      <c r="F380" s="31"/>
      <c r="H380" s="31"/>
      <c r="I380" s="48"/>
      <c r="J380" s="31"/>
      <c r="K380" s="51">
        <v>0</v>
      </c>
      <c r="L380" s="51">
        <v>0</v>
      </c>
      <c r="M380" s="53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1">
        <v>0</v>
      </c>
      <c r="U380" s="51">
        <v>0</v>
      </c>
      <c r="V380" s="51">
        <v>0</v>
      </c>
      <c r="W380" s="51">
        <v>0</v>
      </c>
      <c r="X380" s="51">
        <v>0</v>
      </c>
    </row>
    <row r="381" spans="6:24" x14ac:dyDescent="0.55000000000000004">
      <c r="F381" s="31"/>
      <c r="H381" s="31"/>
      <c r="I381" s="48"/>
      <c r="J381" s="31"/>
      <c r="K381" s="51">
        <v>0</v>
      </c>
      <c r="L381" s="51">
        <v>0</v>
      </c>
      <c r="M381" s="53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1">
        <v>0</v>
      </c>
      <c r="U381" s="51">
        <v>0</v>
      </c>
      <c r="V381" s="51">
        <v>0</v>
      </c>
      <c r="W381" s="51">
        <v>0</v>
      </c>
      <c r="X381" s="51">
        <v>0</v>
      </c>
    </row>
    <row r="382" spans="6:24" x14ac:dyDescent="0.55000000000000004">
      <c r="F382" s="31"/>
      <c r="H382" s="31"/>
      <c r="I382" s="48"/>
      <c r="J382" s="31"/>
      <c r="K382" s="51">
        <v>0</v>
      </c>
      <c r="L382" s="51">
        <v>0</v>
      </c>
      <c r="M382" s="53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1">
        <v>0</v>
      </c>
      <c r="U382" s="51">
        <v>0</v>
      </c>
      <c r="V382" s="51">
        <v>0</v>
      </c>
      <c r="W382" s="51">
        <v>0</v>
      </c>
      <c r="X382" s="51">
        <v>0</v>
      </c>
    </row>
    <row r="383" spans="6:24" x14ac:dyDescent="0.55000000000000004">
      <c r="F383" s="31"/>
      <c r="H383" s="31"/>
      <c r="I383" s="48"/>
      <c r="J383" s="31"/>
      <c r="K383" s="51">
        <v>0</v>
      </c>
      <c r="L383" s="51">
        <v>0</v>
      </c>
      <c r="M383" s="53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1">
        <v>0</v>
      </c>
      <c r="U383" s="51">
        <v>0</v>
      </c>
      <c r="V383" s="51">
        <v>0</v>
      </c>
      <c r="W383" s="51">
        <v>0</v>
      </c>
      <c r="X383" s="51">
        <v>0</v>
      </c>
    </row>
    <row r="384" spans="6:24" x14ac:dyDescent="0.55000000000000004">
      <c r="F384" s="31"/>
      <c r="H384" s="31"/>
      <c r="I384" s="48"/>
      <c r="J384" s="31"/>
      <c r="K384" s="51">
        <v>0</v>
      </c>
      <c r="L384" s="51">
        <v>0</v>
      </c>
      <c r="M384" s="53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1">
        <v>0</v>
      </c>
      <c r="U384" s="51">
        <v>0</v>
      </c>
      <c r="V384" s="51">
        <v>0</v>
      </c>
      <c r="W384" s="51">
        <v>0</v>
      </c>
      <c r="X384" s="51">
        <v>0</v>
      </c>
    </row>
    <row r="385" spans="6:24" x14ac:dyDescent="0.55000000000000004">
      <c r="F385" s="31"/>
      <c r="H385" s="31"/>
      <c r="I385" s="48"/>
      <c r="J385" s="31"/>
      <c r="K385" s="51">
        <v>0</v>
      </c>
      <c r="L385" s="51">
        <v>0</v>
      </c>
      <c r="M385" s="53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1">
        <v>0</v>
      </c>
      <c r="U385" s="51">
        <v>0</v>
      </c>
      <c r="V385" s="51">
        <v>0</v>
      </c>
      <c r="W385" s="51">
        <v>0</v>
      </c>
      <c r="X385" s="51">
        <v>0</v>
      </c>
    </row>
    <row r="386" spans="6:24" x14ac:dyDescent="0.55000000000000004">
      <c r="F386" s="31"/>
      <c r="H386" s="31"/>
      <c r="I386" s="48"/>
      <c r="J386" s="31"/>
      <c r="K386" s="51">
        <v>0</v>
      </c>
      <c r="L386" s="51">
        <v>0</v>
      </c>
      <c r="M386" s="53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1">
        <v>0</v>
      </c>
      <c r="U386" s="51">
        <v>0</v>
      </c>
      <c r="V386" s="51">
        <v>0</v>
      </c>
      <c r="W386" s="51">
        <v>0</v>
      </c>
      <c r="X386" s="51">
        <v>0</v>
      </c>
    </row>
    <row r="387" spans="6:24" x14ac:dyDescent="0.55000000000000004">
      <c r="F387" s="31"/>
      <c r="H387" s="31"/>
      <c r="I387" s="48"/>
      <c r="J387" s="31"/>
      <c r="K387" s="51">
        <v>0</v>
      </c>
      <c r="L387" s="51">
        <v>0</v>
      </c>
      <c r="M387" s="53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1">
        <v>0</v>
      </c>
      <c r="U387" s="51">
        <v>0</v>
      </c>
      <c r="V387" s="51">
        <v>0</v>
      </c>
      <c r="W387" s="51">
        <v>0</v>
      </c>
      <c r="X387" s="51">
        <v>0</v>
      </c>
    </row>
    <row r="388" spans="6:24" x14ac:dyDescent="0.55000000000000004">
      <c r="F388" s="31"/>
      <c r="H388" s="31"/>
      <c r="I388" s="48"/>
      <c r="J388" s="31"/>
      <c r="K388" s="51">
        <v>0</v>
      </c>
      <c r="L388" s="51">
        <v>0</v>
      </c>
      <c r="M388" s="53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1">
        <v>0</v>
      </c>
      <c r="U388" s="51">
        <v>0</v>
      </c>
      <c r="V388" s="51">
        <v>0</v>
      </c>
      <c r="W388" s="51">
        <v>0</v>
      </c>
      <c r="X388" s="51">
        <v>0</v>
      </c>
    </row>
    <row r="389" spans="6:24" x14ac:dyDescent="0.55000000000000004">
      <c r="F389" s="31"/>
      <c r="H389" s="31"/>
      <c r="I389" s="48"/>
      <c r="J389" s="31"/>
      <c r="K389" s="51">
        <v>0</v>
      </c>
      <c r="L389" s="51">
        <v>0</v>
      </c>
      <c r="M389" s="53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1">
        <v>0</v>
      </c>
      <c r="U389" s="51">
        <v>0</v>
      </c>
      <c r="V389" s="51">
        <v>0</v>
      </c>
      <c r="W389" s="51">
        <v>0</v>
      </c>
      <c r="X389" s="51">
        <v>0</v>
      </c>
    </row>
    <row r="390" spans="6:24" x14ac:dyDescent="0.55000000000000004">
      <c r="F390" s="31"/>
      <c r="H390" s="31"/>
      <c r="I390" s="48"/>
      <c r="J390" s="31"/>
      <c r="K390" s="51">
        <v>0</v>
      </c>
      <c r="L390" s="51">
        <v>0</v>
      </c>
      <c r="M390" s="53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1">
        <v>0</v>
      </c>
      <c r="U390" s="51">
        <v>0</v>
      </c>
      <c r="V390" s="51">
        <v>0</v>
      </c>
      <c r="W390" s="51">
        <v>0</v>
      </c>
      <c r="X390" s="51">
        <v>0</v>
      </c>
    </row>
    <row r="391" spans="6:24" x14ac:dyDescent="0.55000000000000004">
      <c r="F391" s="31"/>
      <c r="H391" s="31"/>
      <c r="I391" s="48"/>
      <c r="J391" s="31"/>
      <c r="K391" s="51">
        <v>0</v>
      </c>
      <c r="L391" s="51">
        <v>0</v>
      </c>
      <c r="M391" s="53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1">
        <v>0</v>
      </c>
      <c r="U391" s="51">
        <v>0</v>
      </c>
      <c r="V391" s="51">
        <v>0</v>
      </c>
      <c r="W391" s="51">
        <v>0</v>
      </c>
      <c r="X391" s="51">
        <v>0</v>
      </c>
    </row>
    <row r="392" spans="6:24" x14ac:dyDescent="0.55000000000000004">
      <c r="F392" s="31"/>
      <c r="H392" s="31"/>
      <c r="I392" s="48"/>
      <c r="J392" s="31"/>
      <c r="K392" s="51">
        <v>0</v>
      </c>
      <c r="L392" s="51">
        <v>0</v>
      </c>
      <c r="M392" s="53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1">
        <v>0</v>
      </c>
      <c r="U392" s="51">
        <v>0</v>
      </c>
      <c r="V392" s="51">
        <v>0</v>
      </c>
      <c r="W392" s="51">
        <v>0</v>
      </c>
      <c r="X392" s="51">
        <v>0</v>
      </c>
    </row>
    <row r="393" spans="6:24" x14ac:dyDescent="0.55000000000000004">
      <c r="F393" s="31"/>
      <c r="H393" s="31"/>
      <c r="I393" s="48"/>
      <c r="J393" s="31"/>
      <c r="K393" s="51">
        <v>0</v>
      </c>
      <c r="L393" s="51">
        <v>0</v>
      </c>
      <c r="M393" s="53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1">
        <v>0</v>
      </c>
      <c r="U393" s="51">
        <v>0</v>
      </c>
      <c r="V393" s="51">
        <v>0</v>
      </c>
      <c r="W393" s="51">
        <v>0</v>
      </c>
      <c r="X393" s="51">
        <v>0</v>
      </c>
    </row>
    <row r="394" spans="6:24" x14ac:dyDescent="0.55000000000000004">
      <c r="F394" s="31"/>
      <c r="H394" s="31"/>
      <c r="I394" s="48"/>
      <c r="J394" s="31"/>
      <c r="K394" s="51">
        <v>0</v>
      </c>
      <c r="L394" s="51">
        <v>0</v>
      </c>
      <c r="M394" s="53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1">
        <v>0</v>
      </c>
      <c r="U394" s="51">
        <v>0</v>
      </c>
      <c r="V394" s="51">
        <v>0</v>
      </c>
      <c r="W394" s="51">
        <v>0</v>
      </c>
      <c r="X394" s="51">
        <v>0</v>
      </c>
    </row>
    <row r="395" spans="6:24" x14ac:dyDescent="0.55000000000000004">
      <c r="F395" s="31"/>
      <c r="H395" s="31"/>
      <c r="I395" s="48"/>
      <c r="J395" s="31"/>
      <c r="K395" s="51">
        <v>0</v>
      </c>
      <c r="L395" s="51">
        <v>0</v>
      </c>
      <c r="M395" s="53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1">
        <v>0</v>
      </c>
      <c r="U395" s="51">
        <v>0</v>
      </c>
      <c r="V395" s="51">
        <v>0</v>
      </c>
      <c r="W395" s="51">
        <v>0</v>
      </c>
      <c r="X395" s="51">
        <v>0</v>
      </c>
    </row>
    <row r="396" spans="6:24" x14ac:dyDescent="0.55000000000000004">
      <c r="F396" s="31"/>
      <c r="H396" s="31"/>
      <c r="I396" s="48"/>
      <c r="J396" s="31"/>
      <c r="K396" s="51">
        <v>0</v>
      </c>
      <c r="L396" s="51">
        <v>0</v>
      </c>
      <c r="M396" s="53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1">
        <v>0</v>
      </c>
      <c r="U396" s="51">
        <v>0</v>
      </c>
      <c r="V396" s="51">
        <v>0</v>
      </c>
      <c r="W396" s="51">
        <v>0</v>
      </c>
      <c r="X396" s="51">
        <v>0</v>
      </c>
    </row>
    <row r="397" spans="6:24" x14ac:dyDescent="0.55000000000000004">
      <c r="F397" s="31"/>
      <c r="H397" s="31"/>
      <c r="I397" s="48"/>
      <c r="J397" s="31"/>
      <c r="K397" s="51">
        <v>0</v>
      </c>
      <c r="L397" s="51">
        <v>0</v>
      </c>
      <c r="M397" s="53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1">
        <v>0</v>
      </c>
      <c r="U397" s="51">
        <v>0</v>
      </c>
      <c r="V397" s="51">
        <v>0</v>
      </c>
      <c r="W397" s="51">
        <v>0</v>
      </c>
      <c r="X397" s="51">
        <v>0</v>
      </c>
    </row>
    <row r="398" spans="6:24" x14ac:dyDescent="0.55000000000000004">
      <c r="F398" s="31"/>
      <c r="H398" s="31"/>
      <c r="I398" s="48"/>
      <c r="J398" s="31"/>
      <c r="K398" s="51">
        <v>0</v>
      </c>
      <c r="L398" s="51">
        <v>0</v>
      </c>
      <c r="M398" s="53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1">
        <v>0</v>
      </c>
      <c r="U398" s="51">
        <v>0</v>
      </c>
      <c r="V398" s="51">
        <v>0</v>
      </c>
      <c r="W398" s="51">
        <v>0</v>
      </c>
      <c r="X398" s="51">
        <v>0</v>
      </c>
    </row>
    <row r="399" spans="6:24" x14ac:dyDescent="0.55000000000000004">
      <c r="F399" s="31"/>
      <c r="H399" s="31"/>
      <c r="I399" s="48"/>
      <c r="J399" s="31"/>
      <c r="K399" s="51">
        <v>0</v>
      </c>
      <c r="L399" s="51">
        <v>0</v>
      </c>
      <c r="M399" s="53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1">
        <v>0</v>
      </c>
      <c r="U399" s="51">
        <v>0</v>
      </c>
      <c r="V399" s="51">
        <v>0</v>
      </c>
      <c r="W399" s="51">
        <v>0</v>
      </c>
      <c r="X399" s="51">
        <v>0</v>
      </c>
    </row>
    <row r="400" spans="6:24" x14ac:dyDescent="0.55000000000000004">
      <c r="F400" s="31"/>
      <c r="H400" s="31"/>
      <c r="I400" s="48"/>
      <c r="J400" s="31"/>
      <c r="K400" s="51">
        <v>0</v>
      </c>
      <c r="L400" s="51">
        <v>0</v>
      </c>
      <c r="M400" s="53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1">
        <v>0</v>
      </c>
      <c r="U400" s="51">
        <v>0</v>
      </c>
      <c r="V400" s="51">
        <v>0</v>
      </c>
      <c r="W400" s="51">
        <v>0</v>
      </c>
      <c r="X400" s="51">
        <v>0</v>
      </c>
    </row>
    <row r="401" spans="6:24" x14ac:dyDescent="0.55000000000000004">
      <c r="F401" s="31"/>
      <c r="H401" s="31"/>
      <c r="I401" s="48"/>
      <c r="J401" s="31"/>
      <c r="K401" s="51">
        <v>0</v>
      </c>
      <c r="L401" s="51">
        <v>0</v>
      </c>
      <c r="M401" s="53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1">
        <v>0</v>
      </c>
      <c r="U401" s="51">
        <v>0</v>
      </c>
      <c r="V401" s="51">
        <v>0</v>
      </c>
      <c r="W401" s="51">
        <v>0</v>
      </c>
      <c r="X401" s="51">
        <v>0</v>
      </c>
    </row>
    <row r="402" spans="6:24" x14ac:dyDescent="0.55000000000000004">
      <c r="F402" s="31"/>
      <c r="H402" s="31"/>
      <c r="I402" s="48"/>
      <c r="J402" s="31"/>
      <c r="K402" s="51">
        <v>0</v>
      </c>
      <c r="L402" s="51">
        <v>0</v>
      </c>
      <c r="M402" s="53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1">
        <v>0</v>
      </c>
      <c r="U402" s="51">
        <v>0</v>
      </c>
      <c r="V402" s="51">
        <v>0</v>
      </c>
      <c r="W402" s="51">
        <v>0</v>
      </c>
      <c r="X402" s="51">
        <v>0</v>
      </c>
    </row>
    <row r="403" spans="6:24" x14ac:dyDescent="0.55000000000000004">
      <c r="F403" s="31"/>
      <c r="H403" s="31"/>
      <c r="I403" s="48"/>
      <c r="J403" s="31"/>
      <c r="K403" s="51">
        <v>0</v>
      </c>
      <c r="L403" s="51">
        <v>0</v>
      </c>
      <c r="M403" s="53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1">
        <v>0</v>
      </c>
      <c r="U403" s="51">
        <v>0</v>
      </c>
      <c r="V403" s="51">
        <v>0</v>
      </c>
      <c r="W403" s="51">
        <v>0</v>
      </c>
      <c r="X403" s="51">
        <v>0</v>
      </c>
    </row>
    <row r="404" spans="6:24" x14ac:dyDescent="0.55000000000000004">
      <c r="F404" s="31"/>
      <c r="H404" s="31"/>
      <c r="I404" s="48"/>
      <c r="J404" s="31"/>
      <c r="K404" s="51">
        <v>0</v>
      </c>
      <c r="L404" s="51">
        <v>0</v>
      </c>
      <c r="M404" s="53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1">
        <v>0</v>
      </c>
      <c r="U404" s="51">
        <v>0</v>
      </c>
      <c r="V404" s="51">
        <v>0</v>
      </c>
      <c r="W404" s="51">
        <v>0</v>
      </c>
      <c r="X404" s="51">
        <v>0</v>
      </c>
    </row>
    <row r="405" spans="6:24" x14ac:dyDescent="0.55000000000000004">
      <c r="F405" s="31"/>
      <c r="H405" s="31"/>
      <c r="I405" s="48"/>
      <c r="J405" s="31"/>
      <c r="K405" s="51">
        <v>0</v>
      </c>
      <c r="L405" s="51">
        <v>0</v>
      </c>
      <c r="M405" s="53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1">
        <v>0</v>
      </c>
      <c r="U405" s="51">
        <v>0</v>
      </c>
      <c r="V405" s="51">
        <v>0</v>
      </c>
      <c r="W405" s="51">
        <v>0</v>
      </c>
      <c r="X405" s="51">
        <v>0</v>
      </c>
    </row>
    <row r="406" spans="6:24" x14ac:dyDescent="0.55000000000000004">
      <c r="F406" s="31"/>
      <c r="H406" s="31"/>
      <c r="I406" s="48"/>
      <c r="J406" s="31"/>
      <c r="K406" s="51">
        <v>0</v>
      </c>
      <c r="L406" s="51">
        <v>0</v>
      </c>
      <c r="M406" s="53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1">
        <v>0</v>
      </c>
      <c r="U406" s="51">
        <v>0</v>
      </c>
      <c r="V406" s="51">
        <v>0</v>
      </c>
      <c r="W406" s="51">
        <v>0</v>
      </c>
      <c r="X406" s="51">
        <v>0</v>
      </c>
    </row>
    <row r="407" spans="6:24" x14ac:dyDescent="0.55000000000000004">
      <c r="F407" s="31"/>
      <c r="H407" s="31"/>
      <c r="I407" s="48"/>
      <c r="J407" s="31"/>
      <c r="K407" s="51">
        <v>0</v>
      </c>
      <c r="L407" s="51">
        <v>0</v>
      </c>
      <c r="M407" s="53">
        <v>0</v>
      </c>
      <c r="N407" s="51">
        <v>0</v>
      </c>
      <c r="O407" s="51">
        <v>0</v>
      </c>
      <c r="P407" s="51">
        <v>0</v>
      </c>
      <c r="Q407" s="51">
        <v>0</v>
      </c>
      <c r="R407" s="51">
        <v>0</v>
      </c>
      <c r="S407" s="51">
        <v>0</v>
      </c>
      <c r="T407" s="51">
        <v>0</v>
      </c>
      <c r="U407" s="51">
        <v>0</v>
      </c>
      <c r="V407" s="51">
        <v>0</v>
      </c>
      <c r="W407" s="51">
        <v>0</v>
      </c>
      <c r="X407" s="51">
        <v>0</v>
      </c>
    </row>
    <row r="408" spans="6:24" x14ac:dyDescent="0.55000000000000004">
      <c r="F408" s="31"/>
      <c r="H408" s="31"/>
      <c r="I408" s="48"/>
      <c r="J408" s="31"/>
      <c r="K408" s="51">
        <v>0</v>
      </c>
      <c r="L408" s="51">
        <v>0</v>
      </c>
      <c r="M408" s="53">
        <v>0</v>
      </c>
      <c r="N408" s="51">
        <v>0</v>
      </c>
      <c r="O408" s="51">
        <v>0</v>
      </c>
      <c r="P408" s="51">
        <v>0</v>
      </c>
      <c r="Q408" s="51">
        <v>0</v>
      </c>
      <c r="R408" s="51">
        <v>0</v>
      </c>
      <c r="S408" s="51">
        <v>0</v>
      </c>
      <c r="T408" s="51">
        <v>0</v>
      </c>
      <c r="U408" s="51">
        <v>0</v>
      </c>
      <c r="V408" s="51">
        <v>0</v>
      </c>
      <c r="W408" s="51">
        <v>0</v>
      </c>
      <c r="X408" s="51">
        <v>0</v>
      </c>
    </row>
    <row r="409" spans="6:24" x14ac:dyDescent="0.55000000000000004">
      <c r="F409" s="31"/>
      <c r="H409" s="31"/>
      <c r="I409" s="48"/>
      <c r="J409" s="31"/>
      <c r="K409" s="51">
        <v>0</v>
      </c>
      <c r="L409" s="51">
        <v>0</v>
      </c>
      <c r="M409" s="53">
        <v>0</v>
      </c>
      <c r="N409" s="51">
        <v>0</v>
      </c>
      <c r="O409" s="51">
        <v>0</v>
      </c>
      <c r="P409" s="51">
        <v>0</v>
      </c>
      <c r="Q409" s="51">
        <v>0</v>
      </c>
      <c r="R409" s="51">
        <v>0</v>
      </c>
      <c r="S409" s="51">
        <v>0</v>
      </c>
      <c r="T409" s="51">
        <v>0</v>
      </c>
      <c r="U409" s="51">
        <v>0</v>
      </c>
      <c r="V409" s="51">
        <v>0</v>
      </c>
      <c r="W409" s="51">
        <v>0</v>
      </c>
      <c r="X409" s="51">
        <v>0</v>
      </c>
    </row>
    <row r="410" spans="6:24" x14ac:dyDescent="0.55000000000000004">
      <c r="F410" s="31"/>
      <c r="H410" s="31"/>
      <c r="I410" s="48"/>
      <c r="J410" s="31"/>
      <c r="K410" s="51">
        <v>0</v>
      </c>
      <c r="L410" s="51">
        <v>0</v>
      </c>
      <c r="M410" s="53">
        <v>0</v>
      </c>
      <c r="N410" s="51">
        <v>0</v>
      </c>
      <c r="O410" s="51">
        <v>0</v>
      </c>
      <c r="P410" s="51">
        <v>0</v>
      </c>
      <c r="Q410" s="51">
        <v>0</v>
      </c>
      <c r="R410" s="51">
        <v>0</v>
      </c>
      <c r="S410" s="51">
        <v>0</v>
      </c>
      <c r="T410" s="51">
        <v>0</v>
      </c>
      <c r="U410" s="51">
        <v>0</v>
      </c>
      <c r="V410" s="51">
        <v>0</v>
      </c>
      <c r="W410" s="51">
        <v>0</v>
      </c>
      <c r="X410" s="51">
        <v>0</v>
      </c>
    </row>
    <row r="411" spans="6:24" x14ac:dyDescent="0.55000000000000004">
      <c r="F411" s="31"/>
      <c r="H411" s="31"/>
      <c r="I411" s="48"/>
      <c r="J411" s="31"/>
      <c r="K411" s="51">
        <v>0</v>
      </c>
      <c r="L411" s="51">
        <v>0</v>
      </c>
      <c r="M411" s="53">
        <v>0</v>
      </c>
      <c r="N411" s="51">
        <v>0</v>
      </c>
      <c r="O411" s="51">
        <v>0</v>
      </c>
      <c r="P411" s="51">
        <v>0</v>
      </c>
      <c r="Q411" s="51">
        <v>0</v>
      </c>
      <c r="R411" s="51">
        <v>0</v>
      </c>
      <c r="S411" s="51">
        <v>0</v>
      </c>
      <c r="T411" s="51">
        <v>0</v>
      </c>
      <c r="U411" s="51">
        <v>0</v>
      </c>
      <c r="V411" s="51">
        <v>0</v>
      </c>
      <c r="W411" s="51">
        <v>0</v>
      </c>
      <c r="X411" s="51">
        <v>0</v>
      </c>
    </row>
    <row r="412" spans="6:24" x14ac:dyDescent="0.55000000000000004">
      <c r="F412" s="31"/>
      <c r="H412" s="31"/>
      <c r="I412" s="48"/>
      <c r="J412" s="31"/>
      <c r="K412" s="51">
        <v>0</v>
      </c>
      <c r="L412" s="51">
        <v>0</v>
      </c>
      <c r="M412" s="53">
        <v>0</v>
      </c>
      <c r="N412" s="51">
        <v>0</v>
      </c>
      <c r="O412" s="51">
        <v>0</v>
      </c>
      <c r="P412" s="51">
        <v>0</v>
      </c>
      <c r="Q412" s="51">
        <v>0</v>
      </c>
      <c r="R412" s="51">
        <v>0</v>
      </c>
      <c r="S412" s="51">
        <v>0</v>
      </c>
      <c r="T412" s="51">
        <v>0</v>
      </c>
      <c r="U412" s="51">
        <v>0</v>
      </c>
      <c r="V412" s="51">
        <v>0</v>
      </c>
      <c r="W412" s="51">
        <v>0</v>
      </c>
      <c r="X412" s="51">
        <v>0</v>
      </c>
    </row>
    <row r="413" spans="6:24" x14ac:dyDescent="0.55000000000000004">
      <c r="F413" s="31"/>
      <c r="H413" s="31"/>
      <c r="I413" s="48"/>
      <c r="J413" s="31"/>
      <c r="K413" s="51">
        <v>0</v>
      </c>
      <c r="L413" s="51">
        <v>0</v>
      </c>
      <c r="M413" s="53">
        <v>0</v>
      </c>
      <c r="N413" s="51">
        <v>0</v>
      </c>
      <c r="O413" s="51">
        <v>0</v>
      </c>
      <c r="P413" s="51">
        <v>0</v>
      </c>
      <c r="Q413" s="51">
        <v>0</v>
      </c>
      <c r="R413" s="51">
        <v>0</v>
      </c>
      <c r="S413" s="51">
        <v>0</v>
      </c>
      <c r="T413" s="51">
        <v>0</v>
      </c>
      <c r="U413" s="51">
        <v>0</v>
      </c>
      <c r="V413" s="51">
        <v>0</v>
      </c>
      <c r="W413" s="51">
        <v>0</v>
      </c>
      <c r="X413" s="51">
        <v>0</v>
      </c>
    </row>
    <row r="414" spans="6:24" x14ac:dyDescent="0.55000000000000004">
      <c r="F414" s="31"/>
      <c r="H414" s="31"/>
      <c r="I414" s="48"/>
      <c r="J414" s="31"/>
      <c r="K414" s="51">
        <v>0</v>
      </c>
      <c r="L414" s="51">
        <v>0</v>
      </c>
      <c r="M414" s="53">
        <v>0</v>
      </c>
      <c r="N414" s="51">
        <v>0</v>
      </c>
      <c r="O414" s="51">
        <v>0</v>
      </c>
      <c r="P414" s="51">
        <v>0</v>
      </c>
      <c r="Q414" s="51">
        <v>0</v>
      </c>
      <c r="R414" s="51">
        <v>0</v>
      </c>
      <c r="S414" s="51">
        <v>0</v>
      </c>
      <c r="T414" s="51">
        <v>0</v>
      </c>
      <c r="U414" s="51">
        <v>0</v>
      </c>
      <c r="V414" s="51">
        <v>0</v>
      </c>
      <c r="W414" s="51">
        <v>0</v>
      </c>
      <c r="X414" s="51">
        <v>0</v>
      </c>
    </row>
    <row r="415" spans="6:24" x14ac:dyDescent="0.55000000000000004">
      <c r="F415" s="31"/>
      <c r="H415" s="31"/>
      <c r="I415" s="48"/>
      <c r="J415" s="31"/>
      <c r="K415" s="51">
        <v>0</v>
      </c>
      <c r="L415" s="51">
        <v>0</v>
      </c>
      <c r="M415" s="53">
        <v>0</v>
      </c>
      <c r="N415" s="51">
        <v>0</v>
      </c>
      <c r="O415" s="51">
        <v>0</v>
      </c>
      <c r="P415" s="51">
        <v>0</v>
      </c>
      <c r="Q415" s="51">
        <v>0</v>
      </c>
      <c r="R415" s="51">
        <v>0</v>
      </c>
      <c r="S415" s="51">
        <v>0</v>
      </c>
      <c r="T415" s="51">
        <v>0</v>
      </c>
      <c r="U415" s="51">
        <v>0</v>
      </c>
      <c r="V415" s="51">
        <v>0</v>
      </c>
      <c r="W415" s="51">
        <v>0</v>
      </c>
      <c r="X415" s="51">
        <v>0</v>
      </c>
    </row>
    <row r="416" spans="6:24" x14ac:dyDescent="0.55000000000000004">
      <c r="F416" s="31"/>
      <c r="H416" s="31"/>
      <c r="I416" s="48"/>
      <c r="J416" s="31"/>
      <c r="K416" s="51">
        <v>0</v>
      </c>
      <c r="L416" s="51">
        <v>0</v>
      </c>
      <c r="M416" s="53">
        <v>0</v>
      </c>
      <c r="N416" s="51">
        <v>0</v>
      </c>
      <c r="O416" s="51">
        <v>0</v>
      </c>
      <c r="P416" s="51">
        <v>0</v>
      </c>
      <c r="Q416" s="51">
        <v>0</v>
      </c>
      <c r="R416" s="51">
        <v>0</v>
      </c>
      <c r="S416" s="51">
        <v>0</v>
      </c>
      <c r="T416" s="51">
        <v>0</v>
      </c>
      <c r="U416" s="51">
        <v>0</v>
      </c>
      <c r="V416" s="51">
        <v>0</v>
      </c>
      <c r="W416" s="51">
        <v>0</v>
      </c>
      <c r="X416" s="51">
        <v>0</v>
      </c>
    </row>
    <row r="417" spans="6:24" x14ac:dyDescent="0.55000000000000004">
      <c r="F417" s="31"/>
      <c r="H417" s="31"/>
      <c r="I417" s="48"/>
      <c r="J417" s="31"/>
      <c r="K417" s="51">
        <v>0</v>
      </c>
      <c r="L417" s="51">
        <v>0</v>
      </c>
      <c r="M417" s="53">
        <v>0</v>
      </c>
      <c r="N417" s="51">
        <v>0</v>
      </c>
      <c r="O417" s="51">
        <v>0</v>
      </c>
      <c r="P417" s="51">
        <v>0</v>
      </c>
      <c r="Q417" s="51">
        <v>0</v>
      </c>
      <c r="R417" s="51">
        <v>0</v>
      </c>
      <c r="S417" s="51">
        <v>0</v>
      </c>
      <c r="T417" s="51">
        <v>0</v>
      </c>
      <c r="U417" s="51">
        <v>0</v>
      </c>
      <c r="V417" s="51">
        <v>0</v>
      </c>
      <c r="W417" s="51">
        <v>0</v>
      </c>
      <c r="X417" s="51">
        <v>0</v>
      </c>
    </row>
    <row r="418" spans="6:24" x14ac:dyDescent="0.55000000000000004">
      <c r="F418" s="31"/>
      <c r="H418" s="31"/>
      <c r="I418" s="48"/>
      <c r="J418" s="31"/>
      <c r="K418" s="51">
        <v>0</v>
      </c>
      <c r="L418" s="51">
        <v>0</v>
      </c>
      <c r="M418" s="53">
        <v>0</v>
      </c>
      <c r="N418" s="51">
        <v>0</v>
      </c>
      <c r="O418" s="51">
        <v>0</v>
      </c>
      <c r="P418" s="51">
        <v>0</v>
      </c>
      <c r="Q418" s="51">
        <v>0</v>
      </c>
      <c r="R418" s="51">
        <v>0</v>
      </c>
      <c r="S418" s="51">
        <v>0</v>
      </c>
      <c r="T418" s="51">
        <v>0</v>
      </c>
      <c r="U418" s="51">
        <v>0</v>
      </c>
      <c r="V418" s="51">
        <v>0</v>
      </c>
      <c r="W418" s="51">
        <v>0</v>
      </c>
      <c r="X418" s="51">
        <v>0</v>
      </c>
    </row>
    <row r="419" spans="6:24" x14ac:dyDescent="0.55000000000000004">
      <c r="F419" s="31"/>
      <c r="H419" s="31"/>
      <c r="I419" s="48"/>
      <c r="J419" s="31"/>
      <c r="K419" s="51">
        <v>0</v>
      </c>
      <c r="L419" s="51">
        <v>0</v>
      </c>
      <c r="M419" s="53">
        <v>0</v>
      </c>
      <c r="N419" s="51">
        <v>0</v>
      </c>
      <c r="O419" s="51">
        <v>0</v>
      </c>
      <c r="P419" s="51">
        <v>0</v>
      </c>
      <c r="Q419" s="51">
        <v>0</v>
      </c>
      <c r="R419" s="51">
        <v>0</v>
      </c>
      <c r="S419" s="51">
        <v>0</v>
      </c>
      <c r="T419" s="51">
        <v>0</v>
      </c>
      <c r="U419" s="51">
        <v>0</v>
      </c>
      <c r="V419" s="51">
        <v>0</v>
      </c>
      <c r="W419" s="51">
        <v>0</v>
      </c>
      <c r="X419" s="51">
        <v>0</v>
      </c>
    </row>
    <row r="420" spans="6:24" x14ac:dyDescent="0.55000000000000004">
      <c r="F420" s="31"/>
      <c r="H420" s="31"/>
      <c r="I420" s="48"/>
      <c r="J420" s="31"/>
      <c r="K420" s="51">
        <v>0</v>
      </c>
      <c r="L420" s="51">
        <v>0</v>
      </c>
      <c r="M420" s="53">
        <v>0</v>
      </c>
      <c r="N420" s="51">
        <v>0</v>
      </c>
      <c r="O420" s="51">
        <v>0</v>
      </c>
      <c r="P420" s="51">
        <v>0</v>
      </c>
      <c r="Q420" s="51">
        <v>0</v>
      </c>
      <c r="R420" s="51">
        <v>0</v>
      </c>
      <c r="S420" s="51">
        <v>0</v>
      </c>
      <c r="T420" s="51">
        <v>0</v>
      </c>
      <c r="U420" s="51">
        <v>0</v>
      </c>
      <c r="V420" s="51">
        <v>0</v>
      </c>
      <c r="W420" s="51">
        <v>0</v>
      </c>
      <c r="X420" s="51">
        <v>0</v>
      </c>
    </row>
    <row r="421" spans="6:24" x14ac:dyDescent="0.55000000000000004">
      <c r="F421" s="31"/>
      <c r="H421" s="31"/>
      <c r="I421" s="48"/>
      <c r="J421" s="31"/>
      <c r="K421" s="51">
        <v>0</v>
      </c>
      <c r="L421" s="51">
        <v>0</v>
      </c>
      <c r="M421" s="53">
        <v>0</v>
      </c>
      <c r="N421" s="51">
        <v>0</v>
      </c>
      <c r="O421" s="51">
        <v>0</v>
      </c>
      <c r="P421" s="51">
        <v>0</v>
      </c>
      <c r="Q421" s="51">
        <v>0</v>
      </c>
      <c r="R421" s="51">
        <v>0</v>
      </c>
      <c r="S421" s="51">
        <v>0</v>
      </c>
      <c r="T421" s="51">
        <v>0</v>
      </c>
      <c r="U421" s="51">
        <v>0</v>
      </c>
      <c r="V421" s="51">
        <v>0</v>
      </c>
      <c r="W421" s="51">
        <v>0</v>
      </c>
      <c r="X421" s="51">
        <v>0</v>
      </c>
    </row>
    <row r="422" spans="6:24" x14ac:dyDescent="0.55000000000000004">
      <c r="F422" s="31"/>
      <c r="H422" s="31"/>
      <c r="I422" s="48"/>
      <c r="J422" s="31"/>
      <c r="K422" s="51">
        <v>0</v>
      </c>
      <c r="L422" s="51">
        <v>0</v>
      </c>
      <c r="M422" s="53">
        <v>0</v>
      </c>
      <c r="N422" s="51">
        <v>0</v>
      </c>
      <c r="O422" s="51">
        <v>0</v>
      </c>
      <c r="P422" s="51">
        <v>0</v>
      </c>
      <c r="Q422" s="51">
        <v>0</v>
      </c>
      <c r="R422" s="51">
        <v>0</v>
      </c>
      <c r="S422" s="51">
        <v>0</v>
      </c>
      <c r="T422" s="51">
        <v>0</v>
      </c>
      <c r="U422" s="51">
        <v>0</v>
      </c>
      <c r="V422" s="51">
        <v>0</v>
      </c>
      <c r="W422" s="51">
        <v>0</v>
      </c>
      <c r="X422" s="51">
        <v>0</v>
      </c>
    </row>
    <row r="423" spans="6:24" x14ac:dyDescent="0.55000000000000004">
      <c r="F423" s="31"/>
      <c r="H423" s="31"/>
      <c r="I423" s="48"/>
      <c r="J423" s="31"/>
      <c r="K423" s="51">
        <v>0</v>
      </c>
      <c r="L423" s="51">
        <v>0</v>
      </c>
      <c r="M423" s="53">
        <v>0</v>
      </c>
      <c r="N423" s="51">
        <v>0</v>
      </c>
      <c r="O423" s="51">
        <v>0</v>
      </c>
      <c r="P423" s="51">
        <v>0</v>
      </c>
      <c r="Q423" s="51">
        <v>0</v>
      </c>
      <c r="R423" s="51">
        <v>0</v>
      </c>
      <c r="S423" s="51">
        <v>0</v>
      </c>
      <c r="T423" s="51">
        <v>0</v>
      </c>
      <c r="U423" s="51">
        <v>0</v>
      </c>
      <c r="V423" s="51">
        <v>0</v>
      </c>
      <c r="W423" s="51">
        <v>0</v>
      </c>
      <c r="X423" s="51">
        <v>0</v>
      </c>
    </row>
    <row r="424" spans="6:24" x14ac:dyDescent="0.55000000000000004">
      <c r="F424" s="31"/>
      <c r="H424" s="31"/>
      <c r="I424" s="48"/>
      <c r="J424" s="31"/>
      <c r="K424" s="51">
        <v>0</v>
      </c>
      <c r="L424" s="51">
        <v>0</v>
      </c>
      <c r="M424" s="53">
        <v>0</v>
      </c>
      <c r="N424" s="51">
        <v>0</v>
      </c>
      <c r="O424" s="51">
        <v>0</v>
      </c>
      <c r="P424" s="51">
        <v>0</v>
      </c>
      <c r="Q424" s="51">
        <v>0</v>
      </c>
      <c r="R424" s="51">
        <v>0</v>
      </c>
      <c r="S424" s="51">
        <v>0</v>
      </c>
      <c r="T424" s="51">
        <v>0</v>
      </c>
      <c r="U424" s="51">
        <v>0</v>
      </c>
      <c r="V424" s="51">
        <v>0</v>
      </c>
      <c r="W424" s="51">
        <v>0</v>
      </c>
      <c r="X424" s="51">
        <v>0</v>
      </c>
    </row>
    <row r="425" spans="6:24" x14ac:dyDescent="0.55000000000000004">
      <c r="F425" s="31"/>
      <c r="H425" s="31"/>
      <c r="I425" s="48"/>
      <c r="J425" s="31"/>
      <c r="K425" s="51">
        <v>0</v>
      </c>
      <c r="L425" s="51">
        <v>0</v>
      </c>
      <c r="M425" s="53">
        <v>0</v>
      </c>
      <c r="N425" s="51">
        <v>0</v>
      </c>
      <c r="O425" s="51">
        <v>0</v>
      </c>
      <c r="P425" s="51">
        <v>0</v>
      </c>
      <c r="Q425" s="51">
        <v>0</v>
      </c>
      <c r="R425" s="51">
        <v>0</v>
      </c>
      <c r="S425" s="51">
        <v>0</v>
      </c>
      <c r="T425" s="51">
        <v>0</v>
      </c>
      <c r="U425" s="51">
        <v>0</v>
      </c>
      <c r="V425" s="51">
        <v>0</v>
      </c>
      <c r="W425" s="51">
        <v>0</v>
      </c>
      <c r="X425" s="51">
        <v>0</v>
      </c>
    </row>
    <row r="426" spans="6:24" x14ac:dyDescent="0.55000000000000004">
      <c r="F426" s="31"/>
      <c r="H426" s="31"/>
      <c r="I426" s="48"/>
      <c r="J426" s="31"/>
      <c r="K426" s="51">
        <v>0</v>
      </c>
      <c r="L426" s="51">
        <v>0</v>
      </c>
      <c r="M426" s="53">
        <v>0</v>
      </c>
      <c r="N426" s="51">
        <v>0</v>
      </c>
      <c r="O426" s="51">
        <v>0</v>
      </c>
      <c r="P426" s="51">
        <v>0</v>
      </c>
      <c r="Q426" s="51">
        <v>0</v>
      </c>
      <c r="R426" s="51">
        <v>0</v>
      </c>
      <c r="S426" s="51">
        <v>0</v>
      </c>
      <c r="T426" s="51">
        <v>0</v>
      </c>
      <c r="U426" s="51">
        <v>0</v>
      </c>
      <c r="V426" s="51">
        <v>0</v>
      </c>
      <c r="W426" s="51">
        <v>0</v>
      </c>
      <c r="X426" s="51">
        <v>0</v>
      </c>
    </row>
    <row r="427" spans="6:24" x14ac:dyDescent="0.55000000000000004">
      <c r="F427" s="31"/>
      <c r="H427" s="31"/>
      <c r="I427" s="48"/>
      <c r="J427" s="31"/>
      <c r="K427" s="51">
        <v>0</v>
      </c>
      <c r="L427" s="51">
        <v>0</v>
      </c>
      <c r="M427" s="53">
        <v>0</v>
      </c>
      <c r="N427" s="51">
        <v>0</v>
      </c>
      <c r="O427" s="51">
        <v>0</v>
      </c>
      <c r="P427" s="51">
        <v>0</v>
      </c>
      <c r="Q427" s="51">
        <v>0</v>
      </c>
      <c r="R427" s="51">
        <v>0</v>
      </c>
      <c r="S427" s="51">
        <v>0</v>
      </c>
      <c r="T427" s="51">
        <v>0</v>
      </c>
      <c r="U427" s="51">
        <v>0</v>
      </c>
      <c r="V427" s="51">
        <v>0</v>
      </c>
      <c r="W427" s="51">
        <v>0</v>
      </c>
      <c r="X427" s="51">
        <v>0</v>
      </c>
    </row>
    <row r="428" spans="6:24" x14ac:dyDescent="0.55000000000000004">
      <c r="F428" s="31"/>
      <c r="H428" s="31"/>
      <c r="I428" s="48"/>
      <c r="J428" s="31"/>
      <c r="K428" s="51">
        <v>0</v>
      </c>
      <c r="L428" s="51">
        <v>0</v>
      </c>
      <c r="M428" s="53">
        <v>0</v>
      </c>
      <c r="N428" s="51">
        <v>0</v>
      </c>
      <c r="O428" s="51">
        <v>0</v>
      </c>
      <c r="P428" s="51">
        <v>0</v>
      </c>
      <c r="Q428" s="51">
        <v>0</v>
      </c>
      <c r="R428" s="51">
        <v>0</v>
      </c>
      <c r="S428" s="51">
        <v>0</v>
      </c>
      <c r="T428" s="51">
        <v>0</v>
      </c>
      <c r="U428" s="51">
        <v>0</v>
      </c>
      <c r="V428" s="51">
        <v>0</v>
      </c>
      <c r="W428" s="51">
        <v>0</v>
      </c>
      <c r="X428" s="51">
        <v>0</v>
      </c>
    </row>
    <row r="429" spans="6:24" x14ac:dyDescent="0.55000000000000004">
      <c r="F429" s="31"/>
      <c r="H429" s="31"/>
      <c r="I429" s="48"/>
      <c r="J429" s="31"/>
      <c r="K429" s="51">
        <v>0</v>
      </c>
      <c r="L429" s="51">
        <v>0</v>
      </c>
      <c r="M429" s="53">
        <v>0</v>
      </c>
      <c r="N429" s="51">
        <v>0</v>
      </c>
      <c r="O429" s="51">
        <v>0</v>
      </c>
      <c r="P429" s="51">
        <v>0</v>
      </c>
      <c r="Q429" s="51">
        <v>0</v>
      </c>
      <c r="R429" s="51">
        <v>0</v>
      </c>
      <c r="S429" s="51">
        <v>0</v>
      </c>
      <c r="T429" s="51">
        <v>0</v>
      </c>
      <c r="U429" s="51">
        <v>0</v>
      </c>
      <c r="V429" s="51">
        <v>0</v>
      </c>
      <c r="W429" s="51">
        <v>0</v>
      </c>
      <c r="X429" s="51">
        <v>0</v>
      </c>
    </row>
    <row r="430" spans="6:24" x14ac:dyDescent="0.55000000000000004">
      <c r="F430" s="31"/>
      <c r="H430" s="31"/>
      <c r="I430" s="48"/>
      <c r="J430" s="31"/>
      <c r="K430" s="51">
        <v>0</v>
      </c>
      <c r="L430" s="51">
        <v>0</v>
      </c>
      <c r="M430" s="53">
        <v>0</v>
      </c>
      <c r="N430" s="51">
        <v>0</v>
      </c>
      <c r="O430" s="51">
        <v>0</v>
      </c>
      <c r="P430" s="51">
        <v>0</v>
      </c>
      <c r="Q430" s="51">
        <v>0</v>
      </c>
      <c r="R430" s="51">
        <v>0</v>
      </c>
      <c r="S430" s="51">
        <v>0</v>
      </c>
      <c r="T430" s="51">
        <v>0</v>
      </c>
      <c r="U430" s="51">
        <v>0</v>
      </c>
      <c r="V430" s="51">
        <v>0</v>
      </c>
      <c r="W430" s="51">
        <v>0</v>
      </c>
      <c r="X430" s="51">
        <v>0</v>
      </c>
    </row>
    <row r="431" spans="6:24" x14ac:dyDescent="0.55000000000000004">
      <c r="F431" s="31"/>
      <c r="H431" s="31"/>
      <c r="I431" s="48"/>
      <c r="J431" s="31"/>
      <c r="K431" s="51">
        <v>0</v>
      </c>
      <c r="L431" s="51">
        <v>0</v>
      </c>
      <c r="M431" s="53">
        <v>0</v>
      </c>
      <c r="N431" s="51">
        <v>0</v>
      </c>
      <c r="O431" s="51">
        <v>0</v>
      </c>
      <c r="P431" s="51">
        <v>0</v>
      </c>
      <c r="Q431" s="51">
        <v>0</v>
      </c>
      <c r="R431" s="51">
        <v>0</v>
      </c>
      <c r="S431" s="51">
        <v>0</v>
      </c>
      <c r="T431" s="51">
        <v>0</v>
      </c>
      <c r="U431" s="51">
        <v>0</v>
      </c>
      <c r="V431" s="51">
        <v>0</v>
      </c>
      <c r="W431" s="51">
        <v>0</v>
      </c>
      <c r="X431" s="51">
        <v>0</v>
      </c>
    </row>
    <row r="432" spans="6:24" x14ac:dyDescent="0.55000000000000004">
      <c r="F432" s="31"/>
      <c r="H432" s="31"/>
      <c r="I432" s="48"/>
      <c r="J432" s="31"/>
      <c r="K432" s="51">
        <v>0</v>
      </c>
      <c r="L432" s="51">
        <v>0</v>
      </c>
      <c r="M432" s="53">
        <v>0</v>
      </c>
      <c r="N432" s="51">
        <v>0</v>
      </c>
      <c r="O432" s="51">
        <v>0</v>
      </c>
      <c r="P432" s="51">
        <v>0</v>
      </c>
      <c r="Q432" s="51">
        <v>0</v>
      </c>
      <c r="R432" s="51">
        <v>0</v>
      </c>
      <c r="S432" s="51">
        <v>0</v>
      </c>
      <c r="T432" s="51">
        <v>0</v>
      </c>
      <c r="U432" s="51">
        <v>0</v>
      </c>
      <c r="V432" s="51">
        <v>0</v>
      </c>
      <c r="W432" s="51">
        <v>0</v>
      </c>
      <c r="X432" s="51">
        <v>0</v>
      </c>
    </row>
    <row r="433" spans="6:24" x14ac:dyDescent="0.55000000000000004">
      <c r="F433" s="31"/>
      <c r="H433" s="31"/>
      <c r="I433" s="48"/>
      <c r="J433" s="31"/>
      <c r="K433" s="51">
        <v>0</v>
      </c>
      <c r="L433" s="51">
        <v>0</v>
      </c>
      <c r="M433" s="53">
        <v>0</v>
      </c>
      <c r="N433" s="51">
        <v>0</v>
      </c>
      <c r="O433" s="51">
        <v>0</v>
      </c>
      <c r="P433" s="51">
        <v>0</v>
      </c>
      <c r="Q433" s="51">
        <v>0</v>
      </c>
      <c r="R433" s="51">
        <v>0</v>
      </c>
      <c r="S433" s="51">
        <v>0</v>
      </c>
      <c r="T433" s="51">
        <v>0</v>
      </c>
      <c r="U433" s="51">
        <v>0</v>
      </c>
      <c r="V433" s="51">
        <v>0</v>
      </c>
      <c r="W433" s="51">
        <v>0</v>
      </c>
      <c r="X433" s="51">
        <v>0</v>
      </c>
    </row>
    <row r="434" spans="6:24" x14ac:dyDescent="0.55000000000000004">
      <c r="F434" s="31"/>
      <c r="H434" s="31"/>
      <c r="I434" s="48"/>
      <c r="J434" s="31"/>
      <c r="K434" s="51">
        <v>0</v>
      </c>
      <c r="L434" s="51">
        <v>0</v>
      </c>
      <c r="M434" s="53">
        <v>0</v>
      </c>
      <c r="N434" s="51">
        <v>0</v>
      </c>
      <c r="O434" s="51">
        <v>0</v>
      </c>
      <c r="P434" s="51">
        <v>0</v>
      </c>
      <c r="Q434" s="51">
        <v>0</v>
      </c>
      <c r="R434" s="51">
        <v>0</v>
      </c>
      <c r="S434" s="51">
        <v>0</v>
      </c>
      <c r="T434" s="51">
        <v>0</v>
      </c>
      <c r="U434" s="51">
        <v>0</v>
      </c>
      <c r="V434" s="51">
        <v>0</v>
      </c>
      <c r="W434" s="51">
        <v>0</v>
      </c>
      <c r="X434" s="51">
        <v>0</v>
      </c>
    </row>
    <row r="435" spans="6:24" x14ac:dyDescent="0.55000000000000004">
      <c r="F435" s="31"/>
      <c r="H435" s="31"/>
      <c r="I435" s="48"/>
      <c r="J435" s="31"/>
      <c r="K435" s="51">
        <v>0</v>
      </c>
      <c r="L435" s="51">
        <v>0</v>
      </c>
      <c r="M435" s="53">
        <v>0</v>
      </c>
      <c r="N435" s="51">
        <v>0</v>
      </c>
      <c r="O435" s="51">
        <v>0</v>
      </c>
      <c r="P435" s="51">
        <v>0</v>
      </c>
      <c r="Q435" s="51">
        <v>0</v>
      </c>
      <c r="R435" s="51">
        <v>0</v>
      </c>
      <c r="S435" s="51">
        <v>0</v>
      </c>
      <c r="T435" s="51">
        <v>0</v>
      </c>
      <c r="U435" s="51">
        <v>0</v>
      </c>
      <c r="V435" s="51">
        <v>0</v>
      </c>
      <c r="W435" s="51">
        <v>0</v>
      </c>
      <c r="X435" s="51">
        <v>0</v>
      </c>
    </row>
    <row r="436" spans="6:24" x14ac:dyDescent="0.55000000000000004">
      <c r="F436" s="31"/>
      <c r="H436" s="31"/>
      <c r="I436" s="48"/>
      <c r="J436" s="31"/>
      <c r="K436" s="51">
        <v>0</v>
      </c>
      <c r="L436" s="51">
        <v>0</v>
      </c>
      <c r="M436" s="53">
        <v>0</v>
      </c>
      <c r="N436" s="51">
        <v>0</v>
      </c>
      <c r="O436" s="51">
        <v>0</v>
      </c>
      <c r="P436" s="51">
        <v>0</v>
      </c>
      <c r="Q436" s="51">
        <v>0</v>
      </c>
      <c r="R436" s="51">
        <v>0</v>
      </c>
      <c r="S436" s="51">
        <v>0</v>
      </c>
      <c r="T436" s="51">
        <v>0</v>
      </c>
      <c r="U436" s="51">
        <v>0</v>
      </c>
      <c r="V436" s="51">
        <v>0</v>
      </c>
      <c r="W436" s="51">
        <v>0</v>
      </c>
      <c r="X436" s="51">
        <v>0</v>
      </c>
    </row>
    <row r="437" spans="6:24" x14ac:dyDescent="0.55000000000000004">
      <c r="F437" s="31"/>
      <c r="H437" s="31"/>
      <c r="I437" s="48"/>
      <c r="J437" s="31"/>
      <c r="K437" s="51">
        <v>0</v>
      </c>
      <c r="L437" s="51">
        <v>0</v>
      </c>
      <c r="M437" s="53">
        <v>0</v>
      </c>
      <c r="N437" s="51">
        <v>0</v>
      </c>
      <c r="O437" s="51">
        <v>0</v>
      </c>
      <c r="P437" s="51">
        <v>0</v>
      </c>
      <c r="Q437" s="51">
        <v>0</v>
      </c>
      <c r="R437" s="51">
        <v>0</v>
      </c>
      <c r="S437" s="51">
        <v>0</v>
      </c>
      <c r="T437" s="51">
        <v>0</v>
      </c>
      <c r="U437" s="51">
        <v>0</v>
      </c>
      <c r="V437" s="51">
        <v>0</v>
      </c>
      <c r="W437" s="51">
        <v>0</v>
      </c>
      <c r="X437" s="51">
        <v>0</v>
      </c>
    </row>
    <row r="438" spans="6:24" x14ac:dyDescent="0.55000000000000004">
      <c r="F438" s="31"/>
      <c r="H438" s="31"/>
      <c r="I438" s="48"/>
      <c r="J438" s="31"/>
      <c r="K438" s="51">
        <v>0</v>
      </c>
      <c r="L438" s="51">
        <v>0</v>
      </c>
      <c r="M438" s="53">
        <v>0</v>
      </c>
      <c r="N438" s="51">
        <v>0</v>
      </c>
      <c r="O438" s="51">
        <v>0</v>
      </c>
      <c r="P438" s="51">
        <v>0</v>
      </c>
      <c r="Q438" s="51">
        <v>0</v>
      </c>
      <c r="R438" s="51">
        <v>0</v>
      </c>
      <c r="S438" s="51">
        <v>0</v>
      </c>
      <c r="T438" s="51">
        <v>0</v>
      </c>
      <c r="U438" s="51">
        <v>0</v>
      </c>
      <c r="V438" s="51">
        <v>0</v>
      </c>
      <c r="W438" s="51">
        <v>0</v>
      </c>
      <c r="X438" s="51">
        <v>0</v>
      </c>
    </row>
    <row r="439" spans="6:24" x14ac:dyDescent="0.55000000000000004">
      <c r="F439" s="31"/>
      <c r="H439" s="31"/>
      <c r="I439" s="48"/>
      <c r="J439" s="31"/>
      <c r="K439" s="51">
        <v>0</v>
      </c>
      <c r="L439" s="51">
        <v>0</v>
      </c>
      <c r="M439" s="53">
        <v>0</v>
      </c>
      <c r="N439" s="51">
        <v>0</v>
      </c>
      <c r="O439" s="51">
        <v>0</v>
      </c>
      <c r="P439" s="51">
        <v>0</v>
      </c>
      <c r="Q439" s="51">
        <v>0</v>
      </c>
      <c r="R439" s="51">
        <v>0</v>
      </c>
      <c r="S439" s="51">
        <v>0</v>
      </c>
      <c r="T439" s="51">
        <v>0</v>
      </c>
      <c r="U439" s="51">
        <v>0</v>
      </c>
      <c r="V439" s="51">
        <v>0</v>
      </c>
      <c r="W439" s="51">
        <v>0</v>
      </c>
      <c r="X439" s="51">
        <v>0</v>
      </c>
    </row>
    <row r="440" spans="6:24" x14ac:dyDescent="0.55000000000000004">
      <c r="F440" s="31"/>
      <c r="H440" s="31"/>
      <c r="I440" s="48"/>
      <c r="J440" s="31"/>
      <c r="K440" s="51">
        <v>0</v>
      </c>
      <c r="L440" s="51">
        <v>0</v>
      </c>
      <c r="M440" s="53">
        <v>0</v>
      </c>
      <c r="N440" s="51">
        <v>0</v>
      </c>
      <c r="O440" s="51">
        <v>0</v>
      </c>
      <c r="P440" s="51">
        <v>0</v>
      </c>
      <c r="Q440" s="51">
        <v>0</v>
      </c>
      <c r="R440" s="51">
        <v>0</v>
      </c>
      <c r="S440" s="51">
        <v>0</v>
      </c>
      <c r="T440" s="51">
        <v>0</v>
      </c>
      <c r="U440" s="51">
        <v>0</v>
      </c>
      <c r="V440" s="51">
        <v>0</v>
      </c>
      <c r="W440" s="51">
        <v>0</v>
      </c>
      <c r="X440" s="51">
        <v>0</v>
      </c>
    </row>
    <row r="441" spans="6:24" x14ac:dyDescent="0.55000000000000004">
      <c r="F441" s="31"/>
      <c r="H441" s="31"/>
      <c r="I441" s="48"/>
      <c r="J441" s="31"/>
      <c r="K441" s="51">
        <v>0</v>
      </c>
      <c r="L441" s="51">
        <v>0</v>
      </c>
      <c r="M441" s="53">
        <v>0</v>
      </c>
      <c r="N441" s="51">
        <v>0</v>
      </c>
      <c r="O441" s="51">
        <v>0</v>
      </c>
      <c r="P441" s="51">
        <v>0</v>
      </c>
      <c r="Q441" s="51">
        <v>0</v>
      </c>
      <c r="R441" s="51">
        <v>0</v>
      </c>
      <c r="S441" s="51">
        <v>0</v>
      </c>
      <c r="T441" s="51">
        <v>0</v>
      </c>
      <c r="U441" s="51">
        <v>0</v>
      </c>
      <c r="V441" s="51">
        <v>0</v>
      </c>
      <c r="W441" s="51">
        <v>0</v>
      </c>
      <c r="X441" s="51">
        <v>0</v>
      </c>
    </row>
    <row r="442" spans="6:24" x14ac:dyDescent="0.55000000000000004">
      <c r="F442" s="31"/>
      <c r="H442" s="31"/>
      <c r="I442" s="48"/>
      <c r="J442" s="31"/>
      <c r="K442" s="51">
        <v>0</v>
      </c>
      <c r="L442" s="51">
        <v>0</v>
      </c>
      <c r="M442" s="53">
        <v>0</v>
      </c>
      <c r="N442" s="51">
        <v>0</v>
      </c>
      <c r="O442" s="51">
        <v>0</v>
      </c>
      <c r="P442" s="51">
        <v>0</v>
      </c>
      <c r="Q442" s="51">
        <v>0</v>
      </c>
      <c r="R442" s="51">
        <v>0</v>
      </c>
      <c r="S442" s="51">
        <v>0</v>
      </c>
      <c r="T442" s="51">
        <v>0</v>
      </c>
      <c r="U442" s="51">
        <v>0</v>
      </c>
      <c r="V442" s="51">
        <v>0</v>
      </c>
      <c r="W442" s="51">
        <v>0</v>
      </c>
      <c r="X442" s="51">
        <v>0</v>
      </c>
    </row>
    <row r="443" spans="6:24" x14ac:dyDescent="0.55000000000000004">
      <c r="F443" s="31"/>
      <c r="H443" s="31"/>
      <c r="I443" s="48"/>
      <c r="J443" s="31"/>
      <c r="K443" s="51">
        <v>0</v>
      </c>
      <c r="L443" s="51">
        <v>0</v>
      </c>
      <c r="M443" s="53">
        <v>0</v>
      </c>
      <c r="N443" s="51">
        <v>0</v>
      </c>
      <c r="O443" s="51">
        <v>0</v>
      </c>
      <c r="P443" s="51">
        <v>0</v>
      </c>
      <c r="Q443" s="51">
        <v>0</v>
      </c>
      <c r="R443" s="51">
        <v>0</v>
      </c>
      <c r="S443" s="51">
        <v>0</v>
      </c>
      <c r="T443" s="51">
        <v>0</v>
      </c>
      <c r="U443" s="51">
        <v>0</v>
      </c>
      <c r="V443" s="51">
        <v>0</v>
      </c>
      <c r="W443" s="51">
        <v>0</v>
      </c>
      <c r="X443" s="51">
        <v>0</v>
      </c>
    </row>
    <row r="444" spans="6:24" x14ac:dyDescent="0.55000000000000004">
      <c r="F444" s="31"/>
      <c r="H444" s="31"/>
      <c r="I444" s="48"/>
      <c r="J444" s="31"/>
      <c r="K444" s="51">
        <v>0</v>
      </c>
      <c r="L444" s="51">
        <v>0</v>
      </c>
      <c r="M444" s="53">
        <v>0</v>
      </c>
      <c r="N444" s="51">
        <v>0</v>
      </c>
      <c r="O444" s="51">
        <v>0</v>
      </c>
      <c r="P444" s="51">
        <v>0</v>
      </c>
      <c r="Q444" s="51">
        <v>0</v>
      </c>
      <c r="R444" s="51">
        <v>0</v>
      </c>
      <c r="S444" s="51">
        <v>0</v>
      </c>
      <c r="T444" s="51">
        <v>0</v>
      </c>
      <c r="U444" s="51">
        <v>0</v>
      </c>
      <c r="V444" s="51">
        <v>0</v>
      </c>
      <c r="W444" s="51">
        <v>0</v>
      </c>
      <c r="X444" s="51">
        <v>0</v>
      </c>
    </row>
    <row r="445" spans="6:24" x14ac:dyDescent="0.55000000000000004">
      <c r="F445" s="31"/>
      <c r="H445" s="31"/>
      <c r="I445" s="48"/>
      <c r="J445" s="31"/>
      <c r="K445" s="51">
        <v>0</v>
      </c>
      <c r="L445" s="51">
        <v>0</v>
      </c>
      <c r="M445" s="53">
        <v>0</v>
      </c>
      <c r="N445" s="51">
        <v>0</v>
      </c>
      <c r="O445" s="51">
        <v>0</v>
      </c>
      <c r="P445" s="51">
        <v>0</v>
      </c>
      <c r="Q445" s="51">
        <v>0</v>
      </c>
      <c r="R445" s="51">
        <v>0</v>
      </c>
      <c r="S445" s="51">
        <v>0</v>
      </c>
      <c r="T445" s="51">
        <v>0</v>
      </c>
      <c r="U445" s="51">
        <v>0</v>
      </c>
      <c r="V445" s="51">
        <v>0</v>
      </c>
      <c r="W445" s="51">
        <v>0</v>
      </c>
      <c r="X445" s="51">
        <v>0</v>
      </c>
    </row>
    <row r="446" spans="6:24" x14ac:dyDescent="0.55000000000000004">
      <c r="F446" s="31"/>
      <c r="H446" s="31"/>
      <c r="I446" s="48"/>
      <c r="J446" s="31"/>
      <c r="K446" s="51">
        <v>0</v>
      </c>
      <c r="L446" s="51">
        <v>0</v>
      </c>
      <c r="M446" s="53">
        <v>0</v>
      </c>
      <c r="N446" s="51">
        <v>0</v>
      </c>
      <c r="O446" s="51">
        <v>0</v>
      </c>
      <c r="P446" s="51">
        <v>0</v>
      </c>
      <c r="Q446" s="51">
        <v>0</v>
      </c>
      <c r="R446" s="51">
        <v>0</v>
      </c>
      <c r="S446" s="51">
        <v>0</v>
      </c>
      <c r="T446" s="51">
        <v>0</v>
      </c>
      <c r="U446" s="51">
        <v>0</v>
      </c>
      <c r="V446" s="51">
        <v>0</v>
      </c>
      <c r="W446" s="51">
        <v>0</v>
      </c>
      <c r="X446" s="51">
        <v>0</v>
      </c>
    </row>
    <row r="447" spans="6:24" x14ac:dyDescent="0.55000000000000004">
      <c r="F447" s="31"/>
      <c r="H447" s="31"/>
      <c r="I447" s="48"/>
      <c r="J447" s="31"/>
      <c r="K447" s="51">
        <v>0</v>
      </c>
      <c r="L447" s="51">
        <v>0</v>
      </c>
      <c r="M447" s="53">
        <v>0</v>
      </c>
      <c r="N447" s="51">
        <v>0</v>
      </c>
      <c r="O447" s="51">
        <v>0</v>
      </c>
      <c r="P447" s="51">
        <v>0</v>
      </c>
      <c r="Q447" s="51">
        <v>0</v>
      </c>
      <c r="R447" s="51">
        <v>0</v>
      </c>
      <c r="S447" s="51">
        <v>0</v>
      </c>
      <c r="T447" s="51">
        <v>0</v>
      </c>
      <c r="U447" s="51">
        <v>0</v>
      </c>
      <c r="V447" s="51">
        <v>0</v>
      </c>
      <c r="W447" s="51">
        <v>0</v>
      </c>
      <c r="X447" s="51">
        <v>0</v>
      </c>
    </row>
    <row r="448" spans="6:24" x14ac:dyDescent="0.55000000000000004">
      <c r="F448" s="31"/>
      <c r="H448" s="31"/>
      <c r="I448" s="48"/>
      <c r="J448" s="31"/>
      <c r="K448" s="51">
        <v>0</v>
      </c>
      <c r="L448" s="51">
        <v>0</v>
      </c>
      <c r="M448" s="53">
        <v>0</v>
      </c>
      <c r="N448" s="51">
        <v>0</v>
      </c>
      <c r="O448" s="51">
        <v>0</v>
      </c>
      <c r="P448" s="51">
        <v>0</v>
      </c>
      <c r="Q448" s="51">
        <v>0</v>
      </c>
      <c r="R448" s="51">
        <v>0</v>
      </c>
      <c r="S448" s="51">
        <v>0</v>
      </c>
      <c r="T448" s="51">
        <v>0</v>
      </c>
      <c r="U448" s="51">
        <v>0</v>
      </c>
      <c r="V448" s="51">
        <v>0</v>
      </c>
      <c r="W448" s="51">
        <v>0</v>
      </c>
      <c r="X448" s="51">
        <v>0</v>
      </c>
    </row>
    <row r="449" spans="6:24" x14ac:dyDescent="0.55000000000000004">
      <c r="F449" s="31"/>
      <c r="H449" s="31"/>
      <c r="I449" s="48"/>
      <c r="J449" s="31"/>
      <c r="K449" s="51">
        <v>0</v>
      </c>
      <c r="L449" s="51">
        <v>0</v>
      </c>
      <c r="M449" s="53">
        <v>0</v>
      </c>
      <c r="N449" s="51">
        <v>0</v>
      </c>
      <c r="O449" s="51">
        <v>0</v>
      </c>
      <c r="P449" s="51">
        <v>0</v>
      </c>
      <c r="Q449" s="51">
        <v>0</v>
      </c>
      <c r="R449" s="51">
        <v>0</v>
      </c>
      <c r="S449" s="51">
        <v>0</v>
      </c>
      <c r="T449" s="51">
        <v>0</v>
      </c>
      <c r="U449" s="51">
        <v>0</v>
      </c>
      <c r="V449" s="51">
        <v>0</v>
      </c>
      <c r="W449" s="51">
        <v>0</v>
      </c>
      <c r="X449" s="51">
        <v>0</v>
      </c>
    </row>
    <row r="450" spans="6:24" x14ac:dyDescent="0.55000000000000004">
      <c r="F450" s="31"/>
      <c r="H450" s="31"/>
      <c r="I450" s="48"/>
      <c r="J450" s="31"/>
      <c r="K450" s="51">
        <v>0</v>
      </c>
      <c r="L450" s="51">
        <v>0</v>
      </c>
      <c r="M450" s="53">
        <v>0</v>
      </c>
      <c r="N450" s="51">
        <v>0</v>
      </c>
      <c r="O450" s="51">
        <v>0</v>
      </c>
      <c r="P450" s="51">
        <v>0</v>
      </c>
      <c r="Q450" s="51">
        <v>0</v>
      </c>
      <c r="R450" s="51">
        <v>0</v>
      </c>
      <c r="S450" s="51">
        <v>0</v>
      </c>
      <c r="T450" s="51">
        <v>0</v>
      </c>
      <c r="U450" s="51">
        <v>0</v>
      </c>
      <c r="V450" s="51">
        <v>0</v>
      </c>
      <c r="W450" s="51">
        <v>0</v>
      </c>
      <c r="X450" s="51">
        <v>0</v>
      </c>
    </row>
    <row r="451" spans="6:24" x14ac:dyDescent="0.55000000000000004">
      <c r="F451" s="31"/>
      <c r="H451" s="31"/>
      <c r="I451" s="48"/>
      <c r="J451" s="31"/>
      <c r="K451" s="51">
        <v>0</v>
      </c>
      <c r="L451" s="51">
        <v>0</v>
      </c>
      <c r="M451" s="53">
        <v>0</v>
      </c>
      <c r="N451" s="51">
        <v>0</v>
      </c>
      <c r="O451" s="51">
        <v>0</v>
      </c>
      <c r="P451" s="51">
        <v>0</v>
      </c>
      <c r="Q451" s="51">
        <v>0</v>
      </c>
      <c r="R451" s="51">
        <v>0</v>
      </c>
      <c r="S451" s="51">
        <v>0</v>
      </c>
      <c r="T451" s="51">
        <v>0</v>
      </c>
      <c r="U451" s="51">
        <v>0</v>
      </c>
      <c r="V451" s="51">
        <v>0</v>
      </c>
      <c r="W451" s="51">
        <v>0</v>
      </c>
      <c r="X451" s="51">
        <v>0</v>
      </c>
    </row>
    <row r="452" spans="6:24" x14ac:dyDescent="0.55000000000000004">
      <c r="F452" s="31"/>
      <c r="H452" s="31"/>
      <c r="I452" s="48"/>
      <c r="J452" s="31"/>
      <c r="K452" s="51">
        <v>0</v>
      </c>
      <c r="L452" s="51">
        <v>0</v>
      </c>
      <c r="M452" s="53">
        <v>0</v>
      </c>
      <c r="N452" s="51">
        <v>0</v>
      </c>
      <c r="O452" s="51">
        <v>0</v>
      </c>
      <c r="P452" s="51">
        <v>0</v>
      </c>
      <c r="Q452" s="51">
        <v>0</v>
      </c>
      <c r="R452" s="51">
        <v>0</v>
      </c>
      <c r="S452" s="51">
        <v>0</v>
      </c>
      <c r="T452" s="51">
        <v>0</v>
      </c>
      <c r="U452" s="51">
        <v>0</v>
      </c>
      <c r="V452" s="51">
        <v>0</v>
      </c>
      <c r="W452" s="51">
        <v>0</v>
      </c>
      <c r="X452" s="51">
        <v>0</v>
      </c>
    </row>
    <row r="453" spans="6:24" x14ac:dyDescent="0.55000000000000004">
      <c r="F453" s="31"/>
      <c r="H453" s="31"/>
      <c r="I453" s="48"/>
      <c r="J453" s="31"/>
      <c r="K453" s="51">
        <v>0</v>
      </c>
      <c r="L453" s="51">
        <v>0</v>
      </c>
      <c r="M453" s="53">
        <v>0</v>
      </c>
      <c r="N453" s="51">
        <v>0</v>
      </c>
      <c r="O453" s="51">
        <v>0</v>
      </c>
      <c r="P453" s="51">
        <v>0</v>
      </c>
      <c r="Q453" s="51">
        <v>0</v>
      </c>
      <c r="R453" s="51">
        <v>0</v>
      </c>
      <c r="S453" s="51">
        <v>0</v>
      </c>
      <c r="T453" s="51">
        <v>0</v>
      </c>
      <c r="U453" s="51">
        <v>0</v>
      </c>
      <c r="V453" s="51">
        <v>0</v>
      </c>
      <c r="W453" s="51">
        <v>0</v>
      </c>
      <c r="X453" s="51">
        <v>0</v>
      </c>
    </row>
    <row r="454" spans="6:24" x14ac:dyDescent="0.55000000000000004">
      <c r="F454" s="31"/>
      <c r="H454" s="31"/>
      <c r="I454" s="48"/>
      <c r="J454" s="31"/>
      <c r="K454" s="51">
        <v>0</v>
      </c>
      <c r="L454" s="51">
        <v>0</v>
      </c>
      <c r="M454" s="53">
        <v>0</v>
      </c>
      <c r="N454" s="51">
        <v>0</v>
      </c>
      <c r="O454" s="51">
        <v>0</v>
      </c>
      <c r="P454" s="51">
        <v>0</v>
      </c>
      <c r="Q454" s="51">
        <v>0</v>
      </c>
      <c r="R454" s="51">
        <v>0</v>
      </c>
      <c r="S454" s="51">
        <v>0</v>
      </c>
      <c r="T454" s="51">
        <v>0</v>
      </c>
      <c r="U454" s="51">
        <v>0</v>
      </c>
      <c r="V454" s="51">
        <v>0</v>
      </c>
      <c r="W454" s="51">
        <v>0</v>
      </c>
      <c r="X454" s="51">
        <v>0</v>
      </c>
    </row>
    <row r="455" spans="6:24" x14ac:dyDescent="0.55000000000000004">
      <c r="F455" s="31"/>
      <c r="H455" s="31"/>
      <c r="I455" s="48"/>
      <c r="J455" s="31"/>
      <c r="K455" s="51">
        <v>0</v>
      </c>
      <c r="L455" s="51">
        <v>0</v>
      </c>
      <c r="M455" s="53">
        <v>0</v>
      </c>
      <c r="N455" s="51">
        <v>0</v>
      </c>
      <c r="O455" s="51">
        <v>0</v>
      </c>
      <c r="P455" s="51">
        <v>0</v>
      </c>
      <c r="Q455" s="51">
        <v>0</v>
      </c>
      <c r="R455" s="51">
        <v>0</v>
      </c>
      <c r="S455" s="51">
        <v>0</v>
      </c>
      <c r="T455" s="51">
        <v>0</v>
      </c>
      <c r="U455" s="51">
        <v>0</v>
      </c>
      <c r="V455" s="51">
        <v>0</v>
      </c>
      <c r="W455" s="51">
        <v>0</v>
      </c>
      <c r="X455" s="51">
        <v>0</v>
      </c>
    </row>
    <row r="456" spans="6:24" x14ac:dyDescent="0.55000000000000004">
      <c r="F456" s="31"/>
      <c r="H456" s="31"/>
      <c r="I456" s="48"/>
      <c r="J456" s="31"/>
      <c r="K456" s="51">
        <v>0</v>
      </c>
      <c r="L456" s="51">
        <v>0</v>
      </c>
      <c r="M456" s="53">
        <v>0</v>
      </c>
      <c r="N456" s="51">
        <v>0</v>
      </c>
      <c r="O456" s="51">
        <v>0</v>
      </c>
      <c r="P456" s="51">
        <v>0</v>
      </c>
      <c r="Q456" s="51">
        <v>0</v>
      </c>
      <c r="R456" s="51">
        <v>0</v>
      </c>
      <c r="S456" s="51">
        <v>0</v>
      </c>
      <c r="T456" s="51">
        <v>0</v>
      </c>
      <c r="U456" s="51">
        <v>0</v>
      </c>
      <c r="V456" s="51">
        <v>0</v>
      </c>
      <c r="W456" s="51">
        <v>0</v>
      </c>
      <c r="X456" s="51">
        <v>0</v>
      </c>
    </row>
    <row r="457" spans="6:24" x14ac:dyDescent="0.55000000000000004">
      <c r="F457" s="31"/>
      <c r="H457" s="31"/>
      <c r="I457" s="48"/>
      <c r="J457" s="31"/>
      <c r="K457" s="51">
        <v>0</v>
      </c>
      <c r="L457" s="51">
        <v>0</v>
      </c>
      <c r="M457" s="53">
        <v>0</v>
      </c>
      <c r="N457" s="51">
        <v>0</v>
      </c>
      <c r="O457" s="51">
        <v>0</v>
      </c>
      <c r="P457" s="51">
        <v>0</v>
      </c>
      <c r="Q457" s="51">
        <v>0</v>
      </c>
      <c r="R457" s="51">
        <v>0</v>
      </c>
      <c r="S457" s="51">
        <v>0</v>
      </c>
      <c r="T457" s="51">
        <v>0</v>
      </c>
      <c r="U457" s="51">
        <v>0</v>
      </c>
      <c r="V457" s="51">
        <v>0</v>
      </c>
      <c r="W457" s="51">
        <v>0</v>
      </c>
      <c r="X457" s="51">
        <v>0</v>
      </c>
    </row>
    <row r="458" spans="6:24" x14ac:dyDescent="0.55000000000000004">
      <c r="F458" s="31"/>
      <c r="H458" s="31"/>
      <c r="I458" s="48"/>
      <c r="J458" s="31"/>
      <c r="K458" s="51">
        <v>0</v>
      </c>
      <c r="L458" s="51">
        <v>0</v>
      </c>
      <c r="M458" s="53">
        <v>0</v>
      </c>
      <c r="N458" s="51">
        <v>0</v>
      </c>
      <c r="O458" s="51">
        <v>0</v>
      </c>
      <c r="P458" s="51">
        <v>0</v>
      </c>
      <c r="Q458" s="51">
        <v>0</v>
      </c>
      <c r="R458" s="51">
        <v>0</v>
      </c>
      <c r="S458" s="51">
        <v>0</v>
      </c>
      <c r="T458" s="51">
        <v>0</v>
      </c>
      <c r="U458" s="51">
        <v>0</v>
      </c>
      <c r="V458" s="51">
        <v>0</v>
      </c>
      <c r="W458" s="51">
        <v>0</v>
      </c>
      <c r="X458" s="51">
        <v>0</v>
      </c>
    </row>
    <row r="459" spans="6:24" x14ac:dyDescent="0.55000000000000004">
      <c r="F459" s="31"/>
      <c r="H459" s="31"/>
      <c r="I459" s="48"/>
      <c r="J459" s="31"/>
      <c r="K459" s="51">
        <v>0</v>
      </c>
      <c r="L459" s="51">
        <v>0</v>
      </c>
      <c r="M459" s="53">
        <v>0</v>
      </c>
      <c r="N459" s="51">
        <v>0</v>
      </c>
      <c r="O459" s="51">
        <v>0</v>
      </c>
      <c r="P459" s="51">
        <v>0</v>
      </c>
      <c r="Q459" s="51">
        <v>0</v>
      </c>
      <c r="R459" s="51">
        <v>0</v>
      </c>
      <c r="S459" s="51">
        <v>0</v>
      </c>
      <c r="T459" s="51">
        <v>0</v>
      </c>
      <c r="U459" s="51">
        <v>0</v>
      </c>
      <c r="V459" s="51">
        <v>0</v>
      </c>
      <c r="W459" s="51">
        <v>0</v>
      </c>
      <c r="X459" s="51">
        <v>0</v>
      </c>
    </row>
    <row r="460" spans="6:24" x14ac:dyDescent="0.55000000000000004">
      <c r="F460" s="31"/>
      <c r="H460" s="31"/>
      <c r="I460" s="48"/>
      <c r="J460" s="31"/>
      <c r="K460" s="51">
        <v>0</v>
      </c>
      <c r="L460" s="51">
        <v>0</v>
      </c>
      <c r="M460" s="53">
        <v>0</v>
      </c>
      <c r="N460" s="51">
        <v>0</v>
      </c>
      <c r="O460" s="51">
        <v>0</v>
      </c>
      <c r="P460" s="51">
        <v>0</v>
      </c>
      <c r="Q460" s="51">
        <v>0</v>
      </c>
      <c r="R460" s="51">
        <v>0</v>
      </c>
      <c r="S460" s="51">
        <v>0</v>
      </c>
      <c r="T460" s="51">
        <v>0</v>
      </c>
      <c r="U460" s="51">
        <v>0</v>
      </c>
      <c r="V460" s="51">
        <v>0</v>
      </c>
      <c r="W460" s="51">
        <v>0</v>
      </c>
      <c r="X460" s="51">
        <v>0</v>
      </c>
    </row>
    <row r="461" spans="6:24" x14ac:dyDescent="0.55000000000000004">
      <c r="F461" s="31"/>
      <c r="H461" s="31"/>
      <c r="I461" s="48"/>
      <c r="J461" s="31"/>
      <c r="K461" s="51">
        <v>0</v>
      </c>
      <c r="L461" s="51">
        <v>0</v>
      </c>
      <c r="M461" s="53">
        <v>0</v>
      </c>
      <c r="N461" s="51">
        <v>0</v>
      </c>
      <c r="O461" s="51">
        <v>0</v>
      </c>
      <c r="P461" s="51">
        <v>0</v>
      </c>
      <c r="Q461" s="51">
        <v>0</v>
      </c>
      <c r="R461" s="51">
        <v>0</v>
      </c>
      <c r="S461" s="51">
        <v>0</v>
      </c>
      <c r="T461" s="51">
        <v>0</v>
      </c>
      <c r="U461" s="51">
        <v>0</v>
      </c>
      <c r="V461" s="51">
        <v>0</v>
      </c>
      <c r="W461" s="51">
        <v>0</v>
      </c>
      <c r="X461" s="51">
        <v>0</v>
      </c>
    </row>
    <row r="462" spans="6:24" x14ac:dyDescent="0.55000000000000004">
      <c r="F462" s="31"/>
      <c r="H462" s="31"/>
      <c r="I462" s="48"/>
      <c r="J462" s="31"/>
      <c r="K462" s="51">
        <v>0</v>
      </c>
      <c r="L462" s="51">
        <v>0</v>
      </c>
      <c r="M462" s="53">
        <v>0</v>
      </c>
      <c r="N462" s="51">
        <v>0</v>
      </c>
      <c r="O462" s="51">
        <v>0</v>
      </c>
      <c r="P462" s="51">
        <v>0</v>
      </c>
      <c r="Q462" s="51">
        <v>0</v>
      </c>
      <c r="R462" s="51">
        <v>0</v>
      </c>
      <c r="S462" s="51">
        <v>0</v>
      </c>
      <c r="T462" s="51">
        <v>0</v>
      </c>
      <c r="U462" s="51">
        <v>0</v>
      </c>
      <c r="V462" s="51">
        <v>0</v>
      </c>
      <c r="W462" s="51">
        <v>0</v>
      </c>
      <c r="X462" s="51">
        <v>0</v>
      </c>
    </row>
    <row r="463" spans="6:24" x14ac:dyDescent="0.55000000000000004">
      <c r="F463" s="31"/>
      <c r="H463" s="31"/>
      <c r="I463" s="48"/>
      <c r="J463" s="31"/>
      <c r="K463" s="51">
        <v>0</v>
      </c>
      <c r="L463" s="51">
        <v>0</v>
      </c>
      <c r="M463" s="53">
        <v>0</v>
      </c>
      <c r="N463" s="51">
        <v>0</v>
      </c>
      <c r="O463" s="51">
        <v>0</v>
      </c>
      <c r="P463" s="51">
        <v>0</v>
      </c>
      <c r="Q463" s="51">
        <v>0</v>
      </c>
      <c r="R463" s="51">
        <v>0</v>
      </c>
      <c r="S463" s="51">
        <v>0</v>
      </c>
      <c r="T463" s="51">
        <v>0</v>
      </c>
      <c r="U463" s="51">
        <v>0</v>
      </c>
      <c r="V463" s="51">
        <v>0</v>
      </c>
      <c r="W463" s="51">
        <v>0</v>
      </c>
      <c r="X463" s="51">
        <v>0</v>
      </c>
    </row>
    <row r="464" spans="6:24" x14ac:dyDescent="0.55000000000000004">
      <c r="F464" s="31"/>
      <c r="H464" s="31"/>
      <c r="I464" s="48"/>
      <c r="J464" s="31"/>
      <c r="K464" s="51">
        <v>0</v>
      </c>
      <c r="L464" s="51">
        <v>0</v>
      </c>
      <c r="M464" s="53">
        <v>0</v>
      </c>
      <c r="N464" s="51">
        <v>0</v>
      </c>
      <c r="O464" s="51">
        <v>0</v>
      </c>
      <c r="P464" s="51">
        <v>0</v>
      </c>
      <c r="Q464" s="51">
        <v>0</v>
      </c>
      <c r="R464" s="51">
        <v>0</v>
      </c>
      <c r="S464" s="51">
        <v>0</v>
      </c>
      <c r="T464" s="51">
        <v>0</v>
      </c>
      <c r="U464" s="51">
        <v>0</v>
      </c>
      <c r="V464" s="51">
        <v>0</v>
      </c>
      <c r="W464" s="51">
        <v>0</v>
      </c>
      <c r="X464" s="51">
        <v>0</v>
      </c>
    </row>
    <row r="465" spans="6:24" x14ac:dyDescent="0.55000000000000004">
      <c r="F465" s="31"/>
      <c r="H465" s="31"/>
      <c r="I465" s="48"/>
      <c r="J465" s="31"/>
      <c r="K465" s="51">
        <v>0</v>
      </c>
      <c r="L465" s="51">
        <v>0</v>
      </c>
      <c r="M465" s="53">
        <v>0</v>
      </c>
      <c r="N465" s="51">
        <v>0</v>
      </c>
      <c r="O465" s="51">
        <v>0</v>
      </c>
      <c r="P465" s="51">
        <v>0</v>
      </c>
      <c r="Q465" s="51">
        <v>0</v>
      </c>
      <c r="R465" s="51">
        <v>0</v>
      </c>
      <c r="S465" s="51">
        <v>0</v>
      </c>
      <c r="T465" s="51">
        <v>0</v>
      </c>
      <c r="U465" s="51">
        <v>0</v>
      </c>
      <c r="V465" s="51">
        <v>0</v>
      </c>
      <c r="W465" s="51">
        <v>0</v>
      </c>
      <c r="X465" s="51">
        <v>0</v>
      </c>
    </row>
    <row r="466" spans="6:24" x14ac:dyDescent="0.55000000000000004">
      <c r="F466" s="31"/>
      <c r="H466" s="31"/>
      <c r="I466" s="48"/>
      <c r="J466" s="31"/>
      <c r="K466" s="51">
        <v>0</v>
      </c>
      <c r="L466" s="51">
        <v>0</v>
      </c>
      <c r="M466" s="53">
        <v>0</v>
      </c>
      <c r="N466" s="51">
        <v>0</v>
      </c>
      <c r="O466" s="51">
        <v>0</v>
      </c>
      <c r="P466" s="51">
        <v>0</v>
      </c>
      <c r="Q466" s="51">
        <v>0</v>
      </c>
      <c r="R466" s="51">
        <v>0</v>
      </c>
      <c r="S466" s="51">
        <v>0</v>
      </c>
      <c r="T466" s="51">
        <v>0</v>
      </c>
      <c r="U466" s="51">
        <v>0</v>
      </c>
      <c r="V466" s="51">
        <v>0</v>
      </c>
      <c r="W466" s="51">
        <v>0</v>
      </c>
      <c r="X466" s="51">
        <v>0</v>
      </c>
    </row>
    <row r="467" spans="6:24" x14ac:dyDescent="0.55000000000000004">
      <c r="F467" s="31"/>
      <c r="H467" s="31"/>
      <c r="I467" s="48"/>
      <c r="J467" s="31"/>
      <c r="K467" s="51">
        <v>0</v>
      </c>
      <c r="L467" s="51">
        <v>0</v>
      </c>
      <c r="M467" s="53">
        <v>0</v>
      </c>
      <c r="N467" s="51">
        <v>0</v>
      </c>
      <c r="O467" s="51">
        <v>0</v>
      </c>
      <c r="P467" s="51">
        <v>0</v>
      </c>
      <c r="Q467" s="51">
        <v>0</v>
      </c>
      <c r="R467" s="51">
        <v>0</v>
      </c>
      <c r="S467" s="51">
        <v>0</v>
      </c>
      <c r="T467" s="51">
        <v>0</v>
      </c>
      <c r="U467" s="51">
        <v>0</v>
      </c>
      <c r="V467" s="51">
        <v>0</v>
      </c>
      <c r="W467" s="51">
        <v>0</v>
      </c>
      <c r="X467" s="51">
        <v>0</v>
      </c>
    </row>
    <row r="468" spans="6:24" x14ac:dyDescent="0.55000000000000004">
      <c r="F468" s="31"/>
      <c r="H468" s="31"/>
      <c r="I468" s="48"/>
      <c r="J468" s="31"/>
      <c r="K468" s="51">
        <v>0</v>
      </c>
      <c r="L468" s="51">
        <v>0</v>
      </c>
      <c r="M468" s="53">
        <v>0</v>
      </c>
      <c r="N468" s="51">
        <v>0</v>
      </c>
      <c r="O468" s="51">
        <v>0</v>
      </c>
      <c r="P468" s="51">
        <v>0</v>
      </c>
      <c r="Q468" s="51">
        <v>0</v>
      </c>
      <c r="R468" s="51">
        <v>0</v>
      </c>
      <c r="S468" s="51">
        <v>0</v>
      </c>
      <c r="T468" s="51">
        <v>0</v>
      </c>
      <c r="U468" s="51">
        <v>0</v>
      </c>
      <c r="V468" s="51">
        <v>0</v>
      </c>
      <c r="W468" s="51">
        <v>0</v>
      </c>
      <c r="X468" s="51">
        <v>0</v>
      </c>
    </row>
    <row r="469" spans="6:24" x14ac:dyDescent="0.55000000000000004">
      <c r="F469" s="31"/>
      <c r="H469" s="31"/>
      <c r="I469" s="48"/>
      <c r="J469" s="31"/>
      <c r="K469" s="51">
        <v>0</v>
      </c>
      <c r="L469" s="51">
        <v>0</v>
      </c>
      <c r="M469" s="53">
        <v>0</v>
      </c>
      <c r="N469" s="51">
        <v>0</v>
      </c>
      <c r="O469" s="51">
        <v>0</v>
      </c>
      <c r="P469" s="51">
        <v>0</v>
      </c>
      <c r="Q469" s="51">
        <v>0</v>
      </c>
      <c r="R469" s="51">
        <v>0</v>
      </c>
      <c r="S469" s="51">
        <v>0</v>
      </c>
      <c r="T469" s="51">
        <v>0</v>
      </c>
      <c r="U469" s="51">
        <v>0</v>
      </c>
      <c r="V469" s="51">
        <v>0</v>
      </c>
      <c r="W469" s="51">
        <v>0</v>
      </c>
      <c r="X469" s="51">
        <v>0</v>
      </c>
    </row>
    <row r="470" spans="6:24" x14ac:dyDescent="0.55000000000000004">
      <c r="F470" s="31"/>
      <c r="H470" s="31"/>
      <c r="I470" s="48"/>
      <c r="J470" s="31"/>
      <c r="K470" s="51">
        <v>0</v>
      </c>
      <c r="L470" s="51">
        <v>0</v>
      </c>
      <c r="M470" s="53">
        <v>0</v>
      </c>
      <c r="N470" s="51">
        <v>0</v>
      </c>
      <c r="O470" s="51">
        <v>0</v>
      </c>
      <c r="P470" s="51">
        <v>0</v>
      </c>
      <c r="Q470" s="51">
        <v>0</v>
      </c>
      <c r="R470" s="51">
        <v>0</v>
      </c>
      <c r="S470" s="51">
        <v>0</v>
      </c>
      <c r="T470" s="51">
        <v>0</v>
      </c>
      <c r="U470" s="51">
        <v>0</v>
      </c>
      <c r="V470" s="51">
        <v>0</v>
      </c>
      <c r="W470" s="51">
        <v>0</v>
      </c>
      <c r="X470" s="51">
        <v>0</v>
      </c>
    </row>
    <row r="471" spans="6:24" x14ac:dyDescent="0.55000000000000004">
      <c r="F471" s="31"/>
      <c r="H471" s="31"/>
      <c r="I471" s="48"/>
      <c r="J471" s="31"/>
      <c r="K471" s="51">
        <v>0</v>
      </c>
      <c r="L471" s="51">
        <v>0</v>
      </c>
      <c r="M471" s="53">
        <v>0</v>
      </c>
      <c r="N471" s="51">
        <v>0</v>
      </c>
      <c r="O471" s="51">
        <v>0</v>
      </c>
      <c r="P471" s="51">
        <v>0</v>
      </c>
      <c r="Q471" s="51">
        <v>0</v>
      </c>
      <c r="R471" s="51">
        <v>0</v>
      </c>
      <c r="S471" s="51">
        <v>0</v>
      </c>
      <c r="T471" s="51">
        <v>0</v>
      </c>
      <c r="U471" s="51">
        <v>0</v>
      </c>
      <c r="V471" s="51">
        <v>0</v>
      </c>
      <c r="W471" s="51">
        <v>0</v>
      </c>
      <c r="X471" s="51">
        <v>0</v>
      </c>
    </row>
    <row r="472" spans="6:24" x14ac:dyDescent="0.55000000000000004">
      <c r="F472" s="31"/>
      <c r="H472" s="31"/>
      <c r="I472" s="48"/>
      <c r="J472" s="31"/>
      <c r="K472" s="51">
        <v>0</v>
      </c>
      <c r="L472" s="51">
        <v>0</v>
      </c>
      <c r="M472" s="53">
        <v>0</v>
      </c>
      <c r="N472" s="51">
        <v>0</v>
      </c>
      <c r="O472" s="51">
        <v>0</v>
      </c>
      <c r="P472" s="51">
        <v>0</v>
      </c>
      <c r="Q472" s="51">
        <v>0</v>
      </c>
      <c r="R472" s="51">
        <v>0</v>
      </c>
      <c r="S472" s="51">
        <v>0</v>
      </c>
      <c r="T472" s="51">
        <v>0</v>
      </c>
      <c r="U472" s="51">
        <v>0</v>
      </c>
      <c r="V472" s="51">
        <v>0</v>
      </c>
      <c r="W472" s="51">
        <v>0</v>
      </c>
      <c r="X472" s="51">
        <v>0</v>
      </c>
    </row>
    <row r="473" spans="6:24" x14ac:dyDescent="0.55000000000000004">
      <c r="F473" s="31"/>
      <c r="H473" s="31"/>
      <c r="I473" s="48"/>
      <c r="J473" s="31"/>
      <c r="K473" s="51">
        <v>0</v>
      </c>
      <c r="L473" s="51">
        <v>0</v>
      </c>
      <c r="M473" s="53">
        <v>0</v>
      </c>
      <c r="N473" s="51">
        <v>0</v>
      </c>
      <c r="O473" s="51">
        <v>0</v>
      </c>
      <c r="P473" s="51">
        <v>0</v>
      </c>
      <c r="Q473" s="51">
        <v>0</v>
      </c>
      <c r="R473" s="51">
        <v>0</v>
      </c>
      <c r="S473" s="51">
        <v>0</v>
      </c>
      <c r="T473" s="51">
        <v>0</v>
      </c>
      <c r="U473" s="51">
        <v>0</v>
      </c>
      <c r="V473" s="51">
        <v>0</v>
      </c>
      <c r="W473" s="51">
        <v>0</v>
      </c>
      <c r="X473" s="51">
        <v>0</v>
      </c>
    </row>
    <row r="474" spans="6:24" x14ac:dyDescent="0.55000000000000004">
      <c r="F474" s="31"/>
      <c r="H474" s="31"/>
      <c r="I474" s="48"/>
      <c r="J474" s="31"/>
      <c r="K474" s="51">
        <v>0</v>
      </c>
      <c r="L474" s="51">
        <v>0</v>
      </c>
      <c r="M474" s="53">
        <v>0</v>
      </c>
      <c r="N474" s="51">
        <v>0</v>
      </c>
      <c r="O474" s="51">
        <v>0</v>
      </c>
      <c r="P474" s="51">
        <v>0</v>
      </c>
      <c r="Q474" s="51">
        <v>0</v>
      </c>
      <c r="R474" s="51">
        <v>0</v>
      </c>
      <c r="S474" s="51">
        <v>0</v>
      </c>
      <c r="T474" s="51">
        <v>0</v>
      </c>
      <c r="U474" s="51">
        <v>0</v>
      </c>
      <c r="V474" s="51">
        <v>0</v>
      </c>
      <c r="W474" s="51">
        <v>0</v>
      </c>
      <c r="X474" s="51">
        <v>0</v>
      </c>
    </row>
    <row r="475" spans="6:24" x14ac:dyDescent="0.55000000000000004">
      <c r="F475" s="31"/>
      <c r="H475" s="31"/>
      <c r="I475" s="48"/>
      <c r="J475" s="31"/>
      <c r="K475" s="51">
        <v>0</v>
      </c>
      <c r="L475" s="51">
        <v>0</v>
      </c>
      <c r="M475" s="53">
        <v>0</v>
      </c>
      <c r="N475" s="51">
        <v>0</v>
      </c>
      <c r="O475" s="51">
        <v>0</v>
      </c>
      <c r="P475" s="51">
        <v>0</v>
      </c>
      <c r="Q475" s="51">
        <v>0</v>
      </c>
      <c r="R475" s="51">
        <v>0</v>
      </c>
      <c r="S475" s="51">
        <v>0</v>
      </c>
      <c r="T475" s="51">
        <v>0</v>
      </c>
      <c r="U475" s="51">
        <v>0</v>
      </c>
      <c r="V475" s="51">
        <v>0</v>
      </c>
      <c r="W475" s="51">
        <v>0</v>
      </c>
      <c r="X475" s="51">
        <v>0</v>
      </c>
    </row>
    <row r="476" spans="6:24" x14ac:dyDescent="0.55000000000000004">
      <c r="F476" s="31"/>
      <c r="H476" s="31"/>
      <c r="I476" s="48"/>
      <c r="J476" s="31"/>
      <c r="K476" s="51">
        <v>0</v>
      </c>
      <c r="L476" s="51">
        <v>0</v>
      </c>
      <c r="M476" s="53">
        <v>0</v>
      </c>
      <c r="N476" s="51">
        <v>0</v>
      </c>
      <c r="O476" s="51">
        <v>0</v>
      </c>
      <c r="P476" s="51">
        <v>0</v>
      </c>
      <c r="Q476" s="51">
        <v>0</v>
      </c>
      <c r="R476" s="51">
        <v>0</v>
      </c>
      <c r="S476" s="51">
        <v>0</v>
      </c>
      <c r="T476" s="51">
        <v>0</v>
      </c>
      <c r="U476" s="51">
        <v>0</v>
      </c>
      <c r="V476" s="51">
        <v>0</v>
      </c>
      <c r="W476" s="51">
        <v>0</v>
      </c>
      <c r="X476" s="51">
        <v>0</v>
      </c>
    </row>
    <row r="477" spans="6:24" x14ac:dyDescent="0.55000000000000004">
      <c r="F477" s="31"/>
      <c r="H477" s="31"/>
      <c r="I477" s="48"/>
      <c r="J477" s="31"/>
      <c r="K477" s="51">
        <v>0</v>
      </c>
      <c r="L477" s="51">
        <v>0</v>
      </c>
      <c r="M477" s="53">
        <v>0</v>
      </c>
      <c r="N477" s="51">
        <v>0</v>
      </c>
      <c r="O477" s="51">
        <v>0</v>
      </c>
      <c r="P477" s="51">
        <v>0</v>
      </c>
      <c r="Q477" s="51">
        <v>0</v>
      </c>
      <c r="R477" s="51">
        <v>0</v>
      </c>
      <c r="S477" s="51">
        <v>0</v>
      </c>
      <c r="T477" s="51">
        <v>0</v>
      </c>
      <c r="U477" s="51">
        <v>0</v>
      </c>
      <c r="V477" s="51">
        <v>0</v>
      </c>
      <c r="W477" s="51">
        <v>0</v>
      </c>
      <c r="X477" s="51">
        <v>0</v>
      </c>
    </row>
    <row r="478" spans="6:24" x14ac:dyDescent="0.55000000000000004">
      <c r="F478" s="31"/>
      <c r="H478" s="31"/>
      <c r="I478" s="48"/>
      <c r="J478" s="31"/>
      <c r="K478" s="51">
        <v>0</v>
      </c>
      <c r="L478" s="51">
        <v>0</v>
      </c>
      <c r="M478" s="53">
        <v>0</v>
      </c>
      <c r="N478" s="51">
        <v>0</v>
      </c>
      <c r="O478" s="51">
        <v>0</v>
      </c>
      <c r="P478" s="51">
        <v>0</v>
      </c>
      <c r="Q478" s="51">
        <v>0</v>
      </c>
      <c r="R478" s="51">
        <v>0</v>
      </c>
      <c r="S478" s="51">
        <v>0</v>
      </c>
      <c r="T478" s="51">
        <v>0</v>
      </c>
      <c r="U478" s="51">
        <v>0</v>
      </c>
      <c r="V478" s="51">
        <v>0</v>
      </c>
      <c r="W478" s="51">
        <v>0</v>
      </c>
      <c r="X478" s="51">
        <v>0</v>
      </c>
    </row>
    <row r="479" spans="6:24" x14ac:dyDescent="0.55000000000000004">
      <c r="F479" s="31"/>
      <c r="H479" s="31"/>
      <c r="I479" s="48"/>
      <c r="J479" s="31"/>
      <c r="K479" s="51">
        <v>0</v>
      </c>
      <c r="L479" s="51">
        <v>0</v>
      </c>
      <c r="M479" s="53">
        <v>0</v>
      </c>
      <c r="N479" s="51">
        <v>0</v>
      </c>
      <c r="O479" s="51">
        <v>0</v>
      </c>
      <c r="P479" s="51">
        <v>0</v>
      </c>
      <c r="Q479" s="51">
        <v>0</v>
      </c>
      <c r="R479" s="51">
        <v>0</v>
      </c>
      <c r="S479" s="51">
        <v>0</v>
      </c>
      <c r="T479" s="51">
        <v>0</v>
      </c>
      <c r="U479" s="51">
        <v>0</v>
      </c>
      <c r="V479" s="51">
        <v>0</v>
      </c>
      <c r="W479" s="51">
        <v>0</v>
      </c>
      <c r="X479" s="51">
        <v>0</v>
      </c>
    </row>
    <row r="480" spans="6:24" x14ac:dyDescent="0.55000000000000004">
      <c r="F480" s="31"/>
      <c r="H480" s="31"/>
      <c r="I480" s="48"/>
      <c r="J480" s="31"/>
      <c r="K480" s="51">
        <v>0</v>
      </c>
      <c r="L480" s="51">
        <v>0</v>
      </c>
      <c r="M480" s="53">
        <v>0</v>
      </c>
      <c r="N480" s="51">
        <v>0</v>
      </c>
      <c r="O480" s="51">
        <v>0</v>
      </c>
      <c r="P480" s="51">
        <v>0</v>
      </c>
      <c r="Q480" s="51">
        <v>0</v>
      </c>
      <c r="R480" s="51">
        <v>0</v>
      </c>
      <c r="S480" s="51">
        <v>0</v>
      </c>
      <c r="T480" s="51">
        <v>0</v>
      </c>
      <c r="U480" s="51">
        <v>0</v>
      </c>
      <c r="V480" s="51">
        <v>0</v>
      </c>
      <c r="W480" s="51">
        <v>0</v>
      </c>
      <c r="X480" s="51">
        <v>0</v>
      </c>
    </row>
    <row r="481" spans="6:24" x14ac:dyDescent="0.55000000000000004">
      <c r="F481" s="31"/>
      <c r="H481" s="31"/>
      <c r="I481" s="48"/>
      <c r="J481" s="31"/>
      <c r="K481" s="51">
        <v>0</v>
      </c>
      <c r="L481" s="51">
        <v>0</v>
      </c>
      <c r="M481" s="53">
        <v>0</v>
      </c>
      <c r="N481" s="51">
        <v>0</v>
      </c>
      <c r="O481" s="51">
        <v>0</v>
      </c>
      <c r="P481" s="51">
        <v>0</v>
      </c>
      <c r="Q481" s="51">
        <v>0</v>
      </c>
      <c r="R481" s="51">
        <v>0</v>
      </c>
      <c r="S481" s="51">
        <v>0</v>
      </c>
      <c r="T481" s="51">
        <v>0</v>
      </c>
      <c r="U481" s="51">
        <v>0</v>
      </c>
      <c r="V481" s="51">
        <v>0</v>
      </c>
      <c r="W481" s="51">
        <v>0</v>
      </c>
      <c r="X481" s="51">
        <v>0</v>
      </c>
    </row>
    <row r="482" spans="6:24" x14ac:dyDescent="0.55000000000000004">
      <c r="F482" s="31"/>
      <c r="H482" s="31"/>
      <c r="I482" s="48"/>
      <c r="J482" s="31"/>
      <c r="K482" s="51">
        <v>0</v>
      </c>
      <c r="L482" s="51">
        <v>0</v>
      </c>
      <c r="M482" s="53">
        <v>0</v>
      </c>
      <c r="N482" s="51">
        <v>0</v>
      </c>
      <c r="O482" s="51">
        <v>0</v>
      </c>
      <c r="P482" s="51">
        <v>0</v>
      </c>
      <c r="Q482" s="51">
        <v>0</v>
      </c>
      <c r="R482" s="51">
        <v>0</v>
      </c>
      <c r="S482" s="51">
        <v>0</v>
      </c>
      <c r="T482" s="51">
        <v>0</v>
      </c>
      <c r="U482" s="51">
        <v>0</v>
      </c>
      <c r="V482" s="51">
        <v>0</v>
      </c>
      <c r="W482" s="51">
        <v>0</v>
      </c>
      <c r="X482" s="51">
        <v>0</v>
      </c>
    </row>
    <row r="483" spans="6:24" x14ac:dyDescent="0.55000000000000004">
      <c r="F483" s="31"/>
      <c r="H483" s="31"/>
      <c r="I483" s="48"/>
      <c r="J483" s="31"/>
      <c r="K483" s="51">
        <v>0</v>
      </c>
      <c r="L483" s="51">
        <v>0</v>
      </c>
      <c r="M483" s="53">
        <v>0</v>
      </c>
      <c r="N483" s="51">
        <v>0</v>
      </c>
      <c r="O483" s="51">
        <v>0</v>
      </c>
      <c r="P483" s="51">
        <v>0</v>
      </c>
      <c r="Q483" s="51">
        <v>0</v>
      </c>
      <c r="R483" s="51">
        <v>0</v>
      </c>
      <c r="S483" s="51">
        <v>0</v>
      </c>
      <c r="T483" s="51">
        <v>0</v>
      </c>
      <c r="U483" s="51">
        <v>0</v>
      </c>
      <c r="V483" s="51">
        <v>0</v>
      </c>
      <c r="W483" s="51">
        <v>0</v>
      </c>
      <c r="X483" s="51">
        <v>0</v>
      </c>
    </row>
    <row r="484" spans="6:24" x14ac:dyDescent="0.55000000000000004">
      <c r="F484" s="31"/>
      <c r="H484" s="31"/>
      <c r="I484" s="48"/>
      <c r="J484" s="31"/>
      <c r="K484" s="51">
        <v>0</v>
      </c>
      <c r="L484" s="51">
        <v>0</v>
      </c>
      <c r="M484" s="53">
        <v>0</v>
      </c>
      <c r="N484" s="51">
        <v>0</v>
      </c>
      <c r="O484" s="51">
        <v>0</v>
      </c>
      <c r="P484" s="51">
        <v>0</v>
      </c>
      <c r="Q484" s="51">
        <v>0</v>
      </c>
      <c r="R484" s="51">
        <v>0</v>
      </c>
      <c r="S484" s="51">
        <v>0</v>
      </c>
      <c r="T484" s="51">
        <v>0</v>
      </c>
      <c r="U484" s="51">
        <v>0</v>
      </c>
      <c r="V484" s="51">
        <v>0</v>
      </c>
      <c r="W484" s="51">
        <v>0</v>
      </c>
      <c r="X484" s="51">
        <v>0</v>
      </c>
    </row>
    <row r="485" spans="6:24" x14ac:dyDescent="0.55000000000000004">
      <c r="F485" s="31"/>
      <c r="H485" s="31"/>
      <c r="I485" s="48"/>
      <c r="J485" s="31"/>
      <c r="K485" s="51">
        <v>0</v>
      </c>
      <c r="L485" s="51">
        <v>0</v>
      </c>
      <c r="M485" s="53">
        <v>0</v>
      </c>
      <c r="N485" s="51">
        <v>0</v>
      </c>
      <c r="O485" s="51">
        <v>0</v>
      </c>
      <c r="P485" s="51">
        <v>0</v>
      </c>
      <c r="Q485" s="51">
        <v>0</v>
      </c>
      <c r="R485" s="51">
        <v>0</v>
      </c>
      <c r="S485" s="51">
        <v>0</v>
      </c>
      <c r="T485" s="51">
        <v>0</v>
      </c>
      <c r="U485" s="51">
        <v>0</v>
      </c>
      <c r="V485" s="51">
        <v>0</v>
      </c>
      <c r="W485" s="51">
        <v>0</v>
      </c>
      <c r="X485" s="51">
        <v>0</v>
      </c>
    </row>
    <row r="486" spans="6:24" x14ac:dyDescent="0.55000000000000004">
      <c r="F486" s="31"/>
      <c r="H486" s="31"/>
      <c r="I486" s="48"/>
      <c r="J486" s="31"/>
      <c r="K486" s="51">
        <v>0</v>
      </c>
      <c r="L486" s="51">
        <v>0</v>
      </c>
      <c r="M486" s="53">
        <v>0</v>
      </c>
      <c r="N486" s="51">
        <v>0</v>
      </c>
      <c r="O486" s="51">
        <v>0</v>
      </c>
      <c r="P486" s="51">
        <v>0</v>
      </c>
      <c r="Q486" s="51">
        <v>0</v>
      </c>
      <c r="R486" s="51">
        <v>0</v>
      </c>
      <c r="S486" s="51">
        <v>0</v>
      </c>
      <c r="T486" s="51">
        <v>0</v>
      </c>
      <c r="U486" s="51">
        <v>0</v>
      </c>
      <c r="V486" s="51">
        <v>0</v>
      </c>
      <c r="W486" s="51">
        <v>0</v>
      </c>
      <c r="X486" s="51">
        <v>0</v>
      </c>
    </row>
    <row r="487" spans="6:24" x14ac:dyDescent="0.55000000000000004">
      <c r="F487" s="31"/>
      <c r="H487" s="31"/>
      <c r="I487" s="48"/>
      <c r="J487" s="31"/>
      <c r="K487" s="51">
        <v>0</v>
      </c>
      <c r="L487" s="51">
        <v>0</v>
      </c>
      <c r="M487" s="53">
        <v>0</v>
      </c>
      <c r="N487" s="51">
        <v>0</v>
      </c>
      <c r="O487" s="51">
        <v>0</v>
      </c>
      <c r="P487" s="51">
        <v>0</v>
      </c>
      <c r="Q487" s="51">
        <v>0</v>
      </c>
      <c r="R487" s="51">
        <v>0</v>
      </c>
      <c r="S487" s="51">
        <v>0</v>
      </c>
      <c r="T487" s="51">
        <v>0</v>
      </c>
      <c r="U487" s="51">
        <v>0</v>
      </c>
      <c r="V487" s="51">
        <v>0</v>
      </c>
      <c r="W487" s="51">
        <v>0</v>
      </c>
      <c r="X487" s="51">
        <v>0</v>
      </c>
    </row>
    <row r="488" spans="6:24" x14ac:dyDescent="0.55000000000000004">
      <c r="F488" s="31"/>
      <c r="H488" s="31"/>
      <c r="I488" s="48"/>
      <c r="J488" s="31"/>
      <c r="K488" s="51">
        <v>0</v>
      </c>
      <c r="L488" s="51">
        <v>0</v>
      </c>
      <c r="M488" s="53">
        <v>0</v>
      </c>
      <c r="N488" s="51">
        <v>0</v>
      </c>
      <c r="O488" s="51">
        <v>0</v>
      </c>
      <c r="P488" s="51">
        <v>0</v>
      </c>
      <c r="Q488" s="51">
        <v>0</v>
      </c>
      <c r="R488" s="51">
        <v>0</v>
      </c>
      <c r="S488" s="51">
        <v>0</v>
      </c>
      <c r="T488" s="51">
        <v>0</v>
      </c>
      <c r="U488" s="51">
        <v>0</v>
      </c>
      <c r="V488" s="51">
        <v>0</v>
      </c>
      <c r="W488" s="51">
        <v>0</v>
      </c>
      <c r="X488" s="51">
        <v>0</v>
      </c>
    </row>
    <row r="489" spans="6:24" x14ac:dyDescent="0.55000000000000004">
      <c r="F489" s="31"/>
      <c r="H489" s="31"/>
      <c r="I489" s="48"/>
      <c r="J489" s="31"/>
      <c r="K489" s="51">
        <v>0</v>
      </c>
      <c r="L489" s="51">
        <v>0</v>
      </c>
      <c r="M489" s="53">
        <v>0</v>
      </c>
      <c r="N489" s="51">
        <v>0</v>
      </c>
      <c r="O489" s="51">
        <v>0</v>
      </c>
      <c r="P489" s="51">
        <v>0</v>
      </c>
      <c r="Q489" s="51">
        <v>0</v>
      </c>
      <c r="R489" s="51">
        <v>0</v>
      </c>
      <c r="S489" s="51">
        <v>0</v>
      </c>
      <c r="T489" s="51">
        <v>0</v>
      </c>
      <c r="U489" s="51">
        <v>0</v>
      </c>
      <c r="V489" s="51">
        <v>0</v>
      </c>
      <c r="W489" s="51">
        <v>0</v>
      </c>
      <c r="X489" s="51">
        <v>0</v>
      </c>
    </row>
    <row r="490" spans="6:24" x14ac:dyDescent="0.55000000000000004">
      <c r="F490" s="31"/>
      <c r="H490" s="31"/>
      <c r="I490" s="48"/>
      <c r="J490" s="31"/>
      <c r="K490" s="51">
        <v>0</v>
      </c>
      <c r="L490" s="51">
        <v>0</v>
      </c>
      <c r="M490" s="53">
        <v>0</v>
      </c>
      <c r="N490" s="51">
        <v>0</v>
      </c>
      <c r="O490" s="51">
        <v>0</v>
      </c>
      <c r="P490" s="51">
        <v>0</v>
      </c>
      <c r="Q490" s="51">
        <v>0</v>
      </c>
      <c r="R490" s="51">
        <v>0</v>
      </c>
      <c r="S490" s="51">
        <v>0</v>
      </c>
      <c r="T490" s="51">
        <v>0</v>
      </c>
      <c r="U490" s="51">
        <v>0</v>
      </c>
      <c r="V490" s="51">
        <v>0</v>
      </c>
      <c r="W490" s="51">
        <v>0</v>
      </c>
      <c r="X490" s="51">
        <v>0</v>
      </c>
    </row>
    <row r="491" spans="6:24" x14ac:dyDescent="0.55000000000000004">
      <c r="F491" s="31"/>
      <c r="H491" s="31"/>
      <c r="I491" s="48"/>
      <c r="J491" s="31"/>
      <c r="K491" s="51">
        <v>0</v>
      </c>
      <c r="L491" s="51">
        <v>0</v>
      </c>
      <c r="M491" s="53">
        <v>0</v>
      </c>
      <c r="N491" s="51">
        <v>0</v>
      </c>
      <c r="O491" s="51">
        <v>0</v>
      </c>
      <c r="P491" s="51">
        <v>0</v>
      </c>
      <c r="Q491" s="51">
        <v>0</v>
      </c>
      <c r="R491" s="51">
        <v>0</v>
      </c>
      <c r="S491" s="51">
        <v>0</v>
      </c>
      <c r="T491" s="51">
        <v>0</v>
      </c>
      <c r="U491" s="51">
        <v>0</v>
      </c>
      <c r="V491" s="51">
        <v>0</v>
      </c>
      <c r="W491" s="51">
        <v>0</v>
      </c>
      <c r="X491" s="51">
        <v>0</v>
      </c>
    </row>
    <row r="492" spans="6:24" x14ac:dyDescent="0.55000000000000004">
      <c r="F492" s="31"/>
      <c r="H492" s="31"/>
      <c r="I492" s="48"/>
      <c r="J492" s="31"/>
      <c r="K492" s="51">
        <v>0</v>
      </c>
      <c r="L492" s="51">
        <v>0</v>
      </c>
      <c r="M492" s="53">
        <v>0</v>
      </c>
      <c r="N492" s="51">
        <v>0</v>
      </c>
      <c r="O492" s="51">
        <v>0</v>
      </c>
      <c r="P492" s="51">
        <v>0</v>
      </c>
      <c r="Q492" s="51">
        <v>0</v>
      </c>
      <c r="R492" s="51">
        <v>0</v>
      </c>
      <c r="S492" s="51">
        <v>0</v>
      </c>
      <c r="T492" s="51">
        <v>0</v>
      </c>
      <c r="U492" s="51">
        <v>0</v>
      </c>
      <c r="V492" s="51">
        <v>0</v>
      </c>
      <c r="W492" s="51">
        <v>0</v>
      </c>
      <c r="X492" s="51">
        <v>0</v>
      </c>
    </row>
    <row r="493" spans="6:24" x14ac:dyDescent="0.55000000000000004">
      <c r="F493" s="31"/>
      <c r="H493" s="31"/>
      <c r="I493" s="48"/>
      <c r="J493" s="31"/>
      <c r="K493" s="51">
        <v>0</v>
      </c>
      <c r="L493" s="51">
        <v>0</v>
      </c>
      <c r="M493" s="53">
        <v>0</v>
      </c>
      <c r="N493" s="51">
        <v>0</v>
      </c>
      <c r="O493" s="51">
        <v>0</v>
      </c>
      <c r="P493" s="51">
        <v>0</v>
      </c>
      <c r="Q493" s="51">
        <v>0</v>
      </c>
      <c r="R493" s="51">
        <v>0</v>
      </c>
      <c r="S493" s="51">
        <v>0</v>
      </c>
      <c r="T493" s="51">
        <v>0</v>
      </c>
      <c r="U493" s="51">
        <v>0</v>
      </c>
      <c r="V493" s="51">
        <v>0</v>
      </c>
      <c r="W493" s="51">
        <v>0</v>
      </c>
      <c r="X493" s="51">
        <v>0</v>
      </c>
    </row>
    <row r="494" spans="6:24" x14ac:dyDescent="0.55000000000000004">
      <c r="F494" s="31"/>
      <c r="H494" s="31"/>
      <c r="I494" s="48"/>
      <c r="J494" s="31"/>
      <c r="K494" s="51">
        <v>0</v>
      </c>
      <c r="L494" s="51">
        <v>0</v>
      </c>
      <c r="M494" s="53">
        <v>0</v>
      </c>
      <c r="N494" s="51">
        <v>0</v>
      </c>
      <c r="O494" s="51">
        <v>0</v>
      </c>
      <c r="P494" s="51">
        <v>0</v>
      </c>
      <c r="Q494" s="51">
        <v>0</v>
      </c>
      <c r="R494" s="51">
        <v>0</v>
      </c>
      <c r="S494" s="51">
        <v>0</v>
      </c>
      <c r="T494" s="51">
        <v>0</v>
      </c>
      <c r="U494" s="51">
        <v>0</v>
      </c>
      <c r="V494" s="51">
        <v>0</v>
      </c>
      <c r="W494" s="51">
        <v>0</v>
      </c>
      <c r="X494" s="51">
        <v>0</v>
      </c>
    </row>
    <row r="495" spans="6:24" x14ac:dyDescent="0.55000000000000004">
      <c r="F495" s="31"/>
      <c r="H495" s="31"/>
      <c r="I495" s="48"/>
      <c r="J495" s="31"/>
      <c r="K495" s="51">
        <v>0</v>
      </c>
      <c r="L495" s="51">
        <v>0</v>
      </c>
      <c r="M495" s="53">
        <v>0</v>
      </c>
      <c r="N495" s="51">
        <v>0</v>
      </c>
      <c r="O495" s="51">
        <v>0</v>
      </c>
      <c r="P495" s="51">
        <v>0</v>
      </c>
      <c r="Q495" s="51">
        <v>0</v>
      </c>
      <c r="R495" s="51">
        <v>0</v>
      </c>
      <c r="S495" s="51">
        <v>0</v>
      </c>
      <c r="T495" s="51">
        <v>0</v>
      </c>
      <c r="U495" s="51">
        <v>0</v>
      </c>
      <c r="V495" s="51">
        <v>0</v>
      </c>
      <c r="W495" s="51">
        <v>0</v>
      </c>
      <c r="X495" s="51">
        <v>0</v>
      </c>
    </row>
    <row r="496" spans="6:24" x14ac:dyDescent="0.55000000000000004">
      <c r="F496" s="31"/>
      <c r="H496" s="31"/>
      <c r="I496" s="48"/>
      <c r="J496" s="31"/>
      <c r="K496" s="51">
        <v>0</v>
      </c>
      <c r="L496" s="51">
        <v>0</v>
      </c>
      <c r="M496" s="53">
        <v>0</v>
      </c>
      <c r="N496" s="51">
        <v>0</v>
      </c>
      <c r="O496" s="51">
        <v>0</v>
      </c>
      <c r="P496" s="51">
        <v>0</v>
      </c>
      <c r="Q496" s="51">
        <v>0</v>
      </c>
      <c r="R496" s="51">
        <v>0</v>
      </c>
      <c r="S496" s="51">
        <v>0</v>
      </c>
      <c r="T496" s="51">
        <v>0</v>
      </c>
      <c r="U496" s="51">
        <v>0</v>
      </c>
      <c r="V496" s="51">
        <v>0</v>
      </c>
      <c r="W496" s="51">
        <v>0</v>
      </c>
      <c r="X496" s="51">
        <v>0</v>
      </c>
    </row>
    <row r="497" spans="6:24" x14ac:dyDescent="0.55000000000000004">
      <c r="F497" s="31"/>
      <c r="H497" s="31"/>
      <c r="I497" s="48"/>
      <c r="J497" s="31"/>
      <c r="K497" s="51">
        <v>0</v>
      </c>
      <c r="L497" s="51">
        <v>0</v>
      </c>
      <c r="M497" s="53">
        <v>0</v>
      </c>
      <c r="N497" s="51">
        <v>0</v>
      </c>
      <c r="O497" s="51">
        <v>0</v>
      </c>
      <c r="P497" s="51">
        <v>0</v>
      </c>
      <c r="Q497" s="51">
        <v>0</v>
      </c>
      <c r="R497" s="51">
        <v>0</v>
      </c>
      <c r="S497" s="51">
        <v>0</v>
      </c>
      <c r="T497" s="51">
        <v>0</v>
      </c>
      <c r="U497" s="51">
        <v>0</v>
      </c>
      <c r="V497" s="51">
        <v>0</v>
      </c>
      <c r="W497" s="51">
        <v>0</v>
      </c>
      <c r="X497" s="51">
        <v>0</v>
      </c>
    </row>
    <row r="498" spans="6:24" x14ac:dyDescent="0.55000000000000004">
      <c r="F498" s="31"/>
      <c r="H498" s="31"/>
      <c r="I498" s="48"/>
      <c r="J498" s="31"/>
      <c r="K498" s="51">
        <v>0</v>
      </c>
      <c r="L498" s="51">
        <v>0</v>
      </c>
      <c r="M498" s="53">
        <v>0</v>
      </c>
      <c r="N498" s="51">
        <v>0</v>
      </c>
      <c r="O498" s="51">
        <v>0</v>
      </c>
      <c r="P498" s="51">
        <v>0</v>
      </c>
      <c r="Q498" s="51">
        <v>0</v>
      </c>
      <c r="R498" s="51">
        <v>0</v>
      </c>
      <c r="S498" s="51">
        <v>0</v>
      </c>
      <c r="T498" s="51">
        <v>0</v>
      </c>
      <c r="U498" s="51">
        <v>0</v>
      </c>
      <c r="V498" s="51">
        <v>0</v>
      </c>
      <c r="W498" s="51">
        <v>0</v>
      </c>
      <c r="X498" s="51">
        <v>0</v>
      </c>
    </row>
    <row r="499" spans="6:24" x14ac:dyDescent="0.55000000000000004">
      <c r="F499" s="31"/>
      <c r="H499" s="31"/>
      <c r="I499" s="48"/>
      <c r="J499" s="31"/>
      <c r="K499" s="51">
        <v>0</v>
      </c>
      <c r="L499" s="51">
        <v>0</v>
      </c>
      <c r="M499" s="53">
        <v>0</v>
      </c>
      <c r="N499" s="51">
        <v>0</v>
      </c>
      <c r="O499" s="51">
        <v>0</v>
      </c>
      <c r="P499" s="51">
        <v>0</v>
      </c>
      <c r="Q499" s="51">
        <v>0</v>
      </c>
      <c r="R499" s="51">
        <v>0</v>
      </c>
      <c r="S499" s="51">
        <v>0</v>
      </c>
      <c r="T499" s="51">
        <v>0</v>
      </c>
      <c r="U499" s="51">
        <v>0</v>
      </c>
      <c r="V499" s="51">
        <v>0</v>
      </c>
      <c r="W499" s="51">
        <v>0</v>
      </c>
      <c r="X499" s="51">
        <v>0</v>
      </c>
    </row>
    <row r="500" spans="6:24" x14ac:dyDescent="0.55000000000000004">
      <c r="F500" s="31"/>
      <c r="H500" s="31"/>
      <c r="I500" s="48"/>
      <c r="J500" s="31"/>
      <c r="K500" s="51">
        <v>0</v>
      </c>
      <c r="L500" s="51">
        <v>0</v>
      </c>
      <c r="M500" s="53">
        <v>0</v>
      </c>
      <c r="N500" s="51">
        <v>0</v>
      </c>
      <c r="O500" s="51">
        <v>0</v>
      </c>
      <c r="P500" s="51">
        <v>0</v>
      </c>
      <c r="Q500" s="51">
        <v>0</v>
      </c>
      <c r="R500" s="51">
        <v>0</v>
      </c>
      <c r="S500" s="51">
        <v>0</v>
      </c>
      <c r="T500" s="51">
        <v>0</v>
      </c>
      <c r="U500" s="51">
        <v>0</v>
      </c>
      <c r="V500" s="51">
        <v>0</v>
      </c>
      <c r="W500" s="51">
        <v>0</v>
      </c>
      <c r="X500" s="51">
        <v>0</v>
      </c>
    </row>
    <row r="501" spans="6:24" x14ac:dyDescent="0.55000000000000004">
      <c r="F501" s="31"/>
      <c r="H501" s="31"/>
      <c r="I501" s="48"/>
      <c r="J501" s="31"/>
      <c r="K501" s="51">
        <v>0</v>
      </c>
      <c r="L501" s="51">
        <v>0</v>
      </c>
      <c r="M501" s="53">
        <v>0</v>
      </c>
      <c r="N501" s="51">
        <v>0</v>
      </c>
      <c r="O501" s="51">
        <v>0</v>
      </c>
      <c r="P501" s="51">
        <v>0</v>
      </c>
      <c r="Q501" s="51">
        <v>0</v>
      </c>
      <c r="R501" s="51">
        <v>0</v>
      </c>
      <c r="S501" s="51">
        <v>0</v>
      </c>
      <c r="T501" s="51">
        <v>0</v>
      </c>
      <c r="U501" s="51">
        <v>0</v>
      </c>
      <c r="V501" s="51">
        <v>0</v>
      </c>
      <c r="W501" s="51">
        <v>0</v>
      </c>
      <c r="X501" s="51">
        <v>0</v>
      </c>
    </row>
    <row r="502" spans="6:24" x14ac:dyDescent="0.55000000000000004">
      <c r="F502" s="31"/>
      <c r="H502" s="31"/>
      <c r="I502" s="48"/>
      <c r="J502" s="31"/>
      <c r="K502" s="51">
        <v>0</v>
      </c>
      <c r="L502" s="51">
        <v>0</v>
      </c>
      <c r="M502" s="53">
        <v>0</v>
      </c>
      <c r="N502" s="51">
        <v>0</v>
      </c>
      <c r="O502" s="51">
        <v>0</v>
      </c>
      <c r="P502" s="51">
        <v>0</v>
      </c>
      <c r="Q502" s="51">
        <v>0</v>
      </c>
      <c r="R502" s="51">
        <v>0</v>
      </c>
      <c r="S502" s="51">
        <v>0</v>
      </c>
      <c r="T502" s="51">
        <v>0</v>
      </c>
      <c r="U502" s="51">
        <v>0</v>
      </c>
      <c r="V502" s="51">
        <v>0</v>
      </c>
      <c r="W502" s="51">
        <v>0</v>
      </c>
      <c r="X502" s="51">
        <v>0</v>
      </c>
    </row>
    <row r="503" spans="6:24" x14ac:dyDescent="0.55000000000000004">
      <c r="F503" s="31"/>
      <c r="H503" s="31"/>
      <c r="I503" s="48"/>
      <c r="J503" s="31"/>
      <c r="K503" s="51">
        <v>0</v>
      </c>
      <c r="L503" s="51">
        <v>0</v>
      </c>
      <c r="M503" s="53">
        <v>0</v>
      </c>
      <c r="N503" s="51">
        <v>0</v>
      </c>
      <c r="O503" s="51">
        <v>0</v>
      </c>
      <c r="P503" s="51">
        <v>0</v>
      </c>
      <c r="Q503" s="51">
        <v>0</v>
      </c>
      <c r="R503" s="51">
        <v>0</v>
      </c>
      <c r="S503" s="51">
        <v>0</v>
      </c>
      <c r="T503" s="51">
        <v>0</v>
      </c>
      <c r="U503" s="51">
        <v>0</v>
      </c>
      <c r="V503" s="51">
        <v>0</v>
      </c>
      <c r="W503" s="51">
        <v>0</v>
      </c>
      <c r="X503" s="51">
        <v>0</v>
      </c>
    </row>
    <row r="504" spans="6:24" x14ac:dyDescent="0.55000000000000004">
      <c r="F504" s="31"/>
      <c r="H504" s="31"/>
      <c r="I504" s="48"/>
      <c r="J504" s="31"/>
      <c r="K504" s="51">
        <v>0</v>
      </c>
      <c r="L504" s="51">
        <v>0</v>
      </c>
      <c r="M504" s="53">
        <v>0</v>
      </c>
      <c r="N504" s="51">
        <v>0</v>
      </c>
      <c r="O504" s="51">
        <v>0</v>
      </c>
      <c r="P504" s="51">
        <v>0</v>
      </c>
      <c r="Q504" s="51">
        <v>0</v>
      </c>
      <c r="R504" s="51">
        <v>0</v>
      </c>
      <c r="S504" s="51">
        <v>0</v>
      </c>
      <c r="T504" s="51">
        <v>0</v>
      </c>
      <c r="U504" s="51">
        <v>0</v>
      </c>
      <c r="V504" s="51">
        <v>0</v>
      </c>
      <c r="W504" s="51">
        <v>0</v>
      </c>
      <c r="X504" s="51">
        <v>0</v>
      </c>
    </row>
    <row r="505" spans="6:24" x14ac:dyDescent="0.55000000000000004">
      <c r="F505" s="31"/>
      <c r="H505" s="31"/>
      <c r="I505" s="48"/>
      <c r="J505" s="31"/>
      <c r="K505" s="51">
        <v>0</v>
      </c>
      <c r="L505" s="51">
        <v>0</v>
      </c>
      <c r="M505" s="53">
        <v>0</v>
      </c>
      <c r="N505" s="51">
        <v>0</v>
      </c>
      <c r="O505" s="51">
        <v>0</v>
      </c>
      <c r="P505" s="51">
        <v>0</v>
      </c>
      <c r="Q505" s="51">
        <v>0</v>
      </c>
      <c r="R505" s="51">
        <v>0</v>
      </c>
      <c r="S505" s="51">
        <v>0</v>
      </c>
      <c r="T505" s="51">
        <v>0</v>
      </c>
      <c r="U505" s="51">
        <v>0</v>
      </c>
      <c r="V505" s="51">
        <v>0</v>
      </c>
      <c r="W505" s="51">
        <v>0</v>
      </c>
      <c r="X505" s="51">
        <v>0</v>
      </c>
    </row>
    <row r="506" spans="6:24" x14ac:dyDescent="0.55000000000000004">
      <c r="F506" s="31"/>
      <c r="H506" s="31"/>
      <c r="I506" s="48"/>
      <c r="J506" s="31"/>
      <c r="K506" s="51">
        <v>0</v>
      </c>
      <c r="L506" s="51">
        <v>0</v>
      </c>
      <c r="M506" s="53">
        <v>0</v>
      </c>
      <c r="N506" s="51">
        <v>0</v>
      </c>
      <c r="O506" s="51">
        <v>0</v>
      </c>
      <c r="P506" s="51">
        <v>0</v>
      </c>
      <c r="Q506" s="51">
        <v>0</v>
      </c>
      <c r="R506" s="51">
        <v>0</v>
      </c>
      <c r="S506" s="51">
        <v>0</v>
      </c>
      <c r="T506" s="51">
        <v>0</v>
      </c>
      <c r="U506" s="51">
        <v>0</v>
      </c>
      <c r="V506" s="51">
        <v>0</v>
      </c>
      <c r="W506" s="51">
        <v>0</v>
      </c>
      <c r="X506" s="51">
        <v>0</v>
      </c>
    </row>
    <row r="507" spans="6:24" x14ac:dyDescent="0.55000000000000004">
      <c r="F507" s="31"/>
      <c r="H507" s="31"/>
      <c r="I507" s="48"/>
      <c r="J507" s="31"/>
      <c r="K507" s="51">
        <v>0</v>
      </c>
      <c r="L507" s="51">
        <v>0</v>
      </c>
      <c r="M507" s="53">
        <v>0</v>
      </c>
      <c r="N507" s="51">
        <v>0</v>
      </c>
      <c r="O507" s="51">
        <v>0</v>
      </c>
      <c r="P507" s="51">
        <v>0</v>
      </c>
      <c r="Q507" s="51">
        <v>0</v>
      </c>
      <c r="R507" s="51">
        <v>0</v>
      </c>
      <c r="S507" s="51">
        <v>0</v>
      </c>
      <c r="T507" s="51">
        <v>0</v>
      </c>
      <c r="U507" s="51">
        <v>0</v>
      </c>
      <c r="V507" s="51">
        <v>0</v>
      </c>
      <c r="W507" s="51">
        <v>0</v>
      </c>
      <c r="X507" s="51">
        <v>0</v>
      </c>
    </row>
    <row r="508" spans="6:24" x14ac:dyDescent="0.55000000000000004">
      <c r="F508" s="31"/>
      <c r="H508" s="31"/>
      <c r="I508" s="48"/>
      <c r="J508" s="31"/>
      <c r="K508" s="51">
        <v>0</v>
      </c>
      <c r="L508" s="51">
        <v>0</v>
      </c>
      <c r="M508" s="53">
        <v>0</v>
      </c>
      <c r="N508" s="51">
        <v>0</v>
      </c>
      <c r="O508" s="51">
        <v>0</v>
      </c>
      <c r="P508" s="51">
        <v>0</v>
      </c>
      <c r="Q508" s="51">
        <v>0</v>
      </c>
      <c r="R508" s="51">
        <v>0</v>
      </c>
      <c r="S508" s="51">
        <v>0</v>
      </c>
      <c r="T508" s="51">
        <v>0</v>
      </c>
      <c r="U508" s="51">
        <v>0</v>
      </c>
      <c r="V508" s="51">
        <v>0</v>
      </c>
      <c r="W508" s="51">
        <v>0</v>
      </c>
      <c r="X508" s="51">
        <v>0</v>
      </c>
    </row>
    <row r="509" spans="6:24" x14ac:dyDescent="0.55000000000000004">
      <c r="F509" s="31"/>
      <c r="H509" s="31"/>
      <c r="I509" s="48"/>
      <c r="J509" s="31"/>
      <c r="K509" s="51">
        <v>0</v>
      </c>
      <c r="L509" s="51">
        <v>0</v>
      </c>
      <c r="M509" s="53">
        <v>0</v>
      </c>
      <c r="N509" s="51">
        <v>0</v>
      </c>
      <c r="O509" s="51">
        <v>0</v>
      </c>
      <c r="P509" s="51">
        <v>0</v>
      </c>
      <c r="Q509" s="51">
        <v>0</v>
      </c>
      <c r="R509" s="51">
        <v>0</v>
      </c>
      <c r="S509" s="51">
        <v>0</v>
      </c>
      <c r="T509" s="51">
        <v>0</v>
      </c>
      <c r="U509" s="51">
        <v>0</v>
      </c>
      <c r="V509" s="51">
        <v>0</v>
      </c>
      <c r="W509" s="51">
        <v>0</v>
      </c>
      <c r="X509" s="51">
        <v>0</v>
      </c>
    </row>
    <row r="510" spans="6:24" x14ac:dyDescent="0.55000000000000004">
      <c r="F510" s="31"/>
      <c r="H510" s="31"/>
      <c r="I510" s="48"/>
      <c r="J510" s="31"/>
      <c r="K510" s="51">
        <v>0</v>
      </c>
      <c r="L510" s="51">
        <v>0</v>
      </c>
      <c r="M510" s="53">
        <v>0</v>
      </c>
      <c r="N510" s="51">
        <v>0</v>
      </c>
      <c r="O510" s="51">
        <v>0</v>
      </c>
      <c r="P510" s="51">
        <v>0</v>
      </c>
      <c r="Q510" s="51">
        <v>0</v>
      </c>
      <c r="R510" s="51">
        <v>0</v>
      </c>
      <c r="S510" s="51">
        <v>0</v>
      </c>
      <c r="T510" s="51">
        <v>0</v>
      </c>
      <c r="U510" s="51">
        <v>0</v>
      </c>
      <c r="V510" s="51">
        <v>0</v>
      </c>
      <c r="W510" s="51">
        <v>0</v>
      </c>
      <c r="X510" s="51">
        <v>0</v>
      </c>
    </row>
    <row r="511" spans="6:24" x14ac:dyDescent="0.55000000000000004">
      <c r="F511" s="31"/>
      <c r="H511" s="31"/>
      <c r="I511" s="48"/>
      <c r="J511" s="31"/>
      <c r="K511" s="51">
        <v>0</v>
      </c>
      <c r="L511" s="51">
        <v>0</v>
      </c>
      <c r="M511" s="53">
        <v>0</v>
      </c>
      <c r="N511" s="51">
        <v>0</v>
      </c>
      <c r="O511" s="51">
        <v>0</v>
      </c>
      <c r="P511" s="51">
        <v>0</v>
      </c>
      <c r="Q511" s="51">
        <v>0</v>
      </c>
      <c r="R511" s="51">
        <v>0</v>
      </c>
      <c r="S511" s="51">
        <v>0</v>
      </c>
      <c r="T511" s="51">
        <v>0</v>
      </c>
      <c r="U511" s="51">
        <v>0</v>
      </c>
      <c r="V511" s="51">
        <v>0</v>
      </c>
      <c r="W511" s="51">
        <v>0</v>
      </c>
      <c r="X511" s="51">
        <v>0</v>
      </c>
    </row>
    <row r="512" spans="6:24" x14ac:dyDescent="0.55000000000000004">
      <c r="F512" s="31"/>
      <c r="H512" s="31"/>
      <c r="I512" s="48"/>
      <c r="J512" s="31"/>
      <c r="K512" s="51">
        <v>0</v>
      </c>
      <c r="L512" s="51">
        <v>0</v>
      </c>
      <c r="M512" s="53">
        <v>0</v>
      </c>
      <c r="N512" s="51">
        <v>0</v>
      </c>
      <c r="O512" s="51">
        <v>0</v>
      </c>
      <c r="P512" s="51">
        <v>0</v>
      </c>
      <c r="Q512" s="51">
        <v>0</v>
      </c>
      <c r="R512" s="51">
        <v>0</v>
      </c>
      <c r="S512" s="51">
        <v>0</v>
      </c>
      <c r="T512" s="51">
        <v>0</v>
      </c>
      <c r="U512" s="51">
        <v>0</v>
      </c>
      <c r="V512" s="51">
        <v>0</v>
      </c>
      <c r="W512" s="51">
        <v>0</v>
      </c>
      <c r="X512" s="51">
        <v>0</v>
      </c>
    </row>
    <row r="513" spans="6:24" x14ac:dyDescent="0.55000000000000004">
      <c r="F513" s="31"/>
      <c r="H513" s="31"/>
      <c r="I513" s="48"/>
      <c r="J513" s="31"/>
      <c r="K513" s="51">
        <v>0</v>
      </c>
      <c r="L513" s="51">
        <v>0</v>
      </c>
      <c r="M513" s="53">
        <v>0</v>
      </c>
      <c r="N513" s="51">
        <v>0</v>
      </c>
      <c r="O513" s="51">
        <v>0</v>
      </c>
      <c r="P513" s="51">
        <v>0</v>
      </c>
      <c r="Q513" s="51">
        <v>0</v>
      </c>
      <c r="R513" s="51">
        <v>0</v>
      </c>
      <c r="S513" s="51">
        <v>0</v>
      </c>
      <c r="T513" s="51">
        <v>0</v>
      </c>
      <c r="U513" s="51">
        <v>0</v>
      </c>
      <c r="V513" s="51">
        <v>0</v>
      </c>
      <c r="W513" s="51">
        <v>0</v>
      </c>
      <c r="X513" s="51">
        <v>0</v>
      </c>
    </row>
    <row r="514" spans="6:24" x14ac:dyDescent="0.55000000000000004">
      <c r="F514" s="31"/>
      <c r="H514" s="31"/>
      <c r="I514" s="48"/>
      <c r="J514" s="31"/>
      <c r="K514" s="51">
        <v>0</v>
      </c>
      <c r="L514" s="51">
        <v>0</v>
      </c>
      <c r="M514" s="53">
        <v>0</v>
      </c>
      <c r="N514" s="51">
        <v>0</v>
      </c>
      <c r="O514" s="51">
        <v>0</v>
      </c>
      <c r="P514" s="51">
        <v>0</v>
      </c>
      <c r="Q514" s="51">
        <v>0</v>
      </c>
      <c r="R514" s="51">
        <v>0</v>
      </c>
      <c r="S514" s="51">
        <v>0</v>
      </c>
      <c r="T514" s="51">
        <v>0</v>
      </c>
      <c r="U514" s="51">
        <v>0</v>
      </c>
      <c r="V514" s="51">
        <v>0</v>
      </c>
      <c r="W514" s="51">
        <v>0</v>
      </c>
      <c r="X514" s="51">
        <v>0</v>
      </c>
    </row>
    <row r="515" spans="6:24" x14ac:dyDescent="0.55000000000000004">
      <c r="F515" s="31"/>
      <c r="H515" s="31"/>
      <c r="I515" s="48"/>
      <c r="J515" s="31"/>
      <c r="K515" s="51">
        <v>0</v>
      </c>
      <c r="L515" s="51">
        <v>0</v>
      </c>
      <c r="M515" s="53">
        <v>0</v>
      </c>
      <c r="N515" s="51">
        <v>0</v>
      </c>
      <c r="O515" s="51">
        <v>0</v>
      </c>
      <c r="P515" s="51">
        <v>0</v>
      </c>
      <c r="Q515" s="51">
        <v>0</v>
      </c>
      <c r="R515" s="51">
        <v>0</v>
      </c>
      <c r="S515" s="51">
        <v>0</v>
      </c>
      <c r="T515" s="51">
        <v>0</v>
      </c>
      <c r="U515" s="51">
        <v>0</v>
      </c>
      <c r="V515" s="51">
        <v>0</v>
      </c>
      <c r="W515" s="51">
        <v>0</v>
      </c>
      <c r="X515" s="51">
        <v>0</v>
      </c>
    </row>
    <row r="516" spans="6:24" x14ac:dyDescent="0.55000000000000004">
      <c r="F516" s="31"/>
      <c r="H516" s="31"/>
      <c r="I516" s="48"/>
      <c r="J516" s="31"/>
      <c r="K516" s="51">
        <v>0</v>
      </c>
      <c r="L516" s="51">
        <v>0</v>
      </c>
      <c r="M516" s="53">
        <v>0</v>
      </c>
      <c r="N516" s="51">
        <v>0</v>
      </c>
      <c r="O516" s="51">
        <v>0</v>
      </c>
      <c r="P516" s="51">
        <v>0</v>
      </c>
      <c r="Q516" s="51">
        <v>0</v>
      </c>
      <c r="R516" s="51">
        <v>0</v>
      </c>
      <c r="S516" s="51">
        <v>0</v>
      </c>
      <c r="T516" s="51">
        <v>0</v>
      </c>
      <c r="U516" s="51">
        <v>0</v>
      </c>
      <c r="V516" s="51">
        <v>0</v>
      </c>
      <c r="W516" s="51">
        <v>0</v>
      </c>
      <c r="X516" s="51">
        <v>0</v>
      </c>
    </row>
    <row r="517" spans="6:24" x14ac:dyDescent="0.55000000000000004">
      <c r="F517" s="31"/>
      <c r="H517" s="31"/>
      <c r="I517" s="48"/>
      <c r="J517" s="31"/>
      <c r="K517" s="51">
        <v>0</v>
      </c>
      <c r="L517" s="51">
        <v>0</v>
      </c>
      <c r="M517" s="53">
        <v>0</v>
      </c>
      <c r="N517" s="51">
        <v>0</v>
      </c>
      <c r="O517" s="51">
        <v>0</v>
      </c>
      <c r="P517" s="51">
        <v>0</v>
      </c>
      <c r="Q517" s="51">
        <v>0</v>
      </c>
      <c r="R517" s="51">
        <v>0</v>
      </c>
      <c r="S517" s="51">
        <v>0</v>
      </c>
      <c r="T517" s="51">
        <v>0</v>
      </c>
      <c r="U517" s="51">
        <v>0</v>
      </c>
      <c r="V517" s="51">
        <v>0</v>
      </c>
      <c r="W517" s="51">
        <v>0</v>
      </c>
      <c r="X517" s="51">
        <v>0</v>
      </c>
    </row>
    <row r="518" spans="6:24" x14ac:dyDescent="0.55000000000000004">
      <c r="F518" s="31"/>
      <c r="H518" s="31"/>
      <c r="I518" s="48"/>
      <c r="J518" s="31"/>
      <c r="K518" s="51">
        <v>0</v>
      </c>
      <c r="L518" s="51">
        <v>0</v>
      </c>
      <c r="M518" s="53">
        <v>0</v>
      </c>
      <c r="N518" s="51">
        <v>0</v>
      </c>
      <c r="O518" s="51">
        <v>0</v>
      </c>
      <c r="P518" s="51">
        <v>0</v>
      </c>
      <c r="Q518" s="51">
        <v>0</v>
      </c>
      <c r="R518" s="51">
        <v>0</v>
      </c>
      <c r="S518" s="51">
        <v>0</v>
      </c>
      <c r="T518" s="51">
        <v>0</v>
      </c>
      <c r="U518" s="51">
        <v>0</v>
      </c>
      <c r="V518" s="51">
        <v>0</v>
      </c>
      <c r="W518" s="51">
        <v>0</v>
      </c>
      <c r="X518" s="51">
        <v>0</v>
      </c>
    </row>
    <row r="519" spans="6:24" x14ac:dyDescent="0.55000000000000004">
      <c r="F519" s="31"/>
      <c r="H519" s="31"/>
      <c r="I519" s="48"/>
      <c r="J519" s="31"/>
      <c r="K519" s="51">
        <v>0</v>
      </c>
      <c r="L519" s="51">
        <v>0</v>
      </c>
      <c r="M519" s="53">
        <v>0</v>
      </c>
      <c r="N519" s="51">
        <v>0</v>
      </c>
      <c r="O519" s="51">
        <v>0</v>
      </c>
      <c r="P519" s="51">
        <v>0</v>
      </c>
      <c r="Q519" s="51">
        <v>0</v>
      </c>
      <c r="R519" s="51">
        <v>0</v>
      </c>
      <c r="S519" s="51">
        <v>0</v>
      </c>
      <c r="T519" s="51">
        <v>0</v>
      </c>
      <c r="U519" s="51">
        <v>0</v>
      </c>
      <c r="V519" s="51">
        <v>0</v>
      </c>
      <c r="W519" s="51">
        <v>0</v>
      </c>
      <c r="X519" s="51">
        <v>0</v>
      </c>
    </row>
    <row r="520" spans="6:24" x14ac:dyDescent="0.55000000000000004">
      <c r="F520" s="31"/>
      <c r="H520" s="31"/>
      <c r="I520" s="48"/>
      <c r="J520" s="31"/>
      <c r="K520" s="51">
        <v>0</v>
      </c>
      <c r="L520" s="51">
        <v>0</v>
      </c>
      <c r="M520" s="53">
        <v>0</v>
      </c>
      <c r="N520" s="51">
        <v>0</v>
      </c>
      <c r="O520" s="51">
        <v>0</v>
      </c>
      <c r="P520" s="51">
        <v>0</v>
      </c>
      <c r="Q520" s="51">
        <v>0</v>
      </c>
      <c r="R520" s="51">
        <v>0</v>
      </c>
      <c r="S520" s="51">
        <v>0</v>
      </c>
      <c r="T520" s="51">
        <v>0</v>
      </c>
      <c r="U520" s="51">
        <v>0</v>
      </c>
      <c r="V520" s="51">
        <v>0</v>
      </c>
      <c r="W520" s="51">
        <v>0</v>
      </c>
      <c r="X520" s="51">
        <v>0</v>
      </c>
    </row>
    <row r="521" spans="6:24" x14ac:dyDescent="0.55000000000000004">
      <c r="F521" s="31"/>
      <c r="H521" s="31"/>
      <c r="I521" s="48"/>
      <c r="J521" s="31"/>
      <c r="K521" s="51">
        <v>0</v>
      </c>
      <c r="L521" s="51">
        <v>0</v>
      </c>
      <c r="M521" s="53">
        <v>0</v>
      </c>
      <c r="N521" s="51">
        <v>0</v>
      </c>
      <c r="O521" s="51">
        <v>0</v>
      </c>
      <c r="P521" s="51">
        <v>0</v>
      </c>
      <c r="Q521" s="51">
        <v>0</v>
      </c>
      <c r="R521" s="51">
        <v>0</v>
      </c>
      <c r="S521" s="51">
        <v>0</v>
      </c>
      <c r="T521" s="51">
        <v>0</v>
      </c>
      <c r="U521" s="51">
        <v>0</v>
      </c>
      <c r="V521" s="51">
        <v>0</v>
      </c>
      <c r="W521" s="51">
        <v>0</v>
      </c>
      <c r="X521" s="51">
        <v>0</v>
      </c>
    </row>
    <row r="522" spans="6:24" x14ac:dyDescent="0.55000000000000004">
      <c r="F522" s="31"/>
      <c r="H522" s="31"/>
      <c r="I522" s="48"/>
      <c r="J522" s="31"/>
      <c r="K522" s="51">
        <v>0</v>
      </c>
      <c r="L522" s="51">
        <v>0</v>
      </c>
      <c r="M522" s="53">
        <v>0</v>
      </c>
      <c r="N522" s="51">
        <v>0</v>
      </c>
      <c r="O522" s="51">
        <v>0</v>
      </c>
      <c r="P522" s="51">
        <v>0</v>
      </c>
      <c r="Q522" s="51">
        <v>0</v>
      </c>
      <c r="R522" s="51">
        <v>0</v>
      </c>
      <c r="S522" s="51">
        <v>0</v>
      </c>
      <c r="T522" s="51">
        <v>0</v>
      </c>
      <c r="U522" s="51">
        <v>0</v>
      </c>
      <c r="V522" s="51">
        <v>0</v>
      </c>
      <c r="W522" s="51">
        <v>0</v>
      </c>
      <c r="X522" s="51">
        <v>0</v>
      </c>
    </row>
    <row r="523" spans="6:24" x14ac:dyDescent="0.55000000000000004">
      <c r="F523" s="31"/>
      <c r="H523" s="31"/>
      <c r="I523" s="48"/>
      <c r="J523" s="31"/>
      <c r="K523" s="51">
        <v>0</v>
      </c>
      <c r="L523" s="51">
        <v>0</v>
      </c>
      <c r="M523" s="53">
        <v>0</v>
      </c>
      <c r="N523" s="51">
        <v>0</v>
      </c>
      <c r="O523" s="51">
        <v>0</v>
      </c>
      <c r="P523" s="51">
        <v>0</v>
      </c>
      <c r="Q523" s="51">
        <v>0</v>
      </c>
      <c r="R523" s="51">
        <v>0</v>
      </c>
      <c r="S523" s="51">
        <v>0</v>
      </c>
      <c r="T523" s="51">
        <v>0</v>
      </c>
      <c r="U523" s="51">
        <v>0</v>
      </c>
      <c r="V523" s="51">
        <v>0</v>
      </c>
      <c r="W523" s="51">
        <v>0</v>
      </c>
      <c r="X523" s="51">
        <v>0</v>
      </c>
    </row>
    <row r="524" spans="6:24" x14ac:dyDescent="0.55000000000000004">
      <c r="F524" s="31"/>
      <c r="H524" s="31"/>
      <c r="I524" s="48"/>
      <c r="J524" s="31"/>
      <c r="K524" s="51">
        <v>0</v>
      </c>
      <c r="L524" s="51">
        <v>0</v>
      </c>
      <c r="M524" s="53">
        <v>0</v>
      </c>
      <c r="N524" s="51">
        <v>0</v>
      </c>
      <c r="O524" s="51">
        <v>0</v>
      </c>
      <c r="P524" s="51">
        <v>0</v>
      </c>
      <c r="Q524" s="51">
        <v>0</v>
      </c>
      <c r="R524" s="51">
        <v>0</v>
      </c>
      <c r="S524" s="51">
        <v>0</v>
      </c>
      <c r="T524" s="51">
        <v>0</v>
      </c>
      <c r="U524" s="51">
        <v>0</v>
      </c>
      <c r="V524" s="51">
        <v>0</v>
      </c>
      <c r="W524" s="51">
        <v>0</v>
      </c>
      <c r="X524" s="51">
        <v>0</v>
      </c>
    </row>
    <row r="525" spans="6:24" x14ac:dyDescent="0.55000000000000004">
      <c r="F525" s="31"/>
      <c r="H525" s="31"/>
      <c r="I525" s="48"/>
      <c r="J525" s="31"/>
      <c r="K525" s="51">
        <v>0</v>
      </c>
      <c r="L525" s="51">
        <v>0</v>
      </c>
      <c r="M525" s="53">
        <v>0</v>
      </c>
      <c r="N525" s="51">
        <v>0</v>
      </c>
      <c r="O525" s="51">
        <v>0</v>
      </c>
      <c r="P525" s="51">
        <v>0</v>
      </c>
      <c r="Q525" s="51">
        <v>0</v>
      </c>
      <c r="R525" s="51">
        <v>0</v>
      </c>
      <c r="S525" s="51">
        <v>0</v>
      </c>
      <c r="T525" s="51">
        <v>0</v>
      </c>
      <c r="U525" s="51">
        <v>0</v>
      </c>
      <c r="V525" s="51">
        <v>0</v>
      </c>
      <c r="W525" s="51">
        <v>0</v>
      </c>
      <c r="X525" s="51">
        <v>0</v>
      </c>
    </row>
    <row r="526" spans="6:24" x14ac:dyDescent="0.55000000000000004">
      <c r="F526" s="31"/>
      <c r="H526" s="31"/>
      <c r="I526" s="48"/>
      <c r="J526" s="31"/>
      <c r="K526" s="51">
        <v>0</v>
      </c>
      <c r="L526" s="51">
        <v>0</v>
      </c>
      <c r="M526" s="53">
        <v>0</v>
      </c>
      <c r="N526" s="51">
        <v>0</v>
      </c>
      <c r="O526" s="51">
        <v>0</v>
      </c>
      <c r="P526" s="51">
        <v>0</v>
      </c>
      <c r="Q526" s="51">
        <v>0</v>
      </c>
      <c r="R526" s="51">
        <v>0</v>
      </c>
      <c r="S526" s="51">
        <v>0</v>
      </c>
      <c r="T526" s="51">
        <v>0</v>
      </c>
      <c r="U526" s="51">
        <v>0</v>
      </c>
      <c r="V526" s="51">
        <v>0</v>
      </c>
      <c r="W526" s="51">
        <v>0</v>
      </c>
      <c r="X526" s="51">
        <v>0</v>
      </c>
    </row>
    <row r="527" spans="6:24" x14ac:dyDescent="0.55000000000000004">
      <c r="F527" s="31"/>
      <c r="H527" s="31"/>
      <c r="I527" s="48"/>
      <c r="J527" s="31"/>
      <c r="K527" s="51">
        <v>0</v>
      </c>
      <c r="L527" s="51">
        <v>0</v>
      </c>
      <c r="M527" s="53">
        <v>0</v>
      </c>
      <c r="N527" s="51">
        <v>0</v>
      </c>
      <c r="O527" s="51">
        <v>0</v>
      </c>
      <c r="P527" s="51">
        <v>0</v>
      </c>
      <c r="Q527" s="51">
        <v>0</v>
      </c>
      <c r="R527" s="51">
        <v>0</v>
      </c>
      <c r="S527" s="51">
        <v>0</v>
      </c>
      <c r="T527" s="51">
        <v>0</v>
      </c>
      <c r="U527" s="51">
        <v>0</v>
      </c>
      <c r="V527" s="51">
        <v>0</v>
      </c>
      <c r="W527" s="51">
        <v>0</v>
      </c>
      <c r="X527" s="51">
        <v>0</v>
      </c>
    </row>
    <row r="528" spans="6:24" x14ac:dyDescent="0.55000000000000004">
      <c r="F528" s="31"/>
      <c r="H528" s="31"/>
      <c r="I528" s="48"/>
      <c r="J528" s="31"/>
      <c r="K528" s="51">
        <v>0</v>
      </c>
      <c r="L528" s="51">
        <v>0</v>
      </c>
      <c r="M528" s="53">
        <v>0</v>
      </c>
      <c r="N528" s="51">
        <v>0</v>
      </c>
      <c r="O528" s="51">
        <v>0</v>
      </c>
      <c r="P528" s="51">
        <v>0</v>
      </c>
      <c r="Q528" s="51">
        <v>0</v>
      </c>
      <c r="R528" s="51">
        <v>0</v>
      </c>
      <c r="S528" s="51">
        <v>0</v>
      </c>
      <c r="T528" s="51">
        <v>0</v>
      </c>
      <c r="U528" s="51">
        <v>0</v>
      </c>
      <c r="V528" s="51">
        <v>0</v>
      </c>
      <c r="W528" s="51">
        <v>0</v>
      </c>
      <c r="X528" s="51">
        <v>0</v>
      </c>
    </row>
    <row r="529" spans="6:24" x14ac:dyDescent="0.55000000000000004">
      <c r="F529" s="31"/>
      <c r="H529" s="31"/>
      <c r="I529" s="48"/>
      <c r="J529" s="31"/>
      <c r="K529" s="51">
        <v>0</v>
      </c>
      <c r="L529" s="51">
        <v>0</v>
      </c>
      <c r="M529" s="53">
        <v>0</v>
      </c>
      <c r="N529" s="51">
        <v>0</v>
      </c>
      <c r="O529" s="51">
        <v>0</v>
      </c>
      <c r="P529" s="51">
        <v>0</v>
      </c>
      <c r="Q529" s="51">
        <v>0</v>
      </c>
      <c r="R529" s="51">
        <v>0</v>
      </c>
      <c r="S529" s="51">
        <v>0</v>
      </c>
      <c r="T529" s="51">
        <v>0</v>
      </c>
      <c r="U529" s="51">
        <v>0</v>
      </c>
      <c r="V529" s="51">
        <v>0</v>
      </c>
      <c r="W529" s="51">
        <v>0</v>
      </c>
      <c r="X529" s="51">
        <v>0</v>
      </c>
    </row>
    <row r="530" spans="6:24" x14ac:dyDescent="0.55000000000000004">
      <c r="F530" s="31"/>
      <c r="H530" s="31"/>
      <c r="I530" s="48"/>
      <c r="J530" s="31"/>
      <c r="K530" s="51">
        <v>0</v>
      </c>
      <c r="L530" s="51">
        <v>0</v>
      </c>
      <c r="M530" s="53">
        <v>0</v>
      </c>
      <c r="N530" s="51">
        <v>0</v>
      </c>
      <c r="O530" s="51">
        <v>0</v>
      </c>
      <c r="P530" s="51">
        <v>0</v>
      </c>
      <c r="Q530" s="51">
        <v>0</v>
      </c>
      <c r="R530" s="51">
        <v>0</v>
      </c>
      <c r="S530" s="51">
        <v>0</v>
      </c>
      <c r="T530" s="51">
        <v>0</v>
      </c>
      <c r="U530" s="51">
        <v>0</v>
      </c>
      <c r="V530" s="51">
        <v>0</v>
      </c>
      <c r="W530" s="51">
        <v>0</v>
      </c>
      <c r="X530" s="51">
        <v>0</v>
      </c>
    </row>
    <row r="531" spans="6:24" x14ac:dyDescent="0.55000000000000004">
      <c r="F531" s="31"/>
      <c r="H531" s="31"/>
      <c r="I531" s="48"/>
      <c r="J531" s="31"/>
      <c r="K531" s="51">
        <v>0</v>
      </c>
      <c r="L531" s="51">
        <v>0</v>
      </c>
      <c r="M531" s="53">
        <v>0</v>
      </c>
      <c r="N531" s="51">
        <v>0</v>
      </c>
      <c r="O531" s="51">
        <v>0</v>
      </c>
      <c r="P531" s="51">
        <v>0</v>
      </c>
      <c r="Q531" s="51">
        <v>0</v>
      </c>
      <c r="R531" s="51">
        <v>0</v>
      </c>
      <c r="S531" s="51">
        <v>0</v>
      </c>
      <c r="T531" s="51">
        <v>0</v>
      </c>
      <c r="U531" s="51">
        <v>0</v>
      </c>
      <c r="V531" s="51">
        <v>0</v>
      </c>
      <c r="W531" s="51">
        <v>0</v>
      </c>
      <c r="X531" s="51">
        <v>0</v>
      </c>
    </row>
    <row r="532" spans="6:24" x14ac:dyDescent="0.55000000000000004">
      <c r="F532" s="31"/>
      <c r="H532" s="31"/>
      <c r="I532" s="48"/>
      <c r="J532" s="31"/>
      <c r="K532" s="51">
        <v>0</v>
      </c>
      <c r="L532" s="51">
        <v>0</v>
      </c>
      <c r="M532" s="53">
        <v>0</v>
      </c>
      <c r="N532" s="51">
        <v>0</v>
      </c>
      <c r="O532" s="51">
        <v>0</v>
      </c>
      <c r="P532" s="51">
        <v>0</v>
      </c>
      <c r="Q532" s="51">
        <v>0</v>
      </c>
      <c r="R532" s="51">
        <v>0</v>
      </c>
      <c r="S532" s="51">
        <v>0</v>
      </c>
      <c r="T532" s="51">
        <v>0</v>
      </c>
      <c r="U532" s="51">
        <v>0</v>
      </c>
      <c r="V532" s="51">
        <v>0</v>
      </c>
      <c r="W532" s="51">
        <v>0</v>
      </c>
      <c r="X532" s="51">
        <v>0</v>
      </c>
    </row>
    <row r="533" spans="6:24" x14ac:dyDescent="0.55000000000000004">
      <c r="F533" s="31"/>
      <c r="H533" s="31"/>
      <c r="I533" s="48"/>
      <c r="J533" s="31"/>
      <c r="K533" s="51"/>
      <c r="L533" s="51"/>
      <c r="M533" s="53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</row>
    <row r="534" spans="6:24" x14ac:dyDescent="0.55000000000000004">
      <c r="F534" s="31"/>
      <c r="H534" s="31"/>
      <c r="I534" s="48"/>
      <c r="J534" s="31"/>
      <c r="K534" s="51"/>
      <c r="L534" s="51"/>
      <c r="M534" s="53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</row>
    <row r="535" spans="6:24" x14ac:dyDescent="0.55000000000000004">
      <c r="F535" s="31"/>
      <c r="H535" s="31"/>
      <c r="I535" s="48"/>
      <c r="J535" s="31"/>
      <c r="K535" s="49"/>
      <c r="L535" s="49"/>
      <c r="M535" s="49"/>
    </row>
    <row r="536" spans="6:24" x14ac:dyDescent="0.55000000000000004">
      <c r="F536" s="31"/>
      <c r="H536" s="31"/>
      <c r="I536" s="48"/>
      <c r="J536" s="31"/>
      <c r="K536" s="49"/>
      <c r="L536" s="49"/>
      <c r="M536" s="49"/>
    </row>
    <row r="537" spans="6:24" x14ac:dyDescent="0.55000000000000004">
      <c r="F537" s="31"/>
      <c r="H537" s="31"/>
      <c r="I537" s="48"/>
      <c r="J537" s="31"/>
      <c r="K537" s="49"/>
      <c r="L537" s="49"/>
      <c r="M537" s="49"/>
    </row>
    <row r="538" spans="6:24" x14ac:dyDescent="0.55000000000000004">
      <c r="F538" s="31"/>
      <c r="H538" s="31"/>
      <c r="I538" s="48"/>
      <c r="J538" s="31"/>
      <c r="K538" s="49"/>
      <c r="L538" s="49"/>
      <c r="M538" s="49"/>
    </row>
    <row r="539" spans="6:24" x14ac:dyDescent="0.55000000000000004">
      <c r="F539" s="31"/>
      <c r="H539" s="31"/>
      <c r="I539" s="48"/>
      <c r="J539" s="31"/>
      <c r="K539" s="49"/>
      <c r="L539" s="49"/>
      <c r="M539" s="49"/>
    </row>
    <row r="540" spans="6:24" x14ac:dyDescent="0.55000000000000004">
      <c r="F540" s="31"/>
      <c r="H540" s="31"/>
      <c r="I540" s="48"/>
      <c r="J540" s="31"/>
      <c r="K540" s="49"/>
      <c r="L540" s="49"/>
      <c r="M540" s="49"/>
    </row>
    <row r="541" spans="6:24" x14ac:dyDescent="0.55000000000000004">
      <c r="F541" s="31"/>
      <c r="H541" s="31"/>
      <c r="I541" s="48"/>
      <c r="J541" s="31"/>
      <c r="K541" s="49"/>
      <c r="L541" s="49"/>
      <c r="M541" s="49"/>
    </row>
    <row r="542" spans="6:24" x14ac:dyDescent="0.55000000000000004">
      <c r="F542" s="31"/>
      <c r="H542" s="31"/>
      <c r="I542" s="48"/>
      <c r="J542" s="31"/>
      <c r="K542" s="49"/>
      <c r="L542" s="49"/>
      <c r="M542" s="49"/>
    </row>
    <row r="543" spans="6:24" x14ac:dyDescent="0.55000000000000004">
      <c r="F543" s="31"/>
      <c r="H543" s="31"/>
      <c r="I543" s="48"/>
      <c r="J543" s="31"/>
      <c r="K543" s="49"/>
      <c r="L543" s="49"/>
      <c r="M543" s="49"/>
    </row>
    <row r="544" spans="6:24" x14ac:dyDescent="0.55000000000000004">
      <c r="F544" s="31"/>
      <c r="H544" s="31"/>
      <c r="I544" s="48"/>
      <c r="J544" s="31"/>
      <c r="K544" s="49"/>
      <c r="L544" s="49"/>
      <c r="M544" s="49"/>
    </row>
    <row r="545" spans="6:13" x14ac:dyDescent="0.55000000000000004">
      <c r="F545" s="31"/>
      <c r="H545" s="31"/>
      <c r="I545" s="48"/>
      <c r="J545" s="31"/>
      <c r="K545" s="49"/>
      <c r="L545" s="49"/>
      <c r="M545" s="49"/>
    </row>
    <row r="546" spans="6:13" x14ac:dyDescent="0.55000000000000004">
      <c r="F546" s="31"/>
      <c r="H546" s="31"/>
      <c r="I546" s="48"/>
      <c r="J546" s="31"/>
      <c r="K546" s="49"/>
      <c r="L546" s="49"/>
      <c r="M546" s="49"/>
    </row>
    <row r="547" spans="6:13" x14ac:dyDescent="0.55000000000000004">
      <c r="F547" s="31"/>
      <c r="H547" s="31"/>
      <c r="I547" s="48"/>
      <c r="J547" s="31"/>
      <c r="K547" s="49"/>
      <c r="L547" s="49"/>
      <c r="M547" s="49"/>
    </row>
    <row r="548" spans="6:13" x14ac:dyDescent="0.55000000000000004">
      <c r="F548" s="31"/>
      <c r="H548" s="31"/>
      <c r="I548" s="48"/>
      <c r="J548" s="31"/>
      <c r="K548" s="49"/>
      <c r="L548" s="49"/>
      <c r="M548" s="49"/>
    </row>
    <row r="549" spans="6:13" x14ac:dyDescent="0.55000000000000004">
      <c r="F549" s="31"/>
      <c r="H549" s="31"/>
      <c r="I549" s="48"/>
      <c r="J549" s="31"/>
      <c r="K549" s="49"/>
      <c r="L549" s="49"/>
      <c r="M549" s="49"/>
    </row>
    <row r="550" spans="6:13" x14ac:dyDescent="0.55000000000000004">
      <c r="F550" s="31"/>
      <c r="H550" s="31"/>
      <c r="I550" s="48"/>
      <c r="J550" s="31"/>
      <c r="K550" s="49"/>
      <c r="L550" s="49"/>
      <c r="M550" s="49"/>
    </row>
    <row r="551" spans="6:13" x14ac:dyDescent="0.55000000000000004">
      <c r="F551" s="31"/>
      <c r="H551" s="31"/>
      <c r="I551" s="48"/>
      <c r="J551" s="31"/>
      <c r="K551" s="49"/>
      <c r="L551" s="49"/>
      <c r="M551" s="49"/>
    </row>
    <row r="552" spans="6:13" x14ac:dyDescent="0.55000000000000004">
      <c r="F552" s="31"/>
      <c r="H552" s="31"/>
      <c r="I552" s="48"/>
      <c r="J552" s="31"/>
      <c r="K552" s="49"/>
      <c r="L552" s="49"/>
      <c r="M552" s="49"/>
    </row>
    <row r="553" spans="6:13" x14ac:dyDescent="0.55000000000000004">
      <c r="F553" s="31"/>
      <c r="H553" s="31"/>
      <c r="I553" s="48"/>
      <c r="J553" s="31"/>
      <c r="K553" s="49"/>
      <c r="L553" s="49"/>
      <c r="M553" s="49"/>
    </row>
    <row r="554" spans="6:13" x14ac:dyDescent="0.55000000000000004">
      <c r="F554" s="31"/>
      <c r="H554" s="31"/>
      <c r="I554" s="48"/>
      <c r="J554" s="31"/>
      <c r="K554" s="49"/>
      <c r="L554" s="49"/>
      <c r="M554" s="49"/>
    </row>
    <row r="555" spans="6:13" x14ac:dyDescent="0.55000000000000004">
      <c r="F555" s="31"/>
      <c r="H555" s="31"/>
      <c r="I555" s="48"/>
      <c r="J555" s="31"/>
      <c r="K555" s="49"/>
      <c r="L555" s="49"/>
      <c r="M555" s="49"/>
    </row>
    <row r="556" spans="6:13" x14ac:dyDescent="0.55000000000000004">
      <c r="F556" s="31"/>
      <c r="H556" s="31"/>
      <c r="I556" s="48"/>
      <c r="J556" s="31"/>
      <c r="K556" s="49"/>
      <c r="L556" s="49"/>
      <c r="M556" s="49"/>
    </row>
    <row r="557" spans="6:13" x14ac:dyDescent="0.55000000000000004">
      <c r="K557" s="49"/>
      <c r="L557" s="49"/>
      <c r="M557" s="49"/>
    </row>
  </sheetData>
  <mergeCells count="28">
    <mergeCell ref="D104:G108"/>
    <mergeCell ref="D116:G119"/>
    <mergeCell ref="D76:G80"/>
    <mergeCell ref="D35:G39"/>
    <mergeCell ref="D50:G54"/>
    <mergeCell ref="D63:G67"/>
    <mergeCell ref="D90:G94"/>
    <mergeCell ref="F12:G12"/>
    <mergeCell ref="F11:G11"/>
    <mergeCell ref="F10:G10"/>
    <mergeCell ref="F9:G9"/>
    <mergeCell ref="F8:G8"/>
    <mergeCell ref="Q2:R2"/>
    <mergeCell ref="O2:P2"/>
    <mergeCell ref="S2:T2"/>
    <mergeCell ref="U2:W2"/>
    <mergeCell ref="A28:H28"/>
    <mergeCell ref="K2:M4"/>
    <mergeCell ref="A6:H6"/>
    <mergeCell ref="F15:G15"/>
    <mergeCell ref="F18:G18"/>
    <mergeCell ref="F19:G19"/>
    <mergeCell ref="F13:G13"/>
    <mergeCell ref="A1:H2"/>
    <mergeCell ref="F7:G7"/>
    <mergeCell ref="F14:G14"/>
    <mergeCell ref="F16:G16"/>
    <mergeCell ref="F17:G17"/>
  </mergeCells>
  <conditionalFormatting sqref="K6:W534">
    <cfRule type="expression" dxfId="0" priority="1">
      <formula>MOD(ROW(),2)=0</formula>
    </cfRule>
  </conditionalFormatting>
  <conditionalFormatting sqref="K6:X534">
    <cfRule type="expression" priority="2">
      <formula>MOD(ROW(),2)=0</formula>
    </cfRule>
  </conditionalFormatting>
  <conditionalFormatting sqref="X6:X534">
    <cfRule type="colorScale" priority="3">
      <colorScale>
        <cfvo type="num" val="-0.01"/>
        <cfvo type="num" val="0"/>
        <cfvo type="num" val="0.01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C24" xr:uid="{DACBCA38-7067-43A8-948A-CA8AE2460B85}">
      <formula1>$G$8:$G$19</formula1>
    </dataValidation>
    <dataValidation type="list" allowBlank="1" showInputMessage="1" showErrorMessage="1" sqref="B24" xr:uid="{545C0551-4F37-4411-B030-EE68BF53A1EF}">
      <formula1>$F$8:$F$19</formula1>
    </dataValidation>
  </dataValidations>
  <hyperlinks>
    <hyperlink ref="B29" r:id="rId1" xr:uid="{E080AA7D-B9E7-44F6-B7CB-041E7E16EBD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3B18-CF9A-4934-A0D3-482FDB6EA05C}">
  <sheetPr codeName="Sheet10">
    <tabColor theme="3"/>
  </sheetPr>
  <dimension ref="A1:FF292"/>
  <sheetViews>
    <sheetView topLeftCell="CB1" workbookViewId="0">
      <selection activeCell="CP10" sqref="CP10"/>
    </sheetView>
  </sheetViews>
  <sheetFormatPr defaultRowHeight="14.4" x14ac:dyDescent="0.55000000000000004"/>
  <cols>
    <col min="1" max="1" width="0" hidden="1" customWidth="1"/>
    <col min="2" max="2" width="21.41796875" bestFit="1" customWidth="1"/>
    <col min="3" max="3" width="18.20703125" bestFit="1" customWidth="1"/>
    <col min="9" max="11" width="0" hidden="1" customWidth="1"/>
    <col min="14" max="16" width="0" hidden="1" customWidth="1"/>
    <col min="22" max="24" width="0" hidden="1" customWidth="1"/>
    <col min="28" max="32" width="0" hidden="1" customWidth="1"/>
    <col min="34" max="35" width="0" hidden="1" customWidth="1"/>
    <col min="37" max="38" width="0" hidden="1" customWidth="1"/>
    <col min="47" max="49" width="0" hidden="1" customWidth="1"/>
    <col min="52" max="52" width="0" hidden="1" customWidth="1"/>
    <col min="55" max="56" width="0" hidden="1" customWidth="1"/>
    <col min="59" max="74" width="0" hidden="1" customWidth="1"/>
    <col min="78" max="78" width="0" hidden="1" customWidth="1"/>
    <col min="92" max="93" width="9.68359375" bestFit="1" customWidth="1"/>
    <col min="94" max="94" width="10" bestFit="1" customWidth="1"/>
    <col min="95" max="95" width="11.20703125" bestFit="1" customWidth="1"/>
  </cols>
  <sheetData>
    <row r="1" spans="1:162" ht="14.7" thickBot="1" x14ac:dyDescent="0.6">
      <c r="A1" s="5"/>
      <c r="B1" s="5"/>
      <c r="C1" s="5"/>
      <c r="D1" s="5"/>
      <c r="E1" s="6"/>
      <c r="F1" s="6"/>
      <c r="G1" s="6"/>
      <c r="H1" s="6"/>
      <c r="I1" s="6"/>
      <c r="J1" s="6"/>
      <c r="K1" s="6"/>
      <c r="L1" s="6"/>
      <c r="M1" s="7"/>
      <c r="N1" s="7"/>
      <c r="O1" s="6"/>
      <c r="P1" s="6"/>
      <c r="Q1" s="6"/>
      <c r="R1" s="7"/>
      <c r="S1" s="8"/>
      <c r="T1" s="6"/>
      <c r="U1" s="8"/>
      <c r="V1" s="9"/>
      <c r="W1" s="6"/>
      <c r="X1" s="10"/>
      <c r="Y1" s="6"/>
      <c r="Z1" s="8"/>
      <c r="AA1" s="8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9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5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7"/>
      <c r="CE1" s="7"/>
      <c r="CF1" s="7"/>
      <c r="CG1" s="20" t="s">
        <v>391</v>
      </c>
      <c r="CH1" s="127" t="s">
        <v>388</v>
      </c>
      <c r="CI1" s="128"/>
      <c r="CJ1" s="129" t="s">
        <v>393</v>
      </c>
      <c r="CK1" s="129"/>
      <c r="CL1" s="125" t="s">
        <v>394</v>
      </c>
      <c r="CM1" s="125"/>
      <c r="CN1" s="126" t="s">
        <v>397</v>
      </c>
      <c r="CO1" s="126"/>
      <c r="CP1" s="126"/>
      <c r="CQ1" s="123" t="s">
        <v>399</v>
      </c>
      <c r="CS1" s="8"/>
      <c r="CT1" s="6"/>
      <c r="CU1" s="8"/>
      <c r="CV1" s="9"/>
      <c r="CW1" s="6"/>
      <c r="CX1" s="10"/>
      <c r="CY1" s="6"/>
      <c r="CZ1" s="8"/>
      <c r="DA1" s="8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9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5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7"/>
      <c r="FE1" s="7"/>
      <c r="FF1" s="7"/>
    </row>
    <row r="2" spans="1:162" x14ac:dyDescent="0.55000000000000004">
      <c r="A2" s="1"/>
      <c r="B2" s="1"/>
      <c r="C2" s="1"/>
      <c r="D2" s="1"/>
      <c r="E2" s="4"/>
      <c r="F2" s="4"/>
      <c r="G2" s="2"/>
      <c r="H2" s="11"/>
      <c r="I2" s="1"/>
      <c r="J2" s="1"/>
      <c r="K2" s="1"/>
      <c r="L2" s="2"/>
      <c r="M2" s="11"/>
      <c r="N2" s="11"/>
      <c r="O2" s="1"/>
      <c r="P2" s="1"/>
      <c r="Q2" s="3"/>
      <c r="R2" s="11"/>
      <c r="S2" s="13"/>
      <c r="T2" s="3"/>
      <c r="U2" s="13"/>
      <c r="V2" s="3"/>
      <c r="W2" s="1"/>
      <c r="X2" s="4"/>
      <c r="Y2" s="3"/>
      <c r="Z2" s="13"/>
      <c r="AA2" s="13"/>
      <c r="AB2" s="1"/>
      <c r="AC2" s="1"/>
      <c r="AD2" s="1"/>
      <c r="AE2" s="1"/>
      <c r="AF2" s="1"/>
      <c r="AG2" s="3"/>
      <c r="AH2" s="1"/>
      <c r="AI2" s="1"/>
      <c r="AJ2" s="2"/>
      <c r="AK2" s="1"/>
      <c r="AL2" s="1"/>
      <c r="AM2" s="4"/>
      <c r="AN2" s="4"/>
      <c r="AO2" s="4"/>
      <c r="AP2" s="2"/>
      <c r="AQ2" s="1"/>
      <c r="AR2" s="1"/>
      <c r="AS2" s="1"/>
      <c r="AT2" s="3"/>
      <c r="AU2" s="1"/>
      <c r="AV2" s="1"/>
      <c r="AW2" s="3"/>
      <c r="AX2" s="4"/>
      <c r="AY2" s="4"/>
      <c r="AZ2" s="1"/>
      <c r="BA2" s="4"/>
      <c r="BB2" s="4"/>
      <c r="BC2" s="1"/>
      <c r="BD2" s="1"/>
      <c r="BE2" s="4"/>
      <c r="BF2" s="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3"/>
      <c r="BX2" s="2"/>
      <c r="BY2" s="4"/>
      <c r="BZ2" s="1"/>
      <c r="CA2" s="4"/>
      <c r="CB2" s="4"/>
      <c r="CC2" s="4"/>
      <c r="CD2" s="11"/>
      <c r="CE2" s="11"/>
      <c r="CF2" s="12"/>
      <c r="CG2" s="23" t="s">
        <v>392</v>
      </c>
      <c r="CH2" s="22" t="s">
        <v>389</v>
      </c>
      <c r="CI2" s="22" t="s">
        <v>390</v>
      </c>
      <c r="CJ2" s="24" t="s">
        <v>389</v>
      </c>
      <c r="CK2" s="24" t="s">
        <v>390</v>
      </c>
      <c r="CL2" s="22" t="s">
        <v>395</v>
      </c>
      <c r="CM2" s="22" t="s">
        <v>398</v>
      </c>
      <c r="CN2" s="25" t="s">
        <v>395</v>
      </c>
      <c r="CO2" s="24" t="s">
        <v>398</v>
      </c>
      <c r="CP2" s="24"/>
      <c r="CQ2" s="123"/>
      <c r="CS2" s="27"/>
      <c r="CT2" s="26"/>
      <c r="CU2" s="27"/>
      <c r="CV2" s="28"/>
      <c r="CW2" s="24"/>
      <c r="CX2" s="22"/>
      <c r="CY2" s="26"/>
      <c r="CZ2" s="27"/>
      <c r="DA2" s="27"/>
      <c r="DB2" s="24"/>
      <c r="DC2" s="24"/>
      <c r="DD2" s="24"/>
      <c r="DE2" s="24"/>
      <c r="DF2" s="24"/>
      <c r="DG2" s="28"/>
      <c r="DH2" s="24"/>
      <c r="DI2" s="24"/>
      <c r="DJ2" s="26"/>
      <c r="DK2" s="24"/>
      <c r="DL2" s="24"/>
      <c r="DM2" s="22"/>
      <c r="DN2" s="22"/>
      <c r="DO2" s="22"/>
      <c r="DP2" s="22"/>
      <c r="DQ2" s="22"/>
      <c r="DR2" s="22"/>
      <c r="DS2" s="22"/>
      <c r="DT2" s="26"/>
      <c r="DU2" s="24"/>
      <c r="DV2" s="24"/>
      <c r="DW2" s="28"/>
      <c r="DX2" s="22"/>
      <c r="DY2" s="22"/>
      <c r="DZ2" s="24"/>
      <c r="EA2" s="22"/>
      <c r="EB2" s="22"/>
      <c r="EC2" s="24"/>
      <c r="ED2" s="24"/>
      <c r="EE2" s="22"/>
      <c r="EF2" s="22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2"/>
      <c r="EX2" s="22"/>
      <c r="EY2" s="22"/>
      <c r="EZ2" s="24"/>
      <c r="FA2" s="22"/>
      <c r="FB2" s="22"/>
      <c r="FC2" s="22"/>
      <c r="FD2" s="22"/>
      <c r="FE2" s="22"/>
      <c r="FF2" s="26"/>
    </row>
    <row r="3" spans="1:162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97"/>
      <c r="CH3" s="98"/>
      <c r="CI3" s="98"/>
      <c r="CJ3" s="97"/>
      <c r="CK3" s="97"/>
      <c r="CL3" s="98"/>
      <c r="CM3" s="98"/>
      <c r="CN3" s="99"/>
      <c r="CO3" s="97"/>
      <c r="CP3" s="97"/>
      <c r="CQ3" s="124"/>
      <c r="CS3" s="27" t="s">
        <v>2613</v>
      </c>
      <c r="CT3" s="26"/>
      <c r="CU3" s="27"/>
      <c r="CV3" s="28"/>
      <c r="CW3" s="24"/>
      <c r="CX3" s="22"/>
      <c r="CY3" s="26"/>
      <c r="CZ3" s="27"/>
      <c r="DA3" s="27"/>
      <c r="DB3" s="24"/>
      <c r="DC3" s="24"/>
      <c r="DD3" s="24"/>
      <c r="DE3" s="24"/>
      <c r="DF3" s="24"/>
      <c r="DG3" s="28"/>
      <c r="DH3" s="24"/>
      <c r="DI3" s="24"/>
      <c r="DJ3" s="26"/>
      <c r="DK3" s="24"/>
      <c r="DL3" s="24"/>
      <c r="DM3" s="22"/>
      <c r="DN3" s="22"/>
      <c r="DO3" s="22"/>
      <c r="DP3" s="22"/>
      <c r="DQ3" s="22"/>
      <c r="DR3" s="22"/>
      <c r="DS3" s="22"/>
      <c r="DT3" s="26"/>
      <c r="DU3" s="24"/>
      <c r="DV3" s="24"/>
      <c r="DW3" s="28"/>
      <c r="DX3" s="22"/>
      <c r="DY3" s="22"/>
      <c r="DZ3" s="24"/>
      <c r="EA3" s="22"/>
      <c r="EB3" s="22"/>
      <c r="EC3" s="24"/>
      <c r="ED3" s="24"/>
      <c r="EE3" s="22"/>
      <c r="EF3" s="22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2"/>
      <c r="EX3" s="22"/>
      <c r="EY3" s="22"/>
      <c r="EZ3" s="24"/>
      <c r="FA3" s="22"/>
      <c r="FB3" s="22"/>
      <c r="FC3" s="22"/>
      <c r="FD3" s="22"/>
      <c r="FE3" s="22"/>
      <c r="FF3" s="26"/>
    </row>
    <row r="4" spans="1:162" x14ac:dyDescent="0.55000000000000004">
      <c r="A4" s="1" t="s">
        <v>17</v>
      </c>
      <c r="B4" s="1" t="s">
        <v>97</v>
      </c>
      <c r="C4" s="1" t="s">
        <v>97</v>
      </c>
      <c r="D4" s="1" t="s">
        <v>94</v>
      </c>
      <c r="E4" s="4">
        <v>408</v>
      </c>
      <c r="F4" s="4">
        <v>120</v>
      </c>
      <c r="G4" s="2">
        <v>44.8</v>
      </c>
      <c r="H4" s="11">
        <v>44.75</v>
      </c>
      <c r="I4" s="1" t="s">
        <v>98</v>
      </c>
      <c r="J4" s="1" t="s">
        <v>98</v>
      </c>
      <c r="K4" s="1" t="s">
        <v>98</v>
      </c>
      <c r="L4" s="2">
        <v>16.100000000000001</v>
      </c>
      <c r="M4" s="11">
        <v>16.125</v>
      </c>
      <c r="N4" s="11" t="s">
        <v>98</v>
      </c>
      <c r="O4" s="1" t="s">
        <v>98</v>
      </c>
      <c r="P4" s="1" t="s">
        <v>98</v>
      </c>
      <c r="Q4" s="3">
        <v>1.22</v>
      </c>
      <c r="R4" s="11">
        <v>1.25</v>
      </c>
      <c r="S4" s="13">
        <v>0.625</v>
      </c>
      <c r="T4" s="3">
        <v>2.17</v>
      </c>
      <c r="U4" s="13">
        <v>2.1875</v>
      </c>
      <c r="V4" s="3" t="s">
        <v>98</v>
      </c>
      <c r="W4" s="1" t="s">
        <v>98</v>
      </c>
      <c r="X4" s="4" t="s">
        <v>98</v>
      </c>
      <c r="Y4" s="3">
        <v>2.96</v>
      </c>
      <c r="Z4" s="13">
        <v>3.375</v>
      </c>
      <c r="AA4" s="13">
        <v>1.8125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3">
        <v>3.71</v>
      </c>
      <c r="AH4" s="1" t="s">
        <v>98</v>
      </c>
      <c r="AI4" s="1" t="s">
        <v>98</v>
      </c>
      <c r="AJ4" s="2">
        <v>31.9</v>
      </c>
      <c r="AK4" s="1" t="s">
        <v>98</v>
      </c>
      <c r="AL4" s="1" t="s">
        <v>98</v>
      </c>
      <c r="AM4" s="4">
        <v>38700</v>
      </c>
      <c r="AN4" s="4">
        <v>2000</v>
      </c>
      <c r="AO4" s="4">
        <v>1730</v>
      </c>
      <c r="AP4" s="2">
        <v>18</v>
      </c>
      <c r="AQ4" s="1">
        <v>1520</v>
      </c>
      <c r="AR4" s="1">
        <v>297</v>
      </c>
      <c r="AS4" s="1">
        <v>189</v>
      </c>
      <c r="AT4" s="3">
        <v>3.56</v>
      </c>
      <c r="AU4" s="1" t="s">
        <v>98</v>
      </c>
      <c r="AV4" s="1" t="s">
        <v>98</v>
      </c>
      <c r="AW4" s="3" t="s">
        <v>98</v>
      </c>
      <c r="AX4" s="4">
        <v>134</v>
      </c>
      <c r="AY4" s="4">
        <v>691000</v>
      </c>
      <c r="AZ4" s="1" t="s">
        <v>98</v>
      </c>
      <c r="BA4" s="4">
        <v>172</v>
      </c>
      <c r="BB4" s="4">
        <v>1500</v>
      </c>
      <c r="BC4" s="1" t="s">
        <v>98</v>
      </c>
      <c r="BD4" s="1" t="s">
        <v>98</v>
      </c>
      <c r="BE4" s="4">
        <v>344</v>
      </c>
      <c r="BF4" s="4">
        <v>994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98</v>
      </c>
      <c r="BW4" s="3">
        <v>4.33</v>
      </c>
      <c r="BX4" s="2">
        <v>42.6</v>
      </c>
      <c r="BY4" s="4">
        <v>134</v>
      </c>
      <c r="BZ4" s="1" t="s">
        <v>98</v>
      </c>
      <c r="CA4" s="4">
        <v>150</v>
      </c>
      <c r="CB4" s="4">
        <v>106</v>
      </c>
      <c r="CC4" s="4">
        <v>122</v>
      </c>
      <c r="CD4" s="11">
        <v>38</v>
      </c>
      <c r="CE4" s="11">
        <v>5.5</v>
      </c>
      <c r="CF4" s="12">
        <v>3</v>
      </c>
      <c r="CG4" s="3">
        <f>Beams!$B$11/F4</f>
        <v>93.666666666666671</v>
      </c>
      <c r="CH4" s="3">
        <f>Beams!$B$9/AO4</f>
        <v>6.497109826589595</v>
      </c>
      <c r="CI4" s="3">
        <f>Beams!$C$9/AS4</f>
        <v>59.470899470899468</v>
      </c>
      <c r="CJ4" s="3">
        <f>Beams!$B$8*BE4/(AQ4*2*T4)</f>
        <v>586.12660683967988</v>
      </c>
      <c r="CK4" s="3">
        <f>Beams!$C$8*BF4/(AM4*Q4)</f>
        <v>236.6365908416995</v>
      </c>
      <c r="CL4" s="3">
        <f>Beams!$B$12*T4/AX4</f>
        <v>182.02089552238806</v>
      </c>
      <c r="CM4" s="3">
        <f>Beams!$B$12*Q4/AX4</f>
        <v>102.33432835820895</v>
      </c>
      <c r="CN4" s="3">
        <f>SQRT( (CG4 + CH4 + CI4)^2 + 3 * ( CJ4^2 + CL4^2 ) )</f>
        <v>1074.9470901987163</v>
      </c>
      <c r="CO4" s="3">
        <f>SQRT( (CG4 + CH4 + CI4)^2 + 3 * ( CK4^2 + CM4^2 ) )</f>
        <v>474.22653070795599</v>
      </c>
      <c r="CP4" s="3"/>
      <c r="CQ4" s="3">
        <f>MIN(Beams!$B$21:$B$22)/MAX(CN4:CP4)-1</f>
        <v>17.605566899392947</v>
      </c>
      <c r="CR4">
        <f>Beams!$B$9/AO4</f>
        <v>6.497109826589595</v>
      </c>
      <c r="CS4" s="1">
        <f xml:space="preserve"> SQRT( (Beams!$B$8 * BE4 / (AQ4 * T4))^2 + (Beams!$B$12 * Z4 / AX4)^2 )</f>
        <v>1205.9525350697861</v>
      </c>
      <c r="CT4" s="2"/>
      <c r="CU4" s="2"/>
      <c r="CV4" s="1"/>
      <c r="CW4" s="1">
        <f xml:space="preserve"> SQRT( ( (Beams!$B$11 / F4) )^2 + 3 * (SQRT( (Beams!$C$8 * BF4 / (AM4 * Q4))^2 + (Beams!$B$12 * Q4 / AX4)^2 ))^2 )</f>
        <v>456.26858000695961</v>
      </c>
      <c r="CX4" s="1">
        <f xml:space="preserve"> (Beams!$B$11 / F4) + (Beams!$B$9 * (G4/2 - T4/2) / AM4) + (Beams!$C$9 * (L4/2) / AQ4)</f>
        <v>159.38501142390862</v>
      </c>
      <c r="CY4" s="2">
        <f xml:space="preserve"> SQRT( ( (Beams!$B$11 / F4) )^2 + 3 * (SQRT( (Beams!$C$8 * BF4 / (AM4 * Q4))^2 + (Beams!$B$12 * Q4 / AX4)^2 ))^2 )</f>
        <v>456.26858000695961</v>
      </c>
      <c r="CZ4" s="1">
        <f xml:space="preserve"> SQRT( ((Beams!$B$11 / F4) + (Beams!$B$9 * (G4/2) / AM4) + (Beams!$C$9 * (L4/2) / AQ4))^2 + 3 * (SQRT( (Beams!$B$8 * BE4 / (AQ4 * T4))^2 + (Beams!$B$12 * Z4 / AX4)^2 ))^2 )</f>
        <v>2094.8672236238203</v>
      </c>
      <c r="DA4" s="1"/>
      <c r="DB4" s="1"/>
      <c r="DC4" s="1"/>
      <c r="DD4" s="1"/>
      <c r="DE4" s="1"/>
      <c r="DF4" s="1"/>
      <c r="DG4" s="3"/>
      <c r="DH4" s="1"/>
      <c r="DI4" s="1"/>
      <c r="DJ4" s="2"/>
      <c r="DK4" s="1"/>
      <c r="DL4" s="1"/>
      <c r="DM4" s="1"/>
      <c r="DN4" s="1"/>
      <c r="DO4" s="1"/>
      <c r="DP4" s="1"/>
      <c r="DQ4" s="1"/>
      <c r="DR4" s="1"/>
      <c r="DS4" s="1"/>
      <c r="DT4" s="2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26"/>
    </row>
    <row r="5" spans="1:162" x14ac:dyDescent="0.55000000000000004">
      <c r="A5" s="1" t="s">
        <v>17</v>
      </c>
      <c r="B5" s="1" t="s">
        <v>99</v>
      </c>
      <c r="C5" s="1" t="s">
        <v>99</v>
      </c>
      <c r="D5" s="1" t="s">
        <v>100</v>
      </c>
      <c r="E5" s="4">
        <v>368</v>
      </c>
      <c r="F5" s="4">
        <v>108</v>
      </c>
      <c r="G5" s="2">
        <v>44.4</v>
      </c>
      <c r="H5" s="11">
        <v>44.375</v>
      </c>
      <c r="I5" s="1" t="s">
        <v>98</v>
      </c>
      <c r="J5" s="1" t="s">
        <v>98</v>
      </c>
      <c r="K5" s="1" t="s">
        <v>98</v>
      </c>
      <c r="L5" s="2">
        <v>16</v>
      </c>
      <c r="M5" s="11">
        <v>16</v>
      </c>
      <c r="N5" s="11" t="s">
        <v>98</v>
      </c>
      <c r="O5" s="1" t="s">
        <v>98</v>
      </c>
      <c r="P5" s="1" t="s">
        <v>98</v>
      </c>
      <c r="Q5" s="3">
        <v>1.1000000000000001</v>
      </c>
      <c r="R5" s="11">
        <v>1.125</v>
      </c>
      <c r="S5" s="13">
        <v>0.5625</v>
      </c>
      <c r="T5" s="3">
        <v>1.97</v>
      </c>
      <c r="U5" s="13">
        <v>2</v>
      </c>
      <c r="V5" s="3" t="s">
        <v>98</v>
      </c>
      <c r="W5" s="1" t="s">
        <v>98</v>
      </c>
      <c r="X5" s="4" t="s">
        <v>98</v>
      </c>
      <c r="Y5" s="3">
        <v>2.76</v>
      </c>
      <c r="Z5" s="13">
        <v>3.1875</v>
      </c>
      <c r="AA5" s="13">
        <v>1.75</v>
      </c>
      <c r="AB5" s="1" t="s">
        <v>98</v>
      </c>
      <c r="AC5" s="1" t="s">
        <v>98</v>
      </c>
      <c r="AD5" s="1" t="s">
        <v>98</v>
      </c>
      <c r="AE5" s="1" t="s">
        <v>98</v>
      </c>
      <c r="AF5" s="1" t="s">
        <v>98</v>
      </c>
      <c r="AG5" s="3">
        <v>4.0599999999999996</v>
      </c>
      <c r="AH5" s="1" t="s">
        <v>98</v>
      </c>
      <c r="AI5" s="1" t="s">
        <v>98</v>
      </c>
      <c r="AJ5" s="2">
        <v>35.4</v>
      </c>
      <c r="AK5" s="1" t="s">
        <v>98</v>
      </c>
      <c r="AL5" s="1" t="s">
        <v>98</v>
      </c>
      <c r="AM5" s="4">
        <v>34700</v>
      </c>
      <c r="AN5" s="4">
        <v>1800</v>
      </c>
      <c r="AO5" s="4">
        <v>1560</v>
      </c>
      <c r="AP5" s="2">
        <v>17.899999999999999</v>
      </c>
      <c r="AQ5" s="1">
        <v>1350</v>
      </c>
      <c r="AR5" s="1">
        <v>265</v>
      </c>
      <c r="AS5" s="1">
        <v>169</v>
      </c>
      <c r="AT5" s="3">
        <v>3.54</v>
      </c>
      <c r="AU5" s="1" t="s">
        <v>98</v>
      </c>
      <c r="AV5" s="1" t="s">
        <v>98</v>
      </c>
      <c r="AW5" s="3" t="s">
        <v>98</v>
      </c>
      <c r="AX5" s="4">
        <v>100</v>
      </c>
      <c r="AY5" s="4">
        <v>608000</v>
      </c>
      <c r="AZ5" s="1" t="s">
        <v>98</v>
      </c>
      <c r="BA5" s="4">
        <v>170</v>
      </c>
      <c r="BB5" s="4">
        <v>1340</v>
      </c>
      <c r="BC5" s="1" t="s">
        <v>98</v>
      </c>
      <c r="BD5" s="1" t="s">
        <v>98</v>
      </c>
      <c r="BE5" s="4">
        <v>311</v>
      </c>
      <c r="BF5" s="4">
        <v>894</v>
      </c>
      <c r="BG5" s="1" t="s">
        <v>98</v>
      </c>
      <c r="BH5" s="1" t="s">
        <v>98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" t="s">
        <v>98</v>
      </c>
      <c r="BV5" s="1" t="s">
        <v>98</v>
      </c>
      <c r="BW5" s="3">
        <v>4.28</v>
      </c>
      <c r="BX5" s="2">
        <v>42.4</v>
      </c>
      <c r="BY5" s="4">
        <v>133</v>
      </c>
      <c r="BZ5" s="1" t="s">
        <v>98</v>
      </c>
      <c r="CA5" s="4">
        <v>149</v>
      </c>
      <c r="CB5" s="4">
        <v>105</v>
      </c>
      <c r="CC5" s="4">
        <v>121</v>
      </c>
      <c r="CD5" s="11">
        <v>38</v>
      </c>
      <c r="CE5" s="11">
        <v>5.5</v>
      </c>
      <c r="CF5" s="12">
        <v>3</v>
      </c>
      <c r="CG5" s="3">
        <f>Beams!$B$11/F5</f>
        <v>104.07407407407408</v>
      </c>
      <c r="CH5" s="3">
        <f>Beams!$B$9/AO5</f>
        <v>7.2051282051282053</v>
      </c>
      <c r="CI5" s="3">
        <f>Beams!$C$9/AS5</f>
        <v>66.508875739644964</v>
      </c>
      <c r="CJ5" s="3">
        <f>Beams!$B$8*BE5/(AQ5*2*T5)</f>
        <v>657.19872156420377</v>
      </c>
      <c r="CK5" s="3">
        <f>Beams!$C$8*BF5/(AM5*Q5)</f>
        <v>263.25805606497249</v>
      </c>
      <c r="CL5" s="3">
        <f>Beams!$B$12*T5/AX5</f>
        <v>221.428</v>
      </c>
      <c r="CM5" s="3">
        <f>Beams!$B$12*Q5/AX5</f>
        <v>123.64000000000001</v>
      </c>
      <c r="CN5" s="3">
        <f>SQRT( (CG5 + CH5 + CI5)^2 + 3 * ( CJ5^2 + CL5^2 ) )</f>
        <v>1214.2611568828625</v>
      </c>
      <c r="CO5" s="3">
        <f>SQRT( (CG5 + CH5 + CI5)^2 + 3 * ( CK5^2 + CM5^2 ) )</f>
        <v>534.21303029312219</v>
      </c>
      <c r="CP5" s="3"/>
      <c r="CQ5" s="3">
        <f>MIN(Beams!$B$21:$B$22)/MAX(CN5:CP5)-1</f>
        <v>15.470921338982897</v>
      </c>
      <c r="CS5" s="1">
        <f xml:space="preserve"> SQRT( (Beams!$B$8 * BE5 / (AQ5 * T5))^2 + (Beams!$B$12 * Z5 / AX5)^2 )</f>
        <v>1362.3515016791721</v>
      </c>
      <c r="CT5" s="2">
        <f xml:space="preserve"> (Beams!$B$11 / F4) + (Beams!$B$9 * (G4/2) / AM4) + (Beams!$C$9 * (L4/2) / AQ4)</f>
        <v>159.70013803889572</v>
      </c>
      <c r="CU5" s="2">
        <f xml:space="preserve"> SQRT( ((Beams!$B$11 / F4) + (Beams!$B$9 * (G4/2) / AM4) + (Beams!$C$9 * (L4/2) / AQ4))^2 + 3 * (SQRT( (Beams!$B$8 * BE4 / (2*AQ4 * T4))^2 + (Beams!$B$12 * Z4 / AX4)^2 ))^2 )</f>
        <v>1138.6698781494149</v>
      </c>
      <c r="CV5" s="1">
        <f xml:space="preserve"> SQRT( ( (Beams!$B$11 / F4) )^2 + 3 * (SQRT( (Beams!$C$8 * BF4 / (AM4 * Q4))^2 + (Beams!$B$12 * Q4 / AX4)^2 ))^2 )</f>
        <v>456.26858000695961</v>
      </c>
      <c r="CW5" s="1"/>
      <c r="CX5" s="1"/>
      <c r="CY5" s="2"/>
      <c r="CZ5" s="1"/>
      <c r="DA5" s="1"/>
      <c r="DB5" s="1"/>
      <c r="DC5" s="1"/>
      <c r="DD5" s="1"/>
      <c r="DE5" s="1"/>
      <c r="DF5" s="1"/>
      <c r="DG5" s="3"/>
      <c r="DH5" s="1"/>
      <c r="DI5" s="1"/>
      <c r="DJ5" s="2"/>
      <c r="DK5" s="1"/>
      <c r="DL5" s="1"/>
      <c r="DM5" s="1"/>
      <c r="DN5" s="1"/>
      <c r="DO5" s="1"/>
      <c r="DP5" s="1"/>
      <c r="DQ5" s="1"/>
      <c r="DR5" s="1"/>
      <c r="DS5" s="1"/>
      <c r="DT5" s="2"/>
      <c r="DU5" s="1"/>
      <c r="DV5" s="1"/>
      <c r="DW5" s="1"/>
      <c r="DX5" s="1"/>
      <c r="DY5" s="1"/>
      <c r="DZ5" s="1"/>
      <c r="EA5" s="1"/>
      <c r="EB5" s="1"/>
      <c r="EC5" s="1"/>
      <c r="ED5" s="4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26"/>
    </row>
    <row r="6" spans="1:162" x14ac:dyDescent="0.55000000000000004">
      <c r="A6" s="1" t="s">
        <v>17</v>
      </c>
      <c r="B6" s="1" t="s">
        <v>101</v>
      </c>
      <c r="C6" s="1" t="s">
        <v>101</v>
      </c>
      <c r="D6" s="1" t="s">
        <v>100</v>
      </c>
      <c r="E6" s="4">
        <v>335</v>
      </c>
      <c r="F6" s="2">
        <v>98.5</v>
      </c>
      <c r="G6" s="2">
        <v>44</v>
      </c>
      <c r="H6" s="11">
        <v>44</v>
      </c>
      <c r="I6" s="1" t="s">
        <v>98</v>
      </c>
      <c r="J6" s="1" t="s">
        <v>98</v>
      </c>
      <c r="K6" s="1" t="s">
        <v>98</v>
      </c>
      <c r="L6" s="2">
        <v>15.9</v>
      </c>
      <c r="M6" s="11">
        <v>16</v>
      </c>
      <c r="N6" s="11" t="s">
        <v>98</v>
      </c>
      <c r="O6" s="1" t="s">
        <v>98</v>
      </c>
      <c r="P6" s="1" t="s">
        <v>98</v>
      </c>
      <c r="Q6" s="14">
        <v>1.03</v>
      </c>
      <c r="R6" s="11">
        <v>1</v>
      </c>
      <c r="S6" s="13">
        <v>0.5</v>
      </c>
      <c r="T6" s="3">
        <v>1.77</v>
      </c>
      <c r="U6" s="13">
        <v>1.75</v>
      </c>
      <c r="V6" s="1" t="s">
        <v>98</v>
      </c>
      <c r="W6" s="1" t="s">
        <v>98</v>
      </c>
      <c r="X6" s="1" t="s">
        <v>98</v>
      </c>
      <c r="Y6" s="16">
        <v>2.56</v>
      </c>
      <c r="Z6" s="18">
        <v>3</v>
      </c>
      <c r="AA6" s="18">
        <v>1.75</v>
      </c>
      <c r="AB6" s="1" t="s">
        <v>98</v>
      </c>
      <c r="AC6" s="1" t="s">
        <v>98</v>
      </c>
      <c r="AD6" s="1" t="s">
        <v>98</v>
      </c>
      <c r="AE6" s="1" t="s">
        <v>98</v>
      </c>
      <c r="AF6" s="1" t="s">
        <v>98</v>
      </c>
      <c r="AG6" s="3">
        <v>4.5</v>
      </c>
      <c r="AH6" s="1" t="s">
        <v>98</v>
      </c>
      <c r="AI6" s="1" t="s">
        <v>98</v>
      </c>
      <c r="AJ6" s="2">
        <v>38</v>
      </c>
      <c r="AK6" s="1" t="s">
        <v>98</v>
      </c>
      <c r="AL6" s="1" t="s">
        <v>98</v>
      </c>
      <c r="AM6" s="4">
        <v>31100</v>
      </c>
      <c r="AN6" s="4">
        <v>1620</v>
      </c>
      <c r="AO6" s="4">
        <v>1410</v>
      </c>
      <c r="AP6" s="2">
        <v>17.8</v>
      </c>
      <c r="AQ6" s="1">
        <v>1200</v>
      </c>
      <c r="AR6" s="1">
        <v>236</v>
      </c>
      <c r="AS6" s="1">
        <v>150</v>
      </c>
      <c r="AT6" s="3">
        <v>3.49</v>
      </c>
      <c r="AU6" s="1" t="s">
        <v>98</v>
      </c>
      <c r="AV6" s="1" t="s">
        <v>98</v>
      </c>
      <c r="AW6" s="1" t="s">
        <v>98</v>
      </c>
      <c r="AX6" s="2">
        <v>74.7</v>
      </c>
      <c r="AY6" s="4">
        <v>535000</v>
      </c>
      <c r="AZ6" s="1" t="s">
        <v>98</v>
      </c>
      <c r="BA6" s="4">
        <v>168</v>
      </c>
      <c r="BB6" s="4">
        <v>1180</v>
      </c>
      <c r="BC6" s="1" t="s">
        <v>98</v>
      </c>
      <c r="BD6" s="1" t="s">
        <v>98</v>
      </c>
      <c r="BE6" s="4">
        <v>278</v>
      </c>
      <c r="BF6" s="4">
        <v>805</v>
      </c>
      <c r="BG6" s="1" t="s">
        <v>98</v>
      </c>
      <c r="BH6" s="1" t="s">
        <v>98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98</v>
      </c>
      <c r="BR6" s="1" t="s">
        <v>98</v>
      </c>
      <c r="BS6" s="1" t="s">
        <v>98</v>
      </c>
      <c r="BT6" s="1" t="s">
        <v>98</v>
      </c>
      <c r="BU6" s="1" t="s">
        <v>98</v>
      </c>
      <c r="BV6" s="1" t="s">
        <v>98</v>
      </c>
      <c r="BW6" s="3">
        <v>4.24</v>
      </c>
      <c r="BX6" s="2">
        <v>42.2</v>
      </c>
      <c r="BY6" s="4">
        <v>132</v>
      </c>
      <c r="BZ6" s="1" t="s">
        <v>98</v>
      </c>
      <c r="CA6" s="4">
        <v>148</v>
      </c>
      <c r="CB6" s="4">
        <v>104</v>
      </c>
      <c r="CC6" s="4">
        <v>120</v>
      </c>
      <c r="CD6" s="11">
        <v>38</v>
      </c>
      <c r="CE6" s="11">
        <v>5.5</v>
      </c>
      <c r="CF6" s="12">
        <v>3</v>
      </c>
      <c r="CG6" s="3">
        <f>Beams!$B$11/F6</f>
        <v>114.11167512690355</v>
      </c>
      <c r="CH6" s="3">
        <f>Beams!$B$9/AO6</f>
        <v>7.9716312056737593</v>
      </c>
      <c r="CI6" s="3">
        <f>Beams!$C$9/AS6</f>
        <v>74.933333333333337</v>
      </c>
      <c r="CJ6" s="3">
        <f>Beams!$B$8*BE6/(AQ6*2*T6)</f>
        <v>735.57438794726932</v>
      </c>
      <c r="CK6" s="3">
        <f>Beams!$C$8*BF6/(AM6*Q6)</f>
        <v>282.46495801205009</v>
      </c>
      <c r="CL6" s="3">
        <f>Beams!$B$12*T6/AX6</f>
        <v>266.32931726907628</v>
      </c>
      <c r="CM6" s="3">
        <f>Beams!$B$12*Q6/AX6</f>
        <v>154.98259705488621</v>
      </c>
      <c r="CN6" s="3">
        <f t="shared" ref="CN6:CN69" si="0">SQRT( (CG6 + CH6 + CI6)^2 + 3 * ( CJ6^2 + CL6^2 ) )</f>
        <v>1369.2401223409588</v>
      </c>
      <c r="CO6" s="3">
        <f t="shared" ref="CO6:CO69" si="1">SQRT( (CG6 + CH6 + CI6)^2 + 3 * ( CK6^2 + CM6^2 ) )</f>
        <v>591.8054832367867</v>
      </c>
      <c r="CP6" s="3"/>
      <c r="CQ6" s="3">
        <f>MIN(Beams!$B$21:$B$22)/MAX(CN6:CP6)-1</f>
        <v>13.606641796185794</v>
      </c>
      <c r="CS6" s="1">
        <f xml:space="preserve"> SQRT( (Beams!$B$8 * BE6 / (AQ6 * T6))^2 + (Beams!$B$12 * Z6 / AX6)^2 )</f>
        <v>1538.8455922643921</v>
      </c>
      <c r="CT6" s="2">
        <f xml:space="preserve"> (Beams!$B$11 / F5) + (Beams!$B$9 * (G5/2) / AM5) + (Beams!$C$9 * (L5/2) / AQ5)</f>
        <v>177.87249012701463</v>
      </c>
      <c r="CU6" s="2">
        <f xml:space="preserve"> SQRT( ((Beams!$B$11 / F5) + (Beams!$B$9 * (G5/2) / AM5) + (Beams!$C$9 * (L5/2) / AQ5))^2 + 3 * (SQRT( (Beams!$B$8 * BE5 / (2*AQ5 * T5))^2 + (Beams!$B$12 * Z5 / AX5)^2 ))^2 )</f>
        <v>1308.6069037323073</v>
      </c>
      <c r="CV6" s="1">
        <f xml:space="preserve"> SQRT( ( (Beams!$B$11 / F5) )^2 + 3 * (SQRT( (Beams!$C$8 * BF5 / (AM5 * Q5))^2 + (Beams!$B$12 * Q5 / AX5)^2 ))^2 )</f>
        <v>514.39904154624992</v>
      </c>
      <c r="CW6" s="1"/>
      <c r="CX6" s="1"/>
      <c r="CY6" s="2"/>
      <c r="CZ6" s="1"/>
      <c r="DA6" s="1"/>
      <c r="DB6" s="1"/>
      <c r="DC6" s="1"/>
      <c r="DD6" s="1"/>
      <c r="DE6" s="1"/>
      <c r="DF6" s="1"/>
      <c r="DG6" s="3"/>
      <c r="DH6" s="1"/>
      <c r="DI6" s="1"/>
      <c r="DJ6" s="2"/>
      <c r="DK6" s="1"/>
      <c r="DL6" s="1"/>
      <c r="DM6" s="1"/>
      <c r="DN6" s="1"/>
      <c r="DO6" s="1"/>
      <c r="DP6" s="1"/>
      <c r="DQ6" s="1"/>
      <c r="DR6" s="1"/>
      <c r="DS6" s="1"/>
      <c r="DT6" s="2"/>
      <c r="DU6" s="1"/>
      <c r="DV6" s="1"/>
      <c r="DW6" s="1"/>
      <c r="DX6" s="1"/>
      <c r="DY6" s="1"/>
      <c r="DZ6" s="1"/>
      <c r="EA6" s="1"/>
      <c r="EB6" s="1"/>
      <c r="EC6" s="1"/>
      <c r="ED6" s="4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26"/>
    </row>
    <row r="7" spans="1:162" x14ac:dyDescent="0.55000000000000004">
      <c r="A7" s="1" t="s">
        <v>17</v>
      </c>
      <c r="B7" s="1" t="s">
        <v>102</v>
      </c>
      <c r="C7" s="1" t="s">
        <v>102</v>
      </c>
      <c r="D7" s="1" t="s">
        <v>100</v>
      </c>
      <c r="E7" s="4">
        <v>290</v>
      </c>
      <c r="F7" s="2">
        <v>85.4</v>
      </c>
      <c r="G7" s="2">
        <v>43.6</v>
      </c>
      <c r="H7" s="11">
        <v>43.625</v>
      </c>
      <c r="I7" s="1" t="s">
        <v>98</v>
      </c>
      <c r="J7" s="1" t="s">
        <v>98</v>
      </c>
      <c r="K7" s="1" t="s">
        <v>98</v>
      </c>
      <c r="L7" s="2">
        <v>15.8</v>
      </c>
      <c r="M7" s="11">
        <v>15.875</v>
      </c>
      <c r="N7" s="11" t="s">
        <v>98</v>
      </c>
      <c r="O7" s="1" t="s">
        <v>98</v>
      </c>
      <c r="P7" s="1" t="s">
        <v>98</v>
      </c>
      <c r="Q7" s="14">
        <v>0.86499999999999999</v>
      </c>
      <c r="R7" s="11">
        <v>0.875</v>
      </c>
      <c r="S7" s="13">
        <v>0.4375</v>
      </c>
      <c r="T7" s="3">
        <v>1.58</v>
      </c>
      <c r="U7" s="13">
        <v>1.5625</v>
      </c>
      <c r="V7" s="1" t="s">
        <v>98</v>
      </c>
      <c r="W7" s="1" t="s">
        <v>98</v>
      </c>
      <c r="X7" s="1" t="s">
        <v>98</v>
      </c>
      <c r="Y7" s="16">
        <v>2.36</v>
      </c>
      <c r="Z7" s="18">
        <v>2.8125</v>
      </c>
      <c r="AA7" s="18">
        <v>1.625</v>
      </c>
      <c r="AB7" s="1" t="s">
        <v>98</v>
      </c>
      <c r="AC7" s="1" t="s">
        <v>98</v>
      </c>
      <c r="AD7" s="1" t="s">
        <v>98</v>
      </c>
      <c r="AE7" s="1" t="s">
        <v>98</v>
      </c>
      <c r="AF7" s="1" t="s">
        <v>98</v>
      </c>
      <c r="AG7" s="3">
        <v>5.0199999999999996</v>
      </c>
      <c r="AH7" s="1" t="s">
        <v>98</v>
      </c>
      <c r="AI7" s="1" t="s">
        <v>98</v>
      </c>
      <c r="AJ7" s="2">
        <v>45</v>
      </c>
      <c r="AK7" s="1" t="s">
        <v>98</v>
      </c>
      <c r="AL7" s="1" t="s">
        <v>98</v>
      </c>
      <c r="AM7" s="4">
        <v>27000</v>
      </c>
      <c r="AN7" s="4">
        <v>1410</v>
      </c>
      <c r="AO7" s="4">
        <v>1240</v>
      </c>
      <c r="AP7" s="2">
        <v>17.8</v>
      </c>
      <c r="AQ7" s="1">
        <v>1040</v>
      </c>
      <c r="AR7" s="1">
        <v>205</v>
      </c>
      <c r="AS7" s="1">
        <v>132</v>
      </c>
      <c r="AT7" s="3">
        <v>3.49</v>
      </c>
      <c r="AU7" s="1" t="s">
        <v>98</v>
      </c>
      <c r="AV7" s="1" t="s">
        <v>98</v>
      </c>
      <c r="AW7" s="1" t="s">
        <v>98</v>
      </c>
      <c r="AX7" s="2">
        <v>50.9</v>
      </c>
      <c r="AY7" s="4">
        <v>461000</v>
      </c>
      <c r="AZ7" s="1" t="s">
        <v>98</v>
      </c>
      <c r="BA7" s="4">
        <v>166</v>
      </c>
      <c r="BB7" s="4">
        <v>1040</v>
      </c>
      <c r="BC7" s="1" t="s">
        <v>98</v>
      </c>
      <c r="BD7" s="1" t="s">
        <v>98</v>
      </c>
      <c r="BE7" s="4">
        <v>248</v>
      </c>
      <c r="BF7" s="4">
        <v>701</v>
      </c>
      <c r="BG7" s="1" t="s">
        <v>98</v>
      </c>
      <c r="BH7" s="1" t="s">
        <v>98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98</v>
      </c>
      <c r="BR7" s="1" t="s">
        <v>98</v>
      </c>
      <c r="BS7" s="1" t="s">
        <v>98</v>
      </c>
      <c r="BT7" s="1" t="s">
        <v>98</v>
      </c>
      <c r="BU7" s="1" t="s">
        <v>98</v>
      </c>
      <c r="BV7" s="1" t="s">
        <v>98</v>
      </c>
      <c r="BW7" s="3">
        <v>4.2</v>
      </c>
      <c r="BX7" s="2">
        <v>42</v>
      </c>
      <c r="BY7" s="4">
        <v>131</v>
      </c>
      <c r="BZ7" s="1" t="s">
        <v>98</v>
      </c>
      <c r="CA7" s="4">
        <v>147</v>
      </c>
      <c r="CB7" s="4">
        <v>103</v>
      </c>
      <c r="CC7" s="4">
        <v>119</v>
      </c>
      <c r="CD7" s="11">
        <v>38</v>
      </c>
      <c r="CE7" s="11">
        <v>5.5</v>
      </c>
      <c r="CF7" s="12">
        <v>3</v>
      </c>
      <c r="CG7" s="3">
        <f>Beams!$B$11/F7</f>
        <v>131.61592505854799</v>
      </c>
      <c r="CH7" s="3">
        <f>Beams!$B$9/AO7</f>
        <v>9.064516129032258</v>
      </c>
      <c r="CI7" s="3">
        <f>Beams!$C$9/AS7</f>
        <v>85.151515151515156</v>
      </c>
      <c r="CJ7" s="3">
        <f>Beams!$B$8*BE7/(AQ7*2*T7)</f>
        <v>848.19863680623178</v>
      </c>
      <c r="CK7" s="3">
        <f>Beams!$C$8*BF7/(AM7*Q7)</f>
        <v>337.3684435880968</v>
      </c>
      <c r="CL7" s="3">
        <f>Beams!$B$12*T7/AX7</f>
        <v>348.90373280943027</v>
      </c>
      <c r="CM7" s="3">
        <f>Beams!$B$12*Q7/AX7</f>
        <v>191.0137524557957</v>
      </c>
      <c r="CN7" s="3">
        <f t="shared" si="0"/>
        <v>1604.5324238696005</v>
      </c>
      <c r="CO7" s="3">
        <f t="shared" si="1"/>
        <v>708.45693840404977</v>
      </c>
      <c r="CP7" s="3"/>
      <c r="CQ7" s="3">
        <f>MIN(Beams!$B$21:$B$22)/MAX(CN7:CP7)-1</f>
        <v>11.464690462138888</v>
      </c>
      <c r="CS7" s="1">
        <f xml:space="preserve"> SQRT( (Beams!$B$8 * BE7 / (AQ7 * T7))^2 + (Beams!$B$12 * Z7 / AX7)^2 )</f>
        <v>1806.5139240402141</v>
      </c>
      <c r="CT7" s="2">
        <f xml:space="preserve"> (Beams!$B$11 / F6) + (Beams!$B$9 * (G6/2) / AM6) + (Beams!$C$9 * (L6/2) / AQ6)</f>
        <v>196.52780052883281</v>
      </c>
      <c r="CU7" s="2">
        <f xml:space="preserve"> SQRT( ((Beams!$B$11 / F6) + (Beams!$B$9 * (G6/2) / AM6) + (Beams!$C$9 * (L6/2) / AQ6))^2 + 3 * (SQRT( (Beams!$B$8 * BE6 / (2*AQ6 * T6))^2 + (Beams!$B$12 * Z6 / AX6)^2 ))^2 )</f>
        <v>1507.6913891905547</v>
      </c>
      <c r="CV7" s="1">
        <f xml:space="preserve"> SQRT( ( (Beams!$B$11 / F6) )^2 + 3 * (SQRT( (Beams!$C$8 * BF6 / (AM6 * Q6))^2 + (Beams!$B$12 * Q6 / AX6)^2 ))^2 )</f>
        <v>569.5960393859383</v>
      </c>
      <c r="CW7" s="1"/>
      <c r="CX7" s="1"/>
      <c r="CY7" s="2"/>
      <c r="CZ7" s="1"/>
      <c r="DA7" s="1"/>
      <c r="DB7" s="1"/>
      <c r="DC7" s="1"/>
      <c r="DD7" s="1"/>
      <c r="DE7" s="1"/>
      <c r="DF7" s="1"/>
      <c r="DG7" s="3"/>
      <c r="DH7" s="1"/>
      <c r="DI7" s="1"/>
      <c r="DJ7" s="2"/>
      <c r="DK7" s="1"/>
      <c r="DL7" s="1"/>
      <c r="DM7" s="1"/>
      <c r="DN7" s="1"/>
      <c r="DO7" s="1"/>
      <c r="DP7" s="1"/>
      <c r="DQ7" s="1"/>
      <c r="DR7" s="1"/>
      <c r="DS7" s="1"/>
      <c r="DT7" s="2"/>
      <c r="DU7" s="1"/>
      <c r="DV7" s="1"/>
      <c r="DW7" s="1"/>
      <c r="DX7" s="1"/>
      <c r="DY7" s="1"/>
      <c r="DZ7" s="1"/>
      <c r="EA7" s="1"/>
      <c r="EB7" s="1"/>
      <c r="EC7" s="1"/>
      <c r="ED7" s="4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26"/>
    </row>
    <row r="8" spans="1:162" x14ac:dyDescent="0.55000000000000004">
      <c r="A8" s="1" t="s">
        <v>17</v>
      </c>
      <c r="B8" s="1" t="s">
        <v>103</v>
      </c>
      <c r="C8" s="1" t="s">
        <v>103</v>
      </c>
      <c r="D8" s="1" t="s">
        <v>100</v>
      </c>
      <c r="E8" s="4">
        <v>262</v>
      </c>
      <c r="F8" s="2">
        <v>77.2</v>
      </c>
      <c r="G8" s="2">
        <v>43.3</v>
      </c>
      <c r="H8" s="11">
        <v>43.25</v>
      </c>
      <c r="I8" s="1" t="s">
        <v>98</v>
      </c>
      <c r="J8" s="1" t="s">
        <v>98</v>
      </c>
      <c r="K8" s="1" t="s">
        <v>98</v>
      </c>
      <c r="L8" s="2">
        <v>15.8</v>
      </c>
      <c r="M8" s="11">
        <v>15.75</v>
      </c>
      <c r="N8" s="11" t="s">
        <v>98</v>
      </c>
      <c r="O8" s="1" t="s">
        <v>98</v>
      </c>
      <c r="P8" s="1" t="s">
        <v>98</v>
      </c>
      <c r="Q8" s="14">
        <v>0.78500000000000003</v>
      </c>
      <c r="R8" s="11">
        <v>0.8125</v>
      </c>
      <c r="S8" s="13">
        <v>0.4375</v>
      </c>
      <c r="T8" s="3">
        <v>1.42</v>
      </c>
      <c r="U8" s="13">
        <v>1.4375</v>
      </c>
      <c r="V8" s="1" t="s">
        <v>98</v>
      </c>
      <c r="W8" s="1" t="s">
        <v>98</v>
      </c>
      <c r="X8" s="1" t="s">
        <v>98</v>
      </c>
      <c r="Y8" s="16">
        <v>2.2000000000000002</v>
      </c>
      <c r="Z8" s="18">
        <v>2.625</v>
      </c>
      <c r="AA8" s="18">
        <v>1.625</v>
      </c>
      <c r="AB8" s="1" t="s">
        <v>98</v>
      </c>
      <c r="AC8" s="1" t="s">
        <v>98</v>
      </c>
      <c r="AD8" s="1" t="s">
        <v>98</v>
      </c>
      <c r="AE8" s="1" t="s">
        <v>98</v>
      </c>
      <c r="AF8" s="1" t="s">
        <v>98</v>
      </c>
      <c r="AG8" s="3">
        <v>5.57</v>
      </c>
      <c r="AH8" s="1" t="s">
        <v>98</v>
      </c>
      <c r="AI8" s="1" t="s">
        <v>98</v>
      </c>
      <c r="AJ8" s="2">
        <v>49.6</v>
      </c>
      <c r="AK8" s="1" t="s">
        <v>98</v>
      </c>
      <c r="AL8" s="1" t="s">
        <v>98</v>
      </c>
      <c r="AM8" s="4">
        <v>24100</v>
      </c>
      <c r="AN8" s="4">
        <v>1270</v>
      </c>
      <c r="AO8" s="4">
        <v>1110</v>
      </c>
      <c r="AP8" s="2">
        <v>17.7</v>
      </c>
      <c r="AQ8" s="1">
        <v>923</v>
      </c>
      <c r="AR8" s="1">
        <v>182</v>
      </c>
      <c r="AS8" s="1">
        <v>117</v>
      </c>
      <c r="AT8" s="3">
        <v>3.47</v>
      </c>
      <c r="AU8" s="1" t="s">
        <v>98</v>
      </c>
      <c r="AV8" s="1" t="s">
        <v>98</v>
      </c>
      <c r="AW8" s="1" t="s">
        <v>98</v>
      </c>
      <c r="AX8" s="2">
        <v>37.299999999999997</v>
      </c>
      <c r="AY8" s="4">
        <v>405000</v>
      </c>
      <c r="AZ8" s="1" t="s">
        <v>98</v>
      </c>
      <c r="BA8" s="4">
        <v>165</v>
      </c>
      <c r="BB8" s="4">
        <v>928</v>
      </c>
      <c r="BC8" s="1" t="s">
        <v>98</v>
      </c>
      <c r="BD8" s="1" t="s">
        <v>98</v>
      </c>
      <c r="BE8" s="4">
        <v>223</v>
      </c>
      <c r="BF8" s="4">
        <v>630</v>
      </c>
      <c r="BG8" s="1" t="s">
        <v>98</v>
      </c>
      <c r="BH8" s="1" t="s">
        <v>98</v>
      </c>
      <c r="BI8" s="1" t="s">
        <v>98</v>
      </c>
      <c r="BJ8" s="1" t="s">
        <v>98</v>
      </c>
      <c r="BK8" s="1" t="s">
        <v>98</v>
      </c>
      <c r="BL8" s="1" t="s">
        <v>98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98</v>
      </c>
      <c r="BR8" s="1" t="s">
        <v>98</v>
      </c>
      <c r="BS8" s="1" t="s">
        <v>98</v>
      </c>
      <c r="BT8" s="1" t="s">
        <v>98</v>
      </c>
      <c r="BU8" s="1" t="s">
        <v>98</v>
      </c>
      <c r="BV8" s="1" t="s">
        <v>98</v>
      </c>
      <c r="BW8" s="3">
        <v>4.17</v>
      </c>
      <c r="BX8" s="2">
        <v>41.9</v>
      </c>
      <c r="BY8" s="4">
        <v>131</v>
      </c>
      <c r="BZ8" s="1" t="s">
        <v>98</v>
      </c>
      <c r="CA8" s="4">
        <v>147</v>
      </c>
      <c r="CB8" s="4">
        <v>102</v>
      </c>
      <c r="CC8" s="4">
        <v>118</v>
      </c>
      <c r="CD8" s="11">
        <v>38</v>
      </c>
      <c r="CE8" s="11">
        <v>5.5</v>
      </c>
      <c r="CF8" s="12">
        <v>3</v>
      </c>
      <c r="CG8" s="3">
        <f>Beams!$B$11/F8</f>
        <v>145.59585492227978</v>
      </c>
      <c r="CH8" s="3">
        <f>Beams!$B$9/AO8</f>
        <v>10.126126126126126</v>
      </c>
      <c r="CI8" s="3">
        <f>Beams!$C$9/AS8</f>
        <v>96.068376068376068</v>
      </c>
      <c r="CJ8" s="3">
        <f>Beams!$B$8*BE8/(AQ8*2*T8)</f>
        <v>956.2052706270124</v>
      </c>
      <c r="CK8" s="3">
        <f>Beams!$C$8*BF8/(AM8*Q8)</f>
        <v>374.30028807780747</v>
      </c>
      <c r="CL8" s="3">
        <f>Beams!$B$12*T8/AX8</f>
        <v>427.9034852546917</v>
      </c>
      <c r="CM8" s="3">
        <f>Beams!$B$12*Q8/AX8</f>
        <v>236.55227882037534</v>
      </c>
      <c r="CN8" s="3">
        <f t="shared" si="0"/>
        <v>1831.8537389052017</v>
      </c>
      <c r="CO8" s="3">
        <f t="shared" si="1"/>
        <v>807.19975393190214</v>
      </c>
      <c r="CP8" s="3"/>
      <c r="CQ8" s="3">
        <f>MIN(Beams!$B$21:$B$22)/MAX(CN8:CP8)-1</f>
        <v>9.9179022185214976</v>
      </c>
      <c r="CS8" s="1">
        <f xml:space="preserve"> SQRT( (Beams!$B$8 * BE8 / (AQ8 * T8))^2 + (Beams!$B$12 * Z8 / AX8)^2 )</f>
        <v>2069.5469957601217</v>
      </c>
      <c r="CT8" s="2">
        <f xml:space="preserve"> (Beams!$B$11 / F7) + (Beams!$B$9 * (G7/2) / AM7) + (Beams!$C$9 * (L7/2) / AQ7)</f>
        <v>226.07195354857649</v>
      </c>
      <c r="CU8" s="2">
        <f xml:space="preserve"> SQRT( ((Beams!$B$11 / F7) + (Beams!$B$9 * (G7/2) / AM7) + (Beams!$C$9 * (L7/2) / AQ7))^2 + 3 * (SQRT( (Beams!$B$8 * BE7 / (2*AQ7 * T7))^2 + (Beams!$B$12 * Z7 / AX7)^2 ))^2 )</f>
        <v>1834.8345576959352</v>
      </c>
      <c r="CV8" s="1">
        <f xml:space="preserve"> SQRT( ( (Beams!$B$11 / F7) )^2 + 3 * (SQRT( (Beams!$C$8 * BF7 / (AM7 * Q7))^2 + (Beams!$B$12 * Q7 / AX7)^2 ))^2 )</f>
        <v>684.27619628181856</v>
      </c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2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26"/>
    </row>
    <row r="9" spans="1:162" x14ac:dyDescent="0.55000000000000004">
      <c r="A9" s="1" t="s">
        <v>17</v>
      </c>
      <c r="B9" s="1" t="s">
        <v>104</v>
      </c>
      <c r="C9" s="1" t="s">
        <v>104</v>
      </c>
      <c r="D9" s="1" t="s">
        <v>100</v>
      </c>
      <c r="E9" s="4">
        <v>230</v>
      </c>
      <c r="F9" s="2">
        <v>67.8</v>
      </c>
      <c r="G9" s="2">
        <v>42.9</v>
      </c>
      <c r="H9" s="11">
        <v>42.875</v>
      </c>
      <c r="I9" s="1" t="s">
        <v>98</v>
      </c>
      <c r="J9" s="1" t="s">
        <v>98</v>
      </c>
      <c r="K9" s="1" t="s">
        <v>98</v>
      </c>
      <c r="L9" s="2">
        <v>15.8</v>
      </c>
      <c r="M9" s="11">
        <v>15.75</v>
      </c>
      <c r="N9" s="11" t="s">
        <v>98</v>
      </c>
      <c r="O9" s="1" t="s">
        <v>98</v>
      </c>
      <c r="P9" s="1" t="s">
        <v>98</v>
      </c>
      <c r="Q9" s="14">
        <v>0.71</v>
      </c>
      <c r="R9" s="11">
        <v>0.6875</v>
      </c>
      <c r="S9" s="13">
        <v>0.375</v>
      </c>
      <c r="T9" s="3">
        <v>1.22</v>
      </c>
      <c r="U9" s="13">
        <v>1.25</v>
      </c>
      <c r="V9" s="1" t="s">
        <v>98</v>
      </c>
      <c r="W9" s="1" t="s">
        <v>98</v>
      </c>
      <c r="X9" s="1" t="s">
        <v>98</v>
      </c>
      <c r="Y9" s="16">
        <v>2.0099999999999998</v>
      </c>
      <c r="Z9" s="18">
        <v>2.4375</v>
      </c>
      <c r="AA9" s="18">
        <v>1.5625</v>
      </c>
      <c r="AB9" s="1" t="s">
        <v>98</v>
      </c>
      <c r="AC9" s="1" t="s">
        <v>98</v>
      </c>
      <c r="AD9" s="1" t="s">
        <v>98</v>
      </c>
      <c r="AE9" s="1" t="s">
        <v>98</v>
      </c>
      <c r="AF9" s="1" t="s">
        <v>98</v>
      </c>
      <c r="AG9" s="3">
        <v>6.45</v>
      </c>
      <c r="AH9" s="1" t="s">
        <v>98</v>
      </c>
      <c r="AI9" s="1" t="s">
        <v>98</v>
      </c>
      <c r="AJ9" s="2">
        <v>54.8</v>
      </c>
      <c r="AK9" s="1" t="s">
        <v>98</v>
      </c>
      <c r="AL9" s="1" t="s">
        <v>98</v>
      </c>
      <c r="AM9" s="4">
        <v>20800</v>
      </c>
      <c r="AN9" s="4">
        <v>1100</v>
      </c>
      <c r="AO9" s="4">
        <v>971</v>
      </c>
      <c r="AP9" s="2">
        <v>17.5</v>
      </c>
      <c r="AQ9" s="1">
        <v>796</v>
      </c>
      <c r="AR9" s="1">
        <v>157</v>
      </c>
      <c r="AS9" s="1">
        <v>101</v>
      </c>
      <c r="AT9" s="3">
        <v>3.43</v>
      </c>
      <c r="AU9" s="1" t="s">
        <v>98</v>
      </c>
      <c r="AV9" s="1" t="s">
        <v>98</v>
      </c>
      <c r="AW9" s="1" t="s">
        <v>98</v>
      </c>
      <c r="AX9" s="2">
        <v>24.9</v>
      </c>
      <c r="AY9" s="4">
        <v>346000</v>
      </c>
      <c r="AZ9" s="1" t="s">
        <v>98</v>
      </c>
      <c r="BA9" s="4">
        <v>165</v>
      </c>
      <c r="BB9" s="4">
        <v>793</v>
      </c>
      <c r="BC9" s="1" t="s">
        <v>98</v>
      </c>
      <c r="BD9" s="1" t="s">
        <v>98</v>
      </c>
      <c r="BE9" s="4">
        <v>192</v>
      </c>
      <c r="BF9" s="4">
        <v>547</v>
      </c>
      <c r="BG9" s="1" t="s">
        <v>98</v>
      </c>
      <c r="BH9" s="1" t="s">
        <v>98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98</v>
      </c>
      <c r="BR9" s="1" t="s">
        <v>98</v>
      </c>
      <c r="BS9" s="1" t="s">
        <v>98</v>
      </c>
      <c r="BT9" s="1" t="s">
        <v>98</v>
      </c>
      <c r="BU9" s="1" t="s">
        <v>98</v>
      </c>
      <c r="BV9" s="1" t="s">
        <v>98</v>
      </c>
      <c r="BW9" s="3">
        <v>4.13</v>
      </c>
      <c r="BX9" s="2">
        <v>41.7</v>
      </c>
      <c r="BY9" s="4">
        <v>130</v>
      </c>
      <c r="BZ9" s="1" t="s">
        <v>98</v>
      </c>
      <c r="CA9" s="4">
        <v>146</v>
      </c>
      <c r="CB9" s="4">
        <v>102</v>
      </c>
      <c r="CC9" s="4">
        <v>118</v>
      </c>
      <c r="CD9" s="11">
        <v>38</v>
      </c>
      <c r="CE9" s="11">
        <v>5.5</v>
      </c>
      <c r="CF9" s="12">
        <v>3</v>
      </c>
      <c r="CG9" s="3">
        <f>Beams!$B$11/F9</f>
        <v>165.78171091445429</v>
      </c>
      <c r="CH9" s="3">
        <f>Beams!$B$9/AO9</f>
        <v>11.575695159629248</v>
      </c>
      <c r="CI9" s="3">
        <f>Beams!$C$9/AS9</f>
        <v>111.28712871287129</v>
      </c>
      <c r="CJ9" s="3">
        <f>Beams!$B$8*BE9/(AQ9*2*T9)</f>
        <v>1111.1294175797018</v>
      </c>
      <c r="CK9" s="3">
        <f>Beams!$C$8*BF9/(AM9*Q9)</f>
        <v>416.32448537378116</v>
      </c>
      <c r="CL9" s="3">
        <f>Beams!$B$12*T9/AX9</f>
        <v>550.71485943775099</v>
      </c>
      <c r="CM9" s="3">
        <f>Beams!$B$12*Q9/AX9</f>
        <v>320.49799196787149</v>
      </c>
      <c r="CN9" s="3">
        <f t="shared" si="0"/>
        <v>2167.2567878569503</v>
      </c>
      <c r="CO9" s="3">
        <f t="shared" si="1"/>
        <v>954.69931779273952</v>
      </c>
      <c r="CP9" s="3"/>
      <c r="CQ9" s="3">
        <f>MIN(Beams!$B$21:$B$22)/MAX(CN9:CP9)-1</f>
        <v>8.2282557895581032</v>
      </c>
      <c r="CT9" s="2">
        <f xml:space="preserve"> (Beams!$B$11 / F8) + (Beams!$B$9 * (G8/2) / AM8) + (Beams!$C$9 * (L8/2) / AQ8)</f>
        <v>251.89688296092339</v>
      </c>
      <c r="CU9" s="2">
        <f xml:space="preserve"> SQRT( ((Beams!$B$11 / F8) + (Beams!$B$9 * (G8/2) / AM8) + (Beams!$C$9 * (L8/2) / AQ8))^2 + 3 * (SQRT( (Beams!$B$8 * BE8 / (2*AQ8 * T8))^2 + (Beams!$B$12 * Z8 / AX8)^2 ))^2 )</f>
        <v>2164.155647464102</v>
      </c>
      <c r="CV9" s="1">
        <f xml:space="preserve"> SQRT( ( (Beams!$B$11 / F8) )^2 + 3 * (SQRT( (Beams!$C$8 * BF8 / (AM8 * Q8))^2 + (Beams!$B$12 * Q8 / AX8)^2 ))^2 )</f>
        <v>780.62232339414709</v>
      </c>
      <c r="CW9" s="1"/>
      <c r="CX9" s="1"/>
      <c r="CY9" s="1"/>
      <c r="CZ9" s="1"/>
      <c r="DA9" s="2"/>
      <c r="DB9" s="1"/>
      <c r="DC9" s="1"/>
      <c r="DD9" s="1"/>
      <c r="DE9" s="1"/>
      <c r="DF9" s="1"/>
      <c r="DG9" s="3"/>
      <c r="DH9" s="1"/>
      <c r="DI9" s="1"/>
      <c r="DJ9" s="2"/>
      <c r="DK9" s="1"/>
      <c r="DL9" s="1"/>
      <c r="DM9" s="1"/>
      <c r="DN9" s="1"/>
      <c r="DO9" s="1"/>
      <c r="DP9" s="1"/>
      <c r="DQ9" s="1"/>
      <c r="DR9" s="1"/>
      <c r="DS9" s="1"/>
      <c r="DT9" s="2"/>
      <c r="DU9" s="1"/>
      <c r="DV9" s="1"/>
      <c r="DW9" s="1"/>
      <c r="DX9" s="1"/>
      <c r="DY9" s="1"/>
      <c r="DZ9" s="1"/>
      <c r="EA9" s="1"/>
      <c r="EB9" s="1"/>
      <c r="EC9" s="1"/>
      <c r="ED9" s="4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26"/>
    </row>
    <row r="10" spans="1:162" x14ac:dyDescent="0.55000000000000004">
      <c r="A10" s="1" t="s">
        <v>17</v>
      </c>
      <c r="B10" s="1" t="s">
        <v>105</v>
      </c>
      <c r="C10" s="1" t="s">
        <v>105</v>
      </c>
      <c r="D10" s="1" t="s">
        <v>94</v>
      </c>
      <c r="E10" s="4">
        <v>655</v>
      </c>
      <c r="F10" s="4">
        <v>193</v>
      </c>
      <c r="G10" s="2">
        <v>43.6</v>
      </c>
      <c r="H10" s="11">
        <v>43.625</v>
      </c>
      <c r="I10" s="1" t="s">
        <v>98</v>
      </c>
      <c r="J10" s="1" t="s">
        <v>98</v>
      </c>
      <c r="K10" s="1" t="s">
        <v>98</v>
      </c>
      <c r="L10" s="2">
        <v>16.899999999999999</v>
      </c>
      <c r="M10" s="11">
        <v>16.875</v>
      </c>
      <c r="N10" s="1" t="s">
        <v>98</v>
      </c>
      <c r="O10" s="1" t="s">
        <v>98</v>
      </c>
      <c r="P10" s="1" t="s">
        <v>98</v>
      </c>
      <c r="Q10" s="3">
        <v>1.97</v>
      </c>
      <c r="R10" s="11">
        <v>2</v>
      </c>
      <c r="S10" s="13">
        <v>1</v>
      </c>
      <c r="T10" s="3">
        <v>3.54</v>
      </c>
      <c r="U10" s="13">
        <v>3.5625</v>
      </c>
      <c r="V10" s="1" t="s">
        <v>98</v>
      </c>
      <c r="W10" s="1" t="s">
        <v>98</v>
      </c>
      <c r="X10" s="1" t="s">
        <v>98</v>
      </c>
      <c r="Y10" s="16">
        <v>4.72</v>
      </c>
      <c r="Z10" s="18">
        <v>4.8125</v>
      </c>
      <c r="AA10" s="18">
        <v>2.1875</v>
      </c>
      <c r="AB10" s="1" t="s">
        <v>98</v>
      </c>
      <c r="AC10" s="1" t="s">
        <v>98</v>
      </c>
      <c r="AD10" s="1" t="s">
        <v>98</v>
      </c>
      <c r="AE10" s="1" t="s">
        <v>98</v>
      </c>
      <c r="AF10" s="1" t="s">
        <v>98</v>
      </c>
      <c r="AG10" s="3">
        <v>2.39</v>
      </c>
      <c r="AH10" s="1" t="s">
        <v>98</v>
      </c>
      <c r="AI10" s="1" t="s">
        <v>98</v>
      </c>
      <c r="AJ10" s="2">
        <v>17.3</v>
      </c>
      <c r="AK10" s="1" t="s">
        <v>98</v>
      </c>
      <c r="AL10" s="1" t="s">
        <v>98</v>
      </c>
      <c r="AM10" s="4">
        <v>56500</v>
      </c>
      <c r="AN10" s="4">
        <v>3080</v>
      </c>
      <c r="AO10" s="4">
        <v>2590</v>
      </c>
      <c r="AP10" s="2">
        <v>17.100000000000001</v>
      </c>
      <c r="AQ10" s="1">
        <v>2870</v>
      </c>
      <c r="AR10" s="1">
        <v>542</v>
      </c>
      <c r="AS10" s="1">
        <v>340</v>
      </c>
      <c r="AT10" s="3">
        <v>3.86</v>
      </c>
      <c r="AU10" s="1" t="s">
        <v>98</v>
      </c>
      <c r="AV10" s="1" t="s">
        <v>98</v>
      </c>
      <c r="AW10" s="1" t="s">
        <v>98</v>
      </c>
      <c r="AX10" s="4">
        <v>589</v>
      </c>
      <c r="AY10" s="4">
        <v>1150000</v>
      </c>
      <c r="AZ10" s="1" t="s">
        <v>98</v>
      </c>
      <c r="BA10" s="4">
        <v>169</v>
      </c>
      <c r="BB10" s="4">
        <v>2530</v>
      </c>
      <c r="BC10" s="1" t="s">
        <v>98</v>
      </c>
      <c r="BD10" s="1" t="s">
        <v>98</v>
      </c>
      <c r="BE10" s="4">
        <v>529</v>
      </c>
      <c r="BF10" s="4">
        <v>1530</v>
      </c>
      <c r="BG10" s="1" t="s">
        <v>98</v>
      </c>
      <c r="BH10" s="1" t="s">
        <v>98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98</v>
      </c>
      <c r="BR10" s="1" t="s">
        <v>98</v>
      </c>
      <c r="BS10" s="1" t="s">
        <v>98</v>
      </c>
      <c r="BT10" s="1" t="s">
        <v>98</v>
      </c>
      <c r="BU10" s="1" t="s">
        <v>98</v>
      </c>
      <c r="BV10" s="1" t="s">
        <v>98</v>
      </c>
      <c r="BW10" s="3">
        <v>4.71</v>
      </c>
      <c r="BX10" s="2">
        <v>40.1</v>
      </c>
      <c r="BY10" s="4">
        <v>132</v>
      </c>
      <c r="BZ10" s="1" t="s">
        <v>98</v>
      </c>
      <c r="CA10" s="4">
        <v>149</v>
      </c>
      <c r="CB10" s="4">
        <v>104</v>
      </c>
      <c r="CC10" s="4">
        <v>121</v>
      </c>
      <c r="CD10" s="11">
        <v>34</v>
      </c>
      <c r="CE10" s="11">
        <v>7.5</v>
      </c>
      <c r="CF10" s="12">
        <v>3</v>
      </c>
      <c r="CG10" s="3">
        <f>Beams!$B$11/F10</f>
        <v>58.238341968911918</v>
      </c>
      <c r="CH10" s="3">
        <f>Beams!$B$9/AO10</f>
        <v>4.33976833976834</v>
      </c>
      <c r="CI10" s="3">
        <f>Beams!$C$9/AS10</f>
        <v>33.058823529411768</v>
      </c>
      <c r="CJ10" s="3">
        <f>Beams!$B$8*BE10/(AQ10*2*T10)</f>
        <v>292.621902005945</v>
      </c>
      <c r="CK10" s="3">
        <f>Beams!$C$8*BF10/(AM10*Q10)</f>
        <v>154.50518844616144</v>
      </c>
      <c r="CL10" s="3">
        <f>Beams!$B$12*T10/AX10</f>
        <v>67.554499151103556</v>
      </c>
      <c r="CM10" s="3">
        <f>Beams!$B$12*Q10/AX10</f>
        <v>37.59388794567063</v>
      </c>
      <c r="CN10" s="3">
        <f t="shared" si="0"/>
        <v>528.88560840823754</v>
      </c>
      <c r="CO10" s="3">
        <f t="shared" si="1"/>
        <v>291.55082595821619</v>
      </c>
      <c r="CP10" s="3"/>
      <c r="CQ10" s="3">
        <f>MIN(Beams!$B$21:$B$22)/MAX(CN10:CP10)-1</f>
        <v>36.815360603577531</v>
      </c>
      <c r="CS10" s="1"/>
      <c r="CT10" s="2"/>
      <c r="CU10" s="2"/>
      <c r="CV10" s="1"/>
      <c r="CW10" s="1"/>
      <c r="CX10" s="1"/>
      <c r="CY10" s="1"/>
      <c r="CZ10" s="1"/>
      <c r="DA10" s="2"/>
      <c r="DB10" s="1"/>
      <c r="DC10" s="1"/>
      <c r="DD10" s="1"/>
      <c r="DE10" s="1"/>
      <c r="DF10" s="1"/>
      <c r="DG10" s="3"/>
      <c r="DH10" s="1"/>
      <c r="DI10" s="1"/>
      <c r="DJ10" s="2"/>
      <c r="DK10" s="1"/>
      <c r="DL10" s="1"/>
      <c r="DM10" s="1"/>
      <c r="DN10" s="1"/>
      <c r="DO10" s="1"/>
      <c r="DP10" s="1"/>
      <c r="DQ10" s="1"/>
      <c r="DR10" s="1"/>
      <c r="DS10" s="1"/>
      <c r="DT10" s="2"/>
      <c r="DU10" s="1"/>
      <c r="DV10" s="1"/>
      <c r="DW10" s="1"/>
      <c r="DX10" s="1"/>
      <c r="DY10" s="1"/>
      <c r="DZ10" s="1"/>
      <c r="EA10" s="1"/>
      <c r="EB10" s="1"/>
      <c r="EC10" s="1"/>
      <c r="ED10" s="4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26"/>
    </row>
    <row r="11" spans="1:162" x14ac:dyDescent="0.55000000000000004">
      <c r="A11" s="1" t="s">
        <v>17</v>
      </c>
      <c r="B11" s="1" t="s">
        <v>106</v>
      </c>
      <c r="C11" s="1" t="s">
        <v>106</v>
      </c>
      <c r="D11" s="1" t="s">
        <v>94</v>
      </c>
      <c r="E11" s="4">
        <v>593</v>
      </c>
      <c r="F11" s="4">
        <v>174</v>
      </c>
      <c r="G11" s="2">
        <v>43</v>
      </c>
      <c r="H11" s="11">
        <v>43</v>
      </c>
      <c r="I11" s="1" t="s">
        <v>98</v>
      </c>
      <c r="J11" s="1" t="s">
        <v>98</v>
      </c>
      <c r="K11" s="1" t="s">
        <v>98</v>
      </c>
      <c r="L11" s="2">
        <v>16.7</v>
      </c>
      <c r="M11" s="11">
        <v>16.75</v>
      </c>
      <c r="N11" s="11" t="s">
        <v>98</v>
      </c>
      <c r="O11" s="1" t="s">
        <v>98</v>
      </c>
      <c r="P11" s="1" t="s">
        <v>98</v>
      </c>
      <c r="Q11" s="3">
        <v>1.79</v>
      </c>
      <c r="R11" s="11">
        <v>1.8125</v>
      </c>
      <c r="S11" s="13">
        <v>0.9375</v>
      </c>
      <c r="T11" s="3">
        <v>3.23</v>
      </c>
      <c r="U11" s="13">
        <v>3.25</v>
      </c>
      <c r="V11" s="1" t="s">
        <v>98</v>
      </c>
      <c r="W11" s="1" t="s">
        <v>98</v>
      </c>
      <c r="X11" s="1" t="s">
        <v>98</v>
      </c>
      <c r="Y11" s="16">
        <v>4.41</v>
      </c>
      <c r="Z11" s="18">
        <v>4.5</v>
      </c>
      <c r="AA11" s="18">
        <v>2.125</v>
      </c>
      <c r="AB11" s="1" t="s">
        <v>98</v>
      </c>
      <c r="AC11" s="1" t="s">
        <v>98</v>
      </c>
      <c r="AD11" s="1" t="s">
        <v>98</v>
      </c>
      <c r="AE11" s="1" t="s">
        <v>98</v>
      </c>
      <c r="AF11" s="1" t="s">
        <v>98</v>
      </c>
      <c r="AG11" s="3">
        <v>2.58</v>
      </c>
      <c r="AH11" s="1" t="s">
        <v>98</v>
      </c>
      <c r="AI11" s="1" t="s">
        <v>98</v>
      </c>
      <c r="AJ11" s="2">
        <v>19.100000000000001</v>
      </c>
      <c r="AK11" s="1" t="s">
        <v>98</v>
      </c>
      <c r="AL11" s="1" t="s">
        <v>98</v>
      </c>
      <c r="AM11" s="4">
        <v>50400</v>
      </c>
      <c r="AN11" s="4">
        <v>2760</v>
      </c>
      <c r="AO11" s="4">
        <v>2340</v>
      </c>
      <c r="AP11" s="2">
        <v>17</v>
      </c>
      <c r="AQ11" s="1">
        <v>2520</v>
      </c>
      <c r="AR11" s="1">
        <v>481</v>
      </c>
      <c r="AS11" s="1">
        <v>302</v>
      </c>
      <c r="AT11" s="3">
        <v>3.8</v>
      </c>
      <c r="AU11" s="1" t="s">
        <v>98</v>
      </c>
      <c r="AV11" s="1" t="s">
        <v>98</v>
      </c>
      <c r="AW11" s="1" t="s">
        <v>98</v>
      </c>
      <c r="AX11" s="4">
        <v>445</v>
      </c>
      <c r="AY11" s="4">
        <v>997000</v>
      </c>
      <c r="AZ11" s="1" t="s">
        <v>98</v>
      </c>
      <c r="BA11" s="4">
        <v>166</v>
      </c>
      <c r="BB11" s="4">
        <v>2240</v>
      </c>
      <c r="BC11" s="1" t="s">
        <v>98</v>
      </c>
      <c r="BD11" s="1" t="s">
        <v>98</v>
      </c>
      <c r="BE11" s="4">
        <v>479</v>
      </c>
      <c r="BF11" s="4">
        <v>1370</v>
      </c>
      <c r="BG11" s="1" t="s">
        <v>98</v>
      </c>
      <c r="BH11" s="1" t="s">
        <v>98</v>
      </c>
      <c r="BI11" s="1" t="s">
        <v>98</v>
      </c>
      <c r="BJ11" s="1" t="s">
        <v>98</v>
      </c>
      <c r="BK11" s="1" t="s">
        <v>98</v>
      </c>
      <c r="BL11" s="1" t="s">
        <v>98</v>
      </c>
      <c r="BM11" s="1" t="s">
        <v>98</v>
      </c>
      <c r="BN11" s="1" t="s">
        <v>98</v>
      </c>
      <c r="BO11" s="1" t="s">
        <v>98</v>
      </c>
      <c r="BP11" s="1" t="s">
        <v>98</v>
      </c>
      <c r="BQ11" s="1" t="s">
        <v>98</v>
      </c>
      <c r="BR11" s="1" t="s">
        <v>98</v>
      </c>
      <c r="BS11" s="1" t="s">
        <v>98</v>
      </c>
      <c r="BT11" s="1" t="s">
        <v>98</v>
      </c>
      <c r="BU11" s="1" t="s">
        <v>98</v>
      </c>
      <c r="BV11" s="1" t="s">
        <v>98</v>
      </c>
      <c r="BW11" s="3">
        <v>4.63</v>
      </c>
      <c r="BX11" s="2">
        <v>39.799999999999997</v>
      </c>
      <c r="BY11" s="4">
        <v>130</v>
      </c>
      <c r="BZ11" s="1" t="s">
        <v>98</v>
      </c>
      <c r="CA11" s="4">
        <v>147</v>
      </c>
      <c r="CB11" s="4">
        <v>103</v>
      </c>
      <c r="CC11" s="4">
        <v>120</v>
      </c>
      <c r="CD11" s="11">
        <v>34</v>
      </c>
      <c r="CE11" s="11">
        <v>7.5</v>
      </c>
      <c r="CF11" s="12">
        <v>3</v>
      </c>
      <c r="CG11" s="3">
        <f>Beams!$B$11/F11</f>
        <v>64.597701149425291</v>
      </c>
      <c r="CH11" s="3">
        <f>Beams!$B$9/AO11</f>
        <v>4.8034188034188032</v>
      </c>
      <c r="CI11" s="3">
        <f>Beams!$C$9/AS11</f>
        <v>37.218543046357617</v>
      </c>
      <c r="CJ11" s="3">
        <f>Beams!$B$8*BE11/(AQ11*2*T11)</f>
        <v>330.72632561796649</v>
      </c>
      <c r="CK11" s="3">
        <f>Beams!$C$8*BF11/(AM11*Q11)</f>
        <v>170.68812627471846</v>
      </c>
      <c r="CL11" s="3">
        <f>Beams!$B$12*T11/AX11</f>
        <v>81.584719101123582</v>
      </c>
      <c r="CM11" s="3">
        <f>Beams!$B$12*Q11/AX11</f>
        <v>45.212584269662926</v>
      </c>
      <c r="CN11" s="3">
        <f t="shared" si="0"/>
        <v>599.56289001302832</v>
      </c>
      <c r="CO11" s="3">
        <f t="shared" si="1"/>
        <v>323.88824495589546</v>
      </c>
      <c r="CP11" s="3"/>
      <c r="CQ11" s="3">
        <f>MIN(Beams!$B$21:$B$22)/MAX(CN11:CP11)-1</f>
        <v>32.357634925612899</v>
      </c>
      <c r="CS11" s="1"/>
      <c r="CT11" s="2"/>
      <c r="CU11" s="2"/>
      <c r="CV11" s="1"/>
      <c r="CW11" s="1"/>
      <c r="CX11" s="1"/>
      <c r="CY11" s="2"/>
      <c r="CZ11" s="2"/>
      <c r="DA11" s="2"/>
      <c r="DB11" s="1"/>
      <c r="DC11" s="1"/>
      <c r="DD11" s="1"/>
      <c r="DE11" s="1"/>
      <c r="DF11" s="1"/>
      <c r="DG11" s="3"/>
      <c r="DH11" s="1"/>
      <c r="DI11" s="1"/>
      <c r="DJ11" s="2"/>
      <c r="DK11" s="1"/>
      <c r="DL11" s="1"/>
      <c r="DM11" s="1"/>
      <c r="DN11" s="1"/>
      <c r="DO11" s="1"/>
      <c r="DP11" s="1"/>
      <c r="DQ11" s="1"/>
      <c r="DR11" s="1"/>
      <c r="DS11" s="1"/>
      <c r="DT11" s="2"/>
      <c r="DU11" s="1"/>
      <c r="DV11" s="1"/>
      <c r="DW11" s="1"/>
      <c r="DX11" s="1"/>
      <c r="DY11" s="1"/>
      <c r="DZ11" s="1"/>
      <c r="EA11" s="1"/>
      <c r="EB11" s="1"/>
      <c r="EC11" s="1"/>
      <c r="ED11" s="4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26"/>
    </row>
    <row r="12" spans="1:162" x14ac:dyDescent="0.55000000000000004">
      <c r="A12" s="1" t="s">
        <v>17</v>
      </c>
      <c r="B12" s="1" t="s">
        <v>107</v>
      </c>
      <c r="C12" s="1" t="s">
        <v>107</v>
      </c>
      <c r="D12" s="1" t="s">
        <v>94</v>
      </c>
      <c r="E12" s="4">
        <v>503</v>
      </c>
      <c r="F12" s="4">
        <v>148</v>
      </c>
      <c r="G12" s="2">
        <v>42.1</v>
      </c>
      <c r="H12" s="11">
        <v>42</v>
      </c>
      <c r="I12" s="1" t="s">
        <v>98</v>
      </c>
      <c r="J12" s="1" t="s">
        <v>98</v>
      </c>
      <c r="K12" s="1" t="s">
        <v>98</v>
      </c>
      <c r="L12" s="2">
        <v>16.399999999999999</v>
      </c>
      <c r="M12" s="11">
        <v>16.375</v>
      </c>
      <c r="N12" s="11" t="s">
        <v>98</v>
      </c>
      <c r="O12" s="1" t="s">
        <v>98</v>
      </c>
      <c r="P12" s="1" t="s">
        <v>98</v>
      </c>
      <c r="Q12" s="3">
        <v>1.54</v>
      </c>
      <c r="R12" s="11">
        <v>1.5625</v>
      </c>
      <c r="S12" s="13">
        <v>0.8125</v>
      </c>
      <c r="T12" s="3">
        <v>2.76</v>
      </c>
      <c r="U12" s="13">
        <v>2.75</v>
      </c>
      <c r="V12" s="1" t="s">
        <v>98</v>
      </c>
      <c r="W12" s="1" t="s">
        <v>98</v>
      </c>
      <c r="X12" s="1" t="s">
        <v>98</v>
      </c>
      <c r="Y12" s="16">
        <v>3.94</v>
      </c>
      <c r="Z12" s="18">
        <v>4</v>
      </c>
      <c r="AA12" s="18">
        <v>2</v>
      </c>
      <c r="AB12" s="1" t="s">
        <v>98</v>
      </c>
      <c r="AC12" s="1" t="s">
        <v>98</v>
      </c>
      <c r="AD12" s="1" t="s">
        <v>98</v>
      </c>
      <c r="AE12" s="1" t="s">
        <v>98</v>
      </c>
      <c r="AF12" s="1" t="s">
        <v>98</v>
      </c>
      <c r="AG12" s="3">
        <v>2.98</v>
      </c>
      <c r="AH12" s="1" t="s">
        <v>98</v>
      </c>
      <c r="AI12" s="1" t="s">
        <v>98</v>
      </c>
      <c r="AJ12" s="2">
        <v>22.3</v>
      </c>
      <c r="AK12" s="1" t="s">
        <v>98</v>
      </c>
      <c r="AL12" s="1" t="s">
        <v>98</v>
      </c>
      <c r="AM12" s="4">
        <v>41600</v>
      </c>
      <c r="AN12" s="4">
        <v>2320</v>
      </c>
      <c r="AO12" s="4">
        <v>1980</v>
      </c>
      <c r="AP12" s="2">
        <v>16.8</v>
      </c>
      <c r="AQ12" s="1">
        <v>2040</v>
      </c>
      <c r="AR12" s="1">
        <v>394</v>
      </c>
      <c r="AS12" s="1">
        <v>249</v>
      </c>
      <c r="AT12" s="3">
        <v>3.72</v>
      </c>
      <c r="AU12" s="1" t="s">
        <v>98</v>
      </c>
      <c r="AV12" s="1" t="s">
        <v>98</v>
      </c>
      <c r="AW12" s="1" t="s">
        <v>98</v>
      </c>
      <c r="AX12" s="4">
        <v>277</v>
      </c>
      <c r="AY12" s="4">
        <v>789000</v>
      </c>
      <c r="AZ12" s="1" t="s">
        <v>98</v>
      </c>
      <c r="BA12" s="4">
        <v>161</v>
      </c>
      <c r="BB12" s="4">
        <v>1830</v>
      </c>
      <c r="BC12" s="1" t="s">
        <v>98</v>
      </c>
      <c r="BD12" s="1" t="s">
        <v>98</v>
      </c>
      <c r="BE12" s="4">
        <v>403</v>
      </c>
      <c r="BF12" s="4">
        <v>1150</v>
      </c>
      <c r="BG12" s="1" t="s">
        <v>98</v>
      </c>
      <c r="BH12" s="1" t="s">
        <v>98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98</v>
      </c>
      <c r="BR12" s="1" t="s">
        <v>98</v>
      </c>
      <c r="BS12" s="1" t="s">
        <v>98</v>
      </c>
      <c r="BT12" s="1" t="s">
        <v>98</v>
      </c>
      <c r="BU12" s="1" t="s">
        <v>98</v>
      </c>
      <c r="BV12" s="1" t="s">
        <v>98</v>
      </c>
      <c r="BW12" s="3">
        <v>4.5</v>
      </c>
      <c r="BX12" s="2">
        <v>39.299999999999997</v>
      </c>
      <c r="BY12" s="4">
        <v>129</v>
      </c>
      <c r="BZ12" s="1" t="s">
        <v>98</v>
      </c>
      <c r="CA12" s="4">
        <v>145</v>
      </c>
      <c r="CB12" s="4">
        <v>101</v>
      </c>
      <c r="CC12" s="4">
        <v>117</v>
      </c>
      <c r="CD12" s="11">
        <v>34</v>
      </c>
      <c r="CE12" s="11">
        <v>7.5</v>
      </c>
      <c r="CF12" s="12">
        <v>3</v>
      </c>
      <c r="CG12" s="3">
        <f>Beams!$B$11/F12</f>
        <v>75.945945945945951</v>
      </c>
      <c r="CH12" s="3">
        <f>Beams!$B$9/AO12</f>
        <v>5.6767676767676765</v>
      </c>
      <c r="CI12" s="3">
        <f>Beams!$C$9/AS12</f>
        <v>45.140562248995984</v>
      </c>
      <c r="CJ12" s="3">
        <f>Beams!$B$8*BE12/(AQ12*2*T12)</f>
        <v>402.25561238988354</v>
      </c>
      <c r="CK12" s="3">
        <f>Beams!$C$8*BF12/(AM12*Q12)</f>
        <v>201.766983016983</v>
      </c>
      <c r="CL12" s="3">
        <f>Beams!$B$12*T12/AX12</f>
        <v>111.99422382671479</v>
      </c>
      <c r="CM12" s="3">
        <f>Beams!$B$12*Q12/AX12</f>
        <v>62.489530685920585</v>
      </c>
      <c r="CN12" s="3">
        <f t="shared" si="0"/>
        <v>734.25185033396588</v>
      </c>
      <c r="CO12" s="3">
        <f t="shared" si="1"/>
        <v>387.18664588683004</v>
      </c>
      <c r="CP12" s="3"/>
      <c r="CQ12" s="3">
        <f>MIN(Beams!$B$21:$B$22)/MAX(CN12:CP12)-1</f>
        <v>26.238610281885205</v>
      </c>
      <c r="CS12" s="1"/>
      <c r="CT12" s="2"/>
      <c r="CU12" s="2"/>
      <c r="CV12" s="1"/>
      <c r="CW12" s="1"/>
      <c r="CX12" s="1"/>
      <c r="CY12" s="2"/>
      <c r="CZ12" s="2"/>
      <c r="DA12" s="2"/>
      <c r="DB12" s="1"/>
      <c r="DC12" s="1"/>
      <c r="DD12" s="1"/>
      <c r="DE12" s="1"/>
      <c r="DF12" s="1"/>
      <c r="DG12" s="3"/>
      <c r="DH12" s="1"/>
      <c r="DI12" s="1"/>
      <c r="DJ12" s="2"/>
      <c r="DK12" s="1"/>
      <c r="DL12" s="1"/>
      <c r="DM12" s="1"/>
      <c r="DN12" s="1"/>
      <c r="DO12" s="1"/>
      <c r="DP12" s="1"/>
      <c r="DQ12" s="1"/>
      <c r="DR12" s="1"/>
      <c r="DS12" s="1"/>
      <c r="DT12" s="2"/>
      <c r="DU12" s="1"/>
      <c r="DV12" s="1"/>
      <c r="DW12" s="1"/>
      <c r="DX12" s="1"/>
      <c r="DY12" s="1"/>
      <c r="DZ12" s="1"/>
      <c r="EA12" s="1"/>
      <c r="EB12" s="1"/>
      <c r="EC12" s="1"/>
      <c r="ED12" s="4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26"/>
    </row>
    <row r="13" spans="1:162" x14ac:dyDescent="0.55000000000000004">
      <c r="A13" s="1" t="s">
        <v>17</v>
      </c>
      <c r="B13" s="1" t="s">
        <v>108</v>
      </c>
      <c r="C13" s="1" t="s">
        <v>108</v>
      </c>
      <c r="D13" s="1" t="s">
        <v>94</v>
      </c>
      <c r="E13" s="4">
        <v>431</v>
      </c>
      <c r="F13" s="4">
        <v>127</v>
      </c>
      <c r="G13" s="2">
        <v>41.3</v>
      </c>
      <c r="H13" s="11">
        <v>41.25</v>
      </c>
      <c r="I13" s="1" t="s">
        <v>98</v>
      </c>
      <c r="J13" s="1" t="s">
        <v>98</v>
      </c>
      <c r="K13" s="1" t="s">
        <v>98</v>
      </c>
      <c r="L13" s="2">
        <v>16.2</v>
      </c>
      <c r="M13" s="11">
        <v>16.25</v>
      </c>
      <c r="N13" s="11" t="s">
        <v>98</v>
      </c>
      <c r="O13" s="1" t="s">
        <v>98</v>
      </c>
      <c r="P13" s="1" t="s">
        <v>98</v>
      </c>
      <c r="Q13" s="3">
        <v>1.34</v>
      </c>
      <c r="R13" s="11">
        <v>1.3125</v>
      </c>
      <c r="S13" s="13">
        <v>0.6875</v>
      </c>
      <c r="T13" s="3">
        <v>2.36</v>
      </c>
      <c r="U13" s="13">
        <v>2.375</v>
      </c>
      <c r="V13" s="1" t="s">
        <v>98</v>
      </c>
      <c r="W13" s="1" t="s">
        <v>98</v>
      </c>
      <c r="X13" s="1" t="s">
        <v>98</v>
      </c>
      <c r="Y13" s="16">
        <v>3.54</v>
      </c>
      <c r="Z13" s="18">
        <v>3.625</v>
      </c>
      <c r="AA13" s="18">
        <v>1.875</v>
      </c>
      <c r="AB13" s="1" t="s">
        <v>98</v>
      </c>
      <c r="AC13" s="1" t="s">
        <v>98</v>
      </c>
      <c r="AD13" s="1" t="s">
        <v>98</v>
      </c>
      <c r="AE13" s="1" t="s">
        <v>98</v>
      </c>
      <c r="AF13" s="1" t="s">
        <v>98</v>
      </c>
      <c r="AG13" s="3">
        <v>3.44</v>
      </c>
      <c r="AH13" s="1" t="s">
        <v>98</v>
      </c>
      <c r="AI13" s="1" t="s">
        <v>98</v>
      </c>
      <c r="AJ13" s="2">
        <v>25.5</v>
      </c>
      <c r="AK13" s="1" t="s">
        <v>98</v>
      </c>
      <c r="AL13" s="1" t="s">
        <v>98</v>
      </c>
      <c r="AM13" s="4">
        <v>34800</v>
      </c>
      <c r="AN13" s="4">
        <v>1960</v>
      </c>
      <c r="AO13" s="4">
        <v>1690</v>
      </c>
      <c r="AP13" s="2">
        <v>16.600000000000001</v>
      </c>
      <c r="AQ13" s="1">
        <v>1690</v>
      </c>
      <c r="AR13" s="1">
        <v>328</v>
      </c>
      <c r="AS13" s="1">
        <v>208</v>
      </c>
      <c r="AT13" s="3">
        <v>3.65</v>
      </c>
      <c r="AU13" s="1" t="s">
        <v>98</v>
      </c>
      <c r="AV13" s="1" t="s">
        <v>98</v>
      </c>
      <c r="AW13" s="1" t="s">
        <v>98</v>
      </c>
      <c r="AX13" s="4">
        <v>177</v>
      </c>
      <c r="AY13" s="4">
        <v>638000</v>
      </c>
      <c r="AZ13" s="1" t="s">
        <v>98</v>
      </c>
      <c r="BA13" s="4">
        <v>158</v>
      </c>
      <c r="BB13" s="4">
        <v>1510</v>
      </c>
      <c r="BC13" s="1" t="s">
        <v>98</v>
      </c>
      <c r="BD13" s="1" t="s">
        <v>98</v>
      </c>
      <c r="BE13" s="4">
        <v>341</v>
      </c>
      <c r="BF13" s="4">
        <v>969</v>
      </c>
      <c r="BG13" s="1" t="s">
        <v>98</v>
      </c>
      <c r="BH13" s="1" t="s">
        <v>98</v>
      </c>
      <c r="BI13" s="1" t="s">
        <v>98</v>
      </c>
      <c r="BJ13" s="1" t="s">
        <v>98</v>
      </c>
      <c r="BK13" s="1" t="s">
        <v>98</v>
      </c>
      <c r="BL13" s="1" t="s">
        <v>98</v>
      </c>
      <c r="BM13" s="1" t="s">
        <v>98</v>
      </c>
      <c r="BN13" s="1" t="s">
        <v>98</v>
      </c>
      <c r="BO13" s="1" t="s">
        <v>98</v>
      </c>
      <c r="BP13" s="1" t="s">
        <v>98</v>
      </c>
      <c r="BQ13" s="1" t="s">
        <v>98</v>
      </c>
      <c r="BR13" s="1" t="s">
        <v>98</v>
      </c>
      <c r="BS13" s="1" t="s">
        <v>98</v>
      </c>
      <c r="BT13" s="1" t="s">
        <v>98</v>
      </c>
      <c r="BU13" s="1" t="s">
        <v>98</v>
      </c>
      <c r="BV13" s="1" t="s">
        <v>98</v>
      </c>
      <c r="BW13" s="3">
        <v>4.41</v>
      </c>
      <c r="BX13" s="2">
        <v>38.9</v>
      </c>
      <c r="BY13" s="4">
        <v>127</v>
      </c>
      <c r="BZ13" s="1" t="s">
        <v>98</v>
      </c>
      <c r="CA13" s="4">
        <v>143</v>
      </c>
      <c r="CB13" s="2">
        <v>98.8</v>
      </c>
      <c r="CC13" s="4">
        <v>115</v>
      </c>
      <c r="CD13" s="11">
        <v>34</v>
      </c>
      <c r="CE13" s="11">
        <v>7.5</v>
      </c>
      <c r="CF13" s="12">
        <v>3</v>
      </c>
      <c r="CG13" s="3">
        <f>Beams!$B$11/F13</f>
        <v>88.503937007874015</v>
      </c>
      <c r="CH13" s="3">
        <f>Beams!$B$9/AO13</f>
        <v>6.6508875739644973</v>
      </c>
      <c r="CI13" s="3">
        <f>Beams!$C$9/AS13</f>
        <v>54.03846153846154</v>
      </c>
      <c r="CJ13" s="3">
        <f>Beams!$B$8*BE13/(AQ13*2*T13)</f>
        <v>480.49844549192665</v>
      </c>
      <c r="CK13" s="3">
        <f>Beams!$C$8*BF13/(AM13*Q13)</f>
        <v>233.56407617086978</v>
      </c>
      <c r="CL13" s="3">
        <f>Beams!$B$12*T13/AX13</f>
        <v>149.86666666666665</v>
      </c>
      <c r="CM13" s="3">
        <f>Beams!$B$12*Q13/AX13</f>
        <v>85.093785310734461</v>
      </c>
      <c r="CN13" s="3">
        <f t="shared" si="0"/>
        <v>884.46309042106509</v>
      </c>
      <c r="CO13" s="3">
        <f t="shared" si="1"/>
        <v>455.67315759385849</v>
      </c>
      <c r="CP13" s="3"/>
      <c r="CQ13" s="3">
        <f>MIN(Beams!$B$21:$B$22)/MAX(CN13:CP13)-1</f>
        <v>21.61258860500174</v>
      </c>
      <c r="CS13" s="1"/>
      <c r="CT13" s="2"/>
      <c r="CU13" s="2"/>
      <c r="CV13" s="1"/>
      <c r="CW13" s="1"/>
      <c r="CX13" s="1"/>
      <c r="CY13" s="2"/>
      <c r="CZ13" s="2"/>
      <c r="DA13" s="2"/>
      <c r="DB13" s="1"/>
      <c r="DC13" s="1"/>
      <c r="DD13" s="1"/>
      <c r="DE13" s="1"/>
      <c r="DF13" s="1"/>
      <c r="DG13" s="3"/>
      <c r="DH13" s="1"/>
      <c r="DI13" s="1"/>
      <c r="DJ13" s="2"/>
      <c r="DK13" s="1"/>
      <c r="DL13" s="1"/>
      <c r="DM13" s="1"/>
      <c r="DN13" s="1"/>
      <c r="DO13" s="1"/>
      <c r="DP13" s="1"/>
      <c r="DQ13" s="1"/>
      <c r="DR13" s="1"/>
      <c r="DS13" s="1"/>
      <c r="DT13" s="2"/>
      <c r="DU13" s="1"/>
      <c r="DV13" s="1"/>
      <c r="DW13" s="1"/>
      <c r="DX13" s="1"/>
      <c r="DY13" s="1"/>
      <c r="DZ13" s="1"/>
      <c r="EA13" s="1"/>
      <c r="EB13" s="1"/>
      <c r="EC13" s="1"/>
      <c r="ED13" s="4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26"/>
    </row>
    <row r="14" spans="1:162" x14ac:dyDescent="0.55000000000000004">
      <c r="A14" s="1" t="s">
        <v>17</v>
      </c>
      <c r="B14" s="1" t="s">
        <v>109</v>
      </c>
      <c r="C14" s="1" t="s">
        <v>109</v>
      </c>
      <c r="D14" s="1" t="s">
        <v>94</v>
      </c>
      <c r="E14" s="4">
        <v>397</v>
      </c>
      <c r="F14" s="4">
        <v>117</v>
      </c>
      <c r="G14" s="2">
        <v>41</v>
      </c>
      <c r="H14" s="11">
        <v>41</v>
      </c>
      <c r="I14" s="1" t="s">
        <v>98</v>
      </c>
      <c r="J14" s="1" t="s">
        <v>98</v>
      </c>
      <c r="K14" s="1" t="s">
        <v>98</v>
      </c>
      <c r="L14" s="2">
        <v>16.100000000000001</v>
      </c>
      <c r="M14" s="11">
        <v>16.125</v>
      </c>
      <c r="N14" s="11" t="s">
        <v>98</v>
      </c>
      <c r="O14" s="1" t="s">
        <v>98</v>
      </c>
      <c r="P14" s="1" t="s">
        <v>98</v>
      </c>
      <c r="Q14" s="3">
        <v>1.22</v>
      </c>
      <c r="R14" s="11">
        <v>1.25</v>
      </c>
      <c r="S14" s="13">
        <v>0.625</v>
      </c>
      <c r="T14" s="3">
        <v>2.2000000000000002</v>
      </c>
      <c r="U14" s="13">
        <v>2.1875</v>
      </c>
      <c r="V14" s="1" t="s">
        <v>98</v>
      </c>
      <c r="W14" s="1" t="s">
        <v>98</v>
      </c>
      <c r="X14" s="1" t="s">
        <v>98</v>
      </c>
      <c r="Y14" s="16">
        <v>3.38</v>
      </c>
      <c r="Z14" s="18">
        <v>3.5</v>
      </c>
      <c r="AA14" s="18">
        <v>1.8125</v>
      </c>
      <c r="AB14" s="1" t="s">
        <v>98</v>
      </c>
      <c r="AC14" s="1" t="s">
        <v>98</v>
      </c>
      <c r="AD14" s="1" t="s">
        <v>98</v>
      </c>
      <c r="AE14" s="1" t="s">
        <v>98</v>
      </c>
      <c r="AF14" s="1" t="s">
        <v>98</v>
      </c>
      <c r="AG14" s="3">
        <v>3.66</v>
      </c>
      <c r="AH14" s="1" t="s">
        <v>98</v>
      </c>
      <c r="AI14" s="1" t="s">
        <v>98</v>
      </c>
      <c r="AJ14" s="2">
        <v>28</v>
      </c>
      <c r="AK14" s="1" t="s">
        <v>98</v>
      </c>
      <c r="AL14" s="1" t="s">
        <v>98</v>
      </c>
      <c r="AM14" s="4">
        <v>32000</v>
      </c>
      <c r="AN14" s="4">
        <v>1800</v>
      </c>
      <c r="AO14" s="4">
        <v>1560</v>
      </c>
      <c r="AP14" s="2">
        <v>16.600000000000001</v>
      </c>
      <c r="AQ14" s="4">
        <v>1540</v>
      </c>
      <c r="AR14" s="4">
        <v>300</v>
      </c>
      <c r="AS14" s="1">
        <v>191</v>
      </c>
      <c r="AT14" s="3">
        <v>3.64</v>
      </c>
      <c r="AU14" s="1" t="s">
        <v>98</v>
      </c>
      <c r="AV14" s="1" t="s">
        <v>98</v>
      </c>
      <c r="AW14" s="1" t="s">
        <v>98</v>
      </c>
      <c r="AX14" s="4">
        <v>142</v>
      </c>
      <c r="AY14" s="4">
        <v>579000</v>
      </c>
      <c r="AZ14" s="1" t="s">
        <v>98</v>
      </c>
      <c r="BA14" s="4">
        <v>156</v>
      </c>
      <c r="BB14" s="4">
        <v>1380</v>
      </c>
      <c r="BC14" s="1" t="s">
        <v>98</v>
      </c>
      <c r="BD14" s="1" t="s">
        <v>98</v>
      </c>
      <c r="BE14" s="4">
        <v>318</v>
      </c>
      <c r="BF14" s="4">
        <v>891</v>
      </c>
      <c r="BG14" s="1" t="s">
        <v>98</v>
      </c>
      <c r="BH14" s="1" t="s">
        <v>98</v>
      </c>
      <c r="BI14" s="1" t="s">
        <v>98</v>
      </c>
      <c r="BJ14" s="1" t="s">
        <v>98</v>
      </c>
      <c r="BK14" s="1" t="s">
        <v>98</v>
      </c>
      <c r="BL14" s="1" t="s">
        <v>98</v>
      </c>
      <c r="BM14" s="1" t="s">
        <v>98</v>
      </c>
      <c r="BN14" s="1" t="s">
        <v>98</v>
      </c>
      <c r="BO14" s="1" t="s">
        <v>98</v>
      </c>
      <c r="BP14" s="1" t="s">
        <v>98</v>
      </c>
      <c r="BQ14" s="1" t="s">
        <v>98</v>
      </c>
      <c r="BR14" s="1" t="s">
        <v>98</v>
      </c>
      <c r="BS14" s="1" t="s">
        <v>98</v>
      </c>
      <c r="BT14" s="1" t="s">
        <v>98</v>
      </c>
      <c r="BU14" s="1" t="s">
        <v>98</v>
      </c>
      <c r="BV14" s="1" t="s">
        <v>98</v>
      </c>
      <c r="BW14" s="3">
        <v>4.38</v>
      </c>
      <c r="BX14" s="2">
        <v>38.799999999999997</v>
      </c>
      <c r="BY14" s="4">
        <v>126</v>
      </c>
      <c r="BZ14" s="1" t="s">
        <v>98</v>
      </c>
      <c r="CA14" s="4">
        <v>142</v>
      </c>
      <c r="CB14" s="2">
        <v>98.1</v>
      </c>
      <c r="CC14" s="4">
        <v>114</v>
      </c>
      <c r="CD14" s="11">
        <v>34</v>
      </c>
      <c r="CE14" s="11">
        <v>7.5</v>
      </c>
      <c r="CF14" s="12">
        <v>3</v>
      </c>
      <c r="CG14" s="3">
        <f>Beams!$B$11/F14</f>
        <v>96.068376068376068</v>
      </c>
      <c r="CH14" s="3">
        <f>Beams!$B$9/AO14</f>
        <v>7.2051282051282053</v>
      </c>
      <c r="CI14" s="3">
        <f>Beams!$C$9/AS14</f>
        <v>58.848167539267017</v>
      </c>
      <c r="CJ14" s="3">
        <f>Beams!$B$8*BE14/(AQ14*2*T14)</f>
        <v>527.49704840613924</v>
      </c>
      <c r="CK14" s="3">
        <f>Beams!$C$8*BF14/(AM14*Q14)</f>
        <v>256.52766393442624</v>
      </c>
      <c r="CL14" s="3">
        <f>Beams!$B$12*T14/AX14</f>
        <v>174.14084507042256</v>
      </c>
      <c r="CM14" s="3">
        <f>Beams!$B$12*Q14/AX14</f>
        <v>96.569014084507032</v>
      </c>
      <c r="CN14" s="3">
        <f t="shared" si="0"/>
        <v>975.7140700371483</v>
      </c>
      <c r="CO14" s="3">
        <f t="shared" si="1"/>
        <v>501.67667576447167</v>
      </c>
      <c r="CP14" s="3"/>
      <c r="CQ14" s="3">
        <f>MIN(Beams!$B$21:$B$22)/MAX(CN14:CP14)-1</f>
        <v>19.497808337680876</v>
      </c>
      <c r="CS14" s="1"/>
      <c r="CT14" s="2"/>
      <c r="CU14" s="2"/>
      <c r="CV14" s="1"/>
      <c r="CW14" s="1"/>
      <c r="CX14" s="1"/>
      <c r="CY14" s="2"/>
      <c r="CZ14" s="2"/>
      <c r="DA14" s="2"/>
      <c r="DB14" s="1"/>
      <c r="DC14" s="1"/>
      <c r="DD14" s="1"/>
      <c r="DE14" s="1"/>
      <c r="DF14" s="1"/>
      <c r="DG14" s="3"/>
      <c r="DH14" s="1"/>
      <c r="DI14" s="1"/>
      <c r="DJ14" s="2"/>
      <c r="DK14" s="1"/>
      <c r="DL14" s="1"/>
      <c r="DM14" s="1"/>
      <c r="DN14" s="1"/>
      <c r="DO14" s="1"/>
      <c r="DP14" s="1"/>
      <c r="DQ14" s="1"/>
      <c r="DR14" s="1"/>
      <c r="DS14" s="1"/>
      <c r="DT14" s="2"/>
      <c r="DU14" s="1"/>
      <c r="DV14" s="1"/>
      <c r="DW14" s="1"/>
      <c r="DX14" s="1"/>
      <c r="DY14" s="1"/>
      <c r="DZ14" s="1"/>
      <c r="EA14" s="1"/>
      <c r="EB14" s="1"/>
      <c r="EC14" s="1"/>
      <c r="ED14" s="4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26"/>
    </row>
    <row r="15" spans="1:162" x14ac:dyDescent="0.55000000000000004">
      <c r="A15" s="1" t="s">
        <v>17</v>
      </c>
      <c r="B15" s="1" t="s">
        <v>110</v>
      </c>
      <c r="C15" s="1" t="s">
        <v>110</v>
      </c>
      <c r="D15" s="1" t="s">
        <v>94</v>
      </c>
      <c r="E15" s="4">
        <v>372</v>
      </c>
      <c r="F15" s="4">
        <v>110</v>
      </c>
      <c r="G15" s="2">
        <v>40.6</v>
      </c>
      <c r="H15" s="11">
        <v>40.625</v>
      </c>
      <c r="I15" s="1" t="s">
        <v>98</v>
      </c>
      <c r="J15" s="1" t="s">
        <v>98</v>
      </c>
      <c r="K15" s="1" t="s">
        <v>98</v>
      </c>
      <c r="L15" s="2">
        <v>16.100000000000001</v>
      </c>
      <c r="M15" s="11">
        <v>16.125</v>
      </c>
      <c r="N15" s="11" t="s">
        <v>98</v>
      </c>
      <c r="O15" s="1" t="s">
        <v>98</v>
      </c>
      <c r="P15" s="1" t="s">
        <v>98</v>
      </c>
      <c r="Q15" s="3">
        <v>1.1599999999999999</v>
      </c>
      <c r="R15" s="11">
        <v>1.1875</v>
      </c>
      <c r="S15" s="13">
        <v>0.625</v>
      </c>
      <c r="T15" s="3">
        <v>2.0499999999999998</v>
      </c>
      <c r="U15" s="13">
        <v>2.0625</v>
      </c>
      <c r="V15" s="1" t="s">
        <v>98</v>
      </c>
      <c r="W15" s="1" t="s">
        <v>98</v>
      </c>
      <c r="X15" s="1" t="s">
        <v>98</v>
      </c>
      <c r="Y15" s="16">
        <v>3.23</v>
      </c>
      <c r="Z15" s="18">
        <v>3.3125</v>
      </c>
      <c r="AA15" s="18">
        <v>1.8125</v>
      </c>
      <c r="AB15" s="1" t="s">
        <v>98</v>
      </c>
      <c r="AC15" s="1" t="s">
        <v>98</v>
      </c>
      <c r="AD15" s="1" t="s">
        <v>98</v>
      </c>
      <c r="AE15" s="1" t="s">
        <v>98</v>
      </c>
      <c r="AF15" s="1" t="s">
        <v>98</v>
      </c>
      <c r="AG15" s="3">
        <v>3.93</v>
      </c>
      <c r="AH15" s="1" t="s">
        <v>98</v>
      </c>
      <c r="AI15" s="1" t="s">
        <v>98</v>
      </c>
      <c r="AJ15" s="2">
        <v>29.5</v>
      </c>
      <c r="AK15" s="1" t="s">
        <v>98</v>
      </c>
      <c r="AL15" s="1" t="s">
        <v>98</v>
      </c>
      <c r="AM15" s="4">
        <v>29600</v>
      </c>
      <c r="AN15" s="4">
        <v>1680</v>
      </c>
      <c r="AO15" s="4">
        <v>1460</v>
      </c>
      <c r="AP15" s="2">
        <v>16.5</v>
      </c>
      <c r="AQ15" s="4">
        <v>1420</v>
      </c>
      <c r="AR15" s="4">
        <v>277</v>
      </c>
      <c r="AS15" s="4">
        <v>177</v>
      </c>
      <c r="AT15" s="3">
        <v>3.6</v>
      </c>
      <c r="AU15" s="1" t="s">
        <v>98</v>
      </c>
      <c r="AV15" s="1" t="s">
        <v>98</v>
      </c>
      <c r="AW15" s="1" t="s">
        <v>98</v>
      </c>
      <c r="AX15" s="4">
        <v>116</v>
      </c>
      <c r="AY15" s="4">
        <v>528000</v>
      </c>
      <c r="AZ15" s="1" t="s">
        <v>98</v>
      </c>
      <c r="BA15" s="4">
        <v>155</v>
      </c>
      <c r="BB15" s="4">
        <v>1280</v>
      </c>
      <c r="BC15" s="1" t="s">
        <v>98</v>
      </c>
      <c r="BD15" s="1" t="s">
        <v>98</v>
      </c>
      <c r="BE15" s="4">
        <v>295</v>
      </c>
      <c r="BF15" s="4">
        <v>829</v>
      </c>
      <c r="BG15" s="1" t="s">
        <v>98</v>
      </c>
      <c r="BH15" s="1" t="s">
        <v>98</v>
      </c>
      <c r="BI15" s="1" t="s">
        <v>98</v>
      </c>
      <c r="BJ15" s="1" t="s">
        <v>98</v>
      </c>
      <c r="BK15" s="1" t="s">
        <v>98</v>
      </c>
      <c r="BL15" s="1" t="s">
        <v>98</v>
      </c>
      <c r="BM15" s="1" t="s">
        <v>98</v>
      </c>
      <c r="BN15" s="1" t="s">
        <v>98</v>
      </c>
      <c r="BO15" s="1" t="s">
        <v>98</v>
      </c>
      <c r="BP15" s="1" t="s">
        <v>98</v>
      </c>
      <c r="BQ15" s="1" t="s">
        <v>98</v>
      </c>
      <c r="BR15" s="1" t="s">
        <v>98</v>
      </c>
      <c r="BS15" s="1" t="s">
        <v>98</v>
      </c>
      <c r="BT15" s="1" t="s">
        <v>98</v>
      </c>
      <c r="BU15" s="1" t="s">
        <v>98</v>
      </c>
      <c r="BV15" s="1" t="s">
        <v>98</v>
      </c>
      <c r="BW15" s="3">
        <v>4.33</v>
      </c>
      <c r="BX15" s="2">
        <v>38.6</v>
      </c>
      <c r="BY15" s="4">
        <v>125</v>
      </c>
      <c r="BZ15" s="1" t="s">
        <v>98</v>
      </c>
      <c r="CA15" s="4">
        <v>141</v>
      </c>
      <c r="CB15" s="2">
        <v>97.3</v>
      </c>
      <c r="CC15" s="4">
        <v>113</v>
      </c>
      <c r="CD15" s="11">
        <v>34</v>
      </c>
      <c r="CE15" s="11">
        <v>7.5</v>
      </c>
      <c r="CF15" s="12">
        <v>3</v>
      </c>
      <c r="CG15" s="3">
        <f>Beams!$B$11/F15</f>
        <v>102.18181818181819</v>
      </c>
      <c r="CH15" s="3">
        <f>Beams!$B$9/AO15</f>
        <v>7.6986301369863011</v>
      </c>
      <c r="CI15" s="3">
        <f>Beams!$C$9/AS15</f>
        <v>63.502824858757059</v>
      </c>
      <c r="CJ15" s="3">
        <f>Beams!$B$8*BE15/(AQ15*2*T15)</f>
        <v>569.52937135005163</v>
      </c>
      <c r="CK15" s="3">
        <f>Beams!$C$8*BF15/(AM15*Q15)</f>
        <v>271.37581547064303</v>
      </c>
      <c r="CL15" s="3">
        <f>Beams!$B$12*T15/AX15</f>
        <v>198.63793103448273</v>
      </c>
      <c r="CM15" s="3">
        <f>Beams!$B$12*Q15/AX15</f>
        <v>112.39999999999999</v>
      </c>
      <c r="CN15" s="3">
        <f t="shared" si="0"/>
        <v>1059.0202816027177</v>
      </c>
      <c r="CO15" s="3">
        <f t="shared" si="1"/>
        <v>537.49189676202036</v>
      </c>
      <c r="CP15" s="3"/>
      <c r="CQ15" s="3">
        <f>MIN(Beams!$B$21:$B$22)/MAX(CN15:CP15)-1</f>
        <v>17.885379579069127</v>
      </c>
      <c r="CS15" s="1"/>
      <c r="CT15" s="2"/>
      <c r="CU15" s="2"/>
      <c r="CV15" s="1"/>
      <c r="CW15" s="1"/>
      <c r="CX15" s="1"/>
      <c r="CY15" s="2"/>
      <c r="CZ15" s="2"/>
      <c r="DA15" s="2"/>
      <c r="DB15" s="1"/>
      <c r="DC15" s="1"/>
      <c r="DD15" s="1"/>
      <c r="DE15" s="1"/>
      <c r="DF15" s="1"/>
      <c r="DG15" s="3"/>
      <c r="DH15" s="1"/>
      <c r="DI15" s="1"/>
      <c r="DJ15" s="2"/>
      <c r="DK15" s="1"/>
      <c r="DL15" s="1"/>
      <c r="DM15" s="1"/>
      <c r="DN15" s="1"/>
      <c r="DO15" s="1"/>
      <c r="DP15" s="1"/>
      <c r="DQ15" s="1"/>
      <c r="DR15" s="1"/>
      <c r="DS15" s="1"/>
      <c r="DT15" s="2"/>
      <c r="DU15" s="1"/>
      <c r="DV15" s="1"/>
      <c r="DW15" s="1"/>
      <c r="DX15" s="1"/>
      <c r="DY15" s="1"/>
      <c r="DZ15" s="1"/>
      <c r="EA15" s="1"/>
      <c r="EB15" s="1"/>
      <c r="EC15" s="1"/>
      <c r="ED15" s="4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26"/>
    </row>
    <row r="16" spans="1:162" x14ac:dyDescent="0.55000000000000004">
      <c r="A16" s="1" t="s">
        <v>17</v>
      </c>
      <c r="B16" s="1" t="s">
        <v>111</v>
      </c>
      <c r="C16" s="1" t="s">
        <v>111</v>
      </c>
      <c r="D16" s="1" t="s">
        <v>94</v>
      </c>
      <c r="E16" s="4">
        <v>362</v>
      </c>
      <c r="F16" s="4">
        <v>106</v>
      </c>
      <c r="G16" s="2">
        <v>40.6</v>
      </c>
      <c r="H16" s="11">
        <v>40.5</v>
      </c>
      <c r="I16" s="1" t="s">
        <v>98</v>
      </c>
      <c r="J16" s="1" t="s">
        <v>98</v>
      </c>
      <c r="K16" s="1" t="s">
        <v>98</v>
      </c>
      <c r="L16" s="2">
        <v>16</v>
      </c>
      <c r="M16" s="11">
        <v>16</v>
      </c>
      <c r="N16" s="11" t="s">
        <v>98</v>
      </c>
      <c r="O16" s="1" t="s">
        <v>98</v>
      </c>
      <c r="P16" s="1" t="s">
        <v>98</v>
      </c>
      <c r="Q16" s="3">
        <v>1.1200000000000001</v>
      </c>
      <c r="R16" s="11">
        <v>1.125</v>
      </c>
      <c r="S16" s="13">
        <v>0.5625</v>
      </c>
      <c r="T16" s="3">
        <v>2.0099999999999998</v>
      </c>
      <c r="U16" s="13">
        <v>2</v>
      </c>
      <c r="V16" s="1" t="s">
        <v>98</v>
      </c>
      <c r="W16" s="1" t="s">
        <v>98</v>
      </c>
      <c r="X16" s="1" t="s">
        <v>98</v>
      </c>
      <c r="Y16" s="16">
        <v>3.19</v>
      </c>
      <c r="Z16" s="18">
        <v>3.25</v>
      </c>
      <c r="AA16" s="18">
        <v>1.75</v>
      </c>
      <c r="AB16" s="1" t="s">
        <v>98</v>
      </c>
      <c r="AC16" s="1" t="s">
        <v>98</v>
      </c>
      <c r="AD16" s="1" t="s">
        <v>98</v>
      </c>
      <c r="AE16" s="1" t="s">
        <v>98</v>
      </c>
      <c r="AF16" s="1" t="s">
        <v>98</v>
      </c>
      <c r="AG16" s="3">
        <v>3.99</v>
      </c>
      <c r="AH16" s="1" t="s">
        <v>98</v>
      </c>
      <c r="AI16" s="1" t="s">
        <v>98</v>
      </c>
      <c r="AJ16" s="2">
        <v>30.5</v>
      </c>
      <c r="AK16" s="1" t="s">
        <v>98</v>
      </c>
      <c r="AL16" s="1" t="s">
        <v>98</v>
      </c>
      <c r="AM16" s="4">
        <v>28900</v>
      </c>
      <c r="AN16" s="4">
        <v>1640</v>
      </c>
      <c r="AO16" s="4">
        <v>1420</v>
      </c>
      <c r="AP16" s="2">
        <v>16.5</v>
      </c>
      <c r="AQ16" s="4">
        <v>1380</v>
      </c>
      <c r="AR16" s="4">
        <v>270</v>
      </c>
      <c r="AS16" s="4">
        <v>173</v>
      </c>
      <c r="AT16" s="3">
        <v>3.6</v>
      </c>
      <c r="AU16" s="1" t="s">
        <v>98</v>
      </c>
      <c r="AV16" s="1" t="s">
        <v>98</v>
      </c>
      <c r="AW16" s="1" t="s">
        <v>98</v>
      </c>
      <c r="AX16" s="4">
        <v>109</v>
      </c>
      <c r="AY16" s="4">
        <v>513000</v>
      </c>
      <c r="AZ16" s="1" t="s">
        <v>98</v>
      </c>
      <c r="BA16" s="4">
        <v>154</v>
      </c>
      <c r="BB16" s="4">
        <v>1240</v>
      </c>
      <c r="BC16" s="1" t="s">
        <v>98</v>
      </c>
      <c r="BD16" s="1" t="s">
        <v>98</v>
      </c>
      <c r="BE16" s="4">
        <v>289</v>
      </c>
      <c r="BF16" s="4">
        <v>808</v>
      </c>
      <c r="BG16" s="1" t="s">
        <v>98</v>
      </c>
      <c r="BH16" s="1" t="s">
        <v>98</v>
      </c>
      <c r="BI16" s="1" t="s">
        <v>98</v>
      </c>
      <c r="BJ16" s="1" t="s">
        <v>98</v>
      </c>
      <c r="BK16" s="1" t="s">
        <v>98</v>
      </c>
      <c r="BL16" s="1" t="s">
        <v>98</v>
      </c>
      <c r="BM16" s="1" t="s">
        <v>98</v>
      </c>
      <c r="BN16" s="1" t="s">
        <v>98</v>
      </c>
      <c r="BO16" s="1" t="s">
        <v>98</v>
      </c>
      <c r="BP16" s="1" t="s">
        <v>98</v>
      </c>
      <c r="BQ16" s="1" t="s">
        <v>98</v>
      </c>
      <c r="BR16" s="1" t="s">
        <v>98</v>
      </c>
      <c r="BS16" s="1" t="s">
        <v>98</v>
      </c>
      <c r="BT16" s="1" t="s">
        <v>98</v>
      </c>
      <c r="BU16" s="1" t="s">
        <v>98</v>
      </c>
      <c r="BV16" s="1" t="s">
        <v>98</v>
      </c>
      <c r="BW16" s="3">
        <v>4.33</v>
      </c>
      <c r="BX16" s="2">
        <v>38.6</v>
      </c>
      <c r="BY16" s="4">
        <v>125</v>
      </c>
      <c r="BZ16" s="1" t="s">
        <v>98</v>
      </c>
      <c r="CA16" s="4">
        <v>141</v>
      </c>
      <c r="CB16" s="2">
        <v>97.2</v>
      </c>
      <c r="CC16" s="4">
        <v>113</v>
      </c>
      <c r="CD16" s="11">
        <v>34</v>
      </c>
      <c r="CE16" s="11">
        <v>7.5</v>
      </c>
      <c r="CF16" s="12">
        <v>3</v>
      </c>
      <c r="CG16" s="3">
        <f>Beams!$B$11/F16</f>
        <v>106.0377358490566</v>
      </c>
      <c r="CH16" s="3">
        <f>Beams!$B$9/AO16</f>
        <v>7.915492957746479</v>
      </c>
      <c r="CI16" s="3">
        <f>Beams!$C$9/AS16</f>
        <v>64.971098265895961</v>
      </c>
      <c r="CJ16" s="3">
        <f>Beams!$B$8*BE16/(AQ16*2*T16)</f>
        <v>585.54329800274002</v>
      </c>
      <c r="CK16" s="3">
        <f>Beams!$C$8*BF16/(AM16*Q16)</f>
        <v>280.58329214038554</v>
      </c>
      <c r="CL16" s="3">
        <f>Beams!$B$12*T16/AX16</f>
        <v>207.26972477064217</v>
      </c>
      <c r="CM16" s="3">
        <f>Beams!$B$12*Q16/AX16</f>
        <v>115.49357798165138</v>
      </c>
      <c r="CN16" s="3">
        <f t="shared" si="0"/>
        <v>1090.6323820360774</v>
      </c>
      <c r="CO16" s="3">
        <f t="shared" si="1"/>
        <v>555.167691754879</v>
      </c>
      <c r="CP16" s="3"/>
      <c r="CQ16" s="3">
        <f>MIN(Beams!$B$21:$B$22)/MAX(CN16:CP16)-1</f>
        <v>17.337984759504796</v>
      </c>
      <c r="CS16" s="1"/>
      <c r="CT16" s="2"/>
      <c r="CU16" s="2"/>
      <c r="CV16" s="1"/>
      <c r="CW16" s="1"/>
      <c r="CX16" s="1"/>
      <c r="CY16" s="2"/>
      <c r="CZ16" s="2"/>
      <c r="DA16" s="2"/>
      <c r="DB16" s="1"/>
      <c r="DC16" s="1"/>
      <c r="DD16" s="1"/>
      <c r="DE16" s="1"/>
      <c r="DF16" s="1"/>
      <c r="DG16" s="3"/>
      <c r="DH16" s="1"/>
      <c r="DI16" s="1"/>
      <c r="DJ16" s="2"/>
      <c r="DK16" s="1"/>
      <c r="DL16" s="1"/>
      <c r="DM16" s="1"/>
      <c r="DN16" s="1"/>
      <c r="DO16" s="1"/>
      <c r="DP16" s="1"/>
      <c r="DQ16" s="1"/>
      <c r="DR16" s="1"/>
      <c r="DS16" s="1"/>
      <c r="DT16" s="2"/>
      <c r="DU16" s="1"/>
      <c r="DV16" s="1"/>
      <c r="DW16" s="1"/>
      <c r="DX16" s="1"/>
      <c r="DY16" s="1"/>
      <c r="DZ16" s="1"/>
      <c r="EA16" s="1"/>
      <c r="EB16" s="1"/>
      <c r="EC16" s="1"/>
      <c r="ED16" s="4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26"/>
    </row>
    <row r="17" spans="1:162" x14ac:dyDescent="0.55000000000000004">
      <c r="A17" s="1" t="s">
        <v>17</v>
      </c>
      <c r="B17" s="1" t="s">
        <v>112</v>
      </c>
      <c r="C17" s="1" t="s">
        <v>112</v>
      </c>
      <c r="D17" s="1" t="s">
        <v>100</v>
      </c>
      <c r="E17" s="4">
        <v>324</v>
      </c>
      <c r="F17" s="2">
        <v>95.3</v>
      </c>
      <c r="G17" s="2">
        <v>40.200000000000003</v>
      </c>
      <c r="H17" s="11">
        <v>40.125</v>
      </c>
      <c r="I17" s="1" t="s">
        <v>98</v>
      </c>
      <c r="J17" s="1" t="s">
        <v>98</v>
      </c>
      <c r="K17" s="1" t="s">
        <v>98</v>
      </c>
      <c r="L17" s="2">
        <v>15.9</v>
      </c>
      <c r="M17" s="11">
        <v>15.875</v>
      </c>
      <c r="N17" s="11" t="s">
        <v>98</v>
      </c>
      <c r="O17" s="1" t="s">
        <v>98</v>
      </c>
      <c r="P17" s="1" t="s">
        <v>98</v>
      </c>
      <c r="Q17" s="3">
        <v>1</v>
      </c>
      <c r="R17" s="11">
        <v>1</v>
      </c>
      <c r="S17" s="13">
        <v>0.5</v>
      </c>
      <c r="T17" s="3">
        <v>1.81</v>
      </c>
      <c r="U17" s="13">
        <v>1.8125</v>
      </c>
      <c r="V17" s="1" t="s">
        <v>98</v>
      </c>
      <c r="W17" s="1" t="s">
        <v>98</v>
      </c>
      <c r="X17" s="1" t="s">
        <v>98</v>
      </c>
      <c r="Y17" s="16">
        <v>2.99</v>
      </c>
      <c r="Z17" s="18">
        <v>3.0625</v>
      </c>
      <c r="AA17" s="18">
        <v>1.6875</v>
      </c>
      <c r="AB17" s="1" t="s">
        <v>98</v>
      </c>
      <c r="AC17" s="1" t="s">
        <v>98</v>
      </c>
      <c r="AD17" s="1" t="s">
        <v>98</v>
      </c>
      <c r="AE17" s="1" t="s">
        <v>98</v>
      </c>
      <c r="AF17" s="1" t="s">
        <v>98</v>
      </c>
      <c r="AG17" s="3">
        <v>4.4000000000000004</v>
      </c>
      <c r="AH17" s="1" t="s">
        <v>98</v>
      </c>
      <c r="AI17" s="1" t="s">
        <v>98</v>
      </c>
      <c r="AJ17" s="2">
        <v>34.200000000000003</v>
      </c>
      <c r="AK17" s="1" t="s">
        <v>98</v>
      </c>
      <c r="AL17" s="1" t="s">
        <v>98</v>
      </c>
      <c r="AM17" s="4">
        <v>25600</v>
      </c>
      <c r="AN17" s="4">
        <v>1460</v>
      </c>
      <c r="AO17" s="4">
        <v>1280</v>
      </c>
      <c r="AP17" s="2">
        <v>16.399999999999999</v>
      </c>
      <c r="AQ17" s="4">
        <v>1220</v>
      </c>
      <c r="AR17" s="4">
        <v>239</v>
      </c>
      <c r="AS17" s="4">
        <v>153</v>
      </c>
      <c r="AT17" s="3">
        <v>3.58</v>
      </c>
      <c r="AU17" s="1" t="s">
        <v>98</v>
      </c>
      <c r="AV17" s="1" t="s">
        <v>98</v>
      </c>
      <c r="AW17" s="1" t="s">
        <v>98</v>
      </c>
      <c r="AX17" s="2">
        <v>79.400000000000006</v>
      </c>
      <c r="AY17" s="4">
        <v>448000</v>
      </c>
      <c r="AZ17" s="1" t="s">
        <v>98</v>
      </c>
      <c r="BA17" s="4">
        <v>153</v>
      </c>
      <c r="BB17" s="4">
        <v>1100</v>
      </c>
      <c r="BC17" s="1" t="s">
        <v>98</v>
      </c>
      <c r="BD17" s="1" t="s">
        <v>98</v>
      </c>
      <c r="BE17" s="4">
        <v>259</v>
      </c>
      <c r="BF17" s="4">
        <v>720</v>
      </c>
      <c r="BG17" s="1" t="s">
        <v>98</v>
      </c>
      <c r="BH17" s="1" t="s">
        <v>98</v>
      </c>
      <c r="BI17" s="1" t="s">
        <v>98</v>
      </c>
      <c r="BJ17" s="1" t="s">
        <v>98</v>
      </c>
      <c r="BK17" s="1" t="s">
        <v>98</v>
      </c>
      <c r="BL17" s="1" t="s">
        <v>98</v>
      </c>
      <c r="BM17" s="1" t="s">
        <v>98</v>
      </c>
      <c r="BN17" s="1" t="s">
        <v>98</v>
      </c>
      <c r="BO17" s="1" t="s">
        <v>98</v>
      </c>
      <c r="BP17" s="1" t="s">
        <v>98</v>
      </c>
      <c r="BQ17" s="1" t="s">
        <v>98</v>
      </c>
      <c r="BR17" s="1" t="s">
        <v>98</v>
      </c>
      <c r="BS17" s="1" t="s">
        <v>98</v>
      </c>
      <c r="BT17" s="1" t="s">
        <v>98</v>
      </c>
      <c r="BU17" s="1" t="s">
        <v>98</v>
      </c>
      <c r="BV17" s="1" t="s">
        <v>98</v>
      </c>
      <c r="BW17" s="3">
        <v>4.2699999999999996</v>
      </c>
      <c r="BX17" s="2">
        <v>38.4</v>
      </c>
      <c r="BY17" s="4">
        <v>124</v>
      </c>
      <c r="BZ17" s="1" t="s">
        <v>98</v>
      </c>
      <c r="CA17" s="4">
        <v>140</v>
      </c>
      <c r="CB17" s="2">
        <v>96.3</v>
      </c>
      <c r="CC17" s="4">
        <v>112</v>
      </c>
      <c r="CD17" s="11">
        <v>34</v>
      </c>
      <c r="CE17" s="11">
        <v>7.5</v>
      </c>
      <c r="CF17" s="12">
        <v>3</v>
      </c>
      <c r="CG17" s="3">
        <f>Beams!$B$11/F17</f>
        <v>117.94333683105981</v>
      </c>
      <c r="CH17" s="3">
        <f>Beams!$B$9/AO17</f>
        <v>8.78125</v>
      </c>
      <c r="CI17" s="3">
        <f>Beams!$C$9/AS17</f>
        <v>73.464052287581694</v>
      </c>
      <c r="CJ17" s="3">
        <f>Beams!$B$8*BE17/(AQ17*2*T17)</f>
        <v>659.17036500316988</v>
      </c>
      <c r="CK17" s="3">
        <f>Beams!$C$8*BF17/(AM17*Q17)</f>
        <v>316.125</v>
      </c>
      <c r="CL17" s="3">
        <f>Beams!$B$12*T17/AX17</f>
        <v>256.22670025188916</v>
      </c>
      <c r="CM17" s="3">
        <f>Beams!$B$12*Q17/AX17</f>
        <v>141.5617128463476</v>
      </c>
      <c r="CN17" s="3">
        <f t="shared" si="0"/>
        <v>1241.1883689808428</v>
      </c>
      <c r="CO17" s="3">
        <f t="shared" si="1"/>
        <v>632.45528991316769</v>
      </c>
      <c r="CP17" s="3"/>
      <c r="CQ17" s="3">
        <f>MIN(Beams!$B$21:$B$22)/MAX(CN17:CP17)-1</f>
        <v>15.113589604793251</v>
      </c>
      <c r="CS17" s="1"/>
      <c r="CT17" s="2"/>
      <c r="CU17" s="2"/>
      <c r="CV17" s="1"/>
      <c r="CW17" s="1"/>
      <c r="CX17" s="1"/>
      <c r="CY17" s="2"/>
      <c r="CZ17" s="2"/>
      <c r="DA17" s="2"/>
      <c r="DB17" s="1"/>
      <c r="DC17" s="1"/>
      <c r="DD17" s="1"/>
      <c r="DE17" s="1"/>
      <c r="DF17" s="1"/>
      <c r="DG17" s="3"/>
      <c r="DH17" s="1"/>
      <c r="DI17" s="1"/>
      <c r="DJ17" s="2"/>
      <c r="DK17" s="1"/>
      <c r="DL17" s="1"/>
      <c r="DM17" s="1"/>
      <c r="DN17" s="1"/>
      <c r="DO17" s="1"/>
      <c r="DP17" s="1"/>
      <c r="DQ17" s="1"/>
      <c r="DR17" s="1"/>
      <c r="DS17" s="1"/>
      <c r="DT17" s="2"/>
      <c r="DU17" s="1"/>
      <c r="DV17" s="1"/>
      <c r="DW17" s="1"/>
      <c r="DX17" s="1"/>
      <c r="DY17" s="1"/>
      <c r="DZ17" s="1"/>
      <c r="EA17" s="1"/>
      <c r="EB17" s="1"/>
      <c r="EC17" s="1"/>
      <c r="ED17" s="4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26"/>
    </row>
    <row r="18" spans="1:162" x14ac:dyDescent="0.55000000000000004">
      <c r="A18" s="1" t="s">
        <v>17</v>
      </c>
      <c r="B18" s="1" t="s">
        <v>113</v>
      </c>
      <c r="C18" s="1" t="s">
        <v>113</v>
      </c>
      <c r="D18" s="1" t="s">
        <v>100</v>
      </c>
      <c r="E18" s="4">
        <v>297</v>
      </c>
      <c r="F18" s="2">
        <v>87.3</v>
      </c>
      <c r="G18" s="2">
        <v>39.799999999999997</v>
      </c>
      <c r="H18" s="11">
        <v>39.875</v>
      </c>
      <c r="I18" s="1" t="s">
        <v>98</v>
      </c>
      <c r="J18" s="1" t="s">
        <v>98</v>
      </c>
      <c r="K18" s="1" t="s">
        <v>98</v>
      </c>
      <c r="L18" s="2">
        <v>15.8</v>
      </c>
      <c r="M18" s="11">
        <v>15.875</v>
      </c>
      <c r="N18" s="11" t="s">
        <v>98</v>
      </c>
      <c r="O18" s="1" t="s">
        <v>98</v>
      </c>
      <c r="P18" s="1" t="s">
        <v>98</v>
      </c>
      <c r="Q18" s="14">
        <v>0.93</v>
      </c>
      <c r="R18" s="11">
        <v>0.9375</v>
      </c>
      <c r="S18" s="13">
        <v>0.5</v>
      </c>
      <c r="T18" s="3">
        <v>1.65</v>
      </c>
      <c r="U18" s="13">
        <v>1.625</v>
      </c>
      <c r="V18" s="1" t="s">
        <v>98</v>
      </c>
      <c r="W18" s="1" t="s">
        <v>98</v>
      </c>
      <c r="X18" s="1" t="s">
        <v>98</v>
      </c>
      <c r="Y18" s="16">
        <v>2.83</v>
      </c>
      <c r="Z18" s="18">
        <v>2.9375</v>
      </c>
      <c r="AA18" s="18">
        <v>1.6875</v>
      </c>
      <c r="AB18" s="1" t="s">
        <v>98</v>
      </c>
      <c r="AC18" s="1" t="s">
        <v>98</v>
      </c>
      <c r="AD18" s="1" t="s">
        <v>98</v>
      </c>
      <c r="AE18" s="1" t="s">
        <v>98</v>
      </c>
      <c r="AF18" s="1" t="s">
        <v>98</v>
      </c>
      <c r="AG18" s="3">
        <v>4.8</v>
      </c>
      <c r="AH18" s="1" t="s">
        <v>98</v>
      </c>
      <c r="AI18" s="1" t="s">
        <v>98</v>
      </c>
      <c r="AJ18" s="2">
        <v>36.799999999999997</v>
      </c>
      <c r="AK18" s="1" t="s">
        <v>98</v>
      </c>
      <c r="AL18" s="1" t="s">
        <v>98</v>
      </c>
      <c r="AM18" s="4">
        <v>23200</v>
      </c>
      <c r="AN18" s="4">
        <v>1330</v>
      </c>
      <c r="AO18" s="4">
        <v>1170</v>
      </c>
      <c r="AP18" s="2">
        <v>16.3</v>
      </c>
      <c r="AQ18" s="4">
        <v>1090</v>
      </c>
      <c r="AR18" s="4">
        <v>215</v>
      </c>
      <c r="AS18" s="4">
        <v>138</v>
      </c>
      <c r="AT18" s="3">
        <v>3.54</v>
      </c>
      <c r="AU18" s="1" t="s">
        <v>98</v>
      </c>
      <c r="AV18" s="1" t="s">
        <v>98</v>
      </c>
      <c r="AW18" s="1" t="s">
        <v>98</v>
      </c>
      <c r="AX18" s="2">
        <v>61.2</v>
      </c>
      <c r="AY18" s="4">
        <v>399000</v>
      </c>
      <c r="AZ18" s="1" t="s">
        <v>98</v>
      </c>
      <c r="BA18" s="4">
        <v>151</v>
      </c>
      <c r="BB18" s="4">
        <v>982</v>
      </c>
      <c r="BC18" s="1" t="s">
        <v>98</v>
      </c>
      <c r="BD18" s="1" t="s">
        <v>98</v>
      </c>
      <c r="BE18" s="4">
        <v>234</v>
      </c>
      <c r="BF18" s="4">
        <v>652</v>
      </c>
      <c r="BG18" s="1" t="s">
        <v>98</v>
      </c>
      <c r="BH18" s="1" t="s">
        <v>98</v>
      </c>
      <c r="BI18" s="1" t="s">
        <v>98</v>
      </c>
      <c r="BJ18" s="1" t="s">
        <v>98</v>
      </c>
      <c r="BK18" s="1" t="s">
        <v>98</v>
      </c>
      <c r="BL18" s="1" t="s">
        <v>98</v>
      </c>
      <c r="BM18" s="1" t="s">
        <v>98</v>
      </c>
      <c r="BN18" s="1" t="s">
        <v>98</v>
      </c>
      <c r="BO18" s="1" t="s">
        <v>98</v>
      </c>
      <c r="BP18" s="1" t="s">
        <v>98</v>
      </c>
      <c r="BQ18" s="1" t="s">
        <v>98</v>
      </c>
      <c r="BR18" s="1" t="s">
        <v>98</v>
      </c>
      <c r="BS18" s="1" t="s">
        <v>98</v>
      </c>
      <c r="BT18" s="1" t="s">
        <v>98</v>
      </c>
      <c r="BU18" s="1" t="s">
        <v>98</v>
      </c>
      <c r="BV18" s="1" t="s">
        <v>98</v>
      </c>
      <c r="BW18" s="3">
        <v>4.22</v>
      </c>
      <c r="BX18" s="2">
        <v>38.200000000000003</v>
      </c>
      <c r="BY18" s="4">
        <v>123</v>
      </c>
      <c r="BZ18" s="1" t="s">
        <v>98</v>
      </c>
      <c r="CA18" s="4">
        <v>139</v>
      </c>
      <c r="CB18" s="2">
        <v>95.4</v>
      </c>
      <c r="CC18" s="4">
        <v>111</v>
      </c>
      <c r="CD18" s="11">
        <v>34</v>
      </c>
      <c r="CE18" s="11">
        <v>7.5</v>
      </c>
      <c r="CF18" s="12">
        <v>3</v>
      </c>
      <c r="CG18" s="3">
        <f>Beams!$B$11/F18</f>
        <v>128.75143184421535</v>
      </c>
      <c r="CH18" s="3">
        <f>Beams!$B$9/AO18</f>
        <v>9.6068376068376065</v>
      </c>
      <c r="CI18" s="3">
        <f>Beams!$C$9/AS18</f>
        <v>81.449275362318843</v>
      </c>
      <c r="CJ18" s="3">
        <f>Beams!$B$8*BE18/(AQ18*2*T18)</f>
        <v>731.209341117598</v>
      </c>
      <c r="CK18" s="3">
        <f>Beams!$C$8*BF18/(AM18*Q18)</f>
        <v>339.65888023730071</v>
      </c>
      <c r="CL18" s="3">
        <f>Beams!$B$12*T18/AX18</f>
        <v>303.03921568627447</v>
      </c>
      <c r="CM18" s="3">
        <f>Beams!$B$12*Q18/AX18</f>
        <v>170.80392156862746</v>
      </c>
      <c r="CN18" s="3">
        <f t="shared" si="0"/>
        <v>1388.4577620875023</v>
      </c>
      <c r="CO18" s="3">
        <f t="shared" si="1"/>
        <v>694.22025352096932</v>
      </c>
      <c r="CP18" s="3"/>
      <c r="CQ18" s="3">
        <f>MIN(Beams!$B$21:$B$22)/MAX(CN18:CP18)-1</f>
        <v>13.404471310622107</v>
      </c>
      <c r="CS18" s="1"/>
      <c r="CT18" s="2"/>
      <c r="CU18" s="2"/>
      <c r="CV18" s="1"/>
      <c r="CW18" s="1"/>
      <c r="CX18" s="1"/>
      <c r="CY18" s="2"/>
      <c r="CZ18" s="2"/>
      <c r="DA18" s="2"/>
      <c r="DB18" s="1"/>
      <c r="DC18" s="1"/>
      <c r="DD18" s="1"/>
      <c r="DE18" s="1"/>
      <c r="DF18" s="1"/>
      <c r="DG18" s="3"/>
      <c r="DH18" s="1"/>
      <c r="DI18" s="1"/>
      <c r="DJ18" s="2"/>
      <c r="DK18" s="1"/>
      <c r="DL18" s="1"/>
      <c r="DM18" s="1"/>
      <c r="DN18" s="1"/>
      <c r="DO18" s="1"/>
      <c r="DP18" s="1"/>
      <c r="DQ18" s="1"/>
      <c r="DR18" s="1"/>
      <c r="DS18" s="1"/>
      <c r="DT18" s="2"/>
      <c r="DU18" s="1"/>
      <c r="DV18" s="1"/>
      <c r="DW18" s="1"/>
      <c r="DX18" s="1"/>
      <c r="DY18" s="1"/>
      <c r="DZ18" s="1"/>
      <c r="EA18" s="1"/>
      <c r="EB18" s="1"/>
      <c r="EC18" s="1"/>
      <c r="ED18" s="4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26"/>
    </row>
    <row r="19" spans="1:162" x14ac:dyDescent="0.55000000000000004">
      <c r="A19" s="1" t="s">
        <v>17</v>
      </c>
      <c r="B19" s="1" t="s">
        <v>114</v>
      </c>
      <c r="C19" s="1" t="s">
        <v>114</v>
      </c>
      <c r="D19" s="1" t="s">
        <v>100</v>
      </c>
      <c r="E19" s="4">
        <v>277</v>
      </c>
      <c r="F19" s="2">
        <v>81.5</v>
      </c>
      <c r="G19" s="2">
        <v>39.700000000000003</v>
      </c>
      <c r="H19" s="11">
        <v>39.75</v>
      </c>
      <c r="I19" s="1" t="s">
        <v>98</v>
      </c>
      <c r="J19" s="1" t="s">
        <v>98</v>
      </c>
      <c r="K19" s="1" t="s">
        <v>98</v>
      </c>
      <c r="L19" s="2">
        <v>15.8</v>
      </c>
      <c r="M19" s="11">
        <v>15.875</v>
      </c>
      <c r="N19" s="11" t="s">
        <v>98</v>
      </c>
      <c r="O19" s="1" t="s">
        <v>98</v>
      </c>
      <c r="P19" s="1" t="s">
        <v>98</v>
      </c>
      <c r="Q19" s="14">
        <v>0.83</v>
      </c>
      <c r="R19" s="11">
        <v>0.8125</v>
      </c>
      <c r="S19" s="13">
        <v>0.4375</v>
      </c>
      <c r="T19" s="3">
        <v>1.58</v>
      </c>
      <c r="U19" s="13">
        <v>1.5625</v>
      </c>
      <c r="V19" s="1" t="s">
        <v>98</v>
      </c>
      <c r="W19" s="1" t="s">
        <v>98</v>
      </c>
      <c r="X19" s="1" t="s">
        <v>98</v>
      </c>
      <c r="Y19" s="16">
        <v>2.76</v>
      </c>
      <c r="Z19" s="18">
        <v>2.875</v>
      </c>
      <c r="AA19" s="18">
        <v>1.625</v>
      </c>
      <c r="AB19" s="1" t="s">
        <v>98</v>
      </c>
      <c r="AC19" s="1" t="s">
        <v>98</v>
      </c>
      <c r="AD19" s="1" t="s">
        <v>98</v>
      </c>
      <c r="AE19" s="1" t="s">
        <v>98</v>
      </c>
      <c r="AF19" s="1" t="s">
        <v>98</v>
      </c>
      <c r="AG19" s="3">
        <v>5.03</v>
      </c>
      <c r="AH19" s="1" t="s">
        <v>98</v>
      </c>
      <c r="AI19" s="1" t="s">
        <v>98</v>
      </c>
      <c r="AJ19" s="2">
        <v>41.2</v>
      </c>
      <c r="AK19" s="1" t="s">
        <v>98</v>
      </c>
      <c r="AL19" s="1" t="s">
        <v>98</v>
      </c>
      <c r="AM19" s="4">
        <v>21900</v>
      </c>
      <c r="AN19" s="4">
        <v>1250</v>
      </c>
      <c r="AO19" s="4">
        <v>1100</v>
      </c>
      <c r="AP19" s="2">
        <v>16.399999999999999</v>
      </c>
      <c r="AQ19" s="4">
        <v>1040</v>
      </c>
      <c r="AR19" s="4">
        <v>204</v>
      </c>
      <c r="AS19" s="4">
        <v>132</v>
      </c>
      <c r="AT19" s="3">
        <v>3.58</v>
      </c>
      <c r="AU19" s="1" t="s">
        <v>98</v>
      </c>
      <c r="AV19" s="1" t="s">
        <v>98</v>
      </c>
      <c r="AW19" s="1" t="s">
        <v>98</v>
      </c>
      <c r="AX19" s="2">
        <v>51.5</v>
      </c>
      <c r="AY19" s="4">
        <v>379000</v>
      </c>
      <c r="AZ19" s="1" t="s">
        <v>98</v>
      </c>
      <c r="BA19" s="4">
        <v>151</v>
      </c>
      <c r="BB19" s="4">
        <v>940</v>
      </c>
      <c r="BC19" s="1" t="s">
        <v>98</v>
      </c>
      <c r="BD19" s="1" t="s">
        <v>98</v>
      </c>
      <c r="BE19" s="4">
        <v>225</v>
      </c>
      <c r="BF19" s="4">
        <v>614</v>
      </c>
      <c r="BG19" s="1" t="s">
        <v>98</v>
      </c>
      <c r="BH19" s="1" t="s">
        <v>98</v>
      </c>
      <c r="BI19" s="1" t="s">
        <v>98</v>
      </c>
      <c r="BJ19" s="1" t="s">
        <v>98</v>
      </c>
      <c r="BK19" s="1" t="s">
        <v>98</v>
      </c>
      <c r="BL19" s="1" t="s">
        <v>98</v>
      </c>
      <c r="BM19" s="1" t="s">
        <v>98</v>
      </c>
      <c r="BN19" s="1" t="s">
        <v>98</v>
      </c>
      <c r="BO19" s="1" t="s">
        <v>98</v>
      </c>
      <c r="BP19" s="1" t="s">
        <v>98</v>
      </c>
      <c r="BQ19" s="1" t="s">
        <v>98</v>
      </c>
      <c r="BR19" s="1" t="s">
        <v>98</v>
      </c>
      <c r="BS19" s="1" t="s">
        <v>98</v>
      </c>
      <c r="BT19" s="1" t="s">
        <v>98</v>
      </c>
      <c r="BU19" s="1" t="s">
        <v>98</v>
      </c>
      <c r="BV19" s="1" t="s">
        <v>98</v>
      </c>
      <c r="BW19" s="3">
        <v>4.25</v>
      </c>
      <c r="BX19" s="2">
        <v>38.1</v>
      </c>
      <c r="BY19" s="4">
        <v>123</v>
      </c>
      <c r="BZ19" s="1" t="s">
        <v>98</v>
      </c>
      <c r="CA19" s="4">
        <v>139</v>
      </c>
      <c r="CB19" s="2">
        <v>95.2</v>
      </c>
      <c r="CC19" s="4">
        <v>111</v>
      </c>
      <c r="CD19" s="11">
        <v>34</v>
      </c>
      <c r="CE19" s="11">
        <v>7.5</v>
      </c>
      <c r="CF19" s="12">
        <v>3</v>
      </c>
      <c r="CG19" s="3">
        <f>Beams!$B$11/F19</f>
        <v>137.91411042944785</v>
      </c>
      <c r="CH19" s="3">
        <f>Beams!$B$9/AO19</f>
        <v>10.218181818181819</v>
      </c>
      <c r="CI19" s="3">
        <f>Beams!$C$9/AS19</f>
        <v>85.151515151515156</v>
      </c>
      <c r="CJ19" s="3">
        <f>Beams!$B$8*BE19/(AQ19*2*T19)</f>
        <v>769.53505355404093</v>
      </c>
      <c r="CK19" s="3">
        <f>Beams!$C$8*BF19/(AM19*Q19)</f>
        <v>379.67541398470593</v>
      </c>
      <c r="CL19" s="3">
        <f>Beams!$B$12*T19/AX19</f>
        <v>344.83883495145631</v>
      </c>
      <c r="CM19" s="3">
        <f>Beams!$B$12*Q19/AX19</f>
        <v>181.14951456310678</v>
      </c>
      <c r="CN19" s="3">
        <f t="shared" si="0"/>
        <v>1479.0927614628965</v>
      </c>
      <c r="CO19" s="3">
        <f t="shared" si="1"/>
        <v>765.06668639234488</v>
      </c>
      <c r="CP19" s="3"/>
      <c r="CQ19" s="3">
        <f>MIN(Beams!$B$21:$B$22)/MAX(CN19:CP19)-1</f>
        <v>12.521802364997718</v>
      </c>
      <c r="CS19" s="1"/>
      <c r="CT19" s="2"/>
      <c r="CU19" s="2"/>
      <c r="CV19" s="1"/>
      <c r="CW19" s="1"/>
      <c r="CX19" s="1"/>
      <c r="CY19" s="2"/>
      <c r="CZ19" s="2"/>
      <c r="DA19" s="2"/>
      <c r="DB19" s="1"/>
      <c r="DC19" s="1"/>
      <c r="DD19" s="1"/>
      <c r="DE19" s="1"/>
      <c r="DF19" s="1"/>
      <c r="DG19" s="3"/>
      <c r="DH19" s="1"/>
      <c r="DI19" s="1"/>
      <c r="DJ19" s="2"/>
      <c r="DK19" s="1"/>
      <c r="DL19" s="1"/>
      <c r="DM19" s="1"/>
      <c r="DN19" s="1"/>
      <c r="DO19" s="1"/>
      <c r="DP19" s="1"/>
      <c r="DQ19" s="1"/>
      <c r="DR19" s="1"/>
      <c r="DS19" s="1"/>
      <c r="DT19" s="2"/>
      <c r="DU19" s="1"/>
      <c r="DV19" s="1"/>
      <c r="DW19" s="1"/>
      <c r="DX19" s="1"/>
      <c r="DY19" s="1"/>
      <c r="DZ19" s="1"/>
      <c r="EA19" s="1"/>
      <c r="EB19" s="1"/>
      <c r="EC19" s="1"/>
      <c r="ED19" s="4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26"/>
    </row>
    <row r="20" spans="1:162" x14ac:dyDescent="0.55000000000000004">
      <c r="A20" s="1" t="s">
        <v>17</v>
      </c>
      <c r="B20" s="1" t="s">
        <v>115</v>
      </c>
      <c r="C20" s="1" t="s">
        <v>115</v>
      </c>
      <c r="D20" s="1" t="s">
        <v>100</v>
      </c>
      <c r="E20" s="4">
        <v>249</v>
      </c>
      <c r="F20" s="2">
        <v>73.5</v>
      </c>
      <c r="G20" s="2">
        <v>39.4</v>
      </c>
      <c r="H20" s="11">
        <v>39.375</v>
      </c>
      <c r="I20" s="1" t="s">
        <v>98</v>
      </c>
      <c r="J20" s="1" t="s">
        <v>98</v>
      </c>
      <c r="K20" s="1" t="s">
        <v>98</v>
      </c>
      <c r="L20" s="2">
        <v>15.8</v>
      </c>
      <c r="M20" s="11">
        <v>15.75</v>
      </c>
      <c r="N20" s="11" t="s">
        <v>98</v>
      </c>
      <c r="O20" s="1" t="s">
        <v>98</v>
      </c>
      <c r="P20" s="1" t="s">
        <v>98</v>
      </c>
      <c r="Q20" s="14">
        <v>0.75</v>
      </c>
      <c r="R20" s="11">
        <v>0.75</v>
      </c>
      <c r="S20" s="13">
        <v>0.375</v>
      </c>
      <c r="T20" s="3">
        <v>1.42</v>
      </c>
      <c r="U20" s="13">
        <v>1.4375</v>
      </c>
      <c r="V20" s="1" t="s">
        <v>98</v>
      </c>
      <c r="W20" s="1" t="s">
        <v>98</v>
      </c>
      <c r="X20" s="1" t="s">
        <v>98</v>
      </c>
      <c r="Y20" s="16">
        <v>2.6</v>
      </c>
      <c r="Z20" s="18">
        <v>2.6875</v>
      </c>
      <c r="AA20" s="18">
        <v>1.5625</v>
      </c>
      <c r="AB20" s="1" t="s">
        <v>98</v>
      </c>
      <c r="AC20" s="1" t="s">
        <v>98</v>
      </c>
      <c r="AD20" s="1" t="s">
        <v>98</v>
      </c>
      <c r="AE20" s="1" t="s">
        <v>98</v>
      </c>
      <c r="AF20" s="1" t="s">
        <v>98</v>
      </c>
      <c r="AG20" s="3">
        <v>5.55</v>
      </c>
      <c r="AH20" s="1" t="s">
        <v>98</v>
      </c>
      <c r="AI20" s="1" t="s">
        <v>98</v>
      </c>
      <c r="AJ20" s="2">
        <v>45.6</v>
      </c>
      <c r="AK20" s="1" t="s">
        <v>98</v>
      </c>
      <c r="AL20" s="1" t="s">
        <v>98</v>
      </c>
      <c r="AM20" s="4">
        <v>19600</v>
      </c>
      <c r="AN20" s="4">
        <v>1120</v>
      </c>
      <c r="AO20" s="4">
        <v>993</v>
      </c>
      <c r="AP20" s="2">
        <v>16.3</v>
      </c>
      <c r="AQ20" s="4">
        <v>926</v>
      </c>
      <c r="AR20" s="4">
        <v>182</v>
      </c>
      <c r="AS20" s="4">
        <v>118</v>
      </c>
      <c r="AT20" s="3">
        <v>3.55</v>
      </c>
      <c r="AU20" s="1" t="s">
        <v>98</v>
      </c>
      <c r="AV20" s="1" t="s">
        <v>98</v>
      </c>
      <c r="AW20" s="1" t="s">
        <v>98</v>
      </c>
      <c r="AX20" s="2">
        <v>38.1</v>
      </c>
      <c r="AY20" s="4">
        <v>334000</v>
      </c>
      <c r="AZ20" s="1" t="s">
        <v>98</v>
      </c>
      <c r="BA20" s="4">
        <v>150</v>
      </c>
      <c r="BB20" s="4">
        <v>841</v>
      </c>
      <c r="BC20" s="1" t="s">
        <v>98</v>
      </c>
      <c r="BD20" s="1" t="s">
        <v>98</v>
      </c>
      <c r="BE20" s="4">
        <v>203</v>
      </c>
      <c r="BF20" s="4">
        <v>551</v>
      </c>
      <c r="BG20" s="1" t="s">
        <v>98</v>
      </c>
      <c r="BH20" s="1" t="s">
        <v>98</v>
      </c>
      <c r="BI20" s="1" t="s">
        <v>98</v>
      </c>
      <c r="BJ20" s="1" t="s">
        <v>98</v>
      </c>
      <c r="BK20" s="1" t="s">
        <v>98</v>
      </c>
      <c r="BL20" s="1" t="s">
        <v>98</v>
      </c>
      <c r="BM20" s="1" t="s">
        <v>98</v>
      </c>
      <c r="BN20" s="1" t="s">
        <v>98</v>
      </c>
      <c r="BO20" s="1" t="s">
        <v>98</v>
      </c>
      <c r="BP20" s="1" t="s">
        <v>98</v>
      </c>
      <c r="BQ20" s="1" t="s">
        <v>98</v>
      </c>
      <c r="BR20" s="1" t="s">
        <v>98</v>
      </c>
      <c r="BS20" s="1" t="s">
        <v>98</v>
      </c>
      <c r="BT20" s="1" t="s">
        <v>98</v>
      </c>
      <c r="BU20" s="1" t="s">
        <v>98</v>
      </c>
      <c r="BV20" s="1" t="s">
        <v>98</v>
      </c>
      <c r="BW20" s="3">
        <v>4.21</v>
      </c>
      <c r="BX20" s="2">
        <v>38</v>
      </c>
      <c r="BY20" s="4">
        <v>122</v>
      </c>
      <c r="BZ20" s="1" t="s">
        <v>98</v>
      </c>
      <c r="CA20" s="4">
        <v>138</v>
      </c>
      <c r="CB20" s="2">
        <v>94.6</v>
      </c>
      <c r="CC20" s="4">
        <v>110</v>
      </c>
      <c r="CD20" s="11">
        <v>34</v>
      </c>
      <c r="CE20" s="11">
        <v>7.5</v>
      </c>
      <c r="CF20" s="12">
        <v>3</v>
      </c>
      <c r="CG20" s="3">
        <f>Beams!$B$11/F20</f>
        <v>152.9251700680272</v>
      </c>
      <c r="CH20" s="3">
        <f>Beams!$B$9/AO20</f>
        <v>11.319234642497483</v>
      </c>
      <c r="CI20" s="3">
        <f>Beams!$C$9/AS20</f>
        <v>95.254237288135599</v>
      </c>
      <c r="CJ20" s="3">
        <f>Beams!$B$8*BE20/(AQ20*2*T20)</f>
        <v>867.62692787393917</v>
      </c>
      <c r="CK20" s="3">
        <f>Beams!$C$8*BF20/(AM20*Q20)</f>
        <v>421.30884353741499</v>
      </c>
      <c r="CL20" s="3">
        <f>Beams!$B$12*T20/AX20</f>
        <v>418.91863517060364</v>
      </c>
      <c r="CM20" s="3">
        <f>Beams!$B$12*Q20/AX20</f>
        <v>221.25984251968504</v>
      </c>
      <c r="CN20" s="3">
        <f t="shared" si="0"/>
        <v>1688.8302081010577</v>
      </c>
      <c r="CO20" s="3">
        <f t="shared" si="1"/>
        <v>864.12425256045117</v>
      </c>
      <c r="CP20" s="3"/>
      <c r="CQ20" s="3">
        <f>MIN(Beams!$B$21:$B$22)/MAX(CN20:CP20)-1</f>
        <v>10.842516733809644</v>
      </c>
      <c r="CS20" s="1"/>
      <c r="CT20" s="2"/>
      <c r="CU20" s="2"/>
      <c r="CV20" s="1"/>
      <c r="CW20" s="1"/>
      <c r="CX20" s="1"/>
      <c r="CY20" s="2"/>
      <c r="CZ20" s="2"/>
      <c r="DA20" s="2"/>
      <c r="DB20" s="1"/>
      <c r="DC20" s="1"/>
      <c r="DD20" s="1"/>
      <c r="DE20" s="1"/>
      <c r="DF20" s="1"/>
      <c r="DG20" s="3"/>
      <c r="DH20" s="1"/>
      <c r="DI20" s="1"/>
      <c r="DJ20" s="2"/>
      <c r="DK20" s="1"/>
      <c r="DL20" s="1"/>
      <c r="DM20" s="1"/>
      <c r="DN20" s="1"/>
      <c r="DO20" s="1"/>
      <c r="DP20" s="1"/>
      <c r="DQ20" s="1"/>
      <c r="DR20" s="1"/>
      <c r="DS20" s="1"/>
      <c r="DT20" s="2"/>
      <c r="DU20" s="1"/>
      <c r="DV20" s="1"/>
      <c r="DW20" s="1"/>
      <c r="DX20" s="1"/>
      <c r="DY20" s="1"/>
      <c r="DZ20" s="1"/>
      <c r="EA20" s="1"/>
      <c r="EB20" s="1"/>
      <c r="EC20" s="1"/>
      <c r="ED20" s="4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26"/>
    </row>
    <row r="21" spans="1:162" x14ac:dyDescent="0.55000000000000004">
      <c r="A21" s="1" t="s">
        <v>17</v>
      </c>
      <c r="B21" s="1" t="s">
        <v>116</v>
      </c>
      <c r="C21" s="1" t="s">
        <v>116</v>
      </c>
      <c r="D21" s="1" t="s">
        <v>100</v>
      </c>
      <c r="E21" s="4">
        <v>215</v>
      </c>
      <c r="F21" s="2">
        <v>63.5</v>
      </c>
      <c r="G21" s="2">
        <v>39</v>
      </c>
      <c r="H21" s="11">
        <v>39</v>
      </c>
      <c r="I21" s="1" t="s">
        <v>98</v>
      </c>
      <c r="J21" s="1" t="s">
        <v>98</v>
      </c>
      <c r="K21" s="1" t="s">
        <v>98</v>
      </c>
      <c r="L21" s="2">
        <v>15.8</v>
      </c>
      <c r="M21" s="11">
        <v>15.75</v>
      </c>
      <c r="N21" s="11" t="s">
        <v>98</v>
      </c>
      <c r="O21" s="1" t="s">
        <v>98</v>
      </c>
      <c r="P21" s="1" t="s">
        <v>98</v>
      </c>
      <c r="Q21" s="14">
        <v>0.65</v>
      </c>
      <c r="R21" s="11">
        <v>0.625</v>
      </c>
      <c r="S21" s="13">
        <v>0.3125</v>
      </c>
      <c r="T21" s="3">
        <v>1.22</v>
      </c>
      <c r="U21" s="13">
        <v>1.25</v>
      </c>
      <c r="V21" s="1" t="s">
        <v>98</v>
      </c>
      <c r="W21" s="1" t="s">
        <v>98</v>
      </c>
      <c r="X21" s="1" t="s">
        <v>98</v>
      </c>
      <c r="Y21" s="16">
        <v>2.4</v>
      </c>
      <c r="Z21" s="18">
        <v>2.5</v>
      </c>
      <c r="AA21" s="18">
        <v>1.5625</v>
      </c>
      <c r="AB21" s="1" t="s">
        <v>98</v>
      </c>
      <c r="AC21" s="1" t="s">
        <v>98</v>
      </c>
      <c r="AD21" s="1" t="s">
        <v>98</v>
      </c>
      <c r="AE21" s="1" t="s">
        <v>98</v>
      </c>
      <c r="AF21" s="1" t="s">
        <v>98</v>
      </c>
      <c r="AG21" s="3">
        <v>6.45</v>
      </c>
      <c r="AH21" s="1" t="s">
        <v>98</v>
      </c>
      <c r="AI21" s="1" t="s">
        <v>98</v>
      </c>
      <c r="AJ21" s="2">
        <v>52.6</v>
      </c>
      <c r="AK21" s="1" t="s">
        <v>98</v>
      </c>
      <c r="AL21" s="1" t="s">
        <v>98</v>
      </c>
      <c r="AM21" s="4">
        <v>16700</v>
      </c>
      <c r="AN21" s="4">
        <v>964</v>
      </c>
      <c r="AO21" s="4">
        <v>859</v>
      </c>
      <c r="AP21" s="2">
        <v>16.2</v>
      </c>
      <c r="AQ21" s="4">
        <v>803</v>
      </c>
      <c r="AR21" s="4">
        <v>156</v>
      </c>
      <c r="AS21" s="4">
        <v>101</v>
      </c>
      <c r="AT21" s="3">
        <v>3.54</v>
      </c>
      <c r="AU21" s="1" t="s">
        <v>98</v>
      </c>
      <c r="AV21" s="1" t="s">
        <v>98</v>
      </c>
      <c r="AW21" s="1" t="s">
        <v>98</v>
      </c>
      <c r="AX21" s="2">
        <v>24.8</v>
      </c>
      <c r="AY21" s="4">
        <v>284000</v>
      </c>
      <c r="AZ21" s="1" t="s">
        <v>98</v>
      </c>
      <c r="BA21" s="4">
        <v>149</v>
      </c>
      <c r="BB21" s="4">
        <v>719</v>
      </c>
      <c r="BC21" s="1" t="s">
        <v>98</v>
      </c>
      <c r="BD21" s="1" t="s">
        <v>98</v>
      </c>
      <c r="BE21" s="4">
        <v>175</v>
      </c>
      <c r="BF21" s="4">
        <v>473</v>
      </c>
      <c r="BG21" s="1" t="s">
        <v>98</v>
      </c>
      <c r="BH21" s="1" t="s">
        <v>98</v>
      </c>
      <c r="BI21" s="1" t="s">
        <v>98</v>
      </c>
      <c r="BJ21" s="1" t="s">
        <v>98</v>
      </c>
      <c r="BK21" s="1" t="s">
        <v>98</v>
      </c>
      <c r="BL21" s="1" t="s">
        <v>98</v>
      </c>
      <c r="BM21" s="1" t="s">
        <v>98</v>
      </c>
      <c r="BN21" s="1" t="s">
        <v>98</v>
      </c>
      <c r="BO21" s="1" t="s">
        <v>98</v>
      </c>
      <c r="BP21" s="1" t="s">
        <v>98</v>
      </c>
      <c r="BQ21" s="1" t="s">
        <v>98</v>
      </c>
      <c r="BR21" s="1" t="s">
        <v>98</v>
      </c>
      <c r="BS21" s="1" t="s">
        <v>98</v>
      </c>
      <c r="BT21" s="1" t="s">
        <v>98</v>
      </c>
      <c r="BU21" s="1" t="s">
        <v>98</v>
      </c>
      <c r="BV21" s="1" t="s">
        <v>98</v>
      </c>
      <c r="BW21" s="3">
        <v>4.1900000000000004</v>
      </c>
      <c r="BX21" s="2">
        <v>37.799999999999997</v>
      </c>
      <c r="BY21" s="4">
        <v>122</v>
      </c>
      <c r="BZ21" s="1" t="s">
        <v>98</v>
      </c>
      <c r="CA21" s="4">
        <v>138</v>
      </c>
      <c r="CB21" s="2">
        <v>93.8</v>
      </c>
      <c r="CC21" s="4">
        <v>110</v>
      </c>
      <c r="CD21" s="11">
        <v>34</v>
      </c>
      <c r="CE21" s="11">
        <v>7.5</v>
      </c>
      <c r="CF21" s="12">
        <v>3</v>
      </c>
      <c r="CG21" s="3">
        <f>Beams!$B$11/F21</f>
        <v>177.00787401574803</v>
      </c>
      <c r="CH21" s="3">
        <f>Beams!$B$9/AO21</f>
        <v>13.084982537834691</v>
      </c>
      <c r="CI21" s="3">
        <f>Beams!$C$9/AS21</f>
        <v>111.28712871287129</v>
      </c>
      <c r="CJ21" s="3">
        <f>Beams!$B$8*BE21/(AQ21*2*T21)</f>
        <v>1003.9197272523121</v>
      </c>
      <c r="CK21" s="3">
        <f>Beams!$C$8*BF21/(AM21*Q21)</f>
        <v>489.77614002763704</v>
      </c>
      <c r="CL21" s="3">
        <f>Beams!$B$12*T21/AX21</f>
        <v>552.93548387096769</v>
      </c>
      <c r="CM21" s="3">
        <f>Beams!$B$12*Q21/AX21</f>
        <v>294.59677419354836</v>
      </c>
      <c r="CN21" s="3">
        <f t="shared" si="0"/>
        <v>2007.8862766076024</v>
      </c>
      <c r="CO21" s="3">
        <f t="shared" si="1"/>
        <v>1034.8109371455523</v>
      </c>
      <c r="CP21" s="3"/>
      <c r="CQ21" s="3">
        <f>MIN(Beams!$B$21:$B$22)/MAX(CN21:CP21)-1</f>
        <v>8.960723489674292</v>
      </c>
      <c r="CS21" s="2"/>
      <c r="CT21" s="2"/>
      <c r="CU21" s="2"/>
      <c r="CV21" s="1"/>
      <c r="CW21" s="1"/>
      <c r="CX21" s="1"/>
      <c r="CY21" s="2"/>
      <c r="CZ21" s="2"/>
      <c r="DA21" s="2"/>
      <c r="DB21" s="1"/>
      <c r="DC21" s="1"/>
      <c r="DD21" s="1"/>
      <c r="DE21" s="1"/>
      <c r="DF21" s="1"/>
      <c r="DG21" s="3"/>
      <c r="DH21" s="1"/>
      <c r="DI21" s="1"/>
      <c r="DJ21" s="2"/>
      <c r="DK21" s="1"/>
      <c r="DL21" s="1"/>
      <c r="DM21" s="1"/>
      <c r="DN21" s="1"/>
      <c r="DO21" s="1"/>
      <c r="DP21" s="1"/>
      <c r="DQ21" s="1"/>
      <c r="DR21" s="1"/>
      <c r="DS21" s="1"/>
      <c r="DT21" s="2"/>
      <c r="DU21" s="1"/>
      <c r="DV21" s="1"/>
      <c r="DW21" s="1"/>
      <c r="DX21" s="1"/>
      <c r="DY21" s="1"/>
      <c r="DZ21" s="1"/>
      <c r="EA21" s="1"/>
      <c r="EB21" s="1"/>
      <c r="EC21" s="1"/>
      <c r="ED21" s="4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55000000000000004">
      <c r="A22" s="1" t="s">
        <v>17</v>
      </c>
      <c r="B22" s="1" t="s">
        <v>117</v>
      </c>
      <c r="C22" s="1" t="s">
        <v>117</v>
      </c>
      <c r="D22" s="1" t="s">
        <v>100</v>
      </c>
      <c r="E22" s="4">
        <v>199</v>
      </c>
      <c r="F22" s="2">
        <v>58.8</v>
      </c>
      <c r="G22" s="2">
        <v>38.700000000000003</v>
      </c>
      <c r="H22" s="11">
        <v>38.625</v>
      </c>
      <c r="I22" s="1" t="s">
        <v>98</v>
      </c>
      <c r="J22" s="1" t="s">
        <v>98</v>
      </c>
      <c r="K22" s="1" t="s">
        <v>98</v>
      </c>
      <c r="L22" s="2">
        <v>15.8</v>
      </c>
      <c r="M22" s="11">
        <v>15.75</v>
      </c>
      <c r="N22" s="11" t="s">
        <v>98</v>
      </c>
      <c r="O22" s="1" t="s">
        <v>98</v>
      </c>
      <c r="P22" s="1" t="s">
        <v>98</v>
      </c>
      <c r="Q22" s="14">
        <v>0.65</v>
      </c>
      <c r="R22" s="11">
        <v>0.625</v>
      </c>
      <c r="S22" s="13">
        <v>0.3125</v>
      </c>
      <c r="T22" s="3">
        <v>1.07</v>
      </c>
      <c r="U22" s="13">
        <v>1.0625</v>
      </c>
      <c r="V22" s="1" t="s">
        <v>98</v>
      </c>
      <c r="W22" s="1" t="s">
        <v>98</v>
      </c>
      <c r="X22" s="1" t="s">
        <v>98</v>
      </c>
      <c r="Y22" s="16">
        <v>2.25</v>
      </c>
      <c r="Z22" s="18">
        <v>2.3125</v>
      </c>
      <c r="AA22" s="18">
        <v>1.5625</v>
      </c>
      <c r="AB22" s="1" t="s">
        <v>98</v>
      </c>
      <c r="AC22" s="1" t="s">
        <v>98</v>
      </c>
      <c r="AD22" s="1" t="s">
        <v>98</v>
      </c>
      <c r="AE22" s="1" t="s">
        <v>98</v>
      </c>
      <c r="AF22" s="1" t="s">
        <v>98</v>
      </c>
      <c r="AG22" s="3">
        <v>7.39</v>
      </c>
      <c r="AH22" s="1" t="s">
        <v>98</v>
      </c>
      <c r="AI22" s="1" t="s">
        <v>98</v>
      </c>
      <c r="AJ22" s="2">
        <v>52.6</v>
      </c>
      <c r="AK22" s="1" t="s">
        <v>98</v>
      </c>
      <c r="AL22" s="1" t="s">
        <v>98</v>
      </c>
      <c r="AM22" s="4">
        <v>14900</v>
      </c>
      <c r="AN22" s="4">
        <v>869</v>
      </c>
      <c r="AO22" s="4">
        <v>770</v>
      </c>
      <c r="AP22" s="2">
        <v>16</v>
      </c>
      <c r="AQ22" s="4">
        <v>695</v>
      </c>
      <c r="AR22" s="4">
        <v>137</v>
      </c>
      <c r="AS22" s="2">
        <v>88.2</v>
      </c>
      <c r="AT22" s="3">
        <v>3.45</v>
      </c>
      <c r="AU22" s="1" t="s">
        <v>98</v>
      </c>
      <c r="AV22" s="1" t="s">
        <v>98</v>
      </c>
      <c r="AW22" s="1" t="s">
        <v>98</v>
      </c>
      <c r="AX22" s="2">
        <v>18.3</v>
      </c>
      <c r="AY22" s="4">
        <v>246000</v>
      </c>
      <c r="AZ22" s="1" t="s">
        <v>98</v>
      </c>
      <c r="BA22" s="4">
        <v>149</v>
      </c>
      <c r="BB22" s="4">
        <v>628</v>
      </c>
      <c r="BC22" s="1" t="s">
        <v>98</v>
      </c>
      <c r="BD22" s="1" t="s">
        <v>98</v>
      </c>
      <c r="BE22" s="4">
        <v>153</v>
      </c>
      <c r="BF22" s="4">
        <v>427</v>
      </c>
      <c r="BG22" s="1" t="s">
        <v>98</v>
      </c>
      <c r="BH22" s="1" t="s">
        <v>98</v>
      </c>
      <c r="BI22" s="1" t="s">
        <v>98</v>
      </c>
      <c r="BJ22" s="1" t="s">
        <v>98</v>
      </c>
      <c r="BK22" s="1" t="s">
        <v>98</v>
      </c>
      <c r="BL22" s="1" t="s">
        <v>98</v>
      </c>
      <c r="BM22" s="1" t="s">
        <v>98</v>
      </c>
      <c r="BN22" s="1" t="s">
        <v>98</v>
      </c>
      <c r="BO22" s="1" t="s">
        <v>98</v>
      </c>
      <c r="BP22" s="1" t="s">
        <v>98</v>
      </c>
      <c r="BQ22" s="1" t="s">
        <v>98</v>
      </c>
      <c r="BR22" s="1" t="s">
        <v>98</v>
      </c>
      <c r="BS22" s="1" t="s">
        <v>98</v>
      </c>
      <c r="BT22" s="1" t="s">
        <v>98</v>
      </c>
      <c r="BU22" s="1" t="s">
        <v>98</v>
      </c>
      <c r="BV22" s="1" t="s">
        <v>98</v>
      </c>
      <c r="BW22" s="3">
        <v>4.12</v>
      </c>
      <c r="BX22" s="2">
        <v>37.6</v>
      </c>
      <c r="BY22" s="4">
        <v>121</v>
      </c>
      <c r="BZ22" s="1" t="s">
        <v>98</v>
      </c>
      <c r="CA22" s="4">
        <v>137</v>
      </c>
      <c r="CB22" s="2">
        <v>93.2</v>
      </c>
      <c r="CC22" s="4">
        <v>109</v>
      </c>
      <c r="CD22" s="11">
        <v>34</v>
      </c>
      <c r="CE22" s="11">
        <v>7.5</v>
      </c>
      <c r="CF22" s="12">
        <v>3</v>
      </c>
      <c r="CG22" s="3">
        <f>Beams!$B$11/F22</f>
        <v>191.15646258503403</v>
      </c>
      <c r="CH22" s="3">
        <f>Beams!$B$9/AO22</f>
        <v>14.597402597402597</v>
      </c>
      <c r="CI22" s="3">
        <f>Beams!$C$9/AS22</f>
        <v>127.43764172335601</v>
      </c>
      <c r="CJ22" s="3">
        <f>Beams!$B$8*BE22/(AQ22*2*T22)</f>
        <v>1156.2697505546962</v>
      </c>
      <c r="CK22" s="3">
        <f>Beams!$C$8*BF22/(AM22*Q22)</f>
        <v>495.55807950438822</v>
      </c>
      <c r="CL22" s="3">
        <f>Beams!$B$12*T22/AX22</f>
        <v>657.20218579234972</v>
      </c>
      <c r="CM22" s="3">
        <f>Beams!$B$12*Q22/AX22</f>
        <v>399.23497267759564</v>
      </c>
      <c r="CN22" s="3">
        <f t="shared" si="0"/>
        <v>2327.5824211933586</v>
      </c>
      <c r="CO22" s="3">
        <f t="shared" si="1"/>
        <v>1151.4841297156581</v>
      </c>
      <c r="CP22" s="3"/>
      <c r="CQ22" s="3">
        <f>MIN(Beams!$B$21:$B$22)/MAX(CN22:CP22)-1</f>
        <v>7.5926065680397858</v>
      </c>
      <c r="CS22" s="1"/>
      <c r="CT22" s="2"/>
      <c r="CU22" s="2"/>
      <c r="CV22" s="1"/>
      <c r="CW22" s="1"/>
      <c r="CX22" s="1"/>
      <c r="CY22" s="2"/>
      <c r="CZ22" s="2"/>
      <c r="DA22" s="2"/>
      <c r="DB22" s="1"/>
      <c r="DC22" s="1"/>
      <c r="DD22" s="1"/>
      <c r="DE22" s="1"/>
      <c r="DF22" s="1"/>
      <c r="DG22" s="3"/>
      <c r="DH22" s="1"/>
      <c r="DI22" s="1"/>
      <c r="DJ22" s="2"/>
      <c r="DK22" s="1"/>
      <c r="DL22" s="1"/>
      <c r="DM22" s="1"/>
      <c r="DN22" s="1"/>
      <c r="DO22" s="1"/>
      <c r="DP22" s="1"/>
      <c r="DQ22" s="1"/>
      <c r="DR22" s="1"/>
      <c r="DS22" s="1"/>
      <c r="DT22" s="2"/>
      <c r="DU22" s="1"/>
      <c r="DV22" s="1"/>
      <c r="DW22" s="1"/>
      <c r="DX22" s="1"/>
      <c r="DY22" s="1"/>
      <c r="DZ22" s="1"/>
      <c r="EA22" s="1"/>
      <c r="EB22" s="1"/>
      <c r="EC22" s="1"/>
      <c r="ED22" s="4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55000000000000004">
      <c r="A23" s="1" t="s">
        <v>17</v>
      </c>
      <c r="B23" s="1" t="s">
        <v>118</v>
      </c>
      <c r="C23" s="1" t="s">
        <v>118</v>
      </c>
      <c r="D23" s="1" t="s">
        <v>94</v>
      </c>
      <c r="E23" s="4">
        <v>392</v>
      </c>
      <c r="F23" s="4">
        <v>116</v>
      </c>
      <c r="G23" s="2">
        <v>41.6</v>
      </c>
      <c r="H23" s="11">
        <v>41.625</v>
      </c>
      <c r="I23" s="1" t="s">
        <v>98</v>
      </c>
      <c r="J23" s="1" t="s">
        <v>98</v>
      </c>
      <c r="K23" s="1" t="s">
        <v>98</v>
      </c>
      <c r="L23" s="2">
        <v>12.4</v>
      </c>
      <c r="M23" s="11">
        <v>12.375</v>
      </c>
      <c r="N23" s="11" t="s">
        <v>98</v>
      </c>
      <c r="O23" s="1" t="s">
        <v>98</v>
      </c>
      <c r="P23" s="1" t="s">
        <v>98</v>
      </c>
      <c r="Q23" s="3">
        <v>1.42</v>
      </c>
      <c r="R23" s="11">
        <v>1.4375</v>
      </c>
      <c r="S23" s="13">
        <v>0.75</v>
      </c>
      <c r="T23" s="3">
        <v>2.52</v>
      </c>
      <c r="U23" s="13">
        <v>2.5</v>
      </c>
      <c r="V23" s="1" t="s">
        <v>98</v>
      </c>
      <c r="W23" s="1" t="s">
        <v>98</v>
      </c>
      <c r="X23" s="1" t="s">
        <v>98</v>
      </c>
      <c r="Y23" s="16">
        <v>3.7</v>
      </c>
      <c r="Z23" s="18">
        <v>3.8125</v>
      </c>
      <c r="AA23" s="18">
        <v>1.9375</v>
      </c>
      <c r="AB23" s="1" t="s">
        <v>98</v>
      </c>
      <c r="AC23" s="1" t="s">
        <v>98</v>
      </c>
      <c r="AD23" s="1" t="s">
        <v>98</v>
      </c>
      <c r="AE23" s="1" t="s">
        <v>98</v>
      </c>
      <c r="AF23" s="1" t="s">
        <v>98</v>
      </c>
      <c r="AG23" s="3">
        <v>2.4500000000000002</v>
      </c>
      <c r="AH23" s="1" t="s">
        <v>98</v>
      </c>
      <c r="AI23" s="1" t="s">
        <v>98</v>
      </c>
      <c r="AJ23" s="2">
        <v>24.1</v>
      </c>
      <c r="AK23" s="1" t="s">
        <v>98</v>
      </c>
      <c r="AL23" s="1" t="s">
        <v>98</v>
      </c>
      <c r="AM23" s="4">
        <v>29900</v>
      </c>
      <c r="AN23" s="4">
        <v>1710</v>
      </c>
      <c r="AO23" s="4">
        <v>1440</v>
      </c>
      <c r="AP23" s="2">
        <v>16.100000000000001</v>
      </c>
      <c r="AQ23" s="4">
        <v>803</v>
      </c>
      <c r="AR23" s="4">
        <v>212</v>
      </c>
      <c r="AS23" s="4">
        <v>130</v>
      </c>
      <c r="AT23" s="3">
        <v>2.64</v>
      </c>
      <c r="AU23" s="1" t="s">
        <v>98</v>
      </c>
      <c r="AV23" s="1" t="s">
        <v>98</v>
      </c>
      <c r="AW23" s="1" t="s">
        <v>98</v>
      </c>
      <c r="AX23" s="4">
        <v>172</v>
      </c>
      <c r="AY23" s="4">
        <v>306000</v>
      </c>
      <c r="AZ23" s="1" t="s">
        <v>98</v>
      </c>
      <c r="BA23" s="4">
        <v>121</v>
      </c>
      <c r="BB23" s="4">
        <v>946</v>
      </c>
      <c r="BC23" s="1" t="s">
        <v>98</v>
      </c>
      <c r="BD23" s="1" t="s">
        <v>98</v>
      </c>
      <c r="BE23" s="4">
        <v>270</v>
      </c>
      <c r="BF23" s="4">
        <v>848</v>
      </c>
      <c r="BG23" s="1" t="s">
        <v>98</v>
      </c>
      <c r="BH23" s="1" t="s">
        <v>98</v>
      </c>
      <c r="BI23" s="1" t="s">
        <v>98</v>
      </c>
      <c r="BJ23" s="1" t="s">
        <v>98</v>
      </c>
      <c r="BK23" s="1" t="s">
        <v>98</v>
      </c>
      <c r="BL23" s="1" t="s">
        <v>98</v>
      </c>
      <c r="BM23" s="1" t="s">
        <v>98</v>
      </c>
      <c r="BN23" s="1" t="s">
        <v>98</v>
      </c>
      <c r="BO23" s="1" t="s">
        <v>98</v>
      </c>
      <c r="BP23" s="1" t="s">
        <v>98</v>
      </c>
      <c r="BQ23" s="1" t="s">
        <v>98</v>
      </c>
      <c r="BR23" s="1" t="s">
        <v>98</v>
      </c>
      <c r="BS23" s="1" t="s">
        <v>98</v>
      </c>
      <c r="BT23" s="1" t="s">
        <v>98</v>
      </c>
      <c r="BU23" s="1" t="s">
        <v>98</v>
      </c>
      <c r="BV23" s="1" t="s">
        <v>98</v>
      </c>
      <c r="BW23" s="3">
        <v>3.3</v>
      </c>
      <c r="BX23" s="2">
        <v>39.1</v>
      </c>
      <c r="BY23" s="4">
        <v>116</v>
      </c>
      <c r="BZ23" s="1" t="s">
        <v>98</v>
      </c>
      <c r="CA23" s="4">
        <v>128</v>
      </c>
      <c r="CB23" s="2">
        <v>95.6</v>
      </c>
      <c r="CC23" s="4">
        <v>108</v>
      </c>
      <c r="CD23" s="11">
        <v>34</v>
      </c>
      <c r="CE23" s="11">
        <v>7.5</v>
      </c>
      <c r="CF23" s="19" t="s">
        <v>98</v>
      </c>
      <c r="CG23" s="3">
        <f>Beams!$B$11/F23</f>
        <v>96.896551724137936</v>
      </c>
      <c r="CH23" s="3">
        <f>Beams!$B$9/AO23</f>
        <v>7.8055555555555554</v>
      </c>
      <c r="CI23" s="3">
        <f>Beams!$C$9/AS23</f>
        <v>86.461538461538467</v>
      </c>
      <c r="CJ23" s="3">
        <f>Beams!$B$8*BE23/(AQ23*2*T23)</f>
        <v>749.86657178437997</v>
      </c>
      <c r="CK23" s="3">
        <f>Beams!$C$8*BF23/(AM23*Q23)</f>
        <v>224.49291064110415</v>
      </c>
      <c r="CL23" s="3">
        <f>Beams!$B$12*T23/AX23</f>
        <v>164.67906976744186</v>
      </c>
      <c r="CM23" s="3">
        <f>Beams!$B$12*Q23/AX23</f>
        <v>92.795348837209303</v>
      </c>
      <c r="CN23" s="3">
        <f t="shared" si="0"/>
        <v>1343.4287305065591</v>
      </c>
      <c r="CO23" s="3">
        <f t="shared" si="1"/>
        <v>462.13382318856691</v>
      </c>
      <c r="CP23" s="3"/>
      <c r="CQ23" s="3">
        <f>MIN(Beams!$B$21:$B$22)/MAX(CN23:CP23)-1</f>
        <v>13.887280244824534</v>
      </c>
      <c r="CS23" s="1"/>
      <c r="CT23" s="2"/>
      <c r="CU23" s="2"/>
      <c r="CV23" s="1"/>
      <c r="CW23" s="1"/>
      <c r="CX23" s="1"/>
      <c r="CY23" s="2"/>
      <c r="CZ23" s="2"/>
      <c r="DA23" s="2"/>
      <c r="DB23" s="1"/>
      <c r="DC23" s="1"/>
      <c r="DD23" s="1"/>
      <c r="DE23" s="1"/>
      <c r="DF23" s="1"/>
      <c r="DG23" s="3"/>
      <c r="DH23" s="1"/>
      <c r="DI23" s="1"/>
      <c r="DJ23" s="2"/>
      <c r="DK23" s="1"/>
      <c r="DL23" s="1"/>
      <c r="DM23" s="1"/>
      <c r="DN23" s="1"/>
      <c r="DO23" s="1"/>
      <c r="DP23" s="1"/>
      <c r="DQ23" s="1"/>
      <c r="DR23" s="1"/>
      <c r="DS23" s="1"/>
      <c r="DT23" s="2"/>
      <c r="DU23" s="1"/>
      <c r="DV23" s="1"/>
      <c r="DW23" s="1"/>
      <c r="DX23" s="1"/>
      <c r="DY23" s="1"/>
      <c r="DZ23" s="1"/>
      <c r="EA23" s="1"/>
      <c r="EB23" s="1"/>
      <c r="EC23" s="1"/>
      <c r="ED23" s="4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55000000000000004">
      <c r="A24" s="1" t="s">
        <v>17</v>
      </c>
      <c r="B24" s="1" t="s">
        <v>119</v>
      </c>
      <c r="C24" s="1" t="s">
        <v>119</v>
      </c>
      <c r="D24" s="1" t="s">
        <v>94</v>
      </c>
      <c r="E24" s="4">
        <v>331</v>
      </c>
      <c r="F24" s="2">
        <v>97.7</v>
      </c>
      <c r="G24" s="2">
        <v>40.799999999999997</v>
      </c>
      <c r="H24" s="11">
        <v>40.75</v>
      </c>
      <c r="I24" s="1" t="s">
        <v>98</v>
      </c>
      <c r="J24" s="1" t="s">
        <v>98</v>
      </c>
      <c r="K24" s="1" t="s">
        <v>98</v>
      </c>
      <c r="L24" s="2">
        <v>12.2</v>
      </c>
      <c r="M24" s="11">
        <v>12.125</v>
      </c>
      <c r="N24" s="11" t="s">
        <v>98</v>
      </c>
      <c r="O24" s="1" t="s">
        <v>98</v>
      </c>
      <c r="P24" s="1" t="s">
        <v>98</v>
      </c>
      <c r="Q24" s="3">
        <v>1.22</v>
      </c>
      <c r="R24" s="11">
        <v>1.25</v>
      </c>
      <c r="S24" s="13">
        <v>0.625</v>
      </c>
      <c r="T24" s="3">
        <v>2.13</v>
      </c>
      <c r="U24" s="13">
        <v>2.125</v>
      </c>
      <c r="V24" s="1" t="s">
        <v>98</v>
      </c>
      <c r="W24" s="1" t="s">
        <v>98</v>
      </c>
      <c r="X24" s="1" t="s">
        <v>98</v>
      </c>
      <c r="Y24" s="16">
        <v>3.31</v>
      </c>
      <c r="Z24" s="18">
        <v>3.375</v>
      </c>
      <c r="AA24" s="18">
        <v>1.8125</v>
      </c>
      <c r="AB24" s="1" t="s">
        <v>98</v>
      </c>
      <c r="AC24" s="1" t="s">
        <v>98</v>
      </c>
      <c r="AD24" s="1" t="s">
        <v>98</v>
      </c>
      <c r="AE24" s="1" t="s">
        <v>98</v>
      </c>
      <c r="AF24" s="1" t="s">
        <v>98</v>
      </c>
      <c r="AG24" s="3">
        <v>2.86</v>
      </c>
      <c r="AH24" s="1" t="s">
        <v>98</v>
      </c>
      <c r="AI24" s="1" t="s">
        <v>98</v>
      </c>
      <c r="AJ24" s="2">
        <v>28</v>
      </c>
      <c r="AK24" s="1" t="s">
        <v>98</v>
      </c>
      <c r="AL24" s="1" t="s">
        <v>98</v>
      </c>
      <c r="AM24" s="4">
        <v>24700</v>
      </c>
      <c r="AN24" s="4">
        <v>1430</v>
      </c>
      <c r="AO24" s="4">
        <v>1210</v>
      </c>
      <c r="AP24" s="2">
        <v>15.9</v>
      </c>
      <c r="AQ24" s="4">
        <v>644</v>
      </c>
      <c r="AR24" s="4">
        <v>172</v>
      </c>
      <c r="AS24" s="4">
        <v>106</v>
      </c>
      <c r="AT24" s="3">
        <v>2.57</v>
      </c>
      <c r="AU24" s="1" t="s">
        <v>98</v>
      </c>
      <c r="AV24" s="1" t="s">
        <v>98</v>
      </c>
      <c r="AW24" s="1" t="s">
        <v>98</v>
      </c>
      <c r="AX24" s="4">
        <v>105</v>
      </c>
      <c r="AY24" s="4">
        <v>241000</v>
      </c>
      <c r="AZ24" s="1" t="s">
        <v>98</v>
      </c>
      <c r="BA24" s="4">
        <v>118</v>
      </c>
      <c r="BB24" s="4">
        <v>766</v>
      </c>
      <c r="BC24" s="1" t="s">
        <v>98</v>
      </c>
      <c r="BD24" s="1" t="s">
        <v>98</v>
      </c>
      <c r="BE24" s="4">
        <v>226</v>
      </c>
      <c r="BF24" s="4">
        <v>706</v>
      </c>
      <c r="BG24" s="1" t="s">
        <v>98</v>
      </c>
      <c r="BH24" s="1" t="s">
        <v>98</v>
      </c>
      <c r="BI24" s="1" t="s">
        <v>98</v>
      </c>
      <c r="BJ24" s="1" t="s">
        <v>98</v>
      </c>
      <c r="BK24" s="1" t="s">
        <v>98</v>
      </c>
      <c r="BL24" s="1" t="s">
        <v>98</v>
      </c>
      <c r="BM24" s="1" t="s">
        <v>98</v>
      </c>
      <c r="BN24" s="1" t="s">
        <v>98</v>
      </c>
      <c r="BO24" s="1" t="s">
        <v>98</v>
      </c>
      <c r="BP24" s="1" t="s">
        <v>98</v>
      </c>
      <c r="BQ24" s="1" t="s">
        <v>98</v>
      </c>
      <c r="BR24" s="1" t="s">
        <v>98</v>
      </c>
      <c r="BS24" s="1" t="s">
        <v>98</v>
      </c>
      <c r="BT24" s="1" t="s">
        <v>98</v>
      </c>
      <c r="BU24" s="1" t="s">
        <v>98</v>
      </c>
      <c r="BV24" s="1" t="s">
        <v>98</v>
      </c>
      <c r="BW24" s="3">
        <v>3.21</v>
      </c>
      <c r="BX24" s="2">
        <v>38.700000000000003</v>
      </c>
      <c r="BY24" s="4">
        <v>114</v>
      </c>
      <c r="BZ24" s="1" t="s">
        <v>98</v>
      </c>
      <c r="CA24" s="4">
        <v>126</v>
      </c>
      <c r="CB24" s="2">
        <v>93.8</v>
      </c>
      <c r="CC24" s="4">
        <v>106</v>
      </c>
      <c r="CD24" s="11">
        <v>34</v>
      </c>
      <c r="CE24" s="11">
        <v>7.5</v>
      </c>
      <c r="CF24" s="12" t="s">
        <v>98</v>
      </c>
      <c r="CG24" s="3">
        <f>Beams!$B$11/F24</f>
        <v>115.04605936540429</v>
      </c>
      <c r="CH24" s="3">
        <f>Beams!$B$9/AO24</f>
        <v>9.2892561983471076</v>
      </c>
      <c r="CI24" s="3">
        <f>Beams!$C$9/AS24</f>
        <v>106.0377358490566</v>
      </c>
      <c r="CJ24" s="3">
        <f>Beams!$B$8*BE24/(AQ24*2*T24)</f>
        <v>925.93240603038521</v>
      </c>
      <c r="CK24" s="3">
        <f>Beams!$C$8*BF24/(AM24*Q24)</f>
        <v>263.3384217163337</v>
      </c>
      <c r="CL24" s="3">
        <f>Beams!$B$12*T24/AX24</f>
        <v>228.01142857142855</v>
      </c>
      <c r="CM24" s="3">
        <f>Beams!$B$12*Q24/AX24</f>
        <v>130.59809523809523</v>
      </c>
      <c r="CN24" s="3">
        <f t="shared" si="0"/>
        <v>1667.6605887009664</v>
      </c>
      <c r="CO24" s="3">
        <f t="shared" si="1"/>
        <v>558.82081503184259</v>
      </c>
      <c r="CP24" s="3"/>
      <c r="CQ24" s="3">
        <f>MIN(Beams!$B$21:$B$22)/MAX(CN24:CP24)-1</f>
        <v>10.9928480264555</v>
      </c>
      <c r="CS24" s="1"/>
      <c r="CT24" s="2"/>
      <c r="CU24" s="2"/>
      <c r="CV24" s="1"/>
      <c r="CW24" s="1"/>
      <c r="CX24" s="1"/>
      <c r="CY24" s="2"/>
      <c r="CZ24" s="2"/>
      <c r="DA24" s="2"/>
      <c r="DB24" s="1"/>
      <c r="DC24" s="1"/>
      <c r="DD24" s="1"/>
      <c r="DE24" s="1"/>
      <c r="DF24" s="1"/>
      <c r="DG24" s="3"/>
      <c r="DH24" s="1"/>
      <c r="DI24" s="1"/>
      <c r="DJ24" s="2"/>
      <c r="DK24" s="1"/>
      <c r="DL24" s="1"/>
      <c r="DM24" s="1"/>
      <c r="DN24" s="1"/>
      <c r="DO24" s="1"/>
      <c r="DP24" s="1"/>
      <c r="DQ24" s="1"/>
      <c r="DR24" s="1"/>
      <c r="DS24" s="1"/>
      <c r="DT24" s="2"/>
      <c r="DU24" s="1"/>
      <c r="DV24" s="1"/>
      <c r="DW24" s="1"/>
      <c r="DX24" s="1"/>
      <c r="DY24" s="1"/>
      <c r="DZ24" s="1"/>
      <c r="EA24" s="1"/>
      <c r="EB24" s="1"/>
      <c r="EC24" s="1"/>
      <c r="ED24" s="4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55000000000000004">
      <c r="A25" s="1" t="s">
        <v>17</v>
      </c>
      <c r="B25" s="1" t="s">
        <v>120</v>
      </c>
      <c r="C25" s="1" t="s">
        <v>120</v>
      </c>
      <c r="D25" s="1" t="s">
        <v>94</v>
      </c>
      <c r="E25" s="4">
        <v>327</v>
      </c>
      <c r="F25" s="2">
        <v>95.9</v>
      </c>
      <c r="G25" s="2">
        <v>40.799999999999997</v>
      </c>
      <c r="H25" s="11">
        <v>40.75</v>
      </c>
      <c r="I25" s="1" t="s">
        <v>98</v>
      </c>
      <c r="J25" s="1" t="s">
        <v>98</v>
      </c>
      <c r="K25" s="1" t="s">
        <v>98</v>
      </c>
      <c r="L25" s="2">
        <v>12.1</v>
      </c>
      <c r="M25" s="11">
        <v>12.125</v>
      </c>
      <c r="N25" s="11" t="s">
        <v>98</v>
      </c>
      <c r="O25" s="1" t="s">
        <v>98</v>
      </c>
      <c r="P25" s="1" t="s">
        <v>98</v>
      </c>
      <c r="Q25" s="3">
        <v>1.18</v>
      </c>
      <c r="R25" s="11">
        <v>1.1875</v>
      </c>
      <c r="S25" s="13">
        <v>0.625</v>
      </c>
      <c r="T25" s="3">
        <v>2.13</v>
      </c>
      <c r="U25" s="13">
        <v>2.125</v>
      </c>
      <c r="V25" s="1" t="s">
        <v>98</v>
      </c>
      <c r="W25" s="1" t="s">
        <v>98</v>
      </c>
      <c r="X25" s="1" t="s">
        <v>98</v>
      </c>
      <c r="Y25" s="16">
        <v>3.31</v>
      </c>
      <c r="Z25" s="18">
        <v>3.375</v>
      </c>
      <c r="AA25" s="18">
        <v>1.8125</v>
      </c>
      <c r="AB25" s="1" t="s">
        <v>98</v>
      </c>
      <c r="AC25" s="1" t="s">
        <v>98</v>
      </c>
      <c r="AD25" s="1" t="s">
        <v>98</v>
      </c>
      <c r="AE25" s="1" t="s">
        <v>98</v>
      </c>
      <c r="AF25" s="1" t="s">
        <v>98</v>
      </c>
      <c r="AG25" s="3">
        <v>2.85</v>
      </c>
      <c r="AH25" s="1" t="s">
        <v>98</v>
      </c>
      <c r="AI25" s="1" t="s">
        <v>98</v>
      </c>
      <c r="AJ25" s="2">
        <v>29</v>
      </c>
      <c r="AK25" s="1" t="s">
        <v>98</v>
      </c>
      <c r="AL25" s="1" t="s">
        <v>98</v>
      </c>
      <c r="AM25" s="4">
        <v>24500</v>
      </c>
      <c r="AN25" s="4">
        <v>1410</v>
      </c>
      <c r="AO25" s="4">
        <v>1200</v>
      </c>
      <c r="AP25" s="2">
        <v>16</v>
      </c>
      <c r="AQ25" s="4">
        <v>640</v>
      </c>
      <c r="AR25" s="4">
        <v>170</v>
      </c>
      <c r="AS25" s="4">
        <v>105</v>
      </c>
      <c r="AT25" s="3">
        <v>2.58</v>
      </c>
      <c r="AU25" s="1" t="s">
        <v>98</v>
      </c>
      <c r="AV25" s="1" t="s">
        <v>98</v>
      </c>
      <c r="AW25" s="1" t="s">
        <v>98</v>
      </c>
      <c r="AX25" s="4">
        <v>103</v>
      </c>
      <c r="AY25" s="4">
        <v>239000</v>
      </c>
      <c r="AZ25" s="1" t="s">
        <v>98</v>
      </c>
      <c r="BA25" s="4">
        <v>117</v>
      </c>
      <c r="BB25" s="4">
        <v>754</v>
      </c>
      <c r="BC25" s="1" t="s">
        <v>98</v>
      </c>
      <c r="BD25" s="1" t="s">
        <v>98</v>
      </c>
      <c r="BE25" s="4">
        <v>225</v>
      </c>
      <c r="BF25" s="4">
        <v>695</v>
      </c>
      <c r="BG25" s="1" t="s">
        <v>98</v>
      </c>
      <c r="BH25" s="1" t="s">
        <v>98</v>
      </c>
      <c r="BI25" s="1" t="s">
        <v>98</v>
      </c>
      <c r="BJ25" s="1" t="s">
        <v>98</v>
      </c>
      <c r="BK25" s="1" t="s">
        <v>98</v>
      </c>
      <c r="BL25" s="1" t="s">
        <v>98</v>
      </c>
      <c r="BM25" s="1" t="s">
        <v>98</v>
      </c>
      <c r="BN25" s="1" t="s">
        <v>98</v>
      </c>
      <c r="BO25" s="1" t="s">
        <v>98</v>
      </c>
      <c r="BP25" s="1" t="s">
        <v>98</v>
      </c>
      <c r="BQ25" s="1" t="s">
        <v>98</v>
      </c>
      <c r="BR25" s="1" t="s">
        <v>98</v>
      </c>
      <c r="BS25" s="1" t="s">
        <v>98</v>
      </c>
      <c r="BT25" s="1" t="s">
        <v>98</v>
      </c>
      <c r="BU25" s="1" t="s">
        <v>98</v>
      </c>
      <c r="BV25" s="1" t="s">
        <v>98</v>
      </c>
      <c r="BW25" s="3">
        <v>3.21</v>
      </c>
      <c r="BX25" s="2">
        <v>38.700000000000003</v>
      </c>
      <c r="BY25" s="4">
        <v>114</v>
      </c>
      <c r="BZ25" s="1" t="s">
        <v>98</v>
      </c>
      <c r="CA25" s="4">
        <v>126</v>
      </c>
      <c r="CB25" s="2">
        <v>93.7</v>
      </c>
      <c r="CC25" s="4">
        <v>106</v>
      </c>
      <c r="CD25" s="11">
        <v>34</v>
      </c>
      <c r="CE25" s="11">
        <v>7.5</v>
      </c>
      <c r="CF25" s="12" t="s">
        <v>98</v>
      </c>
      <c r="CG25" s="3">
        <f>Beams!$B$11/F25</f>
        <v>117.20542231491136</v>
      </c>
      <c r="CH25" s="3">
        <f>Beams!$B$9/AO25</f>
        <v>9.3666666666666671</v>
      </c>
      <c r="CI25" s="3">
        <f>Beams!$C$9/AS25</f>
        <v>107.04761904761905</v>
      </c>
      <c r="CJ25" s="3">
        <f>Beams!$B$8*BE25/(AQ25*2*T25)</f>
        <v>927.59683098591563</v>
      </c>
      <c r="CK25" s="3">
        <f>Beams!$C$8*BF25/(AM25*Q25)</f>
        <v>270.21099965409894</v>
      </c>
      <c r="CL25" s="3">
        <f>Beams!$B$12*T25/AX25</f>
        <v>232.43883495145627</v>
      </c>
      <c r="CM25" s="3">
        <f>Beams!$B$12*Q25/AX25</f>
        <v>128.76893203883495</v>
      </c>
      <c r="CN25" s="3">
        <f t="shared" si="0"/>
        <v>1672.7131393415186</v>
      </c>
      <c r="CO25" s="3">
        <f t="shared" si="1"/>
        <v>568.65141744052301</v>
      </c>
      <c r="CP25" s="3"/>
      <c r="CQ25" s="3">
        <f>MIN(Beams!$B$21:$B$22)/MAX(CN25:CP25)-1</f>
        <v>10.956622764303276</v>
      </c>
      <c r="CS25" s="1"/>
      <c r="CT25" s="2"/>
      <c r="CU25" s="2"/>
      <c r="CV25" s="1"/>
      <c r="CW25" s="1"/>
      <c r="CX25" s="1"/>
      <c r="CY25" s="2"/>
      <c r="CZ25" s="2"/>
      <c r="DA25" s="2"/>
      <c r="DB25" s="1"/>
      <c r="DC25" s="1"/>
      <c r="DD25" s="1"/>
      <c r="DE25" s="1"/>
      <c r="DF25" s="1"/>
      <c r="DG25" s="3"/>
      <c r="DH25" s="1"/>
      <c r="DI25" s="1"/>
      <c r="DJ25" s="2"/>
      <c r="DK25" s="1"/>
      <c r="DL25" s="1"/>
      <c r="DM25" s="1"/>
      <c r="DN25" s="1"/>
      <c r="DO25" s="1"/>
      <c r="DP25" s="1"/>
      <c r="DQ25" s="1"/>
      <c r="DR25" s="1"/>
      <c r="DS25" s="1"/>
      <c r="DT25" s="2"/>
      <c r="DU25" s="1"/>
      <c r="DV25" s="1"/>
      <c r="DW25" s="1"/>
      <c r="DX25" s="1"/>
      <c r="DY25" s="1"/>
      <c r="DZ25" s="1"/>
      <c r="EA25" s="1"/>
      <c r="EB25" s="1"/>
      <c r="EC25" s="1"/>
      <c r="ED25" s="4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spans="1:162" x14ac:dyDescent="0.55000000000000004">
      <c r="A26" s="1" t="s">
        <v>17</v>
      </c>
      <c r="B26" s="1" t="s">
        <v>121</v>
      </c>
      <c r="C26" s="1" t="s">
        <v>121</v>
      </c>
      <c r="D26" s="1" t="s">
        <v>100</v>
      </c>
      <c r="E26" s="4">
        <v>294</v>
      </c>
      <c r="F26" s="2">
        <v>86.2</v>
      </c>
      <c r="G26" s="2">
        <v>40.4</v>
      </c>
      <c r="H26" s="11">
        <v>40.375</v>
      </c>
      <c r="I26" s="1" t="s">
        <v>98</v>
      </c>
      <c r="J26" s="1" t="s">
        <v>98</v>
      </c>
      <c r="K26" s="1" t="s">
        <v>98</v>
      </c>
      <c r="L26" s="2">
        <v>12</v>
      </c>
      <c r="M26" s="11">
        <v>12</v>
      </c>
      <c r="N26" s="11" t="s">
        <v>98</v>
      </c>
      <c r="O26" s="1" t="s">
        <v>98</v>
      </c>
      <c r="P26" s="1" t="s">
        <v>98</v>
      </c>
      <c r="Q26" s="3">
        <v>1.06</v>
      </c>
      <c r="R26" s="11">
        <v>1.0625</v>
      </c>
      <c r="S26" s="13">
        <v>0.5625</v>
      </c>
      <c r="T26" s="3">
        <v>1.93</v>
      </c>
      <c r="U26" s="13">
        <v>1.9375</v>
      </c>
      <c r="V26" s="1" t="s">
        <v>98</v>
      </c>
      <c r="W26" s="1" t="s">
        <v>98</v>
      </c>
      <c r="X26" s="1" t="s">
        <v>98</v>
      </c>
      <c r="Y26" s="16">
        <v>3.11</v>
      </c>
      <c r="Z26" s="18">
        <v>3.1875</v>
      </c>
      <c r="AA26" s="18">
        <v>1.75</v>
      </c>
      <c r="AB26" s="1" t="s">
        <v>98</v>
      </c>
      <c r="AC26" s="1" t="s">
        <v>98</v>
      </c>
      <c r="AD26" s="1" t="s">
        <v>98</v>
      </c>
      <c r="AE26" s="1" t="s">
        <v>98</v>
      </c>
      <c r="AF26" s="1" t="s">
        <v>98</v>
      </c>
      <c r="AG26" s="3">
        <v>3.11</v>
      </c>
      <c r="AH26" s="1" t="s">
        <v>98</v>
      </c>
      <c r="AI26" s="1" t="s">
        <v>98</v>
      </c>
      <c r="AJ26" s="2">
        <v>32.200000000000003</v>
      </c>
      <c r="AK26" s="1" t="s">
        <v>98</v>
      </c>
      <c r="AL26" s="1" t="s">
        <v>98</v>
      </c>
      <c r="AM26" s="4">
        <v>21900</v>
      </c>
      <c r="AN26" s="4">
        <v>1270</v>
      </c>
      <c r="AO26" s="4">
        <v>1080</v>
      </c>
      <c r="AP26" s="2">
        <v>15.9</v>
      </c>
      <c r="AQ26" s="4">
        <v>562</v>
      </c>
      <c r="AR26" s="4">
        <v>150</v>
      </c>
      <c r="AS26" s="2">
        <v>93.5</v>
      </c>
      <c r="AT26" s="3">
        <v>2.5499999999999998</v>
      </c>
      <c r="AU26" s="1" t="s">
        <v>98</v>
      </c>
      <c r="AV26" s="1" t="s">
        <v>98</v>
      </c>
      <c r="AW26" s="1" t="s">
        <v>98</v>
      </c>
      <c r="AX26" s="2">
        <v>76.599999999999994</v>
      </c>
      <c r="AY26" s="4">
        <v>208000</v>
      </c>
      <c r="AZ26" s="1" t="s">
        <v>98</v>
      </c>
      <c r="BA26" s="4">
        <v>115</v>
      </c>
      <c r="BB26" s="4">
        <v>668</v>
      </c>
      <c r="BC26" s="1" t="s">
        <v>98</v>
      </c>
      <c r="BD26" s="1" t="s">
        <v>98</v>
      </c>
      <c r="BE26" s="4">
        <v>203</v>
      </c>
      <c r="BF26" s="4">
        <v>622</v>
      </c>
      <c r="BG26" s="1" t="s">
        <v>98</v>
      </c>
      <c r="BH26" s="1" t="s">
        <v>98</v>
      </c>
      <c r="BI26" s="1" t="s">
        <v>98</v>
      </c>
      <c r="BJ26" s="1" t="s">
        <v>98</v>
      </c>
      <c r="BK26" s="1" t="s">
        <v>98</v>
      </c>
      <c r="BL26" s="1" t="s">
        <v>98</v>
      </c>
      <c r="BM26" s="1" t="s">
        <v>98</v>
      </c>
      <c r="BN26" s="1" t="s">
        <v>98</v>
      </c>
      <c r="BO26" s="1" t="s">
        <v>98</v>
      </c>
      <c r="BP26" s="1" t="s">
        <v>98</v>
      </c>
      <c r="BQ26" s="1" t="s">
        <v>98</v>
      </c>
      <c r="BR26" s="1" t="s">
        <v>98</v>
      </c>
      <c r="BS26" s="1" t="s">
        <v>98</v>
      </c>
      <c r="BT26" s="1" t="s">
        <v>98</v>
      </c>
      <c r="BU26" s="1" t="s">
        <v>98</v>
      </c>
      <c r="BV26" s="1" t="s">
        <v>98</v>
      </c>
      <c r="BW26" s="3">
        <v>3.16</v>
      </c>
      <c r="BX26" s="2">
        <v>38.5</v>
      </c>
      <c r="BY26" s="4">
        <v>113</v>
      </c>
      <c r="BZ26" s="1" t="s">
        <v>98</v>
      </c>
      <c r="CA26" s="4">
        <v>125</v>
      </c>
      <c r="CB26" s="2">
        <v>92.8</v>
      </c>
      <c r="CC26" s="4">
        <v>105</v>
      </c>
      <c r="CD26" s="11">
        <v>34</v>
      </c>
      <c r="CE26" s="11">
        <v>7.5</v>
      </c>
      <c r="CF26" s="12" t="s">
        <v>98</v>
      </c>
      <c r="CG26" s="3">
        <f>Beams!$B$11/F26</f>
        <v>130.39443155452435</v>
      </c>
      <c r="CH26" s="3">
        <f>Beams!$B$9/AO26</f>
        <v>10.407407407407407</v>
      </c>
      <c r="CI26" s="3">
        <f>Beams!$C$9/AS26</f>
        <v>120.21390374331551</v>
      </c>
      <c r="CJ26" s="3">
        <f>Beams!$B$8*BE26/(AQ26*2*T26)</f>
        <v>1051.8134715025908</v>
      </c>
      <c r="CK26" s="3">
        <f>Beams!$C$8*BF26/(AM26*Q26)</f>
        <v>301.16653743430686</v>
      </c>
      <c r="CL26" s="3">
        <f>Beams!$B$12*T26/AX26</f>
        <v>283.20104438642301</v>
      </c>
      <c r="CM26" s="3">
        <f>Beams!$B$12*Q26/AX26</f>
        <v>155.54046997389037</v>
      </c>
      <c r="CN26" s="3">
        <f t="shared" si="0"/>
        <v>1904.6449666716494</v>
      </c>
      <c r="CO26" s="3">
        <f t="shared" si="1"/>
        <v>642.50414874114017</v>
      </c>
      <c r="CP26" s="3"/>
      <c r="CQ26" s="3">
        <f>MIN(Beams!$B$21:$B$22)/MAX(CN26:CP26)-1</f>
        <v>9.5006446607998694</v>
      </c>
      <c r="CS26" s="1"/>
      <c r="CT26" s="2"/>
      <c r="CU26" s="2"/>
      <c r="CV26" s="1"/>
      <c r="CW26" s="1"/>
      <c r="CX26" s="1"/>
      <c r="CY26" s="2"/>
      <c r="CZ26" s="2"/>
      <c r="DA26" s="2"/>
      <c r="DB26" s="1"/>
      <c r="DC26" s="1"/>
      <c r="DD26" s="1"/>
      <c r="DE26" s="1"/>
      <c r="DF26" s="1"/>
      <c r="DG26" s="3"/>
      <c r="DH26" s="1"/>
      <c r="DI26" s="1"/>
      <c r="DJ26" s="2"/>
      <c r="DK26" s="1"/>
      <c r="DL26" s="1"/>
      <c r="DM26" s="1"/>
      <c r="DN26" s="1"/>
      <c r="DO26" s="1"/>
      <c r="DP26" s="1"/>
      <c r="DQ26" s="1"/>
      <c r="DR26" s="1"/>
      <c r="DS26" s="1"/>
      <c r="DT26" s="2"/>
      <c r="DU26" s="1"/>
      <c r="DV26" s="1"/>
      <c r="DW26" s="1"/>
      <c r="DX26" s="1"/>
      <c r="DY26" s="1"/>
      <c r="DZ26" s="1"/>
      <c r="EA26" s="1"/>
      <c r="EB26" s="1"/>
      <c r="EC26" s="1"/>
      <c r="ED26" s="4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spans="1:162" x14ac:dyDescent="0.55000000000000004">
      <c r="A27" s="1" t="s">
        <v>17</v>
      </c>
      <c r="B27" s="1" t="s">
        <v>122</v>
      </c>
      <c r="C27" s="1" t="s">
        <v>122</v>
      </c>
      <c r="D27" s="1" t="s">
        <v>100</v>
      </c>
      <c r="E27" s="4">
        <v>278</v>
      </c>
      <c r="F27" s="2">
        <v>82.3</v>
      </c>
      <c r="G27" s="2">
        <v>40.200000000000003</v>
      </c>
      <c r="H27" s="11">
        <v>40.125</v>
      </c>
      <c r="I27" s="1" t="s">
        <v>98</v>
      </c>
      <c r="J27" s="1" t="s">
        <v>98</v>
      </c>
      <c r="K27" s="1" t="s">
        <v>98</v>
      </c>
      <c r="L27" s="2">
        <v>12</v>
      </c>
      <c r="M27" s="11">
        <v>12</v>
      </c>
      <c r="N27" s="11" t="s">
        <v>98</v>
      </c>
      <c r="O27" s="1" t="s">
        <v>98</v>
      </c>
      <c r="P27" s="1" t="s">
        <v>98</v>
      </c>
      <c r="Q27" s="3">
        <v>1.03</v>
      </c>
      <c r="R27" s="11">
        <v>1</v>
      </c>
      <c r="S27" s="13">
        <v>0.5</v>
      </c>
      <c r="T27" s="3">
        <v>1.81</v>
      </c>
      <c r="U27" s="13">
        <v>1.8125</v>
      </c>
      <c r="V27" s="1" t="s">
        <v>98</v>
      </c>
      <c r="W27" s="1" t="s">
        <v>98</v>
      </c>
      <c r="X27" s="1" t="s">
        <v>98</v>
      </c>
      <c r="Y27" s="16">
        <v>2.99</v>
      </c>
      <c r="Z27" s="18">
        <v>3.0625</v>
      </c>
      <c r="AA27" s="18">
        <v>1.75</v>
      </c>
      <c r="AB27" s="1" t="s">
        <v>98</v>
      </c>
      <c r="AC27" s="1" t="s">
        <v>98</v>
      </c>
      <c r="AD27" s="1" t="s">
        <v>98</v>
      </c>
      <c r="AE27" s="1" t="s">
        <v>98</v>
      </c>
      <c r="AF27" s="1" t="s">
        <v>98</v>
      </c>
      <c r="AG27" s="3">
        <v>3.31</v>
      </c>
      <c r="AH27" s="1" t="s">
        <v>98</v>
      </c>
      <c r="AI27" s="1" t="s">
        <v>98</v>
      </c>
      <c r="AJ27" s="2">
        <v>33.299999999999997</v>
      </c>
      <c r="AK27" s="1" t="s">
        <v>98</v>
      </c>
      <c r="AL27" s="1" t="s">
        <v>98</v>
      </c>
      <c r="AM27" s="4">
        <v>20500</v>
      </c>
      <c r="AN27" s="4">
        <v>1190</v>
      </c>
      <c r="AO27" s="4">
        <v>1020</v>
      </c>
      <c r="AP27" s="2">
        <v>15.8</v>
      </c>
      <c r="AQ27" s="4">
        <v>521</v>
      </c>
      <c r="AR27" s="4">
        <v>140</v>
      </c>
      <c r="AS27" s="2">
        <v>87.1</v>
      </c>
      <c r="AT27" s="3">
        <v>2.52</v>
      </c>
      <c r="AU27" s="1" t="s">
        <v>98</v>
      </c>
      <c r="AV27" s="1" t="s">
        <v>98</v>
      </c>
      <c r="AW27" s="1" t="s">
        <v>98</v>
      </c>
      <c r="AX27" s="2">
        <v>65</v>
      </c>
      <c r="AY27" s="4">
        <v>192000</v>
      </c>
      <c r="AZ27" s="1" t="s">
        <v>98</v>
      </c>
      <c r="BA27" s="4">
        <v>115</v>
      </c>
      <c r="BB27" s="4">
        <v>622</v>
      </c>
      <c r="BC27" s="1" t="s">
        <v>98</v>
      </c>
      <c r="BD27" s="1" t="s">
        <v>98</v>
      </c>
      <c r="BE27" s="4">
        <v>190</v>
      </c>
      <c r="BF27" s="4">
        <v>587</v>
      </c>
      <c r="BG27" s="1" t="s">
        <v>98</v>
      </c>
      <c r="BH27" s="1" t="s">
        <v>98</v>
      </c>
      <c r="BI27" s="1" t="s">
        <v>98</v>
      </c>
      <c r="BJ27" s="1" t="s">
        <v>98</v>
      </c>
      <c r="BK27" s="1" t="s">
        <v>98</v>
      </c>
      <c r="BL27" s="1" t="s">
        <v>98</v>
      </c>
      <c r="BM27" s="1" t="s">
        <v>98</v>
      </c>
      <c r="BN27" s="1" t="s">
        <v>98</v>
      </c>
      <c r="BO27" s="1" t="s">
        <v>98</v>
      </c>
      <c r="BP27" s="1" t="s">
        <v>98</v>
      </c>
      <c r="BQ27" s="1" t="s">
        <v>98</v>
      </c>
      <c r="BR27" s="1" t="s">
        <v>98</v>
      </c>
      <c r="BS27" s="1" t="s">
        <v>98</v>
      </c>
      <c r="BT27" s="1" t="s">
        <v>98</v>
      </c>
      <c r="BU27" s="1" t="s">
        <v>98</v>
      </c>
      <c r="BV27" s="1" t="s">
        <v>98</v>
      </c>
      <c r="BW27" s="3">
        <v>3.13</v>
      </c>
      <c r="BX27" s="2">
        <v>38.4</v>
      </c>
      <c r="BY27" s="4">
        <v>112</v>
      </c>
      <c r="BZ27" s="1" t="s">
        <v>98</v>
      </c>
      <c r="CA27" s="4">
        <v>124</v>
      </c>
      <c r="CB27" s="2">
        <v>92.4</v>
      </c>
      <c r="CC27" s="4">
        <v>104</v>
      </c>
      <c r="CD27" s="11">
        <v>34</v>
      </c>
      <c r="CE27" s="11">
        <v>7.5</v>
      </c>
      <c r="CF27" s="12" t="s">
        <v>98</v>
      </c>
      <c r="CG27" s="3">
        <f>Beams!$B$11/F27</f>
        <v>136.57351154313488</v>
      </c>
      <c r="CH27" s="3">
        <f>Beams!$B$9/AO27</f>
        <v>11.019607843137255</v>
      </c>
      <c r="CI27" s="3">
        <f>Beams!$C$9/AS27</f>
        <v>129.04707233065443</v>
      </c>
      <c r="CJ27" s="3">
        <f>Beams!$B$8*BE27/(AQ27*2*T27)</f>
        <v>1132.3315765474385</v>
      </c>
      <c r="CK27" s="3">
        <f>Beams!$C$8*BF27/(AM27*Q27)</f>
        <v>312.47359696897939</v>
      </c>
      <c r="CL27" s="3">
        <f>Beams!$B$12*T27/AX27</f>
        <v>312.99076923076927</v>
      </c>
      <c r="CM27" s="3">
        <f>Beams!$B$12*Q27/AX27</f>
        <v>178.11076923076925</v>
      </c>
      <c r="CN27" s="3">
        <f t="shared" si="0"/>
        <v>2053.5198704379281</v>
      </c>
      <c r="CO27" s="3">
        <f t="shared" si="1"/>
        <v>681.62994390600488</v>
      </c>
      <c r="CP27" s="3"/>
      <c r="CQ27" s="3">
        <f>MIN(Beams!$B$21:$B$22)/MAX(CN27:CP27)-1</f>
        <v>8.7393749570754604</v>
      </c>
      <c r="CS27" s="1"/>
      <c r="CT27" s="2"/>
      <c r="CU27" s="2"/>
      <c r="CV27" s="1"/>
      <c r="CW27" s="1"/>
      <c r="CX27" s="1"/>
      <c r="CY27" s="2"/>
      <c r="CZ27" s="2"/>
      <c r="DA27" s="2"/>
      <c r="DB27" s="1"/>
      <c r="DC27" s="1"/>
      <c r="DD27" s="1"/>
      <c r="DE27" s="1"/>
      <c r="DF27" s="1"/>
      <c r="DG27" s="3"/>
      <c r="DH27" s="1"/>
      <c r="DI27" s="1"/>
      <c r="DJ27" s="2"/>
      <c r="DK27" s="1"/>
      <c r="DL27" s="1"/>
      <c r="DM27" s="1"/>
      <c r="DN27" s="1"/>
      <c r="DO27" s="1"/>
      <c r="DP27" s="1"/>
      <c r="DQ27" s="1"/>
      <c r="DR27" s="1"/>
      <c r="DS27" s="1"/>
      <c r="DT27" s="2"/>
      <c r="DU27" s="1"/>
      <c r="DV27" s="1"/>
      <c r="DW27" s="1"/>
      <c r="DX27" s="1"/>
      <c r="DY27" s="1"/>
      <c r="DZ27" s="1"/>
      <c r="EA27" s="1"/>
      <c r="EB27" s="1"/>
      <c r="EC27" s="1"/>
      <c r="ED27" s="4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2"/>
      <c r="EX27" s="1"/>
      <c r="EY27" s="1"/>
      <c r="EZ27" s="1"/>
      <c r="FA27" s="1"/>
      <c r="FB27" s="1"/>
      <c r="FC27" s="1"/>
      <c r="FD27" s="1"/>
      <c r="FE27" s="1"/>
      <c r="FF27" s="1"/>
    </row>
    <row r="28" spans="1:162" x14ac:dyDescent="0.55000000000000004">
      <c r="A28" s="1" t="s">
        <v>17</v>
      </c>
      <c r="B28" s="1" t="s">
        <v>123</v>
      </c>
      <c r="C28" s="1" t="s">
        <v>123</v>
      </c>
      <c r="D28" s="1" t="s">
        <v>100</v>
      </c>
      <c r="E28" s="4">
        <v>264</v>
      </c>
      <c r="F28" s="2">
        <v>77.400000000000006</v>
      </c>
      <c r="G28" s="2">
        <v>40</v>
      </c>
      <c r="H28" s="11">
        <v>40</v>
      </c>
      <c r="I28" s="1" t="s">
        <v>98</v>
      </c>
      <c r="J28" s="1" t="s">
        <v>98</v>
      </c>
      <c r="K28" s="1" t="s">
        <v>98</v>
      </c>
      <c r="L28" s="2">
        <v>11.9</v>
      </c>
      <c r="M28" s="11">
        <v>11.875</v>
      </c>
      <c r="N28" s="11" t="s">
        <v>98</v>
      </c>
      <c r="O28" s="1" t="s">
        <v>98</v>
      </c>
      <c r="P28" s="1" t="s">
        <v>98</v>
      </c>
      <c r="Q28" s="14">
        <v>0.96</v>
      </c>
      <c r="R28" s="11">
        <v>0.9375</v>
      </c>
      <c r="S28" s="13">
        <v>0.5</v>
      </c>
      <c r="T28" s="3">
        <v>1.73</v>
      </c>
      <c r="U28" s="13">
        <v>1.75</v>
      </c>
      <c r="V28" s="1" t="s">
        <v>98</v>
      </c>
      <c r="W28" s="1" t="s">
        <v>98</v>
      </c>
      <c r="X28" s="1" t="s">
        <v>98</v>
      </c>
      <c r="Y28" s="16">
        <v>2.91</v>
      </c>
      <c r="Z28" s="18">
        <v>3</v>
      </c>
      <c r="AA28" s="18">
        <v>1.6875</v>
      </c>
      <c r="AB28" s="1" t="s">
        <v>98</v>
      </c>
      <c r="AC28" s="1" t="s">
        <v>98</v>
      </c>
      <c r="AD28" s="1" t="s">
        <v>98</v>
      </c>
      <c r="AE28" s="1" t="s">
        <v>98</v>
      </c>
      <c r="AF28" s="1" t="s">
        <v>98</v>
      </c>
      <c r="AG28" s="3">
        <v>3.45</v>
      </c>
      <c r="AH28" s="1" t="s">
        <v>98</v>
      </c>
      <c r="AI28" s="1" t="s">
        <v>98</v>
      </c>
      <c r="AJ28" s="2">
        <v>35.6</v>
      </c>
      <c r="AK28" s="1" t="s">
        <v>98</v>
      </c>
      <c r="AL28" s="1" t="s">
        <v>98</v>
      </c>
      <c r="AM28" s="4">
        <v>19400</v>
      </c>
      <c r="AN28" s="4">
        <v>1130</v>
      </c>
      <c r="AO28" s="4">
        <v>971</v>
      </c>
      <c r="AP28" s="2">
        <v>15.8</v>
      </c>
      <c r="AQ28" s="4">
        <v>493</v>
      </c>
      <c r="AR28" s="4">
        <v>132</v>
      </c>
      <c r="AS28" s="2">
        <v>82.6</v>
      </c>
      <c r="AT28" s="3">
        <v>2.52</v>
      </c>
      <c r="AU28" s="1" t="s">
        <v>98</v>
      </c>
      <c r="AV28" s="1" t="s">
        <v>98</v>
      </c>
      <c r="AW28" s="1" t="s">
        <v>98</v>
      </c>
      <c r="AX28" s="2">
        <v>56.1</v>
      </c>
      <c r="AY28" s="4">
        <v>181000</v>
      </c>
      <c r="AZ28" s="1" t="s">
        <v>98</v>
      </c>
      <c r="BA28" s="4">
        <v>114</v>
      </c>
      <c r="BB28" s="4">
        <v>589</v>
      </c>
      <c r="BC28" s="1" t="s">
        <v>98</v>
      </c>
      <c r="BD28" s="1" t="s">
        <v>98</v>
      </c>
      <c r="BE28" s="4">
        <v>182</v>
      </c>
      <c r="BF28" s="4">
        <v>555</v>
      </c>
      <c r="BG28" s="1" t="s">
        <v>98</v>
      </c>
      <c r="BH28" s="1" t="s">
        <v>98</v>
      </c>
      <c r="BI28" s="1" t="s">
        <v>98</v>
      </c>
      <c r="BJ28" s="1" t="s">
        <v>98</v>
      </c>
      <c r="BK28" s="1" t="s">
        <v>98</v>
      </c>
      <c r="BL28" s="1" t="s">
        <v>98</v>
      </c>
      <c r="BM28" s="1" t="s">
        <v>98</v>
      </c>
      <c r="BN28" s="1" t="s">
        <v>98</v>
      </c>
      <c r="BO28" s="1" t="s">
        <v>98</v>
      </c>
      <c r="BP28" s="1" t="s">
        <v>98</v>
      </c>
      <c r="BQ28" s="1" t="s">
        <v>98</v>
      </c>
      <c r="BR28" s="1" t="s">
        <v>98</v>
      </c>
      <c r="BS28" s="1" t="s">
        <v>98</v>
      </c>
      <c r="BT28" s="1" t="s">
        <v>98</v>
      </c>
      <c r="BU28" s="1" t="s">
        <v>98</v>
      </c>
      <c r="BV28" s="1" t="s">
        <v>98</v>
      </c>
      <c r="BW28" s="3">
        <v>3.12</v>
      </c>
      <c r="BX28" s="2">
        <v>38.299999999999997</v>
      </c>
      <c r="BY28" s="4">
        <v>112</v>
      </c>
      <c r="BZ28" s="1" t="s">
        <v>98</v>
      </c>
      <c r="CA28" s="4">
        <v>124</v>
      </c>
      <c r="CB28" s="2">
        <v>91.9</v>
      </c>
      <c r="CC28" s="4">
        <v>104</v>
      </c>
      <c r="CD28" s="11">
        <v>34</v>
      </c>
      <c r="CE28" s="11">
        <v>7.5</v>
      </c>
      <c r="CF28" s="12" t="s">
        <v>98</v>
      </c>
      <c r="CG28" s="3">
        <f>Beams!$B$11/F28</f>
        <v>145.21963824289404</v>
      </c>
      <c r="CH28" s="3">
        <f>Beams!$B$9/AO28</f>
        <v>11.575695159629248</v>
      </c>
      <c r="CI28" s="3">
        <f>Beams!$C$9/AS28</f>
        <v>136.07748184019371</v>
      </c>
      <c r="CJ28" s="3">
        <f>Beams!$B$8*BE28/(AQ28*2*T28)</f>
        <v>1199.2636799587285</v>
      </c>
      <c r="CK28" s="3">
        <f>Beams!$C$8*BF28/(AM28*Q28)</f>
        <v>334.95489690721649</v>
      </c>
      <c r="CL28" s="3">
        <f>Beams!$B$12*T28/AX28</f>
        <v>346.61675579322639</v>
      </c>
      <c r="CM28" s="3">
        <f>Beams!$B$12*Q28/AX28</f>
        <v>192.34224598930481</v>
      </c>
      <c r="CN28" s="3">
        <f t="shared" si="0"/>
        <v>2181.9496177278047</v>
      </c>
      <c r="CO28" s="3">
        <f t="shared" si="1"/>
        <v>730.30504145267787</v>
      </c>
      <c r="CP28" s="3"/>
      <c r="CQ28" s="3">
        <f>MIN(Beams!$B$21:$B$22)/MAX(CN28:CP28)-1</f>
        <v>8.1661144865605113</v>
      </c>
      <c r="CS28" s="1"/>
      <c r="CT28" s="2"/>
      <c r="CU28" s="2"/>
      <c r="CV28" s="1"/>
      <c r="CW28" s="1"/>
      <c r="CX28" s="1"/>
      <c r="CY28" s="2"/>
      <c r="CZ28" s="2"/>
      <c r="DA28" s="2"/>
      <c r="DB28" s="1"/>
      <c r="DC28" s="1"/>
      <c r="DD28" s="1"/>
      <c r="DE28" s="1"/>
      <c r="DF28" s="1"/>
      <c r="DG28" s="3"/>
      <c r="DH28" s="1"/>
      <c r="DI28" s="1"/>
      <c r="DJ28" s="2"/>
      <c r="DK28" s="1"/>
      <c r="DL28" s="1"/>
      <c r="DM28" s="1"/>
      <c r="DN28" s="1"/>
      <c r="DO28" s="1"/>
      <c r="DP28" s="1"/>
      <c r="DQ28" s="1"/>
      <c r="DR28" s="1"/>
      <c r="DS28" s="1"/>
      <c r="DT28" s="2"/>
      <c r="DU28" s="1"/>
      <c r="DV28" s="1"/>
      <c r="DW28" s="1"/>
      <c r="DX28" s="1"/>
      <c r="DY28" s="1"/>
      <c r="DZ28" s="1"/>
      <c r="EA28" s="1"/>
      <c r="EB28" s="1"/>
      <c r="EC28" s="1"/>
      <c r="ED28" s="4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2"/>
      <c r="EX28" s="1"/>
      <c r="EY28" s="1"/>
      <c r="EZ28" s="1"/>
      <c r="FA28" s="1"/>
      <c r="FB28" s="1"/>
      <c r="FC28" s="1"/>
      <c r="FD28" s="1"/>
      <c r="FE28" s="1"/>
      <c r="FF28" s="1"/>
    </row>
    <row r="29" spans="1:162" x14ac:dyDescent="0.55000000000000004">
      <c r="A29" s="1" t="s">
        <v>17</v>
      </c>
      <c r="B29" s="1" t="s">
        <v>124</v>
      </c>
      <c r="C29" s="1" t="s">
        <v>124</v>
      </c>
      <c r="D29" s="1" t="s">
        <v>100</v>
      </c>
      <c r="E29" s="4">
        <v>235</v>
      </c>
      <c r="F29" s="2">
        <v>69.099999999999994</v>
      </c>
      <c r="G29" s="2">
        <v>39.700000000000003</v>
      </c>
      <c r="H29" s="11">
        <v>39.75</v>
      </c>
      <c r="I29" s="1" t="s">
        <v>98</v>
      </c>
      <c r="J29" s="1" t="s">
        <v>98</v>
      </c>
      <c r="K29" s="1" t="s">
        <v>98</v>
      </c>
      <c r="L29" s="2">
        <v>11.9</v>
      </c>
      <c r="M29" s="11">
        <v>11.875</v>
      </c>
      <c r="N29" s="11" t="s">
        <v>98</v>
      </c>
      <c r="O29" s="1" t="s">
        <v>98</v>
      </c>
      <c r="P29" s="1" t="s">
        <v>98</v>
      </c>
      <c r="Q29" s="14">
        <v>0.83</v>
      </c>
      <c r="R29" s="11">
        <v>0.8125</v>
      </c>
      <c r="S29" s="13">
        <v>0.4375</v>
      </c>
      <c r="T29" s="3">
        <v>1.58</v>
      </c>
      <c r="U29" s="13">
        <v>1.5625</v>
      </c>
      <c r="V29" s="1" t="s">
        <v>98</v>
      </c>
      <c r="W29" s="1" t="s">
        <v>98</v>
      </c>
      <c r="X29" s="1" t="s">
        <v>98</v>
      </c>
      <c r="Y29" s="16">
        <v>2.76</v>
      </c>
      <c r="Z29" s="18">
        <v>2.875</v>
      </c>
      <c r="AA29" s="18">
        <v>1.625</v>
      </c>
      <c r="AB29" s="1" t="s">
        <v>98</v>
      </c>
      <c r="AC29" s="1" t="s">
        <v>98</v>
      </c>
      <c r="AD29" s="1" t="s">
        <v>98</v>
      </c>
      <c r="AE29" s="1" t="s">
        <v>98</v>
      </c>
      <c r="AF29" s="1" t="s">
        <v>98</v>
      </c>
      <c r="AG29" s="3">
        <v>3.77</v>
      </c>
      <c r="AH29" s="1" t="s">
        <v>98</v>
      </c>
      <c r="AI29" s="1" t="s">
        <v>98</v>
      </c>
      <c r="AJ29" s="2">
        <v>41.2</v>
      </c>
      <c r="AK29" s="1" t="s">
        <v>98</v>
      </c>
      <c r="AL29" s="1" t="s">
        <v>98</v>
      </c>
      <c r="AM29" s="4">
        <v>17400</v>
      </c>
      <c r="AN29" s="4">
        <v>1010</v>
      </c>
      <c r="AO29" s="4">
        <v>875</v>
      </c>
      <c r="AP29" s="2">
        <v>15.9</v>
      </c>
      <c r="AQ29" s="4">
        <v>444</v>
      </c>
      <c r="AR29" s="4">
        <v>118</v>
      </c>
      <c r="AS29" s="2">
        <v>74.599999999999994</v>
      </c>
      <c r="AT29" s="3">
        <v>2.54</v>
      </c>
      <c r="AU29" s="1" t="s">
        <v>98</v>
      </c>
      <c r="AV29" s="1" t="s">
        <v>98</v>
      </c>
      <c r="AW29" s="1" t="s">
        <v>98</v>
      </c>
      <c r="AX29" s="2">
        <v>41.3</v>
      </c>
      <c r="AY29" s="4">
        <v>161000</v>
      </c>
      <c r="AZ29" s="1" t="s">
        <v>98</v>
      </c>
      <c r="BA29" s="4">
        <v>113</v>
      </c>
      <c r="BB29" s="4">
        <v>530</v>
      </c>
      <c r="BC29" s="1" t="s">
        <v>98</v>
      </c>
      <c r="BD29" s="1" t="s">
        <v>98</v>
      </c>
      <c r="BE29" s="4">
        <v>166</v>
      </c>
      <c r="BF29" s="4">
        <v>495</v>
      </c>
      <c r="BG29" s="1" t="s">
        <v>98</v>
      </c>
      <c r="BH29" s="1" t="s">
        <v>98</v>
      </c>
      <c r="BI29" s="1" t="s">
        <v>98</v>
      </c>
      <c r="BJ29" s="1" t="s">
        <v>98</v>
      </c>
      <c r="BK29" s="1" t="s">
        <v>98</v>
      </c>
      <c r="BL29" s="1" t="s">
        <v>98</v>
      </c>
      <c r="BM29" s="1" t="s">
        <v>98</v>
      </c>
      <c r="BN29" s="1" t="s">
        <v>98</v>
      </c>
      <c r="BO29" s="1" t="s">
        <v>98</v>
      </c>
      <c r="BP29" s="1" t="s">
        <v>98</v>
      </c>
      <c r="BQ29" s="1" t="s">
        <v>98</v>
      </c>
      <c r="BR29" s="1" t="s">
        <v>98</v>
      </c>
      <c r="BS29" s="1" t="s">
        <v>98</v>
      </c>
      <c r="BT29" s="1" t="s">
        <v>98</v>
      </c>
      <c r="BU29" s="1" t="s">
        <v>98</v>
      </c>
      <c r="BV29" s="1" t="s">
        <v>98</v>
      </c>
      <c r="BW29" s="3">
        <v>3.11</v>
      </c>
      <c r="BX29" s="2">
        <v>38.1</v>
      </c>
      <c r="BY29" s="4">
        <v>111</v>
      </c>
      <c r="BZ29" s="1" t="s">
        <v>98</v>
      </c>
      <c r="CA29" s="4">
        <v>123</v>
      </c>
      <c r="CB29" s="2">
        <v>91.3</v>
      </c>
      <c r="CC29" s="4">
        <v>103</v>
      </c>
      <c r="CD29" s="11">
        <v>34</v>
      </c>
      <c r="CE29" s="11">
        <v>7.5</v>
      </c>
      <c r="CF29" s="12" t="s">
        <v>98</v>
      </c>
      <c r="CG29" s="3">
        <f>Beams!$B$11/F29</f>
        <v>162.66280752532563</v>
      </c>
      <c r="CH29" s="3">
        <f>Beams!$B$9/AO29</f>
        <v>12.845714285714285</v>
      </c>
      <c r="CI29" s="3">
        <f>Beams!$C$9/AS29</f>
        <v>150.67024128686327</v>
      </c>
      <c r="CJ29" s="3">
        <f>Beams!$B$8*BE29/(AQ29*2*T29)</f>
        <v>1329.8551716273237</v>
      </c>
      <c r="CK29" s="3">
        <f>Beams!$C$8*BF29/(AM29*Q29)</f>
        <v>385.2513502285002</v>
      </c>
      <c r="CL29" s="3">
        <f>Beams!$B$12*T29/AX29</f>
        <v>430.00484261501214</v>
      </c>
      <c r="CM29" s="3">
        <f>Beams!$B$12*Q29/AX29</f>
        <v>225.88861985472153</v>
      </c>
      <c r="CN29" s="3">
        <f t="shared" si="0"/>
        <v>2442.6725961587604</v>
      </c>
      <c r="CO29" s="3">
        <f t="shared" si="1"/>
        <v>839.47924321828134</v>
      </c>
      <c r="CP29" s="3"/>
      <c r="CQ29" s="3">
        <f>MIN(Beams!$B$21:$B$22)/MAX(CN29:CP29)-1</f>
        <v>7.1877530502659752</v>
      </c>
      <c r="CS29" s="1"/>
      <c r="CT29" s="2"/>
      <c r="CU29" s="2"/>
      <c r="CV29" s="1"/>
      <c r="CW29" s="1"/>
      <c r="CX29" s="1"/>
      <c r="CY29" s="2"/>
      <c r="CZ29" s="2"/>
      <c r="DA29" s="2"/>
      <c r="DB29" s="1"/>
      <c r="DC29" s="1"/>
      <c r="DD29" s="1"/>
      <c r="DE29" s="1"/>
      <c r="DF29" s="1"/>
      <c r="DG29" s="3"/>
      <c r="DH29" s="1"/>
      <c r="DI29" s="1"/>
      <c r="DJ29" s="2"/>
      <c r="DK29" s="1"/>
      <c r="DL29" s="1"/>
      <c r="DM29" s="1"/>
      <c r="DN29" s="1"/>
      <c r="DO29" s="1"/>
      <c r="DP29" s="1"/>
      <c r="DQ29" s="1"/>
      <c r="DR29" s="1"/>
      <c r="DS29" s="1"/>
      <c r="DT29" s="2"/>
      <c r="DU29" s="1"/>
      <c r="DV29" s="1"/>
      <c r="DW29" s="1"/>
      <c r="DX29" s="1"/>
      <c r="DY29" s="1"/>
      <c r="DZ29" s="1"/>
      <c r="EA29" s="1"/>
      <c r="EB29" s="1"/>
      <c r="EC29" s="1"/>
      <c r="ED29" s="4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</row>
    <row r="30" spans="1:162" x14ac:dyDescent="0.55000000000000004">
      <c r="A30" s="1" t="s">
        <v>17</v>
      </c>
      <c r="B30" s="1" t="s">
        <v>125</v>
      </c>
      <c r="C30" s="1" t="s">
        <v>125</v>
      </c>
      <c r="D30" s="1" t="s">
        <v>100</v>
      </c>
      <c r="E30" s="4">
        <v>211</v>
      </c>
      <c r="F30" s="2">
        <v>62.1</v>
      </c>
      <c r="G30" s="2">
        <v>39.4</v>
      </c>
      <c r="H30" s="11">
        <v>39.375</v>
      </c>
      <c r="I30" s="1" t="s">
        <v>98</v>
      </c>
      <c r="J30" s="1" t="s">
        <v>98</v>
      </c>
      <c r="K30" s="1" t="s">
        <v>98</v>
      </c>
      <c r="L30" s="2">
        <v>11.8</v>
      </c>
      <c r="M30" s="11">
        <v>11.75</v>
      </c>
      <c r="N30" s="11" t="s">
        <v>98</v>
      </c>
      <c r="O30" s="1" t="s">
        <v>98</v>
      </c>
      <c r="P30" s="1" t="s">
        <v>98</v>
      </c>
      <c r="Q30" s="14">
        <v>0.75</v>
      </c>
      <c r="R30" s="11">
        <v>0.75</v>
      </c>
      <c r="S30" s="13">
        <v>0.375</v>
      </c>
      <c r="T30" s="3">
        <v>1.42</v>
      </c>
      <c r="U30" s="13">
        <v>1.4375</v>
      </c>
      <c r="V30" s="1" t="s">
        <v>98</v>
      </c>
      <c r="W30" s="1" t="s">
        <v>98</v>
      </c>
      <c r="X30" s="1" t="s">
        <v>98</v>
      </c>
      <c r="Y30" s="16">
        <v>2.6</v>
      </c>
      <c r="Z30" s="18">
        <v>2.6875</v>
      </c>
      <c r="AA30" s="18">
        <v>1.5625</v>
      </c>
      <c r="AB30" s="1" t="s">
        <v>98</v>
      </c>
      <c r="AC30" s="1" t="s">
        <v>98</v>
      </c>
      <c r="AD30" s="1" t="s">
        <v>98</v>
      </c>
      <c r="AE30" s="1" t="s">
        <v>98</v>
      </c>
      <c r="AF30" s="1" t="s">
        <v>98</v>
      </c>
      <c r="AG30" s="3">
        <v>4.17</v>
      </c>
      <c r="AH30" s="1" t="s">
        <v>98</v>
      </c>
      <c r="AI30" s="1" t="s">
        <v>98</v>
      </c>
      <c r="AJ30" s="2">
        <v>45.6</v>
      </c>
      <c r="AK30" s="1" t="s">
        <v>98</v>
      </c>
      <c r="AL30" s="1" t="s">
        <v>98</v>
      </c>
      <c r="AM30" s="4">
        <v>15500</v>
      </c>
      <c r="AN30" s="4">
        <v>906</v>
      </c>
      <c r="AO30" s="4">
        <v>786</v>
      </c>
      <c r="AP30" s="2">
        <v>15.8</v>
      </c>
      <c r="AQ30" s="4">
        <v>390</v>
      </c>
      <c r="AR30" s="4">
        <v>105</v>
      </c>
      <c r="AS30" s="2">
        <v>66.099999999999994</v>
      </c>
      <c r="AT30" s="3">
        <v>2.5099999999999998</v>
      </c>
      <c r="AU30" s="1" t="s">
        <v>98</v>
      </c>
      <c r="AV30" s="1" t="s">
        <v>98</v>
      </c>
      <c r="AW30" s="1" t="s">
        <v>98</v>
      </c>
      <c r="AX30" s="2">
        <v>30.4</v>
      </c>
      <c r="AY30" s="4">
        <v>141000</v>
      </c>
      <c r="AZ30" s="1" t="s">
        <v>98</v>
      </c>
      <c r="BA30" s="4">
        <v>112</v>
      </c>
      <c r="BB30" s="4">
        <v>468</v>
      </c>
      <c r="BC30" s="1" t="s">
        <v>98</v>
      </c>
      <c r="BD30" s="1" t="s">
        <v>98</v>
      </c>
      <c r="BE30" s="4">
        <v>148</v>
      </c>
      <c r="BF30" s="4">
        <v>442</v>
      </c>
      <c r="BG30" s="1" t="s">
        <v>98</v>
      </c>
      <c r="BH30" s="1" t="s">
        <v>98</v>
      </c>
      <c r="BI30" s="1" t="s">
        <v>98</v>
      </c>
      <c r="BJ30" s="1" t="s">
        <v>98</v>
      </c>
      <c r="BK30" s="1" t="s">
        <v>98</v>
      </c>
      <c r="BL30" s="1" t="s">
        <v>98</v>
      </c>
      <c r="BM30" s="1" t="s">
        <v>98</v>
      </c>
      <c r="BN30" s="1" t="s">
        <v>98</v>
      </c>
      <c r="BO30" s="1" t="s">
        <v>98</v>
      </c>
      <c r="BP30" s="1" t="s">
        <v>98</v>
      </c>
      <c r="BQ30" s="1" t="s">
        <v>98</v>
      </c>
      <c r="BR30" s="1" t="s">
        <v>98</v>
      </c>
      <c r="BS30" s="1" t="s">
        <v>98</v>
      </c>
      <c r="BT30" s="1" t="s">
        <v>98</v>
      </c>
      <c r="BU30" s="1" t="s">
        <v>98</v>
      </c>
      <c r="BV30" s="1" t="s">
        <v>98</v>
      </c>
      <c r="BW30" s="3">
        <v>3.07</v>
      </c>
      <c r="BX30" s="2">
        <v>38</v>
      </c>
      <c r="BY30" s="4">
        <v>110</v>
      </c>
      <c r="BZ30" s="1" t="s">
        <v>98</v>
      </c>
      <c r="CA30" s="4">
        <v>122</v>
      </c>
      <c r="CB30" s="2">
        <v>90.6</v>
      </c>
      <c r="CC30" s="4">
        <v>102</v>
      </c>
      <c r="CD30" s="11">
        <v>34</v>
      </c>
      <c r="CE30" s="11">
        <v>7.5</v>
      </c>
      <c r="CF30" s="12" t="s">
        <v>98</v>
      </c>
      <c r="CG30" s="3">
        <f>Beams!$B$11/F30</f>
        <v>180.99838969404186</v>
      </c>
      <c r="CH30" s="3">
        <f>Beams!$B$9/AO30</f>
        <v>14.300254452926209</v>
      </c>
      <c r="CI30" s="3">
        <f>Beams!$C$9/AS30</f>
        <v>170.04538577912257</v>
      </c>
      <c r="CJ30" s="3">
        <f>Beams!$B$8*BE30/(AQ30*2*T30)</f>
        <v>1501.9140483929218</v>
      </c>
      <c r="CK30" s="3">
        <f>Beams!$C$8*BF30/(AM30*Q30)</f>
        <v>427.36172043010754</v>
      </c>
      <c r="CL30" s="3">
        <f>Beams!$B$12*T30/AX30</f>
        <v>525.02631578947364</v>
      </c>
      <c r="CM30" s="3">
        <f>Beams!$B$12*Q30/AX30</f>
        <v>277.3026315789474</v>
      </c>
      <c r="CN30" s="3">
        <f t="shared" si="0"/>
        <v>2779.8689867144976</v>
      </c>
      <c r="CO30" s="3">
        <f t="shared" si="1"/>
        <v>955.02912464040003</v>
      </c>
      <c r="CP30" s="3"/>
      <c r="CQ30" s="3">
        <f>MIN(Beams!$B$21:$B$22)/MAX(CN30:CP30)-1</f>
        <v>6.1945836640444778</v>
      </c>
      <c r="CS30" s="1"/>
      <c r="CT30" s="2"/>
      <c r="CU30" s="2"/>
      <c r="CV30" s="1"/>
      <c r="CW30" s="1"/>
      <c r="CX30" s="1"/>
      <c r="CY30" s="2"/>
      <c r="CZ30" s="2"/>
      <c r="DA30" s="2"/>
      <c r="DB30" s="1"/>
      <c r="DC30" s="1"/>
      <c r="DD30" s="1"/>
      <c r="DE30" s="1"/>
      <c r="DF30" s="1"/>
      <c r="DG30" s="3"/>
      <c r="DH30" s="1"/>
      <c r="DI30" s="1"/>
      <c r="DJ30" s="2"/>
      <c r="DK30" s="1"/>
      <c r="DL30" s="1"/>
      <c r="DM30" s="1"/>
      <c r="DN30" s="1"/>
      <c r="DO30" s="1"/>
      <c r="DP30" s="1"/>
      <c r="DQ30" s="1"/>
      <c r="DR30" s="1"/>
      <c r="DS30" s="1"/>
      <c r="DT30" s="2"/>
      <c r="DU30" s="1"/>
      <c r="DV30" s="1"/>
      <c r="DW30" s="1"/>
      <c r="DX30" s="1"/>
      <c r="DY30" s="1"/>
      <c r="DZ30" s="1"/>
      <c r="EA30" s="1"/>
      <c r="EB30" s="1"/>
      <c r="EC30" s="1"/>
      <c r="ED30" s="4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</row>
    <row r="31" spans="1:162" x14ac:dyDescent="0.55000000000000004">
      <c r="A31" s="1" t="s">
        <v>17</v>
      </c>
      <c r="B31" s="1" t="s">
        <v>126</v>
      </c>
      <c r="C31" s="1" t="s">
        <v>126</v>
      </c>
      <c r="D31" s="1" t="s">
        <v>100</v>
      </c>
      <c r="E31" s="4">
        <v>183</v>
      </c>
      <c r="F31" s="2">
        <v>53.3</v>
      </c>
      <c r="G31" s="2">
        <v>39</v>
      </c>
      <c r="H31" s="11">
        <v>39</v>
      </c>
      <c r="I31" s="1" t="s">
        <v>98</v>
      </c>
      <c r="J31" s="1" t="s">
        <v>98</v>
      </c>
      <c r="K31" s="1" t="s">
        <v>98</v>
      </c>
      <c r="L31" s="2">
        <v>11.8</v>
      </c>
      <c r="M31" s="11">
        <v>11.75</v>
      </c>
      <c r="N31" s="11" t="s">
        <v>98</v>
      </c>
      <c r="O31" s="1" t="s">
        <v>98</v>
      </c>
      <c r="P31" s="1" t="s">
        <v>98</v>
      </c>
      <c r="Q31" s="14">
        <v>0.65</v>
      </c>
      <c r="R31" s="11">
        <v>0.625</v>
      </c>
      <c r="S31" s="13">
        <v>0.3125</v>
      </c>
      <c r="T31" s="3">
        <v>1.2</v>
      </c>
      <c r="U31" s="13">
        <v>1.1875</v>
      </c>
      <c r="V31" s="1" t="s">
        <v>98</v>
      </c>
      <c r="W31" s="1" t="s">
        <v>98</v>
      </c>
      <c r="X31" s="1" t="s">
        <v>98</v>
      </c>
      <c r="Y31" s="16">
        <v>2.38</v>
      </c>
      <c r="Z31" s="18">
        <v>2.5</v>
      </c>
      <c r="AA31" s="18">
        <v>1.5625</v>
      </c>
      <c r="AB31" s="1" t="s">
        <v>98</v>
      </c>
      <c r="AC31" s="1" t="s">
        <v>98</v>
      </c>
      <c r="AD31" s="1" t="s">
        <v>98</v>
      </c>
      <c r="AE31" s="1" t="s">
        <v>98</v>
      </c>
      <c r="AF31" s="1" t="s">
        <v>98</v>
      </c>
      <c r="AG31" s="3">
        <v>4.92</v>
      </c>
      <c r="AH31" s="1" t="s">
        <v>98</v>
      </c>
      <c r="AI31" s="1" t="s">
        <v>98</v>
      </c>
      <c r="AJ31" s="2">
        <v>52.6</v>
      </c>
      <c r="AK31" s="1" t="s">
        <v>98</v>
      </c>
      <c r="AL31" s="1" t="s">
        <v>98</v>
      </c>
      <c r="AM31" s="4">
        <v>13200</v>
      </c>
      <c r="AN31" s="4">
        <v>774</v>
      </c>
      <c r="AO31" s="4">
        <v>675</v>
      </c>
      <c r="AP31" s="2">
        <v>15.7</v>
      </c>
      <c r="AQ31" s="4">
        <v>331</v>
      </c>
      <c r="AR31" s="2">
        <v>88.3</v>
      </c>
      <c r="AS31" s="2">
        <v>56</v>
      </c>
      <c r="AT31" s="3">
        <v>2.4900000000000002</v>
      </c>
      <c r="AU31" s="1" t="s">
        <v>98</v>
      </c>
      <c r="AV31" s="1" t="s">
        <v>98</v>
      </c>
      <c r="AW31" s="1" t="s">
        <v>98</v>
      </c>
      <c r="AX31" s="2">
        <v>19.3</v>
      </c>
      <c r="AY31" s="4">
        <v>118000</v>
      </c>
      <c r="AZ31" s="1" t="s">
        <v>98</v>
      </c>
      <c r="BA31" s="4">
        <v>112</v>
      </c>
      <c r="BB31" s="4">
        <v>395</v>
      </c>
      <c r="BC31" s="1" t="s">
        <v>98</v>
      </c>
      <c r="BD31" s="1" t="s">
        <v>98</v>
      </c>
      <c r="BE31" s="4">
        <v>126</v>
      </c>
      <c r="BF31" s="4">
        <v>376</v>
      </c>
      <c r="BG31" s="1" t="s">
        <v>98</v>
      </c>
      <c r="BH31" s="1" t="s">
        <v>98</v>
      </c>
      <c r="BI31" s="1" t="s">
        <v>98</v>
      </c>
      <c r="BJ31" s="1" t="s">
        <v>98</v>
      </c>
      <c r="BK31" s="1" t="s">
        <v>98</v>
      </c>
      <c r="BL31" s="1" t="s">
        <v>98</v>
      </c>
      <c r="BM31" s="1" t="s">
        <v>98</v>
      </c>
      <c r="BN31" s="1" t="s">
        <v>98</v>
      </c>
      <c r="BO31" s="1" t="s">
        <v>98</v>
      </c>
      <c r="BP31" s="1" t="s">
        <v>98</v>
      </c>
      <c r="BQ31" s="1" t="s">
        <v>98</v>
      </c>
      <c r="BR31" s="1" t="s">
        <v>98</v>
      </c>
      <c r="BS31" s="1" t="s">
        <v>98</v>
      </c>
      <c r="BT31" s="1" t="s">
        <v>98</v>
      </c>
      <c r="BU31" s="1" t="s">
        <v>98</v>
      </c>
      <c r="BV31" s="1" t="s">
        <v>98</v>
      </c>
      <c r="BW31" s="3">
        <v>3.04</v>
      </c>
      <c r="BX31" s="2">
        <v>37.799999999999997</v>
      </c>
      <c r="BY31" s="4">
        <v>110</v>
      </c>
      <c r="BZ31" s="1" t="s">
        <v>98</v>
      </c>
      <c r="CA31" s="4">
        <v>122</v>
      </c>
      <c r="CB31" s="2">
        <v>89.8</v>
      </c>
      <c r="CC31" s="4">
        <v>102</v>
      </c>
      <c r="CD31" s="11">
        <v>34</v>
      </c>
      <c r="CE31" s="11">
        <v>7.5</v>
      </c>
      <c r="CF31" s="12" t="s">
        <v>98</v>
      </c>
      <c r="CG31" s="3">
        <f>Beams!$B$11/F31</f>
        <v>210.88180112570359</v>
      </c>
      <c r="CH31" s="3">
        <f>Beams!$B$9/AO31</f>
        <v>16.651851851851852</v>
      </c>
      <c r="CI31" s="3">
        <f>Beams!$C$9/AS31</f>
        <v>200.71428571428572</v>
      </c>
      <c r="CJ31" s="3">
        <f>Beams!$B$8*BE31/(AQ31*2*T31)</f>
        <v>1782.7794561933536</v>
      </c>
      <c r="CK31" s="3">
        <f>Beams!$C$8*BF31/(AM31*Q31)</f>
        <v>492.56876456876455</v>
      </c>
      <c r="CL31" s="3">
        <f>Beams!$B$12*T31/AX31</f>
        <v>698.86010362694299</v>
      </c>
      <c r="CM31" s="3">
        <f>Beams!$B$12*Q31/AX31</f>
        <v>378.54922279792743</v>
      </c>
      <c r="CN31" s="3">
        <f t="shared" si="0"/>
        <v>3344.1770884020784</v>
      </c>
      <c r="CO31" s="3">
        <f t="shared" si="1"/>
        <v>1158.0875626320112</v>
      </c>
      <c r="CP31" s="3"/>
      <c r="CQ31" s="3">
        <f>MIN(Beams!$B$21:$B$22)/MAX(CN31:CP31)-1</f>
        <v>4.9805445319752613</v>
      </c>
      <c r="CS31" s="1"/>
      <c r="CT31" s="2"/>
      <c r="CU31" s="2"/>
      <c r="CV31" s="1"/>
      <c r="CW31" s="1"/>
      <c r="CX31" s="1"/>
      <c r="CY31" s="2"/>
      <c r="CZ31" s="2"/>
      <c r="DA31" s="2"/>
      <c r="DB31" s="1"/>
      <c r="DC31" s="1"/>
      <c r="DD31" s="1"/>
      <c r="DE31" s="1"/>
      <c r="DF31" s="1"/>
      <c r="DG31" s="3"/>
      <c r="DH31" s="1"/>
      <c r="DI31" s="1"/>
      <c r="DJ31" s="2"/>
      <c r="DK31" s="1"/>
      <c r="DL31" s="1"/>
      <c r="DM31" s="1"/>
      <c r="DN31" s="1"/>
      <c r="DO31" s="1"/>
      <c r="DP31" s="1"/>
      <c r="DQ31" s="2"/>
      <c r="DR31" s="1"/>
      <c r="DS31" s="1"/>
      <c r="DT31" s="2"/>
      <c r="DU31" s="1"/>
      <c r="DV31" s="1"/>
      <c r="DW31" s="1"/>
      <c r="DX31" s="1"/>
      <c r="DY31" s="1"/>
      <c r="DZ31" s="1"/>
      <c r="EA31" s="1"/>
      <c r="EB31" s="1"/>
      <c r="EC31" s="1"/>
      <c r="ED31" s="4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</row>
    <row r="32" spans="1:162" x14ac:dyDescent="0.55000000000000004">
      <c r="A32" s="1" t="s">
        <v>17</v>
      </c>
      <c r="B32" s="1" t="s">
        <v>127</v>
      </c>
      <c r="C32" s="1" t="s">
        <v>127</v>
      </c>
      <c r="D32" s="1" t="s">
        <v>100</v>
      </c>
      <c r="E32" s="4">
        <v>167</v>
      </c>
      <c r="F32" s="2">
        <v>49.3</v>
      </c>
      <c r="G32" s="2">
        <v>38.6</v>
      </c>
      <c r="H32" s="11">
        <v>38.625</v>
      </c>
      <c r="I32" s="1" t="s">
        <v>98</v>
      </c>
      <c r="J32" s="1" t="s">
        <v>98</v>
      </c>
      <c r="K32" s="1" t="s">
        <v>98</v>
      </c>
      <c r="L32" s="2">
        <v>11.8</v>
      </c>
      <c r="M32" s="11">
        <v>11.75</v>
      </c>
      <c r="N32" s="11" t="s">
        <v>98</v>
      </c>
      <c r="O32" s="1" t="s">
        <v>98</v>
      </c>
      <c r="P32" s="1" t="s">
        <v>98</v>
      </c>
      <c r="Q32" s="14">
        <v>0.65</v>
      </c>
      <c r="R32" s="11">
        <v>0.625</v>
      </c>
      <c r="S32" s="13">
        <v>0.3125</v>
      </c>
      <c r="T32" s="3">
        <v>1.03</v>
      </c>
      <c r="U32" s="13">
        <v>1</v>
      </c>
      <c r="V32" s="1" t="s">
        <v>98</v>
      </c>
      <c r="W32" s="1" t="s">
        <v>98</v>
      </c>
      <c r="X32" s="1" t="s">
        <v>98</v>
      </c>
      <c r="Y32" s="16">
        <v>2.21</v>
      </c>
      <c r="Z32" s="18">
        <v>2.3125</v>
      </c>
      <c r="AA32" s="18">
        <v>1.5625</v>
      </c>
      <c r="AB32" s="1" t="s">
        <v>98</v>
      </c>
      <c r="AC32" s="1" t="s">
        <v>98</v>
      </c>
      <c r="AD32" s="1" t="s">
        <v>98</v>
      </c>
      <c r="AE32" s="1" t="s">
        <v>98</v>
      </c>
      <c r="AF32" s="1" t="s">
        <v>98</v>
      </c>
      <c r="AG32" s="3">
        <v>5.76</v>
      </c>
      <c r="AH32" s="1" t="s">
        <v>98</v>
      </c>
      <c r="AI32" s="1" t="s">
        <v>98</v>
      </c>
      <c r="AJ32" s="2">
        <v>52.6</v>
      </c>
      <c r="AK32" s="1" t="s">
        <v>98</v>
      </c>
      <c r="AL32" s="1" t="s">
        <v>98</v>
      </c>
      <c r="AM32" s="4">
        <v>11600</v>
      </c>
      <c r="AN32" s="4">
        <v>693</v>
      </c>
      <c r="AO32" s="4">
        <v>600</v>
      </c>
      <c r="AP32" s="2">
        <v>15.3</v>
      </c>
      <c r="AQ32" s="4">
        <v>283</v>
      </c>
      <c r="AR32" s="2">
        <v>76</v>
      </c>
      <c r="AS32" s="2">
        <v>47.9</v>
      </c>
      <c r="AT32" s="3">
        <v>2.4</v>
      </c>
      <c r="AU32" s="1" t="s">
        <v>98</v>
      </c>
      <c r="AV32" s="1" t="s">
        <v>98</v>
      </c>
      <c r="AW32" s="1" t="s">
        <v>98</v>
      </c>
      <c r="AX32" s="2">
        <v>14</v>
      </c>
      <c r="AY32" s="4">
        <v>99700</v>
      </c>
      <c r="AZ32" s="1" t="s">
        <v>98</v>
      </c>
      <c r="BA32" s="4">
        <v>111</v>
      </c>
      <c r="BB32" s="4">
        <v>336</v>
      </c>
      <c r="BC32" s="1" t="s">
        <v>98</v>
      </c>
      <c r="BD32" s="1" t="s">
        <v>98</v>
      </c>
      <c r="BE32" s="4">
        <v>107</v>
      </c>
      <c r="BF32" s="4">
        <v>336</v>
      </c>
      <c r="BG32" s="1" t="s">
        <v>98</v>
      </c>
      <c r="BH32" s="1" t="s">
        <v>98</v>
      </c>
      <c r="BI32" s="1" t="s">
        <v>98</v>
      </c>
      <c r="BJ32" s="1" t="s">
        <v>98</v>
      </c>
      <c r="BK32" s="1" t="s">
        <v>98</v>
      </c>
      <c r="BL32" s="1" t="s">
        <v>98</v>
      </c>
      <c r="BM32" s="1" t="s">
        <v>98</v>
      </c>
      <c r="BN32" s="1" t="s">
        <v>98</v>
      </c>
      <c r="BO32" s="1" t="s">
        <v>98</v>
      </c>
      <c r="BP32" s="1" t="s">
        <v>98</v>
      </c>
      <c r="BQ32" s="1" t="s">
        <v>98</v>
      </c>
      <c r="BR32" s="1" t="s">
        <v>98</v>
      </c>
      <c r="BS32" s="1" t="s">
        <v>98</v>
      </c>
      <c r="BT32" s="1" t="s">
        <v>98</v>
      </c>
      <c r="BU32" s="1" t="s">
        <v>98</v>
      </c>
      <c r="BV32" s="1" t="s">
        <v>98</v>
      </c>
      <c r="BW32" s="3">
        <v>2.98</v>
      </c>
      <c r="BX32" s="2">
        <v>37.6</v>
      </c>
      <c r="BY32" s="4">
        <v>109</v>
      </c>
      <c r="BZ32" s="1" t="s">
        <v>98</v>
      </c>
      <c r="CA32" s="4">
        <v>121</v>
      </c>
      <c r="CB32" s="2">
        <v>89</v>
      </c>
      <c r="CC32" s="4">
        <v>101</v>
      </c>
      <c r="CD32" s="11">
        <v>34</v>
      </c>
      <c r="CE32" s="11">
        <v>7.5</v>
      </c>
      <c r="CF32" s="12" t="s">
        <v>98</v>
      </c>
      <c r="CG32" s="3">
        <f>Beams!$B$11/F32</f>
        <v>227.99188640973631</v>
      </c>
      <c r="CH32" s="3">
        <f>Beams!$B$9/AO32</f>
        <v>18.733333333333334</v>
      </c>
      <c r="CI32" s="3">
        <f>Beams!$C$9/AS32</f>
        <v>234.65553235908143</v>
      </c>
      <c r="CJ32" s="3">
        <f>Beams!$B$8*BE32/(AQ32*2*T32)</f>
        <v>2062.9867233867371</v>
      </c>
      <c r="CK32" s="3">
        <f>Beams!$C$8*BF32/(AM32*Q32)</f>
        <v>500.88063660477451</v>
      </c>
      <c r="CL32" s="3">
        <f>Beams!$B$12*T32/AX32</f>
        <v>826.94285714285718</v>
      </c>
      <c r="CM32" s="3">
        <f>Beams!$B$12*Q32/AX32</f>
        <v>521.85714285714289</v>
      </c>
      <c r="CN32" s="3">
        <f t="shared" si="0"/>
        <v>3879.5584230738227</v>
      </c>
      <c r="CO32" s="3">
        <f t="shared" si="1"/>
        <v>1342.1536042958371</v>
      </c>
      <c r="CP32" s="3"/>
      <c r="CQ32" s="3">
        <f>MIN(Beams!$B$21:$B$22)/MAX(CN32:CP32)-1</f>
        <v>4.1552258837112062</v>
      </c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26"/>
    </row>
    <row r="33" spans="1:162" x14ac:dyDescent="0.55000000000000004">
      <c r="A33" s="1" t="s">
        <v>17</v>
      </c>
      <c r="B33" s="1" t="s">
        <v>128</v>
      </c>
      <c r="C33" s="1" t="s">
        <v>128</v>
      </c>
      <c r="D33" s="1" t="s">
        <v>100</v>
      </c>
      <c r="E33" s="4">
        <v>149</v>
      </c>
      <c r="F33" s="2">
        <v>43.8</v>
      </c>
      <c r="G33" s="2">
        <v>38.200000000000003</v>
      </c>
      <c r="H33" s="11">
        <v>38.25</v>
      </c>
      <c r="I33" s="1" t="s">
        <v>98</v>
      </c>
      <c r="J33" s="1" t="s">
        <v>98</v>
      </c>
      <c r="K33" s="1" t="s">
        <v>98</v>
      </c>
      <c r="L33" s="2">
        <v>11.8</v>
      </c>
      <c r="M33" s="11">
        <v>11.75</v>
      </c>
      <c r="N33" s="11" t="s">
        <v>98</v>
      </c>
      <c r="O33" s="1" t="s">
        <v>98</v>
      </c>
      <c r="P33" s="1" t="s">
        <v>98</v>
      </c>
      <c r="Q33" s="14">
        <v>0.63</v>
      </c>
      <c r="R33" s="11">
        <v>0.625</v>
      </c>
      <c r="S33" s="13">
        <v>0.3125</v>
      </c>
      <c r="T33" s="14">
        <v>0.83</v>
      </c>
      <c r="U33" s="13">
        <v>0.8125</v>
      </c>
      <c r="V33" s="1" t="s">
        <v>98</v>
      </c>
      <c r="W33" s="1" t="s">
        <v>98</v>
      </c>
      <c r="X33" s="1" t="s">
        <v>98</v>
      </c>
      <c r="Y33" s="16">
        <v>2.0099999999999998</v>
      </c>
      <c r="Z33" s="18">
        <v>2.125</v>
      </c>
      <c r="AA33" s="18">
        <v>1.5</v>
      </c>
      <c r="AB33" s="1" t="s">
        <v>98</v>
      </c>
      <c r="AC33" s="1" t="s">
        <v>98</v>
      </c>
      <c r="AD33" s="1" t="s">
        <v>98</v>
      </c>
      <c r="AE33" s="1" t="s">
        <v>98</v>
      </c>
      <c r="AF33" s="1" t="s">
        <v>98</v>
      </c>
      <c r="AG33" s="3">
        <v>7.11</v>
      </c>
      <c r="AH33" s="1" t="s">
        <v>98</v>
      </c>
      <c r="AI33" s="1" t="s">
        <v>98</v>
      </c>
      <c r="AJ33" s="2">
        <v>54.3</v>
      </c>
      <c r="AK33" s="1" t="s">
        <v>98</v>
      </c>
      <c r="AL33" s="1" t="s">
        <v>98</v>
      </c>
      <c r="AM33" s="4">
        <v>9800</v>
      </c>
      <c r="AN33" s="4">
        <v>598</v>
      </c>
      <c r="AO33" s="4">
        <v>513</v>
      </c>
      <c r="AP33" s="2">
        <v>15</v>
      </c>
      <c r="AQ33" s="4">
        <v>229</v>
      </c>
      <c r="AR33" s="2">
        <v>62.2</v>
      </c>
      <c r="AS33" s="2">
        <v>38.799999999999997</v>
      </c>
      <c r="AT33" s="3">
        <v>2.29</v>
      </c>
      <c r="AU33" s="1" t="s">
        <v>98</v>
      </c>
      <c r="AV33" s="1" t="s">
        <v>98</v>
      </c>
      <c r="AW33" s="1" t="s">
        <v>98</v>
      </c>
      <c r="AX33" s="3">
        <v>9.36</v>
      </c>
      <c r="AY33" s="4">
        <v>80000</v>
      </c>
      <c r="AZ33" s="1" t="s">
        <v>98</v>
      </c>
      <c r="BA33" s="4">
        <v>110</v>
      </c>
      <c r="BB33" s="4">
        <v>270</v>
      </c>
      <c r="BC33" s="1" t="s">
        <v>98</v>
      </c>
      <c r="BD33" s="1" t="s">
        <v>98</v>
      </c>
      <c r="BE33" s="2">
        <v>86.7</v>
      </c>
      <c r="BF33" s="4">
        <v>288</v>
      </c>
      <c r="BG33" s="1" t="s">
        <v>98</v>
      </c>
      <c r="BH33" s="1" t="s">
        <v>98</v>
      </c>
      <c r="BI33" s="1" t="s">
        <v>98</v>
      </c>
      <c r="BJ33" s="1" t="s">
        <v>98</v>
      </c>
      <c r="BK33" s="1" t="s">
        <v>98</v>
      </c>
      <c r="BL33" s="1" t="s">
        <v>98</v>
      </c>
      <c r="BM33" s="1" t="s">
        <v>98</v>
      </c>
      <c r="BN33" s="1" t="s">
        <v>98</v>
      </c>
      <c r="BO33" s="1" t="s">
        <v>98</v>
      </c>
      <c r="BP33" s="1" t="s">
        <v>98</v>
      </c>
      <c r="BQ33" s="1" t="s">
        <v>98</v>
      </c>
      <c r="BR33" s="1" t="s">
        <v>98</v>
      </c>
      <c r="BS33" s="1" t="s">
        <v>98</v>
      </c>
      <c r="BT33" s="1" t="s">
        <v>98</v>
      </c>
      <c r="BU33" s="1" t="s">
        <v>98</v>
      </c>
      <c r="BV33" s="1" t="s">
        <v>98</v>
      </c>
      <c r="BW33" s="3">
        <v>2.89</v>
      </c>
      <c r="BX33" s="2">
        <v>37.4</v>
      </c>
      <c r="BY33" s="4">
        <v>108</v>
      </c>
      <c r="BZ33" s="1" t="s">
        <v>98</v>
      </c>
      <c r="CA33" s="4">
        <v>120</v>
      </c>
      <c r="CB33" s="2">
        <v>88.2</v>
      </c>
      <c r="CC33" s="4">
        <v>100</v>
      </c>
      <c r="CD33" s="11">
        <v>34</v>
      </c>
      <c r="CE33" s="11">
        <v>7.5</v>
      </c>
      <c r="CF33" s="12" t="s">
        <v>98</v>
      </c>
      <c r="CG33" s="3">
        <f>Beams!$B$11/F33</f>
        <v>256.62100456621005</v>
      </c>
      <c r="CH33" s="3">
        <f>Beams!$B$9/AO33</f>
        <v>21.910331384015596</v>
      </c>
      <c r="CI33" s="3">
        <f>Beams!$C$9/AS33</f>
        <v>289.69072164948454</v>
      </c>
      <c r="CJ33" s="3">
        <f>Beams!$B$8*BE33/(AQ33*2*T33)</f>
        <v>2563.5502709528068</v>
      </c>
      <c r="CK33" s="3">
        <f>Beams!$C$8*BF33/(AM33*Q33)</f>
        <v>524.31486880466468</v>
      </c>
      <c r="CL33" s="3">
        <f>Beams!$B$12*T33/AX33</f>
        <v>996.70940170940162</v>
      </c>
      <c r="CM33" s="3">
        <f>Beams!$B$12*Q33/AX33</f>
        <v>756.53846153846155</v>
      </c>
      <c r="CN33" s="3">
        <f t="shared" si="0"/>
        <v>4797.7635598492361</v>
      </c>
      <c r="CO33" s="3">
        <f t="shared" si="1"/>
        <v>1692.5264792766916</v>
      </c>
      <c r="CP33" s="3"/>
      <c r="CQ33" s="3">
        <f>MIN(Beams!$B$21:$B$22)/MAX(CN33:CP33)-1</f>
        <v>3.1686089259114043</v>
      </c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26"/>
    </row>
    <row r="34" spans="1:162" x14ac:dyDescent="0.55000000000000004">
      <c r="A34" s="1" t="s">
        <v>17</v>
      </c>
      <c r="B34" s="1" t="s">
        <v>129</v>
      </c>
      <c r="C34" s="1" t="s">
        <v>129</v>
      </c>
      <c r="D34" s="1" t="s">
        <v>94</v>
      </c>
      <c r="E34" s="4">
        <v>925</v>
      </c>
      <c r="F34" s="4">
        <v>272</v>
      </c>
      <c r="G34" s="2">
        <v>43.1</v>
      </c>
      <c r="H34" s="11">
        <v>43.125</v>
      </c>
      <c r="I34" s="1" t="s">
        <v>98</v>
      </c>
      <c r="J34" s="1" t="s">
        <v>98</v>
      </c>
      <c r="K34" s="1" t="s">
        <v>98</v>
      </c>
      <c r="L34" s="2">
        <v>18.600000000000001</v>
      </c>
      <c r="M34" s="11">
        <v>18.625</v>
      </c>
      <c r="N34" s="11" t="s">
        <v>98</v>
      </c>
      <c r="O34" s="1" t="s">
        <v>98</v>
      </c>
      <c r="P34" s="1" t="s">
        <v>98</v>
      </c>
      <c r="Q34" s="3">
        <v>3.02</v>
      </c>
      <c r="R34" s="11">
        <v>3</v>
      </c>
      <c r="S34" s="13">
        <v>1.5</v>
      </c>
      <c r="T34" s="3">
        <v>4.53</v>
      </c>
      <c r="U34" s="13">
        <v>4.5</v>
      </c>
      <c r="V34" s="1" t="s">
        <v>98</v>
      </c>
      <c r="W34" s="1" t="s">
        <v>98</v>
      </c>
      <c r="X34" s="1" t="s">
        <v>98</v>
      </c>
      <c r="Y34" s="16">
        <v>5.28</v>
      </c>
      <c r="Z34" s="18">
        <v>5.375</v>
      </c>
      <c r="AA34" s="18">
        <v>2.3125</v>
      </c>
      <c r="AB34" s="1" t="s">
        <v>98</v>
      </c>
      <c r="AC34" s="1" t="s">
        <v>98</v>
      </c>
      <c r="AD34" s="1" t="s">
        <v>98</v>
      </c>
      <c r="AE34" s="1" t="s">
        <v>98</v>
      </c>
      <c r="AF34" s="1" t="s">
        <v>98</v>
      </c>
      <c r="AG34" s="3">
        <v>2.0499999999999998</v>
      </c>
      <c r="AH34" s="1" t="s">
        <v>98</v>
      </c>
      <c r="AI34" s="1" t="s">
        <v>98</v>
      </c>
      <c r="AJ34" s="2">
        <v>10.8</v>
      </c>
      <c r="AK34" s="1" t="s">
        <v>98</v>
      </c>
      <c r="AL34" s="1" t="s">
        <v>98</v>
      </c>
      <c r="AM34" s="4">
        <v>73000</v>
      </c>
      <c r="AN34" s="4">
        <v>4130</v>
      </c>
      <c r="AO34" s="4">
        <v>3390</v>
      </c>
      <c r="AP34" s="2">
        <v>16.399999999999999</v>
      </c>
      <c r="AQ34" s="4">
        <v>4940</v>
      </c>
      <c r="AR34" s="4">
        <v>862</v>
      </c>
      <c r="AS34" s="4">
        <v>531</v>
      </c>
      <c r="AT34" s="3">
        <v>4.26</v>
      </c>
      <c r="AU34" s="1" t="s">
        <v>98</v>
      </c>
      <c r="AV34" s="1" t="s">
        <v>98</v>
      </c>
      <c r="AW34" s="1" t="s">
        <v>98</v>
      </c>
      <c r="AX34" s="4">
        <v>1430</v>
      </c>
      <c r="AY34" s="4">
        <v>1840000</v>
      </c>
      <c r="AZ34" s="1" t="s">
        <v>98</v>
      </c>
      <c r="BA34" s="4">
        <v>179</v>
      </c>
      <c r="BB34" s="4">
        <v>3780</v>
      </c>
      <c r="BC34" s="1" t="s">
        <v>98</v>
      </c>
      <c r="BD34" s="1" t="s">
        <v>98</v>
      </c>
      <c r="BE34" s="4">
        <v>681</v>
      </c>
      <c r="BF34" s="4">
        <v>2060</v>
      </c>
      <c r="BG34" s="1" t="s">
        <v>98</v>
      </c>
      <c r="BH34" s="1" t="s">
        <v>98</v>
      </c>
      <c r="BI34" s="1" t="s">
        <v>98</v>
      </c>
      <c r="BJ34" s="1" t="s">
        <v>98</v>
      </c>
      <c r="BK34" s="1" t="s">
        <v>98</v>
      </c>
      <c r="BL34" s="1" t="s">
        <v>98</v>
      </c>
      <c r="BM34" s="1" t="s">
        <v>98</v>
      </c>
      <c r="BN34" s="1" t="s">
        <v>98</v>
      </c>
      <c r="BO34" s="1" t="s">
        <v>98</v>
      </c>
      <c r="BP34" s="1" t="s">
        <v>98</v>
      </c>
      <c r="BQ34" s="1" t="s">
        <v>98</v>
      </c>
      <c r="BR34" s="1" t="s">
        <v>98</v>
      </c>
      <c r="BS34" s="1" t="s">
        <v>98</v>
      </c>
      <c r="BT34" s="1" t="s">
        <v>98</v>
      </c>
      <c r="BU34" s="1" t="s">
        <v>98</v>
      </c>
      <c r="BV34" s="1" t="s">
        <v>98</v>
      </c>
      <c r="BW34" s="3">
        <v>5.3</v>
      </c>
      <c r="BX34" s="2">
        <v>38.6</v>
      </c>
      <c r="BY34" s="4">
        <v>134</v>
      </c>
      <c r="BZ34" s="1" t="s">
        <v>98</v>
      </c>
      <c r="CA34" s="4">
        <v>153</v>
      </c>
      <c r="CB34" s="4">
        <v>105</v>
      </c>
      <c r="CC34" s="4">
        <v>124</v>
      </c>
      <c r="CD34" s="11">
        <v>32.375</v>
      </c>
      <c r="CE34" s="11">
        <v>7.5</v>
      </c>
      <c r="CF34" s="12">
        <v>3</v>
      </c>
      <c r="CG34" s="3">
        <f>Beams!$B$11/F34</f>
        <v>41.323529411764703</v>
      </c>
      <c r="CH34" s="3">
        <f>Beams!$B$9/AO34</f>
        <v>3.3156342182890857</v>
      </c>
      <c r="CI34" s="3">
        <f>Beams!$C$9/AS34</f>
        <v>21.167608286252353</v>
      </c>
      <c r="CJ34" s="3">
        <f>Beams!$B$8*BE34/(AQ34*2*T34)</f>
        <v>171.02447918063115</v>
      </c>
      <c r="CK34" s="3">
        <f>Beams!$C$8*BF34/(AM34*Q34)</f>
        <v>105.02766941848861</v>
      </c>
      <c r="CL34" s="3">
        <f>Beams!$B$12*T34/AX34</f>
        <v>35.606433566433573</v>
      </c>
      <c r="CM34" s="3">
        <f>Beams!$B$12*Q34/AX34</f>
        <v>23.73762237762238</v>
      </c>
      <c r="CN34" s="3">
        <f t="shared" si="0"/>
        <v>309.64835378381343</v>
      </c>
      <c r="CO34" s="3">
        <f t="shared" si="1"/>
        <v>197.7710530105721</v>
      </c>
      <c r="CP34" s="3"/>
      <c r="CQ34" s="3">
        <f>MIN(Beams!$B$21:$B$22)/MAX(CN34:CP34)-1</f>
        <v>63.589395537246617</v>
      </c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3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26"/>
    </row>
    <row r="35" spans="1:162" x14ac:dyDescent="0.55000000000000004">
      <c r="A35" s="1" t="s">
        <v>17</v>
      </c>
      <c r="B35" s="1" t="s">
        <v>130</v>
      </c>
      <c r="C35" s="1" t="s">
        <v>130</v>
      </c>
      <c r="D35" s="1" t="s">
        <v>94</v>
      </c>
      <c r="E35" s="4">
        <v>853</v>
      </c>
      <c r="F35" s="4">
        <v>251</v>
      </c>
      <c r="G35" s="2">
        <v>43.1</v>
      </c>
      <c r="H35" s="11">
        <v>43.125</v>
      </c>
      <c r="I35" s="1" t="s">
        <v>98</v>
      </c>
      <c r="J35" s="1" t="s">
        <v>98</v>
      </c>
      <c r="K35" s="1" t="s">
        <v>98</v>
      </c>
      <c r="L35" s="2">
        <v>18.2</v>
      </c>
      <c r="M35" s="11">
        <v>18.25</v>
      </c>
      <c r="N35" s="11" t="s">
        <v>98</v>
      </c>
      <c r="O35" s="1" t="s">
        <v>98</v>
      </c>
      <c r="P35" s="1" t="s">
        <v>98</v>
      </c>
      <c r="Q35" s="3">
        <v>2.52</v>
      </c>
      <c r="R35" s="11">
        <v>2.5</v>
      </c>
      <c r="S35" s="13">
        <v>1.25</v>
      </c>
      <c r="T35" s="3">
        <v>4.53</v>
      </c>
      <c r="U35" s="13">
        <v>4.5</v>
      </c>
      <c r="V35" s="1" t="s">
        <v>98</v>
      </c>
      <c r="W35" s="1" t="s">
        <v>98</v>
      </c>
      <c r="X35" s="1" t="s">
        <v>98</v>
      </c>
      <c r="Y35" s="16">
        <v>5.28</v>
      </c>
      <c r="Z35" s="18">
        <v>5.375</v>
      </c>
      <c r="AA35" s="18">
        <v>2.0625</v>
      </c>
      <c r="AB35" s="1" t="s">
        <v>98</v>
      </c>
      <c r="AC35" s="1" t="s">
        <v>98</v>
      </c>
      <c r="AD35" s="1" t="s">
        <v>98</v>
      </c>
      <c r="AE35" s="1" t="s">
        <v>98</v>
      </c>
      <c r="AF35" s="1" t="s">
        <v>98</v>
      </c>
      <c r="AG35" s="3">
        <v>2.0099999999999998</v>
      </c>
      <c r="AH35" s="1" t="s">
        <v>98</v>
      </c>
      <c r="AI35" s="1" t="s">
        <v>98</v>
      </c>
      <c r="AJ35" s="2">
        <v>12.9</v>
      </c>
      <c r="AK35" s="1" t="s">
        <v>98</v>
      </c>
      <c r="AL35" s="1" t="s">
        <v>98</v>
      </c>
      <c r="AM35" s="4">
        <v>70000</v>
      </c>
      <c r="AN35" s="4">
        <v>3920</v>
      </c>
      <c r="AO35" s="4">
        <v>3250</v>
      </c>
      <c r="AP35" s="2">
        <v>16.7</v>
      </c>
      <c r="AQ35" s="4">
        <v>4600</v>
      </c>
      <c r="AR35" s="4">
        <v>805</v>
      </c>
      <c r="AS35" s="4">
        <v>505</v>
      </c>
      <c r="AT35" s="3">
        <v>4.28</v>
      </c>
      <c r="AU35" s="1" t="s">
        <v>98</v>
      </c>
      <c r="AV35" s="1" t="s">
        <v>98</v>
      </c>
      <c r="AW35" s="1" t="s">
        <v>98</v>
      </c>
      <c r="AX35" s="4">
        <v>1240</v>
      </c>
      <c r="AY35" s="4">
        <v>1710000</v>
      </c>
      <c r="AZ35" s="1" t="s">
        <v>98</v>
      </c>
      <c r="BA35" s="4">
        <v>175</v>
      </c>
      <c r="BB35" s="4">
        <v>3620</v>
      </c>
      <c r="BC35" s="1" t="s">
        <v>98</v>
      </c>
      <c r="BD35" s="1" t="s">
        <v>98</v>
      </c>
      <c r="BE35" s="4">
        <v>685</v>
      </c>
      <c r="BF35" s="4">
        <v>1950</v>
      </c>
      <c r="BG35" s="1" t="s">
        <v>98</v>
      </c>
      <c r="BH35" s="1" t="s">
        <v>98</v>
      </c>
      <c r="BI35" s="1" t="s">
        <v>98</v>
      </c>
      <c r="BJ35" s="1" t="s">
        <v>98</v>
      </c>
      <c r="BK35" s="1" t="s">
        <v>98</v>
      </c>
      <c r="BL35" s="1" t="s">
        <v>98</v>
      </c>
      <c r="BM35" s="1" t="s">
        <v>98</v>
      </c>
      <c r="BN35" s="1" t="s">
        <v>98</v>
      </c>
      <c r="BO35" s="1" t="s">
        <v>98</v>
      </c>
      <c r="BP35" s="1" t="s">
        <v>98</v>
      </c>
      <c r="BQ35" s="1" t="s">
        <v>98</v>
      </c>
      <c r="BR35" s="1" t="s">
        <v>98</v>
      </c>
      <c r="BS35" s="1" t="s">
        <v>98</v>
      </c>
      <c r="BT35" s="1" t="s">
        <v>98</v>
      </c>
      <c r="BU35" s="1" t="s">
        <v>98</v>
      </c>
      <c r="BV35" s="1" t="s">
        <v>98</v>
      </c>
      <c r="BW35" s="3">
        <v>5.22</v>
      </c>
      <c r="BX35" s="2">
        <v>38.6</v>
      </c>
      <c r="BY35" s="4">
        <v>135</v>
      </c>
      <c r="BZ35" s="1" t="s">
        <v>98</v>
      </c>
      <c r="CA35" s="4">
        <v>153</v>
      </c>
      <c r="CB35" s="4">
        <v>104</v>
      </c>
      <c r="CC35" s="4">
        <v>122</v>
      </c>
      <c r="CD35" s="11">
        <v>32.375</v>
      </c>
      <c r="CE35" s="11">
        <v>7.5</v>
      </c>
      <c r="CF35" s="12">
        <v>3</v>
      </c>
      <c r="CG35" s="3">
        <f>Beams!$B$11/F35</f>
        <v>44.780876494023907</v>
      </c>
      <c r="CH35" s="3">
        <f>Beams!$B$9/AO35</f>
        <v>3.4584615384615383</v>
      </c>
      <c r="CI35" s="3">
        <f>Beams!$C$9/AS35</f>
        <v>22.257425742574256</v>
      </c>
      <c r="CJ35" s="3">
        <f>Beams!$B$8*BE35/(AQ35*2*T35)</f>
        <v>184.74421729532585</v>
      </c>
      <c r="CK35" s="3">
        <f>Beams!$C$8*BF35/(AM35*Q35)</f>
        <v>124.25170068027211</v>
      </c>
      <c r="CL35" s="3">
        <f>Beams!$B$12*T35/AX35</f>
        <v>41.062258064516129</v>
      </c>
      <c r="CM35" s="3">
        <f>Beams!$B$12*Q35/AX35</f>
        <v>22.842580645161291</v>
      </c>
      <c r="CN35" s="3">
        <f t="shared" si="0"/>
        <v>335.29002115633421</v>
      </c>
      <c r="CO35" s="3">
        <f t="shared" si="1"/>
        <v>229.89258261233323</v>
      </c>
      <c r="CP35" s="3"/>
      <c r="CQ35" s="3">
        <f>MIN(Beams!$B$21:$B$22)/MAX(CN35:CP35)-1</f>
        <v>58.64985158527783</v>
      </c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2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26"/>
    </row>
    <row r="36" spans="1:162" x14ac:dyDescent="0.55000000000000004">
      <c r="A36" s="1" t="s">
        <v>17</v>
      </c>
      <c r="B36" s="1" t="s">
        <v>131</v>
      </c>
      <c r="C36" s="1" t="s">
        <v>131</v>
      </c>
      <c r="D36" s="1" t="s">
        <v>94</v>
      </c>
      <c r="E36" s="4">
        <v>802</v>
      </c>
      <c r="F36" s="4">
        <v>236</v>
      </c>
      <c r="G36" s="2">
        <v>42.6</v>
      </c>
      <c r="H36" s="11">
        <v>42.625</v>
      </c>
      <c r="I36" s="1" t="s">
        <v>98</v>
      </c>
      <c r="J36" s="1" t="s">
        <v>98</v>
      </c>
      <c r="K36" s="1" t="s">
        <v>98</v>
      </c>
      <c r="L36" s="2">
        <v>18</v>
      </c>
      <c r="M36" s="11">
        <v>18</v>
      </c>
      <c r="N36" s="11" t="s">
        <v>98</v>
      </c>
      <c r="O36" s="1" t="s">
        <v>98</v>
      </c>
      <c r="P36" s="1" t="s">
        <v>98</v>
      </c>
      <c r="Q36" s="3">
        <v>2.38</v>
      </c>
      <c r="R36" s="11">
        <v>2.375</v>
      </c>
      <c r="S36" s="13">
        <v>1.1875</v>
      </c>
      <c r="T36" s="3">
        <v>4.29</v>
      </c>
      <c r="U36" s="13">
        <v>4.3125</v>
      </c>
      <c r="V36" s="1" t="s">
        <v>98</v>
      </c>
      <c r="W36" s="1" t="s">
        <v>98</v>
      </c>
      <c r="X36" s="1" t="s">
        <v>98</v>
      </c>
      <c r="Y36" s="16">
        <v>5.04</v>
      </c>
      <c r="Z36" s="18">
        <v>5.125</v>
      </c>
      <c r="AA36" s="18">
        <v>2</v>
      </c>
      <c r="AB36" s="1" t="s">
        <v>98</v>
      </c>
      <c r="AC36" s="1" t="s">
        <v>98</v>
      </c>
      <c r="AD36" s="1" t="s">
        <v>98</v>
      </c>
      <c r="AE36" s="1" t="s">
        <v>98</v>
      </c>
      <c r="AF36" s="1" t="s">
        <v>98</v>
      </c>
      <c r="AG36" s="3">
        <v>2.1</v>
      </c>
      <c r="AH36" s="1" t="s">
        <v>98</v>
      </c>
      <c r="AI36" s="1" t="s">
        <v>98</v>
      </c>
      <c r="AJ36" s="2">
        <v>13.7</v>
      </c>
      <c r="AK36" s="1" t="s">
        <v>98</v>
      </c>
      <c r="AL36" s="1" t="s">
        <v>98</v>
      </c>
      <c r="AM36" s="4">
        <v>64800</v>
      </c>
      <c r="AN36" s="4">
        <v>3660</v>
      </c>
      <c r="AO36" s="4">
        <v>3040</v>
      </c>
      <c r="AP36" s="2">
        <v>16.600000000000001</v>
      </c>
      <c r="AQ36" s="4">
        <v>4210</v>
      </c>
      <c r="AR36" s="4">
        <v>744</v>
      </c>
      <c r="AS36" s="4">
        <v>468</v>
      </c>
      <c r="AT36" s="3">
        <v>4.22</v>
      </c>
      <c r="AU36" s="1" t="s">
        <v>98</v>
      </c>
      <c r="AV36" s="1" t="s">
        <v>98</v>
      </c>
      <c r="AW36" s="1" t="s">
        <v>98</v>
      </c>
      <c r="AX36" s="4">
        <v>1050</v>
      </c>
      <c r="AY36" s="4">
        <v>1540000</v>
      </c>
      <c r="AZ36" s="1" t="s">
        <v>98</v>
      </c>
      <c r="BA36" s="4">
        <v>172</v>
      </c>
      <c r="BB36" s="4">
        <v>3330</v>
      </c>
      <c r="BC36" s="1" t="s">
        <v>98</v>
      </c>
      <c r="BD36" s="1" t="s">
        <v>98</v>
      </c>
      <c r="BE36" s="4">
        <v>642</v>
      </c>
      <c r="BF36" s="4">
        <v>1820</v>
      </c>
      <c r="BG36" s="1" t="s">
        <v>98</v>
      </c>
      <c r="BH36" s="1" t="s">
        <v>98</v>
      </c>
      <c r="BI36" s="1" t="s">
        <v>98</v>
      </c>
      <c r="BJ36" s="1" t="s">
        <v>98</v>
      </c>
      <c r="BK36" s="1" t="s">
        <v>98</v>
      </c>
      <c r="BL36" s="1" t="s">
        <v>98</v>
      </c>
      <c r="BM36" s="1" t="s">
        <v>98</v>
      </c>
      <c r="BN36" s="1" t="s">
        <v>98</v>
      </c>
      <c r="BO36" s="1" t="s">
        <v>98</v>
      </c>
      <c r="BP36" s="1" t="s">
        <v>98</v>
      </c>
      <c r="BQ36" s="1" t="s">
        <v>98</v>
      </c>
      <c r="BR36" s="1" t="s">
        <v>98</v>
      </c>
      <c r="BS36" s="1" t="s">
        <v>98</v>
      </c>
      <c r="BT36" s="1" t="s">
        <v>98</v>
      </c>
      <c r="BU36" s="1" t="s">
        <v>98</v>
      </c>
      <c r="BV36" s="1" t="s">
        <v>98</v>
      </c>
      <c r="BW36" s="3">
        <v>5.15</v>
      </c>
      <c r="BX36" s="2">
        <v>38.299999999999997</v>
      </c>
      <c r="BY36" s="4">
        <v>133</v>
      </c>
      <c r="BZ36" s="1" t="s">
        <v>98</v>
      </c>
      <c r="CA36" s="4">
        <v>151</v>
      </c>
      <c r="CB36" s="4">
        <v>103</v>
      </c>
      <c r="CC36" s="4">
        <v>121</v>
      </c>
      <c r="CD36" s="11">
        <v>32.375</v>
      </c>
      <c r="CE36" s="11">
        <v>7.5</v>
      </c>
      <c r="CF36" s="12">
        <v>3</v>
      </c>
      <c r="CG36" s="3">
        <f>Beams!$B$11/F36</f>
        <v>47.627118644067799</v>
      </c>
      <c r="CH36" s="3">
        <f>Beams!$B$9/AO36</f>
        <v>3.6973684210526314</v>
      </c>
      <c r="CI36" s="3">
        <f>Beams!$C$9/AS36</f>
        <v>24.017094017094017</v>
      </c>
      <c r="CJ36" s="3">
        <f>Beams!$B$8*BE36/(AQ36*2*T36)</f>
        <v>199.77077554274703</v>
      </c>
      <c r="CK36" s="3">
        <f>Beams!$C$8*BF36/(AM36*Q36)</f>
        <v>132.64342774146695</v>
      </c>
      <c r="CL36" s="3">
        <f>Beams!$B$12*T36/AX36</f>
        <v>45.923428571428573</v>
      </c>
      <c r="CM36" s="3">
        <f>Beams!$B$12*Q36/AX36</f>
        <v>25.477333333333331</v>
      </c>
      <c r="CN36" s="3">
        <f t="shared" si="0"/>
        <v>362.94397087992115</v>
      </c>
      <c r="CO36" s="3">
        <f t="shared" si="1"/>
        <v>245.77728566797731</v>
      </c>
      <c r="CP36" s="3"/>
      <c r="CQ36" s="3">
        <f>MIN(Beams!$B$21:$B$22)/MAX(CN36:CP36)-1</f>
        <v>54.10492418846912</v>
      </c>
      <c r="CS36" s="1"/>
      <c r="CT36" s="2"/>
      <c r="CU36" s="2"/>
      <c r="CV36" s="1"/>
      <c r="CW36" s="1"/>
      <c r="CX36" s="1"/>
      <c r="CY36" s="1"/>
      <c r="CZ36" s="1"/>
      <c r="DA36" s="2"/>
      <c r="DB36" s="1"/>
      <c r="DC36" s="1"/>
      <c r="DD36" s="1"/>
      <c r="DE36" s="1"/>
      <c r="DF36" s="1"/>
      <c r="DG36" s="3"/>
      <c r="DH36" s="1"/>
      <c r="DI36" s="1"/>
      <c r="DJ36" s="2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4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26"/>
    </row>
    <row r="37" spans="1:162" x14ac:dyDescent="0.55000000000000004">
      <c r="A37" s="1" t="s">
        <v>17</v>
      </c>
      <c r="B37" s="1" t="s">
        <v>132</v>
      </c>
      <c r="C37" s="1" t="s">
        <v>132</v>
      </c>
      <c r="D37" s="1" t="s">
        <v>94</v>
      </c>
      <c r="E37" s="4">
        <v>723</v>
      </c>
      <c r="F37" s="4">
        <v>213</v>
      </c>
      <c r="G37" s="2">
        <v>41.8</v>
      </c>
      <c r="H37" s="11">
        <v>41.75</v>
      </c>
      <c r="I37" s="1" t="s">
        <v>98</v>
      </c>
      <c r="J37" s="1" t="s">
        <v>98</v>
      </c>
      <c r="K37" s="1" t="s">
        <v>98</v>
      </c>
      <c r="L37" s="2">
        <v>17.8</v>
      </c>
      <c r="M37" s="11">
        <v>17.75</v>
      </c>
      <c r="N37" s="11" t="s">
        <v>98</v>
      </c>
      <c r="O37" s="1" t="s">
        <v>98</v>
      </c>
      <c r="P37" s="1" t="s">
        <v>98</v>
      </c>
      <c r="Q37" s="3">
        <v>2.17</v>
      </c>
      <c r="R37" s="11">
        <v>2.1875</v>
      </c>
      <c r="S37" s="13">
        <v>1.125</v>
      </c>
      <c r="T37" s="3">
        <v>3.9</v>
      </c>
      <c r="U37" s="13">
        <v>3.875</v>
      </c>
      <c r="V37" s="1" t="s">
        <v>98</v>
      </c>
      <c r="W37" s="1" t="s">
        <v>98</v>
      </c>
      <c r="X37" s="1" t="s">
        <v>98</v>
      </c>
      <c r="Y37" s="16">
        <v>4.6500000000000004</v>
      </c>
      <c r="Z37" s="18">
        <v>4.6875</v>
      </c>
      <c r="AA37" s="18">
        <v>1.875</v>
      </c>
      <c r="AB37" s="1" t="s">
        <v>98</v>
      </c>
      <c r="AC37" s="1" t="s">
        <v>98</v>
      </c>
      <c r="AD37" s="1" t="s">
        <v>98</v>
      </c>
      <c r="AE37" s="1" t="s">
        <v>98</v>
      </c>
      <c r="AF37" s="1" t="s">
        <v>98</v>
      </c>
      <c r="AG37" s="3">
        <v>2.2799999999999998</v>
      </c>
      <c r="AH37" s="1" t="s">
        <v>98</v>
      </c>
      <c r="AI37" s="1" t="s">
        <v>98</v>
      </c>
      <c r="AJ37" s="2">
        <v>15</v>
      </c>
      <c r="AK37" s="1" t="s">
        <v>98</v>
      </c>
      <c r="AL37" s="1" t="s">
        <v>98</v>
      </c>
      <c r="AM37" s="4">
        <v>57300</v>
      </c>
      <c r="AN37" s="4">
        <v>3270</v>
      </c>
      <c r="AO37" s="4">
        <v>2740</v>
      </c>
      <c r="AP37" s="2">
        <v>16.399999999999999</v>
      </c>
      <c r="AQ37" s="4">
        <v>3700</v>
      </c>
      <c r="AR37" s="4">
        <v>658</v>
      </c>
      <c r="AS37" s="4">
        <v>416</v>
      </c>
      <c r="AT37" s="3">
        <v>4.17</v>
      </c>
      <c r="AU37" s="1" t="s">
        <v>98</v>
      </c>
      <c r="AV37" s="1" t="s">
        <v>98</v>
      </c>
      <c r="AW37" s="1" t="s">
        <v>98</v>
      </c>
      <c r="AX37" s="4">
        <v>785</v>
      </c>
      <c r="AY37" s="4">
        <v>1330000</v>
      </c>
      <c r="AZ37" s="1" t="s">
        <v>98</v>
      </c>
      <c r="BA37" s="4">
        <v>169</v>
      </c>
      <c r="BB37" s="4">
        <v>2930</v>
      </c>
      <c r="BC37" s="1" t="s">
        <v>98</v>
      </c>
      <c r="BD37" s="1" t="s">
        <v>98</v>
      </c>
      <c r="BE37" s="4">
        <v>578</v>
      </c>
      <c r="BF37" s="4">
        <v>1630</v>
      </c>
      <c r="BG37" s="1" t="s">
        <v>98</v>
      </c>
      <c r="BH37" s="1" t="s">
        <v>98</v>
      </c>
      <c r="BI37" s="1" t="s">
        <v>98</v>
      </c>
      <c r="BJ37" s="1" t="s">
        <v>98</v>
      </c>
      <c r="BK37" s="1" t="s">
        <v>98</v>
      </c>
      <c r="BL37" s="1" t="s">
        <v>98</v>
      </c>
      <c r="BM37" s="1" t="s">
        <v>98</v>
      </c>
      <c r="BN37" s="1" t="s">
        <v>98</v>
      </c>
      <c r="BO37" s="1" t="s">
        <v>98</v>
      </c>
      <c r="BP37" s="1" t="s">
        <v>98</v>
      </c>
      <c r="BQ37" s="1" t="s">
        <v>98</v>
      </c>
      <c r="BR37" s="1" t="s">
        <v>98</v>
      </c>
      <c r="BS37" s="1" t="s">
        <v>98</v>
      </c>
      <c r="BT37" s="1" t="s">
        <v>98</v>
      </c>
      <c r="BU37" s="1" t="s">
        <v>98</v>
      </c>
      <c r="BV37" s="1" t="s">
        <v>98</v>
      </c>
      <c r="BW37" s="3">
        <v>5.0599999999999996</v>
      </c>
      <c r="BX37" s="2">
        <v>37.9</v>
      </c>
      <c r="BY37" s="4">
        <v>131</v>
      </c>
      <c r="BZ37" s="1" t="s">
        <v>98</v>
      </c>
      <c r="CA37" s="4">
        <v>149</v>
      </c>
      <c r="CB37" s="4">
        <v>101</v>
      </c>
      <c r="CC37" s="4">
        <v>119</v>
      </c>
      <c r="CD37" s="11">
        <v>32.375</v>
      </c>
      <c r="CE37" s="11">
        <v>7.5</v>
      </c>
      <c r="CF37" s="12">
        <v>3</v>
      </c>
      <c r="CG37" s="3">
        <f>Beams!$B$11/F37</f>
        <v>52.769953051643192</v>
      </c>
      <c r="CH37" s="3">
        <f>Beams!$B$9/AO37</f>
        <v>4.1021897810218979</v>
      </c>
      <c r="CI37" s="3">
        <f>Beams!$C$9/AS37</f>
        <v>27.01923076923077</v>
      </c>
      <c r="CJ37" s="3">
        <f>Beams!$B$8*BE37/(AQ37*2*T37)</f>
        <v>225.11157311157311</v>
      </c>
      <c r="CK37" s="3">
        <f>Beams!$C$8*BF37/(AM37*Q37)</f>
        <v>147.34641027496963</v>
      </c>
      <c r="CL37" s="3">
        <f>Beams!$B$12*T37/AX37</f>
        <v>55.84203821656051</v>
      </c>
      <c r="CM37" s="3">
        <f>Beams!$B$12*Q37/AX37</f>
        <v>31.071082802547771</v>
      </c>
      <c r="CN37" s="3">
        <f t="shared" si="0"/>
        <v>410.38813738661315</v>
      </c>
      <c r="CO37" s="3">
        <f t="shared" si="1"/>
        <v>273.98338085938758</v>
      </c>
      <c r="CP37" s="3"/>
      <c r="CQ37" s="3">
        <f>MIN(Beams!$B$21:$B$22)/MAX(CN37:CP37)-1</f>
        <v>47.734352136398762</v>
      </c>
      <c r="CS37" s="1"/>
      <c r="CT37" s="2"/>
      <c r="CU37" s="2"/>
      <c r="CV37" s="1"/>
      <c r="CW37" s="1"/>
      <c r="CX37" s="1"/>
      <c r="CY37" s="2"/>
      <c r="CZ37" s="1"/>
      <c r="DA37" s="2"/>
      <c r="DB37" s="1"/>
      <c r="DC37" s="1"/>
      <c r="DD37" s="1"/>
      <c r="DE37" s="1"/>
      <c r="DF37" s="1"/>
      <c r="DG37" s="3"/>
      <c r="DH37" s="1"/>
      <c r="DI37" s="1"/>
      <c r="DJ37" s="2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4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26"/>
    </row>
    <row r="38" spans="1:162" x14ac:dyDescent="0.55000000000000004">
      <c r="A38" s="1" t="s">
        <v>17</v>
      </c>
      <c r="B38" s="1" t="s">
        <v>133</v>
      </c>
      <c r="C38" s="1" t="s">
        <v>133</v>
      </c>
      <c r="D38" s="1" t="s">
        <v>94</v>
      </c>
      <c r="E38" s="4">
        <v>652</v>
      </c>
      <c r="F38" s="4">
        <v>192</v>
      </c>
      <c r="G38" s="2">
        <v>41.1</v>
      </c>
      <c r="H38" s="11">
        <v>41</v>
      </c>
      <c r="I38" s="1" t="s">
        <v>98</v>
      </c>
      <c r="J38" s="1" t="s">
        <v>98</v>
      </c>
      <c r="K38" s="1" t="s">
        <v>98</v>
      </c>
      <c r="L38" s="2">
        <v>17.600000000000001</v>
      </c>
      <c r="M38" s="11">
        <v>17.625</v>
      </c>
      <c r="N38" s="11" t="s">
        <v>98</v>
      </c>
      <c r="O38" s="1" t="s">
        <v>98</v>
      </c>
      <c r="P38" s="1" t="s">
        <v>98</v>
      </c>
      <c r="Q38" s="3">
        <v>1.97</v>
      </c>
      <c r="R38" s="11">
        <v>2</v>
      </c>
      <c r="S38" s="13">
        <v>1</v>
      </c>
      <c r="T38" s="3">
        <v>3.54</v>
      </c>
      <c r="U38" s="13">
        <v>3.5625</v>
      </c>
      <c r="V38" s="1" t="s">
        <v>98</v>
      </c>
      <c r="W38" s="1" t="s">
        <v>98</v>
      </c>
      <c r="X38" s="1" t="s">
        <v>98</v>
      </c>
      <c r="Y38" s="16">
        <v>4.49</v>
      </c>
      <c r="Z38" s="18">
        <v>4.8125</v>
      </c>
      <c r="AA38" s="18">
        <v>2.1875</v>
      </c>
      <c r="AB38" s="1" t="s">
        <v>98</v>
      </c>
      <c r="AC38" s="1" t="s">
        <v>98</v>
      </c>
      <c r="AD38" s="1" t="s">
        <v>98</v>
      </c>
      <c r="AE38" s="1" t="s">
        <v>98</v>
      </c>
      <c r="AF38" s="1" t="s">
        <v>98</v>
      </c>
      <c r="AG38" s="3">
        <v>2.48</v>
      </c>
      <c r="AH38" s="1" t="s">
        <v>98</v>
      </c>
      <c r="AI38" s="1" t="s">
        <v>98</v>
      </c>
      <c r="AJ38" s="2">
        <v>16.3</v>
      </c>
      <c r="AK38" s="1" t="s">
        <v>98</v>
      </c>
      <c r="AL38" s="1" t="s">
        <v>98</v>
      </c>
      <c r="AM38" s="4">
        <v>50600</v>
      </c>
      <c r="AN38" s="4">
        <v>2910</v>
      </c>
      <c r="AO38" s="4">
        <v>2460</v>
      </c>
      <c r="AP38" s="2">
        <v>16.2</v>
      </c>
      <c r="AQ38" s="4">
        <v>3230</v>
      </c>
      <c r="AR38" s="4">
        <v>581</v>
      </c>
      <c r="AS38" s="4">
        <v>367</v>
      </c>
      <c r="AT38" s="3">
        <v>4.0999999999999996</v>
      </c>
      <c r="AU38" s="1" t="s">
        <v>98</v>
      </c>
      <c r="AV38" s="1" t="s">
        <v>98</v>
      </c>
      <c r="AW38" s="1" t="s">
        <v>98</v>
      </c>
      <c r="AX38" s="4">
        <v>593</v>
      </c>
      <c r="AY38" s="4">
        <v>1130000</v>
      </c>
      <c r="AZ38" s="1" t="s">
        <v>98</v>
      </c>
      <c r="BA38" s="4">
        <v>165</v>
      </c>
      <c r="BB38" s="4">
        <v>2560</v>
      </c>
      <c r="BC38" s="1" t="s">
        <v>98</v>
      </c>
      <c r="BD38" s="1" t="s">
        <v>98</v>
      </c>
      <c r="BE38" s="4">
        <v>518</v>
      </c>
      <c r="BF38" s="4">
        <v>1450</v>
      </c>
      <c r="BG38" s="1" t="s">
        <v>98</v>
      </c>
      <c r="BH38" s="1" t="s">
        <v>98</v>
      </c>
      <c r="BI38" s="1" t="s">
        <v>98</v>
      </c>
      <c r="BJ38" s="1" t="s">
        <v>98</v>
      </c>
      <c r="BK38" s="1" t="s">
        <v>98</v>
      </c>
      <c r="BL38" s="1" t="s">
        <v>98</v>
      </c>
      <c r="BM38" s="1" t="s">
        <v>98</v>
      </c>
      <c r="BN38" s="1" t="s">
        <v>98</v>
      </c>
      <c r="BO38" s="1" t="s">
        <v>98</v>
      </c>
      <c r="BP38" s="1" t="s">
        <v>98</v>
      </c>
      <c r="BQ38" s="1" t="s">
        <v>98</v>
      </c>
      <c r="BR38" s="1" t="s">
        <v>98</v>
      </c>
      <c r="BS38" s="1" t="s">
        <v>98</v>
      </c>
      <c r="BT38" s="1" t="s">
        <v>98</v>
      </c>
      <c r="BU38" s="1" t="s">
        <v>98</v>
      </c>
      <c r="BV38" s="1" t="s">
        <v>98</v>
      </c>
      <c r="BW38" s="3">
        <v>4.96</v>
      </c>
      <c r="BX38" s="2">
        <v>37.6</v>
      </c>
      <c r="BY38" s="4">
        <v>129</v>
      </c>
      <c r="BZ38" s="1" t="s">
        <v>98</v>
      </c>
      <c r="CA38" s="4">
        <v>147</v>
      </c>
      <c r="CB38" s="2">
        <v>99.8</v>
      </c>
      <c r="CC38" s="4">
        <v>117</v>
      </c>
      <c r="CD38" s="11">
        <v>31.375</v>
      </c>
      <c r="CE38" s="11">
        <v>7.5</v>
      </c>
      <c r="CF38" s="12">
        <v>3</v>
      </c>
      <c r="CG38" s="3">
        <f>Beams!$B$11/F38</f>
        <v>58.541666666666664</v>
      </c>
      <c r="CH38" s="3">
        <f>Beams!$B$9/AO38</f>
        <v>4.5691056910569108</v>
      </c>
      <c r="CI38" s="3">
        <f>Beams!$C$9/AS38</f>
        <v>30.626702997275203</v>
      </c>
      <c r="CJ38" s="3">
        <f>Beams!$B$8*BE38/(AQ38*2*T38)</f>
        <v>254.60110895384022</v>
      </c>
      <c r="CK38" s="3">
        <f>Beams!$C$8*BF38/(AM38*Q38)</f>
        <v>163.49992977668987</v>
      </c>
      <c r="CL38" s="3">
        <f>Beams!$B$12*T38/AX38</f>
        <v>67.098819561551437</v>
      </c>
      <c r="CM38" s="3">
        <f>Beams!$B$12*Q38/AX38</f>
        <v>37.340303541315343</v>
      </c>
      <c r="CN38" s="3">
        <f t="shared" si="0"/>
        <v>465.57345616687127</v>
      </c>
      <c r="CO38" s="3">
        <f t="shared" si="1"/>
        <v>305.23153539984895</v>
      </c>
      <c r="CP38" s="3"/>
      <c r="CQ38" s="3">
        <f>MIN(Beams!$B$21:$B$22)/MAX(CN38:CP38)-1</f>
        <v>41.957775481151103</v>
      </c>
      <c r="CS38" s="2"/>
      <c r="CT38" s="2"/>
      <c r="CU38" s="2"/>
      <c r="CV38" s="1"/>
      <c r="CW38" s="1"/>
      <c r="CX38" s="1"/>
      <c r="CY38" s="2"/>
      <c r="CZ38" s="1"/>
      <c r="DA38" s="2"/>
      <c r="DB38" s="1"/>
      <c r="DC38" s="1"/>
      <c r="DD38" s="1"/>
      <c r="DE38" s="1"/>
      <c r="DF38" s="1"/>
      <c r="DG38" s="3"/>
      <c r="DH38" s="1"/>
      <c r="DI38" s="1"/>
      <c r="DJ38" s="2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4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26"/>
    </row>
    <row r="39" spans="1:162" x14ac:dyDescent="0.55000000000000004">
      <c r="A39" s="1" t="s">
        <v>17</v>
      </c>
      <c r="B39" s="1" t="s">
        <v>134</v>
      </c>
      <c r="C39" s="1" t="s">
        <v>134</v>
      </c>
      <c r="D39" s="1" t="s">
        <v>94</v>
      </c>
      <c r="E39" s="4">
        <v>529</v>
      </c>
      <c r="F39" s="4">
        <v>156</v>
      </c>
      <c r="G39" s="2">
        <v>39.799999999999997</v>
      </c>
      <c r="H39" s="11">
        <v>39.75</v>
      </c>
      <c r="I39" s="1" t="s">
        <v>98</v>
      </c>
      <c r="J39" s="1" t="s">
        <v>98</v>
      </c>
      <c r="K39" s="1" t="s">
        <v>98</v>
      </c>
      <c r="L39" s="2">
        <v>17.2</v>
      </c>
      <c r="M39" s="11">
        <v>17.25</v>
      </c>
      <c r="N39" s="11" t="s">
        <v>98</v>
      </c>
      <c r="O39" s="1" t="s">
        <v>98</v>
      </c>
      <c r="P39" s="1" t="s">
        <v>98</v>
      </c>
      <c r="Q39" s="3">
        <v>1.61</v>
      </c>
      <c r="R39" s="11">
        <v>1.625</v>
      </c>
      <c r="S39" s="13">
        <v>0.8125</v>
      </c>
      <c r="T39" s="3">
        <v>2.91</v>
      </c>
      <c r="U39" s="13">
        <v>2.9375</v>
      </c>
      <c r="V39" s="1" t="s">
        <v>98</v>
      </c>
      <c r="W39" s="1" t="s">
        <v>98</v>
      </c>
      <c r="X39" s="1" t="s">
        <v>98</v>
      </c>
      <c r="Y39" s="16">
        <v>3.86</v>
      </c>
      <c r="Z39" s="18">
        <v>4.1875</v>
      </c>
      <c r="AA39" s="18">
        <v>2</v>
      </c>
      <c r="AB39" s="1" t="s">
        <v>98</v>
      </c>
      <c r="AC39" s="1" t="s">
        <v>98</v>
      </c>
      <c r="AD39" s="1" t="s">
        <v>98</v>
      </c>
      <c r="AE39" s="1" t="s">
        <v>98</v>
      </c>
      <c r="AF39" s="1" t="s">
        <v>98</v>
      </c>
      <c r="AG39" s="3">
        <v>2.96</v>
      </c>
      <c r="AH39" s="1" t="s">
        <v>98</v>
      </c>
      <c r="AI39" s="1" t="s">
        <v>98</v>
      </c>
      <c r="AJ39" s="2">
        <v>19.899999999999999</v>
      </c>
      <c r="AK39" s="1" t="s">
        <v>98</v>
      </c>
      <c r="AL39" s="1" t="s">
        <v>98</v>
      </c>
      <c r="AM39" s="4">
        <v>39600</v>
      </c>
      <c r="AN39" s="4">
        <v>2330</v>
      </c>
      <c r="AO39" s="4">
        <v>1990</v>
      </c>
      <c r="AP39" s="2">
        <v>16</v>
      </c>
      <c r="AQ39" s="4">
        <v>2490</v>
      </c>
      <c r="AR39" s="4">
        <v>454</v>
      </c>
      <c r="AS39" s="4">
        <v>289</v>
      </c>
      <c r="AT39" s="3">
        <v>4</v>
      </c>
      <c r="AU39" s="1" t="s">
        <v>98</v>
      </c>
      <c r="AV39" s="1" t="s">
        <v>98</v>
      </c>
      <c r="AW39" s="1" t="s">
        <v>98</v>
      </c>
      <c r="AX39" s="4">
        <v>327</v>
      </c>
      <c r="AY39" s="4">
        <v>846000</v>
      </c>
      <c r="AZ39" s="1" t="s">
        <v>98</v>
      </c>
      <c r="BA39" s="4">
        <v>159</v>
      </c>
      <c r="BB39" s="4">
        <v>1990</v>
      </c>
      <c r="BC39" s="1" t="s">
        <v>98</v>
      </c>
      <c r="BD39" s="1" t="s">
        <v>98</v>
      </c>
      <c r="BE39" s="4">
        <v>419</v>
      </c>
      <c r="BF39" s="4">
        <v>1160</v>
      </c>
      <c r="BG39" s="1" t="s">
        <v>98</v>
      </c>
      <c r="BH39" s="1" t="s">
        <v>98</v>
      </c>
      <c r="BI39" s="1" t="s">
        <v>98</v>
      </c>
      <c r="BJ39" s="1" t="s">
        <v>98</v>
      </c>
      <c r="BK39" s="1" t="s">
        <v>98</v>
      </c>
      <c r="BL39" s="1" t="s">
        <v>98</v>
      </c>
      <c r="BM39" s="1" t="s">
        <v>98</v>
      </c>
      <c r="BN39" s="1" t="s">
        <v>98</v>
      </c>
      <c r="BO39" s="1" t="s">
        <v>98</v>
      </c>
      <c r="BP39" s="1" t="s">
        <v>98</v>
      </c>
      <c r="BQ39" s="1" t="s">
        <v>98</v>
      </c>
      <c r="BR39" s="1" t="s">
        <v>98</v>
      </c>
      <c r="BS39" s="1" t="s">
        <v>98</v>
      </c>
      <c r="BT39" s="1" t="s">
        <v>98</v>
      </c>
      <c r="BU39" s="1" t="s">
        <v>98</v>
      </c>
      <c r="BV39" s="1" t="s">
        <v>98</v>
      </c>
      <c r="BW39" s="3">
        <v>4.8</v>
      </c>
      <c r="BX39" s="2">
        <v>36.9</v>
      </c>
      <c r="BY39" s="4">
        <v>127</v>
      </c>
      <c r="BZ39" s="1" t="s">
        <v>98</v>
      </c>
      <c r="CA39" s="4">
        <v>144</v>
      </c>
      <c r="CB39" s="2">
        <v>96.8</v>
      </c>
      <c r="CC39" s="4">
        <v>114</v>
      </c>
      <c r="CD39" s="11">
        <v>31.375</v>
      </c>
      <c r="CE39" s="11">
        <v>7.5</v>
      </c>
      <c r="CF39" s="12">
        <v>3</v>
      </c>
      <c r="CG39" s="3">
        <f>Beams!$B$11/F39</f>
        <v>72.051282051282058</v>
      </c>
      <c r="CH39" s="3">
        <f>Beams!$B$9/AO39</f>
        <v>5.6482412060301508</v>
      </c>
      <c r="CI39" s="3">
        <f>Beams!$C$9/AS39</f>
        <v>38.892733564013838</v>
      </c>
      <c r="CJ39" s="3">
        <f>Beams!$B$8*BE39/(AQ39*2*T39)</f>
        <v>324.98102375136284</v>
      </c>
      <c r="CK39" s="3">
        <f>Beams!$C$8*BF39/(AM39*Q39)</f>
        <v>204.50467406989145</v>
      </c>
      <c r="CL39" s="3">
        <f>Beams!$B$12*T39/AX39</f>
        <v>100.02568807339451</v>
      </c>
      <c r="CM39" s="3">
        <f>Beams!$B$12*Q39/AX39</f>
        <v>55.34067278287462</v>
      </c>
      <c r="CN39" s="3">
        <f t="shared" si="0"/>
        <v>600.37252316358524</v>
      </c>
      <c r="CO39" s="3">
        <f t="shared" si="1"/>
        <v>385.02988155748545</v>
      </c>
      <c r="CP39" s="3"/>
      <c r="CQ39" s="3">
        <f>MIN(Beams!$B$21:$B$22)/MAX(CN39:CP39)-1</f>
        <v>32.312650443448995</v>
      </c>
      <c r="CS39" s="1"/>
      <c r="CT39" s="2"/>
      <c r="CU39" s="2"/>
      <c r="CV39" s="1"/>
      <c r="CW39" s="1"/>
      <c r="CX39" s="1"/>
      <c r="CY39" s="2"/>
      <c r="CZ39" s="2"/>
      <c r="DA39" s="2"/>
      <c r="DB39" s="1"/>
      <c r="DC39" s="1"/>
      <c r="DD39" s="1"/>
      <c r="DE39" s="1"/>
      <c r="DF39" s="1"/>
      <c r="DG39" s="3"/>
      <c r="DH39" s="1"/>
      <c r="DI39" s="1"/>
      <c r="DJ39" s="2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4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26"/>
    </row>
    <row r="40" spans="1:162" x14ac:dyDescent="0.55000000000000004">
      <c r="A40" s="1" t="s">
        <v>17</v>
      </c>
      <c r="B40" s="1" t="s">
        <v>135</v>
      </c>
      <c r="C40" s="1" t="s">
        <v>135</v>
      </c>
      <c r="D40" s="1" t="s">
        <v>94</v>
      </c>
      <c r="E40" s="4">
        <v>487</v>
      </c>
      <c r="F40" s="4">
        <v>143</v>
      </c>
      <c r="G40" s="2">
        <v>39.299999999999997</v>
      </c>
      <c r="H40" s="11">
        <v>39.375</v>
      </c>
      <c r="I40" s="1" t="s">
        <v>98</v>
      </c>
      <c r="J40" s="1" t="s">
        <v>98</v>
      </c>
      <c r="K40" s="1" t="s">
        <v>98</v>
      </c>
      <c r="L40" s="2">
        <v>17.100000000000001</v>
      </c>
      <c r="M40" s="11">
        <v>17.125</v>
      </c>
      <c r="N40" s="11" t="s">
        <v>98</v>
      </c>
      <c r="O40" s="1" t="s">
        <v>98</v>
      </c>
      <c r="P40" s="1" t="s">
        <v>98</v>
      </c>
      <c r="Q40" s="3">
        <v>1.5</v>
      </c>
      <c r="R40" s="11">
        <v>1.5</v>
      </c>
      <c r="S40" s="13">
        <v>0.75</v>
      </c>
      <c r="T40" s="3">
        <v>2.68</v>
      </c>
      <c r="U40" s="13">
        <v>2.6875</v>
      </c>
      <c r="V40" s="1" t="s">
        <v>98</v>
      </c>
      <c r="W40" s="1" t="s">
        <v>98</v>
      </c>
      <c r="X40" s="1" t="s">
        <v>98</v>
      </c>
      <c r="Y40" s="16">
        <v>3.63</v>
      </c>
      <c r="Z40" s="18">
        <v>4</v>
      </c>
      <c r="AA40" s="18">
        <v>1.875</v>
      </c>
      <c r="AB40" s="1" t="s">
        <v>98</v>
      </c>
      <c r="AC40" s="1" t="s">
        <v>98</v>
      </c>
      <c r="AD40" s="1" t="s">
        <v>98</v>
      </c>
      <c r="AE40" s="1" t="s">
        <v>98</v>
      </c>
      <c r="AF40" s="1" t="s">
        <v>98</v>
      </c>
      <c r="AG40" s="3">
        <v>3.19</v>
      </c>
      <c r="AH40" s="1" t="s">
        <v>98</v>
      </c>
      <c r="AI40" s="1" t="s">
        <v>98</v>
      </c>
      <c r="AJ40" s="2">
        <v>21.4</v>
      </c>
      <c r="AK40" s="1" t="s">
        <v>98</v>
      </c>
      <c r="AL40" s="1" t="s">
        <v>98</v>
      </c>
      <c r="AM40" s="4">
        <v>36000</v>
      </c>
      <c r="AN40" s="4">
        <v>2130</v>
      </c>
      <c r="AO40" s="4">
        <v>1830</v>
      </c>
      <c r="AP40" s="2">
        <v>15.8</v>
      </c>
      <c r="AQ40" s="4">
        <v>2250</v>
      </c>
      <c r="AR40" s="4">
        <v>412</v>
      </c>
      <c r="AS40" s="4">
        <v>263</v>
      </c>
      <c r="AT40" s="3">
        <v>3.96</v>
      </c>
      <c r="AU40" s="1" t="s">
        <v>98</v>
      </c>
      <c r="AV40" s="1" t="s">
        <v>98</v>
      </c>
      <c r="AW40" s="1" t="s">
        <v>98</v>
      </c>
      <c r="AX40" s="4">
        <v>258</v>
      </c>
      <c r="AY40" s="4">
        <v>754000</v>
      </c>
      <c r="AZ40" s="1" t="s">
        <v>98</v>
      </c>
      <c r="BA40" s="4">
        <v>157</v>
      </c>
      <c r="BB40" s="4">
        <v>1800</v>
      </c>
      <c r="BC40" s="1" t="s">
        <v>98</v>
      </c>
      <c r="BD40" s="1" t="s">
        <v>98</v>
      </c>
      <c r="BE40" s="4">
        <v>383</v>
      </c>
      <c r="BF40" s="4">
        <v>1060</v>
      </c>
      <c r="BG40" s="1" t="s">
        <v>98</v>
      </c>
      <c r="BH40" s="1" t="s">
        <v>98</v>
      </c>
      <c r="BI40" s="1" t="s">
        <v>98</v>
      </c>
      <c r="BJ40" s="1" t="s">
        <v>98</v>
      </c>
      <c r="BK40" s="1" t="s">
        <v>98</v>
      </c>
      <c r="BL40" s="1" t="s">
        <v>98</v>
      </c>
      <c r="BM40" s="1" t="s">
        <v>98</v>
      </c>
      <c r="BN40" s="1" t="s">
        <v>98</v>
      </c>
      <c r="BO40" s="1" t="s">
        <v>98</v>
      </c>
      <c r="BP40" s="1" t="s">
        <v>98</v>
      </c>
      <c r="BQ40" s="1" t="s">
        <v>98</v>
      </c>
      <c r="BR40" s="1" t="s">
        <v>98</v>
      </c>
      <c r="BS40" s="1" t="s">
        <v>98</v>
      </c>
      <c r="BT40" s="1" t="s">
        <v>98</v>
      </c>
      <c r="BU40" s="1" t="s">
        <v>98</v>
      </c>
      <c r="BV40" s="1" t="s">
        <v>98</v>
      </c>
      <c r="BW40" s="3">
        <v>4.74</v>
      </c>
      <c r="BX40" s="2">
        <v>36.6</v>
      </c>
      <c r="BY40" s="4">
        <v>125</v>
      </c>
      <c r="BZ40" s="1" t="s">
        <v>98</v>
      </c>
      <c r="CA40" s="4">
        <v>142</v>
      </c>
      <c r="CB40" s="2">
        <v>95.7</v>
      </c>
      <c r="CC40" s="4">
        <v>113</v>
      </c>
      <c r="CD40" s="11">
        <v>31.375</v>
      </c>
      <c r="CE40" s="11">
        <v>7.5</v>
      </c>
      <c r="CF40" s="12">
        <v>3</v>
      </c>
      <c r="CG40" s="3">
        <f>Beams!$B$11/F40</f>
        <v>78.6013986013986</v>
      </c>
      <c r="CH40" s="3">
        <f>Beams!$B$9/AO40</f>
        <v>6.1420765027322402</v>
      </c>
      <c r="CI40" s="3">
        <f>Beams!$C$9/AS40</f>
        <v>42.737642585551328</v>
      </c>
      <c r="CJ40" s="3">
        <f>Beams!$B$8*BE40/(AQ40*2*T40)</f>
        <v>356.95854063018243</v>
      </c>
      <c r="CK40" s="3">
        <f>Beams!$C$8*BF40/(AM40*Q40)</f>
        <v>220.63703703703703</v>
      </c>
      <c r="CL40" s="3">
        <f>Beams!$B$12*T40/AX40</f>
        <v>116.75658914728683</v>
      </c>
      <c r="CM40" s="3">
        <f>Beams!$B$12*Q40/AX40</f>
        <v>65.348837209302332</v>
      </c>
      <c r="CN40" s="3">
        <f t="shared" si="0"/>
        <v>662.87701565360101</v>
      </c>
      <c r="CO40" s="3">
        <f t="shared" si="1"/>
        <v>418.45543762589921</v>
      </c>
      <c r="CP40" s="3"/>
      <c r="CQ40" s="3">
        <f>MIN(Beams!$B$21:$B$22)/MAX(CN40:CP40)-1</f>
        <v>29.171509235811822</v>
      </c>
      <c r="CS40" s="1"/>
      <c r="CT40" s="2"/>
      <c r="CU40" s="2"/>
      <c r="CV40" s="1"/>
      <c r="CW40" s="1"/>
      <c r="CX40" s="1"/>
      <c r="CY40" s="2"/>
      <c r="CZ40" s="2"/>
      <c r="DA40" s="2"/>
      <c r="DB40" s="1"/>
      <c r="DC40" s="1"/>
      <c r="DD40" s="1"/>
      <c r="DE40" s="1"/>
      <c r="DF40" s="1"/>
      <c r="DG40" s="3"/>
      <c r="DH40" s="1"/>
      <c r="DI40" s="1"/>
      <c r="DJ40" s="2"/>
      <c r="DK40" s="1"/>
      <c r="DL40" s="1"/>
      <c r="DM40" s="1"/>
      <c r="DN40" s="1"/>
      <c r="DO40" s="1"/>
      <c r="DP40" s="1"/>
      <c r="DQ40" s="1"/>
      <c r="DR40" s="1"/>
      <c r="DS40" s="1"/>
      <c r="DT40" s="2"/>
      <c r="DU40" s="1"/>
      <c r="DV40" s="1"/>
      <c r="DW40" s="1"/>
      <c r="DX40" s="1"/>
      <c r="DY40" s="1"/>
      <c r="DZ40" s="1"/>
      <c r="EA40" s="1"/>
      <c r="EB40" s="1"/>
      <c r="EC40" s="1"/>
      <c r="ED40" s="4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26"/>
    </row>
    <row r="41" spans="1:162" x14ac:dyDescent="0.55000000000000004">
      <c r="A41" s="1" t="s">
        <v>17</v>
      </c>
      <c r="B41" s="1" t="s">
        <v>136</v>
      </c>
      <c r="C41" s="1" t="s">
        <v>136</v>
      </c>
      <c r="D41" s="1" t="s">
        <v>94</v>
      </c>
      <c r="E41" s="4">
        <v>441</v>
      </c>
      <c r="F41" s="4">
        <v>130</v>
      </c>
      <c r="G41" s="2">
        <v>38.9</v>
      </c>
      <c r="H41" s="11">
        <v>38.875</v>
      </c>
      <c r="I41" s="1" t="s">
        <v>98</v>
      </c>
      <c r="J41" s="1" t="s">
        <v>98</v>
      </c>
      <c r="K41" s="1" t="s">
        <v>98</v>
      </c>
      <c r="L41" s="2">
        <v>17</v>
      </c>
      <c r="M41" s="11">
        <v>17</v>
      </c>
      <c r="N41" s="11" t="s">
        <v>98</v>
      </c>
      <c r="O41" s="1" t="s">
        <v>98</v>
      </c>
      <c r="P41" s="1" t="s">
        <v>98</v>
      </c>
      <c r="Q41" s="3">
        <v>1.36</v>
      </c>
      <c r="R41" s="11">
        <v>1.375</v>
      </c>
      <c r="S41" s="13">
        <v>0.6875</v>
      </c>
      <c r="T41" s="3">
        <v>2.44</v>
      </c>
      <c r="U41" s="13">
        <v>2.4375</v>
      </c>
      <c r="V41" s="1" t="s">
        <v>98</v>
      </c>
      <c r="W41" s="1" t="s">
        <v>98</v>
      </c>
      <c r="X41" s="1" t="s">
        <v>98</v>
      </c>
      <c r="Y41" s="16">
        <v>3.39</v>
      </c>
      <c r="Z41" s="18">
        <v>3.75</v>
      </c>
      <c r="AA41" s="18">
        <v>1.875</v>
      </c>
      <c r="AB41" s="1" t="s">
        <v>98</v>
      </c>
      <c r="AC41" s="1" t="s">
        <v>98</v>
      </c>
      <c r="AD41" s="1" t="s">
        <v>98</v>
      </c>
      <c r="AE41" s="1" t="s">
        <v>98</v>
      </c>
      <c r="AF41" s="1" t="s">
        <v>98</v>
      </c>
      <c r="AG41" s="3">
        <v>3.48</v>
      </c>
      <c r="AH41" s="1" t="s">
        <v>98</v>
      </c>
      <c r="AI41" s="1" t="s">
        <v>98</v>
      </c>
      <c r="AJ41" s="2">
        <v>23.6</v>
      </c>
      <c r="AK41" s="1" t="s">
        <v>98</v>
      </c>
      <c r="AL41" s="1" t="s">
        <v>98</v>
      </c>
      <c r="AM41" s="4">
        <v>32100</v>
      </c>
      <c r="AN41" s="4">
        <v>1910</v>
      </c>
      <c r="AO41" s="4">
        <v>1650</v>
      </c>
      <c r="AP41" s="2">
        <v>15.7</v>
      </c>
      <c r="AQ41" s="4">
        <v>1990</v>
      </c>
      <c r="AR41" s="4">
        <v>368</v>
      </c>
      <c r="AS41" s="4">
        <v>235</v>
      </c>
      <c r="AT41" s="3">
        <v>3.92</v>
      </c>
      <c r="AU41" s="1" t="s">
        <v>98</v>
      </c>
      <c r="AV41" s="1" t="s">
        <v>98</v>
      </c>
      <c r="AW41" s="1" t="s">
        <v>98</v>
      </c>
      <c r="AX41" s="4">
        <v>194</v>
      </c>
      <c r="AY41" s="4">
        <v>661000</v>
      </c>
      <c r="AZ41" s="1" t="s">
        <v>98</v>
      </c>
      <c r="BA41" s="4">
        <v>154</v>
      </c>
      <c r="BB41" s="4">
        <v>1600</v>
      </c>
      <c r="BC41" s="1" t="s">
        <v>98</v>
      </c>
      <c r="BD41" s="1" t="s">
        <v>98</v>
      </c>
      <c r="BE41" s="4">
        <v>347</v>
      </c>
      <c r="BF41" s="4">
        <v>950</v>
      </c>
      <c r="BG41" s="1" t="s">
        <v>98</v>
      </c>
      <c r="BH41" s="1" t="s">
        <v>98</v>
      </c>
      <c r="BI41" s="1" t="s">
        <v>98</v>
      </c>
      <c r="BJ41" s="1" t="s">
        <v>98</v>
      </c>
      <c r="BK41" s="1" t="s">
        <v>98</v>
      </c>
      <c r="BL41" s="1" t="s">
        <v>98</v>
      </c>
      <c r="BM41" s="1" t="s">
        <v>98</v>
      </c>
      <c r="BN41" s="1" t="s">
        <v>98</v>
      </c>
      <c r="BO41" s="1" t="s">
        <v>98</v>
      </c>
      <c r="BP41" s="1" t="s">
        <v>98</v>
      </c>
      <c r="BQ41" s="1" t="s">
        <v>98</v>
      </c>
      <c r="BR41" s="1" t="s">
        <v>98</v>
      </c>
      <c r="BS41" s="1" t="s">
        <v>98</v>
      </c>
      <c r="BT41" s="1" t="s">
        <v>98</v>
      </c>
      <c r="BU41" s="1" t="s">
        <v>98</v>
      </c>
      <c r="BV41" s="1" t="s">
        <v>98</v>
      </c>
      <c r="BW41" s="3">
        <v>4.6900000000000004</v>
      </c>
      <c r="BX41" s="2">
        <v>36.5</v>
      </c>
      <c r="BY41" s="4">
        <v>124</v>
      </c>
      <c r="BZ41" s="1" t="s">
        <v>98</v>
      </c>
      <c r="CA41" s="4">
        <v>141</v>
      </c>
      <c r="CB41" s="2">
        <v>94.8</v>
      </c>
      <c r="CC41" s="4">
        <v>112</v>
      </c>
      <c r="CD41" s="11">
        <v>31.375</v>
      </c>
      <c r="CE41" s="11">
        <v>7.5</v>
      </c>
      <c r="CF41" s="12">
        <v>3</v>
      </c>
      <c r="CG41" s="3">
        <f>Beams!$B$11/F41</f>
        <v>86.461538461538467</v>
      </c>
      <c r="CH41" s="3">
        <f>Beams!$B$9/AO41</f>
        <v>6.8121212121212125</v>
      </c>
      <c r="CI41" s="3">
        <f>Beams!$C$9/AS41</f>
        <v>47.829787234042556</v>
      </c>
      <c r="CJ41" s="3">
        <f>Beams!$B$8*BE41/(AQ41*2*T41)</f>
        <v>401.62698739599642</v>
      </c>
      <c r="CK41" s="3">
        <f>Beams!$C$8*BF41/(AM41*Q41)</f>
        <v>244.59409932197178</v>
      </c>
      <c r="CL41" s="3">
        <f>Beams!$B$12*T41/AX41</f>
        <v>141.36907216494845</v>
      </c>
      <c r="CM41" s="3">
        <f>Beams!$B$12*Q41/AX41</f>
        <v>78.795876288659798</v>
      </c>
      <c r="CN41" s="3">
        <f t="shared" si="0"/>
        <v>750.85187449850685</v>
      </c>
      <c r="CO41" s="3">
        <f t="shared" si="1"/>
        <v>466.92116396551131</v>
      </c>
      <c r="CP41" s="3"/>
      <c r="CQ41" s="3">
        <f>MIN(Beams!$B$21:$B$22)/MAX(CN41:CP41)-1</f>
        <v>25.636412159665952</v>
      </c>
      <c r="CS41" s="1"/>
      <c r="CT41" s="2"/>
      <c r="CU41" s="2"/>
      <c r="CV41" s="1"/>
      <c r="CW41" s="1"/>
      <c r="CX41" s="1"/>
      <c r="CY41" s="2"/>
      <c r="CZ41" s="2"/>
      <c r="DA41" s="2"/>
      <c r="DB41" s="1"/>
      <c r="DC41" s="1"/>
      <c r="DD41" s="1"/>
      <c r="DE41" s="1"/>
      <c r="DF41" s="1"/>
      <c r="DG41" s="3"/>
      <c r="DH41" s="1"/>
      <c r="DI41" s="1"/>
      <c r="DJ41" s="2"/>
      <c r="DK41" s="1"/>
      <c r="DL41" s="1"/>
      <c r="DM41" s="1"/>
      <c r="DN41" s="1"/>
      <c r="DO41" s="1"/>
      <c r="DP41" s="1"/>
      <c r="DQ41" s="1"/>
      <c r="DR41" s="1"/>
      <c r="DS41" s="1"/>
      <c r="DT41" s="2"/>
      <c r="DU41" s="1"/>
      <c r="DV41" s="1"/>
      <c r="DW41" s="1"/>
      <c r="DX41" s="1"/>
      <c r="DY41" s="1"/>
      <c r="DZ41" s="1"/>
      <c r="EA41" s="1"/>
      <c r="EB41" s="1"/>
      <c r="EC41" s="1"/>
      <c r="ED41" s="4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26"/>
    </row>
    <row r="42" spans="1:162" x14ac:dyDescent="0.55000000000000004">
      <c r="A42" s="1" t="s">
        <v>17</v>
      </c>
      <c r="B42" s="1" t="s">
        <v>137</v>
      </c>
      <c r="C42" s="1" t="s">
        <v>137</v>
      </c>
      <c r="D42" s="1" t="s">
        <v>94</v>
      </c>
      <c r="E42" s="4">
        <v>395</v>
      </c>
      <c r="F42" s="4">
        <v>116</v>
      </c>
      <c r="G42" s="2">
        <v>38.4</v>
      </c>
      <c r="H42" s="11">
        <v>38.375</v>
      </c>
      <c r="I42" s="1" t="s">
        <v>98</v>
      </c>
      <c r="J42" s="1" t="s">
        <v>98</v>
      </c>
      <c r="K42" s="1" t="s">
        <v>98</v>
      </c>
      <c r="L42" s="2">
        <v>16.8</v>
      </c>
      <c r="M42" s="11">
        <v>16.875</v>
      </c>
      <c r="N42" s="11" t="s">
        <v>98</v>
      </c>
      <c r="O42" s="1" t="s">
        <v>98</v>
      </c>
      <c r="P42" s="1" t="s">
        <v>98</v>
      </c>
      <c r="Q42" s="3">
        <v>1.22</v>
      </c>
      <c r="R42" s="11">
        <v>1.25</v>
      </c>
      <c r="S42" s="13">
        <v>0.625</v>
      </c>
      <c r="T42" s="3">
        <v>2.2000000000000002</v>
      </c>
      <c r="U42" s="13">
        <v>2.1875</v>
      </c>
      <c r="V42" s="1" t="s">
        <v>98</v>
      </c>
      <c r="W42" s="1" t="s">
        <v>98</v>
      </c>
      <c r="X42" s="1" t="s">
        <v>98</v>
      </c>
      <c r="Y42" s="16">
        <v>3.15</v>
      </c>
      <c r="Z42" s="18">
        <v>3.4375</v>
      </c>
      <c r="AA42" s="18">
        <v>1.8125</v>
      </c>
      <c r="AB42" s="1" t="s">
        <v>98</v>
      </c>
      <c r="AC42" s="1" t="s">
        <v>98</v>
      </c>
      <c r="AD42" s="1" t="s">
        <v>98</v>
      </c>
      <c r="AE42" s="1" t="s">
        <v>98</v>
      </c>
      <c r="AF42" s="1" t="s">
        <v>98</v>
      </c>
      <c r="AG42" s="3">
        <v>3.83</v>
      </c>
      <c r="AH42" s="1" t="s">
        <v>98</v>
      </c>
      <c r="AI42" s="1" t="s">
        <v>98</v>
      </c>
      <c r="AJ42" s="2">
        <v>26.3</v>
      </c>
      <c r="AK42" s="1" t="s">
        <v>98</v>
      </c>
      <c r="AL42" s="1" t="s">
        <v>98</v>
      </c>
      <c r="AM42" s="4">
        <v>28500</v>
      </c>
      <c r="AN42" s="4">
        <v>1710</v>
      </c>
      <c r="AO42" s="4">
        <v>1490</v>
      </c>
      <c r="AP42" s="2">
        <v>15.7</v>
      </c>
      <c r="AQ42" s="4">
        <v>1750</v>
      </c>
      <c r="AR42" s="4">
        <v>325</v>
      </c>
      <c r="AS42" s="4">
        <v>208</v>
      </c>
      <c r="AT42" s="3">
        <v>3.88</v>
      </c>
      <c r="AU42" s="1" t="s">
        <v>98</v>
      </c>
      <c r="AV42" s="1" t="s">
        <v>98</v>
      </c>
      <c r="AW42" s="1" t="s">
        <v>98</v>
      </c>
      <c r="AX42" s="4">
        <v>142</v>
      </c>
      <c r="AY42" s="4">
        <v>575000</v>
      </c>
      <c r="AZ42" s="1" t="s">
        <v>98</v>
      </c>
      <c r="BA42" s="4">
        <v>152</v>
      </c>
      <c r="BB42" s="4">
        <v>1410</v>
      </c>
      <c r="BC42" s="1" t="s">
        <v>98</v>
      </c>
      <c r="BD42" s="1" t="s">
        <v>98</v>
      </c>
      <c r="BE42" s="4">
        <v>311</v>
      </c>
      <c r="BF42" s="4">
        <v>847</v>
      </c>
      <c r="BG42" s="1" t="s">
        <v>98</v>
      </c>
      <c r="BH42" s="1" t="s">
        <v>98</v>
      </c>
      <c r="BI42" s="1" t="s">
        <v>98</v>
      </c>
      <c r="BJ42" s="1" t="s">
        <v>98</v>
      </c>
      <c r="BK42" s="1" t="s">
        <v>98</v>
      </c>
      <c r="BL42" s="1" t="s">
        <v>98</v>
      </c>
      <c r="BM42" s="1" t="s">
        <v>98</v>
      </c>
      <c r="BN42" s="1" t="s">
        <v>98</v>
      </c>
      <c r="BO42" s="1" t="s">
        <v>98</v>
      </c>
      <c r="BP42" s="1" t="s">
        <v>98</v>
      </c>
      <c r="BQ42" s="1" t="s">
        <v>98</v>
      </c>
      <c r="BR42" s="1" t="s">
        <v>98</v>
      </c>
      <c r="BS42" s="1" t="s">
        <v>98</v>
      </c>
      <c r="BT42" s="1" t="s">
        <v>98</v>
      </c>
      <c r="BU42" s="1" t="s">
        <v>98</v>
      </c>
      <c r="BV42" s="1" t="s">
        <v>98</v>
      </c>
      <c r="BW42" s="3">
        <v>4.6100000000000003</v>
      </c>
      <c r="BX42" s="2">
        <v>36.200000000000003</v>
      </c>
      <c r="BY42" s="4">
        <v>123</v>
      </c>
      <c r="BZ42" s="1" t="s">
        <v>98</v>
      </c>
      <c r="CA42" s="4">
        <v>140</v>
      </c>
      <c r="CB42" s="2">
        <v>93.6</v>
      </c>
      <c r="CC42" s="4">
        <v>110</v>
      </c>
      <c r="CD42" s="11">
        <v>31.375</v>
      </c>
      <c r="CE42" s="11">
        <v>7.5</v>
      </c>
      <c r="CF42" s="12">
        <v>3</v>
      </c>
      <c r="CG42" s="3">
        <f>Beams!$B$11/F42</f>
        <v>96.896551724137936</v>
      </c>
      <c r="CH42" s="3">
        <f>Beams!$B$9/AO42</f>
        <v>7.5436241610738257</v>
      </c>
      <c r="CI42" s="3">
        <f>Beams!$C$9/AS42</f>
        <v>54.03846153846154</v>
      </c>
      <c r="CJ42" s="3">
        <f>Beams!$B$8*BE42/(AQ42*2*T42)</f>
        <v>453.97922077922073</v>
      </c>
      <c r="CK42" s="3">
        <f>Beams!$C$8*BF42/(AM42*Q42)</f>
        <v>273.8073051481162</v>
      </c>
      <c r="CL42" s="3">
        <f>Beams!$B$12*T42/AX42</f>
        <v>174.14084507042256</v>
      </c>
      <c r="CM42" s="3">
        <f>Beams!$B$12*Q42/AX42</f>
        <v>96.569014084507032</v>
      </c>
      <c r="CN42" s="3">
        <f t="shared" si="0"/>
        <v>856.96089699770562</v>
      </c>
      <c r="CO42" s="3">
        <f t="shared" si="1"/>
        <v>527.26039394292275</v>
      </c>
      <c r="CP42" s="3"/>
      <c r="CQ42" s="3">
        <f>MIN(Beams!$B$21:$B$22)/MAX(CN42:CP42)-1</f>
        <v>22.338287744596528</v>
      </c>
      <c r="CS42" s="1"/>
      <c r="CT42" s="2"/>
      <c r="CU42" s="2"/>
      <c r="CV42" s="1"/>
      <c r="CW42" s="1"/>
      <c r="CX42" s="1"/>
      <c r="CY42" s="2"/>
      <c r="CZ42" s="2"/>
      <c r="DA42" s="2"/>
      <c r="DB42" s="1"/>
      <c r="DC42" s="1"/>
      <c r="DD42" s="1"/>
      <c r="DE42" s="1"/>
      <c r="DF42" s="1"/>
      <c r="DG42" s="3"/>
      <c r="DH42" s="1"/>
      <c r="DI42" s="1"/>
      <c r="DJ42" s="2"/>
      <c r="DK42" s="1"/>
      <c r="DL42" s="1"/>
      <c r="DM42" s="1"/>
      <c r="DN42" s="1"/>
      <c r="DO42" s="1"/>
      <c r="DP42" s="1"/>
      <c r="DQ42" s="1"/>
      <c r="DR42" s="1"/>
      <c r="DS42" s="1"/>
      <c r="DT42" s="2"/>
      <c r="DU42" s="1"/>
      <c r="DV42" s="1"/>
      <c r="DW42" s="1"/>
      <c r="DX42" s="1"/>
      <c r="DY42" s="1"/>
      <c r="DZ42" s="1"/>
      <c r="EA42" s="1"/>
      <c r="EB42" s="1"/>
      <c r="EC42" s="1"/>
      <c r="ED42" s="4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26"/>
    </row>
    <row r="43" spans="1:162" x14ac:dyDescent="0.55000000000000004">
      <c r="A43" s="1" t="s">
        <v>17</v>
      </c>
      <c r="B43" s="1" t="s">
        <v>138</v>
      </c>
      <c r="C43" s="1" t="s">
        <v>138</v>
      </c>
      <c r="D43" s="1" t="s">
        <v>94</v>
      </c>
      <c r="E43" s="4">
        <v>361</v>
      </c>
      <c r="F43" s="4">
        <v>106</v>
      </c>
      <c r="G43" s="2">
        <v>38</v>
      </c>
      <c r="H43" s="11">
        <v>38</v>
      </c>
      <c r="I43" s="1" t="s">
        <v>98</v>
      </c>
      <c r="J43" s="1" t="s">
        <v>98</v>
      </c>
      <c r="K43" s="1" t="s">
        <v>98</v>
      </c>
      <c r="L43" s="2">
        <v>16.7</v>
      </c>
      <c r="M43" s="11">
        <v>16.75</v>
      </c>
      <c r="N43" s="11" t="s">
        <v>98</v>
      </c>
      <c r="O43" s="1" t="s">
        <v>98</v>
      </c>
      <c r="P43" s="1" t="s">
        <v>98</v>
      </c>
      <c r="Q43" s="3">
        <v>1.1200000000000001</v>
      </c>
      <c r="R43" s="11">
        <v>1.125</v>
      </c>
      <c r="S43" s="13">
        <v>0.5625</v>
      </c>
      <c r="T43" s="3">
        <v>2.0099999999999998</v>
      </c>
      <c r="U43" s="13">
        <v>2</v>
      </c>
      <c r="V43" s="1" t="s">
        <v>98</v>
      </c>
      <c r="W43" s="1" t="s">
        <v>98</v>
      </c>
      <c r="X43" s="1" t="s">
        <v>98</v>
      </c>
      <c r="Y43" s="16">
        <v>2.96</v>
      </c>
      <c r="Z43" s="18">
        <v>3.3125</v>
      </c>
      <c r="AA43" s="18">
        <v>1.75</v>
      </c>
      <c r="AB43" s="1" t="s">
        <v>98</v>
      </c>
      <c r="AC43" s="1" t="s">
        <v>98</v>
      </c>
      <c r="AD43" s="1" t="s">
        <v>98</v>
      </c>
      <c r="AE43" s="1" t="s">
        <v>98</v>
      </c>
      <c r="AF43" s="1" t="s">
        <v>98</v>
      </c>
      <c r="AG43" s="3">
        <v>4.16</v>
      </c>
      <c r="AH43" s="1" t="s">
        <v>98</v>
      </c>
      <c r="AI43" s="1" t="s">
        <v>98</v>
      </c>
      <c r="AJ43" s="2">
        <v>28.6</v>
      </c>
      <c r="AK43" s="1" t="s">
        <v>98</v>
      </c>
      <c r="AL43" s="1" t="s">
        <v>98</v>
      </c>
      <c r="AM43" s="4">
        <v>25700</v>
      </c>
      <c r="AN43" s="4">
        <v>1550</v>
      </c>
      <c r="AO43" s="4">
        <v>1350</v>
      </c>
      <c r="AP43" s="2">
        <v>15.6</v>
      </c>
      <c r="AQ43" s="4">
        <v>1570</v>
      </c>
      <c r="AR43" s="4">
        <v>293</v>
      </c>
      <c r="AS43" s="4">
        <v>188</v>
      </c>
      <c r="AT43" s="3">
        <v>3.85</v>
      </c>
      <c r="AU43" s="1" t="s">
        <v>98</v>
      </c>
      <c r="AV43" s="1" t="s">
        <v>98</v>
      </c>
      <c r="AW43" s="1" t="s">
        <v>98</v>
      </c>
      <c r="AX43" s="4">
        <v>109</v>
      </c>
      <c r="AY43" s="4">
        <v>509000</v>
      </c>
      <c r="AZ43" s="1" t="s">
        <v>98</v>
      </c>
      <c r="BA43" s="4">
        <v>150</v>
      </c>
      <c r="BB43" s="4">
        <v>1270</v>
      </c>
      <c r="BC43" s="1" t="s">
        <v>98</v>
      </c>
      <c r="BD43" s="1" t="s">
        <v>98</v>
      </c>
      <c r="BE43" s="4">
        <v>282</v>
      </c>
      <c r="BF43" s="4">
        <v>767</v>
      </c>
      <c r="BG43" s="1" t="s">
        <v>98</v>
      </c>
      <c r="BH43" s="1" t="s">
        <v>98</v>
      </c>
      <c r="BI43" s="1" t="s">
        <v>98</v>
      </c>
      <c r="BJ43" s="1" t="s">
        <v>98</v>
      </c>
      <c r="BK43" s="1" t="s">
        <v>98</v>
      </c>
      <c r="BL43" s="1" t="s">
        <v>98</v>
      </c>
      <c r="BM43" s="1" t="s">
        <v>98</v>
      </c>
      <c r="BN43" s="1" t="s">
        <v>98</v>
      </c>
      <c r="BO43" s="1" t="s">
        <v>98</v>
      </c>
      <c r="BP43" s="1" t="s">
        <v>98</v>
      </c>
      <c r="BQ43" s="1" t="s">
        <v>98</v>
      </c>
      <c r="BR43" s="1" t="s">
        <v>98</v>
      </c>
      <c r="BS43" s="1" t="s">
        <v>98</v>
      </c>
      <c r="BT43" s="1" t="s">
        <v>98</v>
      </c>
      <c r="BU43" s="1" t="s">
        <v>98</v>
      </c>
      <c r="BV43" s="1" t="s">
        <v>98</v>
      </c>
      <c r="BW43" s="3">
        <v>4.58</v>
      </c>
      <c r="BX43" s="2">
        <v>36</v>
      </c>
      <c r="BY43" s="4">
        <v>122</v>
      </c>
      <c r="BZ43" s="1" t="s">
        <v>98</v>
      </c>
      <c r="CA43" s="4">
        <v>139</v>
      </c>
      <c r="CB43" s="2">
        <v>92.7</v>
      </c>
      <c r="CC43" s="4">
        <v>109</v>
      </c>
      <c r="CD43" s="11">
        <v>31.375</v>
      </c>
      <c r="CE43" s="11">
        <v>7.5</v>
      </c>
      <c r="CF43" s="12">
        <v>3</v>
      </c>
      <c r="CG43" s="3">
        <f>Beams!$B$11/F43</f>
        <v>106.0377358490566</v>
      </c>
      <c r="CH43" s="3">
        <f>Beams!$B$9/AO43</f>
        <v>8.325925925925926</v>
      </c>
      <c r="CI43" s="3">
        <f>Beams!$C$9/AS43</f>
        <v>59.787234042553195</v>
      </c>
      <c r="CJ43" s="3">
        <f>Beams!$B$8*BE43/(AQ43*2*T43)</f>
        <v>502.21503945241943</v>
      </c>
      <c r="CK43" s="3">
        <f>Beams!$C$8*BF43/(AM43*Q43)</f>
        <v>299.50944969427456</v>
      </c>
      <c r="CL43" s="3">
        <f>Beams!$B$12*T43/AX43</f>
        <v>207.26972477064217</v>
      </c>
      <c r="CM43" s="3">
        <f>Beams!$B$12*Q43/AX43</f>
        <v>115.49357798165138</v>
      </c>
      <c r="CN43" s="3">
        <f t="shared" si="0"/>
        <v>957.01127918647296</v>
      </c>
      <c r="CO43" s="3">
        <f t="shared" si="1"/>
        <v>582.6341609857451</v>
      </c>
      <c r="CP43" s="3"/>
      <c r="CQ43" s="3">
        <f>MIN(Beams!$B$21:$B$22)/MAX(CN43:CP43)-1</f>
        <v>19.89839528014906</v>
      </c>
      <c r="CS43" s="1"/>
      <c r="CT43" s="2"/>
      <c r="CU43" s="2"/>
      <c r="CV43" s="1"/>
      <c r="CW43" s="1"/>
      <c r="CX43" s="1"/>
      <c r="CY43" s="2"/>
      <c r="CZ43" s="2"/>
      <c r="DA43" s="2"/>
      <c r="DB43" s="1"/>
      <c r="DC43" s="1"/>
      <c r="DD43" s="1"/>
      <c r="DE43" s="1"/>
      <c r="DF43" s="1"/>
      <c r="DG43" s="3"/>
      <c r="DH43" s="1"/>
      <c r="DI43" s="1"/>
      <c r="DJ43" s="2"/>
      <c r="DK43" s="1"/>
      <c r="DL43" s="1"/>
      <c r="DM43" s="1"/>
      <c r="DN43" s="1"/>
      <c r="DO43" s="1"/>
      <c r="DP43" s="1"/>
      <c r="DQ43" s="1"/>
      <c r="DR43" s="1"/>
      <c r="DS43" s="1"/>
      <c r="DT43" s="2"/>
      <c r="DU43" s="1"/>
      <c r="DV43" s="1"/>
      <c r="DW43" s="1"/>
      <c r="DX43" s="1"/>
      <c r="DY43" s="1"/>
      <c r="DZ43" s="1"/>
      <c r="EA43" s="1"/>
      <c r="EB43" s="1"/>
      <c r="EC43" s="1"/>
      <c r="ED43" s="4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26"/>
    </row>
    <row r="44" spans="1:162" x14ac:dyDescent="0.55000000000000004">
      <c r="A44" s="1" t="s">
        <v>17</v>
      </c>
      <c r="B44" s="1" t="s">
        <v>139</v>
      </c>
      <c r="C44" s="1" t="s">
        <v>139</v>
      </c>
      <c r="D44" s="1" t="s">
        <v>100</v>
      </c>
      <c r="E44" s="4">
        <v>330</v>
      </c>
      <c r="F44" s="2">
        <v>96.9</v>
      </c>
      <c r="G44" s="2">
        <v>37.700000000000003</v>
      </c>
      <c r="H44" s="11">
        <v>37.625</v>
      </c>
      <c r="I44" s="1" t="s">
        <v>98</v>
      </c>
      <c r="J44" s="1" t="s">
        <v>98</v>
      </c>
      <c r="K44" s="1" t="s">
        <v>98</v>
      </c>
      <c r="L44" s="2">
        <v>16.600000000000001</v>
      </c>
      <c r="M44" s="11">
        <v>16.625</v>
      </c>
      <c r="N44" s="11" t="s">
        <v>98</v>
      </c>
      <c r="O44" s="1" t="s">
        <v>98</v>
      </c>
      <c r="P44" s="1" t="s">
        <v>98</v>
      </c>
      <c r="Q44" s="3">
        <v>1.02</v>
      </c>
      <c r="R44" s="11">
        <v>1</v>
      </c>
      <c r="S44" s="13">
        <v>0.5</v>
      </c>
      <c r="T44" s="3">
        <v>1.85</v>
      </c>
      <c r="U44" s="13">
        <v>1.875</v>
      </c>
      <c r="V44" s="1" t="s">
        <v>98</v>
      </c>
      <c r="W44" s="1" t="s">
        <v>98</v>
      </c>
      <c r="X44" s="1" t="s">
        <v>98</v>
      </c>
      <c r="Y44" s="16">
        <v>2.8</v>
      </c>
      <c r="Z44" s="18">
        <v>3.125</v>
      </c>
      <c r="AA44" s="18">
        <v>1.75</v>
      </c>
      <c r="AB44" s="1" t="s">
        <v>98</v>
      </c>
      <c r="AC44" s="1" t="s">
        <v>98</v>
      </c>
      <c r="AD44" s="1" t="s">
        <v>98</v>
      </c>
      <c r="AE44" s="1" t="s">
        <v>98</v>
      </c>
      <c r="AF44" s="1" t="s">
        <v>98</v>
      </c>
      <c r="AG44" s="3">
        <v>4.49</v>
      </c>
      <c r="AH44" s="1" t="s">
        <v>98</v>
      </c>
      <c r="AI44" s="1" t="s">
        <v>98</v>
      </c>
      <c r="AJ44" s="2">
        <v>31.4</v>
      </c>
      <c r="AK44" s="1" t="s">
        <v>98</v>
      </c>
      <c r="AL44" s="1" t="s">
        <v>98</v>
      </c>
      <c r="AM44" s="4">
        <v>23300</v>
      </c>
      <c r="AN44" s="4">
        <v>1410</v>
      </c>
      <c r="AO44" s="4">
        <v>1240</v>
      </c>
      <c r="AP44" s="2">
        <v>15.5</v>
      </c>
      <c r="AQ44" s="4">
        <v>1420</v>
      </c>
      <c r="AR44" s="4">
        <v>265</v>
      </c>
      <c r="AS44" s="4">
        <v>171</v>
      </c>
      <c r="AT44" s="3">
        <v>3.83</v>
      </c>
      <c r="AU44" s="1" t="s">
        <v>98</v>
      </c>
      <c r="AV44" s="1" t="s">
        <v>98</v>
      </c>
      <c r="AW44" s="1" t="s">
        <v>98</v>
      </c>
      <c r="AX44" s="2">
        <v>84.3</v>
      </c>
      <c r="AY44" s="4">
        <v>456000</v>
      </c>
      <c r="AZ44" s="1" t="s">
        <v>98</v>
      </c>
      <c r="BA44" s="4">
        <v>149</v>
      </c>
      <c r="BB44" s="4">
        <v>1150</v>
      </c>
      <c r="BC44" s="1" t="s">
        <v>98</v>
      </c>
      <c r="BD44" s="1" t="s">
        <v>98</v>
      </c>
      <c r="BE44" s="4">
        <v>259</v>
      </c>
      <c r="BF44" s="4">
        <v>698</v>
      </c>
      <c r="BG44" s="1" t="s">
        <v>98</v>
      </c>
      <c r="BH44" s="1" t="s">
        <v>98</v>
      </c>
      <c r="BI44" s="1" t="s">
        <v>98</v>
      </c>
      <c r="BJ44" s="1" t="s">
        <v>98</v>
      </c>
      <c r="BK44" s="1" t="s">
        <v>98</v>
      </c>
      <c r="BL44" s="1" t="s">
        <v>98</v>
      </c>
      <c r="BM44" s="1" t="s">
        <v>98</v>
      </c>
      <c r="BN44" s="1" t="s">
        <v>98</v>
      </c>
      <c r="BO44" s="1" t="s">
        <v>98</v>
      </c>
      <c r="BP44" s="1" t="s">
        <v>98</v>
      </c>
      <c r="BQ44" s="1" t="s">
        <v>98</v>
      </c>
      <c r="BR44" s="1" t="s">
        <v>98</v>
      </c>
      <c r="BS44" s="1" t="s">
        <v>98</v>
      </c>
      <c r="BT44" s="1" t="s">
        <v>98</v>
      </c>
      <c r="BU44" s="1" t="s">
        <v>98</v>
      </c>
      <c r="BV44" s="1" t="s">
        <v>98</v>
      </c>
      <c r="BW44" s="3">
        <v>4.53</v>
      </c>
      <c r="BX44" s="2">
        <v>35.9</v>
      </c>
      <c r="BY44" s="4">
        <v>121</v>
      </c>
      <c r="BZ44" s="1" t="s">
        <v>98</v>
      </c>
      <c r="CA44" s="4">
        <v>138</v>
      </c>
      <c r="CB44" s="2">
        <v>92</v>
      </c>
      <c r="CC44" s="4">
        <v>109</v>
      </c>
      <c r="CD44" s="11">
        <v>31.375</v>
      </c>
      <c r="CE44" s="11">
        <v>7.5</v>
      </c>
      <c r="CF44" s="12">
        <v>3</v>
      </c>
      <c r="CG44" s="3">
        <f>Beams!$B$11/F44</f>
        <v>115.99587203302373</v>
      </c>
      <c r="CH44" s="3">
        <f>Beams!$B$9/AO44</f>
        <v>9.064516129032258</v>
      </c>
      <c r="CI44" s="3">
        <f>Beams!$C$9/AS44</f>
        <v>65.73099415204679</v>
      </c>
      <c r="CJ44" s="3">
        <f>Beams!$B$8*BE44/(AQ44*2*T44)</f>
        <v>554.08450704225356</v>
      </c>
      <c r="CK44" s="3">
        <f>Beams!$C$8*BF44/(AM44*Q44)</f>
        <v>330.11529075149372</v>
      </c>
      <c r="CL44" s="3">
        <f>Beams!$B$12*T44/AX44</f>
        <v>246.66666666666669</v>
      </c>
      <c r="CM44" s="3">
        <f>Beams!$B$12*Q44/AX44</f>
        <v>136.00000000000003</v>
      </c>
      <c r="CN44" s="3">
        <f t="shared" si="0"/>
        <v>1067.6907828259223</v>
      </c>
      <c r="CO44" s="3">
        <f t="shared" si="1"/>
        <v>647.16123735059705</v>
      </c>
      <c r="CP44" s="3"/>
      <c r="CQ44" s="3">
        <f>MIN(Beams!$B$21:$B$22)/MAX(CN44:CP44)-1</f>
        <v>17.732015225480154</v>
      </c>
      <c r="CS44" s="1"/>
      <c r="CT44" s="2"/>
      <c r="CU44" s="2"/>
      <c r="CV44" s="1"/>
      <c r="CW44" s="1"/>
      <c r="CX44" s="1"/>
      <c r="CY44" s="2"/>
      <c r="CZ44" s="2"/>
      <c r="DA44" s="2"/>
      <c r="DB44" s="1"/>
      <c r="DC44" s="1"/>
      <c r="DD44" s="1"/>
      <c r="DE44" s="1"/>
      <c r="DF44" s="1"/>
      <c r="DG44" s="3"/>
      <c r="DH44" s="1"/>
      <c r="DI44" s="1"/>
      <c r="DJ44" s="2"/>
      <c r="DK44" s="1"/>
      <c r="DL44" s="1"/>
      <c r="DM44" s="1"/>
      <c r="DN44" s="1"/>
      <c r="DO44" s="1"/>
      <c r="DP44" s="1"/>
      <c r="DQ44" s="1"/>
      <c r="DR44" s="1"/>
      <c r="DS44" s="1"/>
      <c r="DT44" s="2"/>
      <c r="DU44" s="1"/>
      <c r="DV44" s="1"/>
      <c r="DW44" s="1"/>
      <c r="DX44" s="1"/>
      <c r="DY44" s="1"/>
      <c r="DZ44" s="1"/>
      <c r="EA44" s="1"/>
      <c r="EB44" s="1"/>
      <c r="EC44" s="1"/>
      <c r="ED44" s="4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26"/>
    </row>
    <row r="45" spans="1:162" x14ac:dyDescent="0.55000000000000004">
      <c r="A45" s="1" t="s">
        <v>17</v>
      </c>
      <c r="B45" s="1" t="s">
        <v>140</v>
      </c>
      <c r="C45" s="1" t="s">
        <v>140</v>
      </c>
      <c r="D45" s="1" t="s">
        <v>100</v>
      </c>
      <c r="E45" s="4">
        <v>302</v>
      </c>
      <c r="F45" s="2">
        <v>89</v>
      </c>
      <c r="G45" s="2">
        <v>37.299999999999997</v>
      </c>
      <c r="H45" s="11">
        <v>37.375</v>
      </c>
      <c r="I45" s="1" t="s">
        <v>98</v>
      </c>
      <c r="J45" s="1" t="s">
        <v>98</v>
      </c>
      <c r="K45" s="1" t="s">
        <v>98</v>
      </c>
      <c r="L45" s="2">
        <v>16.7</v>
      </c>
      <c r="M45" s="11">
        <v>16.625</v>
      </c>
      <c r="N45" s="11" t="s">
        <v>98</v>
      </c>
      <c r="O45" s="1" t="s">
        <v>98</v>
      </c>
      <c r="P45" s="1" t="s">
        <v>98</v>
      </c>
      <c r="Q45" s="14">
        <v>0.94499999999999995</v>
      </c>
      <c r="R45" s="11">
        <v>0.9375</v>
      </c>
      <c r="S45" s="13">
        <v>0.5</v>
      </c>
      <c r="T45" s="3">
        <v>1.68</v>
      </c>
      <c r="U45" s="13">
        <v>1.6875</v>
      </c>
      <c r="V45" s="1" t="s">
        <v>98</v>
      </c>
      <c r="W45" s="1" t="s">
        <v>98</v>
      </c>
      <c r="X45" s="1" t="s">
        <v>98</v>
      </c>
      <c r="Y45" s="16">
        <v>2.63</v>
      </c>
      <c r="Z45" s="18">
        <v>3</v>
      </c>
      <c r="AA45" s="18">
        <v>1.6875</v>
      </c>
      <c r="AB45" s="1" t="s">
        <v>98</v>
      </c>
      <c r="AC45" s="1" t="s">
        <v>98</v>
      </c>
      <c r="AD45" s="1" t="s">
        <v>98</v>
      </c>
      <c r="AE45" s="1" t="s">
        <v>98</v>
      </c>
      <c r="AF45" s="1" t="s">
        <v>98</v>
      </c>
      <c r="AG45" s="3">
        <v>4.96</v>
      </c>
      <c r="AH45" s="1" t="s">
        <v>98</v>
      </c>
      <c r="AI45" s="1" t="s">
        <v>98</v>
      </c>
      <c r="AJ45" s="2">
        <v>33.9</v>
      </c>
      <c r="AK45" s="1" t="s">
        <v>98</v>
      </c>
      <c r="AL45" s="1" t="s">
        <v>98</v>
      </c>
      <c r="AM45" s="4">
        <v>21100</v>
      </c>
      <c r="AN45" s="4">
        <v>1280</v>
      </c>
      <c r="AO45" s="4">
        <v>1130</v>
      </c>
      <c r="AP45" s="2">
        <v>15.4</v>
      </c>
      <c r="AQ45" s="4">
        <v>1300</v>
      </c>
      <c r="AR45" s="4">
        <v>241</v>
      </c>
      <c r="AS45" s="4">
        <v>156</v>
      </c>
      <c r="AT45" s="3">
        <v>3.82</v>
      </c>
      <c r="AU45" s="1" t="s">
        <v>98</v>
      </c>
      <c r="AV45" s="1" t="s">
        <v>98</v>
      </c>
      <c r="AW45" s="1" t="s">
        <v>98</v>
      </c>
      <c r="AX45" s="2">
        <v>64.3</v>
      </c>
      <c r="AY45" s="4">
        <v>412000</v>
      </c>
      <c r="AZ45" s="1" t="s">
        <v>98</v>
      </c>
      <c r="BA45" s="4">
        <v>148</v>
      </c>
      <c r="BB45" s="4">
        <v>1040</v>
      </c>
      <c r="BC45" s="1" t="s">
        <v>98</v>
      </c>
      <c r="BD45" s="1" t="s">
        <v>98</v>
      </c>
      <c r="BE45" s="4">
        <v>235</v>
      </c>
      <c r="BF45" s="4">
        <v>635</v>
      </c>
      <c r="BG45" s="1" t="s">
        <v>98</v>
      </c>
      <c r="BH45" s="1" t="s">
        <v>98</v>
      </c>
      <c r="BI45" s="1" t="s">
        <v>98</v>
      </c>
      <c r="BJ45" s="1" t="s">
        <v>98</v>
      </c>
      <c r="BK45" s="1" t="s">
        <v>98</v>
      </c>
      <c r="BL45" s="1" t="s">
        <v>98</v>
      </c>
      <c r="BM45" s="1" t="s">
        <v>98</v>
      </c>
      <c r="BN45" s="1" t="s">
        <v>98</v>
      </c>
      <c r="BO45" s="1" t="s">
        <v>98</v>
      </c>
      <c r="BP45" s="1" t="s">
        <v>98</v>
      </c>
      <c r="BQ45" s="1" t="s">
        <v>98</v>
      </c>
      <c r="BR45" s="1" t="s">
        <v>98</v>
      </c>
      <c r="BS45" s="1" t="s">
        <v>98</v>
      </c>
      <c r="BT45" s="1" t="s">
        <v>98</v>
      </c>
      <c r="BU45" s="1" t="s">
        <v>98</v>
      </c>
      <c r="BV45" s="1" t="s">
        <v>98</v>
      </c>
      <c r="BW45" s="3">
        <v>4.53</v>
      </c>
      <c r="BX45" s="2">
        <v>35.6</v>
      </c>
      <c r="BY45" s="4">
        <v>121</v>
      </c>
      <c r="BZ45" s="1" t="s">
        <v>98</v>
      </c>
      <c r="CA45" s="4">
        <v>138</v>
      </c>
      <c r="CB45" s="2">
        <v>91.3</v>
      </c>
      <c r="CC45" s="4">
        <v>108</v>
      </c>
      <c r="CD45" s="11">
        <v>31.375</v>
      </c>
      <c r="CE45" s="11">
        <v>7.5</v>
      </c>
      <c r="CF45" s="12">
        <v>3</v>
      </c>
      <c r="CG45" s="3">
        <f>Beams!$B$11/F45</f>
        <v>126.29213483146067</v>
      </c>
      <c r="CH45" s="3">
        <f>Beams!$B$9/AO45</f>
        <v>9.946902654867257</v>
      </c>
      <c r="CI45" s="3">
        <f>Beams!$C$9/AS45</f>
        <v>72.051282051282058</v>
      </c>
      <c r="CJ45" s="3">
        <f>Beams!$B$8*BE45/(AQ45*2*T45)</f>
        <v>604.71611721611725</v>
      </c>
      <c r="CK45" s="3">
        <f>Beams!$C$8*BF45/(AM45*Q45)</f>
        <v>357.95280724190678</v>
      </c>
      <c r="CL45" s="3">
        <f>Beams!$B$12*T45/AX45</f>
        <v>293.67340590979785</v>
      </c>
      <c r="CM45" s="3">
        <f>Beams!$B$12*Q45/AX45</f>
        <v>165.19129082426127</v>
      </c>
      <c r="CN45" s="3">
        <f t="shared" si="0"/>
        <v>1182.8617047194793</v>
      </c>
      <c r="CO45" s="3">
        <f t="shared" si="1"/>
        <v>713.89073501672635</v>
      </c>
      <c r="CP45" s="3"/>
      <c r="CQ45" s="3">
        <f>MIN(Beams!$B$21:$B$22)/MAX(CN45:CP45)-1</f>
        <v>15.908147351632358</v>
      </c>
      <c r="CS45" s="1"/>
      <c r="CT45" s="2"/>
      <c r="CU45" s="2"/>
      <c r="CV45" s="1"/>
      <c r="CW45" s="1"/>
      <c r="CX45" s="1"/>
      <c r="CY45" s="2"/>
      <c r="CZ45" s="2"/>
      <c r="DA45" s="2"/>
      <c r="DB45" s="1"/>
      <c r="DC45" s="1"/>
      <c r="DD45" s="1"/>
      <c r="DE45" s="1"/>
      <c r="DF45" s="1"/>
      <c r="DG45" s="3"/>
      <c r="DH45" s="1"/>
      <c r="DI45" s="1"/>
      <c r="DJ45" s="2"/>
      <c r="DK45" s="1"/>
      <c r="DL45" s="1"/>
      <c r="DM45" s="1"/>
      <c r="DN45" s="1"/>
      <c r="DO45" s="1"/>
      <c r="DP45" s="1"/>
      <c r="DQ45" s="1"/>
      <c r="DR45" s="1"/>
      <c r="DS45" s="1"/>
      <c r="DT45" s="2"/>
      <c r="DU45" s="1"/>
      <c r="DV45" s="1"/>
      <c r="DW45" s="1"/>
      <c r="DX45" s="1"/>
      <c r="DY45" s="1"/>
      <c r="DZ45" s="1"/>
      <c r="EA45" s="1"/>
      <c r="EB45" s="1"/>
      <c r="EC45" s="1"/>
      <c r="ED45" s="4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26"/>
    </row>
    <row r="46" spans="1:162" x14ac:dyDescent="0.55000000000000004">
      <c r="A46" s="1" t="s">
        <v>17</v>
      </c>
      <c r="B46" s="1" t="s">
        <v>141</v>
      </c>
      <c r="C46" s="1" t="s">
        <v>141</v>
      </c>
      <c r="D46" s="1" t="s">
        <v>100</v>
      </c>
      <c r="E46" s="4">
        <v>282</v>
      </c>
      <c r="F46" s="2">
        <v>82.9</v>
      </c>
      <c r="G46" s="2">
        <v>37.1</v>
      </c>
      <c r="H46" s="11">
        <v>37.125</v>
      </c>
      <c r="I46" s="1" t="s">
        <v>98</v>
      </c>
      <c r="J46" s="1" t="s">
        <v>98</v>
      </c>
      <c r="K46" s="1" t="s">
        <v>98</v>
      </c>
      <c r="L46" s="2">
        <v>16.600000000000001</v>
      </c>
      <c r="M46" s="11">
        <v>16.625</v>
      </c>
      <c r="N46" s="11" t="s">
        <v>98</v>
      </c>
      <c r="O46" s="1" t="s">
        <v>98</v>
      </c>
      <c r="P46" s="1" t="s">
        <v>98</v>
      </c>
      <c r="Q46" s="14">
        <v>0.88500000000000001</v>
      </c>
      <c r="R46" s="11">
        <v>0.875</v>
      </c>
      <c r="S46" s="13">
        <v>0.4375</v>
      </c>
      <c r="T46" s="3">
        <v>1.57</v>
      </c>
      <c r="U46" s="13">
        <v>1.5625</v>
      </c>
      <c r="V46" s="1" t="s">
        <v>98</v>
      </c>
      <c r="W46" s="1" t="s">
        <v>98</v>
      </c>
      <c r="X46" s="1" t="s">
        <v>98</v>
      </c>
      <c r="Y46" s="16">
        <v>2.52</v>
      </c>
      <c r="Z46" s="18">
        <v>2.875</v>
      </c>
      <c r="AA46" s="18">
        <v>1.625</v>
      </c>
      <c r="AB46" s="1" t="s">
        <v>98</v>
      </c>
      <c r="AC46" s="1" t="s">
        <v>98</v>
      </c>
      <c r="AD46" s="1" t="s">
        <v>98</v>
      </c>
      <c r="AE46" s="1" t="s">
        <v>98</v>
      </c>
      <c r="AF46" s="1" t="s">
        <v>98</v>
      </c>
      <c r="AG46" s="3">
        <v>5.29</v>
      </c>
      <c r="AH46" s="1" t="s">
        <v>98</v>
      </c>
      <c r="AI46" s="1" t="s">
        <v>98</v>
      </c>
      <c r="AJ46" s="2">
        <v>36.200000000000003</v>
      </c>
      <c r="AK46" s="1" t="s">
        <v>98</v>
      </c>
      <c r="AL46" s="1" t="s">
        <v>98</v>
      </c>
      <c r="AM46" s="4">
        <v>19600</v>
      </c>
      <c r="AN46" s="4">
        <v>1190</v>
      </c>
      <c r="AO46" s="4">
        <v>1050</v>
      </c>
      <c r="AP46" s="2">
        <v>15.4</v>
      </c>
      <c r="AQ46" s="4">
        <v>1200</v>
      </c>
      <c r="AR46" s="4">
        <v>223</v>
      </c>
      <c r="AS46" s="4">
        <v>144</v>
      </c>
      <c r="AT46" s="3">
        <v>3.8</v>
      </c>
      <c r="AU46" s="1" t="s">
        <v>98</v>
      </c>
      <c r="AV46" s="1" t="s">
        <v>98</v>
      </c>
      <c r="AW46" s="1" t="s">
        <v>98</v>
      </c>
      <c r="AX46" s="2">
        <v>52.7</v>
      </c>
      <c r="AY46" s="4">
        <v>378000</v>
      </c>
      <c r="AZ46" s="1" t="s">
        <v>98</v>
      </c>
      <c r="BA46" s="4">
        <v>147</v>
      </c>
      <c r="BB46" s="4">
        <v>960</v>
      </c>
      <c r="BC46" s="1" t="s">
        <v>98</v>
      </c>
      <c r="BD46" s="1" t="s">
        <v>98</v>
      </c>
      <c r="BE46" s="4">
        <v>219</v>
      </c>
      <c r="BF46" s="4">
        <v>591</v>
      </c>
      <c r="BG46" s="1" t="s">
        <v>98</v>
      </c>
      <c r="BH46" s="1" t="s">
        <v>98</v>
      </c>
      <c r="BI46" s="1" t="s">
        <v>98</v>
      </c>
      <c r="BJ46" s="1" t="s">
        <v>98</v>
      </c>
      <c r="BK46" s="1" t="s">
        <v>98</v>
      </c>
      <c r="BL46" s="1" t="s">
        <v>98</v>
      </c>
      <c r="BM46" s="1" t="s">
        <v>98</v>
      </c>
      <c r="BN46" s="1" t="s">
        <v>98</v>
      </c>
      <c r="BO46" s="1" t="s">
        <v>98</v>
      </c>
      <c r="BP46" s="1" t="s">
        <v>98</v>
      </c>
      <c r="BQ46" s="1" t="s">
        <v>98</v>
      </c>
      <c r="BR46" s="1" t="s">
        <v>98</v>
      </c>
      <c r="BS46" s="1" t="s">
        <v>98</v>
      </c>
      <c r="BT46" s="1" t="s">
        <v>98</v>
      </c>
      <c r="BU46" s="1" t="s">
        <v>98</v>
      </c>
      <c r="BV46" s="1" t="s">
        <v>98</v>
      </c>
      <c r="BW46" s="3">
        <v>4.5</v>
      </c>
      <c r="BX46" s="2">
        <v>35.5</v>
      </c>
      <c r="BY46" s="4">
        <v>120</v>
      </c>
      <c r="BZ46" s="1" t="s">
        <v>98</v>
      </c>
      <c r="CA46" s="4">
        <v>137</v>
      </c>
      <c r="CB46" s="2">
        <v>90.8</v>
      </c>
      <c r="CC46" s="4">
        <v>107</v>
      </c>
      <c r="CD46" s="11">
        <v>31.375</v>
      </c>
      <c r="CE46" s="11">
        <v>7.5</v>
      </c>
      <c r="CF46" s="12">
        <v>3</v>
      </c>
      <c r="CG46" s="3">
        <f>Beams!$B$11/F46</f>
        <v>135.58504221954161</v>
      </c>
      <c r="CH46" s="3">
        <f>Beams!$B$9/AO46</f>
        <v>10.704761904761904</v>
      </c>
      <c r="CI46" s="3">
        <f>Beams!$C$9/AS46</f>
        <v>78.055555555555557</v>
      </c>
      <c r="CJ46" s="3">
        <f>Beams!$B$8*BE46/(AQ46*2*T46)</f>
        <v>653.28025477707001</v>
      </c>
      <c r="CK46" s="3">
        <f>Beams!$C$8*BF46/(AM46*Q46)</f>
        <v>382.96091317883088</v>
      </c>
      <c r="CL46" s="3">
        <f>Beams!$B$12*T46/AX46</f>
        <v>334.85388994307397</v>
      </c>
      <c r="CM46" s="3">
        <f>Beams!$B$12*Q46/AX46</f>
        <v>188.75521821631878</v>
      </c>
      <c r="CN46" s="3">
        <f t="shared" si="0"/>
        <v>1291.1380627511105</v>
      </c>
      <c r="CO46" s="3">
        <f t="shared" si="1"/>
        <v>772.78303597442402</v>
      </c>
      <c r="CP46" s="3"/>
      <c r="CQ46" s="3">
        <f>MIN(Beams!$B$21:$B$22)/MAX(CN46:CP46)-1</f>
        <v>14.490210208337224</v>
      </c>
      <c r="CS46" s="1"/>
      <c r="CT46" s="2"/>
      <c r="CU46" s="2"/>
      <c r="CV46" s="1"/>
      <c r="CW46" s="1"/>
      <c r="CX46" s="1"/>
      <c r="CY46" s="2"/>
      <c r="CZ46" s="2"/>
      <c r="DA46" s="2"/>
      <c r="DB46" s="1"/>
      <c r="DC46" s="1"/>
      <c r="DD46" s="1"/>
      <c r="DE46" s="1"/>
      <c r="DF46" s="1"/>
      <c r="DG46" s="3"/>
      <c r="DH46" s="1"/>
      <c r="DI46" s="1"/>
      <c r="DJ46" s="2"/>
      <c r="DK46" s="1"/>
      <c r="DL46" s="1"/>
      <c r="DM46" s="1"/>
      <c r="DN46" s="1"/>
      <c r="DO46" s="1"/>
      <c r="DP46" s="1"/>
      <c r="DQ46" s="1"/>
      <c r="DR46" s="1"/>
      <c r="DS46" s="1"/>
      <c r="DT46" s="2"/>
      <c r="DU46" s="1"/>
      <c r="DV46" s="1"/>
      <c r="DW46" s="1"/>
      <c r="DX46" s="1"/>
      <c r="DY46" s="1"/>
      <c r="DZ46" s="1"/>
      <c r="EA46" s="1"/>
      <c r="EB46" s="1"/>
      <c r="EC46" s="1"/>
      <c r="ED46" s="4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26"/>
    </row>
    <row r="47" spans="1:162" x14ac:dyDescent="0.55000000000000004">
      <c r="A47" s="1" t="s">
        <v>17</v>
      </c>
      <c r="B47" s="1" t="s">
        <v>142</v>
      </c>
      <c r="C47" s="1" t="s">
        <v>142</v>
      </c>
      <c r="D47" s="1" t="s">
        <v>100</v>
      </c>
      <c r="E47" s="4">
        <v>262</v>
      </c>
      <c r="F47" s="2">
        <v>77.2</v>
      </c>
      <c r="G47" s="2">
        <v>36.9</v>
      </c>
      <c r="H47" s="11">
        <v>36.875</v>
      </c>
      <c r="I47" s="1" t="s">
        <v>98</v>
      </c>
      <c r="J47" s="1" t="s">
        <v>98</v>
      </c>
      <c r="K47" s="1" t="s">
        <v>98</v>
      </c>
      <c r="L47" s="2">
        <v>16.600000000000001</v>
      </c>
      <c r="M47" s="11">
        <v>16.5</v>
      </c>
      <c r="N47" s="11" t="s">
        <v>98</v>
      </c>
      <c r="O47" s="1" t="s">
        <v>98</v>
      </c>
      <c r="P47" s="1" t="s">
        <v>98</v>
      </c>
      <c r="Q47" s="14">
        <v>0.84</v>
      </c>
      <c r="R47" s="11">
        <v>0.8125</v>
      </c>
      <c r="S47" s="13">
        <v>0.4375</v>
      </c>
      <c r="T47" s="3">
        <v>1.44</v>
      </c>
      <c r="U47" s="13">
        <v>1.4375</v>
      </c>
      <c r="V47" s="1" t="s">
        <v>98</v>
      </c>
      <c r="W47" s="1" t="s">
        <v>98</v>
      </c>
      <c r="X47" s="1" t="s">
        <v>98</v>
      </c>
      <c r="Y47" s="16">
        <v>2.39</v>
      </c>
      <c r="Z47" s="18">
        <v>2.75</v>
      </c>
      <c r="AA47" s="18">
        <v>1.625</v>
      </c>
      <c r="AB47" s="1" t="s">
        <v>98</v>
      </c>
      <c r="AC47" s="1" t="s">
        <v>98</v>
      </c>
      <c r="AD47" s="1" t="s">
        <v>98</v>
      </c>
      <c r="AE47" s="1" t="s">
        <v>98</v>
      </c>
      <c r="AF47" s="1" t="s">
        <v>98</v>
      </c>
      <c r="AG47" s="3">
        <v>5.75</v>
      </c>
      <c r="AH47" s="1" t="s">
        <v>98</v>
      </c>
      <c r="AI47" s="1" t="s">
        <v>98</v>
      </c>
      <c r="AJ47" s="2">
        <v>38.200000000000003</v>
      </c>
      <c r="AK47" s="1" t="s">
        <v>98</v>
      </c>
      <c r="AL47" s="1" t="s">
        <v>98</v>
      </c>
      <c r="AM47" s="4">
        <v>17900</v>
      </c>
      <c r="AN47" s="4">
        <v>1100</v>
      </c>
      <c r="AO47" s="4">
        <v>972</v>
      </c>
      <c r="AP47" s="2">
        <v>15.3</v>
      </c>
      <c r="AQ47" s="4">
        <v>1090</v>
      </c>
      <c r="AR47" s="4">
        <v>204</v>
      </c>
      <c r="AS47" s="4">
        <v>132</v>
      </c>
      <c r="AT47" s="3">
        <v>3.76</v>
      </c>
      <c r="AU47" s="1" t="s">
        <v>98</v>
      </c>
      <c r="AV47" s="1" t="s">
        <v>98</v>
      </c>
      <c r="AW47" s="1" t="s">
        <v>98</v>
      </c>
      <c r="AX47" s="2">
        <v>41.6</v>
      </c>
      <c r="AY47" s="4">
        <v>342000</v>
      </c>
      <c r="AZ47" s="1" t="s">
        <v>98</v>
      </c>
      <c r="BA47" s="4">
        <v>147</v>
      </c>
      <c r="BB47" s="4">
        <v>873</v>
      </c>
      <c r="BC47" s="1" t="s">
        <v>98</v>
      </c>
      <c r="BD47" s="1" t="s">
        <v>98</v>
      </c>
      <c r="BE47" s="4">
        <v>200</v>
      </c>
      <c r="BF47" s="4">
        <v>543</v>
      </c>
      <c r="BG47" s="1" t="s">
        <v>98</v>
      </c>
      <c r="BH47" s="1" t="s">
        <v>98</v>
      </c>
      <c r="BI47" s="1" t="s">
        <v>98</v>
      </c>
      <c r="BJ47" s="1" t="s">
        <v>98</v>
      </c>
      <c r="BK47" s="1" t="s">
        <v>98</v>
      </c>
      <c r="BL47" s="1" t="s">
        <v>98</v>
      </c>
      <c r="BM47" s="1" t="s">
        <v>98</v>
      </c>
      <c r="BN47" s="1" t="s">
        <v>98</v>
      </c>
      <c r="BO47" s="1" t="s">
        <v>98</v>
      </c>
      <c r="BP47" s="1" t="s">
        <v>98</v>
      </c>
      <c r="BQ47" s="1" t="s">
        <v>98</v>
      </c>
      <c r="BR47" s="1" t="s">
        <v>98</v>
      </c>
      <c r="BS47" s="1" t="s">
        <v>98</v>
      </c>
      <c r="BT47" s="1" t="s">
        <v>98</v>
      </c>
      <c r="BU47" s="1" t="s">
        <v>98</v>
      </c>
      <c r="BV47" s="1" t="s">
        <v>98</v>
      </c>
      <c r="BW47" s="3">
        <v>4.46</v>
      </c>
      <c r="BX47" s="2">
        <v>35.5</v>
      </c>
      <c r="BY47" s="4">
        <v>120</v>
      </c>
      <c r="BZ47" s="1" t="s">
        <v>98</v>
      </c>
      <c r="CA47" s="4">
        <v>137</v>
      </c>
      <c r="CB47" s="2">
        <v>90.4</v>
      </c>
      <c r="CC47" s="4">
        <v>107</v>
      </c>
      <c r="CD47" s="11">
        <v>31.375</v>
      </c>
      <c r="CE47" s="11">
        <v>7.5</v>
      </c>
      <c r="CF47" s="12">
        <v>3</v>
      </c>
      <c r="CG47" s="3">
        <f>Beams!$B$11/F47</f>
        <v>145.59585492227978</v>
      </c>
      <c r="CH47" s="3">
        <f>Beams!$B$9/AO47</f>
        <v>11.563786008230453</v>
      </c>
      <c r="CI47" s="3">
        <f>Beams!$C$9/AS47</f>
        <v>85.151515151515156</v>
      </c>
      <c r="CJ47" s="3">
        <f>Beams!$B$8*BE47/(AQ47*2*T47)</f>
        <v>716.10601427115193</v>
      </c>
      <c r="CK47" s="3">
        <f>Beams!$C$8*BF47/(AM47*Q47)</f>
        <v>405.91380686352755</v>
      </c>
      <c r="CL47" s="3">
        <f>Beams!$B$12*T47/AX47</f>
        <v>389.07692307692304</v>
      </c>
      <c r="CM47" s="3">
        <f>Beams!$B$12*Q47/AX47</f>
        <v>226.96153846153845</v>
      </c>
      <c r="CN47" s="3">
        <f t="shared" si="0"/>
        <v>1432.2292845772881</v>
      </c>
      <c r="CO47" s="3">
        <f t="shared" si="1"/>
        <v>841.15835131776248</v>
      </c>
      <c r="CP47" s="3"/>
      <c r="CQ47" s="3">
        <f>MIN(Beams!$B$21:$B$22)/MAX(CN47:CP47)-1</f>
        <v>12.964244562910785</v>
      </c>
      <c r="CS47" s="1"/>
      <c r="CT47" s="2"/>
      <c r="CU47" s="2"/>
      <c r="CV47" s="1"/>
      <c r="CW47" s="1"/>
      <c r="CX47" s="1"/>
      <c r="CY47" s="2"/>
      <c r="CZ47" s="2"/>
      <c r="DA47" s="2"/>
      <c r="DB47" s="1"/>
      <c r="DC47" s="1"/>
      <c r="DD47" s="1"/>
      <c r="DE47" s="1"/>
      <c r="DF47" s="1"/>
      <c r="DG47" s="3"/>
      <c r="DH47" s="1"/>
      <c r="DI47" s="1"/>
      <c r="DJ47" s="2"/>
      <c r="DK47" s="1"/>
      <c r="DL47" s="1"/>
      <c r="DM47" s="1"/>
      <c r="DN47" s="1"/>
      <c r="DO47" s="1"/>
      <c r="DP47" s="1"/>
      <c r="DQ47" s="1"/>
      <c r="DR47" s="1"/>
      <c r="DS47" s="1"/>
      <c r="DT47" s="2"/>
      <c r="DU47" s="1"/>
      <c r="DV47" s="1"/>
      <c r="DW47" s="1"/>
      <c r="DX47" s="1"/>
      <c r="DY47" s="1"/>
      <c r="DZ47" s="1"/>
      <c r="EA47" s="1"/>
      <c r="EB47" s="1"/>
      <c r="EC47" s="1"/>
      <c r="ED47" s="4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26"/>
    </row>
    <row r="48" spans="1:162" x14ac:dyDescent="0.55000000000000004">
      <c r="A48" s="1" t="s">
        <v>17</v>
      </c>
      <c r="B48" s="1" t="s">
        <v>143</v>
      </c>
      <c r="C48" s="1" t="s">
        <v>143</v>
      </c>
      <c r="D48" s="1" t="s">
        <v>100</v>
      </c>
      <c r="E48" s="4">
        <v>247</v>
      </c>
      <c r="F48" s="2">
        <v>72.5</v>
      </c>
      <c r="G48" s="2">
        <v>36.700000000000003</v>
      </c>
      <c r="H48" s="11">
        <v>36.625</v>
      </c>
      <c r="I48" s="1" t="s">
        <v>98</v>
      </c>
      <c r="J48" s="1" t="s">
        <v>98</v>
      </c>
      <c r="K48" s="1" t="s">
        <v>98</v>
      </c>
      <c r="L48" s="2">
        <v>16.5</v>
      </c>
      <c r="M48" s="11">
        <v>16.5</v>
      </c>
      <c r="N48" s="11" t="s">
        <v>98</v>
      </c>
      <c r="O48" s="1" t="s">
        <v>98</v>
      </c>
      <c r="P48" s="1" t="s">
        <v>98</v>
      </c>
      <c r="Q48" s="14">
        <v>0.8</v>
      </c>
      <c r="R48" s="11">
        <v>0.8125</v>
      </c>
      <c r="S48" s="13">
        <v>0.4375</v>
      </c>
      <c r="T48" s="3">
        <v>1.35</v>
      </c>
      <c r="U48" s="13">
        <v>1.375</v>
      </c>
      <c r="V48" s="1" t="s">
        <v>98</v>
      </c>
      <c r="W48" s="1" t="s">
        <v>98</v>
      </c>
      <c r="X48" s="1" t="s">
        <v>98</v>
      </c>
      <c r="Y48" s="16">
        <v>2.2999999999999998</v>
      </c>
      <c r="Z48" s="18">
        <v>2.625</v>
      </c>
      <c r="AA48" s="18">
        <v>1.625</v>
      </c>
      <c r="AB48" s="1" t="s">
        <v>98</v>
      </c>
      <c r="AC48" s="1" t="s">
        <v>98</v>
      </c>
      <c r="AD48" s="1" t="s">
        <v>98</v>
      </c>
      <c r="AE48" s="1" t="s">
        <v>98</v>
      </c>
      <c r="AF48" s="1" t="s">
        <v>98</v>
      </c>
      <c r="AG48" s="3">
        <v>6.11</v>
      </c>
      <c r="AH48" s="1" t="s">
        <v>98</v>
      </c>
      <c r="AI48" s="1" t="s">
        <v>98</v>
      </c>
      <c r="AJ48" s="2">
        <v>40.1</v>
      </c>
      <c r="AK48" s="1" t="s">
        <v>98</v>
      </c>
      <c r="AL48" s="1" t="s">
        <v>98</v>
      </c>
      <c r="AM48" s="4">
        <v>16700</v>
      </c>
      <c r="AN48" s="4">
        <v>1030</v>
      </c>
      <c r="AO48" s="4">
        <v>913</v>
      </c>
      <c r="AP48" s="2">
        <v>15.2</v>
      </c>
      <c r="AQ48" s="4">
        <v>1010</v>
      </c>
      <c r="AR48" s="4">
        <v>190</v>
      </c>
      <c r="AS48" s="4">
        <v>123</v>
      </c>
      <c r="AT48" s="3">
        <v>3.74</v>
      </c>
      <c r="AU48" s="1" t="s">
        <v>98</v>
      </c>
      <c r="AV48" s="1" t="s">
        <v>98</v>
      </c>
      <c r="AW48" s="1" t="s">
        <v>98</v>
      </c>
      <c r="AX48" s="2">
        <v>34.700000000000003</v>
      </c>
      <c r="AY48" s="4">
        <v>316000</v>
      </c>
      <c r="AZ48" s="1" t="s">
        <v>98</v>
      </c>
      <c r="BA48" s="4">
        <v>146</v>
      </c>
      <c r="BB48" s="4">
        <v>812</v>
      </c>
      <c r="BC48" s="1" t="s">
        <v>98</v>
      </c>
      <c r="BD48" s="1" t="s">
        <v>98</v>
      </c>
      <c r="BE48" s="4">
        <v>187</v>
      </c>
      <c r="BF48" s="4">
        <v>509</v>
      </c>
      <c r="BG48" s="1" t="s">
        <v>98</v>
      </c>
      <c r="BH48" s="1" t="s">
        <v>98</v>
      </c>
      <c r="BI48" s="1" t="s">
        <v>98</v>
      </c>
      <c r="BJ48" s="1" t="s">
        <v>98</v>
      </c>
      <c r="BK48" s="1" t="s">
        <v>98</v>
      </c>
      <c r="BL48" s="1" t="s">
        <v>98</v>
      </c>
      <c r="BM48" s="1" t="s">
        <v>98</v>
      </c>
      <c r="BN48" s="1" t="s">
        <v>98</v>
      </c>
      <c r="BO48" s="1" t="s">
        <v>98</v>
      </c>
      <c r="BP48" s="1" t="s">
        <v>98</v>
      </c>
      <c r="BQ48" s="1" t="s">
        <v>98</v>
      </c>
      <c r="BR48" s="1" t="s">
        <v>98</v>
      </c>
      <c r="BS48" s="1" t="s">
        <v>98</v>
      </c>
      <c r="BT48" s="1" t="s">
        <v>98</v>
      </c>
      <c r="BU48" s="1" t="s">
        <v>98</v>
      </c>
      <c r="BV48" s="1" t="s">
        <v>98</v>
      </c>
      <c r="BW48" s="3">
        <v>4.42</v>
      </c>
      <c r="BX48" s="2">
        <v>35.4</v>
      </c>
      <c r="BY48" s="4">
        <v>120</v>
      </c>
      <c r="BZ48" s="1" t="s">
        <v>98</v>
      </c>
      <c r="CA48" s="4">
        <v>136</v>
      </c>
      <c r="CB48" s="2">
        <v>89.9</v>
      </c>
      <c r="CC48" s="4">
        <v>106</v>
      </c>
      <c r="CD48" s="11">
        <v>31.375</v>
      </c>
      <c r="CE48" s="11">
        <v>7.5</v>
      </c>
      <c r="CF48" s="12">
        <v>3</v>
      </c>
      <c r="CG48" s="3">
        <f>Beams!$B$11/F48</f>
        <v>155.0344827586207</v>
      </c>
      <c r="CH48" s="3">
        <f>Beams!$B$9/AO48</f>
        <v>12.311062431544359</v>
      </c>
      <c r="CI48" s="3">
        <f>Beams!$C$9/AS48</f>
        <v>91.382113821138205</v>
      </c>
      <c r="CJ48" s="3">
        <f>Beams!$B$8*BE48/(AQ48*2*T48)</f>
        <v>770.76640997433071</v>
      </c>
      <c r="CK48" s="3">
        <f>Beams!$C$8*BF48/(AM48*Q48)</f>
        <v>428.23053892215569</v>
      </c>
      <c r="CL48" s="3">
        <f>Beams!$B$12*T48/AX48</f>
        <v>437.29106628242079</v>
      </c>
      <c r="CM48" s="3">
        <f>Beams!$B$12*Q48/AX48</f>
        <v>259.13544668587895</v>
      </c>
      <c r="CN48" s="3">
        <f t="shared" si="0"/>
        <v>1556.5516399152559</v>
      </c>
      <c r="CO48" s="3">
        <f t="shared" si="1"/>
        <v>904.73074675365092</v>
      </c>
      <c r="CP48" s="3"/>
      <c r="CQ48" s="3">
        <f>MIN(Beams!$B$21:$B$22)/MAX(CN48:CP48)-1</f>
        <v>11.848915183494245</v>
      </c>
      <c r="CS48" s="1"/>
      <c r="CT48" s="2"/>
      <c r="CU48" s="2"/>
      <c r="CV48" s="1"/>
      <c r="CW48" s="1"/>
      <c r="CX48" s="1"/>
      <c r="CY48" s="2"/>
      <c r="CZ48" s="2"/>
      <c r="DA48" s="2"/>
      <c r="DB48" s="1"/>
      <c r="DC48" s="1"/>
      <c r="DD48" s="1"/>
      <c r="DE48" s="1"/>
      <c r="DF48" s="1"/>
      <c r="DG48" s="3"/>
      <c r="DH48" s="1"/>
      <c r="DI48" s="1"/>
      <c r="DJ48" s="2"/>
      <c r="DK48" s="1"/>
      <c r="DL48" s="1"/>
      <c r="DM48" s="4"/>
      <c r="DN48" s="4"/>
      <c r="DO48" s="4"/>
      <c r="DP48" s="4"/>
      <c r="DQ48" s="4"/>
      <c r="DR48" s="4"/>
      <c r="DS48" s="4"/>
      <c r="DT48" s="2"/>
      <c r="DU48" s="1"/>
      <c r="DV48" s="1"/>
      <c r="DW48" s="1"/>
      <c r="DX48" s="4"/>
      <c r="DY48" s="4"/>
      <c r="DZ48" s="1"/>
      <c r="EA48" s="4"/>
      <c r="EB48" s="4"/>
      <c r="EC48" s="1"/>
      <c r="ED48" s="4"/>
      <c r="EE48" s="4"/>
      <c r="EF48" s="4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2"/>
      <c r="EX48" s="4"/>
      <c r="EY48" s="4"/>
      <c r="EZ48" s="1"/>
      <c r="FA48" s="4"/>
      <c r="FB48" s="4"/>
      <c r="FC48" s="4"/>
      <c r="FD48" s="4"/>
      <c r="FE48" s="4"/>
      <c r="FF48" s="1"/>
    </row>
    <row r="49" spans="1:162" x14ac:dyDescent="0.55000000000000004">
      <c r="A49" s="1" t="s">
        <v>17</v>
      </c>
      <c r="B49" s="1" t="s">
        <v>144</v>
      </c>
      <c r="C49" s="1" t="s">
        <v>144</v>
      </c>
      <c r="D49" s="1" t="s">
        <v>100</v>
      </c>
      <c r="E49" s="4">
        <v>231</v>
      </c>
      <c r="F49" s="2">
        <v>68.2</v>
      </c>
      <c r="G49" s="2">
        <v>36.5</v>
      </c>
      <c r="H49" s="11">
        <v>36.5</v>
      </c>
      <c r="I49" s="1" t="s">
        <v>98</v>
      </c>
      <c r="J49" s="1" t="s">
        <v>98</v>
      </c>
      <c r="K49" s="1" t="s">
        <v>98</v>
      </c>
      <c r="L49" s="2">
        <v>16.5</v>
      </c>
      <c r="M49" s="11">
        <v>16.5</v>
      </c>
      <c r="N49" s="11" t="s">
        <v>98</v>
      </c>
      <c r="O49" s="1" t="s">
        <v>98</v>
      </c>
      <c r="P49" s="1" t="s">
        <v>98</v>
      </c>
      <c r="Q49" s="14">
        <v>0.76</v>
      </c>
      <c r="R49" s="11">
        <v>0.75</v>
      </c>
      <c r="S49" s="13">
        <v>0.375</v>
      </c>
      <c r="T49" s="3">
        <v>1.26</v>
      </c>
      <c r="U49" s="13">
        <v>1.25</v>
      </c>
      <c r="V49" s="1" t="s">
        <v>98</v>
      </c>
      <c r="W49" s="1" t="s">
        <v>98</v>
      </c>
      <c r="X49" s="1" t="s">
        <v>98</v>
      </c>
      <c r="Y49" s="16">
        <v>2.21</v>
      </c>
      <c r="Z49" s="18">
        <v>2.5625</v>
      </c>
      <c r="AA49" s="18">
        <v>1.5625</v>
      </c>
      <c r="AB49" s="1" t="s">
        <v>98</v>
      </c>
      <c r="AC49" s="1" t="s">
        <v>98</v>
      </c>
      <c r="AD49" s="1" t="s">
        <v>98</v>
      </c>
      <c r="AE49" s="1" t="s">
        <v>98</v>
      </c>
      <c r="AF49" s="1" t="s">
        <v>98</v>
      </c>
      <c r="AG49" s="3">
        <v>6.54</v>
      </c>
      <c r="AH49" s="1" t="s">
        <v>98</v>
      </c>
      <c r="AI49" s="1" t="s">
        <v>98</v>
      </c>
      <c r="AJ49" s="2">
        <v>42.2</v>
      </c>
      <c r="AK49" s="1" t="s">
        <v>98</v>
      </c>
      <c r="AL49" s="1" t="s">
        <v>98</v>
      </c>
      <c r="AM49" s="4">
        <v>15600</v>
      </c>
      <c r="AN49" s="4">
        <v>963</v>
      </c>
      <c r="AO49" s="4">
        <v>854</v>
      </c>
      <c r="AP49" s="2">
        <v>15.1</v>
      </c>
      <c r="AQ49" s="4">
        <v>940</v>
      </c>
      <c r="AR49" s="4">
        <v>176</v>
      </c>
      <c r="AS49" s="4">
        <v>114</v>
      </c>
      <c r="AT49" s="3">
        <v>3.71</v>
      </c>
      <c r="AU49" s="1" t="s">
        <v>98</v>
      </c>
      <c r="AV49" s="1" t="s">
        <v>98</v>
      </c>
      <c r="AW49" s="1" t="s">
        <v>98</v>
      </c>
      <c r="AX49" s="2">
        <v>28.7</v>
      </c>
      <c r="AY49" s="4">
        <v>292000</v>
      </c>
      <c r="AZ49" s="1" t="s">
        <v>98</v>
      </c>
      <c r="BA49" s="4">
        <v>145</v>
      </c>
      <c r="BB49" s="4">
        <v>756</v>
      </c>
      <c r="BC49" s="1" t="s">
        <v>98</v>
      </c>
      <c r="BD49" s="1" t="s">
        <v>98</v>
      </c>
      <c r="BE49" s="4">
        <v>175</v>
      </c>
      <c r="BF49" s="4">
        <v>476</v>
      </c>
      <c r="BG49" s="1" t="s">
        <v>98</v>
      </c>
      <c r="BH49" s="1" t="s">
        <v>98</v>
      </c>
      <c r="BI49" s="1" t="s">
        <v>98</v>
      </c>
      <c r="BJ49" s="1" t="s">
        <v>98</v>
      </c>
      <c r="BK49" s="1" t="s">
        <v>98</v>
      </c>
      <c r="BL49" s="1" t="s">
        <v>98</v>
      </c>
      <c r="BM49" s="1" t="s">
        <v>98</v>
      </c>
      <c r="BN49" s="1" t="s">
        <v>98</v>
      </c>
      <c r="BO49" s="1" t="s">
        <v>98</v>
      </c>
      <c r="BP49" s="1" t="s">
        <v>98</v>
      </c>
      <c r="BQ49" s="1" t="s">
        <v>98</v>
      </c>
      <c r="BR49" s="1" t="s">
        <v>98</v>
      </c>
      <c r="BS49" s="1" t="s">
        <v>98</v>
      </c>
      <c r="BT49" s="1" t="s">
        <v>98</v>
      </c>
      <c r="BU49" s="1" t="s">
        <v>98</v>
      </c>
      <c r="BV49" s="1" t="s">
        <v>98</v>
      </c>
      <c r="BW49" s="3">
        <v>4.4000000000000004</v>
      </c>
      <c r="BX49" s="2">
        <v>35.200000000000003</v>
      </c>
      <c r="BY49" s="4">
        <v>120</v>
      </c>
      <c r="BZ49" s="1" t="s">
        <v>98</v>
      </c>
      <c r="CA49" s="4">
        <v>136</v>
      </c>
      <c r="CB49" s="2">
        <v>89.5</v>
      </c>
      <c r="CC49" s="4">
        <v>106</v>
      </c>
      <c r="CD49" s="11">
        <v>31.375</v>
      </c>
      <c r="CE49" s="11">
        <v>7.5</v>
      </c>
      <c r="CF49" s="12">
        <v>3</v>
      </c>
      <c r="CG49" s="3">
        <f>Beams!$B$11/F49</f>
        <v>164.80938416422288</v>
      </c>
      <c r="CH49" s="3">
        <f>Beams!$B$9/AO49</f>
        <v>13.1615925058548</v>
      </c>
      <c r="CI49" s="3">
        <f>Beams!$C$9/AS49</f>
        <v>98.596491228070178</v>
      </c>
      <c r="CJ49" s="3">
        <f>Beams!$B$8*BE49/(AQ49*2*T49)</f>
        <v>830.37825059101647</v>
      </c>
      <c r="CK49" s="3">
        <f>Beams!$C$8*BF49/(AM49*Q49)</f>
        <v>451.26855600539812</v>
      </c>
      <c r="CL49" s="3">
        <f>Beams!$B$12*T49/AX49</f>
        <v>493.46341463414632</v>
      </c>
      <c r="CM49" s="3">
        <f>Beams!$B$12*Q49/AX49</f>
        <v>297.64459930313586</v>
      </c>
      <c r="CN49" s="3">
        <f t="shared" si="0"/>
        <v>1695.7570893882644</v>
      </c>
      <c r="CO49" s="3">
        <f t="shared" si="1"/>
        <v>976.31778417693363</v>
      </c>
      <c r="CP49" s="3"/>
      <c r="CQ49" s="3">
        <f>MIN(Beams!$B$21:$B$22)/MAX(CN49:CP49)-1</f>
        <v>10.794142053219955</v>
      </c>
      <c r="CS49" s="1"/>
      <c r="CT49" s="2"/>
      <c r="CU49" s="2"/>
      <c r="CV49" s="1"/>
      <c r="CW49" s="1"/>
      <c r="CX49" s="1"/>
      <c r="CY49" s="2"/>
      <c r="CZ49" s="2"/>
      <c r="DA49" s="2"/>
      <c r="DB49" s="1"/>
      <c r="DC49" s="1"/>
      <c r="DD49" s="1"/>
      <c r="DE49" s="1"/>
      <c r="DF49" s="1"/>
      <c r="DG49" s="3"/>
      <c r="DH49" s="1"/>
      <c r="DI49" s="1"/>
      <c r="DJ49" s="2"/>
      <c r="DK49" s="1"/>
      <c r="DL49" s="1"/>
      <c r="DM49" s="4"/>
      <c r="DN49" s="4"/>
      <c r="DO49" s="4"/>
      <c r="DP49" s="4"/>
      <c r="DQ49" s="4"/>
      <c r="DR49" s="4"/>
      <c r="DS49" s="4"/>
      <c r="DT49" s="2"/>
      <c r="DU49" s="1"/>
      <c r="DV49" s="1"/>
      <c r="DW49" s="1"/>
      <c r="DX49" s="4"/>
      <c r="DY49" s="4"/>
      <c r="DZ49" s="1"/>
      <c r="EA49" s="4"/>
      <c r="EB49" s="4"/>
      <c r="EC49" s="1"/>
      <c r="ED49" s="4"/>
      <c r="EE49" s="4"/>
      <c r="EF49" s="4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2"/>
      <c r="EX49" s="4"/>
      <c r="EY49" s="4"/>
      <c r="EZ49" s="1"/>
      <c r="FA49" s="4"/>
      <c r="FB49" s="4"/>
      <c r="FC49" s="4"/>
      <c r="FD49" s="4"/>
      <c r="FE49" s="4"/>
      <c r="FF49" s="1"/>
    </row>
    <row r="50" spans="1:162" x14ac:dyDescent="0.55000000000000004">
      <c r="A50" s="1" t="s">
        <v>17</v>
      </c>
      <c r="B50" s="1" t="s">
        <v>145</v>
      </c>
      <c r="C50" s="1" t="s">
        <v>145</v>
      </c>
      <c r="D50" s="1" t="s">
        <v>94</v>
      </c>
      <c r="E50" s="4">
        <v>387</v>
      </c>
      <c r="F50" s="4">
        <v>114</v>
      </c>
      <c r="G50" s="2">
        <v>39.1</v>
      </c>
      <c r="H50" s="11">
        <v>39.125</v>
      </c>
      <c r="I50" s="1" t="s">
        <v>98</v>
      </c>
      <c r="J50" s="1" t="s">
        <v>98</v>
      </c>
      <c r="K50" s="1" t="s">
        <v>98</v>
      </c>
      <c r="L50" s="2">
        <v>12.7</v>
      </c>
      <c r="M50" s="11">
        <v>12.75</v>
      </c>
      <c r="N50" s="11" t="s">
        <v>98</v>
      </c>
      <c r="O50" s="1" t="s">
        <v>98</v>
      </c>
      <c r="P50" s="1" t="s">
        <v>98</v>
      </c>
      <c r="Q50" s="3">
        <v>1.42</v>
      </c>
      <c r="R50" s="11">
        <v>1.4375</v>
      </c>
      <c r="S50" s="13">
        <v>0.75</v>
      </c>
      <c r="T50" s="3">
        <v>2.56</v>
      </c>
      <c r="U50" s="13">
        <v>2.5625</v>
      </c>
      <c r="V50" s="1" t="s">
        <v>98</v>
      </c>
      <c r="W50" s="1" t="s">
        <v>98</v>
      </c>
      <c r="X50" s="1" t="s">
        <v>98</v>
      </c>
      <c r="Y50" s="16">
        <v>3.31</v>
      </c>
      <c r="Z50" s="18">
        <v>3.8125</v>
      </c>
      <c r="AA50" s="18">
        <v>1.9375</v>
      </c>
      <c r="AB50" s="1" t="s">
        <v>98</v>
      </c>
      <c r="AC50" s="1" t="s">
        <v>98</v>
      </c>
      <c r="AD50" s="1" t="s">
        <v>98</v>
      </c>
      <c r="AE50" s="1" t="s">
        <v>98</v>
      </c>
      <c r="AF50" s="1" t="s">
        <v>98</v>
      </c>
      <c r="AG50" s="3">
        <v>2.48</v>
      </c>
      <c r="AH50" s="1" t="s">
        <v>98</v>
      </c>
      <c r="AI50" s="1" t="s">
        <v>98</v>
      </c>
      <c r="AJ50" s="2">
        <v>22.9</v>
      </c>
      <c r="AK50" s="1" t="s">
        <v>98</v>
      </c>
      <c r="AL50" s="1" t="s">
        <v>98</v>
      </c>
      <c r="AM50" s="4">
        <v>26500</v>
      </c>
      <c r="AN50" s="4">
        <v>1610</v>
      </c>
      <c r="AO50" s="4">
        <v>1360</v>
      </c>
      <c r="AP50" s="2">
        <v>15.2</v>
      </c>
      <c r="AQ50" s="4">
        <v>882</v>
      </c>
      <c r="AR50" s="4">
        <v>224</v>
      </c>
      <c r="AS50" s="4">
        <v>139</v>
      </c>
      <c r="AT50" s="3">
        <v>2.78</v>
      </c>
      <c r="AU50" s="1" t="s">
        <v>98</v>
      </c>
      <c r="AV50" s="1" t="s">
        <v>98</v>
      </c>
      <c r="AW50" s="1" t="s">
        <v>98</v>
      </c>
      <c r="AX50" s="4">
        <v>172</v>
      </c>
      <c r="AY50" s="4">
        <v>294000</v>
      </c>
      <c r="AZ50" s="1" t="s">
        <v>98</v>
      </c>
      <c r="BA50" s="4">
        <v>116</v>
      </c>
      <c r="BB50" s="4">
        <v>943</v>
      </c>
      <c r="BC50" s="1" t="s">
        <v>98</v>
      </c>
      <c r="BD50" s="1" t="s">
        <v>98</v>
      </c>
      <c r="BE50" s="4">
        <v>264</v>
      </c>
      <c r="BF50" s="4">
        <v>799</v>
      </c>
      <c r="BG50" s="1" t="s">
        <v>98</v>
      </c>
      <c r="BH50" s="1" t="s">
        <v>98</v>
      </c>
      <c r="BI50" s="1" t="s">
        <v>98</v>
      </c>
      <c r="BJ50" s="1" t="s">
        <v>98</v>
      </c>
      <c r="BK50" s="1" t="s">
        <v>98</v>
      </c>
      <c r="BL50" s="1" t="s">
        <v>98</v>
      </c>
      <c r="BM50" s="1" t="s">
        <v>98</v>
      </c>
      <c r="BN50" s="1" t="s">
        <v>98</v>
      </c>
      <c r="BO50" s="1" t="s">
        <v>98</v>
      </c>
      <c r="BP50" s="1" t="s">
        <v>98</v>
      </c>
      <c r="BQ50" s="1" t="s">
        <v>98</v>
      </c>
      <c r="BR50" s="1" t="s">
        <v>98</v>
      </c>
      <c r="BS50" s="1" t="s">
        <v>98</v>
      </c>
      <c r="BT50" s="1" t="s">
        <v>98</v>
      </c>
      <c r="BU50" s="1" t="s">
        <v>98</v>
      </c>
      <c r="BV50" s="1" t="s">
        <v>98</v>
      </c>
      <c r="BW50" s="3">
        <v>3.44</v>
      </c>
      <c r="BX50" s="2">
        <v>36.5</v>
      </c>
      <c r="BY50" s="4">
        <v>112</v>
      </c>
      <c r="BZ50" s="1" t="s">
        <v>98</v>
      </c>
      <c r="CA50" s="4">
        <v>125</v>
      </c>
      <c r="CB50" s="2">
        <v>90.9</v>
      </c>
      <c r="CC50" s="4">
        <v>104</v>
      </c>
      <c r="CD50" s="11">
        <v>31.5</v>
      </c>
      <c r="CE50" s="11">
        <v>5.5</v>
      </c>
      <c r="CF50" s="12" t="s">
        <v>98</v>
      </c>
      <c r="CG50" s="3">
        <f>Beams!$B$11/F50</f>
        <v>98.596491228070178</v>
      </c>
      <c r="CH50" s="3">
        <f>Beams!$B$9/AO50</f>
        <v>8.264705882352942</v>
      </c>
      <c r="CI50" s="3">
        <f>Beams!$C$9/AS50</f>
        <v>80.863309352517987</v>
      </c>
      <c r="CJ50" s="3">
        <f>Beams!$B$8*BE50/(AQ50*2*T50)</f>
        <v>657.10034013605446</v>
      </c>
      <c r="CK50" s="3">
        <f>Beams!$C$8*BF50/(AM50*Q50)</f>
        <v>238.65958012224289</v>
      </c>
      <c r="CL50" s="3">
        <f>Beams!$B$12*T50/AX50</f>
        <v>167.29302325581395</v>
      </c>
      <c r="CM50" s="3">
        <f>Beams!$B$12*Q50/AX50</f>
        <v>92.795348837209303</v>
      </c>
      <c r="CN50" s="3">
        <f t="shared" si="0"/>
        <v>1189.3460086273133</v>
      </c>
      <c r="CO50" s="3">
        <f t="shared" si="1"/>
        <v>481.61042988767247</v>
      </c>
      <c r="CP50" s="3"/>
      <c r="CQ50" s="3">
        <f>MIN(Beams!$B$21:$B$22)/MAX(CN50:CP50)-1</f>
        <v>15.81596428198641</v>
      </c>
      <c r="CS50" s="1"/>
      <c r="CT50" s="2"/>
      <c r="CU50" s="2"/>
      <c r="CV50" s="1"/>
      <c r="CW50" s="1"/>
      <c r="CX50" s="1"/>
      <c r="CY50" s="2"/>
      <c r="CZ50" s="2"/>
      <c r="DA50" s="2"/>
      <c r="DB50" s="1"/>
      <c r="DC50" s="1"/>
      <c r="DD50" s="1"/>
      <c r="DE50" s="1"/>
      <c r="DF50" s="1"/>
      <c r="DG50" s="3"/>
      <c r="DH50" s="1"/>
      <c r="DI50" s="1"/>
      <c r="DJ50" s="2"/>
      <c r="DK50" s="1"/>
      <c r="DL50" s="1"/>
      <c r="DM50" s="4"/>
      <c r="DN50" s="4"/>
      <c r="DO50" s="4"/>
      <c r="DP50" s="4"/>
      <c r="DQ50" s="4"/>
      <c r="DR50" s="4"/>
      <c r="DS50" s="4"/>
      <c r="DT50" s="2"/>
      <c r="DU50" s="1"/>
      <c r="DV50" s="1"/>
      <c r="DW50" s="1"/>
      <c r="DX50" s="4"/>
      <c r="DY50" s="4"/>
      <c r="DZ50" s="1"/>
      <c r="EA50" s="4"/>
      <c r="EB50" s="4"/>
      <c r="EC50" s="1"/>
      <c r="ED50" s="4"/>
      <c r="EE50" s="4"/>
      <c r="EF50" s="4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2"/>
      <c r="EX50" s="4"/>
      <c r="EY50" s="4"/>
      <c r="EZ50" s="1"/>
      <c r="FA50" s="4"/>
      <c r="FB50" s="4"/>
      <c r="FC50" s="4"/>
      <c r="FD50" s="4"/>
      <c r="FE50" s="4"/>
      <c r="FF50" s="1"/>
    </row>
    <row r="51" spans="1:162" x14ac:dyDescent="0.55000000000000004">
      <c r="A51" s="1" t="s">
        <v>17</v>
      </c>
      <c r="B51" s="1" t="s">
        <v>146</v>
      </c>
      <c r="C51" s="1" t="s">
        <v>146</v>
      </c>
      <c r="D51" s="1" t="s">
        <v>94</v>
      </c>
      <c r="E51" s="4">
        <v>350</v>
      </c>
      <c r="F51" s="4">
        <v>103</v>
      </c>
      <c r="G51" s="2">
        <v>38.6</v>
      </c>
      <c r="H51" s="11">
        <v>38.625</v>
      </c>
      <c r="I51" s="1" t="s">
        <v>98</v>
      </c>
      <c r="J51" s="1" t="s">
        <v>98</v>
      </c>
      <c r="K51" s="1" t="s">
        <v>98</v>
      </c>
      <c r="L51" s="2">
        <v>12.6</v>
      </c>
      <c r="M51" s="11">
        <v>12.625</v>
      </c>
      <c r="N51" s="11" t="s">
        <v>98</v>
      </c>
      <c r="O51" s="1" t="s">
        <v>98</v>
      </c>
      <c r="P51" s="1" t="s">
        <v>98</v>
      </c>
      <c r="Q51" s="3">
        <v>1.3</v>
      </c>
      <c r="R51" s="11">
        <v>1.3125</v>
      </c>
      <c r="S51" s="13">
        <v>0.6875</v>
      </c>
      <c r="T51" s="3">
        <v>2.3199999999999998</v>
      </c>
      <c r="U51" s="13">
        <v>2.3125</v>
      </c>
      <c r="V51" s="1" t="s">
        <v>98</v>
      </c>
      <c r="W51" s="1" t="s">
        <v>98</v>
      </c>
      <c r="X51" s="1" t="s">
        <v>98</v>
      </c>
      <c r="Y51" s="16">
        <v>3.07</v>
      </c>
      <c r="Z51" s="18">
        <v>3.5625</v>
      </c>
      <c r="AA51" s="18">
        <v>1.875</v>
      </c>
      <c r="AB51" s="1" t="s">
        <v>98</v>
      </c>
      <c r="AC51" s="1" t="s">
        <v>98</v>
      </c>
      <c r="AD51" s="1" t="s">
        <v>98</v>
      </c>
      <c r="AE51" s="1" t="s">
        <v>98</v>
      </c>
      <c r="AF51" s="1" t="s">
        <v>98</v>
      </c>
      <c r="AG51" s="3">
        <v>2.72</v>
      </c>
      <c r="AH51" s="1" t="s">
        <v>98</v>
      </c>
      <c r="AI51" s="1" t="s">
        <v>98</v>
      </c>
      <c r="AJ51" s="2">
        <v>25</v>
      </c>
      <c r="AK51" s="1" t="s">
        <v>98</v>
      </c>
      <c r="AL51" s="1" t="s">
        <v>98</v>
      </c>
      <c r="AM51" s="4">
        <v>23600</v>
      </c>
      <c r="AN51" s="4">
        <v>1440</v>
      </c>
      <c r="AO51" s="4">
        <v>1220</v>
      </c>
      <c r="AP51" s="2">
        <v>15.1</v>
      </c>
      <c r="AQ51" s="4">
        <v>780</v>
      </c>
      <c r="AR51" s="4">
        <v>199</v>
      </c>
      <c r="AS51" s="4">
        <v>124</v>
      </c>
      <c r="AT51" s="3">
        <v>2.75</v>
      </c>
      <c r="AU51" s="1" t="s">
        <v>98</v>
      </c>
      <c r="AV51" s="1" t="s">
        <v>98</v>
      </c>
      <c r="AW51" s="1" t="s">
        <v>98</v>
      </c>
      <c r="AX51" s="4">
        <v>129</v>
      </c>
      <c r="AY51" s="4">
        <v>257000</v>
      </c>
      <c r="AZ51" s="1" t="s">
        <v>98</v>
      </c>
      <c r="BA51" s="4">
        <v>114</v>
      </c>
      <c r="BB51" s="4">
        <v>835</v>
      </c>
      <c r="BC51" s="1" t="s">
        <v>98</v>
      </c>
      <c r="BD51" s="1" t="s">
        <v>98</v>
      </c>
      <c r="BE51" s="4">
        <v>238</v>
      </c>
      <c r="BF51" s="4">
        <v>718</v>
      </c>
      <c r="BG51" s="1" t="s">
        <v>98</v>
      </c>
      <c r="BH51" s="1" t="s">
        <v>98</v>
      </c>
      <c r="BI51" s="1" t="s">
        <v>98</v>
      </c>
      <c r="BJ51" s="1" t="s">
        <v>98</v>
      </c>
      <c r="BK51" s="1" t="s">
        <v>98</v>
      </c>
      <c r="BL51" s="1" t="s">
        <v>98</v>
      </c>
      <c r="BM51" s="1" t="s">
        <v>98</v>
      </c>
      <c r="BN51" s="1" t="s">
        <v>98</v>
      </c>
      <c r="BO51" s="1" t="s">
        <v>98</v>
      </c>
      <c r="BP51" s="1" t="s">
        <v>98</v>
      </c>
      <c r="BQ51" s="1" t="s">
        <v>98</v>
      </c>
      <c r="BR51" s="1" t="s">
        <v>98</v>
      </c>
      <c r="BS51" s="1" t="s">
        <v>98</v>
      </c>
      <c r="BT51" s="1" t="s">
        <v>98</v>
      </c>
      <c r="BU51" s="1" t="s">
        <v>98</v>
      </c>
      <c r="BV51" s="1" t="s">
        <v>98</v>
      </c>
      <c r="BW51" s="3">
        <v>3.41</v>
      </c>
      <c r="BX51" s="2">
        <v>36.299999999999997</v>
      </c>
      <c r="BY51" s="4">
        <v>111</v>
      </c>
      <c r="BZ51" s="1" t="s">
        <v>98</v>
      </c>
      <c r="CA51" s="4">
        <v>124</v>
      </c>
      <c r="CB51" s="2">
        <v>89.8</v>
      </c>
      <c r="CC51" s="4">
        <v>102</v>
      </c>
      <c r="CD51" s="11">
        <v>31.5</v>
      </c>
      <c r="CE51" s="11">
        <v>5.5</v>
      </c>
      <c r="CF51" s="12" t="s">
        <v>98</v>
      </c>
      <c r="CG51" s="3">
        <f>Beams!$B$11/F51</f>
        <v>109.12621359223301</v>
      </c>
      <c r="CH51" s="3">
        <f>Beams!$B$9/AO51</f>
        <v>9.2131147540983598</v>
      </c>
      <c r="CI51" s="3">
        <f>Beams!$C$9/AS51</f>
        <v>90.645161290322577</v>
      </c>
      <c r="CJ51" s="3">
        <f>Beams!$B$8*BE51/(AQ51*2*T51)</f>
        <v>739.14677276746249</v>
      </c>
      <c r="CK51" s="3">
        <f>Beams!$C$8*BF51/(AM51*Q51)</f>
        <v>263.04823989569752</v>
      </c>
      <c r="CL51" s="3">
        <f>Beams!$B$12*T51/AX51</f>
        <v>202.14573643410853</v>
      </c>
      <c r="CM51" s="3">
        <f>Beams!$B$12*Q51/AX51</f>
        <v>113.27131782945736</v>
      </c>
      <c r="CN51" s="3">
        <f t="shared" si="0"/>
        <v>1343.6059944276155</v>
      </c>
      <c r="CO51" s="3">
        <f t="shared" si="1"/>
        <v>538.28321613610785</v>
      </c>
      <c r="CP51" s="3"/>
      <c r="CQ51" s="3">
        <f>MIN(Beams!$B$21:$B$22)/MAX(CN51:CP51)-1</f>
        <v>13.885316143978743</v>
      </c>
      <c r="CS51" s="1"/>
      <c r="CT51" s="2"/>
      <c r="CU51" s="2"/>
      <c r="CV51" s="1"/>
      <c r="CW51" s="1"/>
      <c r="CX51" s="1"/>
      <c r="CY51" s="2"/>
      <c r="CZ51" s="2"/>
      <c r="DA51" s="2"/>
      <c r="DB51" s="1"/>
      <c r="DC51" s="1"/>
      <c r="DD51" s="1"/>
      <c r="DE51" s="1"/>
      <c r="DF51" s="1"/>
      <c r="DG51" s="3"/>
      <c r="DH51" s="1"/>
      <c r="DI51" s="1"/>
      <c r="DJ51" s="2"/>
      <c r="DK51" s="1"/>
      <c r="DL51" s="1"/>
      <c r="DM51" s="4"/>
      <c r="DN51" s="4"/>
      <c r="DO51" s="4"/>
      <c r="DP51" s="4"/>
      <c r="DQ51" s="4"/>
      <c r="DR51" s="4"/>
      <c r="DS51" s="4"/>
      <c r="DT51" s="2"/>
      <c r="DU51" s="1"/>
      <c r="DV51" s="1"/>
      <c r="DW51" s="1"/>
      <c r="DX51" s="4"/>
      <c r="DY51" s="4"/>
      <c r="DZ51" s="1"/>
      <c r="EA51" s="4"/>
      <c r="EB51" s="4"/>
      <c r="EC51" s="1"/>
      <c r="ED51" s="4"/>
      <c r="EE51" s="4"/>
      <c r="EF51" s="4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2"/>
      <c r="EX51" s="4"/>
      <c r="EY51" s="4"/>
      <c r="EZ51" s="1"/>
      <c r="FA51" s="4"/>
      <c r="FB51" s="4"/>
      <c r="FC51" s="4"/>
      <c r="FD51" s="4"/>
      <c r="FE51" s="4"/>
      <c r="FF51" s="1"/>
    </row>
    <row r="52" spans="1:162" x14ac:dyDescent="0.55000000000000004">
      <c r="A52" s="1" t="s">
        <v>17</v>
      </c>
      <c r="B52" s="1" t="s">
        <v>147</v>
      </c>
      <c r="C52" s="1" t="s">
        <v>147</v>
      </c>
      <c r="D52" s="1" t="s">
        <v>94</v>
      </c>
      <c r="E52" s="4">
        <v>318</v>
      </c>
      <c r="F52" s="2">
        <v>93.4</v>
      </c>
      <c r="G52" s="2">
        <v>38.200000000000003</v>
      </c>
      <c r="H52" s="11">
        <v>38.25</v>
      </c>
      <c r="I52" s="1" t="s">
        <v>98</v>
      </c>
      <c r="J52" s="1" t="s">
        <v>98</v>
      </c>
      <c r="K52" s="1" t="s">
        <v>98</v>
      </c>
      <c r="L52" s="2">
        <v>12.4</v>
      </c>
      <c r="M52" s="11">
        <v>12.375</v>
      </c>
      <c r="N52" s="11" t="s">
        <v>98</v>
      </c>
      <c r="O52" s="1" t="s">
        <v>98</v>
      </c>
      <c r="P52" s="1" t="s">
        <v>98</v>
      </c>
      <c r="Q52" s="3">
        <v>1.18</v>
      </c>
      <c r="R52" s="11">
        <v>1.1875</v>
      </c>
      <c r="S52" s="13">
        <v>0.625</v>
      </c>
      <c r="T52" s="3">
        <v>2.13</v>
      </c>
      <c r="U52" s="13">
        <v>2.125</v>
      </c>
      <c r="V52" s="1" t="s">
        <v>98</v>
      </c>
      <c r="W52" s="1" t="s">
        <v>98</v>
      </c>
      <c r="X52" s="1" t="s">
        <v>98</v>
      </c>
      <c r="Y52" s="16">
        <v>2.88</v>
      </c>
      <c r="Z52" s="18">
        <v>3.375</v>
      </c>
      <c r="AA52" s="18">
        <v>1.8125</v>
      </c>
      <c r="AB52" s="1" t="s">
        <v>98</v>
      </c>
      <c r="AC52" s="1" t="s">
        <v>98</v>
      </c>
      <c r="AD52" s="1" t="s">
        <v>98</v>
      </c>
      <c r="AE52" s="1" t="s">
        <v>98</v>
      </c>
      <c r="AF52" s="1" t="s">
        <v>98</v>
      </c>
      <c r="AG52" s="3">
        <v>2.91</v>
      </c>
      <c r="AH52" s="1" t="s">
        <v>98</v>
      </c>
      <c r="AI52" s="1" t="s">
        <v>98</v>
      </c>
      <c r="AJ52" s="2">
        <v>27.5</v>
      </c>
      <c r="AK52" s="1" t="s">
        <v>98</v>
      </c>
      <c r="AL52" s="1" t="s">
        <v>98</v>
      </c>
      <c r="AM52" s="4">
        <v>21200</v>
      </c>
      <c r="AN52" s="4">
        <v>1300</v>
      </c>
      <c r="AO52" s="4">
        <v>1110</v>
      </c>
      <c r="AP52" s="2">
        <v>15.1</v>
      </c>
      <c r="AQ52" s="4">
        <v>682</v>
      </c>
      <c r="AR52" s="4">
        <v>176</v>
      </c>
      <c r="AS52" s="4">
        <v>110</v>
      </c>
      <c r="AT52" s="3">
        <v>2.7</v>
      </c>
      <c r="AU52" s="1" t="s">
        <v>98</v>
      </c>
      <c r="AV52" s="1" t="s">
        <v>98</v>
      </c>
      <c r="AW52" s="1" t="s">
        <v>98</v>
      </c>
      <c r="AX52" s="2">
        <v>98.3</v>
      </c>
      <c r="AY52" s="4">
        <v>222000</v>
      </c>
      <c r="AZ52" s="1" t="s">
        <v>98</v>
      </c>
      <c r="BA52" s="4">
        <v>112</v>
      </c>
      <c r="BB52" s="4">
        <v>738</v>
      </c>
      <c r="BC52" s="1" t="s">
        <v>98</v>
      </c>
      <c r="BD52" s="1" t="s">
        <v>98</v>
      </c>
      <c r="BE52" s="4">
        <v>216</v>
      </c>
      <c r="BF52" s="4">
        <v>646</v>
      </c>
      <c r="BG52" s="1" t="s">
        <v>98</v>
      </c>
      <c r="BH52" s="1" t="s">
        <v>98</v>
      </c>
      <c r="BI52" s="1" t="s">
        <v>98</v>
      </c>
      <c r="BJ52" s="1" t="s">
        <v>98</v>
      </c>
      <c r="BK52" s="1" t="s">
        <v>98</v>
      </c>
      <c r="BL52" s="1" t="s">
        <v>98</v>
      </c>
      <c r="BM52" s="1" t="s">
        <v>98</v>
      </c>
      <c r="BN52" s="1" t="s">
        <v>98</v>
      </c>
      <c r="BO52" s="1" t="s">
        <v>98</v>
      </c>
      <c r="BP52" s="1" t="s">
        <v>98</v>
      </c>
      <c r="BQ52" s="1" t="s">
        <v>98</v>
      </c>
      <c r="BR52" s="1" t="s">
        <v>98</v>
      </c>
      <c r="BS52" s="1" t="s">
        <v>98</v>
      </c>
      <c r="BT52" s="1" t="s">
        <v>98</v>
      </c>
      <c r="BU52" s="1" t="s">
        <v>98</v>
      </c>
      <c r="BV52" s="1" t="s">
        <v>98</v>
      </c>
      <c r="BW52" s="3">
        <v>3.33</v>
      </c>
      <c r="BX52" s="2">
        <v>36.1</v>
      </c>
      <c r="BY52" s="4">
        <v>110</v>
      </c>
      <c r="BZ52" s="1" t="s">
        <v>98</v>
      </c>
      <c r="CA52" s="4">
        <v>122</v>
      </c>
      <c r="CB52" s="2">
        <v>88.8</v>
      </c>
      <c r="CC52" s="4">
        <v>101</v>
      </c>
      <c r="CD52" s="11">
        <v>31.5</v>
      </c>
      <c r="CE52" s="11">
        <v>5.5</v>
      </c>
      <c r="CF52" s="12" t="s">
        <v>98</v>
      </c>
      <c r="CG52" s="3">
        <f>Beams!$B$11/F52</f>
        <v>120.3426124197002</v>
      </c>
      <c r="CH52" s="3">
        <f>Beams!$B$9/AO52</f>
        <v>10.126126126126126</v>
      </c>
      <c r="CI52" s="3">
        <f>Beams!$C$9/AS52</f>
        <v>102.18181818181819</v>
      </c>
      <c r="CJ52" s="3">
        <f>Beams!$B$8*BE52/(AQ52*2*T52)</f>
        <v>835.65321548056681</v>
      </c>
      <c r="CK52" s="3">
        <f>Beams!$C$8*BF52/(AM52*Q52)</f>
        <v>290.25583626479056</v>
      </c>
      <c r="CL52" s="3">
        <f>Beams!$B$12*T52/AX52</f>
        <v>243.5523906408952</v>
      </c>
      <c r="CM52" s="3">
        <f>Beams!$B$12*Q52/AX52</f>
        <v>134.92573753814852</v>
      </c>
      <c r="CN52" s="3">
        <f t="shared" si="0"/>
        <v>1525.4600853956817</v>
      </c>
      <c r="CO52" s="3">
        <f t="shared" si="1"/>
        <v>601.23747134858593</v>
      </c>
      <c r="CP52" s="3"/>
      <c r="CQ52" s="3">
        <f>MIN(Beams!$B$21:$B$22)/MAX(CN52:CP52)-1</f>
        <v>12.1107986314911</v>
      </c>
      <c r="CS52" s="1"/>
      <c r="CT52" s="2"/>
      <c r="CU52" s="2"/>
      <c r="CV52" s="1"/>
      <c r="CW52" s="1"/>
      <c r="CX52" s="1"/>
      <c r="CY52" s="2"/>
      <c r="CZ52" s="1"/>
      <c r="DA52" s="1"/>
      <c r="DB52" s="1"/>
      <c r="DC52" s="1"/>
      <c r="DD52" s="1"/>
      <c r="DE52" s="1"/>
      <c r="DF52" s="1"/>
      <c r="DG52" s="3"/>
      <c r="DH52" s="1"/>
      <c r="DI52" s="1"/>
      <c r="DJ52" s="2"/>
      <c r="DK52" s="1"/>
      <c r="DL52" s="1"/>
      <c r="DM52" s="1"/>
      <c r="DN52" s="1"/>
      <c r="DO52" s="1"/>
      <c r="DP52" s="1"/>
      <c r="DQ52" s="1"/>
      <c r="DR52" s="1"/>
      <c r="DS52" s="1"/>
      <c r="DT52" s="2"/>
      <c r="DU52" s="1"/>
      <c r="DV52" s="1"/>
      <c r="DW52" s="1"/>
      <c r="DX52" s="1"/>
      <c r="DY52" s="1"/>
      <c r="DZ52" s="1"/>
      <c r="EA52" s="1"/>
      <c r="EB52" s="1"/>
      <c r="EC52" s="1"/>
      <c r="ED52" s="4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</row>
    <row r="53" spans="1:162" x14ac:dyDescent="0.55000000000000004">
      <c r="A53" s="1" t="s">
        <v>17</v>
      </c>
      <c r="B53" s="1" t="s">
        <v>148</v>
      </c>
      <c r="C53" s="1" t="s">
        <v>148</v>
      </c>
      <c r="D53" s="1" t="s">
        <v>100</v>
      </c>
      <c r="E53" s="4">
        <v>286</v>
      </c>
      <c r="F53" s="2">
        <v>83.9</v>
      </c>
      <c r="G53" s="2">
        <v>37.799999999999997</v>
      </c>
      <c r="H53" s="11">
        <v>37.75</v>
      </c>
      <c r="I53" s="1" t="s">
        <v>98</v>
      </c>
      <c r="J53" s="1" t="s">
        <v>98</v>
      </c>
      <c r="K53" s="1" t="s">
        <v>98</v>
      </c>
      <c r="L53" s="2">
        <v>12.3</v>
      </c>
      <c r="M53" s="11">
        <v>12.25</v>
      </c>
      <c r="N53" s="11" t="s">
        <v>98</v>
      </c>
      <c r="O53" s="1" t="s">
        <v>98</v>
      </c>
      <c r="P53" s="1" t="s">
        <v>98</v>
      </c>
      <c r="Q53" s="3">
        <v>1.06</v>
      </c>
      <c r="R53" s="11">
        <v>1.0625</v>
      </c>
      <c r="S53" s="13">
        <v>0.5625</v>
      </c>
      <c r="T53" s="3">
        <v>1.93</v>
      </c>
      <c r="U53" s="13">
        <v>1.9375</v>
      </c>
      <c r="V53" s="1" t="s">
        <v>98</v>
      </c>
      <c r="W53" s="1" t="s">
        <v>98</v>
      </c>
      <c r="X53" s="1" t="s">
        <v>98</v>
      </c>
      <c r="Y53" s="16">
        <v>2.68</v>
      </c>
      <c r="Z53" s="18">
        <v>3.125</v>
      </c>
      <c r="AA53" s="18">
        <v>1.75</v>
      </c>
      <c r="AB53" s="1" t="s">
        <v>98</v>
      </c>
      <c r="AC53" s="1" t="s">
        <v>98</v>
      </c>
      <c r="AD53" s="1" t="s">
        <v>98</v>
      </c>
      <c r="AE53" s="1" t="s">
        <v>98</v>
      </c>
      <c r="AF53" s="1" t="s">
        <v>98</v>
      </c>
      <c r="AG53" s="3">
        <v>3.19</v>
      </c>
      <c r="AH53" s="1" t="s">
        <v>98</v>
      </c>
      <c r="AI53" s="1" t="s">
        <v>98</v>
      </c>
      <c r="AJ53" s="2">
        <v>30.6</v>
      </c>
      <c r="AK53" s="1" t="s">
        <v>98</v>
      </c>
      <c r="AL53" s="1" t="s">
        <v>98</v>
      </c>
      <c r="AM53" s="4">
        <v>18900</v>
      </c>
      <c r="AN53" s="4">
        <v>1160</v>
      </c>
      <c r="AO53" s="4">
        <v>1000</v>
      </c>
      <c r="AP53" s="2">
        <v>15</v>
      </c>
      <c r="AQ53" s="4">
        <v>602</v>
      </c>
      <c r="AR53" s="4">
        <v>156</v>
      </c>
      <c r="AS53" s="2">
        <v>97.9</v>
      </c>
      <c r="AT53" s="3">
        <v>2.68</v>
      </c>
      <c r="AU53" s="1" t="s">
        <v>98</v>
      </c>
      <c r="AV53" s="1" t="s">
        <v>98</v>
      </c>
      <c r="AW53" s="1" t="s">
        <v>98</v>
      </c>
      <c r="AX53" s="2">
        <v>72.8</v>
      </c>
      <c r="AY53" s="4">
        <v>194000</v>
      </c>
      <c r="AZ53" s="1" t="s">
        <v>98</v>
      </c>
      <c r="BA53" s="4">
        <v>110</v>
      </c>
      <c r="BB53" s="4">
        <v>655</v>
      </c>
      <c r="BC53" s="1" t="s">
        <v>98</v>
      </c>
      <c r="BD53" s="1" t="s">
        <v>98</v>
      </c>
      <c r="BE53" s="4">
        <v>195</v>
      </c>
      <c r="BF53" s="4">
        <v>578</v>
      </c>
      <c r="BG53" s="1" t="s">
        <v>98</v>
      </c>
      <c r="BH53" s="1" t="s">
        <v>98</v>
      </c>
      <c r="BI53" s="1" t="s">
        <v>98</v>
      </c>
      <c r="BJ53" s="1" t="s">
        <v>98</v>
      </c>
      <c r="BK53" s="1" t="s">
        <v>98</v>
      </c>
      <c r="BL53" s="1" t="s">
        <v>98</v>
      </c>
      <c r="BM53" s="1" t="s">
        <v>98</v>
      </c>
      <c r="BN53" s="1" t="s">
        <v>98</v>
      </c>
      <c r="BO53" s="1" t="s">
        <v>98</v>
      </c>
      <c r="BP53" s="1" t="s">
        <v>98</v>
      </c>
      <c r="BQ53" s="1" t="s">
        <v>98</v>
      </c>
      <c r="BR53" s="1" t="s">
        <v>98</v>
      </c>
      <c r="BS53" s="1" t="s">
        <v>98</v>
      </c>
      <c r="BT53" s="1" t="s">
        <v>98</v>
      </c>
      <c r="BU53" s="1" t="s">
        <v>98</v>
      </c>
      <c r="BV53" s="1" t="s">
        <v>98</v>
      </c>
      <c r="BW53" s="3">
        <v>3.29</v>
      </c>
      <c r="BX53" s="2">
        <v>35.9</v>
      </c>
      <c r="BY53" s="4">
        <v>109</v>
      </c>
      <c r="BZ53" s="1" t="s">
        <v>98</v>
      </c>
      <c r="CA53" s="4">
        <v>121</v>
      </c>
      <c r="CB53" s="2">
        <v>87.9</v>
      </c>
      <c r="CC53" s="4">
        <v>100</v>
      </c>
      <c r="CD53" s="11">
        <v>31.5</v>
      </c>
      <c r="CE53" s="11">
        <v>5.5</v>
      </c>
      <c r="CF53" s="12" t="s">
        <v>98</v>
      </c>
      <c r="CG53" s="3">
        <f>Beams!$B$11/F53</f>
        <v>133.969010727056</v>
      </c>
      <c r="CH53" s="3">
        <f>Beams!$B$9/AO53</f>
        <v>11.24</v>
      </c>
      <c r="CI53" s="3">
        <f>Beams!$C$9/AS53</f>
        <v>114.81103166496425</v>
      </c>
      <c r="CJ53" s="3">
        <f>Beams!$B$8*BE53/(AQ53*2*T53)</f>
        <v>943.22896045995219</v>
      </c>
      <c r="CK53" s="3">
        <f>Beams!$C$8*BF53/(AM53*Q53)</f>
        <v>324.2847159828292</v>
      </c>
      <c r="CL53" s="3">
        <f>Beams!$B$12*T53/AX53</f>
        <v>297.9835164835165</v>
      </c>
      <c r="CM53" s="3">
        <f>Beams!$B$12*Q53/AX53</f>
        <v>163.6593406593407</v>
      </c>
      <c r="CN53" s="3">
        <f t="shared" si="0"/>
        <v>1732.9268785163097</v>
      </c>
      <c r="CO53" s="3">
        <f t="shared" si="1"/>
        <v>680.76816381268236</v>
      </c>
      <c r="CP53" s="3"/>
      <c r="CQ53" s="3">
        <f>MIN(Beams!$B$21:$B$22)/MAX(CN53:CP53)-1</f>
        <v>10.541167863426251</v>
      </c>
      <c r="CS53" s="1"/>
      <c r="CT53" s="2"/>
      <c r="CU53" s="2"/>
      <c r="CV53" s="1"/>
      <c r="CW53" s="1"/>
      <c r="CX53" s="1"/>
      <c r="CY53" s="2"/>
      <c r="CZ53" s="1"/>
      <c r="DA53" s="1"/>
      <c r="DB53" s="1"/>
      <c r="DC53" s="1"/>
      <c r="DD53" s="1"/>
      <c r="DE53" s="1"/>
      <c r="DF53" s="1"/>
      <c r="DG53" s="3"/>
      <c r="DH53" s="1"/>
      <c r="DI53" s="1"/>
      <c r="DJ53" s="2"/>
      <c r="DK53" s="1"/>
      <c r="DL53" s="1"/>
      <c r="DM53" s="1"/>
      <c r="DN53" s="1"/>
      <c r="DO53" s="1"/>
      <c r="DP53" s="1"/>
      <c r="DQ53" s="1"/>
      <c r="DR53" s="1"/>
      <c r="DS53" s="1"/>
      <c r="DT53" s="2"/>
      <c r="DU53" s="1"/>
      <c r="DV53" s="1"/>
      <c r="DW53" s="1"/>
      <c r="DX53" s="1"/>
      <c r="DY53" s="1"/>
      <c r="DZ53" s="1"/>
      <c r="EA53" s="1"/>
      <c r="EB53" s="1"/>
      <c r="EC53" s="1"/>
      <c r="ED53" s="4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</row>
    <row r="54" spans="1:162" x14ac:dyDescent="0.55000000000000004">
      <c r="A54" s="1" t="s">
        <v>17</v>
      </c>
      <c r="B54" s="1" t="s">
        <v>149</v>
      </c>
      <c r="C54" s="1" t="s">
        <v>149</v>
      </c>
      <c r="D54" s="1" t="s">
        <v>100</v>
      </c>
      <c r="E54" s="4">
        <v>256</v>
      </c>
      <c r="F54" s="2">
        <v>75.3</v>
      </c>
      <c r="G54" s="2">
        <v>37.4</v>
      </c>
      <c r="H54" s="11">
        <v>37.375</v>
      </c>
      <c r="I54" s="1" t="s">
        <v>98</v>
      </c>
      <c r="J54" s="1" t="s">
        <v>98</v>
      </c>
      <c r="K54" s="1" t="s">
        <v>98</v>
      </c>
      <c r="L54" s="2">
        <v>12.2</v>
      </c>
      <c r="M54" s="11">
        <v>12.25</v>
      </c>
      <c r="N54" s="11" t="s">
        <v>98</v>
      </c>
      <c r="O54" s="1" t="s">
        <v>98</v>
      </c>
      <c r="P54" s="1" t="s">
        <v>98</v>
      </c>
      <c r="Q54" s="14">
        <v>0.96</v>
      </c>
      <c r="R54" s="11">
        <v>0.9375</v>
      </c>
      <c r="S54" s="13">
        <v>0.5</v>
      </c>
      <c r="T54" s="3">
        <v>1.73</v>
      </c>
      <c r="U54" s="13">
        <v>1.75</v>
      </c>
      <c r="V54" s="1" t="s">
        <v>98</v>
      </c>
      <c r="W54" s="1" t="s">
        <v>98</v>
      </c>
      <c r="X54" s="1" t="s">
        <v>98</v>
      </c>
      <c r="Y54" s="16">
        <v>2.48</v>
      </c>
      <c r="Z54" s="18">
        <v>2.9375</v>
      </c>
      <c r="AA54" s="18">
        <v>1.6875</v>
      </c>
      <c r="AB54" s="1" t="s">
        <v>98</v>
      </c>
      <c r="AC54" s="1" t="s">
        <v>98</v>
      </c>
      <c r="AD54" s="1" t="s">
        <v>98</v>
      </c>
      <c r="AE54" s="1" t="s">
        <v>98</v>
      </c>
      <c r="AF54" s="1" t="s">
        <v>98</v>
      </c>
      <c r="AG54" s="3">
        <v>3.53</v>
      </c>
      <c r="AH54" s="1" t="s">
        <v>98</v>
      </c>
      <c r="AI54" s="1" t="s">
        <v>98</v>
      </c>
      <c r="AJ54" s="2">
        <v>33.799999999999997</v>
      </c>
      <c r="AK54" s="1" t="s">
        <v>98</v>
      </c>
      <c r="AL54" s="1" t="s">
        <v>98</v>
      </c>
      <c r="AM54" s="4">
        <v>16800</v>
      </c>
      <c r="AN54" s="4">
        <v>1040</v>
      </c>
      <c r="AO54" s="4">
        <v>895</v>
      </c>
      <c r="AP54" s="2">
        <v>14.9</v>
      </c>
      <c r="AQ54" s="4">
        <v>528</v>
      </c>
      <c r="AR54" s="4">
        <v>137</v>
      </c>
      <c r="AS54" s="2">
        <v>86.5</v>
      </c>
      <c r="AT54" s="3">
        <v>2.65</v>
      </c>
      <c r="AU54" s="1" t="s">
        <v>98</v>
      </c>
      <c r="AV54" s="1" t="s">
        <v>98</v>
      </c>
      <c r="AW54" s="1" t="s">
        <v>98</v>
      </c>
      <c r="AX54" s="2">
        <v>52.9</v>
      </c>
      <c r="AY54" s="4">
        <v>168000</v>
      </c>
      <c r="AZ54" s="1" t="s">
        <v>98</v>
      </c>
      <c r="BA54" s="4">
        <v>109</v>
      </c>
      <c r="BB54" s="4">
        <v>576</v>
      </c>
      <c r="BC54" s="1" t="s">
        <v>98</v>
      </c>
      <c r="BD54" s="1" t="s">
        <v>98</v>
      </c>
      <c r="BE54" s="4">
        <v>174</v>
      </c>
      <c r="BF54" s="4">
        <v>516</v>
      </c>
      <c r="BG54" s="1" t="s">
        <v>98</v>
      </c>
      <c r="BH54" s="1" t="s">
        <v>98</v>
      </c>
      <c r="BI54" s="1" t="s">
        <v>98</v>
      </c>
      <c r="BJ54" s="1" t="s">
        <v>98</v>
      </c>
      <c r="BK54" s="1" t="s">
        <v>98</v>
      </c>
      <c r="BL54" s="1" t="s">
        <v>98</v>
      </c>
      <c r="BM54" s="1" t="s">
        <v>98</v>
      </c>
      <c r="BN54" s="1" t="s">
        <v>98</v>
      </c>
      <c r="BO54" s="1" t="s">
        <v>98</v>
      </c>
      <c r="BP54" s="1" t="s">
        <v>98</v>
      </c>
      <c r="BQ54" s="1" t="s">
        <v>98</v>
      </c>
      <c r="BR54" s="1" t="s">
        <v>98</v>
      </c>
      <c r="BS54" s="1" t="s">
        <v>98</v>
      </c>
      <c r="BT54" s="1" t="s">
        <v>98</v>
      </c>
      <c r="BU54" s="1" t="s">
        <v>98</v>
      </c>
      <c r="BV54" s="1" t="s">
        <v>98</v>
      </c>
      <c r="BW54" s="3">
        <v>3.24</v>
      </c>
      <c r="BX54" s="2">
        <v>35.700000000000003</v>
      </c>
      <c r="BY54" s="4">
        <v>108</v>
      </c>
      <c r="BZ54" s="1" t="s">
        <v>98</v>
      </c>
      <c r="CA54" s="4">
        <v>120</v>
      </c>
      <c r="CB54" s="2">
        <v>87</v>
      </c>
      <c r="CC54" s="2">
        <v>99.2</v>
      </c>
      <c r="CD54" s="11">
        <v>31.5</v>
      </c>
      <c r="CE54" s="11">
        <v>5.5</v>
      </c>
      <c r="CF54" s="12" t="s">
        <v>98</v>
      </c>
      <c r="CG54" s="3">
        <f>Beams!$B$11/F54</f>
        <v>149.26958831341301</v>
      </c>
      <c r="CH54" s="3">
        <f>Beams!$B$9/AO54</f>
        <v>12.558659217877095</v>
      </c>
      <c r="CI54" s="3">
        <f>Beams!$C$9/AS54</f>
        <v>129.94219653179192</v>
      </c>
      <c r="CJ54" s="3">
        <f>Beams!$B$8*BE54/(AQ54*2*T54)</f>
        <v>1070.5465055176039</v>
      </c>
      <c r="CK54" s="3">
        <f>Beams!$C$8*BF54/(AM54*Q54)</f>
        <v>359.61309523809524</v>
      </c>
      <c r="CL54" s="3">
        <f>Beams!$B$12*T54/AX54</f>
        <v>367.5841209829868</v>
      </c>
      <c r="CM54" s="3">
        <f>Beams!$B$12*Q54/AX54</f>
        <v>203.97731568998108</v>
      </c>
      <c r="CN54" s="3">
        <f t="shared" si="0"/>
        <v>1982.0932650743589</v>
      </c>
      <c r="CO54" s="3">
        <f t="shared" si="1"/>
        <v>773.24961220630996</v>
      </c>
      <c r="CP54" s="3"/>
      <c r="CQ54" s="3">
        <f>MIN(Beams!$B$21:$B$22)/MAX(CN54:CP54)-1</f>
        <v>9.0903425446277843</v>
      </c>
      <c r="CS54" s="1"/>
      <c r="CT54" s="2"/>
      <c r="CU54" s="2"/>
      <c r="CV54" s="1"/>
      <c r="CW54" s="1"/>
      <c r="CX54" s="1"/>
      <c r="CY54" s="2"/>
      <c r="CZ54" s="1"/>
      <c r="DA54" s="1"/>
      <c r="DB54" s="1"/>
      <c r="DC54" s="1"/>
      <c r="DD54" s="1"/>
      <c r="DE54" s="1"/>
      <c r="DF54" s="1"/>
      <c r="DG54" s="3"/>
      <c r="DH54" s="1"/>
      <c r="DI54" s="1"/>
      <c r="DJ54" s="2"/>
      <c r="DK54" s="1"/>
      <c r="DL54" s="1"/>
      <c r="DM54" s="1"/>
      <c r="DN54" s="1"/>
      <c r="DO54" s="1"/>
      <c r="DP54" s="1"/>
      <c r="DQ54" s="1"/>
      <c r="DR54" s="1"/>
      <c r="DS54" s="1"/>
      <c r="DT54" s="2"/>
      <c r="DU54" s="1"/>
      <c r="DV54" s="1"/>
      <c r="DW54" s="1"/>
      <c r="DX54" s="1"/>
      <c r="DY54" s="1"/>
      <c r="DZ54" s="1"/>
      <c r="EA54" s="1"/>
      <c r="EB54" s="1"/>
      <c r="EC54" s="1"/>
      <c r="ED54" s="4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</row>
    <row r="55" spans="1:162" x14ac:dyDescent="0.55000000000000004">
      <c r="A55" s="1" t="s">
        <v>17</v>
      </c>
      <c r="B55" s="1" t="s">
        <v>150</v>
      </c>
      <c r="C55" s="1" t="s">
        <v>150</v>
      </c>
      <c r="D55" s="1" t="s">
        <v>100</v>
      </c>
      <c r="E55" s="4">
        <v>232</v>
      </c>
      <c r="F55" s="2">
        <v>68</v>
      </c>
      <c r="G55" s="2">
        <v>37.1</v>
      </c>
      <c r="H55" s="11">
        <v>37.125</v>
      </c>
      <c r="I55" s="1" t="s">
        <v>98</v>
      </c>
      <c r="J55" s="1" t="s">
        <v>98</v>
      </c>
      <c r="K55" s="1" t="s">
        <v>98</v>
      </c>
      <c r="L55" s="2">
        <v>12.1</v>
      </c>
      <c r="M55" s="11">
        <v>12.125</v>
      </c>
      <c r="N55" s="11" t="s">
        <v>98</v>
      </c>
      <c r="O55" s="1" t="s">
        <v>98</v>
      </c>
      <c r="P55" s="1" t="s">
        <v>98</v>
      </c>
      <c r="Q55" s="14">
        <v>0.87</v>
      </c>
      <c r="R55" s="11">
        <v>0.875</v>
      </c>
      <c r="S55" s="13">
        <v>0.4375</v>
      </c>
      <c r="T55" s="3">
        <v>1.57</v>
      </c>
      <c r="U55" s="13">
        <v>1.5625</v>
      </c>
      <c r="V55" s="1" t="s">
        <v>98</v>
      </c>
      <c r="W55" s="1" t="s">
        <v>98</v>
      </c>
      <c r="X55" s="1" t="s">
        <v>98</v>
      </c>
      <c r="Y55" s="16">
        <v>2.3199999999999998</v>
      </c>
      <c r="Z55" s="18">
        <v>2.8125</v>
      </c>
      <c r="AA55" s="18">
        <v>1.625</v>
      </c>
      <c r="AB55" s="1" t="s">
        <v>98</v>
      </c>
      <c r="AC55" s="1" t="s">
        <v>98</v>
      </c>
      <c r="AD55" s="1" t="s">
        <v>98</v>
      </c>
      <c r="AE55" s="1" t="s">
        <v>98</v>
      </c>
      <c r="AF55" s="1" t="s">
        <v>98</v>
      </c>
      <c r="AG55" s="3">
        <v>3.86</v>
      </c>
      <c r="AH55" s="1" t="s">
        <v>98</v>
      </c>
      <c r="AI55" s="1" t="s">
        <v>98</v>
      </c>
      <c r="AJ55" s="2">
        <v>37.299999999999997</v>
      </c>
      <c r="AK55" s="1" t="s">
        <v>98</v>
      </c>
      <c r="AL55" s="1" t="s">
        <v>98</v>
      </c>
      <c r="AM55" s="4">
        <v>15000</v>
      </c>
      <c r="AN55" s="4">
        <v>936</v>
      </c>
      <c r="AO55" s="4">
        <v>809</v>
      </c>
      <c r="AP55" s="2">
        <v>14.8</v>
      </c>
      <c r="AQ55" s="4">
        <v>468</v>
      </c>
      <c r="AR55" s="4">
        <v>122</v>
      </c>
      <c r="AS55" s="2">
        <v>77.2</v>
      </c>
      <c r="AT55" s="3">
        <v>2.62</v>
      </c>
      <c r="AU55" s="1" t="s">
        <v>98</v>
      </c>
      <c r="AV55" s="1" t="s">
        <v>98</v>
      </c>
      <c r="AW55" s="1" t="s">
        <v>98</v>
      </c>
      <c r="AX55" s="2">
        <v>39.6</v>
      </c>
      <c r="AY55" s="4">
        <v>148000</v>
      </c>
      <c r="AZ55" s="1" t="s">
        <v>98</v>
      </c>
      <c r="BA55" s="4">
        <v>108</v>
      </c>
      <c r="BB55" s="4">
        <v>512</v>
      </c>
      <c r="BC55" s="1" t="s">
        <v>98</v>
      </c>
      <c r="BD55" s="1" t="s">
        <v>98</v>
      </c>
      <c r="BE55" s="4">
        <v>157</v>
      </c>
      <c r="BF55" s="4">
        <v>464</v>
      </c>
      <c r="BG55" s="1" t="s">
        <v>98</v>
      </c>
      <c r="BH55" s="1" t="s">
        <v>98</v>
      </c>
      <c r="BI55" s="1" t="s">
        <v>98</v>
      </c>
      <c r="BJ55" s="1" t="s">
        <v>98</v>
      </c>
      <c r="BK55" s="1" t="s">
        <v>98</v>
      </c>
      <c r="BL55" s="1" t="s">
        <v>98</v>
      </c>
      <c r="BM55" s="1" t="s">
        <v>98</v>
      </c>
      <c r="BN55" s="1" t="s">
        <v>98</v>
      </c>
      <c r="BO55" s="1" t="s">
        <v>98</v>
      </c>
      <c r="BP55" s="1" t="s">
        <v>98</v>
      </c>
      <c r="BQ55" s="1" t="s">
        <v>98</v>
      </c>
      <c r="BR55" s="1" t="s">
        <v>98</v>
      </c>
      <c r="BS55" s="1" t="s">
        <v>98</v>
      </c>
      <c r="BT55" s="1" t="s">
        <v>98</v>
      </c>
      <c r="BU55" s="1" t="s">
        <v>98</v>
      </c>
      <c r="BV55" s="1" t="s">
        <v>98</v>
      </c>
      <c r="BW55" s="3">
        <v>3.21</v>
      </c>
      <c r="BX55" s="2">
        <v>35.5</v>
      </c>
      <c r="BY55" s="4">
        <v>108</v>
      </c>
      <c r="BZ55" s="1" t="s">
        <v>98</v>
      </c>
      <c r="CA55" s="4">
        <v>120</v>
      </c>
      <c r="CB55" s="2">
        <v>86.3</v>
      </c>
      <c r="CC55" s="2">
        <v>98.4</v>
      </c>
      <c r="CD55" s="11">
        <v>31.5</v>
      </c>
      <c r="CE55" s="11">
        <v>5.5</v>
      </c>
      <c r="CF55" s="12" t="s">
        <v>98</v>
      </c>
      <c r="CG55" s="3">
        <f>Beams!$B$11/F55</f>
        <v>165.29411764705881</v>
      </c>
      <c r="CH55" s="3">
        <f>Beams!$B$9/AO55</f>
        <v>13.893695920889988</v>
      </c>
      <c r="CI55" s="3">
        <f>Beams!$C$9/AS55</f>
        <v>145.59585492227978</v>
      </c>
      <c r="CJ55" s="3">
        <f>Beams!$B$8*BE55/(AQ55*2*T55)</f>
        <v>1200.8547008547009</v>
      </c>
      <c r="CK55" s="3">
        <f>Beams!$C$8*BF55/(AM55*Q55)</f>
        <v>399.64444444444445</v>
      </c>
      <c r="CL55" s="3">
        <f>Beams!$B$12*T55/AX55</f>
        <v>445.62626262626259</v>
      </c>
      <c r="CM55" s="3">
        <f>Beams!$B$12*Q55/AX55</f>
        <v>246.93939393939391</v>
      </c>
      <c r="CN55" s="3">
        <f t="shared" si="0"/>
        <v>2242.1839279682708</v>
      </c>
      <c r="CO55" s="3">
        <f t="shared" si="1"/>
        <v>876.10996460567787</v>
      </c>
      <c r="CP55" s="3"/>
      <c r="CQ55" s="3">
        <f>MIN(Beams!$B$21:$B$22)/MAX(CN55:CP55)-1</f>
        <v>7.9198748374415349</v>
      </c>
      <c r="CS55" s="1"/>
      <c r="CT55" s="2"/>
      <c r="CU55" s="2"/>
      <c r="CV55" s="1"/>
      <c r="CW55" s="1"/>
      <c r="CX55" s="1"/>
      <c r="CY55" s="2"/>
      <c r="CZ55" s="1"/>
      <c r="DA55" s="1"/>
      <c r="DB55" s="1"/>
      <c r="DC55" s="1"/>
      <c r="DD55" s="1"/>
      <c r="DE55" s="1"/>
      <c r="DF55" s="1"/>
      <c r="DG55" s="3"/>
      <c r="DH55" s="1"/>
      <c r="DI55" s="1"/>
      <c r="DJ55" s="2"/>
      <c r="DK55" s="1"/>
      <c r="DL55" s="1"/>
      <c r="DM55" s="1"/>
      <c r="DN55" s="1"/>
      <c r="DO55" s="1"/>
      <c r="DP55" s="1"/>
      <c r="DQ55" s="1"/>
      <c r="DR55" s="1"/>
      <c r="DS55" s="1"/>
      <c r="DT55" s="2"/>
      <c r="DU55" s="1"/>
      <c r="DV55" s="1"/>
      <c r="DW55" s="1"/>
      <c r="DX55" s="1"/>
      <c r="DY55" s="1"/>
      <c r="DZ55" s="1"/>
      <c r="EA55" s="1"/>
      <c r="EB55" s="1"/>
      <c r="EC55" s="1"/>
      <c r="ED55" s="4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2"/>
      <c r="EX55" s="1"/>
      <c r="EY55" s="1"/>
      <c r="EZ55" s="1"/>
      <c r="FA55" s="1"/>
      <c r="FB55" s="1"/>
      <c r="FC55" s="1"/>
      <c r="FD55" s="1"/>
      <c r="FE55" s="1"/>
      <c r="FF55" s="1"/>
    </row>
    <row r="56" spans="1:162" x14ac:dyDescent="0.55000000000000004">
      <c r="A56" s="1" t="s">
        <v>17</v>
      </c>
      <c r="B56" s="1" t="s">
        <v>151</v>
      </c>
      <c r="C56" s="1" t="s">
        <v>151</v>
      </c>
      <c r="D56" s="1" t="s">
        <v>100</v>
      </c>
      <c r="E56" s="4">
        <v>210</v>
      </c>
      <c r="F56" s="2">
        <v>61.9</v>
      </c>
      <c r="G56" s="2">
        <v>36.700000000000003</v>
      </c>
      <c r="H56" s="11">
        <v>36.75</v>
      </c>
      <c r="I56" s="1" t="s">
        <v>98</v>
      </c>
      <c r="J56" s="1" t="s">
        <v>98</v>
      </c>
      <c r="K56" s="1" t="s">
        <v>98</v>
      </c>
      <c r="L56" s="2">
        <v>12.2</v>
      </c>
      <c r="M56" s="11">
        <v>12.125</v>
      </c>
      <c r="N56" s="11" t="s">
        <v>98</v>
      </c>
      <c r="O56" s="1" t="s">
        <v>98</v>
      </c>
      <c r="P56" s="1" t="s">
        <v>98</v>
      </c>
      <c r="Q56" s="14">
        <v>0.83</v>
      </c>
      <c r="R56" s="11">
        <v>0.8125</v>
      </c>
      <c r="S56" s="13">
        <v>0.4375</v>
      </c>
      <c r="T56" s="3">
        <v>1.36</v>
      </c>
      <c r="U56" s="13">
        <v>1.375</v>
      </c>
      <c r="V56" s="1" t="s">
        <v>98</v>
      </c>
      <c r="W56" s="1" t="s">
        <v>98</v>
      </c>
      <c r="X56" s="1" t="s">
        <v>98</v>
      </c>
      <c r="Y56" s="16">
        <v>2.11</v>
      </c>
      <c r="Z56" s="18">
        <v>2.625</v>
      </c>
      <c r="AA56" s="18">
        <v>1.625</v>
      </c>
      <c r="AB56" s="1" t="s">
        <v>98</v>
      </c>
      <c r="AC56" s="1" t="s">
        <v>98</v>
      </c>
      <c r="AD56" s="1" t="s">
        <v>98</v>
      </c>
      <c r="AE56" s="1" t="s">
        <v>98</v>
      </c>
      <c r="AF56" s="1" t="s">
        <v>98</v>
      </c>
      <c r="AG56" s="3">
        <v>4.4800000000000004</v>
      </c>
      <c r="AH56" s="1" t="s">
        <v>98</v>
      </c>
      <c r="AI56" s="1" t="s">
        <v>98</v>
      </c>
      <c r="AJ56" s="2">
        <v>39.1</v>
      </c>
      <c r="AK56" s="1" t="s">
        <v>98</v>
      </c>
      <c r="AL56" s="1" t="s">
        <v>98</v>
      </c>
      <c r="AM56" s="4">
        <v>13200</v>
      </c>
      <c r="AN56" s="4">
        <v>833</v>
      </c>
      <c r="AO56" s="4">
        <v>719</v>
      </c>
      <c r="AP56" s="2">
        <v>14.6</v>
      </c>
      <c r="AQ56" s="4">
        <v>411</v>
      </c>
      <c r="AR56" s="4">
        <v>107</v>
      </c>
      <c r="AS56" s="2">
        <v>67.5</v>
      </c>
      <c r="AT56" s="3">
        <v>2.58</v>
      </c>
      <c r="AU56" s="1" t="s">
        <v>98</v>
      </c>
      <c r="AV56" s="1" t="s">
        <v>98</v>
      </c>
      <c r="AW56" s="1" t="s">
        <v>98</v>
      </c>
      <c r="AX56" s="2">
        <v>28</v>
      </c>
      <c r="AY56" s="4">
        <v>128000</v>
      </c>
      <c r="AZ56" s="1" t="s">
        <v>98</v>
      </c>
      <c r="BA56" s="4">
        <v>108</v>
      </c>
      <c r="BB56" s="4">
        <v>446</v>
      </c>
      <c r="BC56" s="1" t="s">
        <v>98</v>
      </c>
      <c r="BD56" s="1" t="s">
        <v>98</v>
      </c>
      <c r="BE56" s="4">
        <v>136</v>
      </c>
      <c r="BF56" s="4">
        <v>412</v>
      </c>
      <c r="BG56" s="1" t="s">
        <v>98</v>
      </c>
      <c r="BH56" s="1" t="s">
        <v>98</v>
      </c>
      <c r="BI56" s="1" t="s">
        <v>98</v>
      </c>
      <c r="BJ56" s="1" t="s">
        <v>98</v>
      </c>
      <c r="BK56" s="1" t="s">
        <v>98</v>
      </c>
      <c r="BL56" s="1" t="s">
        <v>98</v>
      </c>
      <c r="BM56" s="1" t="s">
        <v>98</v>
      </c>
      <c r="BN56" s="1" t="s">
        <v>98</v>
      </c>
      <c r="BO56" s="1" t="s">
        <v>98</v>
      </c>
      <c r="BP56" s="1" t="s">
        <v>98</v>
      </c>
      <c r="BQ56" s="1" t="s">
        <v>98</v>
      </c>
      <c r="BR56" s="1" t="s">
        <v>98</v>
      </c>
      <c r="BS56" s="1" t="s">
        <v>98</v>
      </c>
      <c r="BT56" s="1" t="s">
        <v>98</v>
      </c>
      <c r="BU56" s="1" t="s">
        <v>98</v>
      </c>
      <c r="BV56" s="1" t="s">
        <v>98</v>
      </c>
      <c r="BW56" s="3">
        <v>3.18</v>
      </c>
      <c r="BX56" s="2">
        <v>35.299999999999997</v>
      </c>
      <c r="BY56" s="4">
        <v>107</v>
      </c>
      <c r="BZ56" s="1" t="s">
        <v>98</v>
      </c>
      <c r="CA56" s="4">
        <v>119</v>
      </c>
      <c r="CB56" s="2">
        <v>85.6</v>
      </c>
      <c r="CC56" s="2">
        <v>97.8</v>
      </c>
      <c r="CD56" s="11">
        <v>31.5</v>
      </c>
      <c r="CE56" s="11">
        <v>5.5</v>
      </c>
      <c r="CF56" s="12" t="s">
        <v>98</v>
      </c>
      <c r="CG56" s="3">
        <f>Beams!$B$11/F56</f>
        <v>181.58319870759289</v>
      </c>
      <c r="CH56" s="3">
        <f>Beams!$B$9/AO56</f>
        <v>15.632823365785814</v>
      </c>
      <c r="CI56" s="3">
        <f>Beams!$C$9/AS56</f>
        <v>166.5185185185185</v>
      </c>
      <c r="CJ56" s="3">
        <f>Beams!$B$8*BE56/(AQ56*2*T56)</f>
        <v>1367.3965936739658</v>
      </c>
      <c r="CK56" s="3">
        <f>Beams!$C$8*BF56/(AM56*Q56)</f>
        <v>422.67981014968967</v>
      </c>
      <c r="CL56" s="3">
        <f>Beams!$B$12*T56/AX56</f>
        <v>545.94285714285718</v>
      </c>
      <c r="CM56" s="3">
        <f>Beams!$B$12*Q56/AX56</f>
        <v>333.18571428571425</v>
      </c>
      <c r="CN56" s="3">
        <f t="shared" si="0"/>
        <v>2576.0015448343602</v>
      </c>
      <c r="CO56" s="3">
        <f t="shared" si="1"/>
        <v>1000.6576049560491</v>
      </c>
      <c r="CP56" s="3"/>
      <c r="CQ56" s="3">
        <f>MIN(Beams!$B$21:$B$22)/MAX(CN56:CP56)-1</f>
        <v>6.763970499204814</v>
      </c>
      <c r="CS56" s="1"/>
      <c r="CT56" s="2"/>
      <c r="CU56" s="2"/>
      <c r="CV56" s="1"/>
      <c r="CW56" s="1"/>
      <c r="CX56" s="1"/>
      <c r="CY56" s="2"/>
      <c r="CZ56" s="1"/>
      <c r="DA56" s="1"/>
      <c r="DB56" s="1"/>
      <c r="DC56" s="1"/>
      <c r="DD56" s="1"/>
      <c r="DE56" s="1"/>
      <c r="DF56" s="1"/>
      <c r="DG56" s="3"/>
      <c r="DH56" s="1"/>
      <c r="DI56" s="1"/>
      <c r="DJ56" s="2"/>
      <c r="DK56" s="1"/>
      <c r="DL56" s="1"/>
      <c r="DM56" s="1"/>
      <c r="DN56" s="1"/>
      <c r="DO56" s="1"/>
      <c r="DP56" s="1"/>
      <c r="DQ56" s="1"/>
      <c r="DR56" s="1"/>
      <c r="DS56" s="1"/>
      <c r="DT56" s="2"/>
      <c r="DU56" s="1"/>
      <c r="DV56" s="1"/>
      <c r="DW56" s="1"/>
      <c r="DX56" s="1"/>
      <c r="DY56" s="1"/>
      <c r="DZ56" s="1"/>
      <c r="EA56" s="1"/>
      <c r="EB56" s="1"/>
      <c r="EC56" s="1"/>
      <c r="ED56" s="4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</row>
    <row r="57" spans="1:162" x14ac:dyDescent="0.55000000000000004">
      <c r="A57" s="1" t="s">
        <v>17</v>
      </c>
      <c r="B57" s="1" t="s">
        <v>152</v>
      </c>
      <c r="C57" s="1" t="s">
        <v>152</v>
      </c>
      <c r="D57" s="1" t="s">
        <v>100</v>
      </c>
      <c r="E57" s="4">
        <v>194</v>
      </c>
      <c r="F57" s="2">
        <v>57</v>
      </c>
      <c r="G57" s="2">
        <v>36.5</v>
      </c>
      <c r="H57" s="11">
        <v>36.5</v>
      </c>
      <c r="I57" s="1" t="s">
        <v>98</v>
      </c>
      <c r="J57" s="1" t="s">
        <v>98</v>
      </c>
      <c r="K57" s="1" t="s">
        <v>98</v>
      </c>
      <c r="L57" s="2">
        <v>12.1</v>
      </c>
      <c r="M57" s="11">
        <v>12.125</v>
      </c>
      <c r="N57" s="11" t="s">
        <v>98</v>
      </c>
      <c r="O57" s="1" t="s">
        <v>98</v>
      </c>
      <c r="P57" s="1" t="s">
        <v>98</v>
      </c>
      <c r="Q57" s="14">
        <v>0.76500000000000001</v>
      </c>
      <c r="R57" s="11">
        <v>0.75</v>
      </c>
      <c r="S57" s="13">
        <v>0.375</v>
      </c>
      <c r="T57" s="3">
        <v>1.26</v>
      </c>
      <c r="U57" s="13">
        <v>1.25</v>
      </c>
      <c r="V57" s="1" t="s">
        <v>98</v>
      </c>
      <c r="W57" s="1" t="s">
        <v>98</v>
      </c>
      <c r="X57" s="1" t="s">
        <v>98</v>
      </c>
      <c r="Y57" s="16">
        <v>2.0099999999999998</v>
      </c>
      <c r="Z57" s="18">
        <v>2.5</v>
      </c>
      <c r="AA57" s="18">
        <v>1.5625</v>
      </c>
      <c r="AB57" s="1" t="s">
        <v>98</v>
      </c>
      <c r="AC57" s="1" t="s">
        <v>98</v>
      </c>
      <c r="AD57" s="1" t="s">
        <v>98</v>
      </c>
      <c r="AE57" s="1" t="s">
        <v>98</v>
      </c>
      <c r="AF57" s="1" t="s">
        <v>98</v>
      </c>
      <c r="AG57" s="3">
        <v>4.8099999999999996</v>
      </c>
      <c r="AH57" s="1" t="s">
        <v>98</v>
      </c>
      <c r="AI57" s="1" t="s">
        <v>98</v>
      </c>
      <c r="AJ57" s="2">
        <v>42.4</v>
      </c>
      <c r="AK57" s="1" t="s">
        <v>98</v>
      </c>
      <c r="AL57" s="1" t="s">
        <v>98</v>
      </c>
      <c r="AM57" s="4">
        <v>12100</v>
      </c>
      <c r="AN57" s="4">
        <v>767</v>
      </c>
      <c r="AO57" s="4">
        <v>664</v>
      </c>
      <c r="AP57" s="2">
        <v>14.6</v>
      </c>
      <c r="AQ57" s="4">
        <v>375</v>
      </c>
      <c r="AR57" s="2">
        <v>97.7</v>
      </c>
      <c r="AS57" s="2">
        <v>61.9</v>
      </c>
      <c r="AT57" s="3">
        <v>2.56</v>
      </c>
      <c r="AU57" s="1" t="s">
        <v>98</v>
      </c>
      <c r="AV57" s="1" t="s">
        <v>98</v>
      </c>
      <c r="AW57" s="1" t="s">
        <v>98</v>
      </c>
      <c r="AX57" s="2">
        <v>22.2</v>
      </c>
      <c r="AY57" s="4">
        <v>116000</v>
      </c>
      <c r="AZ57" s="1" t="s">
        <v>98</v>
      </c>
      <c r="BA57" s="4">
        <v>107</v>
      </c>
      <c r="BB57" s="4">
        <v>407</v>
      </c>
      <c r="BC57" s="1" t="s">
        <v>98</v>
      </c>
      <c r="BD57" s="1" t="s">
        <v>98</v>
      </c>
      <c r="BE57" s="4">
        <v>126</v>
      </c>
      <c r="BF57" s="4">
        <v>379</v>
      </c>
      <c r="BG57" s="1" t="s">
        <v>98</v>
      </c>
      <c r="BH57" s="1" t="s">
        <v>98</v>
      </c>
      <c r="BI57" s="1" t="s">
        <v>98</v>
      </c>
      <c r="BJ57" s="1" t="s">
        <v>98</v>
      </c>
      <c r="BK57" s="1" t="s">
        <v>98</v>
      </c>
      <c r="BL57" s="1" t="s">
        <v>98</v>
      </c>
      <c r="BM57" s="1" t="s">
        <v>98</v>
      </c>
      <c r="BN57" s="1" t="s">
        <v>98</v>
      </c>
      <c r="BO57" s="1" t="s">
        <v>98</v>
      </c>
      <c r="BP57" s="1" t="s">
        <v>98</v>
      </c>
      <c r="BQ57" s="1" t="s">
        <v>98</v>
      </c>
      <c r="BR57" s="1" t="s">
        <v>98</v>
      </c>
      <c r="BS57" s="1" t="s">
        <v>98</v>
      </c>
      <c r="BT57" s="1" t="s">
        <v>98</v>
      </c>
      <c r="BU57" s="1" t="s">
        <v>98</v>
      </c>
      <c r="BV57" s="1" t="s">
        <v>98</v>
      </c>
      <c r="BW57" s="3">
        <v>3.15</v>
      </c>
      <c r="BX57" s="2">
        <v>35.200000000000003</v>
      </c>
      <c r="BY57" s="4">
        <v>107</v>
      </c>
      <c r="BZ57" s="1" t="s">
        <v>98</v>
      </c>
      <c r="CA57" s="4">
        <v>119</v>
      </c>
      <c r="CB57" s="2">
        <v>85.1</v>
      </c>
      <c r="CC57" s="2">
        <v>97.2</v>
      </c>
      <c r="CD57" s="11">
        <v>31.5</v>
      </c>
      <c r="CE57" s="11">
        <v>5.5</v>
      </c>
      <c r="CF57" s="12" t="s">
        <v>98</v>
      </c>
      <c r="CG57" s="3">
        <f>Beams!$B$11/F57</f>
        <v>197.19298245614036</v>
      </c>
      <c r="CH57" s="3">
        <f>Beams!$B$9/AO57</f>
        <v>16.927710843373493</v>
      </c>
      <c r="CI57" s="3">
        <f>Beams!$C$9/AS57</f>
        <v>181.58319870759289</v>
      </c>
      <c r="CJ57" s="3">
        <f>Beams!$B$8*BE57/(AQ57*2*T57)</f>
        <v>1498.6666666666667</v>
      </c>
      <c r="CK57" s="3">
        <f>Beams!$C$8*BF57/(AM57*Q57)</f>
        <v>460.2128234213796</v>
      </c>
      <c r="CL57" s="3">
        <f>Beams!$B$12*T57/AX57</f>
        <v>637.94594594594594</v>
      </c>
      <c r="CM57" s="3">
        <f>Beams!$B$12*Q57/AX57</f>
        <v>387.32432432432438</v>
      </c>
      <c r="CN57" s="3">
        <f t="shared" si="0"/>
        <v>2848.7737701210162</v>
      </c>
      <c r="CO57" s="3">
        <f t="shared" si="1"/>
        <v>1114.4637703011654</v>
      </c>
      <c r="CP57" s="3"/>
      <c r="CQ57" s="3">
        <f>MIN(Beams!$B$21:$B$22)/MAX(CN57:CP57)-1</f>
        <v>6.0205645003360155</v>
      </c>
      <c r="CS57" s="1"/>
      <c r="CT57" s="2"/>
      <c r="CU57" s="2"/>
      <c r="CV57" s="1"/>
      <c r="CW57" s="1"/>
      <c r="CX57" s="1"/>
      <c r="CY57" s="2"/>
      <c r="CZ57" s="1"/>
      <c r="DA57" s="1"/>
      <c r="DB57" s="1"/>
      <c r="DC57" s="1"/>
      <c r="DD57" s="1"/>
      <c r="DE57" s="1"/>
      <c r="DF57" s="1"/>
      <c r="DG57" s="3"/>
      <c r="DH57" s="1"/>
      <c r="DI57" s="1"/>
      <c r="DJ57" s="2"/>
      <c r="DK57" s="1"/>
      <c r="DL57" s="1"/>
      <c r="DM57" s="1"/>
      <c r="DN57" s="1"/>
      <c r="DO57" s="1"/>
      <c r="DP57" s="1"/>
      <c r="DQ57" s="1"/>
      <c r="DR57" s="1"/>
      <c r="DS57" s="1"/>
      <c r="DT57" s="2"/>
      <c r="DU57" s="1"/>
      <c r="DV57" s="1"/>
      <c r="DW57" s="1"/>
      <c r="DX57" s="1"/>
      <c r="DY57" s="1"/>
      <c r="DZ57" s="1"/>
      <c r="EA57" s="1"/>
      <c r="EB57" s="1"/>
      <c r="EC57" s="1"/>
      <c r="ED57" s="4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2"/>
      <c r="EX57" s="1"/>
      <c r="EY57" s="1"/>
      <c r="EZ57" s="1"/>
      <c r="FA57" s="1"/>
      <c r="FB57" s="1"/>
      <c r="FC57" s="1"/>
      <c r="FD57" s="1"/>
      <c r="FE57" s="1"/>
      <c r="FF57" s="1"/>
    </row>
    <row r="58" spans="1:162" x14ac:dyDescent="0.55000000000000004">
      <c r="A58" s="1" t="s">
        <v>17</v>
      </c>
      <c r="B58" s="1" t="s">
        <v>153</v>
      </c>
      <c r="C58" s="1" t="s">
        <v>153</v>
      </c>
      <c r="D58" s="1" t="s">
        <v>100</v>
      </c>
      <c r="E58" s="4">
        <v>182</v>
      </c>
      <c r="F58" s="2">
        <v>53.6</v>
      </c>
      <c r="G58" s="2">
        <v>36.299999999999997</v>
      </c>
      <c r="H58" s="11">
        <v>36.375</v>
      </c>
      <c r="I58" s="1" t="s">
        <v>98</v>
      </c>
      <c r="J58" s="1" t="s">
        <v>98</v>
      </c>
      <c r="K58" s="1" t="s">
        <v>98</v>
      </c>
      <c r="L58" s="2">
        <v>12.1</v>
      </c>
      <c r="M58" s="11">
        <v>12.125</v>
      </c>
      <c r="N58" s="11" t="s">
        <v>98</v>
      </c>
      <c r="O58" s="1" t="s">
        <v>98</v>
      </c>
      <c r="P58" s="1" t="s">
        <v>98</v>
      </c>
      <c r="Q58" s="14">
        <v>0.72499999999999998</v>
      </c>
      <c r="R58" s="11">
        <v>0.75</v>
      </c>
      <c r="S58" s="13">
        <v>0.375</v>
      </c>
      <c r="T58" s="3">
        <v>1.18</v>
      </c>
      <c r="U58" s="13">
        <v>1.1875</v>
      </c>
      <c r="V58" s="1" t="s">
        <v>98</v>
      </c>
      <c r="W58" s="1" t="s">
        <v>98</v>
      </c>
      <c r="X58" s="1" t="s">
        <v>98</v>
      </c>
      <c r="Y58" s="16">
        <v>1.93</v>
      </c>
      <c r="Z58" s="18">
        <v>2.375</v>
      </c>
      <c r="AA58" s="18">
        <v>1.5625</v>
      </c>
      <c r="AB58" s="1" t="s">
        <v>98</v>
      </c>
      <c r="AC58" s="1" t="s">
        <v>98</v>
      </c>
      <c r="AD58" s="1" t="s">
        <v>98</v>
      </c>
      <c r="AE58" s="1" t="s">
        <v>98</v>
      </c>
      <c r="AF58" s="1" t="s">
        <v>98</v>
      </c>
      <c r="AG58" s="3">
        <v>5.12</v>
      </c>
      <c r="AH58" s="1" t="s">
        <v>98</v>
      </c>
      <c r="AI58" s="1" t="s">
        <v>98</v>
      </c>
      <c r="AJ58" s="2">
        <v>44.8</v>
      </c>
      <c r="AK58" s="1" t="s">
        <v>98</v>
      </c>
      <c r="AL58" s="1" t="s">
        <v>98</v>
      </c>
      <c r="AM58" s="4">
        <v>11300</v>
      </c>
      <c r="AN58" s="4">
        <v>718</v>
      </c>
      <c r="AO58" s="4">
        <v>623</v>
      </c>
      <c r="AP58" s="2">
        <v>14.5</v>
      </c>
      <c r="AQ58" s="4">
        <v>347</v>
      </c>
      <c r="AR58" s="2">
        <v>90.7</v>
      </c>
      <c r="AS58" s="2">
        <v>57.6</v>
      </c>
      <c r="AT58" s="3">
        <v>2.5499999999999998</v>
      </c>
      <c r="AU58" s="1" t="s">
        <v>98</v>
      </c>
      <c r="AV58" s="1" t="s">
        <v>98</v>
      </c>
      <c r="AW58" s="1" t="s">
        <v>98</v>
      </c>
      <c r="AX58" s="2">
        <v>18.5</v>
      </c>
      <c r="AY58" s="4">
        <v>107000</v>
      </c>
      <c r="AZ58" s="1" t="s">
        <v>98</v>
      </c>
      <c r="BA58" s="4">
        <v>106</v>
      </c>
      <c r="BB58" s="4">
        <v>378</v>
      </c>
      <c r="BC58" s="1" t="s">
        <v>98</v>
      </c>
      <c r="BD58" s="1" t="s">
        <v>98</v>
      </c>
      <c r="BE58" s="4">
        <v>118</v>
      </c>
      <c r="BF58" s="4">
        <v>355</v>
      </c>
      <c r="BG58" s="1" t="s">
        <v>98</v>
      </c>
      <c r="BH58" s="1" t="s">
        <v>98</v>
      </c>
      <c r="BI58" s="1" t="s">
        <v>98</v>
      </c>
      <c r="BJ58" s="1" t="s">
        <v>98</v>
      </c>
      <c r="BK58" s="1" t="s">
        <v>98</v>
      </c>
      <c r="BL58" s="1" t="s">
        <v>98</v>
      </c>
      <c r="BM58" s="1" t="s">
        <v>98</v>
      </c>
      <c r="BN58" s="1" t="s">
        <v>98</v>
      </c>
      <c r="BO58" s="1" t="s">
        <v>98</v>
      </c>
      <c r="BP58" s="1" t="s">
        <v>98</v>
      </c>
      <c r="BQ58" s="1" t="s">
        <v>98</v>
      </c>
      <c r="BR58" s="1" t="s">
        <v>98</v>
      </c>
      <c r="BS58" s="1" t="s">
        <v>98</v>
      </c>
      <c r="BT58" s="1" t="s">
        <v>98</v>
      </c>
      <c r="BU58" s="1" t="s">
        <v>98</v>
      </c>
      <c r="BV58" s="1" t="s">
        <v>98</v>
      </c>
      <c r="BW58" s="3">
        <v>3.13</v>
      </c>
      <c r="BX58" s="2">
        <v>35.1</v>
      </c>
      <c r="BY58" s="4">
        <v>106</v>
      </c>
      <c r="BZ58" s="1" t="s">
        <v>98</v>
      </c>
      <c r="CA58" s="4">
        <v>118</v>
      </c>
      <c r="CB58" s="2">
        <v>84.7</v>
      </c>
      <c r="CC58" s="2">
        <v>96.8</v>
      </c>
      <c r="CD58" s="11">
        <v>31.5</v>
      </c>
      <c r="CE58" s="11">
        <v>5.5</v>
      </c>
      <c r="CF58" s="12" t="s">
        <v>98</v>
      </c>
      <c r="CG58" s="3">
        <f>Beams!$B$11/F58</f>
        <v>209.70149253731341</v>
      </c>
      <c r="CH58" s="3">
        <f>Beams!$B$9/AO58</f>
        <v>18.041733547351527</v>
      </c>
      <c r="CI58" s="3">
        <f>Beams!$C$9/AS58</f>
        <v>195.13888888888889</v>
      </c>
      <c r="CJ58" s="3">
        <f>Beams!$B$8*BE58/(AQ58*2*T58)</f>
        <v>1619.5965417867435</v>
      </c>
      <c r="CK58" s="3">
        <f>Beams!$C$8*BF58/(AM58*Q58)</f>
        <v>487.0552334452243</v>
      </c>
      <c r="CL58" s="3">
        <f>Beams!$B$12*T58/AX58</f>
        <v>716.92972972972962</v>
      </c>
      <c r="CM58" s="3">
        <f>Beams!$B$12*Q58/AX58</f>
        <v>440.48648648648651</v>
      </c>
      <c r="CN58" s="3">
        <f t="shared" si="0"/>
        <v>3096.784278857388</v>
      </c>
      <c r="CO58" s="3">
        <f t="shared" si="1"/>
        <v>1213.5001931500797</v>
      </c>
      <c r="CP58" s="3"/>
      <c r="CQ58" s="3">
        <f>MIN(Beams!$B$21:$B$22)/MAX(CN58:CP58)-1</f>
        <v>5.4583123004548915</v>
      </c>
      <c r="CS58" s="1"/>
      <c r="CT58" s="2"/>
      <c r="CU58" s="2"/>
      <c r="CV58" s="1"/>
      <c r="CW58" s="1"/>
      <c r="CX58" s="1"/>
      <c r="CY58" s="2"/>
      <c r="CZ58" s="1"/>
      <c r="DA58" s="1"/>
      <c r="DB58" s="1"/>
      <c r="DC58" s="1"/>
      <c r="DD58" s="1"/>
      <c r="DE58" s="1"/>
      <c r="DF58" s="1"/>
      <c r="DG58" s="3"/>
      <c r="DH58" s="1"/>
      <c r="DI58" s="1"/>
      <c r="DJ58" s="2"/>
      <c r="DK58" s="1"/>
      <c r="DL58" s="1"/>
      <c r="DM58" s="1"/>
      <c r="DN58" s="1"/>
      <c r="DO58" s="1"/>
      <c r="DP58" s="1"/>
      <c r="DQ58" s="1"/>
      <c r="DR58" s="1"/>
      <c r="DS58" s="1"/>
      <c r="DT58" s="2"/>
      <c r="DU58" s="1"/>
      <c r="DV58" s="1"/>
      <c r="DW58" s="1"/>
      <c r="DX58" s="1"/>
      <c r="DY58" s="1"/>
      <c r="DZ58" s="1"/>
      <c r="EA58" s="1"/>
      <c r="EB58" s="1"/>
      <c r="EC58" s="1"/>
      <c r="ED58" s="4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</row>
    <row r="59" spans="1:162" x14ac:dyDescent="0.55000000000000004">
      <c r="A59" s="1" t="s">
        <v>17</v>
      </c>
      <c r="B59" s="1" t="s">
        <v>154</v>
      </c>
      <c r="C59" s="1" t="s">
        <v>154</v>
      </c>
      <c r="D59" s="1" t="s">
        <v>100</v>
      </c>
      <c r="E59" s="4">
        <v>170</v>
      </c>
      <c r="F59" s="2">
        <v>50</v>
      </c>
      <c r="G59" s="2">
        <v>36.200000000000003</v>
      </c>
      <c r="H59" s="11">
        <v>36.125</v>
      </c>
      <c r="I59" s="1" t="s">
        <v>98</v>
      </c>
      <c r="J59" s="1" t="s">
        <v>98</v>
      </c>
      <c r="K59" s="1" t="s">
        <v>98</v>
      </c>
      <c r="L59" s="2">
        <v>12</v>
      </c>
      <c r="M59" s="11">
        <v>12</v>
      </c>
      <c r="N59" s="11" t="s">
        <v>98</v>
      </c>
      <c r="O59" s="1" t="s">
        <v>98</v>
      </c>
      <c r="P59" s="1" t="s">
        <v>98</v>
      </c>
      <c r="Q59" s="14">
        <v>0.68</v>
      </c>
      <c r="R59" s="11">
        <v>0.6875</v>
      </c>
      <c r="S59" s="13">
        <v>0.375</v>
      </c>
      <c r="T59" s="3">
        <v>1.1000000000000001</v>
      </c>
      <c r="U59" s="13">
        <v>1.125</v>
      </c>
      <c r="V59" s="1" t="s">
        <v>98</v>
      </c>
      <c r="W59" s="1" t="s">
        <v>98</v>
      </c>
      <c r="X59" s="1" t="s">
        <v>98</v>
      </c>
      <c r="Y59" s="16">
        <v>1.85</v>
      </c>
      <c r="Z59" s="18">
        <v>2.375</v>
      </c>
      <c r="AA59" s="18">
        <v>1.5625</v>
      </c>
      <c r="AB59" s="1" t="s">
        <v>98</v>
      </c>
      <c r="AC59" s="1" t="s">
        <v>98</v>
      </c>
      <c r="AD59" s="1" t="s">
        <v>98</v>
      </c>
      <c r="AE59" s="1" t="s">
        <v>98</v>
      </c>
      <c r="AF59" s="1" t="s">
        <v>98</v>
      </c>
      <c r="AG59" s="3">
        <v>5.47</v>
      </c>
      <c r="AH59" s="1" t="s">
        <v>98</v>
      </c>
      <c r="AI59" s="1" t="s">
        <v>98</v>
      </c>
      <c r="AJ59" s="2">
        <v>47.7</v>
      </c>
      <c r="AK59" s="1" t="s">
        <v>98</v>
      </c>
      <c r="AL59" s="1" t="s">
        <v>98</v>
      </c>
      <c r="AM59" s="4">
        <v>10500</v>
      </c>
      <c r="AN59" s="4">
        <v>668</v>
      </c>
      <c r="AO59" s="4">
        <v>581</v>
      </c>
      <c r="AP59" s="2">
        <v>14.5</v>
      </c>
      <c r="AQ59" s="4">
        <v>320</v>
      </c>
      <c r="AR59" s="2">
        <v>83.8</v>
      </c>
      <c r="AS59" s="2">
        <v>53.2</v>
      </c>
      <c r="AT59" s="3">
        <v>2.5299999999999998</v>
      </c>
      <c r="AU59" s="1" t="s">
        <v>98</v>
      </c>
      <c r="AV59" s="1" t="s">
        <v>98</v>
      </c>
      <c r="AW59" s="1" t="s">
        <v>98</v>
      </c>
      <c r="AX59" s="2">
        <v>15.1</v>
      </c>
      <c r="AY59" s="4">
        <v>98500</v>
      </c>
      <c r="AZ59" s="1" t="s">
        <v>98</v>
      </c>
      <c r="BA59" s="4">
        <v>105</v>
      </c>
      <c r="BB59" s="4">
        <v>349</v>
      </c>
      <c r="BC59" s="1" t="s">
        <v>98</v>
      </c>
      <c r="BD59" s="1" t="s">
        <v>98</v>
      </c>
      <c r="BE59" s="4">
        <v>109</v>
      </c>
      <c r="BF59" s="4">
        <v>330</v>
      </c>
      <c r="BG59" s="1" t="s">
        <v>98</v>
      </c>
      <c r="BH59" s="1" t="s">
        <v>98</v>
      </c>
      <c r="BI59" s="1" t="s">
        <v>98</v>
      </c>
      <c r="BJ59" s="1" t="s">
        <v>98</v>
      </c>
      <c r="BK59" s="1" t="s">
        <v>98</v>
      </c>
      <c r="BL59" s="1" t="s">
        <v>98</v>
      </c>
      <c r="BM59" s="1" t="s">
        <v>98</v>
      </c>
      <c r="BN59" s="1" t="s">
        <v>98</v>
      </c>
      <c r="BO59" s="1" t="s">
        <v>98</v>
      </c>
      <c r="BP59" s="1" t="s">
        <v>98</v>
      </c>
      <c r="BQ59" s="1" t="s">
        <v>98</v>
      </c>
      <c r="BR59" s="1" t="s">
        <v>98</v>
      </c>
      <c r="BS59" s="1" t="s">
        <v>98</v>
      </c>
      <c r="BT59" s="1" t="s">
        <v>98</v>
      </c>
      <c r="BU59" s="1" t="s">
        <v>98</v>
      </c>
      <c r="BV59" s="1" t="s">
        <v>98</v>
      </c>
      <c r="BW59" s="3">
        <v>3.11</v>
      </c>
      <c r="BX59" s="2">
        <v>35.1</v>
      </c>
      <c r="BY59" s="4">
        <v>106</v>
      </c>
      <c r="BZ59" s="1" t="s">
        <v>98</v>
      </c>
      <c r="CA59" s="4">
        <v>118</v>
      </c>
      <c r="CB59" s="2">
        <v>84.4</v>
      </c>
      <c r="CC59" s="2">
        <v>96.4</v>
      </c>
      <c r="CD59" s="11">
        <v>31.5</v>
      </c>
      <c r="CE59" s="11">
        <v>5.5</v>
      </c>
      <c r="CF59" s="12" t="s">
        <v>98</v>
      </c>
      <c r="CG59" s="3">
        <f>Beams!$B$11/F59</f>
        <v>224.8</v>
      </c>
      <c r="CH59" s="3">
        <f>Beams!$B$9/AO59</f>
        <v>19.345955249569709</v>
      </c>
      <c r="CI59" s="3">
        <f>Beams!$C$9/AS59</f>
        <v>211.27819548872179</v>
      </c>
      <c r="CJ59" s="3">
        <f>Beams!$B$8*BE59/(AQ59*2*T59)</f>
        <v>1740.284090909091</v>
      </c>
      <c r="CK59" s="3">
        <f>Beams!$C$8*BF59/(AM59*Q59)</f>
        <v>519.49579831932772</v>
      </c>
      <c r="CL59" s="3">
        <f>Beams!$B$12*T59/AX59</f>
        <v>818.8079470198677</v>
      </c>
      <c r="CM59" s="3">
        <f>Beams!$B$12*Q59/AX59</f>
        <v>506.17218543046363</v>
      </c>
      <c r="CN59" s="3">
        <f t="shared" si="0"/>
        <v>3362.219009909707</v>
      </c>
      <c r="CO59" s="3">
        <f t="shared" si="1"/>
        <v>1336.2895099492309</v>
      </c>
      <c r="CP59" s="3"/>
      <c r="CQ59" s="3">
        <f>MIN(Beams!$B$21:$B$22)/MAX(CN59:CP59)-1</f>
        <v>4.9484524776799423</v>
      </c>
      <c r="CS59" s="1"/>
      <c r="CT59" s="2"/>
      <c r="CU59" s="2"/>
      <c r="CV59" s="1"/>
      <c r="CW59" s="1"/>
      <c r="CX59" s="1"/>
      <c r="CY59" s="2"/>
      <c r="CZ59" s="1"/>
      <c r="DA59" s="1"/>
      <c r="DB59" s="1"/>
      <c r="DC59" s="1"/>
      <c r="DD59" s="1"/>
      <c r="DE59" s="1"/>
      <c r="DF59" s="1"/>
      <c r="DG59" s="3"/>
      <c r="DH59" s="1"/>
      <c r="DI59" s="1"/>
      <c r="DJ59" s="2"/>
      <c r="DK59" s="1"/>
      <c r="DL59" s="1"/>
      <c r="DM59" s="1"/>
      <c r="DN59" s="1"/>
      <c r="DO59" s="1"/>
      <c r="DP59" s="1"/>
      <c r="DQ59" s="1"/>
      <c r="DR59" s="1"/>
      <c r="DS59" s="1"/>
      <c r="DT59" s="2"/>
      <c r="DU59" s="1"/>
      <c r="DV59" s="1"/>
      <c r="DW59" s="1"/>
      <c r="DX59" s="1"/>
      <c r="DY59" s="1"/>
      <c r="DZ59" s="1"/>
      <c r="EA59" s="1"/>
      <c r="EB59" s="1"/>
      <c r="EC59" s="1"/>
      <c r="ED59" s="4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</row>
    <row r="60" spans="1:162" x14ac:dyDescent="0.55000000000000004">
      <c r="A60" s="1" t="s">
        <v>17</v>
      </c>
      <c r="B60" s="1" t="s">
        <v>155</v>
      </c>
      <c r="C60" s="1" t="s">
        <v>155</v>
      </c>
      <c r="D60" s="1" t="s">
        <v>100</v>
      </c>
      <c r="E60" s="4">
        <v>160</v>
      </c>
      <c r="F60" s="2">
        <v>47</v>
      </c>
      <c r="G60" s="2">
        <v>36</v>
      </c>
      <c r="H60" s="11">
        <v>36</v>
      </c>
      <c r="I60" s="1" t="s">
        <v>98</v>
      </c>
      <c r="J60" s="1" t="s">
        <v>98</v>
      </c>
      <c r="K60" s="1" t="s">
        <v>98</v>
      </c>
      <c r="L60" s="2">
        <v>12</v>
      </c>
      <c r="M60" s="11">
        <v>12</v>
      </c>
      <c r="N60" s="11" t="s">
        <v>98</v>
      </c>
      <c r="O60" s="1" t="s">
        <v>98</v>
      </c>
      <c r="P60" s="1" t="s">
        <v>98</v>
      </c>
      <c r="Q60" s="14">
        <v>0.65</v>
      </c>
      <c r="R60" s="11">
        <v>0.625</v>
      </c>
      <c r="S60" s="13">
        <v>0.3125</v>
      </c>
      <c r="T60" s="3">
        <v>1.02</v>
      </c>
      <c r="U60" s="13">
        <v>1</v>
      </c>
      <c r="V60" s="1" t="s">
        <v>98</v>
      </c>
      <c r="W60" s="1" t="s">
        <v>98</v>
      </c>
      <c r="X60" s="1" t="s">
        <v>98</v>
      </c>
      <c r="Y60" s="16">
        <v>1.77</v>
      </c>
      <c r="Z60" s="18">
        <v>2.25</v>
      </c>
      <c r="AA60" s="18">
        <v>1.5625</v>
      </c>
      <c r="AB60" s="1" t="s">
        <v>98</v>
      </c>
      <c r="AC60" s="1" t="s">
        <v>98</v>
      </c>
      <c r="AD60" s="1" t="s">
        <v>98</v>
      </c>
      <c r="AE60" s="1" t="s">
        <v>98</v>
      </c>
      <c r="AF60" s="1" t="s">
        <v>98</v>
      </c>
      <c r="AG60" s="3">
        <v>5.88</v>
      </c>
      <c r="AH60" s="1" t="s">
        <v>98</v>
      </c>
      <c r="AI60" s="1" t="s">
        <v>98</v>
      </c>
      <c r="AJ60" s="2">
        <v>49.9</v>
      </c>
      <c r="AK60" s="1" t="s">
        <v>98</v>
      </c>
      <c r="AL60" s="1" t="s">
        <v>98</v>
      </c>
      <c r="AM60" s="4">
        <v>9760</v>
      </c>
      <c r="AN60" s="4">
        <v>624</v>
      </c>
      <c r="AO60" s="4">
        <v>542</v>
      </c>
      <c r="AP60" s="2">
        <v>14.4</v>
      </c>
      <c r="AQ60" s="4">
        <v>295</v>
      </c>
      <c r="AR60" s="2">
        <v>77.3</v>
      </c>
      <c r="AS60" s="2">
        <v>49.1</v>
      </c>
      <c r="AT60" s="3">
        <v>2.5</v>
      </c>
      <c r="AU60" s="1" t="s">
        <v>98</v>
      </c>
      <c r="AV60" s="1" t="s">
        <v>98</v>
      </c>
      <c r="AW60" s="1" t="s">
        <v>98</v>
      </c>
      <c r="AX60" s="2">
        <v>12.4</v>
      </c>
      <c r="AY60" s="4">
        <v>90200</v>
      </c>
      <c r="AZ60" s="1" t="s">
        <v>98</v>
      </c>
      <c r="BA60" s="4">
        <v>105</v>
      </c>
      <c r="BB60" s="4">
        <v>321</v>
      </c>
      <c r="BC60" s="1" t="s">
        <v>98</v>
      </c>
      <c r="BD60" s="1" t="s">
        <v>98</v>
      </c>
      <c r="BE60" s="4">
        <v>101</v>
      </c>
      <c r="BF60" s="4">
        <v>308</v>
      </c>
      <c r="BG60" s="1" t="s">
        <v>98</v>
      </c>
      <c r="BH60" s="1" t="s">
        <v>98</v>
      </c>
      <c r="BI60" s="1" t="s">
        <v>98</v>
      </c>
      <c r="BJ60" s="1" t="s">
        <v>98</v>
      </c>
      <c r="BK60" s="1" t="s">
        <v>98</v>
      </c>
      <c r="BL60" s="1" t="s">
        <v>98</v>
      </c>
      <c r="BM60" s="1" t="s">
        <v>98</v>
      </c>
      <c r="BN60" s="1" t="s">
        <v>98</v>
      </c>
      <c r="BO60" s="1" t="s">
        <v>98</v>
      </c>
      <c r="BP60" s="1" t="s">
        <v>98</v>
      </c>
      <c r="BQ60" s="1" t="s">
        <v>98</v>
      </c>
      <c r="BR60" s="1" t="s">
        <v>98</v>
      </c>
      <c r="BS60" s="1" t="s">
        <v>98</v>
      </c>
      <c r="BT60" s="1" t="s">
        <v>98</v>
      </c>
      <c r="BU60" s="1" t="s">
        <v>98</v>
      </c>
      <c r="BV60" s="1" t="s">
        <v>98</v>
      </c>
      <c r="BW60" s="3">
        <v>3.09</v>
      </c>
      <c r="BX60" s="2">
        <v>35</v>
      </c>
      <c r="BY60" s="4">
        <v>105</v>
      </c>
      <c r="BZ60" s="1" t="s">
        <v>98</v>
      </c>
      <c r="CA60" s="4">
        <v>117</v>
      </c>
      <c r="CB60" s="2">
        <v>84</v>
      </c>
      <c r="CC60" s="2">
        <v>96</v>
      </c>
      <c r="CD60" s="11">
        <v>31.5</v>
      </c>
      <c r="CE60" s="11">
        <v>5.5</v>
      </c>
      <c r="CF60" s="12" t="s">
        <v>98</v>
      </c>
      <c r="CG60" s="3">
        <f>Beams!$B$11/F60</f>
        <v>239.14893617021278</v>
      </c>
      <c r="CH60" s="3">
        <f>Beams!$B$9/AO60</f>
        <v>20.7380073800738</v>
      </c>
      <c r="CI60" s="3">
        <f>Beams!$C$9/AS60</f>
        <v>228.92057026476579</v>
      </c>
      <c r="CJ60" s="3">
        <f>Beams!$B$8*BE60/(AQ60*2*T60)</f>
        <v>1886.4074443336658</v>
      </c>
      <c r="CK60" s="3">
        <f>Beams!$C$8*BF60/(AM60*Q60)</f>
        <v>545.69987389659525</v>
      </c>
      <c r="CL60" s="3">
        <f>Beams!$B$12*T60/AX60</f>
        <v>924.58064516129036</v>
      </c>
      <c r="CM60" s="3">
        <f>Beams!$B$12*Q60/AX60</f>
        <v>589.19354838709671</v>
      </c>
      <c r="CN60" s="3">
        <f t="shared" si="0"/>
        <v>3671.3866633596463</v>
      </c>
      <c r="CO60" s="3">
        <f t="shared" si="1"/>
        <v>1474.3625588902028</v>
      </c>
      <c r="CP60" s="3"/>
      <c r="CQ60" s="3">
        <f>MIN(Beams!$B$21:$B$22)/MAX(CN60:CP60)-1</f>
        <v>4.4475329987983931</v>
      </c>
      <c r="CS60" s="1"/>
      <c r="CT60" s="2"/>
      <c r="CU60" s="2"/>
      <c r="CV60" s="1"/>
      <c r="CW60" s="1"/>
      <c r="CX60" s="1"/>
      <c r="CY60" s="2"/>
      <c r="CZ60" s="1"/>
      <c r="DA60" s="1"/>
      <c r="DB60" s="1"/>
      <c r="DC60" s="1"/>
      <c r="DD60" s="1"/>
      <c r="DE60" s="1"/>
      <c r="DF60" s="1"/>
      <c r="DG60" s="3"/>
      <c r="DH60" s="1"/>
      <c r="DI60" s="1"/>
      <c r="DJ60" s="2"/>
      <c r="DK60" s="1"/>
      <c r="DL60" s="1"/>
      <c r="DM60" s="1"/>
      <c r="DN60" s="1"/>
      <c r="DO60" s="1"/>
      <c r="DP60" s="1"/>
      <c r="DQ60" s="2"/>
      <c r="DR60" s="1"/>
      <c r="DS60" s="1"/>
      <c r="DT60" s="2"/>
      <c r="DU60" s="1"/>
      <c r="DV60" s="1"/>
      <c r="DW60" s="1"/>
      <c r="DX60" s="1"/>
      <c r="DY60" s="1"/>
      <c r="DZ60" s="1"/>
      <c r="EA60" s="1"/>
      <c r="EB60" s="1"/>
      <c r="EC60" s="1"/>
      <c r="ED60" s="4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</row>
    <row r="61" spans="1:162" x14ac:dyDescent="0.55000000000000004">
      <c r="A61" s="1" t="s">
        <v>17</v>
      </c>
      <c r="B61" s="1" t="s">
        <v>156</v>
      </c>
      <c r="C61" s="1" t="s">
        <v>156</v>
      </c>
      <c r="D61" s="1" t="s">
        <v>100</v>
      </c>
      <c r="E61" s="4">
        <v>150</v>
      </c>
      <c r="F61" s="2">
        <v>44.3</v>
      </c>
      <c r="G61" s="2">
        <v>35.9</v>
      </c>
      <c r="H61" s="11">
        <v>35.875</v>
      </c>
      <c r="I61" s="1" t="s">
        <v>98</v>
      </c>
      <c r="J61" s="1" t="s">
        <v>98</v>
      </c>
      <c r="K61" s="1" t="s">
        <v>98</v>
      </c>
      <c r="L61" s="2">
        <v>12</v>
      </c>
      <c r="M61" s="11">
        <v>12</v>
      </c>
      <c r="N61" s="11" t="s">
        <v>98</v>
      </c>
      <c r="O61" s="1" t="s">
        <v>98</v>
      </c>
      <c r="P61" s="1" t="s">
        <v>98</v>
      </c>
      <c r="Q61" s="14">
        <v>0.625</v>
      </c>
      <c r="R61" s="11">
        <v>0.625</v>
      </c>
      <c r="S61" s="13">
        <v>0.3125</v>
      </c>
      <c r="T61" s="14">
        <v>0.94</v>
      </c>
      <c r="U61" s="13">
        <v>0.9375</v>
      </c>
      <c r="V61" s="1" t="s">
        <v>98</v>
      </c>
      <c r="W61" s="1" t="s">
        <v>98</v>
      </c>
      <c r="X61" s="1" t="s">
        <v>98</v>
      </c>
      <c r="Y61" s="16">
        <v>1.69</v>
      </c>
      <c r="Z61" s="18">
        <v>2.1875</v>
      </c>
      <c r="AA61" s="18">
        <v>1.5</v>
      </c>
      <c r="AB61" s="1" t="s">
        <v>98</v>
      </c>
      <c r="AC61" s="1" t="s">
        <v>98</v>
      </c>
      <c r="AD61" s="1" t="s">
        <v>98</v>
      </c>
      <c r="AE61" s="1" t="s">
        <v>98</v>
      </c>
      <c r="AF61" s="1" t="s">
        <v>98</v>
      </c>
      <c r="AG61" s="3">
        <v>6.37</v>
      </c>
      <c r="AH61" s="1" t="s">
        <v>98</v>
      </c>
      <c r="AI61" s="1" t="s">
        <v>98</v>
      </c>
      <c r="AJ61" s="2">
        <v>51.9</v>
      </c>
      <c r="AK61" s="1" t="s">
        <v>98</v>
      </c>
      <c r="AL61" s="1" t="s">
        <v>98</v>
      </c>
      <c r="AM61" s="4">
        <v>9040</v>
      </c>
      <c r="AN61" s="4">
        <v>581</v>
      </c>
      <c r="AO61" s="4">
        <v>504</v>
      </c>
      <c r="AP61" s="2">
        <v>14.3</v>
      </c>
      <c r="AQ61" s="4">
        <v>270</v>
      </c>
      <c r="AR61" s="2">
        <v>70.900000000000006</v>
      </c>
      <c r="AS61" s="2">
        <v>45.1</v>
      </c>
      <c r="AT61" s="3">
        <v>2.4700000000000002</v>
      </c>
      <c r="AU61" s="1" t="s">
        <v>98</v>
      </c>
      <c r="AV61" s="1" t="s">
        <v>98</v>
      </c>
      <c r="AW61" s="1" t="s">
        <v>98</v>
      </c>
      <c r="AX61" s="2">
        <v>10.1</v>
      </c>
      <c r="AY61" s="4">
        <v>82200</v>
      </c>
      <c r="AZ61" s="1" t="s">
        <v>98</v>
      </c>
      <c r="BA61" s="4">
        <v>105</v>
      </c>
      <c r="BB61" s="4">
        <v>294</v>
      </c>
      <c r="BC61" s="1" t="s">
        <v>98</v>
      </c>
      <c r="BD61" s="1" t="s">
        <v>98</v>
      </c>
      <c r="BE61" s="2">
        <v>93.1</v>
      </c>
      <c r="BF61" s="4">
        <v>287</v>
      </c>
      <c r="BG61" s="1" t="s">
        <v>98</v>
      </c>
      <c r="BH61" s="1" t="s">
        <v>98</v>
      </c>
      <c r="BI61" s="1" t="s">
        <v>98</v>
      </c>
      <c r="BJ61" s="1" t="s">
        <v>98</v>
      </c>
      <c r="BK61" s="1" t="s">
        <v>98</v>
      </c>
      <c r="BL61" s="1" t="s">
        <v>98</v>
      </c>
      <c r="BM61" s="1" t="s">
        <v>98</v>
      </c>
      <c r="BN61" s="1" t="s">
        <v>98</v>
      </c>
      <c r="BO61" s="1" t="s">
        <v>98</v>
      </c>
      <c r="BP61" s="1" t="s">
        <v>98</v>
      </c>
      <c r="BQ61" s="1" t="s">
        <v>98</v>
      </c>
      <c r="BR61" s="1" t="s">
        <v>98</v>
      </c>
      <c r="BS61" s="1" t="s">
        <v>98</v>
      </c>
      <c r="BT61" s="1" t="s">
        <v>98</v>
      </c>
      <c r="BU61" s="1" t="s">
        <v>98</v>
      </c>
      <c r="BV61" s="1" t="s">
        <v>98</v>
      </c>
      <c r="BW61" s="3">
        <v>3.06</v>
      </c>
      <c r="BX61" s="2">
        <v>35</v>
      </c>
      <c r="BY61" s="4">
        <v>105</v>
      </c>
      <c r="BZ61" s="1" t="s">
        <v>98</v>
      </c>
      <c r="CA61" s="4">
        <v>117</v>
      </c>
      <c r="CB61" s="2">
        <v>83.8</v>
      </c>
      <c r="CC61" s="2">
        <v>95.8</v>
      </c>
      <c r="CD61" s="11">
        <v>31.5</v>
      </c>
      <c r="CE61" s="11">
        <v>5.5</v>
      </c>
      <c r="CF61" s="12" t="s">
        <v>98</v>
      </c>
      <c r="CG61" s="3">
        <f>Beams!$B$11/F61</f>
        <v>253.72460496613996</v>
      </c>
      <c r="CH61" s="3">
        <f>Beams!$B$9/AO61</f>
        <v>22.301587301587301</v>
      </c>
      <c r="CI61" s="3">
        <f>Beams!$C$9/AS61</f>
        <v>249.22394678492239</v>
      </c>
      <c r="CJ61" s="3">
        <f>Beams!$B$8*BE61/(AQ61*2*T61)</f>
        <v>2061.5524034672972</v>
      </c>
      <c r="CK61" s="3">
        <f>Beams!$C$8*BF61/(AM61*Q61)</f>
        <v>570.95221238938052</v>
      </c>
      <c r="CL61" s="3">
        <f>Beams!$B$12*T61/AX61</f>
        <v>1046.09900990099</v>
      </c>
      <c r="CM61" s="3">
        <f>Beams!$B$12*Q61/AX61</f>
        <v>695.54455445544556</v>
      </c>
      <c r="CN61" s="3">
        <f t="shared" si="0"/>
        <v>4038.4219765705134</v>
      </c>
      <c r="CO61" s="3">
        <f t="shared" si="1"/>
        <v>1644.747298757376</v>
      </c>
      <c r="CP61" s="3"/>
      <c r="CQ61" s="3">
        <f>MIN(Beams!$B$21:$B$22)/MAX(CN61:CP61)-1</f>
        <v>3.9524294677556924</v>
      </c>
      <c r="CS61" s="1"/>
      <c r="CT61" s="2"/>
      <c r="CU61" s="2"/>
      <c r="CV61" s="1"/>
      <c r="CW61" s="1"/>
      <c r="CX61" s="1"/>
      <c r="CY61" s="2"/>
      <c r="CZ61" s="1"/>
      <c r="DA61" s="2"/>
      <c r="DB61" s="1"/>
      <c r="DC61" s="1"/>
      <c r="DD61" s="1"/>
      <c r="DE61" s="1"/>
      <c r="DF61" s="1"/>
      <c r="DG61" s="3"/>
      <c r="DH61" s="1"/>
      <c r="DI61" s="1"/>
      <c r="DJ61" s="2"/>
      <c r="DK61" s="1"/>
      <c r="DL61" s="1"/>
      <c r="DM61" s="1"/>
      <c r="DN61" s="1"/>
      <c r="DO61" s="1"/>
      <c r="DP61" s="1"/>
      <c r="DQ61" s="1"/>
      <c r="DR61" s="1"/>
      <c r="DS61" s="1"/>
      <c r="DT61" s="2"/>
      <c r="DU61" s="1"/>
      <c r="DV61" s="1"/>
      <c r="DW61" s="1"/>
      <c r="DX61" s="1"/>
      <c r="DY61" s="1"/>
      <c r="DZ61" s="1"/>
      <c r="EA61" s="1"/>
      <c r="EB61" s="1"/>
      <c r="EC61" s="1"/>
      <c r="ED61" s="4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26"/>
    </row>
    <row r="62" spans="1:162" x14ac:dyDescent="0.55000000000000004">
      <c r="A62" s="1" t="s">
        <v>17</v>
      </c>
      <c r="B62" s="1" t="s">
        <v>157</v>
      </c>
      <c r="C62" s="1" t="s">
        <v>157</v>
      </c>
      <c r="D62" s="1" t="s">
        <v>100</v>
      </c>
      <c r="E62" s="4">
        <v>135</v>
      </c>
      <c r="F62" s="2">
        <v>39.9</v>
      </c>
      <c r="G62" s="2">
        <v>35.6</v>
      </c>
      <c r="H62" s="11">
        <v>35.5</v>
      </c>
      <c r="I62" s="1" t="s">
        <v>98</v>
      </c>
      <c r="J62" s="1" t="s">
        <v>98</v>
      </c>
      <c r="K62" s="1" t="s">
        <v>98</v>
      </c>
      <c r="L62" s="2">
        <v>12</v>
      </c>
      <c r="M62" s="11">
        <v>12</v>
      </c>
      <c r="N62" s="11" t="s">
        <v>98</v>
      </c>
      <c r="O62" s="1" t="s">
        <v>98</v>
      </c>
      <c r="P62" s="1" t="s">
        <v>98</v>
      </c>
      <c r="Q62" s="14">
        <v>0.6</v>
      </c>
      <c r="R62" s="11">
        <v>0.625</v>
      </c>
      <c r="S62" s="13">
        <v>0.3125</v>
      </c>
      <c r="T62" s="14">
        <v>0.79</v>
      </c>
      <c r="U62" s="13">
        <v>0.8125</v>
      </c>
      <c r="V62" s="1" t="s">
        <v>98</v>
      </c>
      <c r="W62" s="1" t="s">
        <v>98</v>
      </c>
      <c r="X62" s="1" t="s">
        <v>98</v>
      </c>
      <c r="Y62" s="16">
        <v>1.54</v>
      </c>
      <c r="Z62" s="18">
        <v>2.0625</v>
      </c>
      <c r="AA62" s="18">
        <v>1.5</v>
      </c>
      <c r="AB62" s="1" t="s">
        <v>98</v>
      </c>
      <c r="AC62" s="1" t="s">
        <v>98</v>
      </c>
      <c r="AD62" s="1" t="s">
        <v>98</v>
      </c>
      <c r="AE62" s="1" t="s">
        <v>98</v>
      </c>
      <c r="AF62" s="1" t="s">
        <v>98</v>
      </c>
      <c r="AG62" s="3">
        <v>7.56</v>
      </c>
      <c r="AH62" s="1" t="s">
        <v>98</v>
      </c>
      <c r="AI62" s="1" t="s">
        <v>98</v>
      </c>
      <c r="AJ62" s="2">
        <v>54.1</v>
      </c>
      <c r="AK62" s="1" t="s">
        <v>98</v>
      </c>
      <c r="AL62" s="1" t="s">
        <v>98</v>
      </c>
      <c r="AM62" s="4">
        <v>7800</v>
      </c>
      <c r="AN62" s="4">
        <v>509</v>
      </c>
      <c r="AO62" s="4">
        <v>439</v>
      </c>
      <c r="AP62" s="2">
        <v>14</v>
      </c>
      <c r="AQ62" s="4">
        <v>225</v>
      </c>
      <c r="AR62" s="2">
        <v>59.7</v>
      </c>
      <c r="AS62" s="2">
        <v>37.700000000000003</v>
      </c>
      <c r="AT62" s="3">
        <v>2.38</v>
      </c>
      <c r="AU62" s="1" t="s">
        <v>98</v>
      </c>
      <c r="AV62" s="1" t="s">
        <v>98</v>
      </c>
      <c r="AW62" s="1" t="s">
        <v>98</v>
      </c>
      <c r="AX62" s="3">
        <v>7</v>
      </c>
      <c r="AY62" s="4">
        <v>68100</v>
      </c>
      <c r="AZ62" s="1" t="s">
        <v>98</v>
      </c>
      <c r="BA62" s="4">
        <v>104</v>
      </c>
      <c r="BB62" s="4">
        <v>245</v>
      </c>
      <c r="BC62" s="1" t="s">
        <v>98</v>
      </c>
      <c r="BD62" s="1" t="s">
        <v>98</v>
      </c>
      <c r="BE62" s="2">
        <v>77.900000000000006</v>
      </c>
      <c r="BF62" s="4">
        <v>251</v>
      </c>
      <c r="BG62" s="1" t="s">
        <v>98</v>
      </c>
      <c r="BH62" s="1" t="s">
        <v>98</v>
      </c>
      <c r="BI62" s="1" t="s">
        <v>98</v>
      </c>
      <c r="BJ62" s="1" t="s">
        <v>98</v>
      </c>
      <c r="BK62" s="1" t="s">
        <v>98</v>
      </c>
      <c r="BL62" s="1" t="s">
        <v>98</v>
      </c>
      <c r="BM62" s="1" t="s">
        <v>98</v>
      </c>
      <c r="BN62" s="1" t="s">
        <v>98</v>
      </c>
      <c r="BO62" s="1" t="s">
        <v>98</v>
      </c>
      <c r="BP62" s="1" t="s">
        <v>98</v>
      </c>
      <c r="BQ62" s="1" t="s">
        <v>98</v>
      </c>
      <c r="BR62" s="1" t="s">
        <v>98</v>
      </c>
      <c r="BS62" s="1" t="s">
        <v>98</v>
      </c>
      <c r="BT62" s="1" t="s">
        <v>98</v>
      </c>
      <c r="BU62" s="1" t="s">
        <v>98</v>
      </c>
      <c r="BV62" s="1" t="s">
        <v>98</v>
      </c>
      <c r="BW62" s="3">
        <v>2.99</v>
      </c>
      <c r="BX62" s="2">
        <v>34.799999999999997</v>
      </c>
      <c r="BY62" s="4">
        <v>105</v>
      </c>
      <c r="BZ62" s="1" t="s">
        <v>98</v>
      </c>
      <c r="CA62" s="4">
        <v>117</v>
      </c>
      <c r="CB62" s="2">
        <v>83.2</v>
      </c>
      <c r="CC62" s="2">
        <v>95.2</v>
      </c>
      <c r="CD62" s="11">
        <v>31.5</v>
      </c>
      <c r="CE62" s="11">
        <v>5.5</v>
      </c>
      <c r="CF62" s="12" t="s">
        <v>98</v>
      </c>
      <c r="CG62" s="3">
        <f>Beams!$B$11/F62</f>
        <v>281.70426065162906</v>
      </c>
      <c r="CH62" s="3">
        <f>Beams!$B$9/AO62</f>
        <v>25.603644646924828</v>
      </c>
      <c r="CI62" s="3">
        <f>Beams!$C$9/AS62</f>
        <v>298.14323607427053</v>
      </c>
      <c r="CJ62" s="3">
        <f>Beams!$B$8*BE62/(AQ62*2*T62)</f>
        <v>2462.9985935302393</v>
      </c>
      <c r="CK62" s="3">
        <f>Beams!$C$8*BF62/(AM62*Q62)</f>
        <v>602.82905982905982</v>
      </c>
      <c r="CL62" s="3">
        <f>Beams!$B$12*T62/AX62</f>
        <v>1268.5142857142857</v>
      </c>
      <c r="CM62" s="3">
        <f>Beams!$B$12*Q62/AX62</f>
        <v>963.42857142857144</v>
      </c>
      <c r="CN62" s="3">
        <f t="shared" si="0"/>
        <v>4836.6354812999025</v>
      </c>
      <c r="CO62" s="3">
        <f t="shared" si="1"/>
        <v>2059.4571001716722</v>
      </c>
      <c r="CP62" s="3"/>
      <c r="CQ62" s="3">
        <f>MIN(Beams!$B$21:$B$22)/MAX(CN62:CP62)-1</f>
        <v>3.1351059176005478</v>
      </c>
      <c r="CS62" s="1"/>
      <c r="CT62" s="2"/>
      <c r="CU62" s="2"/>
      <c r="CV62" s="1"/>
      <c r="CW62" s="1"/>
      <c r="CX62" s="1"/>
      <c r="CY62" s="2"/>
      <c r="CZ62" s="1"/>
      <c r="DA62" s="2"/>
      <c r="DB62" s="1"/>
      <c r="DC62" s="1"/>
      <c r="DD62" s="1"/>
      <c r="DE62" s="1"/>
      <c r="DF62" s="1"/>
      <c r="DG62" s="3"/>
      <c r="DH62" s="1"/>
      <c r="DI62" s="1"/>
      <c r="DJ62" s="2"/>
      <c r="DK62" s="1"/>
      <c r="DL62" s="1"/>
      <c r="DM62" s="1"/>
      <c r="DN62" s="1"/>
      <c r="DO62" s="1"/>
      <c r="DP62" s="1"/>
      <c r="DQ62" s="1"/>
      <c r="DR62" s="1"/>
      <c r="DS62" s="1"/>
      <c r="DT62" s="2"/>
      <c r="DU62" s="1"/>
      <c r="DV62" s="1"/>
      <c r="DW62" s="1"/>
      <c r="DX62" s="1"/>
      <c r="DY62" s="1"/>
      <c r="DZ62" s="1"/>
      <c r="EA62" s="1"/>
      <c r="EB62" s="1"/>
      <c r="EC62" s="1"/>
      <c r="ED62" s="4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26"/>
    </row>
    <row r="63" spans="1:162" x14ac:dyDescent="0.55000000000000004">
      <c r="A63" s="1" t="s">
        <v>17</v>
      </c>
      <c r="B63" s="1" t="s">
        <v>158</v>
      </c>
      <c r="C63" s="1" t="s">
        <v>158</v>
      </c>
      <c r="D63" s="1" t="s">
        <v>94</v>
      </c>
      <c r="E63" s="4">
        <v>387</v>
      </c>
      <c r="F63" s="4">
        <v>114</v>
      </c>
      <c r="G63" s="2">
        <v>36</v>
      </c>
      <c r="H63" s="11">
        <v>36</v>
      </c>
      <c r="I63" s="1" t="s">
        <v>98</v>
      </c>
      <c r="J63" s="1" t="s">
        <v>98</v>
      </c>
      <c r="K63" s="1" t="s">
        <v>98</v>
      </c>
      <c r="L63" s="2">
        <v>16.2</v>
      </c>
      <c r="M63" s="11">
        <v>16.25</v>
      </c>
      <c r="N63" s="11" t="s">
        <v>98</v>
      </c>
      <c r="O63" s="1" t="s">
        <v>98</v>
      </c>
      <c r="P63" s="1" t="s">
        <v>98</v>
      </c>
      <c r="Q63" s="3">
        <v>1.26</v>
      </c>
      <c r="R63" s="11">
        <v>1.25</v>
      </c>
      <c r="S63" s="13">
        <v>0.625</v>
      </c>
      <c r="T63" s="3">
        <v>2.2799999999999998</v>
      </c>
      <c r="U63" s="13">
        <v>2.25</v>
      </c>
      <c r="V63" s="1" t="s">
        <v>98</v>
      </c>
      <c r="W63" s="1" t="s">
        <v>98</v>
      </c>
      <c r="X63" s="1" t="s">
        <v>98</v>
      </c>
      <c r="Y63" s="16">
        <v>3.07</v>
      </c>
      <c r="Z63" s="18">
        <v>3.5625</v>
      </c>
      <c r="AA63" s="18">
        <v>1.8125</v>
      </c>
      <c r="AB63" s="1" t="s">
        <v>98</v>
      </c>
      <c r="AC63" s="1" t="s">
        <v>98</v>
      </c>
      <c r="AD63" s="1" t="s">
        <v>98</v>
      </c>
      <c r="AE63" s="1" t="s">
        <v>98</v>
      </c>
      <c r="AF63" s="1" t="s">
        <v>98</v>
      </c>
      <c r="AG63" s="3">
        <v>3.55</v>
      </c>
      <c r="AH63" s="1" t="s">
        <v>98</v>
      </c>
      <c r="AI63" s="1" t="s">
        <v>98</v>
      </c>
      <c r="AJ63" s="2">
        <v>23.7</v>
      </c>
      <c r="AK63" s="1" t="s">
        <v>98</v>
      </c>
      <c r="AL63" s="1" t="s">
        <v>98</v>
      </c>
      <c r="AM63" s="4">
        <v>24300</v>
      </c>
      <c r="AN63" s="4">
        <v>1560</v>
      </c>
      <c r="AO63" s="4">
        <v>1350</v>
      </c>
      <c r="AP63" s="2">
        <v>14.6</v>
      </c>
      <c r="AQ63" s="4">
        <v>1620</v>
      </c>
      <c r="AR63" s="1">
        <v>312</v>
      </c>
      <c r="AS63" s="4">
        <v>200</v>
      </c>
      <c r="AT63" s="3">
        <v>3.77</v>
      </c>
      <c r="AU63" s="1" t="s">
        <v>98</v>
      </c>
      <c r="AV63" s="1" t="s">
        <v>98</v>
      </c>
      <c r="AW63" s="1" t="s">
        <v>98</v>
      </c>
      <c r="AX63" s="4">
        <v>148</v>
      </c>
      <c r="AY63" s="4">
        <v>459000</v>
      </c>
      <c r="AZ63" s="1" t="s">
        <v>98</v>
      </c>
      <c r="BA63" s="4">
        <v>137</v>
      </c>
      <c r="BB63" s="4">
        <v>1260</v>
      </c>
      <c r="BC63" s="1" t="s">
        <v>98</v>
      </c>
      <c r="BD63" s="1" t="s">
        <v>98</v>
      </c>
      <c r="BE63" s="4">
        <v>287</v>
      </c>
      <c r="BF63" s="4">
        <v>778</v>
      </c>
      <c r="BG63" s="1" t="s">
        <v>98</v>
      </c>
      <c r="BH63" s="1" t="s">
        <v>98</v>
      </c>
      <c r="BI63" s="1" t="s">
        <v>98</v>
      </c>
      <c r="BJ63" s="1" t="s">
        <v>98</v>
      </c>
      <c r="BK63" s="1" t="s">
        <v>98</v>
      </c>
      <c r="BL63" s="1" t="s">
        <v>98</v>
      </c>
      <c r="BM63" s="1" t="s">
        <v>98</v>
      </c>
      <c r="BN63" s="1" t="s">
        <v>98</v>
      </c>
      <c r="BO63" s="1" t="s">
        <v>98</v>
      </c>
      <c r="BP63" s="1" t="s">
        <v>98</v>
      </c>
      <c r="BQ63" s="1" t="s">
        <v>98</v>
      </c>
      <c r="BR63" s="1" t="s">
        <v>98</v>
      </c>
      <c r="BS63" s="1" t="s">
        <v>98</v>
      </c>
      <c r="BT63" s="1" t="s">
        <v>98</v>
      </c>
      <c r="BU63" s="1" t="s">
        <v>98</v>
      </c>
      <c r="BV63" s="1" t="s">
        <v>98</v>
      </c>
      <c r="BW63" s="3">
        <v>4.49</v>
      </c>
      <c r="BX63" s="2">
        <v>33.700000000000003</v>
      </c>
      <c r="BY63" s="4">
        <v>117</v>
      </c>
      <c r="BZ63" s="1" t="s">
        <v>98</v>
      </c>
      <c r="CA63" s="4">
        <v>133</v>
      </c>
      <c r="CB63" s="2">
        <v>88.2</v>
      </c>
      <c r="CC63" s="4">
        <v>104</v>
      </c>
      <c r="CD63" s="11">
        <v>28.875</v>
      </c>
      <c r="CE63" s="11">
        <v>5.5</v>
      </c>
      <c r="CF63" s="12">
        <v>3</v>
      </c>
      <c r="CG63" s="3">
        <f>Beams!$B$11/F63</f>
        <v>98.596491228070178</v>
      </c>
      <c r="CH63" s="3">
        <f>Beams!$B$9/AO63</f>
        <v>8.325925925925926</v>
      </c>
      <c r="CI63" s="3">
        <f>Beams!$C$9/AS63</f>
        <v>56.2</v>
      </c>
      <c r="CJ63" s="3">
        <f>Beams!$B$8*BE63/(AQ63*2*T63)</f>
        <v>436.68507688975524</v>
      </c>
      <c r="CK63" s="3">
        <f>Beams!$C$8*BF63/(AM63*Q63)</f>
        <v>285.60715918740613</v>
      </c>
      <c r="CL63" s="3">
        <f>Beams!$B$12*T63/AX63</f>
        <v>173.15675675675675</v>
      </c>
      <c r="CM63" s="3">
        <f>Beams!$B$12*Q63/AX63</f>
        <v>95.691891891891885</v>
      </c>
      <c r="CN63" s="3">
        <f t="shared" si="0"/>
        <v>829.84352702443391</v>
      </c>
      <c r="CO63" s="3">
        <f t="shared" si="1"/>
        <v>546.62060484124811</v>
      </c>
      <c r="CP63" s="3"/>
      <c r="CQ63" s="3">
        <f>MIN(Beams!$B$21:$B$22)/MAX(CN63:CP63)-1</f>
        <v>23.100929089263257</v>
      </c>
      <c r="CS63" s="1"/>
      <c r="CT63" s="2"/>
      <c r="CU63" s="2"/>
      <c r="CV63" s="1"/>
      <c r="CW63" s="1"/>
      <c r="CX63" s="1"/>
      <c r="CY63" s="2"/>
      <c r="CZ63" s="2"/>
      <c r="DA63" s="1"/>
      <c r="DB63" s="1"/>
      <c r="DC63" s="1"/>
      <c r="DD63" s="1"/>
      <c r="DE63" s="1"/>
      <c r="DF63" s="1"/>
      <c r="DG63" s="3"/>
      <c r="DH63" s="1"/>
      <c r="DI63" s="1"/>
      <c r="DJ63" s="2"/>
      <c r="DK63" s="1"/>
      <c r="DL63" s="1"/>
      <c r="DM63" s="1"/>
      <c r="DN63" s="1"/>
      <c r="DO63" s="1"/>
      <c r="DP63" s="1"/>
      <c r="DQ63" s="1"/>
      <c r="DR63" s="1"/>
      <c r="DS63" s="1"/>
      <c r="DT63" s="2"/>
      <c r="DU63" s="1"/>
      <c r="DV63" s="1"/>
      <c r="DW63" s="1"/>
      <c r="DX63" s="1"/>
      <c r="DY63" s="1"/>
      <c r="DZ63" s="1"/>
      <c r="EA63" s="1"/>
      <c r="EB63" s="1"/>
      <c r="EC63" s="1"/>
      <c r="ED63" s="4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26"/>
    </row>
    <row r="64" spans="1:162" x14ac:dyDescent="0.55000000000000004">
      <c r="A64" s="1" t="s">
        <v>17</v>
      </c>
      <c r="B64" s="1" t="s">
        <v>159</v>
      </c>
      <c r="C64" s="1" t="s">
        <v>159</v>
      </c>
      <c r="D64" s="1" t="s">
        <v>94</v>
      </c>
      <c r="E64" s="4">
        <v>354</v>
      </c>
      <c r="F64" s="4">
        <v>104</v>
      </c>
      <c r="G64" s="2">
        <v>35.6</v>
      </c>
      <c r="H64" s="11">
        <v>35.5</v>
      </c>
      <c r="I64" s="1" t="s">
        <v>98</v>
      </c>
      <c r="J64" s="1" t="s">
        <v>98</v>
      </c>
      <c r="K64" s="1" t="s">
        <v>98</v>
      </c>
      <c r="L64" s="2">
        <v>16.100000000000001</v>
      </c>
      <c r="M64" s="11">
        <v>16.125</v>
      </c>
      <c r="N64" s="11" t="s">
        <v>98</v>
      </c>
      <c r="O64" s="1" t="s">
        <v>98</v>
      </c>
      <c r="P64" s="1" t="s">
        <v>98</v>
      </c>
      <c r="Q64" s="3">
        <v>1.1599999999999999</v>
      </c>
      <c r="R64" s="11">
        <v>1.1875</v>
      </c>
      <c r="S64" s="13">
        <v>0.625</v>
      </c>
      <c r="T64" s="3">
        <v>2.09</v>
      </c>
      <c r="U64" s="13">
        <v>2.0625</v>
      </c>
      <c r="V64" s="1" t="s">
        <v>98</v>
      </c>
      <c r="W64" s="1" t="s">
        <v>98</v>
      </c>
      <c r="X64" s="1" t="s">
        <v>98</v>
      </c>
      <c r="Y64" s="16">
        <v>2.88</v>
      </c>
      <c r="Z64" s="18">
        <v>3.375</v>
      </c>
      <c r="AA64" s="18">
        <v>1.8125</v>
      </c>
      <c r="AB64" s="1" t="s">
        <v>98</v>
      </c>
      <c r="AC64" s="1" t="s">
        <v>98</v>
      </c>
      <c r="AD64" s="1" t="s">
        <v>98</v>
      </c>
      <c r="AE64" s="1" t="s">
        <v>98</v>
      </c>
      <c r="AF64" s="1" t="s">
        <v>98</v>
      </c>
      <c r="AG64" s="3">
        <v>3.85</v>
      </c>
      <c r="AH64" s="1" t="s">
        <v>98</v>
      </c>
      <c r="AI64" s="1" t="s">
        <v>98</v>
      </c>
      <c r="AJ64" s="2">
        <v>25.7</v>
      </c>
      <c r="AK64" s="1" t="s">
        <v>98</v>
      </c>
      <c r="AL64" s="1" t="s">
        <v>98</v>
      </c>
      <c r="AM64" s="4">
        <v>22000</v>
      </c>
      <c r="AN64" s="4">
        <v>1420</v>
      </c>
      <c r="AO64" s="4">
        <v>1240</v>
      </c>
      <c r="AP64" s="2">
        <v>14.5</v>
      </c>
      <c r="AQ64" s="4">
        <v>1460</v>
      </c>
      <c r="AR64" s="1">
        <v>282</v>
      </c>
      <c r="AS64" s="4">
        <v>181</v>
      </c>
      <c r="AT64" s="3">
        <v>3.74</v>
      </c>
      <c r="AU64" s="1" t="s">
        <v>98</v>
      </c>
      <c r="AV64" s="1" t="s">
        <v>98</v>
      </c>
      <c r="AW64" s="1" t="s">
        <v>98</v>
      </c>
      <c r="AX64" s="4">
        <v>115</v>
      </c>
      <c r="AY64" s="4">
        <v>408000</v>
      </c>
      <c r="AZ64" s="1" t="s">
        <v>98</v>
      </c>
      <c r="BA64" s="4">
        <v>135</v>
      </c>
      <c r="BB64" s="4">
        <v>1130</v>
      </c>
      <c r="BC64" s="1" t="s">
        <v>98</v>
      </c>
      <c r="BD64" s="1" t="s">
        <v>98</v>
      </c>
      <c r="BE64" s="4">
        <v>262</v>
      </c>
      <c r="BF64" s="4">
        <v>707</v>
      </c>
      <c r="BG64" s="1" t="s">
        <v>98</v>
      </c>
      <c r="BH64" s="1" t="s">
        <v>98</v>
      </c>
      <c r="BI64" s="1" t="s">
        <v>98</v>
      </c>
      <c r="BJ64" s="1" t="s">
        <v>98</v>
      </c>
      <c r="BK64" s="1" t="s">
        <v>98</v>
      </c>
      <c r="BL64" s="1" t="s">
        <v>98</v>
      </c>
      <c r="BM64" s="1" t="s">
        <v>98</v>
      </c>
      <c r="BN64" s="1" t="s">
        <v>98</v>
      </c>
      <c r="BO64" s="1" t="s">
        <v>98</v>
      </c>
      <c r="BP64" s="1" t="s">
        <v>98</v>
      </c>
      <c r="BQ64" s="1" t="s">
        <v>98</v>
      </c>
      <c r="BR64" s="1" t="s">
        <v>98</v>
      </c>
      <c r="BS64" s="1" t="s">
        <v>98</v>
      </c>
      <c r="BT64" s="1" t="s">
        <v>98</v>
      </c>
      <c r="BU64" s="1" t="s">
        <v>98</v>
      </c>
      <c r="BV64" s="1" t="s">
        <v>98</v>
      </c>
      <c r="BW64" s="3">
        <v>4.4400000000000004</v>
      </c>
      <c r="BX64" s="2">
        <v>33.5</v>
      </c>
      <c r="BY64" s="4">
        <v>116</v>
      </c>
      <c r="BZ64" s="1" t="s">
        <v>98</v>
      </c>
      <c r="CA64" s="4">
        <v>132</v>
      </c>
      <c r="CB64" s="2">
        <v>87.3</v>
      </c>
      <c r="CC64" s="4">
        <v>103</v>
      </c>
      <c r="CD64" s="11">
        <v>28.875</v>
      </c>
      <c r="CE64" s="11">
        <v>5.5</v>
      </c>
      <c r="CF64" s="12">
        <v>3</v>
      </c>
      <c r="CG64" s="3">
        <f>Beams!$B$11/F64</f>
        <v>108.07692307692308</v>
      </c>
      <c r="CH64" s="3">
        <f>Beams!$B$9/AO64</f>
        <v>9.064516129032258</v>
      </c>
      <c r="CI64" s="3">
        <f>Beams!$C$9/AS64</f>
        <v>62.099447513812152</v>
      </c>
      <c r="CJ64" s="3">
        <f>Beams!$B$8*BE64/(AQ64*2*T64)</f>
        <v>482.54571672019409</v>
      </c>
      <c r="CK64" s="3">
        <f>Beams!$C$8*BF64/(AM64*Q64)</f>
        <v>311.39028213166142</v>
      </c>
      <c r="CL64" s="3">
        <f>Beams!$B$12*T64/AX64</f>
        <v>204.27478260869563</v>
      </c>
      <c r="CM64" s="3">
        <f>Beams!$B$12*Q64/AX64</f>
        <v>113.37739130434782</v>
      </c>
      <c r="CN64" s="3">
        <f t="shared" si="0"/>
        <v>925.12861920740272</v>
      </c>
      <c r="CO64" s="3">
        <f t="shared" si="1"/>
        <v>601.31715214779399</v>
      </c>
      <c r="CP64" s="3"/>
      <c r="CQ64" s="3">
        <f>MIN(Beams!$B$21:$B$22)/MAX(CN64:CP64)-1</f>
        <v>20.618615600860835</v>
      </c>
      <c r="CS64" s="1"/>
      <c r="CT64" s="2"/>
      <c r="CU64" s="2"/>
      <c r="CV64" s="1"/>
      <c r="CW64" s="1"/>
      <c r="CX64" s="1"/>
      <c r="CY64" s="2"/>
      <c r="CZ64" s="1"/>
      <c r="DA64" s="1"/>
      <c r="DB64" s="1"/>
      <c r="DC64" s="1"/>
      <c r="DD64" s="1"/>
      <c r="DE64" s="1"/>
      <c r="DF64" s="1"/>
      <c r="DG64" s="3"/>
      <c r="DH64" s="1"/>
      <c r="DI64" s="1"/>
      <c r="DJ64" s="2"/>
      <c r="DK64" s="1"/>
      <c r="DL64" s="1"/>
      <c r="DM64" s="1"/>
      <c r="DN64" s="1"/>
      <c r="DO64" s="1"/>
      <c r="DP64" s="1"/>
      <c r="DQ64" s="1"/>
      <c r="DR64" s="1"/>
      <c r="DS64" s="1"/>
      <c r="DT64" s="2"/>
      <c r="DU64" s="1"/>
      <c r="DV64" s="1"/>
      <c r="DW64" s="1"/>
      <c r="DX64" s="1"/>
      <c r="DY64" s="1"/>
      <c r="DZ64" s="1"/>
      <c r="EA64" s="1"/>
      <c r="EB64" s="1"/>
      <c r="EC64" s="1"/>
      <c r="ED64" s="4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26"/>
    </row>
    <row r="65" spans="1:162" x14ac:dyDescent="0.55000000000000004">
      <c r="A65" s="1" t="s">
        <v>17</v>
      </c>
      <c r="B65" s="1" t="s">
        <v>160</v>
      </c>
      <c r="C65" s="1" t="s">
        <v>160</v>
      </c>
      <c r="D65" s="1" t="s">
        <v>100</v>
      </c>
      <c r="E65" s="4">
        <v>318</v>
      </c>
      <c r="F65" s="2">
        <v>93.7</v>
      </c>
      <c r="G65" s="2">
        <v>35.200000000000003</v>
      </c>
      <c r="H65" s="11">
        <v>35.125</v>
      </c>
      <c r="I65" s="1" t="s">
        <v>98</v>
      </c>
      <c r="J65" s="1" t="s">
        <v>98</v>
      </c>
      <c r="K65" s="1" t="s">
        <v>98</v>
      </c>
      <c r="L65" s="2">
        <v>16</v>
      </c>
      <c r="M65" s="11">
        <v>16</v>
      </c>
      <c r="N65" s="11" t="s">
        <v>98</v>
      </c>
      <c r="O65" s="1" t="s">
        <v>98</v>
      </c>
      <c r="P65" s="1" t="s">
        <v>98</v>
      </c>
      <c r="Q65" s="3">
        <v>1.04</v>
      </c>
      <c r="R65" s="11">
        <v>1.0625</v>
      </c>
      <c r="S65" s="13">
        <v>0.5625</v>
      </c>
      <c r="T65" s="3">
        <v>1.89</v>
      </c>
      <c r="U65" s="13">
        <v>1.875</v>
      </c>
      <c r="V65" s="1" t="s">
        <v>98</v>
      </c>
      <c r="W65" s="1" t="s">
        <v>98</v>
      </c>
      <c r="X65" s="1" t="s">
        <v>98</v>
      </c>
      <c r="Y65" s="16">
        <v>2.68</v>
      </c>
      <c r="Z65" s="18">
        <v>3.1875</v>
      </c>
      <c r="AA65" s="18">
        <v>1.75</v>
      </c>
      <c r="AB65" s="1" t="s">
        <v>98</v>
      </c>
      <c r="AC65" s="1" t="s">
        <v>98</v>
      </c>
      <c r="AD65" s="1" t="s">
        <v>98</v>
      </c>
      <c r="AE65" s="1" t="s">
        <v>98</v>
      </c>
      <c r="AF65" s="1" t="s">
        <v>98</v>
      </c>
      <c r="AG65" s="3">
        <v>4.2300000000000004</v>
      </c>
      <c r="AH65" s="1" t="s">
        <v>98</v>
      </c>
      <c r="AI65" s="1" t="s">
        <v>98</v>
      </c>
      <c r="AJ65" s="2">
        <v>28.7</v>
      </c>
      <c r="AK65" s="1" t="s">
        <v>98</v>
      </c>
      <c r="AL65" s="1" t="s">
        <v>98</v>
      </c>
      <c r="AM65" s="4">
        <v>19500</v>
      </c>
      <c r="AN65" s="4">
        <v>1270</v>
      </c>
      <c r="AO65" s="4">
        <v>1110</v>
      </c>
      <c r="AP65" s="2">
        <v>14.5</v>
      </c>
      <c r="AQ65" s="4">
        <v>1290</v>
      </c>
      <c r="AR65" s="1">
        <v>250</v>
      </c>
      <c r="AS65" s="4">
        <v>161</v>
      </c>
      <c r="AT65" s="3">
        <v>3.71</v>
      </c>
      <c r="AU65" s="1" t="s">
        <v>98</v>
      </c>
      <c r="AV65" s="1" t="s">
        <v>98</v>
      </c>
      <c r="AW65" s="1" t="s">
        <v>98</v>
      </c>
      <c r="AX65" s="2">
        <v>84.4</v>
      </c>
      <c r="AY65" s="4">
        <v>357000</v>
      </c>
      <c r="AZ65" s="1" t="s">
        <v>98</v>
      </c>
      <c r="BA65" s="4">
        <v>133</v>
      </c>
      <c r="BB65" s="4">
        <v>1010</v>
      </c>
      <c r="BC65" s="1" t="s">
        <v>98</v>
      </c>
      <c r="BD65" s="1" t="s">
        <v>98</v>
      </c>
      <c r="BE65" s="4">
        <v>235</v>
      </c>
      <c r="BF65" s="4">
        <v>632</v>
      </c>
      <c r="BG65" s="1" t="s">
        <v>98</v>
      </c>
      <c r="BH65" s="1" t="s">
        <v>98</v>
      </c>
      <c r="BI65" s="1" t="s">
        <v>98</v>
      </c>
      <c r="BJ65" s="1" t="s">
        <v>98</v>
      </c>
      <c r="BK65" s="1" t="s">
        <v>98</v>
      </c>
      <c r="BL65" s="1" t="s">
        <v>98</v>
      </c>
      <c r="BM65" s="1" t="s">
        <v>98</v>
      </c>
      <c r="BN65" s="1" t="s">
        <v>98</v>
      </c>
      <c r="BO65" s="1" t="s">
        <v>98</v>
      </c>
      <c r="BP65" s="1" t="s">
        <v>98</v>
      </c>
      <c r="BQ65" s="1" t="s">
        <v>98</v>
      </c>
      <c r="BR65" s="1" t="s">
        <v>98</v>
      </c>
      <c r="BS65" s="1" t="s">
        <v>98</v>
      </c>
      <c r="BT65" s="1" t="s">
        <v>98</v>
      </c>
      <c r="BU65" s="1" t="s">
        <v>98</v>
      </c>
      <c r="BV65" s="1" t="s">
        <v>98</v>
      </c>
      <c r="BW65" s="3">
        <v>4.4000000000000004</v>
      </c>
      <c r="BX65" s="2">
        <v>33.299999999999997</v>
      </c>
      <c r="BY65" s="4">
        <v>115</v>
      </c>
      <c r="BZ65" s="1" t="s">
        <v>98</v>
      </c>
      <c r="CA65" s="4">
        <v>131</v>
      </c>
      <c r="CB65" s="2">
        <v>86.4</v>
      </c>
      <c r="CC65" s="4">
        <v>102</v>
      </c>
      <c r="CD65" s="11">
        <v>28.875</v>
      </c>
      <c r="CE65" s="11">
        <v>5.5</v>
      </c>
      <c r="CF65" s="12">
        <v>3</v>
      </c>
      <c r="CG65" s="3">
        <f>Beams!$B$11/F65</f>
        <v>119.957310565635</v>
      </c>
      <c r="CH65" s="3">
        <f>Beams!$B$9/AO65</f>
        <v>10.126126126126126</v>
      </c>
      <c r="CI65" s="3">
        <f>Beams!$C$9/AS65</f>
        <v>69.813664596273298</v>
      </c>
      <c r="CJ65" s="3">
        <f>Beams!$B$8*BE65/(AQ65*2*T65)</f>
        <v>541.69230138222383</v>
      </c>
      <c r="CK65" s="3">
        <f>Beams!$C$8*BF65/(AM65*Q65)</f>
        <v>350.28007889546353</v>
      </c>
      <c r="CL65" s="3">
        <f>Beams!$B$12*T65/AX65</f>
        <v>251.70142180094783</v>
      </c>
      <c r="CM65" s="3">
        <f>Beams!$B$12*Q65/AX65</f>
        <v>138.50236966824644</v>
      </c>
      <c r="CN65" s="3">
        <f t="shared" si="0"/>
        <v>1053.7131091732344</v>
      </c>
      <c r="CO65" s="3">
        <f t="shared" si="1"/>
        <v>682.34593230087773</v>
      </c>
      <c r="CP65" s="3"/>
      <c r="CQ65" s="3">
        <f>MIN(Beams!$B$21:$B$22)/MAX(CN65:CP65)-1</f>
        <v>17.98049841639763</v>
      </c>
      <c r="CS65" s="1"/>
      <c r="CT65" s="2"/>
      <c r="CU65" s="2"/>
      <c r="CV65" s="1"/>
      <c r="CW65" s="1"/>
      <c r="CX65" s="1"/>
      <c r="CY65" s="2"/>
      <c r="CZ65" s="1"/>
      <c r="DA65" s="1"/>
      <c r="DB65" s="1"/>
      <c r="DC65" s="1"/>
      <c r="DD65" s="1"/>
      <c r="DE65" s="1"/>
      <c r="DF65" s="1"/>
      <c r="DG65" s="3"/>
      <c r="DH65" s="1"/>
      <c r="DI65" s="1"/>
      <c r="DJ65" s="2"/>
      <c r="DK65" s="1"/>
      <c r="DL65" s="1"/>
      <c r="DM65" s="1"/>
      <c r="DN65" s="1"/>
      <c r="DO65" s="1"/>
      <c r="DP65" s="1"/>
      <c r="DQ65" s="1"/>
      <c r="DR65" s="1"/>
      <c r="DS65" s="1"/>
      <c r="DT65" s="2"/>
      <c r="DU65" s="1"/>
      <c r="DV65" s="1"/>
      <c r="DW65" s="1"/>
      <c r="DX65" s="1"/>
      <c r="DY65" s="1"/>
      <c r="DZ65" s="1"/>
      <c r="EA65" s="1"/>
      <c r="EB65" s="1"/>
      <c r="EC65" s="1"/>
      <c r="ED65" s="4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26"/>
    </row>
    <row r="66" spans="1:162" x14ac:dyDescent="0.55000000000000004">
      <c r="A66" s="1" t="s">
        <v>17</v>
      </c>
      <c r="B66" s="1" t="s">
        <v>161</v>
      </c>
      <c r="C66" s="1" t="s">
        <v>161</v>
      </c>
      <c r="D66" s="1" t="s">
        <v>100</v>
      </c>
      <c r="E66" s="4">
        <v>291</v>
      </c>
      <c r="F66" s="2">
        <v>85.6</v>
      </c>
      <c r="G66" s="2">
        <v>34.799999999999997</v>
      </c>
      <c r="H66" s="11">
        <v>34.875</v>
      </c>
      <c r="I66" s="1" t="s">
        <v>98</v>
      </c>
      <c r="J66" s="1" t="s">
        <v>98</v>
      </c>
      <c r="K66" s="1" t="s">
        <v>98</v>
      </c>
      <c r="L66" s="2">
        <v>15.9</v>
      </c>
      <c r="M66" s="11">
        <v>15.875</v>
      </c>
      <c r="N66" s="11" t="s">
        <v>98</v>
      </c>
      <c r="O66" s="1" t="s">
        <v>98</v>
      </c>
      <c r="P66" s="1" t="s">
        <v>98</v>
      </c>
      <c r="Q66" s="14">
        <v>0.96</v>
      </c>
      <c r="R66" s="11">
        <v>0.9375</v>
      </c>
      <c r="S66" s="13">
        <v>0.5</v>
      </c>
      <c r="T66" s="3">
        <v>1.73</v>
      </c>
      <c r="U66" s="13">
        <v>1.75</v>
      </c>
      <c r="V66" s="1" t="s">
        <v>98</v>
      </c>
      <c r="W66" s="1" t="s">
        <v>98</v>
      </c>
      <c r="X66" s="1" t="s">
        <v>98</v>
      </c>
      <c r="Y66" s="16">
        <v>2.52</v>
      </c>
      <c r="Z66" s="18">
        <v>2.9375</v>
      </c>
      <c r="AA66" s="18">
        <v>1.6875</v>
      </c>
      <c r="AB66" s="1" t="s">
        <v>98</v>
      </c>
      <c r="AC66" s="1" t="s">
        <v>98</v>
      </c>
      <c r="AD66" s="1" t="s">
        <v>98</v>
      </c>
      <c r="AE66" s="1" t="s">
        <v>98</v>
      </c>
      <c r="AF66" s="1" t="s">
        <v>98</v>
      </c>
      <c r="AG66" s="3">
        <v>4.5999999999999996</v>
      </c>
      <c r="AH66" s="1" t="s">
        <v>98</v>
      </c>
      <c r="AI66" s="1" t="s">
        <v>98</v>
      </c>
      <c r="AJ66" s="2">
        <v>31</v>
      </c>
      <c r="AK66" s="1" t="s">
        <v>98</v>
      </c>
      <c r="AL66" s="1" t="s">
        <v>98</v>
      </c>
      <c r="AM66" s="4">
        <v>17700</v>
      </c>
      <c r="AN66" s="4">
        <v>1160</v>
      </c>
      <c r="AO66" s="4">
        <v>1020</v>
      </c>
      <c r="AP66" s="2">
        <v>14.4</v>
      </c>
      <c r="AQ66" s="4">
        <v>1160</v>
      </c>
      <c r="AR66" s="1">
        <v>226</v>
      </c>
      <c r="AS66" s="4">
        <v>146</v>
      </c>
      <c r="AT66" s="3">
        <v>3.68</v>
      </c>
      <c r="AU66" s="1" t="s">
        <v>98</v>
      </c>
      <c r="AV66" s="1" t="s">
        <v>98</v>
      </c>
      <c r="AW66" s="1" t="s">
        <v>98</v>
      </c>
      <c r="AX66" s="2">
        <v>65.099999999999994</v>
      </c>
      <c r="AY66" s="4">
        <v>319000</v>
      </c>
      <c r="AZ66" s="1" t="s">
        <v>98</v>
      </c>
      <c r="BA66" s="4">
        <v>131</v>
      </c>
      <c r="BB66" s="4">
        <v>904</v>
      </c>
      <c r="BC66" s="1" t="s">
        <v>98</v>
      </c>
      <c r="BD66" s="1" t="s">
        <v>98</v>
      </c>
      <c r="BE66" s="4">
        <v>214</v>
      </c>
      <c r="BF66" s="4">
        <v>573</v>
      </c>
      <c r="BG66" s="1" t="s">
        <v>98</v>
      </c>
      <c r="BH66" s="1" t="s">
        <v>98</v>
      </c>
      <c r="BI66" s="1" t="s">
        <v>98</v>
      </c>
      <c r="BJ66" s="1" t="s">
        <v>98</v>
      </c>
      <c r="BK66" s="1" t="s">
        <v>98</v>
      </c>
      <c r="BL66" s="1" t="s">
        <v>98</v>
      </c>
      <c r="BM66" s="1" t="s">
        <v>98</v>
      </c>
      <c r="BN66" s="1" t="s">
        <v>98</v>
      </c>
      <c r="BO66" s="1" t="s">
        <v>98</v>
      </c>
      <c r="BP66" s="1" t="s">
        <v>98</v>
      </c>
      <c r="BQ66" s="1" t="s">
        <v>98</v>
      </c>
      <c r="BR66" s="1" t="s">
        <v>98</v>
      </c>
      <c r="BS66" s="1" t="s">
        <v>98</v>
      </c>
      <c r="BT66" s="1" t="s">
        <v>98</v>
      </c>
      <c r="BU66" s="1" t="s">
        <v>98</v>
      </c>
      <c r="BV66" s="1" t="s">
        <v>98</v>
      </c>
      <c r="BW66" s="3">
        <v>4.34</v>
      </c>
      <c r="BX66" s="2">
        <v>33.1</v>
      </c>
      <c r="BY66" s="4">
        <v>114</v>
      </c>
      <c r="BZ66" s="1" t="s">
        <v>98</v>
      </c>
      <c r="CA66" s="4">
        <v>130</v>
      </c>
      <c r="CB66" s="2">
        <v>85.5</v>
      </c>
      <c r="CC66" s="4">
        <v>101</v>
      </c>
      <c r="CD66" s="11">
        <v>28.875</v>
      </c>
      <c r="CE66" s="11">
        <v>5.5</v>
      </c>
      <c r="CF66" s="12">
        <v>3</v>
      </c>
      <c r="CG66" s="3">
        <f>Beams!$B$11/F66</f>
        <v>131.30841121495328</v>
      </c>
      <c r="CH66" s="3">
        <f>Beams!$B$9/AO66</f>
        <v>11.019607843137255</v>
      </c>
      <c r="CI66" s="3">
        <f>Beams!$C$9/AS66</f>
        <v>76.986301369863014</v>
      </c>
      <c r="CJ66" s="3">
        <f>Beams!$B$8*BE66/(AQ66*2*T66)</f>
        <v>599.30237193541961</v>
      </c>
      <c r="CK66" s="3">
        <f>Beams!$C$8*BF66/(AM66*Q66)</f>
        <v>379.03248587570624</v>
      </c>
      <c r="CL66" s="3">
        <f>Beams!$B$12*T66/AX66</f>
        <v>298.69738863287256</v>
      </c>
      <c r="CM66" s="3">
        <f>Beams!$B$12*Q66/AX66</f>
        <v>165.75115207373273</v>
      </c>
      <c r="CN66" s="3">
        <f t="shared" si="0"/>
        <v>1180.3597587580352</v>
      </c>
      <c r="CO66" s="3">
        <f t="shared" si="1"/>
        <v>749.34369980232464</v>
      </c>
      <c r="CP66" s="3"/>
      <c r="CQ66" s="3">
        <f>MIN(Beams!$B$21:$B$22)/MAX(CN66:CP66)-1</f>
        <v>15.943986654580492</v>
      </c>
      <c r="CS66" s="1"/>
      <c r="CT66" s="2"/>
      <c r="CU66" s="2"/>
      <c r="CV66" s="1"/>
      <c r="CW66" s="1"/>
      <c r="CX66" s="1"/>
      <c r="CY66" s="2"/>
      <c r="CZ66" s="1"/>
      <c r="DA66" s="1"/>
      <c r="DB66" s="1"/>
      <c r="DC66" s="1"/>
      <c r="DD66" s="1"/>
      <c r="DE66" s="1"/>
      <c r="DF66" s="1"/>
      <c r="DG66" s="3"/>
      <c r="DH66" s="1"/>
      <c r="DI66" s="1"/>
      <c r="DJ66" s="2"/>
      <c r="DK66" s="1"/>
      <c r="DL66" s="1"/>
      <c r="DM66" s="1"/>
      <c r="DN66" s="1"/>
      <c r="DO66" s="1"/>
      <c r="DP66" s="1"/>
      <c r="DQ66" s="1"/>
      <c r="DR66" s="1"/>
      <c r="DS66" s="1"/>
      <c r="DT66" s="2"/>
      <c r="DU66" s="1"/>
      <c r="DV66" s="1"/>
      <c r="DW66" s="1"/>
      <c r="DX66" s="1"/>
      <c r="DY66" s="1"/>
      <c r="DZ66" s="1"/>
      <c r="EA66" s="1"/>
      <c r="EB66" s="1"/>
      <c r="EC66" s="1"/>
      <c r="ED66" s="4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26"/>
    </row>
    <row r="67" spans="1:162" x14ac:dyDescent="0.55000000000000004">
      <c r="A67" s="1" t="s">
        <v>17</v>
      </c>
      <c r="B67" s="1" t="s">
        <v>162</v>
      </c>
      <c r="C67" s="1" t="s">
        <v>162</v>
      </c>
      <c r="D67" s="1" t="s">
        <v>100</v>
      </c>
      <c r="E67" s="4">
        <v>263</v>
      </c>
      <c r="F67" s="2">
        <v>77.400000000000006</v>
      </c>
      <c r="G67" s="2">
        <v>34.5</v>
      </c>
      <c r="H67" s="11">
        <v>34.5</v>
      </c>
      <c r="I67" s="1" t="s">
        <v>98</v>
      </c>
      <c r="J67" s="1" t="s">
        <v>98</v>
      </c>
      <c r="K67" s="1" t="s">
        <v>98</v>
      </c>
      <c r="L67" s="2">
        <v>15.8</v>
      </c>
      <c r="M67" s="11">
        <v>15.75</v>
      </c>
      <c r="N67" s="11" t="s">
        <v>98</v>
      </c>
      <c r="O67" s="1" t="s">
        <v>98</v>
      </c>
      <c r="P67" s="1" t="s">
        <v>98</v>
      </c>
      <c r="Q67" s="14">
        <v>0.87</v>
      </c>
      <c r="R67" s="11">
        <v>0.875</v>
      </c>
      <c r="S67" s="13">
        <v>0.4375</v>
      </c>
      <c r="T67" s="3">
        <v>1.57</v>
      </c>
      <c r="U67" s="13">
        <v>1.5625</v>
      </c>
      <c r="V67" s="1" t="s">
        <v>98</v>
      </c>
      <c r="W67" s="1" t="s">
        <v>98</v>
      </c>
      <c r="X67" s="1" t="s">
        <v>98</v>
      </c>
      <c r="Y67" s="16">
        <v>2.36</v>
      </c>
      <c r="Z67" s="18">
        <v>2.8125</v>
      </c>
      <c r="AA67" s="18">
        <v>1.625</v>
      </c>
      <c r="AB67" s="1" t="s">
        <v>98</v>
      </c>
      <c r="AC67" s="1" t="s">
        <v>98</v>
      </c>
      <c r="AD67" s="1" t="s">
        <v>98</v>
      </c>
      <c r="AE67" s="1" t="s">
        <v>98</v>
      </c>
      <c r="AF67" s="1" t="s">
        <v>98</v>
      </c>
      <c r="AG67" s="3">
        <v>5.03</v>
      </c>
      <c r="AH67" s="1" t="s">
        <v>98</v>
      </c>
      <c r="AI67" s="1" t="s">
        <v>98</v>
      </c>
      <c r="AJ67" s="2">
        <v>34.299999999999997</v>
      </c>
      <c r="AK67" s="1" t="s">
        <v>98</v>
      </c>
      <c r="AL67" s="1" t="s">
        <v>98</v>
      </c>
      <c r="AM67" s="4">
        <v>15900</v>
      </c>
      <c r="AN67" s="4">
        <v>1040</v>
      </c>
      <c r="AO67" s="4">
        <v>919</v>
      </c>
      <c r="AP67" s="2">
        <v>14.3</v>
      </c>
      <c r="AQ67" s="4">
        <v>1040</v>
      </c>
      <c r="AR67" s="1">
        <v>202</v>
      </c>
      <c r="AS67" s="4">
        <v>131</v>
      </c>
      <c r="AT67" s="3">
        <v>3.66</v>
      </c>
      <c r="AU67" s="1" t="s">
        <v>98</v>
      </c>
      <c r="AV67" s="1" t="s">
        <v>98</v>
      </c>
      <c r="AW67" s="1" t="s">
        <v>98</v>
      </c>
      <c r="AX67" s="2">
        <v>48.7</v>
      </c>
      <c r="AY67" s="4">
        <v>281000</v>
      </c>
      <c r="AZ67" s="1" t="s">
        <v>98</v>
      </c>
      <c r="BA67" s="4">
        <v>130</v>
      </c>
      <c r="BB67" s="4">
        <v>807</v>
      </c>
      <c r="BC67" s="1" t="s">
        <v>98</v>
      </c>
      <c r="BD67" s="1" t="s">
        <v>98</v>
      </c>
      <c r="BE67" s="4">
        <v>193</v>
      </c>
      <c r="BF67" s="4">
        <v>515</v>
      </c>
      <c r="BG67" s="1" t="s">
        <v>98</v>
      </c>
      <c r="BH67" s="1" t="s">
        <v>98</v>
      </c>
      <c r="BI67" s="1" t="s">
        <v>98</v>
      </c>
      <c r="BJ67" s="1" t="s">
        <v>98</v>
      </c>
      <c r="BK67" s="1" t="s">
        <v>98</v>
      </c>
      <c r="BL67" s="1" t="s">
        <v>98</v>
      </c>
      <c r="BM67" s="1" t="s">
        <v>98</v>
      </c>
      <c r="BN67" s="1" t="s">
        <v>98</v>
      </c>
      <c r="BO67" s="1" t="s">
        <v>98</v>
      </c>
      <c r="BP67" s="1" t="s">
        <v>98</v>
      </c>
      <c r="BQ67" s="1" t="s">
        <v>98</v>
      </c>
      <c r="BR67" s="1" t="s">
        <v>98</v>
      </c>
      <c r="BS67" s="1" t="s">
        <v>98</v>
      </c>
      <c r="BT67" s="1" t="s">
        <v>98</v>
      </c>
      <c r="BU67" s="1" t="s">
        <v>98</v>
      </c>
      <c r="BV67" s="1" t="s">
        <v>98</v>
      </c>
      <c r="BW67" s="3">
        <v>4.3099999999999996</v>
      </c>
      <c r="BX67" s="2">
        <v>32.9</v>
      </c>
      <c r="BY67" s="4">
        <v>113</v>
      </c>
      <c r="BZ67" s="1" t="s">
        <v>98</v>
      </c>
      <c r="CA67" s="4">
        <v>129</v>
      </c>
      <c r="CB67" s="2">
        <v>84.8</v>
      </c>
      <c r="CC67" s="4">
        <v>101</v>
      </c>
      <c r="CD67" s="11">
        <v>28.875</v>
      </c>
      <c r="CE67" s="11">
        <v>5.5</v>
      </c>
      <c r="CF67" s="12">
        <v>3</v>
      </c>
      <c r="CG67" s="3">
        <f>Beams!$B$11/F67</f>
        <v>145.21963824289404</v>
      </c>
      <c r="CH67" s="3">
        <f>Beams!$B$9/AO67</f>
        <v>12.230685527747552</v>
      </c>
      <c r="CI67" s="3">
        <f>Beams!$C$9/AS67</f>
        <v>85.801526717557252</v>
      </c>
      <c r="CJ67" s="3">
        <f>Beams!$B$8*BE67/(AQ67*2*T67)</f>
        <v>664.29446349828515</v>
      </c>
      <c r="CK67" s="3">
        <f>Beams!$C$8*BF67/(AM67*Q67)</f>
        <v>418.46309549627699</v>
      </c>
      <c r="CL67" s="3">
        <f>Beams!$B$12*T67/AX67</f>
        <v>362.3572895277207</v>
      </c>
      <c r="CM67" s="3">
        <f>Beams!$B$12*Q67/AX67</f>
        <v>200.79671457905542</v>
      </c>
      <c r="CN67" s="3">
        <f t="shared" si="0"/>
        <v>1333.0196102424695</v>
      </c>
      <c r="CO67" s="3">
        <f t="shared" si="1"/>
        <v>839.91875285657227</v>
      </c>
      <c r="CP67" s="3"/>
      <c r="CQ67" s="3">
        <f>MIN(Beams!$B$21:$B$22)/MAX(CN67:CP67)-1</f>
        <v>14.003530215404783</v>
      </c>
      <c r="CS67" s="1"/>
      <c r="CT67" s="2"/>
      <c r="CU67" s="2"/>
      <c r="CV67" s="1"/>
      <c r="CW67" s="1"/>
      <c r="CX67" s="1"/>
      <c r="CY67" s="2"/>
      <c r="CZ67" s="1"/>
      <c r="DA67" s="1"/>
      <c r="DB67" s="1"/>
      <c r="DC67" s="1"/>
      <c r="DD67" s="1"/>
      <c r="DE67" s="1"/>
      <c r="DF67" s="1"/>
      <c r="DG67" s="3"/>
      <c r="DH67" s="1"/>
      <c r="DI67" s="1"/>
      <c r="DJ67" s="2"/>
      <c r="DK67" s="1"/>
      <c r="DL67" s="1"/>
      <c r="DM67" s="1"/>
      <c r="DN67" s="1"/>
      <c r="DO67" s="1"/>
      <c r="DP67" s="1"/>
      <c r="DQ67" s="1"/>
      <c r="DR67" s="1"/>
      <c r="DS67" s="1"/>
      <c r="DT67" s="2"/>
      <c r="DU67" s="1"/>
      <c r="DV67" s="1"/>
      <c r="DW67" s="1"/>
      <c r="DX67" s="1"/>
      <c r="DY67" s="1"/>
      <c r="DZ67" s="1"/>
      <c r="EA67" s="1"/>
      <c r="EB67" s="1"/>
      <c r="EC67" s="1"/>
      <c r="ED67" s="4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26"/>
    </row>
    <row r="68" spans="1:162" x14ac:dyDescent="0.55000000000000004">
      <c r="A68" s="1" t="s">
        <v>17</v>
      </c>
      <c r="B68" s="1" t="s">
        <v>163</v>
      </c>
      <c r="C68" s="1" t="s">
        <v>163</v>
      </c>
      <c r="D68" s="1" t="s">
        <v>100</v>
      </c>
      <c r="E68" s="4">
        <v>241</v>
      </c>
      <c r="F68" s="2">
        <v>71.099999999999994</v>
      </c>
      <c r="G68" s="2">
        <v>34.200000000000003</v>
      </c>
      <c r="H68" s="11">
        <v>34.125</v>
      </c>
      <c r="I68" s="1" t="s">
        <v>98</v>
      </c>
      <c r="J68" s="1" t="s">
        <v>98</v>
      </c>
      <c r="K68" s="1" t="s">
        <v>98</v>
      </c>
      <c r="L68" s="2">
        <v>15.9</v>
      </c>
      <c r="M68" s="11">
        <v>15.875</v>
      </c>
      <c r="N68" s="11" t="s">
        <v>98</v>
      </c>
      <c r="O68" s="1" t="s">
        <v>98</v>
      </c>
      <c r="P68" s="1" t="s">
        <v>98</v>
      </c>
      <c r="Q68" s="14">
        <v>0.83</v>
      </c>
      <c r="R68" s="11">
        <v>0.8125</v>
      </c>
      <c r="S68" s="13">
        <v>0.4375</v>
      </c>
      <c r="T68" s="3">
        <v>1.4</v>
      </c>
      <c r="U68" s="13">
        <v>1.375</v>
      </c>
      <c r="V68" s="1" t="s">
        <v>98</v>
      </c>
      <c r="W68" s="1" t="s">
        <v>98</v>
      </c>
      <c r="X68" s="1" t="s">
        <v>98</v>
      </c>
      <c r="Y68" s="16">
        <v>2.19</v>
      </c>
      <c r="Z68" s="18">
        <v>2.6875</v>
      </c>
      <c r="AA68" s="18">
        <v>1.625</v>
      </c>
      <c r="AB68" s="1" t="s">
        <v>98</v>
      </c>
      <c r="AC68" s="1" t="s">
        <v>98</v>
      </c>
      <c r="AD68" s="1" t="s">
        <v>98</v>
      </c>
      <c r="AE68" s="1" t="s">
        <v>98</v>
      </c>
      <c r="AF68" s="1" t="s">
        <v>98</v>
      </c>
      <c r="AG68" s="3">
        <v>5.66</v>
      </c>
      <c r="AH68" s="1" t="s">
        <v>98</v>
      </c>
      <c r="AI68" s="1" t="s">
        <v>98</v>
      </c>
      <c r="AJ68" s="2">
        <v>35.9</v>
      </c>
      <c r="AK68" s="1" t="s">
        <v>98</v>
      </c>
      <c r="AL68" s="1" t="s">
        <v>98</v>
      </c>
      <c r="AM68" s="4">
        <v>14200</v>
      </c>
      <c r="AN68" s="4">
        <v>940</v>
      </c>
      <c r="AO68" s="4">
        <v>831</v>
      </c>
      <c r="AP68" s="2">
        <v>14.1</v>
      </c>
      <c r="AQ68" s="4">
        <v>933</v>
      </c>
      <c r="AR68" s="1">
        <v>182</v>
      </c>
      <c r="AS68" s="4">
        <v>118</v>
      </c>
      <c r="AT68" s="3">
        <v>3.62</v>
      </c>
      <c r="AU68" s="1" t="s">
        <v>98</v>
      </c>
      <c r="AV68" s="1" t="s">
        <v>98</v>
      </c>
      <c r="AW68" s="1" t="s">
        <v>98</v>
      </c>
      <c r="AX68" s="2">
        <v>36.200000000000003</v>
      </c>
      <c r="AY68" s="4">
        <v>251000</v>
      </c>
      <c r="AZ68" s="1" t="s">
        <v>98</v>
      </c>
      <c r="BA68" s="4">
        <v>130</v>
      </c>
      <c r="BB68" s="4">
        <v>726</v>
      </c>
      <c r="BC68" s="1" t="s">
        <v>98</v>
      </c>
      <c r="BD68" s="1" t="s">
        <v>98</v>
      </c>
      <c r="BE68" s="4">
        <v>173</v>
      </c>
      <c r="BF68" s="4">
        <v>467</v>
      </c>
      <c r="BG68" s="1" t="s">
        <v>98</v>
      </c>
      <c r="BH68" s="1" t="s">
        <v>98</v>
      </c>
      <c r="BI68" s="1" t="s">
        <v>98</v>
      </c>
      <c r="BJ68" s="1" t="s">
        <v>98</v>
      </c>
      <c r="BK68" s="1" t="s">
        <v>98</v>
      </c>
      <c r="BL68" s="1" t="s">
        <v>98</v>
      </c>
      <c r="BM68" s="1" t="s">
        <v>98</v>
      </c>
      <c r="BN68" s="1" t="s">
        <v>98</v>
      </c>
      <c r="BO68" s="1" t="s">
        <v>98</v>
      </c>
      <c r="BP68" s="1" t="s">
        <v>98</v>
      </c>
      <c r="BQ68" s="1" t="s">
        <v>98</v>
      </c>
      <c r="BR68" s="1" t="s">
        <v>98</v>
      </c>
      <c r="BS68" s="1" t="s">
        <v>98</v>
      </c>
      <c r="BT68" s="1" t="s">
        <v>98</v>
      </c>
      <c r="BU68" s="1" t="s">
        <v>98</v>
      </c>
      <c r="BV68" s="1" t="s">
        <v>98</v>
      </c>
      <c r="BW68" s="3">
        <v>4.29</v>
      </c>
      <c r="BX68" s="2">
        <v>32.799999999999997</v>
      </c>
      <c r="BY68" s="4">
        <v>113</v>
      </c>
      <c r="BZ68" s="1" t="s">
        <v>98</v>
      </c>
      <c r="CA68" s="4">
        <v>129</v>
      </c>
      <c r="CB68" s="2">
        <v>84.3</v>
      </c>
      <c r="CC68" s="4">
        <v>100</v>
      </c>
      <c r="CD68" s="11">
        <v>28.875</v>
      </c>
      <c r="CE68" s="11">
        <v>5.5</v>
      </c>
      <c r="CF68" s="12">
        <v>3</v>
      </c>
      <c r="CG68" s="3">
        <f>Beams!$B$11/F68</f>
        <v>158.08720112517582</v>
      </c>
      <c r="CH68" s="3">
        <f>Beams!$B$9/AO68</f>
        <v>13.525872442839951</v>
      </c>
      <c r="CI68" s="3">
        <f>Beams!$C$9/AS68</f>
        <v>95.254237288135599</v>
      </c>
      <c r="CJ68" s="3">
        <f>Beams!$B$8*BE68/(AQ68*2*T68)</f>
        <v>744.34236717194926</v>
      </c>
      <c r="CK68" s="3">
        <f>Beams!$C$8*BF68/(AM68*Q68)</f>
        <v>445.36568810453082</v>
      </c>
      <c r="CL68" s="3">
        <f>Beams!$B$12*T68/AX68</f>
        <v>434.696132596685</v>
      </c>
      <c r="CM68" s="3">
        <f>Beams!$B$12*Q68/AX68</f>
        <v>257.7127071823204</v>
      </c>
      <c r="CN68" s="3">
        <f t="shared" si="0"/>
        <v>1516.6532310942277</v>
      </c>
      <c r="CO68" s="3">
        <f t="shared" si="1"/>
        <v>930.33191300512829</v>
      </c>
      <c r="CP68" s="3"/>
      <c r="CQ68" s="3">
        <f>MIN(Beams!$B$21:$B$22)/MAX(CN68:CP68)-1</f>
        <v>12.186930004804392</v>
      </c>
      <c r="CS68" s="1"/>
      <c r="CT68" s="2"/>
      <c r="CU68" s="2"/>
      <c r="CV68" s="1"/>
      <c r="CW68" s="1"/>
      <c r="CX68" s="1"/>
      <c r="CY68" s="2"/>
      <c r="CZ68" s="1"/>
      <c r="DA68" s="1"/>
      <c r="DB68" s="1"/>
      <c r="DC68" s="1"/>
      <c r="DD68" s="1"/>
      <c r="DE68" s="1"/>
      <c r="DF68" s="1"/>
      <c r="DG68" s="3"/>
      <c r="DH68" s="1"/>
      <c r="DI68" s="1"/>
      <c r="DJ68" s="2"/>
      <c r="DK68" s="1"/>
      <c r="DL68" s="1"/>
      <c r="DM68" s="1"/>
      <c r="DN68" s="1"/>
      <c r="DO68" s="1"/>
      <c r="DP68" s="1"/>
      <c r="DQ68" s="1"/>
      <c r="DR68" s="1"/>
      <c r="DS68" s="1"/>
      <c r="DT68" s="2"/>
      <c r="DU68" s="1"/>
      <c r="DV68" s="1"/>
      <c r="DW68" s="1"/>
      <c r="DX68" s="1"/>
      <c r="DY68" s="1"/>
      <c r="DZ68" s="1"/>
      <c r="EA68" s="1"/>
      <c r="EB68" s="1"/>
      <c r="EC68" s="1"/>
      <c r="ED68" s="4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26"/>
    </row>
    <row r="69" spans="1:162" x14ac:dyDescent="0.55000000000000004">
      <c r="A69" s="1" t="s">
        <v>17</v>
      </c>
      <c r="B69" s="1" t="s">
        <v>164</v>
      </c>
      <c r="C69" s="1" t="s">
        <v>164</v>
      </c>
      <c r="D69" s="1" t="s">
        <v>100</v>
      </c>
      <c r="E69" s="4">
        <v>221</v>
      </c>
      <c r="F69" s="2">
        <v>65.3</v>
      </c>
      <c r="G69" s="2">
        <v>33.9</v>
      </c>
      <c r="H69" s="11">
        <v>33.875</v>
      </c>
      <c r="I69" s="1" t="s">
        <v>98</v>
      </c>
      <c r="J69" s="1" t="s">
        <v>98</v>
      </c>
      <c r="K69" s="1" t="s">
        <v>98</v>
      </c>
      <c r="L69" s="2">
        <v>15.8</v>
      </c>
      <c r="M69" s="11">
        <v>15.75</v>
      </c>
      <c r="N69" s="11" t="s">
        <v>98</v>
      </c>
      <c r="O69" s="1" t="s">
        <v>98</v>
      </c>
      <c r="P69" s="1" t="s">
        <v>98</v>
      </c>
      <c r="Q69" s="14">
        <v>0.77500000000000002</v>
      </c>
      <c r="R69" s="11">
        <v>0.75</v>
      </c>
      <c r="S69" s="13">
        <v>0.375</v>
      </c>
      <c r="T69" s="3">
        <v>1.28</v>
      </c>
      <c r="U69" s="13">
        <v>1.25</v>
      </c>
      <c r="V69" s="1" t="s">
        <v>98</v>
      </c>
      <c r="W69" s="1" t="s">
        <v>98</v>
      </c>
      <c r="X69" s="1" t="s">
        <v>98</v>
      </c>
      <c r="Y69" s="16">
        <v>2.06</v>
      </c>
      <c r="Z69" s="18">
        <v>2.5</v>
      </c>
      <c r="AA69" s="18">
        <v>1.625</v>
      </c>
      <c r="AB69" s="1" t="s">
        <v>98</v>
      </c>
      <c r="AC69" s="1" t="s">
        <v>98</v>
      </c>
      <c r="AD69" s="1" t="s">
        <v>98</v>
      </c>
      <c r="AE69" s="1" t="s">
        <v>98</v>
      </c>
      <c r="AF69" s="1" t="s">
        <v>98</v>
      </c>
      <c r="AG69" s="3">
        <v>6.2</v>
      </c>
      <c r="AH69" s="1" t="s">
        <v>98</v>
      </c>
      <c r="AI69" s="1" t="s">
        <v>98</v>
      </c>
      <c r="AJ69" s="2">
        <v>38.5</v>
      </c>
      <c r="AK69" s="1" t="s">
        <v>98</v>
      </c>
      <c r="AL69" s="1" t="s">
        <v>98</v>
      </c>
      <c r="AM69" s="4">
        <v>12900</v>
      </c>
      <c r="AN69" s="4">
        <v>857</v>
      </c>
      <c r="AO69" s="4">
        <v>759</v>
      </c>
      <c r="AP69" s="2">
        <v>14.1</v>
      </c>
      <c r="AQ69" s="4">
        <v>840</v>
      </c>
      <c r="AR69" s="1">
        <v>164</v>
      </c>
      <c r="AS69" s="4">
        <v>106</v>
      </c>
      <c r="AT69" s="3">
        <v>3.59</v>
      </c>
      <c r="AU69" s="1" t="s">
        <v>98</v>
      </c>
      <c r="AV69" s="1" t="s">
        <v>98</v>
      </c>
      <c r="AW69" s="1" t="s">
        <v>98</v>
      </c>
      <c r="AX69" s="2">
        <v>27.8</v>
      </c>
      <c r="AY69" s="4">
        <v>224000</v>
      </c>
      <c r="AZ69" s="1" t="s">
        <v>98</v>
      </c>
      <c r="BA69" s="4">
        <v>129</v>
      </c>
      <c r="BB69" s="4">
        <v>647</v>
      </c>
      <c r="BC69" s="1" t="s">
        <v>98</v>
      </c>
      <c r="BD69" s="1" t="s">
        <v>98</v>
      </c>
      <c r="BE69" s="4">
        <v>156</v>
      </c>
      <c r="BF69" s="4">
        <v>423</v>
      </c>
      <c r="BG69" s="1" t="s">
        <v>98</v>
      </c>
      <c r="BH69" s="1" t="s">
        <v>98</v>
      </c>
      <c r="BI69" s="1" t="s">
        <v>98</v>
      </c>
      <c r="BJ69" s="1" t="s">
        <v>98</v>
      </c>
      <c r="BK69" s="1" t="s">
        <v>98</v>
      </c>
      <c r="BL69" s="1" t="s">
        <v>98</v>
      </c>
      <c r="BM69" s="1" t="s">
        <v>98</v>
      </c>
      <c r="BN69" s="1" t="s">
        <v>98</v>
      </c>
      <c r="BO69" s="1" t="s">
        <v>98</v>
      </c>
      <c r="BP69" s="1" t="s">
        <v>98</v>
      </c>
      <c r="BQ69" s="1" t="s">
        <v>98</v>
      </c>
      <c r="BR69" s="1" t="s">
        <v>98</v>
      </c>
      <c r="BS69" s="1" t="s">
        <v>98</v>
      </c>
      <c r="BT69" s="1" t="s">
        <v>98</v>
      </c>
      <c r="BU69" s="1" t="s">
        <v>98</v>
      </c>
      <c r="BV69" s="1" t="s">
        <v>98</v>
      </c>
      <c r="BW69" s="3">
        <v>4.25</v>
      </c>
      <c r="BX69" s="2">
        <v>32.6</v>
      </c>
      <c r="BY69" s="4">
        <v>112</v>
      </c>
      <c r="BZ69" s="1" t="s">
        <v>98</v>
      </c>
      <c r="CA69" s="4">
        <v>128</v>
      </c>
      <c r="CB69" s="2">
        <v>83.6</v>
      </c>
      <c r="CC69" s="2">
        <v>99.4</v>
      </c>
      <c r="CD69" s="11">
        <v>28.875</v>
      </c>
      <c r="CE69" s="11">
        <v>5.5</v>
      </c>
      <c r="CF69" s="12">
        <v>3</v>
      </c>
      <c r="CG69" s="3">
        <f>Beams!$B$11/F69</f>
        <v>172.12863705972435</v>
      </c>
      <c r="CH69" s="3">
        <f>Beams!$B$9/AO69</f>
        <v>14.808959156785244</v>
      </c>
      <c r="CI69" s="3">
        <f>Beams!$C$9/AS69</f>
        <v>106.0377358490566</v>
      </c>
      <c r="CJ69" s="3">
        <f>Beams!$B$8*BE69/(AQ69*2*T69)</f>
        <v>815.40178571428567</v>
      </c>
      <c r="CK69" s="3">
        <f>Beams!$C$8*BF69/(AM69*Q69)</f>
        <v>475.5708927231808</v>
      </c>
      <c r="CL69" s="3">
        <f>Beams!$B$12*T69/AX69</f>
        <v>517.52517985611507</v>
      </c>
      <c r="CM69" s="3">
        <f>Beams!$B$12*Q69/AX69</f>
        <v>313.34532374100718</v>
      </c>
      <c r="CN69" s="3">
        <f t="shared" si="0"/>
        <v>1698.2260441391127</v>
      </c>
      <c r="CO69" s="3">
        <f t="shared" si="1"/>
        <v>1029.0254821658052</v>
      </c>
      <c r="CP69" s="3"/>
      <c r="CQ69" s="3">
        <f>MIN(Beams!$B$21:$B$22)/MAX(CN69:CP69)-1</f>
        <v>10.776995217464508</v>
      </c>
      <c r="CS69" s="1"/>
      <c r="CT69" s="2"/>
      <c r="CU69" s="2"/>
      <c r="CV69" s="1"/>
      <c r="CW69" s="1"/>
      <c r="CX69" s="1"/>
      <c r="CY69" s="2"/>
      <c r="CZ69" s="1"/>
      <c r="DA69" s="1"/>
      <c r="DB69" s="1"/>
      <c r="DC69" s="1"/>
      <c r="DD69" s="1"/>
      <c r="DE69" s="1"/>
      <c r="DF69" s="1"/>
      <c r="DG69" s="3"/>
      <c r="DH69" s="1"/>
      <c r="DI69" s="1"/>
      <c r="DJ69" s="2"/>
      <c r="DK69" s="1"/>
      <c r="DL69" s="1"/>
      <c r="DM69" s="1"/>
      <c r="DN69" s="1"/>
      <c r="DO69" s="1"/>
      <c r="DP69" s="1"/>
      <c r="DQ69" s="1"/>
      <c r="DR69" s="1"/>
      <c r="DS69" s="1"/>
      <c r="DT69" s="2"/>
      <c r="DU69" s="1"/>
      <c r="DV69" s="1"/>
      <c r="DW69" s="1"/>
      <c r="DX69" s="1"/>
      <c r="DY69" s="1"/>
      <c r="DZ69" s="1"/>
      <c r="EA69" s="1"/>
      <c r="EB69" s="1"/>
      <c r="EC69" s="1"/>
      <c r="ED69" s="4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2"/>
      <c r="EX69" s="1"/>
      <c r="EY69" s="1"/>
      <c r="EZ69" s="1"/>
      <c r="FA69" s="1"/>
      <c r="FB69" s="1"/>
      <c r="FC69" s="1"/>
      <c r="FD69" s="1"/>
      <c r="FE69" s="1"/>
      <c r="FF69" s="1"/>
    </row>
    <row r="70" spans="1:162" x14ac:dyDescent="0.55000000000000004">
      <c r="A70" s="1" t="s">
        <v>17</v>
      </c>
      <c r="B70" s="1" t="s">
        <v>165</v>
      </c>
      <c r="C70" s="1" t="s">
        <v>165</v>
      </c>
      <c r="D70" s="1" t="s">
        <v>100</v>
      </c>
      <c r="E70" s="4">
        <v>201</v>
      </c>
      <c r="F70" s="2">
        <v>59.1</v>
      </c>
      <c r="G70" s="2">
        <v>33.700000000000003</v>
      </c>
      <c r="H70" s="11">
        <v>33.625</v>
      </c>
      <c r="I70" s="1" t="s">
        <v>98</v>
      </c>
      <c r="J70" s="1" t="s">
        <v>98</v>
      </c>
      <c r="K70" s="1" t="s">
        <v>98</v>
      </c>
      <c r="L70" s="2">
        <v>15.7</v>
      </c>
      <c r="M70" s="11">
        <v>15.75</v>
      </c>
      <c r="N70" s="11" t="s">
        <v>98</v>
      </c>
      <c r="O70" s="1" t="s">
        <v>98</v>
      </c>
      <c r="P70" s="1" t="s">
        <v>98</v>
      </c>
      <c r="Q70" s="14">
        <v>0.71499999999999997</v>
      </c>
      <c r="R70" s="11">
        <v>0.6875</v>
      </c>
      <c r="S70" s="13">
        <v>0.375</v>
      </c>
      <c r="T70" s="3">
        <v>1.1499999999999999</v>
      </c>
      <c r="U70" s="13">
        <v>1.125</v>
      </c>
      <c r="V70" s="1" t="s">
        <v>98</v>
      </c>
      <c r="W70" s="1" t="s">
        <v>98</v>
      </c>
      <c r="X70" s="1" t="s">
        <v>98</v>
      </c>
      <c r="Y70" s="16">
        <v>1.94</v>
      </c>
      <c r="Z70" s="18">
        <v>2.4375</v>
      </c>
      <c r="AA70" s="18">
        <v>1.5625</v>
      </c>
      <c r="AB70" s="1" t="s">
        <v>98</v>
      </c>
      <c r="AC70" s="1" t="s">
        <v>98</v>
      </c>
      <c r="AD70" s="1" t="s">
        <v>98</v>
      </c>
      <c r="AE70" s="1" t="s">
        <v>98</v>
      </c>
      <c r="AF70" s="1" t="s">
        <v>98</v>
      </c>
      <c r="AG70" s="3">
        <v>6.85</v>
      </c>
      <c r="AH70" s="1" t="s">
        <v>98</v>
      </c>
      <c r="AI70" s="1" t="s">
        <v>98</v>
      </c>
      <c r="AJ70" s="2">
        <v>41.7</v>
      </c>
      <c r="AK70" s="1" t="s">
        <v>98</v>
      </c>
      <c r="AL70" s="1" t="s">
        <v>98</v>
      </c>
      <c r="AM70" s="4">
        <v>11600</v>
      </c>
      <c r="AN70" s="4">
        <v>773</v>
      </c>
      <c r="AO70" s="4">
        <v>686</v>
      </c>
      <c r="AP70" s="2">
        <v>14</v>
      </c>
      <c r="AQ70" s="4">
        <v>749</v>
      </c>
      <c r="AR70" s="1">
        <v>147</v>
      </c>
      <c r="AS70" s="2">
        <v>95.2</v>
      </c>
      <c r="AT70" s="3">
        <v>3.56</v>
      </c>
      <c r="AU70" s="1" t="s">
        <v>98</v>
      </c>
      <c r="AV70" s="1" t="s">
        <v>98</v>
      </c>
      <c r="AW70" s="1" t="s">
        <v>98</v>
      </c>
      <c r="AX70" s="2">
        <v>20.8</v>
      </c>
      <c r="AY70" s="4">
        <v>198000</v>
      </c>
      <c r="AZ70" s="1" t="s">
        <v>98</v>
      </c>
      <c r="BA70" s="4">
        <v>128</v>
      </c>
      <c r="BB70" s="4">
        <v>577</v>
      </c>
      <c r="BC70" s="1" t="s">
        <v>98</v>
      </c>
      <c r="BD70" s="1" t="s">
        <v>98</v>
      </c>
      <c r="BE70" s="4">
        <v>140</v>
      </c>
      <c r="BF70" s="4">
        <v>382</v>
      </c>
      <c r="BG70" s="1" t="s">
        <v>98</v>
      </c>
      <c r="BH70" s="1" t="s">
        <v>98</v>
      </c>
      <c r="BI70" s="1" t="s">
        <v>98</v>
      </c>
      <c r="BJ70" s="1" t="s">
        <v>98</v>
      </c>
      <c r="BK70" s="1" t="s">
        <v>98</v>
      </c>
      <c r="BL70" s="1" t="s">
        <v>98</v>
      </c>
      <c r="BM70" s="1" t="s">
        <v>98</v>
      </c>
      <c r="BN70" s="1" t="s">
        <v>98</v>
      </c>
      <c r="BO70" s="1" t="s">
        <v>98</v>
      </c>
      <c r="BP70" s="1" t="s">
        <v>98</v>
      </c>
      <c r="BQ70" s="1" t="s">
        <v>98</v>
      </c>
      <c r="BR70" s="1" t="s">
        <v>98</v>
      </c>
      <c r="BS70" s="1" t="s">
        <v>98</v>
      </c>
      <c r="BT70" s="1" t="s">
        <v>98</v>
      </c>
      <c r="BU70" s="1" t="s">
        <v>98</v>
      </c>
      <c r="BV70" s="1" t="s">
        <v>98</v>
      </c>
      <c r="BW70" s="3">
        <v>4.21</v>
      </c>
      <c r="BX70" s="2">
        <v>32.6</v>
      </c>
      <c r="BY70" s="4">
        <v>111</v>
      </c>
      <c r="BZ70" s="1" t="s">
        <v>98</v>
      </c>
      <c r="CA70" s="4">
        <v>127</v>
      </c>
      <c r="CB70" s="2">
        <v>83.1</v>
      </c>
      <c r="CC70" s="2">
        <v>98.8</v>
      </c>
      <c r="CD70" s="11">
        <v>28.875</v>
      </c>
      <c r="CE70" s="11">
        <v>5.5</v>
      </c>
      <c r="CF70" s="12">
        <v>3</v>
      </c>
      <c r="CG70" s="3">
        <f>Beams!$B$11/F70</f>
        <v>190.18612521150592</v>
      </c>
      <c r="CH70" s="3">
        <f>Beams!$B$9/AO70</f>
        <v>16.384839650145771</v>
      </c>
      <c r="CI70" s="3">
        <f>Beams!$C$9/AS70</f>
        <v>118.0672268907563</v>
      </c>
      <c r="CJ70" s="3">
        <f>Beams!$B$8*BE70/(AQ70*2*T70)</f>
        <v>913.44981714750111</v>
      </c>
      <c r="CK70" s="3">
        <f>Beams!$C$8*BF70/(AM70*Q70)</f>
        <v>517.68507354714257</v>
      </c>
      <c r="CL70" s="3">
        <f>Beams!$B$12*T70/AX70</f>
        <v>621.44230769230762</v>
      </c>
      <c r="CM70" s="3">
        <f>Beams!$B$12*Q70/AX70</f>
        <v>386.37499999999994</v>
      </c>
      <c r="CN70" s="3">
        <f t="shared" ref="CN70:CN133" si="2">SQRT( (CG70 + CH70 + CI70)^2 + 3 * ( CJ70^2 + CL70^2 ) )</f>
        <v>1940.9104271589931</v>
      </c>
      <c r="CO70" s="3">
        <f t="shared" ref="CO70:CO133" si="3">SQRT( (CG70 + CH70 + CI70)^2 + 3 * ( CK70^2 + CM70^2 ) )</f>
        <v>1165.0066023588897</v>
      </c>
      <c r="CP70" s="3"/>
      <c r="CQ70" s="3">
        <f>MIN(Beams!$B$21:$B$22)/MAX(CN70:CP70)-1</f>
        <v>9.3044425544536811</v>
      </c>
      <c r="CS70" s="1"/>
      <c r="CT70" s="2"/>
      <c r="CU70" s="2"/>
      <c r="CV70" s="1"/>
      <c r="CW70" s="1"/>
      <c r="CX70" s="1"/>
      <c r="CY70" s="2"/>
      <c r="CZ70" s="1"/>
      <c r="DA70" s="1"/>
      <c r="DB70" s="1"/>
      <c r="DC70" s="1"/>
      <c r="DD70" s="1"/>
      <c r="DE70" s="1"/>
      <c r="DF70" s="1"/>
      <c r="DG70" s="3"/>
      <c r="DH70" s="1"/>
      <c r="DI70" s="1"/>
      <c r="DJ70" s="2"/>
      <c r="DK70" s="1"/>
      <c r="DL70" s="1"/>
      <c r="DM70" s="1"/>
      <c r="DN70" s="1"/>
      <c r="DO70" s="1"/>
      <c r="DP70" s="1"/>
      <c r="DQ70" s="1"/>
      <c r="DR70" s="1"/>
      <c r="DS70" s="1"/>
      <c r="DT70" s="2"/>
      <c r="DU70" s="1"/>
      <c r="DV70" s="1"/>
      <c r="DW70" s="1"/>
      <c r="DX70" s="1"/>
      <c r="DY70" s="1"/>
      <c r="DZ70" s="1"/>
      <c r="EA70" s="1"/>
      <c r="EB70" s="1"/>
      <c r="EC70" s="1"/>
      <c r="ED70" s="4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</row>
    <row r="71" spans="1:162" x14ac:dyDescent="0.55000000000000004">
      <c r="A71" s="1" t="s">
        <v>17</v>
      </c>
      <c r="B71" s="1" t="s">
        <v>166</v>
      </c>
      <c r="C71" s="1" t="s">
        <v>166</v>
      </c>
      <c r="D71" s="1" t="s">
        <v>100</v>
      </c>
      <c r="E71" s="4">
        <v>169</v>
      </c>
      <c r="F71" s="2">
        <v>49.5</v>
      </c>
      <c r="G71" s="2">
        <v>33.799999999999997</v>
      </c>
      <c r="H71" s="11">
        <v>33.875</v>
      </c>
      <c r="I71" s="1" t="s">
        <v>98</v>
      </c>
      <c r="J71" s="1" t="s">
        <v>98</v>
      </c>
      <c r="K71" s="1" t="s">
        <v>98</v>
      </c>
      <c r="L71" s="2">
        <v>11.5</v>
      </c>
      <c r="M71" s="11">
        <v>11.5</v>
      </c>
      <c r="N71" s="11" t="s">
        <v>98</v>
      </c>
      <c r="O71" s="1" t="s">
        <v>98</v>
      </c>
      <c r="P71" s="1" t="s">
        <v>98</v>
      </c>
      <c r="Q71" s="14">
        <v>0.67</v>
      </c>
      <c r="R71" s="11">
        <v>0.6875</v>
      </c>
      <c r="S71" s="13">
        <v>0.375</v>
      </c>
      <c r="T71" s="3">
        <v>1.22</v>
      </c>
      <c r="U71" s="13">
        <v>1.25</v>
      </c>
      <c r="V71" s="1" t="s">
        <v>98</v>
      </c>
      <c r="W71" s="1" t="s">
        <v>98</v>
      </c>
      <c r="X71" s="1" t="s">
        <v>98</v>
      </c>
      <c r="Y71" s="16">
        <v>1.92</v>
      </c>
      <c r="Z71" s="18">
        <v>2.4375</v>
      </c>
      <c r="AA71" s="18">
        <v>1.5625</v>
      </c>
      <c r="AB71" s="1" t="s">
        <v>98</v>
      </c>
      <c r="AC71" s="1" t="s">
        <v>98</v>
      </c>
      <c r="AD71" s="1" t="s">
        <v>98</v>
      </c>
      <c r="AE71" s="1" t="s">
        <v>98</v>
      </c>
      <c r="AF71" s="1" t="s">
        <v>98</v>
      </c>
      <c r="AG71" s="3">
        <v>4.71</v>
      </c>
      <c r="AH71" s="1" t="s">
        <v>98</v>
      </c>
      <c r="AI71" s="1" t="s">
        <v>98</v>
      </c>
      <c r="AJ71" s="2">
        <v>44.7</v>
      </c>
      <c r="AK71" s="1" t="s">
        <v>98</v>
      </c>
      <c r="AL71" s="1" t="s">
        <v>98</v>
      </c>
      <c r="AM71" s="4">
        <v>9290</v>
      </c>
      <c r="AN71" s="4">
        <v>629</v>
      </c>
      <c r="AO71" s="4">
        <v>549</v>
      </c>
      <c r="AP71" s="2">
        <v>13.7</v>
      </c>
      <c r="AQ71" s="4">
        <v>310</v>
      </c>
      <c r="AR71" s="2">
        <v>84.4</v>
      </c>
      <c r="AS71" s="2">
        <v>53.9</v>
      </c>
      <c r="AT71" s="3">
        <v>2.5</v>
      </c>
      <c r="AU71" s="1" t="s">
        <v>98</v>
      </c>
      <c r="AV71" s="1" t="s">
        <v>98</v>
      </c>
      <c r="AW71" s="1" t="s">
        <v>98</v>
      </c>
      <c r="AX71" s="2">
        <v>17.7</v>
      </c>
      <c r="AY71" s="4">
        <v>82400</v>
      </c>
      <c r="AZ71" s="1" t="s">
        <v>98</v>
      </c>
      <c r="BA71" s="2">
        <v>93.7</v>
      </c>
      <c r="BB71" s="4">
        <v>329</v>
      </c>
      <c r="BC71" s="1" t="s">
        <v>98</v>
      </c>
      <c r="BD71" s="1" t="s">
        <v>98</v>
      </c>
      <c r="BE71" s="4">
        <v>108</v>
      </c>
      <c r="BF71" s="4">
        <v>311</v>
      </c>
      <c r="BG71" s="1" t="s">
        <v>98</v>
      </c>
      <c r="BH71" s="1" t="s">
        <v>98</v>
      </c>
      <c r="BI71" s="1" t="s">
        <v>98</v>
      </c>
      <c r="BJ71" s="1" t="s">
        <v>98</v>
      </c>
      <c r="BK71" s="1" t="s">
        <v>98</v>
      </c>
      <c r="BL71" s="1" t="s">
        <v>98</v>
      </c>
      <c r="BM71" s="1" t="s">
        <v>98</v>
      </c>
      <c r="BN71" s="1" t="s">
        <v>98</v>
      </c>
      <c r="BO71" s="1" t="s">
        <v>98</v>
      </c>
      <c r="BP71" s="1" t="s">
        <v>98</v>
      </c>
      <c r="BQ71" s="1" t="s">
        <v>98</v>
      </c>
      <c r="BR71" s="1" t="s">
        <v>98</v>
      </c>
      <c r="BS71" s="1" t="s">
        <v>98</v>
      </c>
      <c r="BT71" s="1" t="s">
        <v>98</v>
      </c>
      <c r="BU71" s="1" t="s">
        <v>98</v>
      </c>
      <c r="BV71" s="1" t="s">
        <v>98</v>
      </c>
      <c r="BW71" s="3">
        <v>3.03</v>
      </c>
      <c r="BX71" s="2">
        <v>32.6</v>
      </c>
      <c r="BY71" s="2">
        <v>99.5</v>
      </c>
      <c r="BZ71" s="1" t="s">
        <v>98</v>
      </c>
      <c r="CA71" s="4">
        <v>111</v>
      </c>
      <c r="CB71" s="2">
        <v>79.099999999999994</v>
      </c>
      <c r="CC71" s="2">
        <v>90.6</v>
      </c>
      <c r="CD71" s="11">
        <v>28.875</v>
      </c>
      <c r="CE71" s="11">
        <v>5.5</v>
      </c>
      <c r="CF71" s="12" t="s">
        <v>98</v>
      </c>
      <c r="CG71" s="3">
        <f>Beams!$B$11/F71</f>
        <v>227.07070707070707</v>
      </c>
      <c r="CH71" s="3">
        <f>Beams!$B$9/AO71</f>
        <v>20.473588342440802</v>
      </c>
      <c r="CI71" s="3">
        <f>Beams!$C$9/AS71</f>
        <v>208.53432282003712</v>
      </c>
      <c r="CJ71" s="3">
        <f>Beams!$B$8*BE71/(AQ71*2*T71)</f>
        <v>1604.865150713908</v>
      </c>
      <c r="CK71" s="3">
        <f>Beams!$C$8*BF71/(AM71*Q71)</f>
        <v>561.61174750574355</v>
      </c>
      <c r="CL71" s="3">
        <f>Beams!$B$12*T71/AX71</f>
        <v>774.7344632768361</v>
      </c>
      <c r="CM71" s="3">
        <f>Beams!$B$12*Q71/AX71</f>
        <v>425.46892655367236</v>
      </c>
      <c r="CN71" s="3">
        <f t="shared" si="2"/>
        <v>3120.1641988369706</v>
      </c>
      <c r="CO71" s="3">
        <f t="shared" si="3"/>
        <v>1302.8055853453573</v>
      </c>
      <c r="CP71" s="3"/>
      <c r="CQ71" s="3">
        <f>MIN(Beams!$B$21:$B$22)/MAX(CN71:CP71)-1</f>
        <v>5.4099190701101323</v>
      </c>
      <c r="CS71" s="1"/>
      <c r="CT71" s="2"/>
      <c r="CU71" s="2"/>
      <c r="CV71" s="1"/>
      <c r="CW71" s="1"/>
      <c r="CX71" s="1"/>
      <c r="CY71" s="2"/>
      <c r="CZ71" s="1"/>
      <c r="DA71" s="1"/>
      <c r="DB71" s="1"/>
      <c r="DC71" s="1"/>
      <c r="DD71" s="1"/>
      <c r="DE71" s="1"/>
      <c r="DF71" s="1"/>
      <c r="DG71" s="3"/>
      <c r="DH71" s="1"/>
      <c r="DI71" s="1"/>
      <c r="DJ71" s="2"/>
      <c r="DK71" s="1"/>
      <c r="DL71" s="1"/>
      <c r="DM71" s="1"/>
      <c r="DN71" s="1"/>
      <c r="DO71" s="1"/>
      <c r="DP71" s="1"/>
      <c r="DQ71" s="1"/>
      <c r="DR71" s="1"/>
      <c r="DS71" s="1"/>
      <c r="DT71" s="2"/>
      <c r="DU71" s="1"/>
      <c r="DV71" s="1"/>
      <c r="DW71" s="1"/>
      <c r="DX71" s="1"/>
      <c r="DY71" s="1"/>
      <c r="DZ71" s="1"/>
      <c r="EA71" s="1"/>
      <c r="EB71" s="1"/>
      <c r="EC71" s="1"/>
      <c r="ED71" s="4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</row>
    <row r="72" spans="1:162" x14ac:dyDescent="0.55000000000000004">
      <c r="A72" s="1" t="s">
        <v>17</v>
      </c>
      <c r="B72" s="1" t="s">
        <v>167</v>
      </c>
      <c r="C72" s="1" t="s">
        <v>167</v>
      </c>
      <c r="D72" s="1" t="s">
        <v>100</v>
      </c>
      <c r="E72" s="4">
        <v>152</v>
      </c>
      <c r="F72" s="2">
        <v>44.9</v>
      </c>
      <c r="G72" s="2">
        <v>33.5</v>
      </c>
      <c r="H72" s="11">
        <v>33.5</v>
      </c>
      <c r="I72" s="1" t="s">
        <v>98</v>
      </c>
      <c r="J72" s="1" t="s">
        <v>98</v>
      </c>
      <c r="K72" s="1" t="s">
        <v>98</v>
      </c>
      <c r="L72" s="2">
        <v>11.6</v>
      </c>
      <c r="M72" s="11">
        <v>11.625</v>
      </c>
      <c r="N72" s="11" t="s">
        <v>98</v>
      </c>
      <c r="O72" s="1" t="s">
        <v>98</v>
      </c>
      <c r="P72" s="1" t="s">
        <v>98</v>
      </c>
      <c r="Q72" s="14">
        <v>0.63500000000000001</v>
      </c>
      <c r="R72" s="11">
        <v>0.625</v>
      </c>
      <c r="S72" s="13">
        <v>0.3125</v>
      </c>
      <c r="T72" s="3">
        <v>1.06</v>
      </c>
      <c r="U72" s="13">
        <v>1.0625</v>
      </c>
      <c r="V72" s="1" t="s">
        <v>98</v>
      </c>
      <c r="W72" s="1" t="s">
        <v>98</v>
      </c>
      <c r="X72" s="1" t="s">
        <v>98</v>
      </c>
      <c r="Y72" s="16">
        <v>1.76</v>
      </c>
      <c r="Z72" s="18">
        <v>2.3125</v>
      </c>
      <c r="AA72" s="18">
        <v>1.5</v>
      </c>
      <c r="AB72" s="1" t="s">
        <v>98</v>
      </c>
      <c r="AC72" s="1" t="s">
        <v>98</v>
      </c>
      <c r="AD72" s="1" t="s">
        <v>98</v>
      </c>
      <c r="AE72" s="1" t="s">
        <v>98</v>
      </c>
      <c r="AF72" s="1" t="s">
        <v>98</v>
      </c>
      <c r="AG72" s="3">
        <v>5.48</v>
      </c>
      <c r="AH72" s="1" t="s">
        <v>98</v>
      </c>
      <c r="AI72" s="1" t="s">
        <v>98</v>
      </c>
      <c r="AJ72" s="2">
        <v>47.2</v>
      </c>
      <c r="AK72" s="1" t="s">
        <v>98</v>
      </c>
      <c r="AL72" s="1" t="s">
        <v>98</v>
      </c>
      <c r="AM72" s="4">
        <v>8160</v>
      </c>
      <c r="AN72" s="4">
        <v>559</v>
      </c>
      <c r="AO72" s="4">
        <v>487</v>
      </c>
      <c r="AP72" s="2">
        <v>13.5</v>
      </c>
      <c r="AQ72" s="4">
        <v>273</v>
      </c>
      <c r="AR72" s="2">
        <v>73.900000000000006</v>
      </c>
      <c r="AS72" s="2">
        <v>47.2</v>
      </c>
      <c r="AT72" s="3">
        <v>2.4700000000000002</v>
      </c>
      <c r="AU72" s="1" t="s">
        <v>98</v>
      </c>
      <c r="AV72" s="1" t="s">
        <v>98</v>
      </c>
      <c r="AW72" s="1" t="s">
        <v>98</v>
      </c>
      <c r="AX72" s="2">
        <v>12.4</v>
      </c>
      <c r="AY72" s="4">
        <v>71700</v>
      </c>
      <c r="AZ72" s="1" t="s">
        <v>98</v>
      </c>
      <c r="BA72" s="2">
        <v>94.1</v>
      </c>
      <c r="BB72" s="4">
        <v>289</v>
      </c>
      <c r="BC72" s="1" t="s">
        <v>98</v>
      </c>
      <c r="BD72" s="1" t="s">
        <v>98</v>
      </c>
      <c r="BE72" s="2">
        <v>94.3</v>
      </c>
      <c r="BF72" s="4">
        <v>278</v>
      </c>
      <c r="BG72" s="1" t="s">
        <v>98</v>
      </c>
      <c r="BH72" s="1" t="s">
        <v>98</v>
      </c>
      <c r="BI72" s="1" t="s">
        <v>98</v>
      </c>
      <c r="BJ72" s="1" t="s">
        <v>98</v>
      </c>
      <c r="BK72" s="1" t="s">
        <v>98</v>
      </c>
      <c r="BL72" s="1" t="s">
        <v>98</v>
      </c>
      <c r="BM72" s="1" t="s">
        <v>98</v>
      </c>
      <c r="BN72" s="1" t="s">
        <v>98</v>
      </c>
      <c r="BO72" s="1" t="s">
        <v>98</v>
      </c>
      <c r="BP72" s="1" t="s">
        <v>98</v>
      </c>
      <c r="BQ72" s="1" t="s">
        <v>98</v>
      </c>
      <c r="BR72" s="1" t="s">
        <v>98</v>
      </c>
      <c r="BS72" s="1" t="s">
        <v>98</v>
      </c>
      <c r="BT72" s="1" t="s">
        <v>98</v>
      </c>
      <c r="BU72" s="1" t="s">
        <v>98</v>
      </c>
      <c r="BV72" s="1" t="s">
        <v>98</v>
      </c>
      <c r="BW72" s="3">
        <v>3.01</v>
      </c>
      <c r="BX72" s="2">
        <v>32.4</v>
      </c>
      <c r="BY72" s="2">
        <v>99.4</v>
      </c>
      <c r="BZ72" s="1" t="s">
        <v>98</v>
      </c>
      <c r="CA72" s="4">
        <v>111</v>
      </c>
      <c r="CB72" s="2">
        <v>78.599999999999994</v>
      </c>
      <c r="CC72" s="2">
        <v>90.2</v>
      </c>
      <c r="CD72" s="11">
        <v>28.875</v>
      </c>
      <c r="CE72" s="11">
        <v>5.5</v>
      </c>
      <c r="CF72" s="12" t="s">
        <v>98</v>
      </c>
      <c r="CG72" s="3">
        <f>Beams!$B$11/F72</f>
        <v>250.33407572383075</v>
      </c>
      <c r="CH72" s="3">
        <f>Beams!$B$9/AO72</f>
        <v>23.080082135523615</v>
      </c>
      <c r="CI72" s="3">
        <f>Beams!$C$9/AS72</f>
        <v>238.13559322033896</v>
      </c>
      <c r="CJ72" s="3">
        <f>Beams!$B$8*BE72/(AQ72*2*T72)</f>
        <v>1831.3843389315089</v>
      </c>
      <c r="CK72" s="3">
        <f>Beams!$C$8*BF72/(AM72*Q72)</f>
        <v>603.04153157325914</v>
      </c>
      <c r="CL72" s="3">
        <f>Beams!$B$12*T72/AX72</f>
        <v>960.8387096774195</v>
      </c>
      <c r="CM72" s="3">
        <f>Beams!$B$12*Q72/AX72</f>
        <v>575.59677419354841</v>
      </c>
      <c r="CN72" s="3">
        <f t="shared" si="2"/>
        <v>3618.4557502509547</v>
      </c>
      <c r="CO72" s="3">
        <f t="shared" si="3"/>
        <v>1531.8600959690864</v>
      </c>
      <c r="CP72" s="3"/>
      <c r="CQ72" s="3">
        <f>MIN(Beams!$B$21:$B$22)/MAX(CN72:CP72)-1</f>
        <v>4.5272197258769626</v>
      </c>
      <c r="CS72" s="1"/>
      <c r="CT72" s="2"/>
      <c r="CU72" s="2"/>
      <c r="CV72" s="1"/>
      <c r="CW72" s="1"/>
      <c r="CX72" s="1"/>
      <c r="CY72" s="2"/>
      <c r="CZ72" s="2"/>
      <c r="DA72" s="1"/>
      <c r="DB72" s="1"/>
      <c r="DC72" s="1"/>
      <c r="DD72" s="1"/>
      <c r="DE72" s="1"/>
      <c r="DF72" s="1"/>
      <c r="DG72" s="3"/>
      <c r="DH72" s="1"/>
      <c r="DI72" s="1"/>
      <c r="DJ72" s="2"/>
      <c r="DK72" s="1"/>
      <c r="DL72" s="1"/>
      <c r="DM72" s="1"/>
      <c r="DN72" s="1"/>
      <c r="DO72" s="1"/>
      <c r="DP72" s="1"/>
      <c r="DQ72" s="2"/>
      <c r="DR72" s="1"/>
      <c r="DS72" s="1"/>
      <c r="DT72" s="2"/>
      <c r="DU72" s="1"/>
      <c r="DV72" s="1"/>
      <c r="DW72" s="1"/>
      <c r="DX72" s="1"/>
      <c r="DY72" s="1"/>
      <c r="DZ72" s="1"/>
      <c r="EA72" s="1"/>
      <c r="EB72" s="1"/>
      <c r="EC72" s="1"/>
      <c r="ED72" s="4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</row>
    <row r="73" spans="1:162" x14ac:dyDescent="0.55000000000000004">
      <c r="A73" s="1" t="s">
        <v>17</v>
      </c>
      <c r="B73" s="1" t="s">
        <v>168</v>
      </c>
      <c r="C73" s="1" t="s">
        <v>168</v>
      </c>
      <c r="D73" s="1" t="s">
        <v>100</v>
      </c>
      <c r="E73" s="4">
        <v>141</v>
      </c>
      <c r="F73" s="2">
        <v>41.5</v>
      </c>
      <c r="G73" s="2">
        <v>33.299999999999997</v>
      </c>
      <c r="H73" s="11">
        <v>33.25</v>
      </c>
      <c r="I73" s="1" t="s">
        <v>98</v>
      </c>
      <c r="J73" s="1" t="s">
        <v>98</v>
      </c>
      <c r="K73" s="1" t="s">
        <v>98</v>
      </c>
      <c r="L73" s="2">
        <v>11.5</v>
      </c>
      <c r="M73" s="11">
        <v>11.5</v>
      </c>
      <c r="N73" s="11" t="s">
        <v>98</v>
      </c>
      <c r="O73" s="1" t="s">
        <v>98</v>
      </c>
      <c r="P73" s="1" t="s">
        <v>98</v>
      </c>
      <c r="Q73" s="14">
        <v>0.60499999999999998</v>
      </c>
      <c r="R73" s="11">
        <v>0.625</v>
      </c>
      <c r="S73" s="13">
        <v>0.3125</v>
      </c>
      <c r="T73" s="14">
        <v>0.96</v>
      </c>
      <c r="U73" s="13">
        <v>0.9375</v>
      </c>
      <c r="V73" s="1" t="s">
        <v>98</v>
      </c>
      <c r="W73" s="1" t="s">
        <v>98</v>
      </c>
      <c r="X73" s="1" t="s">
        <v>98</v>
      </c>
      <c r="Y73" s="16">
        <v>1.66</v>
      </c>
      <c r="Z73" s="18">
        <v>2.1875</v>
      </c>
      <c r="AA73" s="18">
        <v>1.5</v>
      </c>
      <c r="AB73" s="1" t="s">
        <v>98</v>
      </c>
      <c r="AC73" s="1" t="s">
        <v>98</v>
      </c>
      <c r="AD73" s="1" t="s">
        <v>98</v>
      </c>
      <c r="AE73" s="1" t="s">
        <v>98</v>
      </c>
      <c r="AF73" s="1" t="s">
        <v>98</v>
      </c>
      <c r="AG73" s="3">
        <v>6.01</v>
      </c>
      <c r="AH73" s="1" t="s">
        <v>98</v>
      </c>
      <c r="AI73" s="1" t="s">
        <v>98</v>
      </c>
      <c r="AJ73" s="2">
        <v>49.6</v>
      </c>
      <c r="AK73" s="1" t="s">
        <v>98</v>
      </c>
      <c r="AL73" s="1" t="s">
        <v>98</v>
      </c>
      <c r="AM73" s="4">
        <v>7450</v>
      </c>
      <c r="AN73" s="4">
        <v>514</v>
      </c>
      <c r="AO73" s="4">
        <v>448</v>
      </c>
      <c r="AP73" s="2">
        <v>13.4</v>
      </c>
      <c r="AQ73" s="4">
        <v>246</v>
      </c>
      <c r="AR73" s="2">
        <v>66.900000000000006</v>
      </c>
      <c r="AS73" s="2">
        <v>42.7</v>
      </c>
      <c r="AT73" s="3">
        <v>2.4300000000000002</v>
      </c>
      <c r="AU73" s="1" t="s">
        <v>98</v>
      </c>
      <c r="AV73" s="1" t="s">
        <v>98</v>
      </c>
      <c r="AW73" s="1" t="s">
        <v>98</v>
      </c>
      <c r="AX73" s="3">
        <v>9.6999999999999993</v>
      </c>
      <c r="AY73" s="4">
        <v>64400</v>
      </c>
      <c r="AZ73" s="1" t="s">
        <v>98</v>
      </c>
      <c r="BA73" s="2">
        <v>93</v>
      </c>
      <c r="BB73" s="4">
        <v>257</v>
      </c>
      <c r="BC73" s="1" t="s">
        <v>98</v>
      </c>
      <c r="BD73" s="1" t="s">
        <v>98</v>
      </c>
      <c r="BE73" s="2">
        <v>84.6</v>
      </c>
      <c r="BF73" s="4">
        <v>253</v>
      </c>
      <c r="BG73" s="1" t="s">
        <v>98</v>
      </c>
      <c r="BH73" s="1" t="s">
        <v>98</v>
      </c>
      <c r="BI73" s="1" t="s">
        <v>98</v>
      </c>
      <c r="BJ73" s="1" t="s">
        <v>98</v>
      </c>
      <c r="BK73" s="1" t="s">
        <v>98</v>
      </c>
      <c r="BL73" s="1" t="s">
        <v>98</v>
      </c>
      <c r="BM73" s="1" t="s">
        <v>98</v>
      </c>
      <c r="BN73" s="1" t="s">
        <v>98</v>
      </c>
      <c r="BO73" s="1" t="s">
        <v>98</v>
      </c>
      <c r="BP73" s="1" t="s">
        <v>98</v>
      </c>
      <c r="BQ73" s="1" t="s">
        <v>98</v>
      </c>
      <c r="BR73" s="1" t="s">
        <v>98</v>
      </c>
      <c r="BS73" s="1" t="s">
        <v>98</v>
      </c>
      <c r="BT73" s="1" t="s">
        <v>98</v>
      </c>
      <c r="BU73" s="1" t="s">
        <v>98</v>
      </c>
      <c r="BV73" s="1" t="s">
        <v>98</v>
      </c>
      <c r="BW73" s="3">
        <v>2.98</v>
      </c>
      <c r="BX73" s="2">
        <v>32.299999999999997</v>
      </c>
      <c r="BY73" s="2">
        <v>98.5</v>
      </c>
      <c r="BZ73" s="1" t="s">
        <v>98</v>
      </c>
      <c r="CA73" s="4">
        <v>110</v>
      </c>
      <c r="CB73" s="2">
        <v>78.099999999999994</v>
      </c>
      <c r="CC73" s="2">
        <v>89.6</v>
      </c>
      <c r="CD73" s="11">
        <v>28.875</v>
      </c>
      <c r="CE73" s="11">
        <v>5.5</v>
      </c>
      <c r="CF73" s="12" t="s">
        <v>98</v>
      </c>
      <c r="CG73" s="3">
        <f>Beams!$B$11/F73</f>
        <v>270.84337349397589</v>
      </c>
      <c r="CH73" s="3">
        <f>Beams!$B$9/AO73</f>
        <v>25.089285714285715</v>
      </c>
      <c r="CI73" s="3">
        <f>Beams!$C$9/AS73</f>
        <v>263.23185011709597</v>
      </c>
      <c r="CJ73" s="3">
        <f>Beams!$B$8*BE73/(AQ73*2*T73)</f>
        <v>2013.262195121951</v>
      </c>
      <c r="CK73" s="3">
        <f>Beams!$C$8*BF73/(AM73*Q73)</f>
        <v>630.92129347162904</v>
      </c>
      <c r="CL73" s="3">
        <f>Beams!$B$12*T73/AX73</f>
        <v>1112.4123711340208</v>
      </c>
      <c r="CM73" s="3">
        <f>Beams!$B$12*Q73/AX73</f>
        <v>701.05154639175259</v>
      </c>
      <c r="CN73" s="3">
        <f t="shared" si="2"/>
        <v>4023.0240861529628</v>
      </c>
      <c r="CO73" s="3">
        <f t="shared" si="3"/>
        <v>1726.6353976018245</v>
      </c>
      <c r="CP73" s="3"/>
      <c r="CQ73" s="3">
        <f>MIN(Beams!$B$21:$B$22)/MAX(CN73:CP73)-1</f>
        <v>3.971384603149394</v>
      </c>
      <c r="CS73" s="1"/>
      <c r="CT73" s="2"/>
      <c r="CU73" s="2"/>
      <c r="CV73" s="1"/>
      <c r="CW73" s="1"/>
      <c r="CX73" s="1"/>
      <c r="CY73" s="2"/>
      <c r="CZ73" s="1"/>
      <c r="DA73" s="1"/>
      <c r="DB73" s="1"/>
      <c r="DC73" s="1"/>
      <c r="DD73" s="1"/>
      <c r="DE73" s="1"/>
      <c r="DF73" s="1"/>
      <c r="DG73" s="3"/>
      <c r="DH73" s="1"/>
      <c r="DI73" s="1"/>
      <c r="DJ73" s="2"/>
      <c r="DK73" s="1"/>
      <c r="DL73" s="1"/>
      <c r="DM73" s="1"/>
      <c r="DN73" s="1"/>
      <c r="DO73" s="1"/>
      <c r="DP73" s="1"/>
      <c r="DQ73" s="2"/>
      <c r="DR73" s="1"/>
      <c r="DS73" s="1"/>
      <c r="DT73" s="2"/>
      <c r="DU73" s="1"/>
      <c r="DV73" s="1"/>
      <c r="DW73" s="1"/>
      <c r="DX73" s="1"/>
      <c r="DY73" s="1"/>
      <c r="DZ73" s="1"/>
      <c r="EA73" s="1"/>
      <c r="EB73" s="2"/>
      <c r="EC73" s="1"/>
      <c r="ED73" s="4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</row>
    <row r="74" spans="1:162" x14ac:dyDescent="0.55000000000000004">
      <c r="A74" s="1" t="s">
        <v>17</v>
      </c>
      <c r="B74" s="1" t="s">
        <v>169</v>
      </c>
      <c r="C74" s="1" t="s">
        <v>169</v>
      </c>
      <c r="D74" s="1" t="s">
        <v>100</v>
      </c>
      <c r="E74" s="4">
        <v>130</v>
      </c>
      <c r="F74" s="2">
        <v>38.299999999999997</v>
      </c>
      <c r="G74" s="2">
        <v>33.1</v>
      </c>
      <c r="H74" s="11">
        <v>33.125</v>
      </c>
      <c r="I74" s="1" t="s">
        <v>98</v>
      </c>
      <c r="J74" s="1" t="s">
        <v>98</v>
      </c>
      <c r="K74" s="1" t="s">
        <v>98</v>
      </c>
      <c r="L74" s="2">
        <v>11.5</v>
      </c>
      <c r="M74" s="11">
        <v>11.5</v>
      </c>
      <c r="N74" s="11" t="s">
        <v>98</v>
      </c>
      <c r="O74" s="1" t="s">
        <v>98</v>
      </c>
      <c r="P74" s="1" t="s">
        <v>98</v>
      </c>
      <c r="Q74" s="14">
        <v>0.57999999999999996</v>
      </c>
      <c r="R74" s="11">
        <v>0.5625</v>
      </c>
      <c r="S74" s="13">
        <v>0.3125</v>
      </c>
      <c r="T74" s="14">
        <v>0.85499999999999998</v>
      </c>
      <c r="U74" s="13">
        <v>0.875</v>
      </c>
      <c r="V74" s="1" t="s">
        <v>98</v>
      </c>
      <c r="W74" s="1" t="s">
        <v>98</v>
      </c>
      <c r="X74" s="1" t="s">
        <v>98</v>
      </c>
      <c r="Y74" s="16">
        <v>1.56</v>
      </c>
      <c r="Z74" s="18">
        <v>2.125</v>
      </c>
      <c r="AA74" s="18">
        <v>1.5</v>
      </c>
      <c r="AB74" s="1" t="s">
        <v>98</v>
      </c>
      <c r="AC74" s="1" t="s">
        <v>98</v>
      </c>
      <c r="AD74" s="1" t="s">
        <v>98</v>
      </c>
      <c r="AE74" s="1" t="s">
        <v>98</v>
      </c>
      <c r="AF74" s="1" t="s">
        <v>98</v>
      </c>
      <c r="AG74" s="3">
        <v>6.73</v>
      </c>
      <c r="AH74" s="1" t="s">
        <v>98</v>
      </c>
      <c r="AI74" s="1" t="s">
        <v>98</v>
      </c>
      <c r="AJ74" s="2">
        <v>51.7</v>
      </c>
      <c r="AK74" s="1" t="s">
        <v>98</v>
      </c>
      <c r="AL74" s="1" t="s">
        <v>98</v>
      </c>
      <c r="AM74" s="4">
        <v>6710</v>
      </c>
      <c r="AN74" s="4">
        <v>467</v>
      </c>
      <c r="AO74" s="4">
        <v>406</v>
      </c>
      <c r="AP74" s="2">
        <v>13.2</v>
      </c>
      <c r="AQ74" s="4">
        <v>218</v>
      </c>
      <c r="AR74" s="2">
        <v>59.5</v>
      </c>
      <c r="AS74" s="2">
        <v>37.9</v>
      </c>
      <c r="AT74" s="3">
        <v>2.39</v>
      </c>
      <c r="AU74" s="1" t="s">
        <v>98</v>
      </c>
      <c r="AV74" s="1" t="s">
        <v>98</v>
      </c>
      <c r="AW74" s="1" t="s">
        <v>98</v>
      </c>
      <c r="AX74" s="3">
        <v>7.37</v>
      </c>
      <c r="AY74" s="4">
        <v>56600</v>
      </c>
      <c r="AZ74" s="1" t="s">
        <v>98</v>
      </c>
      <c r="BA74" s="2">
        <v>92.7</v>
      </c>
      <c r="BB74" s="4">
        <v>228</v>
      </c>
      <c r="BC74" s="1" t="s">
        <v>98</v>
      </c>
      <c r="BD74" s="1" t="s">
        <v>98</v>
      </c>
      <c r="BE74" s="2">
        <v>75.3</v>
      </c>
      <c r="BF74" s="4">
        <v>230</v>
      </c>
      <c r="BG74" s="1" t="s">
        <v>98</v>
      </c>
      <c r="BH74" s="1" t="s">
        <v>98</v>
      </c>
      <c r="BI74" s="1" t="s">
        <v>98</v>
      </c>
      <c r="BJ74" s="1" t="s">
        <v>98</v>
      </c>
      <c r="BK74" s="1" t="s">
        <v>98</v>
      </c>
      <c r="BL74" s="1" t="s">
        <v>98</v>
      </c>
      <c r="BM74" s="1" t="s">
        <v>98</v>
      </c>
      <c r="BN74" s="1" t="s">
        <v>98</v>
      </c>
      <c r="BO74" s="1" t="s">
        <v>98</v>
      </c>
      <c r="BP74" s="1" t="s">
        <v>98</v>
      </c>
      <c r="BQ74" s="1" t="s">
        <v>98</v>
      </c>
      <c r="BR74" s="1" t="s">
        <v>98</v>
      </c>
      <c r="BS74" s="1" t="s">
        <v>98</v>
      </c>
      <c r="BT74" s="1" t="s">
        <v>98</v>
      </c>
      <c r="BU74" s="1" t="s">
        <v>98</v>
      </c>
      <c r="BV74" s="1" t="s">
        <v>98</v>
      </c>
      <c r="BW74" s="3">
        <v>2.94</v>
      </c>
      <c r="BX74" s="2">
        <v>32.200000000000003</v>
      </c>
      <c r="BY74" s="2">
        <v>98.5</v>
      </c>
      <c r="BZ74" s="1" t="s">
        <v>98</v>
      </c>
      <c r="CA74" s="4">
        <v>110</v>
      </c>
      <c r="CB74" s="2">
        <v>77.7</v>
      </c>
      <c r="CC74" s="2">
        <v>89.2</v>
      </c>
      <c r="CD74" s="11">
        <v>28.875</v>
      </c>
      <c r="CE74" s="11">
        <v>5.5</v>
      </c>
      <c r="CF74" s="12" t="s">
        <v>98</v>
      </c>
      <c r="CG74" s="3">
        <f>Beams!$B$11/F74</f>
        <v>293.47258485639691</v>
      </c>
      <c r="CH74" s="3">
        <f>Beams!$B$9/AO74</f>
        <v>27.684729064039409</v>
      </c>
      <c r="CI74" s="3">
        <f>Beams!$C$9/AS74</f>
        <v>296.56992084432721</v>
      </c>
      <c r="CJ74" s="3">
        <f>Beams!$B$8*BE74/(AQ74*2*T74)</f>
        <v>2270.4329631417995</v>
      </c>
      <c r="CK74" s="3">
        <f>Beams!$C$8*BF74/(AM74*Q74)</f>
        <v>664.26846189423918</v>
      </c>
      <c r="CL74" s="3">
        <f>Beams!$B$12*T74/AX74</f>
        <v>1303.9620081411124</v>
      </c>
      <c r="CM74" s="3">
        <f>Beams!$B$12*Q74/AX74</f>
        <v>884.55902306648568</v>
      </c>
      <c r="CN74" s="3">
        <f t="shared" si="2"/>
        <v>4576.8040391695695</v>
      </c>
      <c r="CO74" s="3">
        <f t="shared" si="3"/>
        <v>2013.1265983134651</v>
      </c>
      <c r="CP74" s="3"/>
      <c r="CQ74" s="3">
        <f>MIN(Beams!$B$21:$B$22)/MAX(CN74:CP74)-1</f>
        <v>3.3698615516055321</v>
      </c>
      <c r="CS74" s="1"/>
      <c r="CT74" s="2"/>
      <c r="CU74" s="2"/>
      <c r="CV74" s="1"/>
      <c r="CW74" s="1"/>
      <c r="CX74" s="1"/>
      <c r="CY74" s="2"/>
      <c r="CZ74" s="1"/>
      <c r="DA74" s="1"/>
      <c r="DB74" s="1"/>
      <c r="DC74" s="1"/>
      <c r="DD74" s="1"/>
      <c r="DE74" s="1"/>
      <c r="DF74" s="1"/>
      <c r="DG74" s="3"/>
      <c r="DH74" s="1"/>
      <c r="DI74" s="1"/>
      <c r="DJ74" s="2"/>
      <c r="DK74" s="1"/>
      <c r="DL74" s="1"/>
      <c r="DM74" s="1"/>
      <c r="DN74" s="1"/>
      <c r="DO74" s="1"/>
      <c r="DP74" s="1"/>
      <c r="DQ74" s="1"/>
      <c r="DR74" s="1"/>
      <c r="DS74" s="1"/>
      <c r="DT74" s="2"/>
      <c r="DU74" s="1"/>
      <c r="DV74" s="1"/>
      <c r="DW74" s="1"/>
      <c r="DX74" s="1"/>
      <c r="DY74" s="1"/>
      <c r="DZ74" s="1"/>
      <c r="EA74" s="1"/>
      <c r="EB74" s="1"/>
      <c r="EC74" s="1"/>
      <c r="ED74" s="4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26"/>
    </row>
    <row r="75" spans="1:162" x14ac:dyDescent="0.55000000000000004">
      <c r="A75" s="1" t="s">
        <v>17</v>
      </c>
      <c r="B75" s="1" t="s">
        <v>170</v>
      </c>
      <c r="C75" s="1" t="s">
        <v>170</v>
      </c>
      <c r="D75" s="1" t="s">
        <v>100</v>
      </c>
      <c r="E75" s="4">
        <v>118</v>
      </c>
      <c r="F75" s="2">
        <v>34.700000000000003</v>
      </c>
      <c r="G75" s="2">
        <v>32.9</v>
      </c>
      <c r="H75" s="11">
        <v>32.875</v>
      </c>
      <c r="I75" s="1" t="s">
        <v>98</v>
      </c>
      <c r="J75" s="1" t="s">
        <v>98</v>
      </c>
      <c r="K75" s="1" t="s">
        <v>98</v>
      </c>
      <c r="L75" s="2">
        <v>11.5</v>
      </c>
      <c r="M75" s="11">
        <v>11.5</v>
      </c>
      <c r="N75" s="11" t="s">
        <v>98</v>
      </c>
      <c r="O75" s="1" t="s">
        <v>98</v>
      </c>
      <c r="P75" s="1" t="s">
        <v>98</v>
      </c>
      <c r="Q75" s="14">
        <v>0.55000000000000004</v>
      </c>
      <c r="R75" s="11">
        <v>0.5625</v>
      </c>
      <c r="S75" s="13">
        <v>0.3125</v>
      </c>
      <c r="T75" s="14">
        <v>0.74</v>
      </c>
      <c r="U75" s="13">
        <v>0.75</v>
      </c>
      <c r="V75" s="1" t="s">
        <v>98</v>
      </c>
      <c r="W75" s="1" t="s">
        <v>98</v>
      </c>
      <c r="X75" s="1" t="s">
        <v>98</v>
      </c>
      <c r="Y75" s="16">
        <v>1.44</v>
      </c>
      <c r="Z75" s="18">
        <v>2</v>
      </c>
      <c r="AA75" s="18">
        <v>1.5</v>
      </c>
      <c r="AB75" s="1" t="s">
        <v>98</v>
      </c>
      <c r="AC75" s="1" t="s">
        <v>98</v>
      </c>
      <c r="AD75" s="1" t="s">
        <v>98</v>
      </c>
      <c r="AE75" s="1" t="s">
        <v>98</v>
      </c>
      <c r="AF75" s="1" t="s">
        <v>98</v>
      </c>
      <c r="AG75" s="3">
        <v>7.76</v>
      </c>
      <c r="AH75" s="1" t="s">
        <v>98</v>
      </c>
      <c r="AI75" s="1" t="s">
        <v>98</v>
      </c>
      <c r="AJ75" s="2">
        <v>54.5</v>
      </c>
      <c r="AK75" s="1" t="s">
        <v>98</v>
      </c>
      <c r="AL75" s="1" t="s">
        <v>98</v>
      </c>
      <c r="AM75" s="4">
        <v>5900</v>
      </c>
      <c r="AN75" s="4">
        <v>415</v>
      </c>
      <c r="AO75" s="4">
        <v>359</v>
      </c>
      <c r="AP75" s="2">
        <v>13</v>
      </c>
      <c r="AQ75" s="4">
        <v>187</v>
      </c>
      <c r="AR75" s="2">
        <v>51.3</v>
      </c>
      <c r="AS75" s="2">
        <v>32.6</v>
      </c>
      <c r="AT75" s="3">
        <v>2.3199999999999998</v>
      </c>
      <c r="AU75" s="1" t="s">
        <v>98</v>
      </c>
      <c r="AV75" s="1" t="s">
        <v>98</v>
      </c>
      <c r="AW75" s="1" t="s">
        <v>98</v>
      </c>
      <c r="AX75" s="3">
        <v>5.3</v>
      </c>
      <c r="AY75" s="4">
        <v>48300</v>
      </c>
      <c r="AZ75" s="1" t="s">
        <v>98</v>
      </c>
      <c r="BA75" s="2">
        <v>92.5</v>
      </c>
      <c r="BB75" s="4">
        <v>197</v>
      </c>
      <c r="BC75" s="1" t="s">
        <v>98</v>
      </c>
      <c r="BD75" s="1" t="s">
        <v>98</v>
      </c>
      <c r="BE75" s="2">
        <v>65.099999999999994</v>
      </c>
      <c r="BF75" s="4">
        <v>205</v>
      </c>
      <c r="BG75" s="1" t="s">
        <v>98</v>
      </c>
      <c r="BH75" s="1" t="s">
        <v>98</v>
      </c>
      <c r="BI75" s="1" t="s">
        <v>98</v>
      </c>
      <c r="BJ75" s="1" t="s">
        <v>98</v>
      </c>
      <c r="BK75" s="1" t="s">
        <v>98</v>
      </c>
      <c r="BL75" s="1" t="s">
        <v>98</v>
      </c>
      <c r="BM75" s="1" t="s">
        <v>98</v>
      </c>
      <c r="BN75" s="1" t="s">
        <v>98</v>
      </c>
      <c r="BO75" s="1" t="s">
        <v>98</v>
      </c>
      <c r="BP75" s="1" t="s">
        <v>98</v>
      </c>
      <c r="BQ75" s="1" t="s">
        <v>98</v>
      </c>
      <c r="BR75" s="1" t="s">
        <v>98</v>
      </c>
      <c r="BS75" s="1" t="s">
        <v>98</v>
      </c>
      <c r="BT75" s="1" t="s">
        <v>98</v>
      </c>
      <c r="BU75" s="1" t="s">
        <v>98</v>
      </c>
      <c r="BV75" s="1" t="s">
        <v>98</v>
      </c>
      <c r="BW75" s="3">
        <v>2.89</v>
      </c>
      <c r="BX75" s="2">
        <v>32.200000000000003</v>
      </c>
      <c r="BY75" s="2">
        <v>97.5</v>
      </c>
      <c r="BZ75" s="1" t="s">
        <v>98</v>
      </c>
      <c r="CA75" s="4">
        <v>109</v>
      </c>
      <c r="CB75" s="2">
        <v>77.3</v>
      </c>
      <c r="CC75" s="2">
        <v>88.8</v>
      </c>
      <c r="CD75" s="11">
        <v>28.875</v>
      </c>
      <c r="CE75" s="11">
        <v>5.5</v>
      </c>
      <c r="CF75" s="12" t="s">
        <v>98</v>
      </c>
      <c r="CG75" s="3">
        <f>Beams!$B$11/F75</f>
        <v>323.91930835734865</v>
      </c>
      <c r="CH75" s="3">
        <f>Beams!$B$9/AO75</f>
        <v>31.309192200557103</v>
      </c>
      <c r="CI75" s="3">
        <f>Beams!$C$9/AS75</f>
        <v>344.78527607361963</v>
      </c>
      <c r="CJ75" s="3">
        <f>Beams!$B$8*BE75/(AQ75*2*T75)</f>
        <v>2643.8936262465672</v>
      </c>
      <c r="CK75" s="3">
        <f>Beams!$C$8*BF75/(AM75*Q75)</f>
        <v>710.07704160246521</v>
      </c>
      <c r="CL75" s="3">
        <f>Beams!$B$12*T75/AX75</f>
        <v>1569.3584905660377</v>
      </c>
      <c r="CM75" s="3">
        <f>Beams!$B$12*Q75/AX75</f>
        <v>1166.4150943396228</v>
      </c>
      <c r="CN75" s="3">
        <f t="shared" si="2"/>
        <v>5371.1449453473824</v>
      </c>
      <c r="CO75" s="3">
        <f t="shared" si="3"/>
        <v>2466.6211746874692</v>
      </c>
      <c r="CP75" s="3"/>
      <c r="CQ75" s="3">
        <f>MIN(Beams!$B$21:$B$22)/MAX(CN75:CP75)-1</f>
        <v>2.7236008716027094</v>
      </c>
      <c r="CS75" s="1"/>
      <c r="CT75" s="2"/>
      <c r="CU75" s="2"/>
      <c r="CV75" s="1"/>
      <c r="CW75" s="1"/>
      <c r="CX75" s="1"/>
      <c r="CY75" s="2"/>
      <c r="CZ75" s="1"/>
      <c r="DA75" s="2"/>
      <c r="DB75" s="1"/>
      <c r="DC75" s="1"/>
      <c r="DD75" s="1"/>
      <c r="DE75" s="1"/>
      <c r="DF75" s="1"/>
      <c r="DG75" s="3"/>
      <c r="DH75" s="1"/>
      <c r="DI75" s="1"/>
      <c r="DJ75" s="2"/>
      <c r="DK75" s="1"/>
      <c r="DL75" s="1"/>
      <c r="DM75" s="1"/>
      <c r="DN75" s="1"/>
      <c r="DO75" s="1"/>
      <c r="DP75" s="1"/>
      <c r="DQ75" s="1"/>
      <c r="DR75" s="1"/>
      <c r="DS75" s="1"/>
      <c r="DT75" s="2"/>
      <c r="DU75" s="1"/>
      <c r="DV75" s="1"/>
      <c r="DW75" s="1"/>
      <c r="DX75" s="1"/>
      <c r="DY75" s="1"/>
      <c r="DZ75" s="1"/>
      <c r="EA75" s="1"/>
      <c r="EB75" s="1"/>
      <c r="EC75" s="1"/>
      <c r="ED75" s="4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26"/>
    </row>
    <row r="76" spans="1:162" x14ac:dyDescent="0.55000000000000004">
      <c r="A76" s="1" t="s">
        <v>17</v>
      </c>
      <c r="B76" s="1" t="s">
        <v>171</v>
      </c>
      <c r="C76" s="1" t="s">
        <v>171</v>
      </c>
      <c r="D76" s="1" t="s">
        <v>94</v>
      </c>
      <c r="E76" s="4">
        <v>391</v>
      </c>
      <c r="F76" s="4">
        <v>115</v>
      </c>
      <c r="G76" s="2">
        <v>33.200000000000003</v>
      </c>
      <c r="H76" s="11">
        <v>33.25</v>
      </c>
      <c r="I76" s="1" t="s">
        <v>98</v>
      </c>
      <c r="J76" s="1" t="s">
        <v>98</v>
      </c>
      <c r="K76" s="1" t="s">
        <v>98</v>
      </c>
      <c r="L76" s="2">
        <v>15.6</v>
      </c>
      <c r="M76" s="11">
        <v>15.625</v>
      </c>
      <c r="N76" s="11" t="s">
        <v>98</v>
      </c>
      <c r="O76" s="1" t="s">
        <v>98</v>
      </c>
      <c r="P76" s="1" t="s">
        <v>98</v>
      </c>
      <c r="Q76" s="3">
        <v>1.36</v>
      </c>
      <c r="R76" s="11">
        <v>1.375</v>
      </c>
      <c r="S76" s="13">
        <v>0.6875</v>
      </c>
      <c r="T76" s="3">
        <v>2.44</v>
      </c>
      <c r="U76" s="13">
        <v>2.4375</v>
      </c>
      <c r="V76" s="1" t="s">
        <v>98</v>
      </c>
      <c r="W76" s="1" t="s">
        <v>98</v>
      </c>
      <c r="X76" s="1" t="s">
        <v>98</v>
      </c>
      <c r="Y76" s="16">
        <v>3.23</v>
      </c>
      <c r="Z76" s="18">
        <v>3.75</v>
      </c>
      <c r="AA76" s="18">
        <v>1.875</v>
      </c>
      <c r="AB76" s="1" t="s">
        <v>98</v>
      </c>
      <c r="AC76" s="1" t="s">
        <v>98</v>
      </c>
      <c r="AD76" s="1" t="s">
        <v>98</v>
      </c>
      <c r="AE76" s="1" t="s">
        <v>98</v>
      </c>
      <c r="AF76" s="1" t="s">
        <v>98</v>
      </c>
      <c r="AG76" s="3">
        <v>3.19</v>
      </c>
      <c r="AH76" s="1" t="s">
        <v>98</v>
      </c>
      <c r="AI76" s="1" t="s">
        <v>98</v>
      </c>
      <c r="AJ76" s="2">
        <v>19.7</v>
      </c>
      <c r="AK76" s="1" t="s">
        <v>98</v>
      </c>
      <c r="AL76" s="1" t="s">
        <v>98</v>
      </c>
      <c r="AM76" s="4">
        <v>20700</v>
      </c>
      <c r="AN76" s="4">
        <v>1450</v>
      </c>
      <c r="AO76" s="4">
        <v>1250</v>
      </c>
      <c r="AP76" s="2">
        <v>13.4</v>
      </c>
      <c r="AQ76" s="4">
        <v>1550</v>
      </c>
      <c r="AR76" s="4">
        <v>310</v>
      </c>
      <c r="AS76" s="4">
        <v>198</v>
      </c>
      <c r="AT76" s="3">
        <v>3.67</v>
      </c>
      <c r="AU76" s="1" t="s">
        <v>98</v>
      </c>
      <c r="AV76" s="1" t="s">
        <v>98</v>
      </c>
      <c r="AW76" s="1" t="s">
        <v>98</v>
      </c>
      <c r="AX76" s="4">
        <v>173</v>
      </c>
      <c r="AY76" s="4">
        <v>366000</v>
      </c>
      <c r="AZ76" s="1" t="s">
        <v>98</v>
      </c>
      <c r="BA76" s="4">
        <v>120</v>
      </c>
      <c r="BB76" s="4">
        <v>1140</v>
      </c>
      <c r="BC76" s="1" t="s">
        <v>98</v>
      </c>
      <c r="BD76" s="1" t="s">
        <v>98</v>
      </c>
      <c r="BE76" s="4">
        <v>267</v>
      </c>
      <c r="BF76" s="4">
        <v>722</v>
      </c>
      <c r="BG76" s="1" t="s">
        <v>98</v>
      </c>
      <c r="BH76" s="1" t="s">
        <v>98</v>
      </c>
      <c r="BI76" s="1" t="s">
        <v>98</v>
      </c>
      <c r="BJ76" s="1" t="s">
        <v>98</v>
      </c>
      <c r="BK76" s="1" t="s">
        <v>98</v>
      </c>
      <c r="BL76" s="1" t="s">
        <v>98</v>
      </c>
      <c r="BM76" s="1" t="s">
        <v>98</v>
      </c>
      <c r="BN76" s="1" t="s">
        <v>98</v>
      </c>
      <c r="BO76" s="1" t="s">
        <v>98</v>
      </c>
      <c r="BP76" s="1" t="s">
        <v>98</v>
      </c>
      <c r="BQ76" s="1" t="s">
        <v>98</v>
      </c>
      <c r="BR76" s="1" t="s">
        <v>98</v>
      </c>
      <c r="BS76" s="1" t="s">
        <v>98</v>
      </c>
      <c r="BT76" s="1" t="s">
        <v>98</v>
      </c>
      <c r="BU76" s="1" t="s">
        <v>98</v>
      </c>
      <c r="BV76" s="1" t="s">
        <v>98</v>
      </c>
      <c r="BW76" s="3">
        <v>4.37</v>
      </c>
      <c r="BX76" s="2">
        <v>30.8</v>
      </c>
      <c r="BY76" s="4">
        <v>109</v>
      </c>
      <c r="BZ76" s="1" t="s">
        <v>98</v>
      </c>
      <c r="CA76" s="4">
        <v>125</v>
      </c>
      <c r="CB76" s="2">
        <v>82</v>
      </c>
      <c r="CC76" s="2">
        <v>97.6</v>
      </c>
      <c r="CD76" s="11">
        <v>25.75</v>
      </c>
      <c r="CE76" s="11">
        <v>5.5</v>
      </c>
      <c r="CF76" s="12">
        <v>3</v>
      </c>
      <c r="CG76" s="3">
        <f>Beams!$B$11/F76</f>
        <v>97.739130434782609</v>
      </c>
      <c r="CH76" s="3">
        <f>Beams!$B$9/AO76</f>
        <v>8.9920000000000009</v>
      </c>
      <c r="CI76" s="3">
        <f>Beams!$C$9/AS76</f>
        <v>56.767676767676768</v>
      </c>
      <c r="CJ76" s="3">
        <f>Beams!$B$8*BE76/(AQ76*2*T76)</f>
        <v>396.7583289264939</v>
      </c>
      <c r="CK76" s="3">
        <f>Beams!$C$8*BF76/(AM76*Q76)</f>
        <v>288.26655299801075</v>
      </c>
      <c r="CL76" s="3">
        <f>Beams!$B$12*T76/AX76</f>
        <v>158.52947976878613</v>
      </c>
      <c r="CM76" s="3">
        <f>Beams!$B$12*Q76/AX76</f>
        <v>88.360693641618511</v>
      </c>
      <c r="CN76" s="3">
        <f t="shared" si="2"/>
        <v>757.8774060107246</v>
      </c>
      <c r="CO76" s="3">
        <f t="shared" si="3"/>
        <v>547.21797597591365</v>
      </c>
      <c r="CP76" s="3"/>
      <c r="CQ76" s="3">
        <f>MIN(Beams!$B$21:$B$22)/MAX(CN76:CP76)-1</f>
        <v>25.389492339235911</v>
      </c>
      <c r="CS76" s="1"/>
      <c r="CT76" s="2"/>
      <c r="CU76" s="2"/>
      <c r="CV76" s="1"/>
      <c r="CW76" s="1"/>
      <c r="CX76" s="1"/>
      <c r="CY76" s="2"/>
      <c r="CZ76" s="1"/>
      <c r="DA76" s="1"/>
      <c r="DB76" s="1"/>
      <c r="DC76" s="1"/>
      <c r="DD76" s="1"/>
      <c r="DE76" s="1"/>
      <c r="DF76" s="1"/>
      <c r="DG76" s="3"/>
      <c r="DH76" s="1"/>
      <c r="DI76" s="1"/>
      <c r="DJ76" s="2"/>
      <c r="DK76" s="1"/>
      <c r="DL76" s="1"/>
      <c r="DM76" s="1"/>
      <c r="DN76" s="1"/>
      <c r="DO76" s="1"/>
      <c r="DP76" s="1"/>
      <c r="DQ76" s="1"/>
      <c r="DR76" s="1"/>
      <c r="DS76" s="1"/>
      <c r="DT76" s="2"/>
      <c r="DU76" s="1"/>
      <c r="DV76" s="1"/>
      <c r="DW76" s="1"/>
      <c r="DX76" s="1"/>
      <c r="DY76" s="1"/>
      <c r="DZ76" s="1"/>
      <c r="EA76" s="1"/>
      <c r="EB76" s="1"/>
      <c r="EC76" s="1"/>
      <c r="ED76" s="4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26"/>
    </row>
    <row r="77" spans="1:162" x14ac:dyDescent="0.55000000000000004">
      <c r="A77" s="1" t="s">
        <v>17</v>
      </c>
      <c r="B77" s="1" t="s">
        <v>172</v>
      </c>
      <c r="C77" s="1" t="s">
        <v>172</v>
      </c>
      <c r="D77" s="1" t="s">
        <v>94</v>
      </c>
      <c r="E77" s="4">
        <v>357</v>
      </c>
      <c r="F77" s="4">
        <v>105</v>
      </c>
      <c r="G77" s="2">
        <v>32.799999999999997</v>
      </c>
      <c r="H77" s="11">
        <v>32.75</v>
      </c>
      <c r="I77" s="1" t="s">
        <v>98</v>
      </c>
      <c r="J77" s="1" t="s">
        <v>98</v>
      </c>
      <c r="K77" s="1" t="s">
        <v>98</v>
      </c>
      <c r="L77" s="2">
        <v>15.5</v>
      </c>
      <c r="M77" s="11">
        <v>15.5</v>
      </c>
      <c r="N77" s="11" t="s">
        <v>98</v>
      </c>
      <c r="O77" s="1" t="s">
        <v>98</v>
      </c>
      <c r="P77" s="1" t="s">
        <v>98</v>
      </c>
      <c r="Q77" s="3">
        <v>1.24</v>
      </c>
      <c r="R77" s="11">
        <v>1.25</v>
      </c>
      <c r="S77" s="13">
        <v>0.625</v>
      </c>
      <c r="T77" s="3">
        <v>2.2400000000000002</v>
      </c>
      <c r="U77" s="13">
        <v>2.25</v>
      </c>
      <c r="V77" s="1" t="s">
        <v>98</v>
      </c>
      <c r="W77" s="1" t="s">
        <v>98</v>
      </c>
      <c r="X77" s="1" t="s">
        <v>98</v>
      </c>
      <c r="Y77" s="16">
        <v>3.03</v>
      </c>
      <c r="Z77" s="18">
        <v>3.5</v>
      </c>
      <c r="AA77" s="18">
        <v>1.8125</v>
      </c>
      <c r="AB77" s="1" t="s">
        <v>98</v>
      </c>
      <c r="AC77" s="1" t="s">
        <v>98</v>
      </c>
      <c r="AD77" s="1" t="s">
        <v>98</v>
      </c>
      <c r="AE77" s="1" t="s">
        <v>98</v>
      </c>
      <c r="AF77" s="1" t="s">
        <v>98</v>
      </c>
      <c r="AG77" s="3">
        <v>3.45</v>
      </c>
      <c r="AH77" s="1" t="s">
        <v>98</v>
      </c>
      <c r="AI77" s="1" t="s">
        <v>98</v>
      </c>
      <c r="AJ77" s="2">
        <v>21.6</v>
      </c>
      <c r="AK77" s="1" t="s">
        <v>98</v>
      </c>
      <c r="AL77" s="1" t="s">
        <v>98</v>
      </c>
      <c r="AM77" s="4">
        <v>18700</v>
      </c>
      <c r="AN77" s="4">
        <v>1320</v>
      </c>
      <c r="AO77" s="4">
        <v>1140</v>
      </c>
      <c r="AP77" s="2">
        <v>13.3</v>
      </c>
      <c r="AQ77" s="4">
        <v>1390</v>
      </c>
      <c r="AR77" s="4">
        <v>279</v>
      </c>
      <c r="AS77" s="4">
        <v>179</v>
      </c>
      <c r="AT77" s="3">
        <v>3.64</v>
      </c>
      <c r="AU77" s="1" t="s">
        <v>98</v>
      </c>
      <c r="AV77" s="1" t="s">
        <v>98</v>
      </c>
      <c r="AW77" s="1" t="s">
        <v>98</v>
      </c>
      <c r="AX77" s="4">
        <v>134</v>
      </c>
      <c r="AY77" s="4">
        <v>324000</v>
      </c>
      <c r="AZ77" s="1" t="s">
        <v>98</v>
      </c>
      <c r="BA77" s="4">
        <v>118</v>
      </c>
      <c r="BB77" s="4">
        <v>1030</v>
      </c>
      <c r="BC77" s="1" t="s">
        <v>98</v>
      </c>
      <c r="BD77" s="1" t="s">
        <v>98</v>
      </c>
      <c r="BE77" s="4">
        <v>244</v>
      </c>
      <c r="BF77" s="4">
        <v>655</v>
      </c>
      <c r="BG77" s="1" t="s">
        <v>98</v>
      </c>
      <c r="BH77" s="1" t="s">
        <v>98</v>
      </c>
      <c r="BI77" s="1" t="s">
        <v>98</v>
      </c>
      <c r="BJ77" s="1" t="s">
        <v>98</v>
      </c>
      <c r="BK77" s="1" t="s">
        <v>98</v>
      </c>
      <c r="BL77" s="1" t="s">
        <v>98</v>
      </c>
      <c r="BM77" s="1" t="s">
        <v>98</v>
      </c>
      <c r="BN77" s="1" t="s">
        <v>98</v>
      </c>
      <c r="BO77" s="1" t="s">
        <v>98</v>
      </c>
      <c r="BP77" s="1" t="s">
        <v>98</v>
      </c>
      <c r="BQ77" s="1" t="s">
        <v>98</v>
      </c>
      <c r="BR77" s="1" t="s">
        <v>98</v>
      </c>
      <c r="BS77" s="1" t="s">
        <v>98</v>
      </c>
      <c r="BT77" s="1" t="s">
        <v>98</v>
      </c>
      <c r="BU77" s="1" t="s">
        <v>98</v>
      </c>
      <c r="BV77" s="1" t="s">
        <v>98</v>
      </c>
      <c r="BW77" s="3">
        <v>4.3099999999999996</v>
      </c>
      <c r="BX77" s="2">
        <v>30.6</v>
      </c>
      <c r="BY77" s="4">
        <v>108</v>
      </c>
      <c r="BZ77" s="1" t="s">
        <v>98</v>
      </c>
      <c r="CA77" s="4">
        <v>124</v>
      </c>
      <c r="CB77" s="2">
        <v>81.099999999999994</v>
      </c>
      <c r="CC77" s="2">
        <v>96.6</v>
      </c>
      <c r="CD77" s="11">
        <v>25.75</v>
      </c>
      <c r="CE77" s="11">
        <v>5.5</v>
      </c>
      <c r="CF77" s="12">
        <v>3</v>
      </c>
      <c r="CG77" s="3">
        <f>Beams!$B$11/F77</f>
        <v>107.04761904761905</v>
      </c>
      <c r="CH77" s="3">
        <f>Beams!$B$9/AO77</f>
        <v>9.8596491228070171</v>
      </c>
      <c r="CI77" s="3">
        <f>Beams!$C$9/AS77</f>
        <v>62.793296089385478</v>
      </c>
      <c r="CJ77" s="3">
        <f>Beams!$B$8*BE77/(AQ77*2*T77)</f>
        <v>440.41623843782111</v>
      </c>
      <c r="CK77" s="3">
        <f>Beams!$C$8*BF77/(AM77*Q77)</f>
        <v>317.50043125754701</v>
      </c>
      <c r="CL77" s="3">
        <f>Beams!$B$12*T77/AX77</f>
        <v>187.89253731343285</v>
      </c>
      <c r="CM77" s="3">
        <f>Beams!$B$12*Q77/AX77</f>
        <v>104.01194029850747</v>
      </c>
      <c r="CN77" s="3">
        <f t="shared" si="2"/>
        <v>848.5885332531268</v>
      </c>
      <c r="CO77" s="3">
        <f t="shared" si="3"/>
        <v>605.94332698319283</v>
      </c>
      <c r="CP77" s="3"/>
      <c r="CQ77" s="3">
        <f>MIN(Beams!$B$21:$B$22)/MAX(CN77:CP77)-1</f>
        <v>22.56854849703015</v>
      </c>
      <c r="CS77" s="1"/>
      <c r="CT77" s="2"/>
      <c r="CU77" s="2"/>
      <c r="CV77" s="1"/>
      <c r="CW77" s="1"/>
      <c r="CX77" s="1"/>
      <c r="CY77" s="2"/>
      <c r="CZ77" s="1"/>
      <c r="DA77" s="1"/>
      <c r="DB77" s="1"/>
      <c r="DC77" s="1"/>
      <c r="DD77" s="1"/>
      <c r="DE77" s="1"/>
      <c r="DF77" s="1"/>
      <c r="DG77" s="3"/>
      <c r="DH77" s="1"/>
      <c r="DI77" s="1"/>
      <c r="DJ77" s="2"/>
      <c r="DK77" s="1"/>
      <c r="DL77" s="1"/>
      <c r="DM77" s="1"/>
      <c r="DN77" s="1"/>
      <c r="DO77" s="1"/>
      <c r="DP77" s="1"/>
      <c r="DQ77" s="1"/>
      <c r="DR77" s="1"/>
      <c r="DS77" s="1"/>
      <c r="DT77" s="2"/>
      <c r="DU77" s="1"/>
      <c r="DV77" s="1"/>
      <c r="DW77" s="1"/>
      <c r="DX77" s="1"/>
      <c r="DY77" s="1"/>
      <c r="DZ77" s="1"/>
      <c r="EA77" s="1"/>
      <c r="EB77" s="1"/>
      <c r="EC77" s="1"/>
      <c r="ED77" s="4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26"/>
    </row>
    <row r="78" spans="1:162" x14ac:dyDescent="0.55000000000000004">
      <c r="A78" s="1" t="s">
        <v>17</v>
      </c>
      <c r="B78" s="1" t="s">
        <v>173</v>
      </c>
      <c r="C78" s="1" t="s">
        <v>173</v>
      </c>
      <c r="D78" s="1" t="s">
        <v>94</v>
      </c>
      <c r="E78" s="4">
        <v>326</v>
      </c>
      <c r="F78" s="2">
        <v>95.9</v>
      </c>
      <c r="G78" s="2">
        <v>32.4</v>
      </c>
      <c r="H78" s="11">
        <v>32.375</v>
      </c>
      <c r="I78" s="1" t="s">
        <v>98</v>
      </c>
      <c r="J78" s="1" t="s">
        <v>98</v>
      </c>
      <c r="K78" s="1" t="s">
        <v>98</v>
      </c>
      <c r="L78" s="2">
        <v>15.4</v>
      </c>
      <c r="M78" s="11">
        <v>15.375</v>
      </c>
      <c r="N78" s="11" t="s">
        <v>98</v>
      </c>
      <c r="O78" s="1" t="s">
        <v>98</v>
      </c>
      <c r="P78" s="1" t="s">
        <v>98</v>
      </c>
      <c r="Q78" s="3">
        <v>1.1399999999999999</v>
      </c>
      <c r="R78" s="11">
        <v>1.125</v>
      </c>
      <c r="S78" s="13">
        <v>0.5625</v>
      </c>
      <c r="T78" s="3">
        <v>2.0499999999999998</v>
      </c>
      <c r="U78" s="13">
        <v>2.0625</v>
      </c>
      <c r="V78" s="1" t="s">
        <v>98</v>
      </c>
      <c r="W78" s="1" t="s">
        <v>98</v>
      </c>
      <c r="X78" s="1" t="s">
        <v>98</v>
      </c>
      <c r="Y78" s="16">
        <v>2.84</v>
      </c>
      <c r="Z78" s="18">
        <v>3.3125</v>
      </c>
      <c r="AA78" s="18">
        <v>1.75</v>
      </c>
      <c r="AB78" s="1" t="s">
        <v>98</v>
      </c>
      <c r="AC78" s="1" t="s">
        <v>98</v>
      </c>
      <c r="AD78" s="1" t="s">
        <v>98</v>
      </c>
      <c r="AE78" s="1" t="s">
        <v>98</v>
      </c>
      <c r="AF78" s="1" t="s">
        <v>98</v>
      </c>
      <c r="AG78" s="3">
        <v>3.75</v>
      </c>
      <c r="AH78" s="1" t="s">
        <v>98</v>
      </c>
      <c r="AI78" s="1" t="s">
        <v>98</v>
      </c>
      <c r="AJ78" s="2">
        <v>23.4</v>
      </c>
      <c r="AK78" s="1" t="s">
        <v>98</v>
      </c>
      <c r="AL78" s="1" t="s">
        <v>98</v>
      </c>
      <c r="AM78" s="4">
        <v>16800</v>
      </c>
      <c r="AN78" s="4">
        <v>1190</v>
      </c>
      <c r="AO78" s="4">
        <v>1040</v>
      </c>
      <c r="AP78" s="2">
        <v>13.2</v>
      </c>
      <c r="AQ78" s="4">
        <v>1240</v>
      </c>
      <c r="AR78" s="4">
        <v>252</v>
      </c>
      <c r="AS78" s="4">
        <v>162</v>
      </c>
      <c r="AT78" s="3">
        <v>3.6</v>
      </c>
      <c r="AU78" s="1" t="s">
        <v>98</v>
      </c>
      <c r="AV78" s="1" t="s">
        <v>98</v>
      </c>
      <c r="AW78" s="1" t="s">
        <v>98</v>
      </c>
      <c r="AX78" s="4">
        <v>103</v>
      </c>
      <c r="AY78" s="4">
        <v>287000</v>
      </c>
      <c r="AZ78" s="1" t="s">
        <v>98</v>
      </c>
      <c r="BA78" s="4">
        <v>117</v>
      </c>
      <c r="BB78" s="4">
        <v>922</v>
      </c>
      <c r="BC78" s="1" t="s">
        <v>98</v>
      </c>
      <c r="BD78" s="1" t="s">
        <v>98</v>
      </c>
      <c r="BE78" s="4">
        <v>222</v>
      </c>
      <c r="BF78" s="4">
        <v>593</v>
      </c>
      <c r="BG78" s="1" t="s">
        <v>98</v>
      </c>
      <c r="BH78" s="1" t="s">
        <v>98</v>
      </c>
      <c r="BI78" s="1" t="s">
        <v>98</v>
      </c>
      <c r="BJ78" s="1" t="s">
        <v>98</v>
      </c>
      <c r="BK78" s="1" t="s">
        <v>98</v>
      </c>
      <c r="BL78" s="1" t="s">
        <v>98</v>
      </c>
      <c r="BM78" s="1" t="s">
        <v>98</v>
      </c>
      <c r="BN78" s="1" t="s">
        <v>98</v>
      </c>
      <c r="BO78" s="1" t="s">
        <v>98</v>
      </c>
      <c r="BP78" s="1" t="s">
        <v>98</v>
      </c>
      <c r="BQ78" s="1" t="s">
        <v>98</v>
      </c>
      <c r="BR78" s="1" t="s">
        <v>98</v>
      </c>
      <c r="BS78" s="1" t="s">
        <v>98</v>
      </c>
      <c r="BT78" s="1" t="s">
        <v>98</v>
      </c>
      <c r="BU78" s="1" t="s">
        <v>98</v>
      </c>
      <c r="BV78" s="1" t="s">
        <v>98</v>
      </c>
      <c r="BW78" s="3">
        <v>4.26</v>
      </c>
      <c r="BX78" s="2">
        <v>30.4</v>
      </c>
      <c r="BY78" s="4">
        <v>108</v>
      </c>
      <c r="BZ78" s="1" t="s">
        <v>98</v>
      </c>
      <c r="CA78" s="4">
        <v>123</v>
      </c>
      <c r="CB78" s="2">
        <v>80.2</v>
      </c>
      <c r="CC78" s="2">
        <v>95.6</v>
      </c>
      <c r="CD78" s="11">
        <v>25.75</v>
      </c>
      <c r="CE78" s="11">
        <v>5.5</v>
      </c>
      <c r="CF78" s="12">
        <v>3</v>
      </c>
      <c r="CG78" s="3">
        <f>Beams!$B$11/F78</f>
        <v>117.20542231491136</v>
      </c>
      <c r="CH78" s="3">
        <f>Beams!$B$9/AO78</f>
        <v>10.807692307692308</v>
      </c>
      <c r="CI78" s="3">
        <f>Beams!$C$9/AS78</f>
        <v>69.382716049382722</v>
      </c>
      <c r="CJ78" s="3">
        <f>Beams!$B$8*BE78/(AQ78*2*T78)</f>
        <v>490.81038552321007</v>
      </c>
      <c r="CK78" s="3">
        <f>Beams!$C$8*BF78/(AM78*Q78)</f>
        <v>348.02213868003344</v>
      </c>
      <c r="CL78" s="3">
        <f>Beams!$B$12*T78/AX78</f>
        <v>223.70873786407765</v>
      </c>
      <c r="CM78" s="3">
        <f>Beams!$B$12*Q78/AX78</f>
        <v>124.40388349514562</v>
      </c>
      <c r="CN78" s="3">
        <f t="shared" si="2"/>
        <v>954.87507861982954</v>
      </c>
      <c r="CO78" s="3">
        <f t="shared" si="3"/>
        <v>669.88978174545855</v>
      </c>
      <c r="CP78" s="3"/>
      <c r="CQ78" s="3">
        <f>MIN(Beams!$B$21:$B$22)/MAX(CN78:CP78)-1</f>
        <v>19.945148164205808</v>
      </c>
      <c r="CS78" s="1"/>
      <c r="CT78" s="2"/>
      <c r="CU78" s="2"/>
      <c r="CV78" s="1"/>
      <c r="CW78" s="1"/>
      <c r="CX78" s="1"/>
      <c r="CY78" s="2"/>
      <c r="CZ78" s="1"/>
      <c r="DA78" s="1"/>
      <c r="DB78" s="1"/>
      <c r="DC78" s="1"/>
      <c r="DD78" s="1"/>
      <c r="DE78" s="1"/>
      <c r="DF78" s="1"/>
      <c r="DG78" s="3"/>
      <c r="DH78" s="1"/>
      <c r="DI78" s="1"/>
      <c r="DJ78" s="2"/>
      <c r="DK78" s="1"/>
      <c r="DL78" s="1"/>
      <c r="DM78" s="1"/>
      <c r="DN78" s="1"/>
      <c r="DO78" s="1"/>
      <c r="DP78" s="1"/>
      <c r="DQ78" s="1"/>
      <c r="DR78" s="1"/>
      <c r="DS78" s="1"/>
      <c r="DT78" s="2"/>
      <c r="DU78" s="1"/>
      <c r="DV78" s="1"/>
      <c r="DW78" s="1"/>
      <c r="DX78" s="1"/>
      <c r="DY78" s="1"/>
      <c r="DZ78" s="1"/>
      <c r="EA78" s="1"/>
      <c r="EB78" s="1"/>
      <c r="EC78" s="1"/>
      <c r="ED78" s="4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26"/>
    </row>
    <row r="79" spans="1:162" x14ac:dyDescent="0.55000000000000004">
      <c r="A79" s="1" t="s">
        <v>17</v>
      </c>
      <c r="B79" s="1" t="s">
        <v>174</v>
      </c>
      <c r="C79" s="1" t="s">
        <v>174</v>
      </c>
      <c r="D79" s="1" t="s">
        <v>100</v>
      </c>
      <c r="E79" s="4">
        <v>292</v>
      </c>
      <c r="F79" s="2">
        <v>86</v>
      </c>
      <c r="G79" s="2">
        <v>32</v>
      </c>
      <c r="H79" s="11">
        <v>32</v>
      </c>
      <c r="I79" s="1" t="s">
        <v>98</v>
      </c>
      <c r="J79" s="1" t="s">
        <v>98</v>
      </c>
      <c r="K79" s="1" t="s">
        <v>98</v>
      </c>
      <c r="L79" s="2">
        <v>15.3</v>
      </c>
      <c r="M79" s="11">
        <v>15.25</v>
      </c>
      <c r="N79" s="11" t="s">
        <v>98</v>
      </c>
      <c r="O79" s="1" t="s">
        <v>98</v>
      </c>
      <c r="P79" s="1" t="s">
        <v>98</v>
      </c>
      <c r="Q79" s="3">
        <v>1.02</v>
      </c>
      <c r="R79" s="11">
        <v>1</v>
      </c>
      <c r="S79" s="13">
        <v>0.5</v>
      </c>
      <c r="T79" s="3">
        <v>1.85</v>
      </c>
      <c r="U79" s="13">
        <v>1.875</v>
      </c>
      <c r="V79" s="1" t="s">
        <v>98</v>
      </c>
      <c r="W79" s="1" t="s">
        <v>98</v>
      </c>
      <c r="X79" s="1" t="s">
        <v>98</v>
      </c>
      <c r="Y79" s="16">
        <v>2.64</v>
      </c>
      <c r="Z79" s="18">
        <v>3.125</v>
      </c>
      <c r="AA79" s="18">
        <v>1.75</v>
      </c>
      <c r="AB79" s="1" t="s">
        <v>98</v>
      </c>
      <c r="AC79" s="1" t="s">
        <v>98</v>
      </c>
      <c r="AD79" s="1" t="s">
        <v>98</v>
      </c>
      <c r="AE79" s="1" t="s">
        <v>98</v>
      </c>
      <c r="AF79" s="1" t="s">
        <v>98</v>
      </c>
      <c r="AG79" s="3">
        <v>4.12</v>
      </c>
      <c r="AH79" s="1" t="s">
        <v>98</v>
      </c>
      <c r="AI79" s="1" t="s">
        <v>98</v>
      </c>
      <c r="AJ79" s="2">
        <v>26.2</v>
      </c>
      <c r="AK79" s="1" t="s">
        <v>98</v>
      </c>
      <c r="AL79" s="1" t="s">
        <v>98</v>
      </c>
      <c r="AM79" s="4">
        <v>14900</v>
      </c>
      <c r="AN79" s="4">
        <v>1060</v>
      </c>
      <c r="AO79" s="4">
        <v>930</v>
      </c>
      <c r="AP79" s="2">
        <v>13.2</v>
      </c>
      <c r="AQ79" s="4">
        <v>1100</v>
      </c>
      <c r="AR79" s="4">
        <v>223</v>
      </c>
      <c r="AS79" s="4">
        <v>144</v>
      </c>
      <c r="AT79" s="3">
        <v>3.58</v>
      </c>
      <c r="AU79" s="1" t="s">
        <v>98</v>
      </c>
      <c r="AV79" s="1" t="s">
        <v>98</v>
      </c>
      <c r="AW79" s="1" t="s">
        <v>98</v>
      </c>
      <c r="AX79" s="2">
        <v>75.2</v>
      </c>
      <c r="AY79" s="4">
        <v>250000</v>
      </c>
      <c r="AZ79" s="1" t="s">
        <v>98</v>
      </c>
      <c r="BA79" s="4">
        <v>115</v>
      </c>
      <c r="BB79" s="4">
        <v>816</v>
      </c>
      <c r="BC79" s="1" t="s">
        <v>98</v>
      </c>
      <c r="BD79" s="1" t="s">
        <v>98</v>
      </c>
      <c r="BE79" s="4">
        <v>199</v>
      </c>
      <c r="BF79" s="4">
        <v>529</v>
      </c>
      <c r="BG79" s="1" t="s">
        <v>98</v>
      </c>
      <c r="BH79" s="1" t="s">
        <v>98</v>
      </c>
      <c r="BI79" s="1" t="s">
        <v>98</v>
      </c>
      <c r="BJ79" s="1" t="s">
        <v>98</v>
      </c>
      <c r="BK79" s="1" t="s">
        <v>98</v>
      </c>
      <c r="BL79" s="1" t="s">
        <v>98</v>
      </c>
      <c r="BM79" s="1" t="s">
        <v>98</v>
      </c>
      <c r="BN79" s="1" t="s">
        <v>98</v>
      </c>
      <c r="BO79" s="1" t="s">
        <v>98</v>
      </c>
      <c r="BP79" s="1" t="s">
        <v>98</v>
      </c>
      <c r="BQ79" s="1" t="s">
        <v>98</v>
      </c>
      <c r="BR79" s="1" t="s">
        <v>98</v>
      </c>
      <c r="BS79" s="1" t="s">
        <v>98</v>
      </c>
      <c r="BT79" s="1" t="s">
        <v>98</v>
      </c>
      <c r="BU79" s="1" t="s">
        <v>98</v>
      </c>
      <c r="BV79" s="1" t="s">
        <v>98</v>
      </c>
      <c r="BW79" s="3">
        <v>4.22</v>
      </c>
      <c r="BX79" s="2">
        <v>30.2</v>
      </c>
      <c r="BY79" s="4">
        <v>107</v>
      </c>
      <c r="BZ79" s="1" t="s">
        <v>98</v>
      </c>
      <c r="CA79" s="4">
        <v>122</v>
      </c>
      <c r="CB79" s="2">
        <v>79.3</v>
      </c>
      <c r="CC79" s="2">
        <v>94.6</v>
      </c>
      <c r="CD79" s="11">
        <v>25.75</v>
      </c>
      <c r="CE79" s="11">
        <v>5.5</v>
      </c>
      <c r="CF79" s="12">
        <v>3</v>
      </c>
      <c r="CG79" s="3">
        <f>Beams!$B$11/F79</f>
        <v>130.69767441860466</v>
      </c>
      <c r="CH79" s="3">
        <f>Beams!$B$9/AO79</f>
        <v>12.086021505376344</v>
      </c>
      <c r="CI79" s="3">
        <f>Beams!$C$9/AS79</f>
        <v>78.055555555555557</v>
      </c>
      <c r="CJ79" s="3">
        <f>Beams!$B$8*BE79/(AQ79*2*T79)</f>
        <v>549.57248157248159</v>
      </c>
      <c r="CK79" s="3">
        <f>Beams!$C$8*BF79/(AM79*Q79)</f>
        <v>391.23305698118173</v>
      </c>
      <c r="CL79" s="3">
        <f>Beams!$B$12*T79/AX79</f>
        <v>276.5159574468085</v>
      </c>
      <c r="CM79" s="3">
        <f>Beams!$B$12*Q79/AX79</f>
        <v>152.45744680851064</v>
      </c>
      <c r="CN79" s="3">
        <f t="shared" si="2"/>
        <v>1088.2292665920286</v>
      </c>
      <c r="CO79" s="3">
        <f t="shared" si="3"/>
        <v>760.05901670901414</v>
      </c>
      <c r="CP79" s="3"/>
      <c r="CQ79" s="3">
        <f>MIN(Beams!$B$21:$B$22)/MAX(CN79:CP79)-1</f>
        <v>17.378480173238987</v>
      </c>
      <c r="CS79" s="1"/>
      <c r="CT79" s="2"/>
      <c r="CU79" s="2"/>
      <c r="CV79" s="1"/>
      <c r="CW79" s="1"/>
      <c r="CX79" s="1"/>
      <c r="CY79" s="2"/>
      <c r="CZ79" s="1"/>
      <c r="DA79" s="1"/>
      <c r="DB79" s="1"/>
      <c r="DC79" s="1"/>
      <c r="DD79" s="1"/>
      <c r="DE79" s="1"/>
      <c r="DF79" s="1"/>
      <c r="DG79" s="3"/>
      <c r="DH79" s="1"/>
      <c r="DI79" s="1"/>
      <c r="DJ79" s="2"/>
      <c r="DK79" s="1"/>
      <c r="DL79" s="1"/>
      <c r="DM79" s="1"/>
      <c r="DN79" s="1"/>
      <c r="DO79" s="1"/>
      <c r="DP79" s="1"/>
      <c r="DQ79" s="1"/>
      <c r="DR79" s="1"/>
      <c r="DS79" s="1"/>
      <c r="DT79" s="2"/>
      <c r="DU79" s="1"/>
      <c r="DV79" s="1"/>
      <c r="DW79" s="1"/>
      <c r="DX79" s="1"/>
      <c r="DY79" s="1"/>
      <c r="DZ79" s="1"/>
      <c r="EA79" s="1"/>
      <c r="EB79" s="1"/>
      <c r="EC79" s="1"/>
      <c r="ED79" s="4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26"/>
    </row>
    <row r="80" spans="1:162" x14ac:dyDescent="0.55000000000000004">
      <c r="A80" s="1" t="s">
        <v>17</v>
      </c>
      <c r="B80" s="1" t="s">
        <v>175</v>
      </c>
      <c r="C80" s="1" t="s">
        <v>175</v>
      </c>
      <c r="D80" s="1" t="s">
        <v>100</v>
      </c>
      <c r="E80" s="4">
        <v>261</v>
      </c>
      <c r="F80" s="2">
        <v>77</v>
      </c>
      <c r="G80" s="2">
        <v>31.6</v>
      </c>
      <c r="H80" s="11">
        <v>31.625</v>
      </c>
      <c r="I80" s="1" t="s">
        <v>98</v>
      </c>
      <c r="J80" s="1" t="s">
        <v>98</v>
      </c>
      <c r="K80" s="1" t="s">
        <v>98</v>
      </c>
      <c r="L80" s="2">
        <v>15.2</v>
      </c>
      <c r="M80" s="11">
        <v>15.125</v>
      </c>
      <c r="N80" s="11" t="s">
        <v>98</v>
      </c>
      <c r="O80" s="1" t="s">
        <v>98</v>
      </c>
      <c r="P80" s="1" t="s">
        <v>98</v>
      </c>
      <c r="Q80" s="14">
        <v>0.93</v>
      </c>
      <c r="R80" s="11">
        <v>0.9375</v>
      </c>
      <c r="S80" s="13">
        <v>0.5</v>
      </c>
      <c r="T80" s="3">
        <v>1.65</v>
      </c>
      <c r="U80" s="13">
        <v>1.625</v>
      </c>
      <c r="V80" s="1" t="s">
        <v>98</v>
      </c>
      <c r="W80" s="1" t="s">
        <v>98</v>
      </c>
      <c r="X80" s="1" t="s">
        <v>98</v>
      </c>
      <c r="Y80" s="16">
        <v>2.44</v>
      </c>
      <c r="Z80" s="18">
        <v>2.9375</v>
      </c>
      <c r="AA80" s="18">
        <v>1.6875</v>
      </c>
      <c r="AB80" s="1" t="s">
        <v>98</v>
      </c>
      <c r="AC80" s="1" t="s">
        <v>98</v>
      </c>
      <c r="AD80" s="1" t="s">
        <v>98</v>
      </c>
      <c r="AE80" s="1" t="s">
        <v>98</v>
      </c>
      <c r="AF80" s="1" t="s">
        <v>98</v>
      </c>
      <c r="AG80" s="3">
        <v>4.59</v>
      </c>
      <c r="AH80" s="1" t="s">
        <v>98</v>
      </c>
      <c r="AI80" s="1" t="s">
        <v>98</v>
      </c>
      <c r="AJ80" s="2">
        <v>28.7</v>
      </c>
      <c r="AK80" s="1" t="s">
        <v>98</v>
      </c>
      <c r="AL80" s="1" t="s">
        <v>98</v>
      </c>
      <c r="AM80" s="4">
        <v>13100</v>
      </c>
      <c r="AN80" s="4">
        <v>943</v>
      </c>
      <c r="AO80" s="4">
        <v>829</v>
      </c>
      <c r="AP80" s="2">
        <v>13.1</v>
      </c>
      <c r="AQ80" s="4">
        <v>959</v>
      </c>
      <c r="AR80" s="4">
        <v>196</v>
      </c>
      <c r="AS80" s="4">
        <v>127</v>
      </c>
      <c r="AT80" s="3">
        <v>3.53</v>
      </c>
      <c r="AU80" s="1" t="s">
        <v>98</v>
      </c>
      <c r="AV80" s="1" t="s">
        <v>98</v>
      </c>
      <c r="AW80" s="1" t="s">
        <v>98</v>
      </c>
      <c r="AX80" s="2">
        <v>54.1</v>
      </c>
      <c r="AY80" s="4">
        <v>215000</v>
      </c>
      <c r="AZ80" s="1" t="s">
        <v>98</v>
      </c>
      <c r="BA80" s="4">
        <v>114</v>
      </c>
      <c r="BB80" s="4">
        <v>714</v>
      </c>
      <c r="BC80" s="1" t="s">
        <v>98</v>
      </c>
      <c r="BD80" s="1" t="s">
        <v>98</v>
      </c>
      <c r="BE80" s="4">
        <v>176</v>
      </c>
      <c r="BF80" s="4">
        <v>469</v>
      </c>
      <c r="BG80" s="1" t="s">
        <v>98</v>
      </c>
      <c r="BH80" s="1" t="s">
        <v>98</v>
      </c>
      <c r="BI80" s="1" t="s">
        <v>98</v>
      </c>
      <c r="BJ80" s="1" t="s">
        <v>98</v>
      </c>
      <c r="BK80" s="1" t="s">
        <v>98</v>
      </c>
      <c r="BL80" s="1" t="s">
        <v>98</v>
      </c>
      <c r="BM80" s="1" t="s">
        <v>98</v>
      </c>
      <c r="BN80" s="1" t="s">
        <v>98</v>
      </c>
      <c r="BO80" s="1" t="s">
        <v>98</v>
      </c>
      <c r="BP80" s="1" t="s">
        <v>98</v>
      </c>
      <c r="BQ80" s="1" t="s">
        <v>98</v>
      </c>
      <c r="BR80" s="1" t="s">
        <v>98</v>
      </c>
      <c r="BS80" s="1" t="s">
        <v>98</v>
      </c>
      <c r="BT80" s="1" t="s">
        <v>98</v>
      </c>
      <c r="BU80" s="1" t="s">
        <v>98</v>
      </c>
      <c r="BV80" s="1" t="s">
        <v>98</v>
      </c>
      <c r="BW80" s="3">
        <v>4.16</v>
      </c>
      <c r="BX80" s="2">
        <v>30</v>
      </c>
      <c r="BY80" s="4">
        <v>106</v>
      </c>
      <c r="BZ80" s="1" t="s">
        <v>98</v>
      </c>
      <c r="CA80" s="4">
        <v>121</v>
      </c>
      <c r="CB80" s="2">
        <v>78.400000000000006</v>
      </c>
      <c r="CC80" s="2">
        <v>93.6</v>
      </c>
      <c r="CD80" s="11">
        <v>25.75</v>
      </c>
      <c r="CE80" s="11">
        <v>5.5</v>
      </c>
      <c r="CF80" s="12">
        <v>3</v>
      </c>
      <c r="CG80" s="3">
        <f>Beams!$B$11/F80</f>
        <v>145.97402597402598</v>
      </c>
      <c r="CH80" s="3">
        <f>Beams!$B$9/AO80</f>
        <v>13.558504221954161</v>
      </c>
      <c r="CI80" s="3">
        <f>Beams!$C$9/AS80</f>
        <v>88.503937007874015</v>
      </c>
      <c r="CJ80" s="3">
        <f>Beams!$B$8*BE80/(AQ80*2*T80)</f>
        <v>625.09558567952729</v>
      </c>
      <c r="CK80" s="3">
        <f>Beams!$C$8*BF80/(AM80*Q80)</f>
        <v>432.69802183370268</v>
      </c>
      <c r="CL80" s="3">
        <f>Beams!$B$12*T80/AX80</f>
        <v>342.80961182994452</v>
      </c>
      <c r="CM80" s="3">
        <f>Beams!$B$12*Q80/AX80</f>
        <v>193.2199630314233</v>
      </c>
      <c r="CN80" s="3">
        <f t="shared" si="2"/>
        <v>1259.4883297037945</v>
      </c>
      <c r="CO80" s="3">
        <f t="shared" si="3"/>
        <v>857.44194304976747</v>
      </c>
      <c r="CP80" s="3"/>
      <c r="CQ80" s="3">
        <f>MIN(Beams!$B$21:$B$22)/MAX(CN80:CP80)-1</f>
        <v>14.879464325567497</v>
      </c>
      <c r="CS80" s="1"/>
      <c r="CT80" s="2"/>
      <c r="CU80" s="2"/>
      <c r="CV80" s="1"/>
      <c r="CW80" s="1"/>
      <c r="CX80" s="1"/>
      <c r="CY80" s="2"/>
      <c r="CZ80" s="1"/>
      <c r="DA80" s="1"/>
      <c r="DB80" s="1"/>
      <c r="DC80" s="1"/>
      <c r="DD80" s="1"/>
      <c r="DE80" s="1"/>
      <c r="DF80" s="1"/>
      <c r="DG80" s="3"/>
      <c r="DH80" s="1"/>
      <c r="DI80" s="1"/>
      <c r="DJ80" s="2"/>
      <c r="DK80" s="1"/>
      <c r="DL80" s="1"/>
      <c r="DM80" s="1"/>
      <c r="DN80" s="1"/>
      <c r="DO80" s="1"/>
      <c r="DP80" s="1"/>
      <c r="DQ80" s="1"/>
      <c r="DR80" s="1"/>
      <c r="DS80" s="1"/>
      <c r="DT80" s="2"/>
      <c r="DU80" s="1"/>
      <c r="DV80" s="1"/>
      <c r="DW80" s="1"/>
      <c r="DX80" s="1"/>
      <c r="DY80" s="1"/>
      <c r="DZ80" s="1"/>
      <c r="EA80" s="1"/>
      <c r="EB80" s="1"/>
      <c r="EC80" s="1"/>
      <c r="ED80" s="4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26"/>
    </row>
    <row r="81" spans="1:162" x14ac:dyDescent="0.55000000000000004">
      <c r="A81" s="1" t="s">
        <v>17</v>
      </c>
      <c r="B81" s="1" t="s">
        <v>176</v>
      </c>
      <c r="C81" s="1" t="s">
        <v>176</v>
      </c>
      <c r="D81" s="1" t="s">
        <v>100</v>
      </c>
      <c r="E81" s="4">
        <v>235</v>
      </c>
      <c r="F81" s="2">
        <v>69.3</v>
      </c>
      <c r="G81" s="2">
        <v>31.3</v>
      </c>
      <c r="H81" s="11">
        <v>31.25</v>
      </c>
      <c r="I81" s="1" t="s">
        <v>98</v>
      </c>
      <c r="J81" s="1" t="s">
        <v>98</v>
      </c>
      <c r="K81" s="1" t="s">
        <v>98</v>
      </c>
      <c r="L81" s="2">
        <v>15.1</v>
      </c>
      <c r="M81" s="11">
        <v>15</v>
      </c>
      <c r="N81" s="11" t="s">
        <v>98</v>
      </c>
      <c r="O81" s="1" t="s">
        <v>98</v>
      </c>
      <c r="P81" s="1" t="s">
        <v>98</v>
      </c>
      <c r="Q81" s="14">
        <v>0.83</v>
      </c>
      <c r="R81" s="11">
        <v>0.8125</v>
      </c>
      <c r="S81" s="13">
        <v>0.4375</v>
      </c>
      <c r="T81" s="3">
        <v>1.5</v>
      </c>
      <c r="U81" s="13">
        <v>1.5</v>
      </c>
      <c r="V81" s="1" t="s">
        <v>98</v>
      </c>
      <c r="W81" s="1" t="s">
        <v>98</v>
      </c>
      <c r="X81" s="1" t="s">
        <v>98</v>
      </c>
      <c r="Y81" s="16">
        <v>2.29</v>
      </c>
      <c r="Z81" s="18">
        <v>2.75</v>
      </c>
      <c r="AA81" s="18">
        <v>1.625</v>
      </c>
      <c r="AB81" s="1" t="s">
        <v>98</v>
      </c>
      <c r="AC81" s="1" t="s">
        <v>98</v>
      </c>
      <c r="AD81" s="1" t="s">
        <v>98</v>
      </c>
      <c r="AE81" s="1" t="s">
        <v>98</v>
      </c>
      <c r="AF81" s="1" t="s">
        <v>98</v>
      </c>
      <c r="AG81" s="3">
        <v>5.0199999999999996</v>
      </c>
      <c r="AH81" s="1" t="s">
        <v>98</v>
      </c>
      <c r="AI81" s="1" t="s">
        <v>98</v>
      </c>
      <c r="AJ81" s="2">
        <v>32.200000000000003</v>
      </c>
      <c r="AK81" s="1" t="s">
        <v>98</v>
      </c>
      <c r="AL81" s="1" t="s">
        <v>98</v>
      </c>
      <c r="AM81" s="4">
        <v>11700</v>
      </c>
      <c r="AN81" s="4">
        <v>847</v>
      </c>
      <c r="AO81" s="4">
        <v>748</v>
      </c>
      <c r="AP81" s="2">
        <v>13</v>
      </c>
      <c r="AQ81" s="4">
        <v>855</v>
      </c>
      <c r="AR81" s="4">
        <v>175</v>
      </c>
      <c r="AS81" s="4">
        <v>114</v>
      </c>
      <c r="AT81" s="3">
        <v>3.51</v>
      </c>
      <c r="AU81" s="1" t="s">
        <v>98</v>
      </c>
      <c r="AV81" s="1" t="s">
        <v>98</v>
      </c>
      <c r="AW81" s="1" t="s">
        <v>98</v>
      </c>
      <c r="AX81" s="2">
        <v>40.299999999999997</v>
      </c>
      <c r="AY81" s="4">
        <v>190000</v>
      </c>
      <c r="AZ81" s="1" t="s">
        <v>98</v>
      </c>
      <c r="BA81" s="4">
        <v>112</v>
      </c>
      <c r="BB81" s="4">
        <v>637</v>
      </c>
      <c r="BC81" s="1" t="s">
        <v>98</v>
      </c>
      <c r="BD81" s="1" t="s">
        <v>98</v>
      </c>
      <c r="BE81" s="4">
        <v>159</v>
      </c>
      <c r="BF81" s="4">
        <v>421</v>
      </c>
      <c r="BG81" s="1" t="s">
        <v>98</v>
      </c>
      <c r="BH81" s="1" t="s">
        <v>98</v>
      </c>
      <c r="BI81" s="1" t="s">
        <v>98</v>
      </c>
      <c r="BJ81" s="1" t="s">
        <v>98</v>
      </c>
      <c r="BK81" s="1" t="s">
        <v>98</v>
      </c>
      <c r="BL81" s="1" t="s">
        <v>98</v>
      </c>
      <c r="BM81" s="1" t="s">
        <v>98</v>
      </c>
      <c r="BN81" s="1" t="s">
        <v>98</v>
      </c>
      <c r="BO81" s="1" t="s">
        <v>98</v>
      </c>
      <c r="BP81" s="1" t="s">
        <v>98</v>
      </c>
      <c r="BQ81" s="1" t="s">
        <v>98</v>
      </c>
      <c r="BR81" s="1" t="s">
        <v>98</v>
      </c>
      <c r="BS81" s="1" t="s">
        <v>98</v>
      </c>
      <c r="BT81" s="1" t="s">
        <v>98</v>
      </c>
      <c r="BU81" s="1" t="s">
        <v>98</v>
      </c>
      <c r="BV81" s="1" t="s">
        <v>98</v>
      </c>
      <c r="BW81" s="3">
        <v>4.13</v>
      </c>
      <c r="BX81" s="2">
        <v>29.8</v>
      </c>
      <c r="BY81" s="4">
        <v>105</v>
      </c>
      <c r="BZ81" s="1" t="s">
        <v>98</v>
      </c>
      <c r="CA81" s="4">
        <v>120</v>
      </c>
      <c r="CB81" s="2">
        <v>77.7</v>
      </c>
      <c r="CC81" s="2">
        <v>92.8</v>
      </c>
      <c r="CD81" s="11">
        <v>25.75</v>
      </c>
      <c r="CE81" s="11">
        <v>5.5</v>
      </c>
      <c r="CF81" s="12">
        <v>3</v>
      </c>
      <c r="CG81" s="3">
        <f>Beams!$B$11/F81</f>
        <v>162.19336219336219</v>
      </c>
      <c r="CH81" s="3">
        <f>Beams!$B$9/AO81</f>
        <v>15.026737967914439</v>
      </c>
      <c r="CI81" s="3">
        <f>Beams!$C$9/AS81</f>
        <v>98.596491228070178</v>
      </c>
      <c r="CJ81" s="3">
        <f>Beams!$B$8*BE81/(AQ81*2*T81)</f>
        <v>696.74853801169593</v>
      </c>
      <c r="CK81" s="3">
        <f>Beams!$C$8*BF81/(AM81*Q81)</f>
        <v>487.28658222634124</v>
      </c>
      <c r="CL81" s="3">
        <f>Beams!$B$12*T81/AX81</f>
        <v>418.36228287841192</v>
      </c>
      <c r="CM81" s="3">
        <f>Beams!$B$12*Q81/AX81</f>
        <v>231.49379652605458</v>
      </c>
      <c r="CN81" s="3">
        <f t="shared" si="2"/>
        <v>1434.4097625698362</v>
      </c>
      <c r="CO81" s="3">
        <f t="shared" si="3"/>
        <v>974.26257509424204</v>
      </c>
      <c r="CP81" s="3"/>
      <c r="CQ81" s="3">
        <f>MIN(Beams!$B$21:$B$22)/MAX(CN81:CP81)-1</f>
        <v>12.943017206023981</v>
      </c>
      <c r="CS81" s="1"/>
      <c r="CT81" s="2"/>
      <c r="CU81" s="2"/>
      <c r="CV81" s="1"/>
      <c r="CW81" s="1"/>
      <c r="CX81" s="1"/>
      <c r="CY81" s="2"/>
      <c r="CZ81" s="1"/>
      <c r="DA81" s="1"/>
      <c r="DB81" s="1"/>
      <c r="DC81" s="1"/>
      <c r="DD81" s="1"/>
      <c r="DE81" s="1"/>
      <c r="DF81" s="1"/>
      <c r="DG81" s="3"/>
      <c r="DH81" s="1"/>
      <c r="DI81" s="1"/>
      <c r="DJ81" s="2"/>
      <c r="DK81" s="1"/>
      <c r="DL81" s="1"/>
      <c r="DM81" s="1"/>
      <c r="DN81" s="1"/>
      <c r="DO81" s="1"/>
      <c r="DP81" s="1"/>
      <c r="DQ81" s="1"/>
      <c r="DR81" s="1"/>
      <c r="DS81" s="1"/>
      <c r="DT81" s="2"/>
      <c r="DU81" s="1"/>
      <c r="DV81" s="1"/>
      <c r="DW81" s="1"/>
      <c r="DX81" s="1"/>
      <c r="DY81" s="1"/>
      <c r="DZ81" s="1"/>
      <c r="EA81" s="1"/>
      <c r="EB81" s="1"/>
      <c r="EC81" s="1"/>
      <c r="ED81" s="4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26"/>
    </row>
    <row r="82" spans="1:162" x14ac:dyDescent="0.55000000000000004">
      <c r="A82" s="1" t="s">
        <v>17</v>
      </c>
      <c r="B82" s="1" t="s">
        <v>177</v>
      </c>
      <c r="C82" s="1" t="s">
        <v>177</v>
      </c>
      <c r="D82" s="1" t="s">
        <v>100</v>
      </c>
      <c r="E82" s="4">
        <v>211</v>
      </c>
      <c r="F82" s="2">
        <v>62.3</v>
      </c>
      <c r="G82" s="2">
        <v>30.9</v>
      </c>
      <c r="H82" s="11">
        <v>31</v>
      </c>
      <c r="I82" s="1" t="s">
        <v>98</v>
      </c>
      <c r="J82" s="1" t="s">
        <v>98</v>
      </c>
      <c r="K82" s="1" t="s">
        <v>98</v>
      </c>
      <c r="L82" s="2">
        <v>15.1</v>
      </c>
      <c r="M82" s="11">
        <v>15.125</v>
      </c>
      <c r="N82" s="11" t="s">
        <v>98</v>
      </c>
      <c r="O82" s="1" t="s">
        <v>98</v>
      </c>
      <c r="P82" s="1" t="s">
        <v>98</v>
      </c>
      <c r="Q82" s="14">
        <v>0.77500000000000002</v>
      </c>
      <c r="R82" s="11">
        <v>0.75</v>
      </c>
      <c r="S82" s="13">
        <v>0.375</v>
      </c>
      <c r="T82" s="3">
        <v>1.32</v>
      </c>
      <c r="U82" s="13">
        <v>1.3125</v>
      </c>
      <c r="V82" s="1" t="s">
        <v>98</v>
      </c>
      <c r="W82" s="1" t="s">
        <v>98</v>
      </c>
      <c r="X82" s="1" t="s">
        <v>98</v>
      </c>
      <c r="Y82" s="16">
        <v>2.1</v>
      </c>
      <c r="Z82" s="18">
        <v>2.5625</v>
      </c>
      <c r="AA82" s="18">
        <v>1.625</v>
      </c>
      <c r="AB82" s="1" t="s">
        <v>98</v>
      </c>
      <c r="AC82" s="1" t="s">
        <v>98</v>
      </c>
      <c r="AD82" s="1" t="s">
        <v>98</v>
      </c>
      <c r="AE82" s="1" t="s">
        <v>98</v>
      </c>
      <c r="AF82" s="1" t="s">
        <v>98</v>
      </c>
      <c r="AG82" s="3">
        <v>5.74</v>
      </c>
      <c r="AH82" s="1" t="s">
        <v>98</v>
      </c>
      <c r="AI82" s="1" t="s">
        <v>98</v>
      </c>
      <c r="AJ82" s="2">
        <v>34.5</v>
      </c>
      <c r="AK82" s="1" t="s">
        <v>98</v>
      </c>
      <c r="AL82" s="1" t="s">
        <v>98</v>
      </c>
      <c r="AM82" s="4">
        <v>10300</v>
      </c>
      <c r="AN82" s="4">
        <v>751</v>
      </c>
      <c r="AO82" s="4">
        <v>665</v>
      </c>
      <c r="AP82" s="2">
        <v>12.9</v>
      </c>
      <c r="AQ82" s="4">
        <v>757</v>
      </c>
      <c r="AR82" s="4">
        <v>155</v>
      </c>
      <c r="AS82" s="4">
        <v>100</v>
      </c>
      <c r="AT82" s="3">
        <v>3.49</v>
      </c>
      <c r="AU82" s="1" t="s">
        <v>98</v>
      </c>
      <c r="AV82" s="1" t="s">
        <v>98</v>
      </c>
      <c r="AW82" s="1" t="s">
        <v>98</v>
      </c>
      <c r="AX82" s="2">
        <v>28.4</v>
      </c>
      <c r="AY82" s="4">
        <v>166000</v>
      </c>
      <c r="AZ82" s="1" t="s">
        <v>98</v>
      </c>
      <c r="BA82" s="4">
        <v>112</v>
      </c>
      <c r="BB82" s="4">
        <v>556</v>
      </c>
      <c r="BC82" s="1" t="s">
        <v>98</v>
      </c>
      <c r="BD82" s="1" t="s">
        <v>98</v>
      </c>
      <c r="BE82" s="4">
        <v>140</v>
      </c>
      <c r="BF82" s="4">
        <v>372</v>
      </c>
      <c r="BG82" s="1" t="s">
        <v>98</v>
      </c>
      <c r="BH82" s="1" t="s">
        <v>98</v>
      </c>
      <c r="BI82" s="1" t="s">
        <v>98</v>
      </c>
      <c r="BJ82" s="1" t="s">
        <v>98</v>
      </c>
      <c r="BK82" s="1" t="s">
        <v>98</v>
      </c>
      <c r="BL82" s="1" t="s">
        <v>98</v>
      </c>
      <c r="BM82" s="1" t="s">
        <v>98</v>
      </c>
      <c r="BN82" s="1" t="s">
        <v>98</v>
      </c>
      <c r="BO82" s="1" t="s">
        <v>98</v>
      </c>
      <c r="BP82" s="1" t="s">
        <v>98</v>
      </c>
      <c r="BQ82" s="1" t="s">
        <v>98</v>
      </c>
      <c r="BR82" s="1" t="s">
        <v>98</v>
      </c>
      <c r="BS82" s="1" t="s">
        <v>98</v>
      </c>
      <c r="BT82" s="1" t="s">
        <v>98</v>
      </c>
      <c r="BU82" s="1" t="s">
        <v>98</v>
      </c>
      <c r="BV82" s="1" t="s">
        <v>98</v>
      </c>
      <c r="BW82" s="3">
        <v>4.1100000000000003</v>
      </c>
      <c r="BX82" s="2">
        <v>29.6</v>
      </c>
      <c r="BY82" s="4">
        <v>104</v>
      </c>
      <c r="BZ82" s="1" t="s">
        <v>98</v>
      </c>
      <c r="CA82" s="4">
        <v>119</v>
      </c>
      <c r="CB82" s="2">
        <v>76.900000000000006</v>
      </c>
      <c r="CC82" s="2">
        <v>92</v>
      </c>
      <c r="CD82" s="11">
        <v>25.75</v>
      </c>
      <c r="CE82" s="11">
        <v>5.5</v>
      </c>
      <c r="CF82" s="12">
        <v>3</v>
      </c>
      <c r="CG82" s="3">
        <f>Beams!$B$11/F82</f>
        <v>180.41733547351527</v>
      </c>
      <c r="CH82" s="3">
        <f>Beams!$B$9/AO82</f>
        <v>16.902255639097746</v>
      </c>
      <c r="CI82" s="3">
        <f>Beams!$C$9/AS82</f>
        <v>112.4</v>
      </c>
      <c r="CJ82" s="3">
        <f>Beams!$B$8*BE82/(AQ82*2*T82)</f>
        <v>787.39842280132905</v>
      </c>
      <c r="CK82" s="3">
        <f>Beams!$C$8*BF82/(AM82*Q82)</f>
        <v>523.80582524271847</v>
      </c>
      <c r="CL82" s="3">
        <f>Beams!$B$12*T82/AX82</f>
        <v>522.4225352112677</v>
      </c>
      <c r="CM82" s="3">
        <f>Beams!$B$12*Q82/AX82</f>
        <v>306.72535211267609</v>
      </c>
      <c r="CN82" s="3">
        <f t="shared" si="2"/>
        <v>1665.7403668335382</v>
      </c>
      <c r="CO82" s="3">
        <f t="shared" si="3"/>
        <v>1096.0315587060052</v>
      </c>
      <c r="CP82" s="3"/>
      <c r="CQ82" s="3">
        <f>MIN(Beams!$B$21:$B$22)/MAX(CN82:CP82)-1</f>
        <v>11.006673067555342</v>
      </c>
      <c r="CS82" s="1"/>
      <c r="CT82" s="2"/>
      <c r="CU82" s="2"/>
      <c r="CV82" s="1"/>
      <c r="CW82" s="1"/>
      <c r="CX82" s="1"/>
      <c r="CY82" s="2"/>
      <c r="CZ82" s="1"/>
      <c r="DA82" s="1"/>
      <c r="DB82" s="1"/>
      <c r="DC82" s="1"/>
      <c r="DD82" s="1"/>
      <c r="DE82" s="1"/>
      <c r="DF82" s="1"/>
      <c r="DG82" s="3"/>
      <c r="DH82" s="1"/>
      <c r="DI82" s="1"/>
      <c r="DJ82" s="2"/>
      <c r="DK82" s="1"/>
      <c r="DL82" s="1"/>
      <c r="DM82" s="1"/>
      <c r="DN82" s="1"/>
      <c r="DO82" s="1"/>
      <c r="DP82" s="1"/>
      <c r="DQ82" s="1"/>
      <c r="DR82" s="1"/>
      <c r="DS82" s="1"/>
      <c r="DT82" s="2"/>
      <c r="DU82" s="1"/>
      <c r="DV82" s="1"/>
      <c r="DW82" s="1"/>
      <c r="DX82" s="1"/>
      <c r="DY82" s="1"/>
      <c r="DZ82" s="1"/>
      <c r="EA82" s="1"/>
      <c r="EB82" s="1"/>
      <c r="EC82" s="1"/>
      <c r="ED82" s="4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26"/>
    </row>
    <row r="83" spans="1:162" x14ac:dyDescent="0.55000000000000004">
      <c r="A83" s="1" t="s">
        <v>17</v>
      </c>
      <c r="B83" s="1" t="s">
        <v>178</v>
      </c>
      <c r="C83" s="1" t="s">
        <v>178</v>
      </c>
      <c r="D83" s="1" t="s">
        <v>100</v>
      </c>
      <c r="E83" s="4">
        <v>191</v>
      </c>
      <c r="F83" s="2">
        <v>56.1</v>
      </c>
      <c r="G83" s="2">
        <v>30.7</v>
      </c>
      <c r="H83" s="11">
        <v>30.625</v>
      </c>
      <c r="I83" s="1" t="s">
        <v>98</v>
      </c>
      <c r="J83" s="1" t="s">
        <v>98</v>
      </c>
      <c r="K83" s="1" t="s">
        <v>98</v>
      </c>
      <c r="L83" s="2">
        <v>15</v>
      </c>
      <c r="M83" s="11">
        <v>15</v>
      </c>
      <c r="N83" s="11" t="s">
        <v>98</v>
      </c>
      <c r="O83" s="1" t="s">
        <v>98</v>
      </c>
      <c r="P83" s="1" t="s">
        <v>98</v>
      </c>
      <c r="Q83" s="14">
        <v>0.71</v>
      </c>
      <c r="R83" s="11">
        <v>0.6875</v>
      </c>
      <c r="S83" s="13">
        <v>0.375</v>
      </c>
      <c r="T83" s="3">
        <v>1.19</v>
      </c>
      <c r="U83" s="13">
        <v>1.1875</v>
      </c>
      <c r="V83" s="1" t="s">
        <v>98</v>
      </c>
      <c r="W83" s="1" t="s">
        <v>98</v>
      </c>
      <c r="X83" s="1" t="s">
        <v>98</v>
      </c>
      <c r="Y83" s="16">
        <v>1.97</v>
      </c>
      <c r="Z83" s="18">
        <v>2.5</v>
      </c>
      <c r="AA83" s="18">
        <v>1.5625</v>
      </c>
      <c r="AB83" s="1" t="s">
        <v>98</v>
      </c>
      <c r="AC83" s="1" t="s">
        <v>98</v>
      </c>
      <c r="AD83" s="1" t="s">
        <v>98</v>
      </c>
      <c r="AE83" s="1" t="s">
        <v>98</v>
      </c>
      <c r="AF83" s="1" t="s">
        <v>98</v>
      </c>
      <c r="AG83" s="3">
        <v>6.35</v>
      </c>
      <c r="AH83" s="1" t="s">
        <v>98</v>
      </c>
      <c r="AI83" s="1" t="s">
        <v>98</v>
      </c>
      <c r="AJ83" s="2">
        <v>37.700000000000003</v>
      </c>
      <c r="AK83" s="1" t="s">
        <v>98</v>
      </c>
      <c r="AL83" s="1" t="s">
        <v>98</v>
      </c>
      <c r="AM83" s="4">
        <v>9200</v>
      </c>
      <c r="AN83" s="4">
        <v>675</v>
      </c>
      <c r="AO83" s="4">
        <v>600</v>
      </c>
      <c r="AP83" s="2">
        <v>12.8</v>
      </c>
      <c r="AQ83" s="4">
        <v>673</v>
      </c>
      <c r="AR83" s="4">
        <v>138</v>
      </c>
      <c r="AS83" s="2">
        <v>89.5</v>
      </c>
      <c r="AT83" s="3">
        <v>3.46</v>
      </c>
      <c r="AU83" s="1" t="s">
        <v>98</v>
      </c>
      <c r="AV83" s="1" t="s">
        <v>98</v>
      </c>
      <c r="AW83" s="1" t="s">
        <v>98</v>
      </c>
      <c r="AX83" s="2">
        <v>21</v>
      </c>
      <c r="AY83" s="4">
        <v>146000</v>
      </c>
      <c r="AZ83" s="1" t="s">
        <v>98</v>
      </c>
      <c r="BA83" s="4">
        <v>111</v>
      </c>
      <c r="BB83" s="4">
        <v>494</v>
      </c>
      <c r="BC83" s="1" t="s">
        <v>98</v>
      </c>
      <c r="BD83" s="1" t="s">
        <v>98</v>
      </c>
      <c r="BE83" s="4">
        <v>125</v>
      </c>
      <c r="BF83" s="4">
        <v>335</v>
      </c>
      <c r="BG83" s="1" t="s">
        <v>98</v>
      </c>
      <c r="BH83" s="1" t="s">
        <v>98</v>
      </c>
      <c r="BI83" s="1" t="s">
        <v>98</v>
      </c>
      <c r="BJ83" s="1" t="s">
        <v>98</v>
      </c>
      <c r="BK83" s="1" t="s">
        <v>98</v>
      </c>
      <c r="BL83" s="1" t="s">
        <v>98</v>
      </c>
      <c r="BM83" s="1" t="s">
        <v>98</v>
      </c>
      <c r="BN83" s="1" t="s">
        <v>98</v>
      </c>
      <c r="BO83" s="1" t="s">
        <v>98</v>
      </c>
      <c r="BP83" s="1" t="s">
        <v>98</v>
      </c>
      <c r="BQ83" s="1" t="s">
        <v>98</v>
      </c>
      <c r="BR83" s="1" t="s">
        <v>98</v>
      </c>
      <c r="BS83" s="1" t="s">
        <v>98</v>
      </c>
      <c r="BT83" s="1" t="s">
        <v>98</v>
      </c>
      <c r="BU83" s="1" t="s">
        <v>98</v>
      </c>
      <c r="BV83" s="1" t="s">
        <v>98</v>
      </c>
      <c r="BW83" s="3">
        <v>4.0599999999999996</v>
      </c>
      <c r="BX83" s="2">
        <v>29.5</v>
      </c>
      <c r="BY83" s="4">
        <v>104</v>
      </c>
      <c r="BZ83" s="1" t="s">
        <v>98</v>
      </c>
      <c r="CA83" s="4">
        <v>119</v>
      </c>
      <c r="CB83" s="2">
        <v>76.400000000000006</v>
      </c>
      <c r="CC83" s="2">
        <v>91.4</v>
      </c>
      <c r="CD83" s="11">
        <v>25.75</v>
      </c>
      <c r="CE83" s="11">
        <v>5.5</v>
      </c>
      <c r="CF83" s="12">
        <v>3</v>
      </c>
      <c r="CG83" s="3">
        <f>Beams!$B$11/F83</f>
        <v>200.35650623885917</v>
      </c>
      <c r="CH83" s="3">
        <f>Beams!$B$9/AO83</f>
        <v>18.733333333333334</v>
      </c>
      <c r="CI83" s="3">
        <f>Beams!$C$9/AS83</f>
        <v>125.58659217877096</v>
      </c>
      <c r="CJ83" s="3">
        <f>Beams!$B$8*BE83/(AQ83*2*T83)</f>
        <v>877.1710764543559</v>
      </c>
      <c r="CK83" s="3">
        <f>Beams!$C$8*BF83/(AM83*Q83)</f>
        <v>576.45437844458047</v>
      </c>
      <c r="CL83" s="3">
        <f>Beams!$B$12*T83/AX83</f>
        <v>636.93333333333328</v>
      </c>
      <c r="CM83" s="3">
        <f>Beams!$B$12*Q83/AX83</f>
        <v>380.01904761904763</v>
      </c>
      <c r="CN83" s="3">
        <f t="shared" si="2"/>
        <v>1908.9634223950416</v>
      </c>
      <c r="CO83" s="3">
        <f t="shared" si="3"/>
        <v>1244.5658775445449</v>
      </c>
      <c r="CP83" s="3"/>
      <c r="CQ83" s="3">
        <f>MIN(Beams!$B$21:$B$22)/MAX(CN83:CP83)-1</f>
        <v>9.4768901097682701</v>
      </c>
      <c r="CS83" s="1"/>
      <c r="CT83" s="2"/>
      <c r="CU83" s="2"/>
      <c r="CV83" s="1"/>
      <c r="CW83" s="1"/>
      <c r="CX83" s="1"/>
      <c r="CY83" s="2"/>
      <c r="CZ83" s="1"/>
      <c r="DA83" s="1"/>
      <c r="DB83" s="1"/>
      <c r="DC83" s="1"/>
      <c r="DD83" s="1"/>
      <c r="DE83" s="1"/>
      <c r="DF83" s="1"/>
      <c r="DG83" s="3"/>
      <c r="DH83" s="1"/>
      <c r="DI83" s="1"/>
      <c r="DJ83" s="2"/>
      <c r="DK83" s="1"/>
      <c r="DL83" s="1"/>
      <c r="DM83" s="1"/>
      <c r="DN83" s="1"/>
      <c r="DO83" s="1"/>
      <c r="DP83" s="1"/>
      <c r="DQ83" s="2"/>
      <c r="DR83" s="1"/>
      <c r="DS83" s="1"/>
      <c r="DT83" s="2"/>
      <c r="DU83" s="1"/>
      <c r="DV83" s="1"/>
      <c r="DW83" s="1"/>
      <c r="DX83" s="1"/>
      <c r="DY83" s="1"/>
      <c r="DZ83" s="1"/>
      <c r="EA83" s="1"/>
      <c r="EB83" s="1"/>
      <c r="EC83" s="1"/>
      <c r="ED83" s="4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</row>
    <row r="84" spans="1:162" x14ac:dyDescent="0.55000000000000004">
      <c r="A84" s="1" t="s">
        <v>17</v>
      </c>
      <c r="B84" s="1" t="s">
        <v>179</v>
      </c>
      <c r="C84" s="1" t="s">
        <v>179</v>
      </c>
      <c r="D84" s="1" t="s">
        <v>100</v>
      </c>
      <c r="E84" s="4">
        <v>173</v>
      </c>
      <c r="F84" s="2">
        <v>50.9</v>
      </c>
      <c r="G84" s="2">
        <v>30.4</v>
      </c>
      <c r="H84" s="11">
        <v>30.5</v>
      </c>
      <c r="I84" s="1" t="s">
        <v>98</v>
      </c>
      <c r="J84" s="1" t="s">
        <v>98</v>
      </c>
      <c r="K84" s="1" t="s">
        <v>98</v>
      </c>
      <c r="L84" s="2">
        <v>15</v>
      </c>
      <c r="M84" s="11">
        <v>15</v>
      </c>
      <c r="N84" s="11" t="s">
        <v>98</v>
      </c>
      <c r="O84" s="1" t="s">
        <v>98</v>
      </c>
      <c r="P84" s="1" t="s">
        <v>98</v>
      </c>
      <c r="Q84" s="14">
        <v>0.65500000000000003</v>
      </c>
      <c r="R84" s="11">
        <v>0.625</v>
      </c>
      <c r="S84" s="13">
        <v>0.3125</v>
      </c>
      <c r="T84" s="3">
        <v>1.07</v>
      </c>
      <c r="U84" s="13">
        <v>1.0625</v>
      </c>
      <c r="V84" s="1" t="s">
        <v>98</v>
      </c>
      <c r="W84" s="1" t="s">
        <v>98</v>
      </c>
      <c r="X84" s="1" t="s">
        <v>98</v>
      </c>
      <c r="Y84" s="16">
        <v>1.85</v>
      </c>
      <c r="Z84" s="18">
        <v>2.3125</v>
      </c>
      <c r="AA84" s="18">
        <v>1.5625</v>
      </c>
      <c r="AB84" s="1" t="s">
        <v>98</v>
      </c>
      <c r="AC84" s="1" t="s">
        <v>98</v>
      </c>
      <c r="AD84" s="1" t="s">
        <v>98</v>
      </c>
      <c r="AE84" s="1" t="s">
        <v>98</v>
      </c>
      <c r="AF84" s="1" t="s">
        <v>98</v>
      </c>
      <c r="AG84" s="3">
        <v>7.04</v>
      </c>
      <c r="AH84" s="1" t="s">
        <v>98</v>
      </c>
      <c r="AI84" s="1" t="s">
        <v>98</v>
      </c>
      <c r="AJ84" s="2">
        <v>40.799999999999997</v>
      </c>
      <c r="AK84" s="1" t="s">
        <v>98</v>
      </c>
      <c r="AL84" s="1" t="s">
        <v>98</v>
      </c>
      <c r="AM84" s="4">
        <v>8230</v>
      </c>
      <c r="AN84" s="4">
        <v>607</v>
      </c>
      <c r="AO84" s="4">
        <v>541</v>
      </c>
      <c r="AP84" s="2">
        <v>12.7</v>
      </c>
      <c r="AQ84" s="4">
        <v>598</v>
      </c>
      <c r="AR84" s="4">
        <v>123</v>
      </c>
      <c r="AS84" s="2">
        <v>79.8</v>
      </c>
      <c r="AT84" s="3">
        <v>3.42</v>
      </c>
      <c r="AU84" s="1" t="s">
        <v>98</v>
      </c>
      <c r="AV84" s="1" t="s">
        <v>98</v>
      </c>
      <c r="AW84" s="1" t="s">
        <v>98</v>
      </c>
      <c r="AX84" s="2">
        <v>15.6</v>
      </c>
      <c r="AY84" s="4">
        <v>129000</v>
      </c>
      <c r="AZ84" s="1" t="s">
        <v>98</v>
      </c>
      <c r="BA84" s="4">
        <v>110</v>
      </c>
      <c r="BB84" s="4">
        <v>441</v>
      </c>
      <c r="BC84" s="1" t="s">
        <v>98</v>
      </c>
      <c r="BD84" s="1" t="s">
        <v>98</v>
      </c>
      <c r="BE84" s="4">
        <v>113</v>
      </c>
      <c r="BF84" s="4">
        <v>301</v>
      </c>
      <c r="BG84" s="1" t="s">
        <v>98</v>
      </c>
      <c r="BH84" s="1" t="s">
        <v>98</v>
      </c>
      <c r="BI84" s="1" t="s">
        <v>98</v>
      </c>
      <c r="BJ84" s="1" t="s">
        <v>98</v>
      </c>
      <c r="BK84" s="1" t="s">
        <v>98</v>
      </c>
      <c r="BL84" s="1" t="s">
        <v>98</v>
      </c>
      <c r="BM84" s="1" t="s">
        <v>98</v>
      </c>
      <c r="BN84" s="1" t="s">
        <v>98</v>
      </c>
      <c r="BO84" s="1" t="s">
        <v>98</v>
      </c>
      <c r="BP84" s="1" t="s">
        <v>98</v>
      </c>
      <c r="BQ84" s="1" t="s">
        <v>98</v>
      </c>
      <c r="BR84" s="1" t="s">
        <v>98</v>
      </c>
      <c r="BS84" s="1" t="s">
        <v>98</v>
      </c>
      <c r="BT84" s="1" t="s">
        <v>98</v>
      </c>
      <c r="BU84" s="1" t="s">
        <v>98</v>
      </c>
      <c r="BV84" s="1" t="s">
        <v>98</v>
      </c>
      <c r="BW84" s="3">
        <v>4.03</v>
      </c>
      <c r="BX84" s="2">
        <v>29.3</v>
      </c>
      <c r="BY84" s="4">
        <v>103</v>
      </c>
      <c r="BZ84" s="1" t="s">
        <v>98</v>
      </c>
      <c r="CA84" s="4">
        <v>118</v>
      </c>
      <c r="CB84" s="2">
        <v>75.8</v>
      </c>
      <c r="CC84" s="2">
        <v>90.8</v>
      </c>
      <c r="CD84" s="11">
        <v>25.75</v>
      </c>
      <c r="CE84" s="11">
        <v>5.5</v>
      </c>
      <c r="CF84" s="12">
        <v>3</v>
      </c>
      <c r="CG84" s="3">
        <f>Beams!$B$11/F84</f>
        <v>220.82514734774068</v>
      </c>
      <c r="CH84" s="3">
        <f>Beams!$B$9/AO84</f>
        <v>20.776340110905728</v>
      </c>
      <c r="CI84" s="3">
        <f>Beams!$C$9/AS84</f>
        <v>140.85213032581453</v>
      </c>
      <c r="CJ84" s="3">
        <f>Beams!$B$8*BE84/(AQ84*2*T84)</f>
        <v>992.49835901603478</v>
      </c>
      <c r="CK84" s="3">
        <f>Beams!$C$8*BF84/(AM84*Q84)</f>
        <v>627.61262556463498</v>
      </c>
      <c r="CL84" s="3">
        <f>Beams!$B$12*T84/AX84</f>
        <v>770.94871794871801</v>
      </c>
      <c r="CM84" s="3">
        <f>Beams!$B$12*Q84/AX84</f>
        <v>471.93589743589752</v>
      </c>
      <c r="CN84" s="3">
        <f t="shared" si="2"/>
        <v>2210.0940081420299</v>
      </c>
      <c r="CO84" s="3">
        <f t="shared" si="3"/>
        <v>1412.846087486781</v>
      </c>
      <c r="CP84" s="3"/>
      <c r="CQ84" s="3">
        <f>MIN(Beams!$B$21:$B$22)/MAX(CN84:CP84)-1</f>
        <v>8.0493888161859211</v>
      </c>
      <c r="CS84" s="1"/>
      <c r="CT84" s="2"/>
      <c r="CU84" s="2"/>
      <c r="CV84" s="1"/>
      <c r="CW84" s="1"/>
      <c r="CX84" s="1"/>
      <c r="CY84" s="2"/>
      <c r="CZ84" s="1"/>
      <c r="DA84" s="1"/>
      <c r="DB84" s="1"/>
      <c r="DC84" s="1"/>
      <c r="DD84" s="1"/>
      <c r="DE84" s="1"/>
      <c r="DF84" s="1"/>
      <c r="DG84" s="3"/>
      <c r="DH84" s="1"/>
      <c r="DI84" s="1"/>
      <c r="DJ84" s="2"/>
      <c r="DK84" s="1"/>
      <c r="DL84" s="1"/>
      <c r="DM84" s="1"/>
      <c r="DN84" s="1"/>
      <c r="DO84" s="1"/>
      <c r="DP84" s="1"/>
      <c r="DQ84" s="2"/>
      <c r="DR84" s="1"/>
      <c r="DS84" s="1"/>
      <c r="DT84" s="2"/>
      <c r="DU84" s="1"/>
      <c r="DV84" s="1"/>
      <c r="DW84" s="1"/>
      <c r="DX84" s="1"/>
      <c r="DY84" s="1"/>
      <c r="DZ84" s="1"/>
      <c r="EA84" s="1"/>
      <c r="EB84" s="1"/>
      <c r="EC84" s="1"/>
      <c r="ED84" s="4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</row>
    <row r="85" spans="1:162" x14ac:dyDescent="0.55000000000000004">
      <c r="A85" s="1" t="s">
        <v>17</v>
      </c>
      <c r="B85" s="1" t="s">
        <v>180</v>
      </c>
      <c r="C85" s="1" t="s">
        <v>180</v>
      </c>
      <c r="D85" s="1" t="s">
        <v>100</v>
      </c>
      <c r="E85" s="4">
        <v>148</v>
      </c>
      <c r="F85" s="2">
        <v>43.6</v>
      </c>
      <c r="G85" s="2">
        <v>30.7</v>
      </c>
      <c r="H85" s="11">
        <v>30.625</v>
      </c>
      <c r="I85" s="1" t="s">
        <v>98</v>
      </c>
      <c r="J85" s="1" t="s">
        <v>98</v>
      </c>
      <c r="K85" s="1" t="s">
        <v>98</v>
      </c>
      <c r="L85" s="2">
        <v>10.5</v>
      </c>
      <c r="M85" s="11">
        <v>10.5</v>
      </c>
      <c r="N85" s="11" t="s">
        <v>98</v>
      </c>
      <c r="O85" s="1" t="s">
        <v>98</v>
      </c>
      <c r="P85" s="1" t="s">
        <v>98</v>
      </c>
      <c r="Q85" s="14">
        <v>0.65</v>
      </c>
      <c r="R85" s="11">
        <v>0.625</v>
      </c>
      <c r="S85" s="13">
        <v>0.3125</v>
      </c>
      <c r="T85" s="3">
        <v>1.18</v>
      </c>
      <c r="U85" s="13">
        <v>1.1875</v>
      </c>
      <c r="V85" s="1" t="s">
        <v>98</v>
      </c>
      <c r="W85" s="1" t="s">
        <v>98</v>
      </c>
      <c r="X85" s="1" t="s">
        <v>98</v>
      </c>
      <c r="Y85" s="16">
        <v>1.83</v>
      </c>
      <c r="Z85" s="18">
        <v>2.5</v>
      </c>
      <c r="AA85" s="18">
        <v>1.5625</v>
      </c>
      <c r="AB85" s="1" t="s">
        <v>98</v>
      </c>
      <c r="AC85" s="1" t="s">
        <v>98</v>
      </c>
      <c r="AD85" s="1" t="s">
        <v>98</v>
      </c>
      <c r="AE85" s="1" t="s">
        <v>98</v>
      </c>
      <c r="AF85" s="1" t="s">
        <v>98</v>
      </c>
      <c r="AG85" s="3">
        <v>4.4400000000000004</v>
      </c>
      <c r="AH85" s="1" t="s">
        <v>98</v>
      </c>
      <c r="AI85" s="1" t="s">
        <v>98</v>
      </c>
      <c r="AJ85" s="2">
        <v>41.6</v>
      </c>
      <c r="AK85" s="1" t="s">
        <v>98</v>
      </c>
      <c r="AL85" s="1" t="s">
        <v>98</v>
      </c>
      <c r="AM85" s="4">
        <v>6680</v>
      </c>
      <c r="AN85" s="4">
        <v>500</v>
      </c>
      <c r="AO85" s="4">
        <v>436</v>
      </c>
      <c r="AP85" s="2">
        <v>12.4</v>
      </c>
      <c r="AQ85" s="4">
        <v>227</v>
      </c>
      <c r="AR85" s="2">
        <v>68</v>
      </c>
      <c r="AS85" s="2">
        <v>43.3</v>
      </c>
      <c r="AT85" s="3">
        <v>2.2799999999999998</v>
      </c>
      <c r="AU85" s="1" t="s">
        <v>98</v>
      </c>
      <c r="AV85" s="1" t="s">
        <v>98</v>
      </c>
      <c r="AW85" s="1" t="s">
        <v>98</v>
      </c>
      <c r="AX85" s="2">
        <v>14.5</v>
      </c>
      <c r="AY85" s="4">
        <v>49400</v>
      </c>
      <c r="AZ85" s="1" t="s">
        <v>98</v>
      </c>
      <c r="BA85" s="2">
        <v>77.5</v>
      </c>
      <c r="BB85" s="4">
        <v>240</v>
      </c>
      <c r="BC85" s="1" t="s">
        <v>98</v>
      </c>
      <c r="BD85" s="1" t="s">
        <v>98</v>
      </c>
      <c r="BE85" s="2">
        <v>85.8</v>
      </c>
      <c r="BF85" s="4">
        <v>248</v>
      </c>
      <c r="BG85" s="1" t="s">
        <v>98</v>
      </c>
      <c r="BH85" s="1" t="s">
        <v>98</v>
      </c>
      <c r="BI85" s="1" t="s">
        <v>98</v>
      </c>
      <c r="BJ85" s="1" t="s">
        <v>98</v>
      </c>
      <c r="BK85" s="1" t="s">
        <v>98</v>
      </c>
      <c r="BL85" s="1" t="s">
        <v>98</v>
      </c>
      <c r="BM85" s="1" t="s">
        <v>98</v>
      </c>
      <c r="BN85" s="1" t="s">
        <v>98</v>
      </c>
      <c r="BO85" s="1" t="s">
        <v>98</v>
      </c>
      <c r="BP85" s="1" t="s">
        <v>98</v>
      </c>
      <c r="BQ85" s="1" t="s">
        <v>98</v>
      </c>
      <c r="BR85" s="1" t="s">
        <v>98</v>
      </c>
      <c r="BS85" s="1" t="s">
        <v>98</v>
      </c>
      <c r="BT85" s="1" t="s">
        <v>98</v>
      </c>
      <c r="BU85" s="1" t="s">
        <v>98</v>
      </c>
      <c r="BV85" s="1" t="s">
        <v>98</v>
      </c>
      <c r="BW85" s="3">
        <v>2.77</v>
      </c>
      <c r="BX85" s="2">
        <v>29.5</v>
      </c>
      <c r="BY85" s="2">
        <v>90.5</v>
      </c>
      <c r="BZ85" s="1" t="s">
        <v>98</v>
      </c>
      <c r="CA85" s="4">
        <v>101</v>
      </c>
      <c r="CB85" s="2">
        <v>71.900000000000006</v>
      </c>
      <c r="CC85" s="2">
        <v>82.4</v>
      </c>
      <c r="CD85" s="11">
        <v>25.75</v>
      </c>
      <c r="CE85" s="11">
        <v>5.5</v>
      </c>
      <c r="CF85" s="12" t="s">
        <v>98</v>
      </c>
      <c r="CG85" s="3">
        <f>Beams!$B$11/F85</f>
        <v>257.79816513761466</v>
      </c>
      <c r="CH85" s="3">
        <f>Beams!$B$9/AO85</f>
        <v>25.779816513761467</v>
      </c>
      <c r="CI85" s="3">
        <f>Beams!$C$9/AS85</f>
        <v>259.58429561200927</v>
      </c>
      <c r="CJ85" s="3">
        <f>Beams!$B$8*BE85/(AQ85*2*T85)</f>
        <v>1800.1791980885537</v>
      </c>
      <c r="CK85" s="3">
        <f>Beams!$C$8*BF85/(AM85*Q85)</f>
        <v>641.98986642100419</v>
      </c>
      <c r="CL85" s="3">
        <f>Beams!$B$12*T85/AX85</f>
        <v>914.703448275862</v>
      </c>
      <c r="CM85" s="3">
        <f>Beams!$B$12*Q85/AX85</f>
        <v>503.86206896551727</v>
      </c>
      <c r="CN85" s="3">
        <f t="shared" si="2"/>
        <v>3539.3513374624808</v>
      </c>
      <c r="CO85" s="3">
        <f t="shared" si="3"/>
        <v>1514.3015481833063</v>
      </c>
      <c r="CP85" s="3"/>
      <c r="CQ85" s="3">
        <f>MIN(Beams!$B$21:$B$22)/MAX(CN85:CP85)-1</f>
        <v>4.6507529468207283</v>
      </c>
      <c r="CS85" s="1"/>
      <c r="CT85" s="2"/>
      <c r="CU85" s="2"/>
      <c r="CV85" s="1"/>
      <c r="CW85" s="1"/>
      <c r="CX85" s="1"/>
      <c r="CY85" s="2"/>
      <c r="CZ85" s="1"/>
      <c r="DA85" s="1"/>
      <c r="DB85" s="1"/>
      <c r="DC85" s="1"/>
      <c r="DD85" s="1"/>
      <c r="DE85" s="1"/>
      <c r="DF85" s="1"/>
      <c r="DG85" s="3"/>
      <c r="DH85" s="1"/>
      <c r="DI85" s="1"/>
      <c r="DJ85" s="2"/>
      <c r="DK85" s="1"/>
      <c r="DL85" s="1"/>
      <c r="DM85" s="1"/>
      <c r="DN85" s="1"/>
      <c r="DO85" s="1"/>
      <c r="DP85" s="1"/>
      <c r="DQ85" s="2"/>
      <c r="DR85" s="1"/>
      <c r="DS85" s="1"/>
      <c r="DT85" s="2"/>
      <c r="DU85" s="1"/>
      <c r="DV85" s="1"/>
      <c r="DW85" s="1"/>
      <c r="DX85" s="1"/>
      <c r="DY85" s="1"/>
      <c r="DZ85" s="1"/>
      <c r="EA85" s="1"/>
      <c r="EB85" s="1"/>
      <c r="EC85" s="1"/>
      <c r="ED85" s="4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</row>
    <row r="86" spans="1:162" x14ac:dyDescent="0.55000000000000004">
      <c r="A86" s="1" t="s">
        <v>17</v>
      </c>
      <c r="B86" s="1" t="s">
        <v>181</v>
      </c>
      <c r="C86" s="1" t="s">
        <v>181</v>
      </c>
      <c r="D86" s="1" t="s">
        <v>100</v>
      </c>
      <c r="E86" s="4">
        <v>132</v>
      </c>
      <c r="F86" s="2">
        <v>38.799999999999997</v>
      </c>
      <c r="G86" s="2">
        <v>30.3</v>
      </c>
      <c r="H86" s="11">
        <v>30.25</v>
      </c>
      <c r="I86" s="1" t="s">
        <v>98</v>
      </c>
      <c r="J86" s="1" t="s">
        <v>98</v>
      </c>
      <c r="K86" s="1" t="s">
        <v>98</v>
      </c>
      <c r="L86" s="2">
        <v>10.5</v>
      </c>
      <c r="M86" s="11">
        <v>10.5</v>
      </c>
      <c r="N86" s="11" t="s">
        <v>98</v>
      </c>
      <c r="O86" s="1" t="s">
        <v>98</v>
      </c>
      <c r="P86" s="1" t="s">
        <v>98</v>
      </c>
      <c r="Q86" s="14">
        <v>0.61499999999999999</v>
      </c>
      <c r="R86" s="11">
        <v>0.625</v>
      </c>
      <c r="S86" s="13">
        <v>0.3125</v>
      </c>
      <c r="T86" s="3">
        <v>1</v>
      </c>
      <c r="U86" s="13">
        <v>1</v>
      </c>
      <c r="V86" s="1" t="s">
        <v>98</v>
      </c>
      <c r="W86" s="1" t="s">
        <v>98</v>
      </c>
      <c r="X86" s="1" t="s">
        <v>98</v>
      </c>
      <c r="Y86" s="16">
        <v>1.65</v>
      </c>
      <c r="Z86" s="18">
        <v>2.25</v>
      </c>
      <c r="AA86" s="18">
        <v>1.5</v>
      </c>
      <c r="AB86" s="1" t="s">
        <v>98</v>
      </c>
      <c r="AC86" s="1" t="s">
        <v>98</v>
      </c>
      <c r="AD86" s="1" t="s">
        <v>98</v>
      </c>
      <c r="AE86" s="1" t="s">
        <v>98</v>
      </c>
      <c r="AF86" s="1" t="s">
        <v>98</v>
      </c>
      <c r="AG86" s="3">
        <v>5.27</v>
      </c>
      <c r="AH86" s="1" t="s">
        <v>98</v>
      </c>
      <c r="AI86" s="1" t="s">
        <v>98</v>
      </c>
      <c r="AJ86" s="2">
        <v>43.9</v>
      </c>
      <c r="AK86" s="1" t="s">
        <v>98</v>
      </c>
      <c r="AL86" s="1" t="s">
        <v>98</v>
      </c>
      <c r="AM86" s="4">
        <v>5770</v>
      </c>
      <c r="AN86" s="4">
        <v>437</v>
      </c>
      <c r="AO86" s="4">
        <v>380</v>
      </c>
      <c r="AP86" s="2">
        <v>12.2</v>
      </c>
      <c r="AQ86" s="4">
        <v>196</v>
      </c>
      <c r="AR86" s="2">
        <v>58.4</v>
      </c>
      <c r="AS86" s="2">
        <v>37.200000000000003</v>
      </c>
      <c r="AT86" s="3">
        <v>2.25</v>
      </c>
      <c r="AU86" s="1" t="s">
        <v>98</v>
      </c>
      <c r="AV86" s="1" t="s">
        <v>98</v>
      </c>
      <c r="AW86" s="1" t="s">
        <v>98</v>
      </c>
      <c r="AX86" s="3">
        <v>9.7200000000000006</v>
      </c>
      <c r="AY86" s="4">
        <v>42100</v>
      </c>
      <c r="AZ86" s="1" t="s">
        <v>98</v>
      </c>
      <c r="BA86" s="2">
        <v>76.900000000000006</v>
      </c>
      <c r="BB86" s="4">
        <v>202</v>
      </c>
      <c r="BC86" s="1" t="s">
        <v>98</v>
      </c>
      <c r="BD86" s="1" t="s">
        <v>98</v>
      </c>
      <c r="BE86" s="2">
        <v>72.400000000000006</v>
      </c>
      <c r="BF86" s="4">
        <v>215</v>
      </c>
      <c r="BG86" s="1" t="s">
        <v>98</v>
      </c>
      <c r="BH86" s="1" t="s">
        <v>98</v>
      </c>
      <c r="BI86" s="1" t="s">
        <v>98</v>
      </c>
      <c r="BJ86" s="1" t="s">
        <v>98</v>
      </c>
      <c r="BK86" s="1" t="s">
        <v>98</v>
      </c>
      <c r="BL86" s="1" t="s">
        <v>98</v>
      </c>
      <c r="BM86" s="1" t="s">
        <v>98</v>
      </c>
      <c r="BN86" s="1" t="s">
        <v>98</v>
      </c>
      <c r="BO86" s="1" t="s">
        <v>98</v>
      </c>
      <c r="BP86" s="1" t="s">
        <v>98</v>
      </c>
      <c r="BQ86" s="1" t="s">
        <v>98</v>
      </c>
      <c r="BR86" s="1" t="s">
        <v>98</v>
      </c>
      <c r="BS86" s="1" t="s">
        <v>98</v>
      </c>
      <c r="BT86" s="1" t="s">
        <v>98</v>
      </c>
      <c r="BU86" s="1" t="s">
        <v>98</v>
      </c>
      <c r="BV86" s="1" t="s">
        <v>98</v>
      </c>
      <c r="BW86" s="3">
        <v>2.75</v>
      </c>
      <c r="BX86" s="2">
        <v>29.3</v>
      </c>
      <c r="BY86" s="2">
        <v>89.5</v>
      </c>
      <c r="BZ86" s="1" t="s">
        <v>98</v>
      </c>
      <c r="CA86" s="4">
        <v>100</v>
      </c>
      <c r="CB86" s="2">
        <v>71.099999999999994</v>
      </c>
      <c r="CC86" s="2">
        <v>81.599999999999994</v>
      </c>
      <c r="CD86" s="11">
        <v>25.75</v>
      </c>
      <c r="CE86" s="11">
        <v>5.5</v>
      </c>
      <c r="CF86" s="12" t="s">
        <v>98</v>
      </c>
      <c r="CG86" s="3">
        <f>Beams!$B$11/F86</f>
        <v>289.69072164948454</v>
      </c>
      <c r="CH86" s="3">
        <f>Beams!$B$9/AO86</f>
        <v>29.578947368421051</v>
      </c>
      <c r="CI86" s="3">
        <f>Beams!$C$9/AS86</f>
        <v>302.15053763440858</v>
      </c>
      <c r="CJ86" s="3">
        <f>Beams!$B$8*BE86/(AQ86*2*T86)</f>
        <v>2075.9591836734699</v>
      </c>
      <c r="CK86" s="3">
        <f>Beams!$C$8*BF86/(AM86*Q86)</f>
        <v>681.01055360640271</v>
      </c>
      <c r="CL86" s="3">
        <f>Beams!$B$12*T86/AX86</f>
        <v>1156.3786008230452</v>
      </c>
      <c r="CM86" s="3">
        <f>Beams!$B$12*Q86/AX86</f>
        <v>711.17283950617275</v>
      </c>
      <c r="CN86" s="3">
        <f t="shared" si="2"/>
        <v>4162.5253242947192</v>
      </c>
      <c r="CO86" s="3">
        <f t="shared" si="3"/>
        <v>1815.1555356386184</v>
      </c>
      <c r="CP86" s="3"/>
      <c r="CQ86" s="3">
        <f>MIN(Beams!$B$21:$B$22)/MAX(CN86:CP86)-1</f>
        <v>3.8047755729603194</v>
      </c>
      <c r="CS86" s="1"/>
      <c r="CT86" s="2"/>
      <c r="CU86" s="2"/>
      <c r="CV86" s="1"/>
      <c r="CW86" s="1"/>
      <c r="CX86" s="1"/>
      <c r="CY86" s="2"/>
      <c r="CZ86" s="2"/>
      <c r="DA86" s="1"/>
      <c r="DB86" s="1"/>
      <c r="DC86" s="1"/>
      <c r="DD86" s="1"/>
      <c r="DE86" s="1"/>
      <c r="DF86" s="1"/>
      <c r="DG86" s="3"/>
      <c r="DH86" s="1"/>
      <c r="DI86" s="1"/>
      <c r="DJ86" s="2"/>
      <c r="DK86" s="1"/>
      <c r="DL86" s="1"/>
      <c r="DM86" s="1"/>
      <c r="DN86" s="1"/>
      <c r="DO86" s="1"/>
      <c r="DP86" s="1"/>
      <c r="DQ86" s="2"/>
      <c r="DR86" s="1"/>
      <c r="DS86" s="1"/>
      <c r="DT86" s="2"/>
      <c r="DU86" s="1"/>
      <c r="DV86" s="1"/>
      <c r="DW86" s="1"/>
      <c r="DX86" s="1"/>
      <c r="DY86" s="1"/>
      <c r="DZ86" s="1"/>
      <c r="EA86" s="1"/>
      <c r="EB86" s="1"/>
      <c r="EC86" s="1"/>
      <c r="ED86" s="4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</row>
    <row r="87" spans="1:162" x14ac:dyDescent="0.55000000000000004">
      <c r="A87" s="1" t="s">
        <v>17</v>
      </c>
      <c r="B87" s="1" t="s">
        <v>182</v>
      </c>
      <c r="C87" s="1" t="s">
        <v>182</v>
      </c>
      <c r="D87" s="1" t="s">
        <v>100</v>
      </c>
      <c r="E87" s="4">
        <v>124</v>
      </c>
      <c r="F87" s="2">
        <v>36.5</v>
      </c>
      <c r="G87" s="2">
        <v>30.2</v>
      </c>
      <c r="H87" s="11">
        <v>30.125</v>
      </c>
      <c r="I87" s="1" t="s">
        <v>98</v>
      </c>
      <c r="J87" s="1" t="s">
        <v>98</v>
      </c>
      <c r="K87" s="1" t="s">
        <v>98</v>
      </c>
      <c r="L87" s="2">
        <v>10.5</v>
      </c>
      <c r="M87" s="11">
        <v>10.5</v>
      </c>
      <c r="N87" s="11" t="s">
        <v>98</v>
      </c>
      <c r="O87" s="1" t="s">
        <v>98</v>
      </c>
      <c r="P87" s="1" t="s">
        <v>98</v>
      </c>
      <c r="Q87" s="14">
        <v>0.58499999999999996</v>
      </c>
      <c r="R87" s="11">
        <v>0.5625</v>
      </c>
      <c r="S87" s="13">
        <v>0.3125</v>
      </c>
      <c r="T87" s="14">
        <v>0.93</v>
      </c>
      <c r="U87" s="13">
        <v>0.9375</v>
      </c>
      <c r="V87" s="1" t="s">
        <v>98</v>
      </c>
      <c r="W87" s="1" t="s">
        <v>98</v>
      </c>
      <c r="X87" s="1" t="s">
        <v>98</v>
      </c>
      <c r="Y87" s="16">
        <v>1.58</v>
      </c>
      <c r="Z87" s="18">
        <v>2.25</v>
      </c>
      <c r="AA87" s="18">
        <v>1.5</v>
      </c>
      <c r="AB87" s="1" t="s">
        <v>98</v>
      </c>
      <c r="AC87" s="1" t="s">
        <v>98</v>
      </c>
      <c r="AD87" s="1" t="s">
        <v>98</v>
      </c>
      <c r="AE87" s="1" t="s">
        <v>98</v>
      </c>
      <c r="AF87" s="1" t="s">
        <v>98</v>
      </c>
      <c r="AG87" s="3">
        <v>5.65</v>
      </c>
      <c r="AH87" s="1" t="s">
        <v>98</v>
      </c>
      <c r="AI87" s="1" t="s">
        <v>98</v>
      </c>
      <c r="AJ87" s="2">
        <v>46.2</v>
      </c>
      <c r="AK87" s="1" t="s">
        <v>98</v>
      </c>
      <c r="AL87" s="1" t="s">
        <v>98</v>
      </c>
      <c r="AM87" s="4">
        <v>5360</v>
      </c>
      <c r="AN87" s="4">
        <v>408</v>
      </c>
      <c r="AO87" s="4">
        <v>355</v>
      </c>
      <c r="AP87" s="2">
        <v>12.1</v>
      </c>
      <c r="AQ87" s="4">
        <v>181</v>
      </c>
      <c r="AR87" s="2">
        <v>54</v>
      </c>
      <c r="AS87" s="2">
        <v>34.4</v>
      </c>
      <c r="AT87" s="3">
        <v>2.23</v>
      </c>
      <c r="AU87" s="1" t="s">
        <v>98</v>
      </c>
      <c r="AV87" s="1" t="s">
        <v>98</v>
      </c>
      <c r="AW87" s="1" t="s">
        <v>98</v>
      </c>
      <c r="AX87" s="3">
        <v>7.99</v>
      </c>
      <c r="AY87" s="4">
        <v>38600</v>
      </c>
      <c r="AZ87" s="1" t="s">
        <v>98</v>
      </c>
      <c r="BA87" s="2">
        <v>76.8</v>
      </c>
      <c r="BB87" s="4">
        <v>188</v>
      </c>
      <c r="BC87" s="1" t="s">
        <v>98</v>
      </c>
      <c r="BD87" s="1" t="s">
        <v>98</v>
      </c>
      <c r="BE87" s="2">
        <v>67.5</v>
      </c>
      <c r="BF87" s="4">
        <v>202</v>
      </c>
      <c r="BG87" s="1" t="s">
        <v>98</v>
      </c>
      <c r="BH87" s="1" t="s">
        <v>98</v>
      </c>
      <c r="BI87" s="1" t="s">
        <v>98</v>
      </c>
      <c r="BJ87" s="1" t="s">
        <v>98</v>
      </c>
      <c r="BK87" s="1" t="s">
        <v>98</v>
      </c>
      <c r="BL87" s="1" t="s">
        <v>98</v>
      </c>
      <c r="BM87" s="1" t="s">
        <v>98</v>
      </c>
      <c r="BN87" s="1" t="s">
        <v>98</v>
      </c>
      <c r="BO87" s="1" t="s">
        <v>98</v>
      </c>
      <c r="BP87" s="1" t="s">
        <v>98</v>
      </c>
      <c r="BQ87" s="1" t="s">
        <v>98</v>
      </c>
      <c r="BR87" s="1" t="s">
        <v>98</v>
      </c>
      <c r="BS87" s="1" t="s">
        <v>98</v>
      </c>
      <c r="BT87" s="1" t="s">
        <v>98</v>
      </c>
      <c r="BU87" s="1" t="s">
        <v>98</v>
      </c>
      <c r="BV87" s="1" t="s">
        <v>98</v>
      </c>
      <c r="BW87" s="3">
        <v>2.73</v>
      </c>
      <c r="BX87" s="2">
        <v>29.3</v>
      </c>
      <c r="BY87" s="2">
        <v>89.5</v>
      </c>
      <c r="BZ87" s="1" t="s">
        <v>98</v>
      </c>
      <c r="CA87" s="4">
        <v>100</v>
      </c>
      <c r="CB87" s="2">
        <v>70.900000000000006</v>
      </c>
      <c r="CC87" s="2">
        <v>81.400000000000006</v>
      </c>
      <c r="CD87" s="11">
        <v>25.75</v>
      </c>
      <c r="CE87" s="11">
        <v>5.5</v>
      </c>
      <c r="CF87" s="12" t="s">
        <v>98</v>
      </c>
      <c r="CG87" s="3">
        <f>Beams!$B$11/F87</f>
        <v>307.94520547945206</v>
      </c>
      <c r="CH87" s="3">
        <f>Beams!$B$9/AO87</f>
        <v>31.661971830985916</v>
      </c>
      <c r="CI87" s="3">
        <f>Beams!$C$9/AS87</f>
        <v>326.74418604651163</v>
      </c>
      <c r="CJ87" s="3">
        <f>Beams!$B$8*BE87/(AQ87*2*T87)</f>
        <v>2253.608982356086</v>
      </c>
      <c r="CK87" s="3">
        <f>Beams!$C$8*BF87/(AM87*Q87)</f>
        <v>724.09746141089431</v>
      </c>
      <c r="CL87" s="3">
        <f>Beams!$B$12*T87/AX87</f>
        <v>1308.28535669587</v>
      </c>
      <c r="CM87" s="3">
        <f>Beams!$B$12*Q87/AX87</f>
        <v>822.95369211514389</v>
      </c>
      <c r="CN87" s="3">
        <f t="shared" si="2"/>
        <v>4562.3586223739894</v>
      </c>
      <c r="CO87" s="3">
        <f t="shared" si="3"/>
        <v>2012.1465847225472</v>
      </c>
      <c r="CP87" s="3"/>
      <c r="CQ87" s="3">
        <f>MIN(Beams!$B$21:$B$22)/MAX(CN87:CP87)-1</f>
        <v>3.3836974809299729</v>
      </c>
      <c r="CS87" s="1"/>
      <c r="CT87" s="2"/>
      <c r="CU87" s="2"/>
      <c r="CV87" s="1"/>
      <c r="CW87" s="1"/>
      <c r="CX87" s="1"/>
      <c r="CY87" s="2"/>
      <c r="CZ87" s="1"/>
      <c r="DA87" s="1"/>
      <c r="DB87" s="1"/>
      <c r="DC87" s="1"/>
      <c r="DD87" s="1"/>
      <c r="DE87" s="1"/>
      <c r="DF87" s="1"/>
      <c r="DG87" s="3"/>
      <c r="DH87" s="1"/>
      <c r="DI87" s="1"/>
      <c r="DJ87" s="2"/>
      <c r="DK87" s="1"/>
      <c r="DL87" s="1"/>
      <c r="DM87" s="1"/>
      <c r="DN87" s="1"/>
      <c r="DO87" s="1"/>
      <c r="DP87" s="1"/>
      <c r="DQ87" s="2"/>
      <c r="DR87" s="1"/>
      <c r="DS87" s="1"/>
      <c r="DT87" s="2"/>
      <c r="DU87" s="1"/>
      <c r="DV87" s="1"/>
      <c r="DW87" s="1"/>
      <c r="DX87" s="1"/>
      <c r="DY87" s="1"/>
      <c r="DZ87" s="1"/>
      <c r="EA87" s="1"/>
      <c r="EB87" s="1"/>
      <c r="EC87" s="1"/>
      <c r="ED87" s="4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</row>
    <row r="88" spans="1:162" x14ac:dyDescent="0.55000000000000004">
      <c r="A88" s="1" t="s">
        <v>17</v>
      </c>
      <c r="B88" s="1" t="s">
        <v>183</v>
      </c>
      <c r="C88" s="1" t="s">
        <v>183</v>
      </c>
      <c r="D88" s="1" t="s">
        <v>100</v>
      </c>
      <c r="E88" s="4">
        <v>116</v>
      </c>
      <c r="F88" s="2">
        <v>34.200000000000003</v>
      </c>
      <c r="G88" s="2">
        <v>30</v>
      </c>
      <c r="H88" s="11">
        <v>30</v>
      </c>
      <c r="I88" s="1" t="s">
        <v>98</v>
      </c>
      <c r="J88" s="1" t="s">
        <v>98</v>
      </c>
      <c r="K88" s="1" t="s">
        <v>98</v>
      </c>
      <c r="L88" s="2">
        <v>10.5</v>
      </c>
      <c r="M88" s="11">
        <v>10.5</v>
      </c>
      <c r="N88" s="11" t="s">
        <v>98</v>
      </c>
      <c r="O88" s="1" t="s">
        <v>98</v>
      </c>
      <c r="P88" s="1" t="s">
        <v>98</v>
      </c>
      <c r="Q88" s="14">
        <v>0.56499999999999995</v>
      </c>
      <c r="R88" s="11">
        <v>0.5625</v>
      </c>
      <c r="S88" s="13">
        <v>0.3125</v>
      </c>
      <c r="T88" s="14">
        <v>0.85</v>
      </c>
      <c r="U88" s="13">
        <v>0.875</v>
      </c>
      <c r="V88" s="1" t="s">
        <v>98</v>
      </c>
      <c r="W88" s="1" t="s">
        <v>98</v>
      </c>
      <c r="X88" s="1" t="s">
        <v>98</v>
      </c>
      <c r="Y88" s="16">
        <v>1.5</v>
      </c>
      <c r="Z88" s="18">
        <v>2.125</v>
      </c>
      <c r="AA88" s="18">
        <v>1.5</v>
      </c>
      <c r="AB88" s="1" t="s">
        <v>98</v>
      </c>
      <c r="AC88" s="1" t="s">
        <v>98</v>
      </c>
      <c r="AD88" s="1" t="s">
        <v>98</v>
      </c>
      <c r="AE88" s="1" t="s">
        <v>98</v>
      </c>
      <c r="AF88" s="1" t="s">
        <v>98</v>
      </c>
      <c r="AG88" s="3">
        <v>6.17</v>
      </c>
      <c r="AH88" s="1" t="s">
        <v>98</v>
      </c>
      <c r="AI88" s="1" t="s">
        <v>98</v>
      </c>
      <c r="AJ88" s="2">
        <v>47.8</v>
      </c>
      <c r="AK88" s="1" t="s">
        <v>98</v>
      </c>
      <c r="AL88" s="1" t="s">
        <v>98</v>
      </c>
      <c r="AM88" s="4">
        <v>4930</v>
      </c>
      <c r="AN88" s="4">
        <v>378</v>
      </c>
      <c r="AO88" s="4">
        <v>329</v>
      </c>
      <c r="AP88" s="2">
        <v>12</v>
      </c>
      <c r="AQ88" s="4">
        <v>164</v>
      </c>
      <c r="AR88" s="2">
        <v>49.2</v>
      </c>
      <c r="AS88" s="2">
        <v>31.3</v>
      </c>
      <c r="AT88" s="3">
        <v>2.19</v>
      </c>
      <c r="AU88" s="1" t="s">
        <v>98</v>
      </c>
      <c r="AV88" s="1" t="s">
        <v>98</v>
      </c>
      <c r="AW88" s="1" t="s">
        <v>98</v>
      </c>
      <c r="AX88" s="3">
        <v>6.43</v>
      </c>
      <c r="AY88" s="4">
        <v>34900</v>
      </c>
      <c r="AZ88" s="1" t="s">
        <v>98</v>
      </c>
      <c r="BA88" s="2">
        <v>76.5</v>
      </c>
      <c r="BB88" s="4">
        <v>171</v>
      </c>
      <c r="BC88" s="1" t="s">
        <v>98</v>
      </c>
      <c r="BD88" s="1" t="s">
        <v>98</v>
      </c>
      <c r="BE88" s="2">
        <v>61.5</v>
      </c>
      <c r="BF88" s="4">
        <v>187</v>
      </c>
      <c r="BG88" s="1" t="s">
        <v>98</v>
      </c>
      <c r="BH88" s="1" t="s">
        <v>98</v>
      </c>
      <c r="BI88" s="1" t="s">
        <v>98</v>
      </c>
      <c r="BJ88" s="1" t="s">
        <v>98</v>
      </c>
      <c r="BK88" s="1" t="s">
        <v>98</v>
      </c>
      <c r="BL88" s="1" t="s">
        <v>98</v>
      </c>
      <c r="BM88" s="1" t="s">
        <v>98</v>
      </c>
      <c r="BN88" s="1" t="s">
        <v>98</v>
      </c>
      <c r="BO88" s="1" t="s">
        <v>98</v>
      </c>
      <c r="BP88" s="1" t="s">
        <v>98</v>
      </c>
      <c r="BQ88" s="1" t="s">
        <v>98</v>
      </c>
      <c r="BR88" s="1" t="s">
        <v>98</v>
      </c>
      <c r="BS88" s="1" t="s">
        <v>98</v>
      </c>
      <c r="BT88" s="1" t="s">
        <v>98</v>
      </c>
      <c r="BU88" s="1" t="s">
        <v>98</v>
      </c>
      <c r="BV88" s="1" t="s">
        <v>98</v>
      </c>
      <c r="BW88" s="3">
        <v>2.7</v>
      </c>
      <c r="BX88" s="2">
        <v>29.2</v>
      </c>
      <c r="BY88" s="2">
        <v>89.3</v>
      </c>
      <c r="BZ88" s="1" t="s">
        <v>98</v>
      </c>
      <c r="CA88" s="4">
        <v>99.8</v>
      </c>
      <c r="CB88" s="2">
        <v>70.5</v>
      </c>
      <c r="CC88" s="2">
        <v>81</v>
      </c>
      <c r="CD88" s="11">
        <v>25.75</v>
      </c>
      <c r="CE88" s="11">
        <v>5.5</v>
      </c>
      <c r="CF88" s="12" t="s">
        <v>98</v>
      </c>
      <c r="CG88" s="3">
        <f>Beams!$B$11/F88</f>
        <v>328.65497076023388</v>
      </c>
      <c r="CH88" s="3">
        <f>Beams!$B$9/AO88</f>
        <v>34.164133738601826</v>
      </c>
      <c r="CI88" s="3">
        <f>Beams!$C$9/AS88</f>
        <v>359.10543130990413</v>
      </c>
      <c r="CJ88" s="3">
        <f>Beams!$B$8*BE88/(AQ88*2*T88)</f>
        <v>2479.4117647058824</v>
      </c>
      <c r="CK88" s="3">
        <f>Beams!$C$8*BF88/(AM88*Q88)</f>
        <v>754.59261519682639</v>
      </c>
      <c r="CL88" s="3">
        <f>Beams!$B$12*T88/AX88</f>
        <v>1485.8475894245723</v>
      </c>
      <c r="CM88" s="3">
        <f>Beams!$B$12*Q88/AX88</f>
        <v>987.65163297045092</v>
      </c>
      <c r="CN88" s="3">
        <f t="shared" si="2"/>
        <v>5058.3448191364841</v>
      </c>
      <c r="CO88" s="3">
        <f t="shared" si="3"/>
        <v>2270.6325824445967</v>
      </c>
      <c r="CP88" s="3"/>
      <c r="CQ88" s="3">
        <f>MIN(Beams!$B$21:$B$22)/MAX(CN88:CP88)-1</f>
        <v>2.9538625212612972</v>
      </c>
      <c r="CS88" s="1"/>
      <c r="CT88" s="2"/>
      <c r="CU88" s="2"/>
      <c r="CV88" s="1"/>
      <c r="CW88" s="1"/>
      <c r="CX88" s="1"/>
      <c r="CY88" s="2"/>
      <c r="CZ88" s="1"/>
      <c r="DA88" s="1"/>
      <c r="DB88" s="1"/>
      <c r="DC88" s="1"/>
      <c r="DD88" s="1"/>
      <c r="DE88" s="1"/>
      <c r="DF88" s="1"/>
      <c r="DG88" s="3"/>
      <c r="DH88" s="1"/>
      <c r="DI88" s="1"/>
      <c r="DJ88" s="2"/>
      <c r="DK88" s="1"/>
      <c r="DL88" s="1"/>
      <c r="DM88" s="1"/>
      <c r="DN88" s="1"/>
      <c r="DO88" s="1"/>
      <c r="DP88" s="1"/>
      <c r="DQ88" s="2"/>
      <c r="DR88" s="1"/>
      <c r="DS88" s="1"/>
      <c r="DT88" s="2"/>
      <c r="DU88" s="1"/>
      <c r="DV88" s="1"/>
      <c r="DW88" s="1"/>
      <c r="DX88" s="1"/>
      <c r="DY88" s="1"/>
      <c r="DZ88" s="1"/>
      <c r="EA88" s="1"/>
      <c r="EB88" s="1"/>
      <c r="EC88" s="1"/>
      <c r="ED88" s="4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</row>
    <row r="89" spans="1:162" x14ac:dyDescent="0.55000000000000004">
      <c r="A89" s="1" t="s">
        <v>17</v>
      </c>
      <c r="B89" s="1" t="s">
        <v>184</v>
      </c>
      <c r="C89" s="1" t="s">
        <v>184</v>
      </c>
      <c r="D89" s="1" t="s">
        <v>100</v>
      </c>
      <c r="E89" s="4">
        <v>108</v>
      </c>
      <c r="F89" s="2">
        <v>31.7</v>
      </c>
      <c r="G89" s="2">
        <v>29.8</v>
      </c>
      <c r="H89" s="11">
        <v>29.875</v>
      </c>
      <c r="I89" s="1" t="s">
        <v>98</v>
      </c>
      <c r="J89" s="1" t="s">
        <v>98</v>
      </c>
      <c r="K89" s="1" t="s">
        <v>98</v>
      </c>
      <c r="L89" s="2">
        <v>10.5</v>
      </c>
      <c r="M89" s="11">
        <v>10.5</v>
      </c>
      <c r="N89" s="11" t="s">
        <v>98</v>
      </c>
      <c r="O89" s="1" t="s">
        <v>98</v>
      </c>
      <c r="P89" s="1" t="s">
        <v>98</v>
      </c>
      <c r="Q89" s="14">
        <v>0.54500000000000004</v>
      </c>
      <c r="R89" s="11">
        <v>0.5625</v>
      </c>
      <c r="S89" s="13">
        <v>0.3125</v>
      </c>
      <c r="T89" s="14">
        <v>0.76</v>
      </c>
      <c r="U89" s="13">
        <v>0.75</v>
      </c>
      <c r="V89" s="1" t="s">
        <v>98</v>
      </c>
      <c r="W89" s="1" t="s">
        <v>98</v>
      </c>
      <c r="X89" s="1" t="s">
        <v>98</v>
      </c>
      <c r="Y89" s="16">
        <v>1.41</v>
      </c>
      <c r="Z89" s="18">
        <v>2</v>
      </c>
      <c r="AA89" s="18">
        <v>1.5</v>
      </c>
      <c r="AB89" s="1" t="s">
        <v>98</v>
      </c>
      <c r="AC89" s="1" t="s">
        <v>98</v>
      </c>
      <c r="AD89" s="1" t="s">
        <v>98</v>
      </c>
      <c r="AE89" s="1" t="s">
        <v>98</v>
      </c>
      <c r="AF89" s="1" t="s">
        <v>98</v>
      </c>
      <c r="AG89" s="3">
        <v>6.89</v>
      </c>
      <c r="AH89" s="1" t="s">
        <v>98</v>
      </c>
      <c r="AI89" s="1" t="s">
        <v>98</v>
      </c>
      <c r="AJ89" s="2">
        <v>49.6</v>
      </c>
      <c r="AK89" s="1" t="s">
        <v>98</v>
      </c>
      <c r="AL89" s="1" t="s">
        <v>98</v>
      </c>
      <c r="AM89" s="4">
        <v>4470</v>
      </c>
      <c r="AN89" s="4">
        <v>346</v>
      </c>
      <c r="AO89" s="4">
        <v>299</v>
      </c>
      <c r="AP89" s="2">
        <v>11.9</v>
      </c>
      <c r="AQ89" s="4">
        <v>146</v>
      </c>
      <c r="AR89" s="2">
        <v>43.9</v>
      </c>
      <c r="AS89" s="2">
        <v>27.9</v>
      </c>
      <c r="AT89" s="3">
        <v>2.15</v>
      </c>
      <c r="AU89" s="1" t="s">
        <v>98</v>
      </c>
      <c r="AV89" s="1" t="s">
        <v>98</v>
      </c>
      <c r="AW89" s="1" t="s">
        <v>98</v>
      </c>
      <c r="AX89" s="3">
        <v>4.99</v>
      </c>
      <c r="AY89" s="4">
        <v>30900</v>
      </c>
      <c r="AZ89" s="1" t="s">
        <v>98</v>
      </c>
      <c r="BA89" s="2">
        <v>76.2</v>
      </c>
      <c r="BB89" s="4">
        <v>152</v>
      </c>
      <c r="BC89" s="1" t="s">
        <v>98</v>
      </c>
      <c r="BD89" s="1" t="s">
        <v>98</v>
      </c>
      <c r="BE89" s="2">
        <v>54.9</v>
      </c>
      <c r="BF89" s="4">
        <v>170</v>
      </c>
      <c r="BG89" s="1" t="s">
        <v>98</v>
      </c>
      <c r="BH89" s="1" t="s">
        <v>98</v>
      </c>
      <c r="BI89" s="1" t="s">
        <v>98</v>
      </c>
      <c r="BJ89" s="1" t="s">
        <v>98</v>
      </c>
      <c r="BK89" s="1" t="s">
        <v>98</v>
      </c>
      <c r="BL89" s="1" t="s">
        <v>98</v>
      </c>
      <c r="BM89" s="1" t="s">
        <v>98</v>
      </c>
      <c r="BN89" s="1" t="s">
        <v>98</v>
      </c>
      <c r="BO89" s="1" t="s">
        <v>98</v>
      </c>
      <c r="BP89" s="1" t="s">
        <v>98</v>
      </c>
      <c r="BQ89" s="1" t="s">
        <v>98</v>
      </c>
      <c r="BR89" s="1" t="s">
        <v>98</v>
      </c>
      <c r="BS89" s="1" t="s">
        <v>98</v>
      </c>
      <c r="BT89" s="1" t="s">
        <v>98</v>
      </c>
      <c r="BU89" s="1" t="s">
        <v>98</v>
      </c>
      <c r="BV89" s="1" t="s">
        <v>98</v>
      </c>
      <c r="BW89" s="3">
        <v>2.67</v>
      </c>
      <c r="BX89" s="2">
        <v>29</v>
      </c>
      <c r="BY89" s="2">
        <v>88.9</v>
      </c>
      <c r="BZ89" s="1" t="s">
        <v>98</v>
      </c>
      <c r="CA89" s="2">
        <v>99.4</v>
      </c>
      <c r="CB89" s="2">
        <v>70.099999999999994</v>
      </c>
      <c r="CC89" s="2">
        <v>80.599999999999994</v>
      </c>
      <c r="CD89" s="11">
        <v>25.75</v>
      </c>
      <c r="CE89" s="11">
        <v>5.5</v>
      </c>
      <c r="CF89" s="12" t="s">
        <v>98</v>
      </c>
      <c r="CG89" s="3">
        <f>Beams!$B$11/F89</f>
        <v>354.57413249211356</v>
      </c>
      <c r="CH89" s="3">
        <f>Beams!$B$9/AO89</f>
        <v>37.591973244147155</v>
      </c>
      <c r="CI89" s="3">
        <f>Beams!$C$9/AS89</f>
        <v>402.86738351254485</v>
      </c>
      <c r="CJ89" s="3">
        <f>Beams!$B$8*BE89/(AQ89*2*T89)</f>
        <v>2780.6236481614997</v>
      </c>
      <c r="CK89" s="3">
        <f>Beams!$C$8*BF89/(AM89*Q89)</f>
        <v>784.35235925538245</v>
      </c>
      <c r="CL89" s="3">
        <f>Beams!$B$12*T89/AX89</f>
        <v>1711.9038076152303</v>
      </c>
      <c r="CM89" s="3">
        <f>Beams!$B$12*Q89/AX89</f>
        <v>1227.6152304609218</v>
      </c>
      <c r="CN89" s="3">
        <f t="shared" si="2"/>
        <v>5711.3506114363709</v>
      </c>
      <c r="CO89" s="3">
        <f t="shared" si="3"/>
        <v>2645.5286015491215</v>
      </c>
      <c r="CP89" s="3"/>
      <c r="CQ89" s="3">
        <f>MIN(Beams!$B$21:$B$22)/MAX(CN89:CP89)-1</f>
        <v>2.5017986743717207</v>
      </c>
      <c r="CS89" s="1"/>
      <c r="CT89" s="2"/>
      <c r="CU89" s="2"/>
      <c r="CV89" s="1"/>
      <c r="CW89" s="1"/>
      <c r="CX89" s="1"/>
      <c r="CY89" s="2"/>
      <c r="CZ89" s="1"/>
      <c r="DA89" s="1"/>
      <c r="DB89" s="1"/>
      <c r="DC89" s="1"/>
      <c r="DD89" s="1"/>
      <c r="DE89" s="1"/>
      <c r="DF89" s="1"/>
      <c r="DG89" s="3"/>
      <c r="DH89" s="1"/>
      <c r="DI89" s="1"/>
      <c r="DJ89" s="2"/>
      <c r="DK89" s="1"/>
      <c r="DL89" s="1"/>
      <c r="DM89" s="1"/>
      <c r="DN89" s="1"/>
      <c r="DO89" s="1"/>
      <c r="DP89" s="1"/>
      <c r="DQ89" s="2"/>
      <c r="DR89" s="1"/>
      <c r="DS89" s="1"/>
      <c r="DT89" s="2"/>
      <c r="DU89" s="1"/>
      <c r="DV89" s="1"/>
      <c r="DW89" s="1"/>
      <c r="DX89" s="1"/>
      <c r="DY89" s="1"/>
      <c r="DZ89" s="1"/>
      <c r="EA89" s="1"/>
      <c r="EB89" s="1"/>
      <c r="EC89" s="1"/>
      <c r="ED89" s="4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2"/>
      <c r="EX89" s="1"/>
      <c r="EY89" s="1"/>
      <c r="EZ89" s="1"/>
      <c r="FA89" s="1"/>
      <c r="FB89" s="1"/>
      <c r="FC89" s="1"/>
      <c r="FD89" s="1"/>
      <c r="FE89" s="1"/>
      <c r="FF89" s="1"/>
    </row>
    <row r="90" spans="1:162" x14ac:dyDescent="0.55000000000000004">
      <c r="A90" s="1" t="s">
        <v>17</v>
      </c>
      <c r="B90" s="1" t="s">
        <v>185</v>
      </c>
      <c r="C90" s="1" t="s">
        <v>185</v>
      </c>
      <c r="D90" s="1" t="s">
        <v>100</v>
      </c>
      <c r="E90" s="2">
        <v>99</v>
      </c>
      <c r="F90" s="2">
        <v>29</v>
      </c>
      <c r="G90" s="2">
        <v>29.7</v>
      </c>
      <c r="H90" s="11">
        <v>29.625</v>
      </c>
      <c r="I90" s="1" t="s">
        <v>98</v>
      </c>
      <c r="J90" s="1" t="s">
        <v>98</v>
      </c>
      <c r="K90" s="1" t="s">
        <v>98</v>
      </c>
      <c r="L90" s="2">
        <v>10.5</v>
      </c>
      <c r="M90" s="11">
        <v>10.5</v>
      </c>
      <c r="N90" s="11" t="s">
        <v>98</v>
      </c>
      <c r="O90" s="1" t="s">
        <v>98</v>
      </c>
      <c r="P90" s="1" t="s">
        <v>98</v>
      </c>
      <c r="Q90" s="14">
        <v>0.52</v>
      </c>
      <c r="R90" s="11">
        <v>0.5</v>
      </c>
      <c r="S90" s="13">
        <v>0.25</v>
      </c>
      <c r="T90" s="14">
        <v>0.67</v>
      </c>
      <c r="U90" s="13">
        <v>0.6875</v>
      </c>
      <c r="V90" s="1" t="s">
        <v>98</v>
      </c>
      <c r="W90" s="1" t="s">
        <v>98</v>
      </c>
      <c r="X90" s="1" t="s">
        <v>98</v>
      </c>
      <c r="Y90" s="16">
        <v>1.32</v>
      </c>
      <c r="Z90" s="18">
        <v>2</v>
      </c>
      <c r="AA90" s="18">
        <v>1.5</v>
      </c>
      <c r="AB90" s="1" t="s">
        <v>98</v>
      </c>
      <c r="AC90" s="1" t="s">
        <v>98</v>
      </c>
      <c r="AD90" s="1" t="s">
        <v>98</v>
      </c>
      <c r="AE90" s="1" t="s">
        <v>98</v>
      </c>
      <c r="AF90" s="1" t="s">
        <v>98</v>
      </c>
      <c r="AG90" s="3">
        <v>7.8</v>
      </c>
      <c r="AH90" s="1" t="s">
        <v>98</v>
      </c>
      <c r="AI90" s="1" t="s">
        <v>98</v>
      </c>
      <c r="AJ90" s="2">
        <v>51.9</v>
      </c>
      <c r="AK90" s="1" t="s">
        <v>98</v>
      </c>
      <c r="AL90" s="1" t="s">
        <v>98</v>
      </c>
      <c r="AM90" s="4">
        <v>3990</v>
      </c>
      <c r="AN90" s="4">
        <v>312</v>
      </c>
      <c r="AO90" s="4">
        <v>269</v>
      </c>
      <c r="AP90" s="2">
        <v>11.7</v>
      </c>
      <c r="AQ90" s="4">
        <v>128</v>
      </c>
      <c r="AR90" s="2">
        <v>38.6</v>
      </c>
      <c r="AS90" s="2">
        <v>24.5</v>
      </c>
      <c r="AT90" s="3">
        <v>2.1</v>
      </c>
      <c r="AU90" s="1" t="s">
        <v>98</v>
      </c>
      <c r="AV90" s="1" t="s">
        <v>98</v>
      </c>
      <c r="AW90" s="1" t="s">
        <v>98</v>
      </c>
      <c r="AX90" s="3">
        <v>3.77</v>
      </c>
      <c r="AY90" s="4">
        <v>26800</v>
      </c>
      <c r="AZ90" s="1" t="s">
        <v>98</v>
      </c>
      <c r="BA90" s="2">
        <v>76.2</v>
      </c>
      <c r="BB90" s="4">
        <v>134</v>
      </c>
      <c r="BC90" s="1" t="s">
        <v>98</v>
      </c>
      <c r="BD90" s="1" t="s">
        <v>98</v>
      </c>
      <c r="BE90" s="2">
        <v>48.5</v>
      </c>
      <c r="BF90" s="4">
        <v>154</v>
      </c>
      <c r="BG90" s="1" t="s">
        <v>98</v>
      </c>
      <c r="BH90" s="1" t="s">
        <v>98</v>
      </c>
      <c r="BI90" s="1" t="s">
        <v>98</v>
      </c>
      <c r="BJ90" s="1" t="s">
        <v>98</v>
      </c>
      <c r="BK90" s="1" t="s">
        <v>98</v>
      </c>
      <c r="BL90" s="1" t="s">
        <v>98</v>
      </c>
      <c r="BM90" s="1" t="s">
        <v>98</v>
      </c>
      <c r="BN90" s="1" t="s">
        <v>98</v>
      </c>
      <c r="BO90" s="1" t="s">
        <v>98</v>
      </c>
      <c r="BP90" s="1" t="s">
        <v>98</v>
      </c>
      <c r="BQ90" s="1" t="s">
        <v>98</v>
      </c>
      <c r="BR90" s="1" t="s">
        <v>98</v>
      </c>
      <c r="BS90" s="1" t="s">
        <v>98</v>
      </c>
      <c r="BT90" s="1" t="s">
        <v>98</v>
      </c>
      <c r="BU90" s="1" t="s">
        <v>98</v>
      </c>
      <c r="BV90" s="1" t="s">
        <v>98</v>
      </c>
      <c r="BW90" s="3">
        <v>2.62</v>
      </c>
      <c r="BX90" s="2">
        <v>29</v>
      </c>
      <c r="BY90" s="2">
        <v>88.7</v>
      </c>
      <c r="BZ90" s="1" t="s">
        <v>98</v>
      </c>
      <c r="CA90" s="2">
        <v>99.2</v>
      </c>
      <c r="CB90" s="2">
        <v>69.900000000000006</v>
      </c>
      <c r="CC90" s="2">
        <v>80.400000000000006</v>
      </c>
      <c r="CD90" s="11">
        <v>25.75</v>
      </c>
      <c r="CE90" s="11">
        <v>5.5</v>
      </c>
      <c r="CF90" s="12" t="s">
        <v>98</v>
      </c>
      <c r="CG90" s="3">
        <f>Beams!$B$11/F90</f>
        <v>387.58620689655174</v>
      </c>
      <c r="CH90" s="3">
        <f>Beams!$B$9/AO90</f>
        <v>41.784386617100374</v>
      </c>
      <c r="CI90" s="3">
        <f>Beams!$C$9/AS90</f>
        <v>458.77551020408163</v>
      </c>
      <c r="CJ90" s="3">
        <f>Beams!$B$8*BE90/(AQ90*2*T90)</f>
        <v>3178.2882462686566</v>
      </c>
      <c r="CK90" s="3">
        <f>Beams!$C$8*BF90/(AM90*Q90)</f>
        <v>834.27800269905526</v>
      </c>
      <c r="CL90" s="3">
        <f>Beams!$B$12*T90/AX90</f>
        <v>1997.5596816976129</v>
      </c>
      <c r="CM90" s="3">
        <f>Beams!$B$12*Q90/AX90</f>
        <v>1550.344827586207</v>
      </c>
      <c r="CN90" s="3">
        <f t="shared" si="2"/>
        <v>6562.3232224943831</v>
      </c>
      <c r="CO90" s="3">
        <f t="shared" si="3"/>
        <v>3176.0935301375312</v>
      </c>
      <c r="CP90" s="3"/>
      <c r="CQ90" s="3">
        <f>MIN(Beams!$B$21:$B$22)/MAX(CN90:CP90)-1</f>
        <v>2.0477011451438178</v>
      </c>
      <c r="CS90" s="1"/>
      <c r="CT90" s="2"/>
      <c r="CU90" s="2"/>
      <c r="CV90" s="1"/>
      <c r="CW90" s="1"/>
      <c r="CX90" s="1"/>
      <c r="CY90" s="1"/>
      <c r="CZ90" s="1"/>
      <c r="DA90" s="2"/>
      <c r="DB90" s="1"/>
      <c r="DC90" s="1"/>
      <c r="DD90" s="1"/>
      <c r="DE90" s="1"/>
      <c r="DF90" s="1"/>
      <c r="DG90" s="3"/>
      <c r="DH90" s="1"/>
      <c r="DI90" s="1"/>
      <c r="DJ90" s="2"/>
      <c r="DK90" s="1"/>
      <c r="DL90" s="1"/>
      <c r="DM90" s="1"/>
      <c r="DN90" s="1"/>
      <c r="DO90" s="1"/>
      <c r="DP90" s="1"/>
      <c r="DQ90" s="1"/>
      <c r="DR90" s="1"/>
      <c r="DS90" s="1"/>
      <c r="DT90" s="2"/>
      <c r="DU90" s="1"/>
      <c r="DV90" s="1"/>
      <c r="DW90" s="1"/>
      <c r="DX90" s="1"/>
      <c r="DY90" s="1"/>
      <c r="DZ90" s="1"/>
      <c r="EA90" s="1"/>
      <c r="EB90" s="1"/>
      <c r="EC90" s="1"/>
      <c r="ED90" s="4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</row>
    <row r="91" spans="1:162" x14ac:dyDescent="0.55000000000000004">
      <c r="A91" s="1" t="s">
        <v>17</v>
      </c>
      <c r="B91" s="1" t="s">
        <v>186</v>
      </c>
      <c r="C91" s="1" t="s">
        <v>186</v>
      </c>
      <c r="D91" s="1" t="s">
        <v>100</v>
      </c>
      <c r="E91" s="2">
        <v>90</v>
      </c>
      <c r="F91" s="2">
        <v>26.3</v>
      </c>
      <c r="G91" s="2">
        <v>29.5</v>
      </c>
      <c r="H91" s="11">
        <v>29.5</v>
      </c>
      <c r="I91" s="1" t="s">
        <v>98</v>
      </c>
      <c r="J91" s="1" t="s">
        <v>98</v>
      </c>
      <c r="K91" s="1" t="s">
        <v>98</v>
      </c>
      <c r="L91" s="2">
        <v>10.4</v>
      </c>
      <c r="M91" s="11">
        <v>10.375</v>
      </c>
      <c r="N91" s="11" t="s">
        <v>98</v>
      </c>
      <c r="O91" s="1" t="s">
        <v>98</v>
      </c>
      <c r="P91" s="1" t="s">
        <v>98</v>
      </c>
      <c r="Q91" s="14">
        <v>0.47</v>
      </c>
      <c r="R91" s="11">
        <v>0.5</v>
      </c>
      <c r="S91" s="13">
        <v>0.25</v>
      </c>
      <c r="T91" s="14">
        <v>0.61</v>
      </c>
      <c r="U91" s="13">
        <v>0.625</v>
      </c>
      <c r="V91" s="1" t="s">
        <v>98</v>
      </c>
      <c r="W91" s="1" t="s">
        <v>98</v>
      </c>
      <c r="X91" s="1" t="s">
        <v>98</v>
      </c>
      <c r="Y91" s="16">
        <v>1.26</v>
      </c>
      <c r="Z91" s="18">
        <v>1.875</v>
      </c>
      <c r="AA91" s="18">
        <v>1.4375</v>
      </c>
      <c r="AB91" s="1" t="s">
        <v>98</v>
      </c>
      <c r="AC91" s="1" t="s">
        <v>98</v>
      </c>
      <c r="AD91" s="1" t="s">
        <v>98</v>
      </c>
      <c r="AE91" s="1" t="s">
        <v>98</v>
      </c>
      <c r="AF91" s="1" t="s">
        <v>98</v>
      </c>
      <c r="AG91" s="3">
        <v>8.52</v>
      </c>
      <c r="AH91" s="1" t="s">
        <v>98</v>
      </c>
      <c r="AI91" s="1" t="s">
        <v>98</v>
      </c>
      <c r="AJ91" s="2">
        <v>57.5</v>
      </c>
      <c r="AK91" s="1" t="s">
        <v>98</v>
      </c>
      <c r="AL91" s="1" t="s">
        <v>98</v>
      </c>
      <c r="AM91" s="4">
        <v>3610</v>
      </c>
      <c r="AN91" s="4">
        <v>283</v>
      </c>
      <c r="AO91" s="4">
        <v>245</v>
      </c>
      <c r="AP91" s="2">
        <v>11.7</v>
      </c>
      <c r="AQ91" s="4">
        <v>115</v>
      </c>
      <c r="AR91" s="2">
        <v>34.700000000000003</v>
      </c>
      <c r="AS91" s="2">
        <v>22.1</v>
      </c>
      <c r="AT91" s="3">
        <v>2.09</v>
      </c>
      <c r="AU91" s="1" t="s">
        <v>98</v>
      </c>
      <c r="AV91" s="1" t="s">
        <v>98</v>
      </c>
      <c r="AW91" s="1" t="s">
        <v>98</v>
      </c>
      <c r="AX91" s="3">
        <v>2.84</v>
      </c>
      <c r="AY91" s="4">
        <v>24000</v>
      </c>
      <c r="AZ91" s="1" t="s">
        <v>98</v>
      </c>
      <c r="BA91" s="2">
        <v>75.099999999999994</v>
      </c>
      <c r="BB91" s="4">
        <v>119</v>
      </c>
      <c r="BC91" s="1" t="s">
        <v>98</v>
      </c>
      <c r="BD91" s="1" t="s">
        <v>98</v>
      </c>
      <c r="BE91" s="2">
        <v>43.7</v>
      </c>
      <c r="BF91" s="4">
        <v>139</v>
      </c>
      <c r="BG91" s="1" t="s">
        <v>98</v>
      </c>
      <c r="BH91" s="1" t="s">
        <v>98</v>
      </c>
      <c r="BI91" s="1" t="s">
        <v>98</v>
      </c>
      <c r="BJ91" s="1" t="s">
        <v>98</v>
      </c>
      <c r="BK91" s="1" t="s">
        <v>98</v>
      </c>
      <c r="BL91" s="1" t="s">
        <v>98</v>
      </c>
      <c r="BM91" s="1" t="s">
        <v>98</v>
      </c>
      <c r="BN91" s="1" t="s">
        <v>98</v>
      </c>
      <c r="BO91" s="1" t="s">
        <v>98</v>
      </c>
      <c r="BP91" s="1" t="s">
        <v>98</v>
      </c>
      <c r="BQ91" s="1" t="s">
        <v>98</v>
      </c>
      <c r="BR91" s="1" t="s">
        <v>98</v>
      </c>
      <c r="BS91" s="1" t="s">
        <v>98</v>
      </c>
      <c r="BT91" s="1" t="s">
        <v>98</v>
      </c>
      <c r="BU91" s="1" t="s">
        <v>98</v>
      </c>
      <c r="BV91" s="1" t="s">
        <v>98</v>
      </c>
      <c r="BW91" s="3">
        <v>2.6</v>
      </c>
      <c r="BX91" s="2">
        <v>28.9</v>
      </c>
      <c r="BY91" s="2">
        <v>88.1</v>
      </c>
      <c r="BZ91" s="1" t="s">
        <v>98</v>
      </c>
      <c r="CA91" s="2">
        <v>98.5</v>
      </c>
      <c r="CB91" s="2">
        <v>69.400000000000006</v>
      </c>
      <c r="CC91" s="2">
        <v>79.8</v>
      </c>
      <c r="CD91" s="11">
        <v>25.75</v>
      </c>
      <c r="CE91" s="11">
        <v>5.5</v>
      </c>
      <c r="CF91" s="12" t="s">
        <v>98</v>
      </c>
      <c r="CG91" s="3">
        <f>Beams!$B$11/F91</f>
        <v>427.37642585551328</v>
      </c>
      <c r="CH91" s="3">
        <f>Beams!$B$9/AO91</f>
        <v>45.877551020408163</v>
      </c>
      <c r="CI91" s="3">
        <f>Beams!$C$9/AS91</f>
        <v>508.59728506787326</v>
      </c>
      <c r="CJ91" s="3">
        <f>Beams!$B$8*BE91/(AQ91*2*T91)</f>
        <v>3500.9836065573777</v>
      </c>
      <c r="CK91" s="3">
        <f>Beams!$C$8*BF91/(AM91*Q91)</f>
        <v>920.82277361937895</v>
      </c>
      <c r="CL91" s="3">
        <f>Beams!$B$12*T91/AX91</f>
        <v>2414.2253521126759</v>
      </c>
      <c r="CM91" s="3">
        <f>Beams!$B$12*Q91/AX91</f>
        <v>1860.1408450704223</v>
      </c>
      <c r="CN91" s="3">
        <f t="shared" si="2"/>
        <v>7431.0256824399321</v>
      </c>
      <c r="CO91" s="3">
        <f t="shared" si="3"/>
        <v>3726.6804977522283</v>
      </c>
      <c r="CP91" s="3"/>
      <c r="CQ91" s="3">
        <f>MIN(Beams!$B$21:$B$22)/MAX(CN91:CP91)-1</f>
        <v>1.6914185005794682</v>
      </c>
      <c r="CS91" s="1"/>
      <c r="CT91" s="2"/>
      <c r="CU91" s="2"/>
      <c r="CV91" s="1"/>
      <c r="CW91" s="1"/>
      <c r="CX91" s="1"/>
      <c r="CY91" s="2"/>
      <c r="CZ91" s="1"/>
      <c r="DA91" s="1"/>
      <c r="DB91" s="1"/>
      <c r="DC91" s="1"/>
      <c r="DD91" s="1"/>
      <c r="DE91" s="1"/>
      <c r="DF91" s="1"/>
      <c r="DG91" s="3"/>
      <c r="DH91" s="1"/>
      <c r="DI91" s="1"/>
      <c r="DJ91" s="2"/>
      <c r="DK91" s="1"/>
      <c r="DL91" s="1"/>
      <c r="DM91" s="1"/>
      <c r="DN91" s="1"/>
      <c r="DO91" s="1"/>
      <c r="DP91" s="1"/>
      <c r="DQ91" s="1"/>
      <c r="DR91" s="1"/>
      <c r="DS91" s="1"/>
      <c r="DT91" s="2"/>
      <c r="DU91" s="1"/>
      <c r="DV91" s="1"/>
      <c r="DW91" s="1"/>
      <c r="DX91" s="1"/>
      <c r="DY91" s="1"/>
      <c r="DZ91" s="1"/>
      <c r="EA91" s="1"/>
      <c r="EB91" s="1"/>
      <c r="EC91" s="1"/>
      <c r="ED91" s="4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</row>
    <row r="92" spans="1:162" x14ac:dyDescent="0.55000000000000004">
      <c r="A92" s="1" t="s">
        <v>17</v>
      </c>
      <c r="B92" s="1" t="s">
        <v>187</v>
      </c>
      <c r="C92" s="1" t="s">
        <v>187</v>
      </c>
      <c r="D92" s="1" t="s">
        <v>94</v>
      </c>
      <c r="E92" s="4">
        <v>539</v>
      </c>
      <c r="F92" s="4">
        <v>159</v>
      </c>
      <c r="G92" s="2">
        <v>32.5</v>
      </c>
      <c r="H92" s="11">
        <v>32.5</v>
      </c>
      <c r="I92" s="1" t="s">
        <v>98</v>
      </c>
      <c r="J92" s="1" t="s">
        <v>98</v>
      </c>
      <c r="K92" s="1" t="s">
        <v>98</v>
      </c>
      <c r="L92" s="2">
        <v>15.3</v>
      </c>
      <c r="M92" s="11">
        <v>15.25</v>
      </c>
      <c r="N92" s="11" t="s">
        <v>98</v>
      </c>
      <c r="O92" s="1" t="s">
        <v>98</v>
      </c>
      <c r="P92" s="1" t="s">
        <v>98</v>
      </c>
      <c r="Q92" s="3">
        <v>1.97</v>
      </c>
      <c r="R92" s="11">
        <v>2</v>
      </c>
      <c r="S92" s="13">
        <v>1</v>
      </c>
      <c r="T92" s="3">
        <v>3.54</v>
      </c>
      <c r="U92" s="13">
        <v>3.5625</v>
      </c>
      <c r="V92" s="1" t="s">
        <v>98</v>
      </c>
      <c r="W92" s="1" t="s">
        <v>98</v>
      </c>
      <c r="X92" s="1" t="s">
        <v>98</v>
      </c>
      <c r="Y92" s="16">
        <v>4.33</v>
      </c>
      <c r="Z92" s="18">
        <v>4.4375</v>
      </c>
      <c r="AA92" s="18">
        <v>1.8125</v>
      </c>
      <c r="AB92" s="1" t="s">
        <v>98</v>
      </c>
      <c r="AC92" s="1" t="s">
        <v>98</v>
      </c>
      <c r="AD92" s="1" t="s">
        <v>98</v>
      </c>
      <c r="AE92" s="1" t="s">
        <v>98</v>
      </c>
      <c r="AF92" s="1" t="s">
        <v>98</v>
      </c>
      <c r="AG92" s="3">
        <v>2.15</v>
      </c>
      <c r="AH92" s="1" t="s">
        <v>98</v>
      </c>
      <c r="AI92" s="1" t="s">
        <v>98</v>
      </c>
      <c r="AJ92" s="2">
        <v>12.1</v>
      </c>
      <c r="AK92" s="1" t="s">
        <v>98</v>
      </c>
      <c r="AL92" s="1" t="s">
        <v>98</v>
      </c>
      <c r="AM92" s="4">
        <v>25600</v>
      </c>
      <c r="AN92" s="4">
        <v>1890</v>
      </c>
      <c r="AO92" s="4">
        <v>1570</v>
      </c>
      <c r="AP92" s="2">
        <v>12.7</v>
      </c>
      <c r="AQ92" s="4">
        <v>2110</v>
      </c>
      <c r="AR92" s="4">
        <v>437</v>
      </c>
      <c r="AS92" s="4">
        <v>277</v>
      </c>
      <c r="AT92" s="3">
        <v>3.65</v>
      </c>
      <c r="AU92" s="1" t="s">
        <v>98</v>
      </c>
      <c r="AV92" s="1" t="s">
        <v>98</v>
      </c>
      <c r="AW92" s="1" t="s">
        <v>98</v>
      </c>
      <c r="AX92" s="4">
        <v>496</v>
      </c>
      <c r="AY92" s="4">
        <v>443000</v>
      </c>
      <c r="AZ92" s="1" t="s">
        <v>98</v>
      </c>
      <c r="BA92" s="4">
        <v>111</v>
      </c>
      <c r="BB92" s="4">
        <v>1500</v>
      </c>
      <c r="BC92" s="1" t="s">
        <v>98</v>
      </c>
      <c r="BD92" s="1" t="s">
        <v>98</v>
      </c>
      <c r="BE92" s="4">
        <v>342</v>
      </c>
      <c r="BF92" s="4">
        <v>943</v>
      </c>
      <c r="BG92" s="1" t="s">
        <v>98</v>
      </c>
      <c r="BH92" s="1" t="s">
        <v>98</v>
      </c>
      <c r="BI92" s="1" t="s">
        <v>98</v>
      </c>
      <c r="BJ92" s="1" t="s">
        <v>98</v>
      </c>
      <c r="BK92" s="1" t="s">
        <v>98</v>
      </c>
      <c r="BL92" s="1" t="s">
        <v>98</v>
      </c>
      <c r="BM92" s="1" t="s">
        <v>98</v>
      </c>
      <c r="BN92" s="1" t="s">
        <v>98</v>
      </c>
      <c r="BO92" s="1" t="s">
        <v>98</v>
      </c>
      <c r="BP92" s="1" t="s">
        <v>98</v>
      </c>
      <c r="BQ92" s="1" t="s">
        <v>98</v>
      </c>
      <c r="BR92" s="1" t="s">
        <v>98</v>
      </c>
      <c r="BS92" s="1" t="s">
        <v>98</v>
      </c>
      <c r="BT92" s="1" t="s">
        <v>98</v>
      </c>
      <c r="BU92" s="1" t="s">
        <v>98</v>
      </c>
      <c r="BV92" s="1" t="s">
        <v>98</v>
      </c>
      <c r="BW92" s="3">
        <v>4.41</v>
      </c>
      <c r="BX92" s="2">
        <v>29</v>
      </c>
      <c r="BY92" s="4">
        <v>106</v>
      </c>
      <c r="BZ92" s="1" t="s">
        <v>98</v>
      </c>
      <c r="CA92" s="4">
        <v>121</v>
      </c>
      <c r="CB92" s="2">
        <v>80.3</v>
      </c>
      <c r="CC92" s="2">
        <v>95.6</v>
      </c>
      <c r="CD92" s="11">
        <v>23</v>
      </c>
      <c r="CE92" s="11">
        <v>5.5</v>
      </c>
      <c r="CF92" s="12" t="s">
        <v>98</v>
      </c>
      <c r="CG92" s="3">
        <f>Beams!$B$11/F92</f>
        <v>70.691823899371073</v>
      </c>
      <c r="CH92" s="3">
        <f>Beams!$B$9/AO92</f>
        <v>7.1592356687898091</v>
      </c>
      <c r="CI92" s="3">
        <f>Beams!$C$9/AS92</f>
        <v>40.577617328519857</v>
      </c>
      <c r="CJ92" s="3">
        <f>Beams!$B$8*BE92/(AQ92*2*T92)</f>
        <v>257.32187324283075</v>
      </c>
      <c r="CK92" s="3">
        <f>Beams!$C$8*BF92/(AM92*Q92)</f>
        <v>210.17052664974619</v>
      </c>
      <c r="CL92" s="3">
        <f>Beams!$B$12*T92/AX92</f>
        <v>80.220967741935482</v>
      </c>
      <c r="CM92" s="3">
        <f>Beams!$B$12*Q92/AX92</f>
        <v>44.642741935483869</v>
      </c>
      <c r="CN92" s="3">
        <f t="shared" si="2"/>
        <v>481.63804029110355</v>
      </c>
      <c r="CO92" s="3">
        <f t="shared" si="3"/>
        <v>390.53709881488601</v>
      </c>
      <c r="CP92" s="3"/>
      <c r="CQ92" s="3">
        <f>MIN(Beams!$B$21:$B$22)/MAX(CN92:CP92)-1</f>
        <v>40.524959257603356</v>
      </c>
      <c r="CS92" s="1"/>
      <c r="CT92" s="2"/>
      <c r="CU92" s="2"/>
      <c r="CV92" s="1"/>
      <c r="CW92" s="1"/>
      <c r="CX92" s="1"/>
      <c r="CY92" s="2"/>
      <c r="CZ92" s="1"/>
      <c r="DA92" s="2"/>
      <c r="DB92" s="1"/>
      <c r="DC92" s="1"/>
      <c r="DD92" s="1"/>
      <c r="DE92" s="1"/>
      <c r="DF92" s="1"/>
      <c r="DG92" s="3"/>
      <c r="DH92" s="1"/>
      <c r="DI92" s="1"/>
      <c r="DJ92" s="2"/>
      <c r="DK92" s="1"/>
      <c r="DL92" s="1"/>
      <c r="DM92" s="1"/>
      <c r="DN92" s="1"/>
      <c r="DO92" s="1"/>
      <c r="DP92" s="1"/>
      <c r="DQ92" s="1"/>
      <c r="DR92" s="1"/>
      <c r="DS92" s="1"/>
      <c r="DT92" s="2"/>
      <c r="DU92" s="1"/>
      <c r="DV92" s="1"/>
      <c r="DW92" s="1"/>
      <c r="DX92" s="1"/>
      <c r="DY92" s="1"/>
      <c r="DZ92" s="1"/>
      <c r="EA92" s="1"/>
      <c r="EB92" s="1"/>
      <c r="EC92" s="1"/>
      <c r="ED92" s="4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</row>
    <row r="93" spans="1:162" x14ac:dyDescent="0.55000000000000004">
      <c r="A93" s="1" t="s">
        <v>17</v>
      </c>
      <c r="B93" s="1" t="s">
        <v>188</v>
      </c>
      <c r="C93" s="1" t="s">
        <v>188</v>
      </c>
      <c r="D93" s="1" t="s">
        <v>94</v>
      </c>
      <c r="E93" s="4">
        <v>368</v>
      </c>
      <c r="F93" s="4">
        <v>109</v>
      </c>
      <c r="G93" s="2">
        <v>30.4</v>
      </c>
      <c r="H93" s="11">
        <v>30.375</v>
      </c>
      <c r="I93" s="1" t="s">
        <v>98</v>
      </c>
      <c r="J93" s="1" t="s">
        <v>98</v>
      </c>
      <c r="K93" s="1" t="s">
        <v>98</v>
      </c>
      <c r="L93" s="2">
        <v>14.7</v>
      </c>
      <c r="M93" s="11">
        <v>14.625</v>
      </c>
      <c r="N93" s="11" t="s">
        <v>98</v>
      </c>
      <c r="O93" s="1" t="s">
        <v>98</v>
      </c>
      <c r="P93" s="1" t="s">
        <v>98</v>
      </c>
      <c r="Q93" s="3">
        <v>1.38</v>
      </c>
      <c r="R93" s="11">
        <v>1.375</v>
      </c>
      <c r="S93" s="13">
        <v>0.6875</v>
      </c>
      <c r="T93" s="3">
        <v>2.48</v>
      </c>
      <c r="U93" s="13">
        <v>2.5</v>
      </c>
      <c r="V93" s="1" t="s">
        <v>98</v>
      </c>
      <c r="W93" s="1" t="s">
        <v>98</v>
      </c>
      <c r="X93" s="1" t="s">
        <v>98</v>
      </c>
      <c r="Y93" s="16">
        <v>3.27</v>
      </c>
      <c r="Z93" s="18">
        <v>3.6875</v>
      </c>
      <c r="AA93" s="18">
        <v>1.875</v>
      </c>
      <c r="AB93" s="1" t="s">
        <v>98</v>
      </c>
      <c r="AC93" s="1" t="s">
        <v>98</v>
      </c>
      <c r="AD93" s="1" t="s">
        <v>98</v>
      </c>
      <c r="AE93" s="1" t="s">
        <v>98</v>
      </c>
      <c r="AF93" s="1" t="s">
        <v>98</v>
      </c>
      <c r="AG93" s="3">
        <v>2.96</v>
      </c>
      <c r="AH93" s="1" t="s">
        <v>98</v>
      </c>
      <c r="AI93" s="1" t="s">
        <v>98</v>
      </c>
      <c r="AJ93" s="2">
        <v>17.3</v>
      </c>
      <c r="AK93" s="1" t="s">
        <v>98</v>
      </c>
      <c r="AL93" s="1" t="s">
        <v>98</v>
      </c>
      <c r="AM93" s="4">
        <v>16200</v>
      </c>
      <c r="AN93" s="4">
        <v>1240</v>
      </c>
      <c r="AO93" s="4">
        <v>1060</v>
      </c>
      <c r="AP93" s="2">
        <v>12.2</v>
      </c>
      <c r="AQ93" s="4">
        <v>1310</v>
      </c>
      <c r="AR93" s="4">
        <v>279</v>
      </c>
      <c r="AS93" s="4">
        <v>179</v>
      </c>
      <c r="AT93" s="3">
        <v>3.48</v>
      </c>
      <c r="AU93" s="1" t="s">
        <v>98</v>
      </c>
      <c r="AV93" s="1" t="s">
        <v>98</v>
      </c>
      <c r="AW93" s="1" t="s">
        <v>98</v>
      </c>
      <c r="AX93" s="4">
        <v>170</v>
      </c>
      <c r="AY93" s="4">
        <v>255000</v>
      </c>
      <c r="AZ93" s="1" t="s">
        <v>98</v>
      </c>
      <c r="BA93" s="4">
        <v>103</v>
      </c>
      <c r="BB93" s="4">
        <v>935</v>
      </c>
      <c r="BC93" s="1" t="s">
        <v>98</v>
      </c>
      <c r="BD93" s="1" t="s">
        <v>98</v>
      </c>
      <c r="BE93" s="4">
        <v>231</v>
      </c>
      <c r="BF93" s="4">
        <v>621</v>
      </c>
      <c r="BG93" s="1" t="s">
        <v>98</v>
      </c>
      <c r="BH93" s="1" t="s">
        <v>98</v>
      </c>
      <c r="BI93" s="1" t="s">
        <v>98</v>
      </c>
      <c r="BJ93" s="1" t="s">
        <v>98</v>
      </c>
      <c r="BK93" s="1" t="s">
        <v>98</v>
      </c>
      <c r="BL93" s="1" t="s">
        <v>98</v>
      </c>
      <c r="BM93" s="1" t="s">
        <v>98</v>
      </c>
      <c r="BN93" s="1" t="s">
        <v>98</v>
      </c>
      <c r="BO93" s="1" t="s">
        <v>98</v>
      </c>
      <c r="BP93" s="1" t="s">
        <v>98</v>
      </c>
      <c r="BQ93" s="1" t="s">
        <v>98</v>
      </c>
      <c r="BR93" s="1" t="s">
        <v>98</v>
      </c>
      <c r="BS93" s="1" t="s">
        <v>98</v>
      </c>
      <c r="BT93" s="1" t="s">
        <v>98</v>
      </c>
      <c r="BU93" s="1" t="s">
        <v>98</v>
      </c>
      <c r="BV93" s="1" t="s">
        <v>98</v>
      </c>
      <c r="BW93" s="3">
        <v>4.1500000000000004</v>
      </c>
      <c r="BX93" s="2">
        <v>27.9</v>
      </c>
      <c r="BY93" s="4">
        <v>100</v>
      </c>
      <c r="BZ93" s="1" t="s">
        <v>98</v>
      </c>
      <c r="CA93" s="4">
        <v>115</v>
      </c>
      <c r="CB93" s="2">
        <v>75.5</v>
      </c>
      <c r="CC93" s="2">
        <v>90.2</v>
      </c>
      <c r="CD93" s="11">
        <v>23</v>
      </c>
      <c r="CE93" s="11">
        <v>5.5</v>
      </c>
      <c r="CF93" s="12" t="s">
        <v>98</v>
      </c>
      <c r="CG93" s="3">
        <f>Beams!$B$11/F93</f>
        <v>103.11926605504587</v>
      </c>
      <c r="CH93" s="3">
        <f>Beams!$B$9/AO93</f>
        <v>10.60377358490566</v>
      </c>
      <c r="CI93" s="3">
        <f>Beams!$C$9/AS93</f>
        <v>62.793296089385478</v>
      </c>
      <c r="CJ93" s="3">
        <f>Beams!$B$8*BE93/(AQ93*2*T93)</f>
        <v>399.5998522531396</v>
      </c>
      <c r="CK93" s="3">
        <f>Beams!$C$8*BF93/(AM93*Q93)</f>
        <v>312.22222222222223</v>
      </c>
      <c r="CL93" s="3">
        <f>Beams!$B$12*T93/AX93</f>
        <v>163.97176470588235</v>
      </c>
      <c r="CM93" s="3">
        <f>Beams!$B$12*Q93/AX93</f>
        <v>91.242352941176463</v>
      </c>
      <c r="CN93" s="3">
        <f t="shared" si="2"/>
        <v>768.67311739372599</v>
      </c>
      <c r="CO93" s="3">
        <f t="shared" si="3"/>
        <v>590.40805028233387</v>
      </c>
      <c r="CP93" s="3"/>
      <c r="CQ93" s="3">
        <f>MIN(Beams!$B$21:$B$22)/MAX(CN93:CP93)-1</f>
        <v>25.018862306271728</v>
      </c>
      <c r="CS93" s="1"/>
      <c r="CT93" s="2"/>
      <c r="CU93" s="2"/>
      <c r="CV93" s="1"/>
      <c r="CW93" s="1"/>
      <c r="CX93" s="1"/>
      <c r="CY93" s="2"/>
      <c r="CZ93" s="1"/>
      <c r="DA93" s="2"/>
      <c r="DB93" s="1"/>
      <c r="DC93" s="1"/>
      <c r="DD93" s="1"/>
      <c r="DE93" s="1"/>
      <c r="DF93" s="1"/>
      <c r="DG93" s="3"/>
      <c r="DH93" s="1"/>
      <c r="DI93" s="1"/>
      <c r="DJ93" s="2"/>
      <c r="DK93" s="1"/>
      <c r="DL93" s="1"/>
      <c r="DM93" s="1"/>
      <c r="DN93" s="1"/>
      <c r="DO93" s="1"/>
      <c r="DP93" s="1"/>
      <c r="DQ93" s="1"/>
      <c r="DR93" s="1"/>
      <c r="DS93" s="1"/>
      <c r="DT93" s="2"/>
      <c r="DU93" s="1"/>
      <c r="DV93" s="1"/>
      <c r="DW93" s="1"/>
      <c r="DX93" s="1"/>
      <c r="DY93" s="1"/>
      <c r="DZ93" s="1"/>
      <c r="EA93" s="1"/>
      <c r="EB93" s="1"/>
      <c r="EC93" s="1"/>
      <c r="ED93" s="4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</row>
    <row r="94" spans="1:162" x14ac:dyDescent="0.55000000000000004">
      <c r="A94" s="1" t="s">
        <v>17</v>
      </c>
      <c r="B94" s="1" t="s">
        <v>189</v>
      </c>
      <c r="C94" s="1" t="s">
        <v>189</v>
      </c>
      <c r="D94" s="1" t="s">
        <v>94</v>
      </c>
      <c r="E94" s="4">
        <v>336</v>
      </c>
      <c r="F94" s="2">
        <v>99.2</v>
      </c>
      <c r="G94" s="2">
        <v>30</v>
      </c>
      <c r="H94" s="11">
        <v>30</v>
      </c>
      <c r="I94" s="1" t="s">
        <v>98</v>
      </c>
      <c r="J94" s="1" t="s">
        <v>98</v>
      </c>
      <c r="K94" s="1" t="s">
        <v>98</v>
      </c>
      <c r="L94" s="2">
        <v>14.6</v>
      </c>
      <c r="M94" s="11">
        <v>14.5</v>
      </c>
      <c r="N94" s="11" t="s">
        <v>98</v>
      </c>
      <c r="O94" s="1" t="s">
        <v>98</v>
      </c>
      <c r="P94" s="1" t="s">
        <v>98</v>
      </c>
      <c r="Q94" s="3">
        <v>1.26</v>
      </c>
      <c r="R94" s="11">
        <v>1.25</v>
      </c>
      <c r="S94" s="13">
        <v>0.625</v>
      </c>
      <c r="T94" s="3">
        <v>2.2799999999999998</v>
      </c>
      <c r="U94" s="13">
        <v>2.25</v>
      </c>
      <c r="V94" s="1" t="s">
        <v>98</v>
      </c>
      <c r="W94" s="1" t="s">
        <v>98</v>
      </c>
      <c r="X94" s="1" t="s">
        <v>98</v>
      </c>
      <c r="Y94" s="16">
        <v>3.07</v>
      </c>
      <c r="Z94" s="18">
        <v>3.5</v>
      </c>
      <c r="AA94" s="18">
        <v>1.8125</v>
      </c>
      <c r="AB94" s="1" t="s">
        <v>98</v>
      </c>
      <c r="AC94" s="1" t="s">
        <v>98</v>
      </c>
      <c r="AD94" s="1" t="s">
        <v>98</v>
      </c>
      <c r="AE94" s="1" t="s">
        <v>98</v>
      </c>
      <c r="AF94" s="1" t="s">
        <v>98</v>
      </c>
      <c r="AG94" s="3">
        <v>3.19</v>
      </c>
      <c r="AH94" s="1" t="s">
        <v>98</v>
      </c>
      <c r="AI94" s="1" t="s">
        <v>98</v>
      </c>
      <c r="AJ94" s="2">
        <v>18.899999999999999</v>
      </c>
      <c r="AK94" s="1" t="s">
        <v>98</v>
      </c>
      <c r="AL94" s="1" t="s">
        <v>98</v>
      </c>
      <c r="AM94" s="4">
        <v>14600</v>
      </c>
      <c r="AN94" s="4">
        <v>1130</v>
      </c>
      <c r="AO94" s="4">
        <v>972</v>
      </c>
      <c r="AP94" s="2">
        <v>12.1</v>
      </c>
      <c r="AQ94" s="4">
        <v>1180</v>
      </c>
      <c r="AR94" s="4">
        <v>252</v>
      </c>
      <c r="AS94" s="4">
        <v>162</v>
      </c>
      <c r="AT94" s="3">
        <v>3.45</v>
      </c>
      <c r="AU94" s="1" t="s">
        <v>98</v>
      </c>
      <c r="AV94" s="1" t="s">
        <v>98</v>
      </c>
      <c r="AW94" s="1" t="s">
        <v>98</v>
      </c>
      <c r="AX94" s="4">
        <v>131</v>
      </c>
      <c r="AY94" s="4">
        <v>226000</v>
      </c>
      <c r="AZ94" s="1" t="s">
        <v>98</v>
      </c>
      <c r="BA94" s="4">
        <v>101</v>
      </c>
      <c r="BB94" s="4">
        <v>842</v>
      </c>
      <c r="BC94" s="1" t="s">
        <v>98</v>
      </c>
      <c r="BD94" s="1" t="s">
        <v>98</v>
      </c>
      <c r="BE94" s="4">
        <v>211</v>
      </c>
      <c r="BF94" s="4">
        <v>563</v>
      </c>
      <c r="BG94" s="1" t="s">
        <v>98</v>
      </c>
      <c r="BH94" s="1" t="s">
        <v>98</v>
      </c>
      <c r="BI94" s="1" t="s">
        <v>98</v>
      </c>
      <c r="BJ94" s="1" t="s">
        <v>98</v>
      </c>
      <c r="BK94" s="1" t="s">
        <v>98</v>
      </c>
      <c r="BL94" s="1" t="s">
        <v>98</v>
      </c>
      <c r="BM94" s="1" t="s">
        <v>98</v>
      </c>
      <c r="BN94" s="1" t="s">
        <v>98</v>
      </c>
      <c r="BO94" s="1" t="s">
        <v>98</v>
      </c>
      <c r="BP94" s="1" t="s">
        <v>98</v>
      </c>
      <c r="BQ94" s="1" t="s">
        <v>98</v>
      </c>
      <c r="BR94" s="1" t="s">
        <v>98</v>
      </c>
      <c r="BS94" s="1" t="s">
        <v>98</v>
      </c>
      <c r="BT94" s="1" t="s">
        <v>98</v>
      </c>
      <c r="BU94" s="1" t="s">
        <v>98</v>
      </c>
      <c r="BV94" s="1" t="s">
        <v>98</v>
      </c>
      <c r="BW94" s="3">
        <v>4.0999999999999996</v>
      </c>
      <c r="BX94" s="2">
        <v>27.7</v>
      </c>
      <c r="BY94" s="4">
        <v>100</v>
      </c>
      <c r="BZ94" s="1" t="s">
        <v>98</v>
      </c>
      <c r="CA94" s="4">
        <v>115</v>
      </c>
      <c r="CB94" s="2">
        <v>74.599999999999994</v>
      </c>
      <c r="CC94" s="2">
        <v>89.2</v>
      </c>
      <c r="CD94" s="11">
        <v>23</v>
      </c>
      <c r="CE94" s="11">
        <v>5.5</v>
      </c>
      <c r="CF94" s="12" t="s">
        <v>98</v>
      </c>
      <c r="CG94" s="3">
        <f>Beams!$B$11/F94</f>
        <v>113.30645161290322</v>
      </c>
      <c r="CH94" s="3">
        <f>Beams!$B$9/AO94</f>
        <v>11.563786008230453</v>
      </c>
      <c r="CI94" s="3">
        <f>Beams!$C$9/AS94</f>
        <v>69.382716049382722</v>
      </c>
      <c r="CJ94" s="3">
        <f>Beams!$B$8*BE94/(AQ94*2*T94)</f>
        <v>440.75973832887308</v>
      </c>
      <c r="CK94" s="3">
        <f>Beams!$C$8*BF94/(AM94*Q94)</f>
        <v>343.99434659708635</v>
      </c>
      <c r="CL94" s="3">
        <f>Beams!$B$12*T94/AX94</f>
        <v>195.62748091603052</v>
      </c>
      <c r="CM94" s="3">
        <f>Beams!$B$12*Q94/AX94</f>
        <v>108.10992366412214</v>
      </c>
      <c r="CN94" s="3">
        <f t="shared" si="2"/>
        <v>857.52666703350133</v>
      </c>
      <c r="CO94" s="3">
        <f t="shared" si="3"/>
        <v>654.0594837367438</v>
      </c>
      <c r="CP94" s="3"/>
      <c r="CQ94" s="3">
        <f>MIN(Beams!$B$21:$B$22)/MAX(CN94:CP94)-1</f>
        <v>22.32288985156266</v>
      </c>
      <c r="CS94" s="1"/>
      <c r="CT94" s="2"/>
      <c r="CU94" s="2"/>
      <c r="CV94" s="1"/>
      <c r="CW94" s="1"/>
      <c r="CX94" s="1"/>
      <c r="CY94" s="2"/>
      <c r="CZ94" s="1"/>
      <c r="DA94" s="1"/>
      <c r="DB94" s="1"/>
      <c r="DC94" s="1"/>
      <c r="DD94" s="1"/>
      <c r="DE94" s="1"/>
      <c r="DF94" s="1"/>
      <c r="DG94" s="3"/>
      <c r="DH94" s="1"/>
      <c r="DI94" s="1"/>
      <c r="DJ94" s="2"/>
      <c r="DK94" s="1"/>
      <c r="DL94" s="1"/>
      <c r="DM94" s="1"/>
      <c r="DN94" s="1"/>
      <c r="DO94" s="1"/>
      <c r="DP94" s="1"/>
      <c r="DQ94" s="1"/>
      <c r="DR94" s="1"/>
      <c r="DS94" s="1"/>
      <c r="DT94" s="2"/>
      <c r="DU94" s="1"/>
      <c r="DV94" s="1"/>
      <c r="DW94" s="1"/>
      <c r="DX94" s="1"/>
      <c r="DY94" s="1"/>
      <c r="DZ94" s="1"/>
      <c r="EA94" s="1"/>
      <c r="EB94" s="1"/>
      <c r="EC94" s="1"/>
      <c r="ED94" s="4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</row>
    <row r="95" spans="1:162" x14ac:dyDescent="0.55000000000000004">
      <c r="A95" s="1" t="s">
        <v>17</v>
      </c>
      <c r="B95" s="1" t="s">
        <v>190</v>
      </c>
      <c r="C95" s="1" t="s">
        <v>190</v>
      </c>
      <c r="D95" s="1" t="s">
        <v>94</v>
      </c>
      <c r="E95" s="4">
        <v>307</v>
      </c>
      <c r="F95" s="2">
        <v>90.2</v>
      </c>
      <c r="G95" s="2">
        <v>29.6</v>
      </c>
      <c r="H95" s="11">
        <v>29.625</v>
      </c>
      <c r="I95" s="1" t="s">
        <v>98</v>
      </c>
      <c r="J95" s="1" t="s">
        <v>98</v>
      </c>
      <c r="K95" s="1" t="s">
        <v>98</v>
      </c>
      <c r="L95" s="2">
        <v>14.4</v>
      </c>
      <c r="M95" s="11">
        <v>14.5</v>
      </c>
      <c r="N95" s="11" t="s">
        <v>98</v>
      </c>
      <c r="O95" s="1" t="s">
        <v>98</v>
      </c>
      <c r="P95" s="1" t="s">
        <v>98</v>
      </c>
      <c r="Q95" s="3">
        <v>1.1599999999999999</v>
      </c>
      <c r="R95" s="11">
        <v>1.1875</v>
      </c>
      <c r="S95" s="13">
        <v>0.625</v>
      </c>
      <c r="T95" s="3">
        <v>2.09</v>
      </c>
      <c r="U95" s="13">
        <v>2.0625</v>
      </c>
      <c r="V95" s="1" t="s">
        <v>98</v>
      </c>
      <c r="W95" s="1" t="s">
        <v>98</v>
      </c>
      <c r="X95" s="1" t="s">
        <v>98</v>
      </c>
      <c r="Y95" s="16">
        <v>2.88</v>
      </c>
      <c r="Z95" s="18">
        <v>3.3125</v>
      </c>
      <c r="AA95" s="18">
        <v>1.8125</v>
      </c>
      <c r="AB95" s="1" t="s">
        <v>98</v>
      </c>
      <c r="AC95" s="1" t="s">
        <v>98</v>
      </c>
      <c r="AD95" s="1" t="s">
        <v>98</v>
      </c>
      <c r="AE95" s="1" t="s">
        <v>98</v>
      </c>
      <c r="AF95" s="1" t="s">
        <v>98</v>
      </c>
      <c r="AG95" s="3">
        <v>3.46</v>
      </c>
      <c r="AH95" s="1" t="s">
        <v>98</v>
      </c>
      <c r="AI95" s="1" t="s">
        <v>98</v>
      </c>
      <c r="AJ95" s="2">
        <v>20.6</v>
      </c>
      <c r="AK95" s="1" t="s">
        <v>98</v>
      </c>
      <c r="AL95" s="1" t="s">
        <v>98</v>
      </c>
      <c r="AM95" s="4">
        <v>13100</v>
      </c>
      <c r="AN95" s="4">
        <v>1030</v>
      </c>
      <c r="AO95" s="4">
        <v>887</v>
      </c>
      <c r="AP95" s="2">
        <v>12</v>
      </c>
      <c r="AQ95" s="4">
        <v>1050</v>
      </c>
      <c r="AR95" s="4">
        <v>227</v>
      </c>
      <c r="AS95" s="4">
        <v>146</v>
      </c>
      <c r="AT95" s="3">
        <v>3.41</v>
      </c>
      <c r="AU95" s="1" t="s">
        <v>98</v>
      </c>
      <c r="AV95" s="1" t="s">
        <v>98</v>
      </c>
      <c r="AW95" s="1" t="s">
        <v>98</v>
      </c>
      <c r="AX95" s="4">
        <v>101</v>
      </c>
      <c r="AY95" s="4">
        <v>199000</v>
      </c>
      <c r="AZ95" s="1" t="s">
        <v>98</v>
      </c>
      <c r="BA95" s="2">
        <v>99</v>
      </c>
      <c r="BB95" s="4">
        <v>745</v>
      </c>
      <c r="BC95" s="1" t="s">
        <v>98</v>
      </c>
      <c r="BD95" s="1" t="s">
        <v>98</v>
      </c>
      <c r="BE95" s="4">
        <v>190</v>
      </c>
      <c r="BF95" s="4">
        <v>508</v>
      </c>
      <c r="BG95" s="1" t="s">
        <v>98</v>
      </c>
      <c r="BH95" s="1" t="s">
        <v>98</v>
      </c>
      <c r="BI95" s="1" t="s">
        <v>98</v>
      </c>
      <c r="BJ95" s="1" t="s">
        <v>98</v>
      </c>
      <c r="BK95" s="1" t="s">
        <v>98</v>
      </c>
      <c r="BL95" s="1" t="s">
        <v>98</v>
      </c>
      <c r="BM95" s="1" t="s">
        <v>98</v>
      </c>
      <c r="BN95" s="1" t="s">
        <v>98</v>
      </c>
      <c r="BO95" s="1" t="s">
        <v>98</v>
      </c>
      <c r="BP95" s="1" t="s">
        <v>98</v>
      </c>
      <c r="BQ95" s="1" t="s">
        <v>98</v>
      </c>
      <c r="BR95" s="1" t="s">
        <v>98</v>
      </c>
      <c r="BS95" s="1" t="s">
        <v>98</v>
      </c>
      <c r="BT95" s="1" t="s">
        <v>98</v>
      </c>
      <c r="BU95" s="1" t="s">
        <v>98</v>
      </c>
      <c r="BV95" s="1" t="s">
        <v>98</v>
      </c>
      <c r="BW95" s="3">
        <v>4.04</v>
      </c>
      <c r="BX95" s="2">
        <v>27.5</v>
      </c>
      <c r="BY95" s="2">
        <v>98.6</v>
      </c>
      <c r="BZ95" s="1" t="s">
        <v>98</v>
      </c>
      <c r="CA95" s="4">
        <v>113</v>
      </c>
      <c r="CB95" s="2">
        <v>73.599999999999994</v>
      </c>
      <c r="CC95" s="2">
        <v>88</v>
      </c>
      <c r="CD95" s="11">
        <v>23</v>
      </c>
      <c r="CE95" s="11">
        <v>5.5</v>
      </c>
      <c r="CF95" s="12" t="s">
        <v>98</v>
      </c>
      <c r="CG95" s="3">
        <f>Beams!$B$11/F95</f>
        <v>124.61197339246119</v>
      </c>
      <c r="CH95" s="3">
        <f>Beams!$B$9/AO95</f>
        <v>12.671927846674183</v>
      </c>
      <c r="CI95" s="3">
        <f>Beams!$C$9/AS95</f>
        <v>76.986301369863014</v>
      </c>
      <c r="CJ95" s="3">
        <f>Beams!$B$8*BE95/(AQ95*2*T95)</f>
        <v>486.58008658008657</v>
      </c>
      <c r="CK95" s="3">
        <f>Beams!$C$8*BF95/(AM95*Q95)</f>
        <v>375.75151355619903</v>
      </c>
      <c r="CL95" s="3">
        <f>Beams!$B$12*T95/AX95</f>
        <v>232.59009900990097</v>
      </c>
      <c r="CM95" s="3">
        <f>Beams!$B$12*Q95/AX95</f>
        <v>129.09306930693069</v>
      </c>
      <c r="CN95" s="3">
        <f t="shared" si="2"/>
        <v>958.37713044879229</v>
      </c>
      <c r="CO95" s="3">
        <f t="shared" si="3"/>
        <v>720.74571186700553</v>
      </c>
      <c r="CP95" s="3"/>
      <c r="CQ95" s="3">
        <f>MIN(Beams!$B$21:$B$22)/MAX(CN95:CP95)-1</f>
        <v>19.868611493926537</v>
      </c>
      <c r="CS95" s="1"/>
      <c r="CT95" s="2"/>
      <c r="CU95" s="2"/>
      <c r="CV95" s="1"/>
      <c r="CW95" s="1"/>
      <c r="CX95" s="1"/>
      <c r="CY95" s="2"/>
      <c r="CZ95" s="1"/>
      <c r="DA95" s="1"/>
      <c r="DB95" s="1"/>
      <c r="DC95" s="1"/>
      <c r="DD95" s="1"/>
      <c r="DE95" s="1"/>
      <c r="DF95" s="1"/>
      <c r="DG95" s="3"/>
      <c r="DH95" s="1"/>
      <c r="DI95" s="1"/>
      <c r="DJ95" s="2"/>
      <c r="DK95" s="1"/>
      <c r="DL95" s="1"/>
      <c r="DM95" s="1"/>
      <c r="DN95" s="1"/>
      <c r="DO95" s="1"/>
      <c r="DP95" s="1"/>
      <c r="DQ95" s="1"/>
      <c r="DR95" s="1"/>
      <c r="DS95" s="1"/>
      <c r="DT95" s="2"/>
      <c r="DU95" s="1"/>
      <c r="DV95" s="1"/>
      <c r="DW95" s="1"/>
      <c r="DX95" s="1"/>
      <c r="DY95" s="1"/>
      <c r="DZ95" s="1"/>
      <c r="EA95" s="1"/>
      <c r="EB95" s="1"/>
      <c r="EC95" s="1"/>
      <c r="ED95" s="4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</row>
    <row r="96" spans="1:162" x14ac:dyDescent="0.55000000000000004">
      <c r="A96" s="1" t="s">
        <v>17</v>
      </c>
      <c r="B96" s="1" t="s">
        <v>191</v>
      </c>
      <c r="C96" s="1" t="s">
        <v>191</v>
      </c>
      <c r="D96" s="1" t="s">
        <v>100</v>
      </c>
      <c r="E96" s="4">
        <v>281</v>
      </c>
      <c r="F96" s="2">
        <v>83.1</v>
      </c>
      <c r="G96" s="2">
        <v>29.3</v>
      </c>
      <c r="H96" s="11">
        <v>29.25</v>
      </c>
      <c r="I96" s="1" t="s">
        <v>98</v>
      </c>
      <c r="J96" s="1" t="s">
        <v>98</v>
      </c>
      <c r="K96" s="1" t="s">
        <v>98</v>
      </c>
      <c r="L96" s="2">
        <v>14.4</v>
      </c>
      <c r="M96" s="11">
        <v>14.375</v>
      </c>
      <c r="N96" s="11" t="s">
        <v>98</v>
      </c>
      <c r="O96" s="1" t="s">
        <v>98</v>
      </c>
      <c r="P96" s="1" t="s">
        <v>98</v>
      </c>
      <c r="Q96" s="3">
        <v>1.06</v>
      </c>
      <c r="R96" s="11">
        <v>1.0625</v>
      </c>
      <c r="S96" s="13">
        <v>0.5625</v>
      </c>
      <c r="T96" s="3">
        <v>1.93</v>
      </c>
      <c r="U96" s="13">
        <v>1.9375</v>
      </c>
      <c r="V96" s="1" t="s">
        <v>98</v>
      </c>
      <c r="W96" s="1" t="s">
        <v>98</v>
      </c>
      <c r="X96" s="1" t="s">
        <v>98</v>
      </c>
      <c r="Y96" s="16">
        <v>2.72</v>
      </c>
      <c r="Z96" s="18">
        <v>3.125</v>
      </c>
      <c r="AA96" s="18">
        <v>1.75</v>
      </c>
      <c r="AB96" s="1" t="s">
        <v>98</v>
      </c>
      <c r="AC96" s="1" t="s">
        <v>98</v>
      </c>
      <c r="AD96" s="1" t="s">
        <v>98</v>
      </c>
      <c r="AE96" s="1" t="s">
        <v>98</v>
      </c>
      <c r="AF96" s="1" t="s">
        <v>98</v>
      </c>
      <c r="AG96" s="3">
        <v>3.72</v>
      </c>
      <c r="AH96" s="1" t="s">
        <v>98</v>
      </c>
      <c r="AI96" s="1" t="s">
        <v>98</v>
      </c>
      <c r="AJ96" s="2">
        <v>22.5</v>
      </c>
      <c r="AK96" s="1" t="s">
        <v>98</v>
      </c>
      <c r="AL96" s="1" t="s">
        <v>98</v>
      </c>
      <c r="AM96" s="4">
        <v>11900</v>
      </c>
      <c r="AN96" s="4">
        <v>936</v>
      </c>
      <c r="AO96" s="4">
        <v>814</v>
      </c>
      <c r="AP96" s="2">
        <v>12</v>
      </c>
      <c r="AQ96" s="4">
        <v>953</v>
      </c>
      <c r="AR96" s="4">
        <v>206</v>
      </c>
      <c r="AS96" s="4">
        <v>133</v>
      </c>
      <c r="AT96" s="3">
        <v>3.39</v>
      </c>
      <c r="AU96" s="1" t="s">
        <v>98</v>
      </c>
      <c r="AV96" s="1" t="s">
        <v>98</v>
      </c>
      <c r="AW96" s="1" t="s">
        <v>98</v>
      </c>
      <c r="AX96" s="2">
        <v>79.5</v>
      </c>
      <c r="AY96" s="4">
        <v>178000</v>
      </c>
      <c r="AZ96" s="1" t="s">
        <v>98</v>
      </c>
      <c r="BA96" s="2">
        <v>98.5</v>
      </c>
      <c r="BB96" s="4">
        <v>685</v>
      </c>
      <c r="BC96" s="1" t="s">
        <v>98</v>
      </c>
      <c r="BD96" s="1" t="s">
        <v>98</v>
      </c>
      <c r="BE96" s="4">
        <v>176</v>
      </c>
      <c r="BF96" s="4">
        <v>466</v>
      </c>
      <c r="BG96" s="1" t="s">
        <v>98</v>
      </c>
      <c r="BH96" s="1" t="s">
        <v>98</v>
      </c>
      <c r="BI96" s="1" t="s">
        <v>98</v>
      </c>
      <c r="BJ96" s="1" t="s">
        <v>98</v>
      </c>
      <c r="BK96" s="1" t="s">
        <v>98</v>
      </c>
      <c r="BL96" s="1" t="s">
        <v>98</v>
      </c>
      <c r="BM96" s="1" t="s">
        <v>98</v>
      </c>
      <c r="BN96" s="1" t="s">
        <v>98</v>
      </c>
      <c r="BO96" s="1" t="s">
        <v>98</v>
      </c>
      <c r="BP96" s="1" t="s">
        <v>98</v>
      </c>
      <c r="BQ96" s="1" t="s">
        <v>98</v>
      </c>
      <c r="BR96" s="1" t="s">
        <v>98</v>
      </c>
      <c r="BS96" s="1" t="s">
        <v>98</v>
      </c>
      <c r="BT96" s="1" t="s">
        <v>98</v>
      </c>
      <c r="BU96" s="1" t="s">
        <v>98</v>
      </c>
      <c r="BV96" s="1" t="s">
        <v>98</v>
      </c>
      <c r="BW96" s="3">
        <v>4</v>
      </c>
      <c r="BX96" s="2">
        <v>27.4</v>
      </c>
      <c r="BY96" s="2">
        <v>98.6</v>
      </c>
      <c r="BZ96" s="1" t="s">
        <v>98</v>
      </c>
      <c r="CA96" s="4">
        <v>113</v>
      </c>
      <c r="CB96" s="2">
        <v>73</v>
      </c>
      <c r="CC96" s="2">
        <v>87.4</v>
      </c>
      <c r="CD96" s="11">
        <v>23</v>
      </c>
      <c r="CE96" s="11">
        <v>5.5</v>
      </c>
      <c r="CF96" s="12" t="s">
        <v>98</v>
      </c>
      <c r="CG96" s="3">
        <f>Beams!$B$11/F96</f>
        <v>135.25872442839952</v>
      </c>
      <c r="CH96" s="3">
        <f>Beams!$B$9/AO96</f>
        <v>13.808353808353809</v>
      </c>
      <c r="CI96" s="3">
        <f>Beams!$C$9/AS96</f>
        <v>84.511278195488728</v>
      </c>
      <c r="CJ96" s="3">
        <f>Beams!$B$8*BE96/(AQ96*2*T96)</f>
        <v>537.77272751985822</v>
      </c>
      <c r="CK96" s="3">
        <f>Beams!$C$8*BF96/(AM96*Q96)</f>
        <v>415.24020929126368</v>
      </c>
      <c r="CL96" s="3">
        <f>Beams!$B$12*T96/AX96</f>
        <v>272.87044025157235</v>
      </c>
      <c r="CM96" s="3">
        <f>Beams!$B$12*Q96/AX96</f>
        <v>149.86666666666667</v>
      </c>
      <c r="CN96" s="3">
        <f t="shared" si="2"/>
        <v>1070.2953795449605</v>
      </c>
      <c r="CO96" s="3">
        <f t="shared" si="3"/>
        <v>799.50747098678085</v>
      </c>
      <c r="CP96" s="3"/>
      <c r="CQ96" s="3">
        <f>MIN(Beams!$B$21:$B$22)/MAX(CN96:CP96)-1</f>
        <v>17.686430290396157</v>
      </c>
      <c r="CS96" s="1"/>
      <c r="CT96" s="2"/>
      <c r="CU96" s="2"/>
      <c r="CV96" s="1"/>
      <c r="CW96" s="1"/>
      <c r="CX96" s="1"/>
      <c r="CY96" s="2"/>
      <c r="CZ96" s="2"/>
      <c r="DA96" s="1"/>
      <c r="DB96" s="1"/>
      <c r="DC96" s="1"/>
      <c r="DD96" s="1"/>
      <c r="DE96" s="1"/>
      <c r="DF96" s="1"/>
      <c r="DG96" s="3"/>
      <c r="DH96" s="1"/>
      <c r="DI96" s="1"/>
      <c r="DJ96" s="2"/>
      <c r="DK96" s="1"/>
      <c r="DL96" s="1"/>
      <c r="DM96" s="1"/>
      <c r="DN96" s="1"/>
      <c r="DO96" s="1"/>
      <c r="DP96" s="1"/>
      <c r="DQ96" s="1"/>
      <c r="DR96" s="1"/>
      <c r="DS96" s="1"/>
      <c r="DT96" s="2"/>
      <c r="DU96" s="1"/>
      <c r="DV96" s="1"/>
      <c r="DW96" s="1"/>
      <c r="DX96" s="1"/>
      <c r="DY96" s="1"/>
      <c r="DZ96" s="1"/>
      <c r="EA96" s="1"/>
      <c r="EB96" s="1"/>
      <c r="EC96" s="1"/>
      <c r="ED96" s="4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</row>
    <row r="97" spans="1:162" x14ac:dyDescent="0.55000000000000004">
      <c r="A97" s="1" t="s">
        <v>17</v>
      </c>
      <c r="B97" s="1" t="s">
        <v>192</v>
      </c>
      <c r="C97" s="1" t="s">
        <v>192</v>
      </c>
      <c r="D97" s="1" t="s">
        <v>100</v>
      </c>
      <c r="E97" s="4">
        <v>258</v>
      </c>
      <c r="F97" s="2">
        <v>76.099999999999994</v>
      </c>
      <c r="G97" s="2">
        <v>29</v>
      </c>
      <c r="H97" s="11">
        <v>29</v>
      </c>
      <c r="I97" s="1" t="s">
        <v>98</v>
      </c>
      <c r="J97" s="1" t="s">
        <v>98</v>
      </c>
      <c r="K97" s="1" t="s">
        <v>98</v>
      </c>
      <c r="L97" s="2">
        <v>14.3</v>
      </c>
      <c r="M97" s="11">
        <v>14.25</v>
      </c>
      <c r="N97" s="11" t="s">
        <v>98</v>
      </c>
      <c r="O97" s="1" t="s">
        <v>98</v>
      </c>
      <c r="P97" s="1" t="s">
        <v>98</v>
      </c>
      <c r="Q97" s="14">
        <v>0.98</v>
      </c>
      <c r="R97" s="11">
        <v>1</v>
      </c>
      <c r="S97" s="13">
        <v>0.5</v>
      </c>
      <c r="T97" s="3">
        <v>1.77</v>
      </c>
      <c r="U97" s="13">
        <v>1.75</v>
      </c>
      <c r="V97" s="1" t="s">
        <v>98</v>
      </c>
      <c r="W97" s="1" t="s">
        <v>98</v>
      </c>
      <c r="X97" s="1" t="s">
        <v>98</v>
      </c>
      <c r="Y97" s="16">
        <v>2.56</v>
      </c>
      <c r="Z97" s="18">
        <v>3</v>
      </c>
      <c r="AA97" s="18">
        <v>1.6875</v>
      </c>
      <c r="AB97" s="1" t="s">
        <v>98</v>
      </c>
      <c r="AC97" s="1" t="s">
        <v>98</v>
      </c>
      <c r="AD97" s="1" t="s">
        <v>98</v>
      </c>
      <c r="AE97" s="1" t="s">
        <v>98</v>
      </c>
      <c r="AF97" s="1" t="s">
        <v>98</v>
      </c>
      <c r="AG97" s="3">
        <v>4.03</v>
      </c>
      <c r="AH97" s="1" t="s">
        <v>98</v>
      </c>
      <c r="AI97" s="1" t="s">
        <v>98</v>
      </c>
      <c r="AJ97" s="2">
        <v>24.4</v>
      </c>
      <c r="AK97" s="1" t="s">
        <v>98</v>
      </c>
      <c r="AL97" s="1" t="s">
        <v>98</v>
      </c>
      <c r="AM97" s="4">
        <v>10800</v>
      </c>
      <c r="AN97" s="4">
        <v>852</v>
      </c>
      <c r="AO97" s="4">
        <v>745</v>
      </c>
      <c r="AP97" s="2">
        <v>11.9</v>
      </c>
      <c r="AQ97" s="4">
        <v>859</v>
      </c>
      <c r="AR97" s="4">
        <v>187</v>
      </c>
      <c r="AS97" s="4">
        <v>120</v>
      </c>
      <c r="AT97" s="3">
        <v>3.36</v>
      </c>
      <c r="AU97" s="1" t="s">
        <v>98</v>
      </c>
      <c r="AV97" s="1" t="s">
        <v>98</v>
      </c>
      <c r="AW97" s="1" t="s">
        <v>98</v>
      </c>
      <c r="AX97" s="2">
        <v>61.6</v>
      </c>
      <c r="AY97" s="4">
        <v>159000</v>
      </c>
      <c r="AZ97" s="1" t="s">
        <v>98</v>
      </c>
      <c r="BA97" s="2">
        <v>97.3</v>
      </c>
      <c r="BB97" s="4">
        <v>616</v>
      </c>
      <c r="BC97" s="1" t="s">
        <v>98</v>
      </c>
      <c r="BD97" s="1" t="s">
        <v>98</v>
      </c>
      <c r="BE97" s="4">
        <v>160</v>
      </c>
      <c r="BF97" s="4">
        <v>424</v>
      </c>
      <c r="BG97" s="1" t="s">
        <v>98</v>
      </c>
      <c r="BH97" s="1" t="s">
        <v>98</v>
      </c>
      <c r="BI97" s="1" t="s">
        <v>98</v>
      </c>
      <c r="BJ97" s="1" t="s">
        <v>98</v>
      </c>
      <c r="BK97" s="1" t="s">
        <v>98</v>
      </c>
      <c r="BL97" s="1" t="s">
        <v>98</v>
      </c>
      <c r="BM97" s="1" t="s">
        <v>98</v>
      </c>
      <c r="BN97" s="1" t="s">
        <v>98</v>
      </c>
      <c r="BO97" s="1" t="s">
        <v>98</v>
      </c>
      <c r="BP97" s="1" t="s">
        <v>98</v>
      </c>
      <c r="BQ97" s="1" t="s">
        <v>98</v>
      </c>
      <c r="BR97" s="1" t="s">
        <v>98</v>
      </c>
      <c r="BS97" s="1" t="s">
        <v>98</v>
      </c>
      <c r="BT97" s="1" t="s">
        <v>98</v>
      </c>
      <c r="BU97" s="1" t="s">
        <v>98</v>
      </c>
      <c r="BV97" s="1" t="s">
        <v>98</v>
      </c>
      <c r="BW97" s="3">
        <v>3.96</v>
      </c>
      <c r="BX97" s="2">
        <v>27.2</v>
      </c>
      <c r="BY97" s="2">
        <v>97.7</v>
      </c>
      <c r="BZ97" s="1" t="s">
        <v>98</v>
      </c>
      <c r="CA97" s="4">
        <v>112</v>
      </c>
      <c r="CB97" s="2">
        <v>72.3</v>
      </c>
      <c r="CC97" s="2">
        <v>86.6</v>
      </c>
      <c r="CD97" s="11">
        <v>23</v>
      </c>
      <c r="CE97" s="11">
        <v>5.5</v>
      </c>
      <c r="CF97" s="12" t="s">
        <v>98</v>
      </c>
      <c r="CG97" s="3">
        <f>Beams!$B$11/F97</f>
        <v>147.70039421813405</v>
      </c>
      <c r="CH97" s="3">
        <f>Beams!$B$9/AO97</f>
        <v>15.087248322147651</v>
      </c>
      <c r="CI97" s="3">
        <f>Beams!$C$9/AS97</f>
        <v>93.666666666666671</v>
      </c>
      <c r="CJ97" s="3">
        <f>Beams!$B$8*BE97/(AQ97*2*T97)</f>
        <v>591.41164012812158</v>
      </c>
      <c r="CK97" s="3">
        <f>Beams!$C$8*BF97/(AM97*Q97)</f>
        <v>450.27966742252454</v>
      </c>
      <c r="CL97" s="3">
        <f>Beams!$B$12*T97/AX97</f>
        <v>322.96753246753246</v>
      </c>
      <c r="CM97" s="3">
        <f>Beams!$B$12*Q97/AX97</f>
        <v>178.81818181818178</v>
      </c>
      <c r="CN97" s="3">
        <f t="shared" si="2"/>
        <v>1194.9878986970609</v>
      </c>
      <c r="CO97" s="3">
        <f t="shared" si="3"/>
        <v>877.46907400746147</v>
      </c>
      <c r="CP97" s="3"/>
      <c r="CQ97" s="3">
        <f>MIN(Beams!$B$21:$B$22)/MAX(CN97:CP97)-1</f>
        <v>15.736571158424894</v>
      </c>
      <c r="CS97" s="1"/>
      <c r="CT97" s="2"/>
      <c r="CU97" s="2"/>
      <c r="CV97" s="1"/>
      <c r="CW97" s="1"/>
      <c r="CX97" s="1"/>
      <c r="CY97" s="2"/>
      <c r="CZ97" s="1"/>
      <c r="DA97" s="1"/>
      <c r="DB97" s="1"/>
      <c r="DC97" s="1"/>
      <c r="DD97" s="1"/>
      <c r="DE97" s="1"/>
      <c r="DF97" s="1"/>
      <c r="DG97" s="3"/>
      <c r="DH97" s="1"/>
      <c r="DI97" s="1"/>
      <c r="DJ97" s="2"/>
      <c r="DK97" s="1"/>
      <c r="DL97" s="1"/>
      <c r="DM97" s="1"/>
      <c r="DN97" s="1"/>
      <c r="DO97" s="1"/>
      <c r="DP97" s="1"/>
      <c r="DQ97" s="1"/>
      <c r="DR97" s="1"/>
      <c r="DS97" s="1"/>
      <c r="DT97" s="2"/>
      <c r="DU97" s="1"/>
      <c r="DV97" s="1"/>
      <c r="DW97" s="1"/>
      <c r="DX97" s="1"/>
      <c r="DY97" s="1"/>
      <c r="DZ97" s="1"/>
      <c r="EA97" s="1"/>
      <c r="EB97" s="1"/>
      <c r="EC97" s="1"/>
      <c r="ED97" s="4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</row>
    <row r="98" spans="1:162" x14ac:dyDescent="0.55000000000000004">
      <c r="A98" s="1" t="s">
        <v>17</v>
      </c>
      <c r="B98" s="1" t="s">
        <v>193</v>
      </c>
      <c r="C98" s="1" t="s">
        <v>193</v>
      </c>
      <c r="D98" s="1" t="s">
        <v>100</v>
      </c>
      <c r="E98" s="4">
        <v>235</v>
      </c>
      <c r="F98" s="2">
        <v>69.400000000000006</v>
      </c>
      <c r="G98" s="2">
        <v>28.7</v>
      </c>
      <c r="H98" s="11">
        <v>28.625</v>
      </c>
      <c r="I98" s="1" t="s">
        <v>98</v>
      </c>
      <c r="J98" s="1" t="s">
        <v>98</v>
      </c>
      <c r="K98" s="1" t="s">
        <v>98</v>
      </c>
      <c r="L98" s="2">
        <v>14.2</v>
      </c>
      <c r="M98" s="11">
        <v>14.25</v>
      </c>
      <c r="N98" s="11" t="s">
        <v>98</v>
      </c>
      <c r="O98" s="1" t="s">
        <v>98</v>
      </c>
      <c r="P98" s="1" t="s">
        <v>98</v>
      </c>
      <c r="Q98" s="14">
        <v>0.91</v>
      </c>
      <c r="R98" s="11">
        <v>0.9375</v>
      </c>
      <c r="S98" s="13">
        <v>0.5</v>
      </c>
      <c r="T98" s="3">
        <v>1.61</v>
      </c>
      <c r="U98" s="13">
        <v>1.625</v>
      </c>
      <c r="V98" s="1" t="s">
        <v>98</v>
      </c>
      <c r="W98" s="1" t="s">
        <v>98</v>
      </c>
      <c r="X98" s="1" t="s">
        <v>98</v>
      </c>
      <c r="Y98" s="16">
        <v>2.4</v>
      </c>
      <c r="Z98" s="18">
        <v>2.875</v>
      </c>
      <c r="AA98" s="18">
        <v>1.6875</v>
      </c>
      <c r="AB98" s="1" t="s">
        <v>98</v>
      </c>
      <c r="AC98" s="1" t="s">
        <v>98</v>
      </c>
      <c r="AD98" s="1" t="s">
        <v>98</v>
      </c>
      <c r="AE98" s="1" t="s">
        <v>98</v>
      </c>
      <c r="AF98" s="1" t="s">
        <v>98</v>
      </c>
      <c r="AG98" s="3">
        <v>4.41</v>
      </c>
      <c r="AH98" s="1" t="s">
        <v>98</v>
      </c>
      <c r="AI98" s="1" t="s">
        <v>98</v>
      </c>
      <c r="AJ98" s="2">
        <v>26.2</v>
      </c>
      <c r="AK98" s="1" t="s">
        <v>98</v>
      </c>
      <c r="AL98" s="1" t="s">
        <v>98</v>
      </c>
      <c r="AM98" s="4">
        <v>9700</v>
      </c>
      <c r="AN98" s="4">
        <v>772</v>
      </c>
      <c r="AO98" s="4">
        <v>677</v>
      </c>
      <c r="AP98" s="2">
        <v>11.8</v>
      </c>
      <c r="AQ98" s="4">
        <v>769</v>
      </c>
      <c r="AR98" s="4">
        <v>168</v>
      </c>
      <c r="AS98" s="4">
        <v>108</v>
      </c>
      <c r="AT98" s="3">
        <v>3.33</v>
      </c>
      <c r="AU98" s="1" t="s">
        <v>98</v>
      </c>
      <c r="AV98" s="1" t="s">
        <v>98</v>
      </c>
      <c r="AW98" s="1" t="s">
        <v>98</v>
      </c>
      <c r="AX98" s="2">
        <v>47</v>
      </c>
      <c r="AY98" s="4">
        <v>141000</v>
      </c>
      <c r="AZ98" s="1" t="s">
        <v>98</v>
      </c>
      <c r="BA98" s="2">
        <v>96.2</v>
      </c>
      <c r="BB98" s="4">
        <v>550</v>
      </c>
      <c r="BC98" s="1" t="s">
        <v>98</v>
      </c>
      <c r="BD98" s="1" t="s">
        <v>98</v>
      </c>
      <c r="BE98" s="4">
        <v>145</v>
      </c>
      <c r="BF98" s="4">
        <v>384</v>
      </c>
      <c r="BG98" s="1" t="s">
        <v>98</v>
      </c>
      <c r="BH98" s="1" t="s">
        <v>98</v>
      </c>
      <c r="BI98" s="1" t="s">
        <v>98</v>
      </c>
      <c r="BJ98" s="1" t="s">
        <v>98</v>
      </c>
      <c r="BK98" s="1" t="s">
        <v>98</v>
      </c>
      <c r="BL98" s="1" t="s">
        <v>98</v>
      </c>
      <c r="BM98" s="1" t="s">
        <v>98</v>
      </c>
      <c r="BN98" s="1" t="s">
        <v>98</v>
      </c>
      <c r="BO98" s="1" t="s">
        <v>98</v>
      </c>
      <c r="BP98" s="1" t="s">
        <v>98</v>
      </c>
      <c r="BQ98" s="1" t="s">
        <v>98</v>
      </c>
      <c r="BR98" s="1" t="s">
        <v>98</v>
      </c>
      <c r="BS98" s="1" t="s">
        <v>98</v>
      </c>
      <c r="BT98" s="1" t="s">
        <v>98</v>
      </c>
      <c r="BU98" s="1" t="s">
        <v>98</v>
      </c>
      <c r="BV98" s="1" t="s">
        <v>98</v>
      </c>
      <c r="BW98" s="3">
        <v>3.92</v>
      </c>
      <c r="BX98" s="2">
        <v>27.1</v>
      </c>
      <c r="BY98" s="2">
        <v>96.8</v>
      </c>
      <c r="BZ98" s="1" t="s">
        <v>98</v>
      </c>
      <c r="CA98" s="4">
        <v>111</v>
      </c>
      <c r="CB98" s="2">
        <v>71.599999999999994</v>
      </c>
      <c r="CC98" s="2">
        <v>85.8</v>
      </c>
      <c r="CD98" s="11">
        <v>23</v>
      </c>
      <c r="CE98" s="11">
        <v>5.5</v>
      </c>
      <c r="CF98" s="12" t="s">
        <v>98</v>
      </c>
      <c r="CG98" s="3">
        <f>Beams!$B$11/F98</f>
        <v>161.95965417867433</v>
      </c>
      <c r="CH98" s="3">
        <f>Beams!$B$9/AO98</f>
        <v>16.602658788774004</v>
      </c>
      <c r="CI98" s="3">
        <f>Beams!$C$9/AS98</f>
        <v>104.07407407407408</v>
      </c>
      <c r="CJ98" s="3">
        <f>Beams!$B$8*BE98/(AQ98*2*T98)</f>
        <v>658.19124619373383</v>
      </c>
      <c r="CK98" s="3">
        <f>Beams!$C$8*BF98/(AM98*Q98)</f>
        <v>488.97247082814096</v>
      </c>
      <c r="CL98" s="3">
        <f>Beams!$B$12*T98/AX98</f>
        <v>385.0297872340426</v>
      </c>
      <c r="CM98" s="3">
        <f>Beams!$B$12*Q98/AX98</f>
        <v>217.6255319148936</v>
      </c>
      <c r="CN98" s="3">
        <f t="shared" si="2"/>
        <v>1350.6569838972966</v>
      </c>
      <c r="CO98" s="3">
        <f t="shared" si="3"/>
        <v>969.14816998585832</v>
      </c>
      <c r="CP98" s="3"/>
      <c r="CQ98" s="3">
        <f>MIN(Beams!$B$21:$B$22)/MAX(CN98:CP98)-1</f>
        <v>13.807608621909582</v>
      </c>
      <c r="CS98" s="1"/>
      <c r="CT98" s="2"/>
      <c r="CU98" s="2"/>
      <c r="CV98" s="1"/>
      <c r="CW98" s="1"/>
      <c r="CX98" s="1"/>
      <c r="CY98" s="2"/>
      <c r="CZ98" s="1"/>
      <c r="DA98" s="1"/>
      <c r="DB98" s="1"/>
      <c r="DC98" s="1"/>
      <c r="DD98" s="1"/>
      <c r="DE98" s="1"/>
      <c r="DF98" s="1"/>
      <c r="DG98" s="3"/>
      <c r="DH98" s="1"/>
      <c r="DI98" s="1"/>
      <c r="DJ98" s="2"/>
      <c r="DK98" s="1"/>
      <c r="DL98" s="1"/>
      <c r="DM98" s="1"/>
      <c r="DN98" s="1"/>
      <c r="DO98" s="1"/>
      <c r="DP98" s="1"/>
      <c r="DQ98" s="1"/>
      <c r="DR98" s="1"/>
      <c r="DS98" s="1"/>
      <c r="DT98" s="2"/>
      <c r="DU98" s="1"/>
      <c r="DV98" s="1"/>
      <c r="DW98" s="1"/>
      <c r="DX98" s="1"/>
      <c r="DY98" s="1"/>
      <c r="DZ98" s="1"/>
      <c r="EA98" s="1"/>
      <c r="EB98" s="1"/>
      <c r="EC98" s="1"/>
      <c r="ED98" s="4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</row>
    <row r="99" spans="1:162" x14ac:dyDescent="0.55000000000000004">
      <c r="A99" s="1" t="s">
        <v>17</v>
      </c>
      <c r="B99" s="1" t="s">
        <v>194</v>
      </c>
      <c r="C99" s="1" t="s">
        <v>194</v>
      </c>
      <c r="D99" s="1" t="s">
        <v>100</v>
      </c>
      <c r="E99" s="4">
        <v>217</v>
      </c>
      <c r="F99" s="2">
        <v>63.9</v>
      </c>
      <c r="G99" s="2">
        <v>28.4</v>
      </c>
      <c r="H99" s="11">
        <v>28.375</v>
      </c>
      <c r="I99" s="1" t="s">
        <v>98</v>
      </c>
      <c r="J99" s="1" t="s">
        <v>98</v>
      </c>
      <c r="K99" s="1" t="s">
        <v>98</v>
      </c>
      <c r="L99" s="2">
        <v>14.1</v>
      </c>
      <c r="M99" s="11">
        <v>14.125</v>
      </c>
      <c r="N99" s="11" t="s">
        <v>98</v>
      </c>
      <c r="O99" s="1" t="s">
        <v>98</v>
      </c>
      <c r="P99" s="1" t="s">
        <v>98</v>
      </c>
      <c r="Q99" s="14">
        <v>0.83</v>
      </c>
      <c r="R99" s="11">
        <v>0.8125</v>
      </c>
      <c r="S99" s="13">
        <v>0.4375</v>
      </c>
      <c r="T99" s="3">
        <v>1.5</v>
      </c>
      <c r="U99" s="13">
        <v>1.5</v>
      </c>
      <c r="V99" s="1" t="s">
        <v>98</v>
      </c>
      <c r="W99" s="1" t="s">
        <v>98</v>
      </c>
      <c r="X99" s="1" t="s">
        <v>98</v>
      </c>
      <c r="Y99" s="16">
        <v>2.29</v>
      </c>
      <c r="Z99" s="18">
        <v>2.6875</v>
      </c>
      <c r="AA99" s="18">
        <v>1.625</v>
      </c>
      <c r="AB99" s="1" t="s">
        <v>98</v>
      </c>
      <c r="AC99" s="1" t="s">
        <v>98</v>
      </c>
      <c r="AD99" s="1" t="s">
        <v>98</v>
      </c>
      <c r="AE99" s="1" t="s">
        <v>98</v>
      </c>
      <c r="AF99" s="1" t="s">
        <v>98</v>
      </c>
      <c r="AG99" s="3">
        <v>4.71</v>
      </c>
      <c r="AH99" s="1" t="s">
        <v>98</v>
      </c>
      <c r="AI99" s="1" t="s">
        <v>98</v>
      </c>
      <c r="AJ99" s="2">
        <v>28.7</v>
      </c>
      <c r="AK99" s="1" t="s">
        <v>98</v>
      </c>
      <c r="AL99" s="1" t="s">
        <v>98</v>
      </c>
      <c r="AM99" s="4">
        <v>8910</v>
      </c>
      <c r="AN99" s="4">
        <v>711</v>
      </c>
      <c r="AO99" s="4">
        <v>627</v>
      </c>
      <c r="AP99" s="2">
        <v>11.8</v>
      </c>
      <c r="AQ99" s="4">
        <v>704</v>
      </c>
      <c r="AR99" s="4">
        <v>154</v>
      </c>
      <c r="AS99" s="4">
        <v>100</v>
      </c>
      <c r="AT99" s="3">
        <v>3.32</v>
      </c>
      <c r="AU99" s="1" t="s">
        <v>98</v>
      </c>
      <c r="AV99" s="1" t="s">
        <v>98</v>
      </c>
      <c r="AW99" s="1" t="s">
        <v>98</v>
      </c>
      <c r="AX99" s="2">
        <v>37.6</v>
      </c>
      <c r="AY99" s="4">
        <v>128000</v>
      </c>
      <c r="AZ99" s="1" t="s">
        <v>98</v>
      </c>
      <c r="BA99" s="2">
        <v>94.8</v>
      </c>
      <c r="BB99" s="4">
        <v>501</v>
      </c>
      <c r="BC99" s="1" t="s">
        <v>98</v>
      </c>
      <c r="BD99" s="1" t="s">
        <v>98</v>
      </c>
      <c r="BE99" s="4">
        <v>134</v>
      </c>
      <c r="BF99" s="4">
        <v>351</v>
      </c>
      <c r="BG99" s="1" t="s">
        <v>98</v>
      </c>
      <c r="BH99" s="1" t="s">
        <v>98</v>
      </c>
      <c r="BI99" s="1" t="s">
        <v>98</v>
      </c>
      <c r="BJ99" s="1" t="s">
        <v>98</v>
      </c>
      <c r="BK99" s="1" t="s">
        <v>98</v>
      </c>
      <c r="BL99" s="1" t="s">
        <v>98</v>
      </c>
      <c r="BM99" s="1" t="s">
        <v>98</v>
      </c>
      <c r="BN99" s="1" t="s">
        <v>98</v>
      </c>
      <c r="BO99" s="1" t="s">
        <v>98</v>
      </c>
      <c r="BP99" s="1" t="s">
        <v>98</v>
      </c>
      <c r="BQ99" s="1" t="s">
        <v>98</v>
      </c>
      <c r="BR99" s="1" t="s">
        <v>98</v>
      </c>
      <c r="BS99" s="1" t="s">
        <v>98</v>
      </c>
      <c r="BT99" s="1" t="s">
        <v>98</v>
      </c>
      <c r="BU99" s="1" t="s">
        <v>98</v>
      </c>
      <c r="BV99" s="1" t="s">
        <v>98</v>
      </c>
      <c r="BW99" s="3">
        <v>3.89</v>
      </c>
      <c r="BX99" s="2">
        <v>26.9</v>
      </c>
      <c r="BY99" s="2">
        <v>95.9</v>
      </c>
      <c r="BZ99" s="1" t="s">
        <v>98</v>
      </c>
      <c r="CA99" s="4">
        <v>110</v>
      </c>
      <c r="CB99" s="2">
        <v>70.900000000000006</v>
      </c>
      <c r="CC99" s="2">
        <v>85</v>
      </c>
      <c r="CD99" s="11">
        <v>23</v>
      </c>
      <c r="CE99" s="11">
        <v>5.5</v>
      </c>
      <c r="CF99" s="12" t="s">
        <v>98</v>
      </c>
      <c r="CG99" s="3">
        <f>Beams!$B$11/F99</f>
        <v>175.89984350547732</v>
      </c>
      <c r="CH99" s="3">
        <f>Beams!$B$9/AO99</f>
        <v>17.926634768740033</v>
      </c>
      <c r="CI99" s="3">
        <f>Beams!$C$9/AS99</f>
        <v>112.4</v>
      </c>
      <c r="CJ99" s="3">
        <f>Beams!$B$8*BE99/(AQ99*2*T99)</f>
        <v>713.14393939393938</v>
      </c>
      <c r="CK99" s="3">
        <f>Beams!$C$8*BF99/(AM99*Q99)</f>
        <v>533.4793720335889</v>
      </c>
      <c r="CL99" s="3">
        <f>Beams!$B$12*T99/AX99</f>
        <v>448.40425531914894</v>
      </c>
      <c r="CM99" s="3">
        <f>Beams!$B$12*Q99/AX99</f>
        <v>248.11702127659569</v>
      </c>
      <c r="CN99" s="3">
        <f t="shared" si="2"/>
        <v>1490.8710941741781</v>
      </c>
      <c r="CO99" s="3">
        <f t="shared" si="3"/>
        <v>1064.0777912792837</v>
      </c>
      <c r="CP99" s="3"/>
      <c r="CQ99" s="3">
        <f>MIN(Beams!$B$21:$B$22)/MAX(CN99:CP99)-1</f>
        <v>12.41497603525433</v>
      </c>
      <c r="CS99" s="1"/>
      <c r="CT99" s="2"/>
      <c r="CU99" s="2"/>
      <c r="CV99" s="1"/>
      <c r="CW99" s="1"/>
      <c r="CX99" s="1"/>
      <c r="CY99" s="2"/>
      <c r="CZ99" s="1"/>
      <c r="DA99" s="1"/>
      <c r="DB99" s="1"/>
      <c r="DC99" s="1"/>
      <c r="DD99" s="1"/>
      <c r="DE99" s="1"/>
      <c r="DF99" s="1"/>
      <c r="DG99" s="3"/>
      <c r="DH99" s="1"/>
      <c r="DI99" s="1"/>
      <c r="DJ99" s="2"/>
      <c r="DK99" s="1"/>
      <c r="DL99" s="1"/>
      <c r="DM99" s="1"/>
      <c r="DN99" s="1"/>
      <c r="DO99" s="1"/>
      <c r="DP99" s="1"/>
      <c r="DQ99" s="1"/>
      <c r="DR99" s="1"/>
      <c r="DS99" s="1"/>
      <c r="DT99" s="2"/>
      <c r="DU99" s="1"/>
      <c r="DV99" s="1"/>
      <c r="DW99" s="1"/>
      <c r="DX99" s="1"/>
      <c r="DY99" s="1"/>
      <c r="DZ99" s="1"/>
      <c r="EA99" s="1"/>
      <c r="EB99" s="1"/>
      <c r="EC99" s="1"/>
      <c r="ED99" s="4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</row>
    <row r="100" spans="1:162" x14ac:dyDescent="0.55000000000000004">
      <c r="A100" s="1" t="s">
        <v>17</v>
      </c>
      <c r="B100" s="1" t="s">
        <v>195</v>
      </c>
      <c r="C100" s="1" t="s">
        <v>195</v>
      </c>
      <c r="D100" s="1" t="s">
        <v>100</v>
      </c>
      <c r="E100" s="4">
        <v>194</v>
      </c>
      <c r="F100" s="2">
        <v>57.1</v>
      </c>
      <c r="G100" s="2">
        <v>28.1</v>
      </c>
      <c r="H100" s="11">
        <v>28.125</v>
      </c>
      <c r="I100" s="1" t="s">
        <v>98</v>
      </c>
      <c r="J100" s="1" t="s">
        <v>98</v>
      </c>
      <c r="K100" s="1" t="s">
        <v>98</v>
      </c>
      <c r="L100" s="2">
        <v>14</v>
      </c>
      <c r="M100" s="11">
        <v>14</v>
      </c>
      <c r="N100" s="11" t="s">
        <v>98</v>
      </c>
      <c r="O100" s="1" t="s">
        <v>98</v>
      </c>
      <c r="P100" s="1" t="s">
        <v>98</v>
      </c>
      <c r="Q100" s="14">
        <v>0.75</v>
      </c>
      <c r="R100" s="11">
        <v>0.75</v>
      </c>
      <c r="S100" s="13">
        <v>0.375</v>
      </c>
      <c r="T100" s="3">
        <v>1.34</v>
      </c>
      <c r="U100" s="13">
        <v>1.3125</v>
      </c>
      <c r="V100" s="1" t="s">
        <v>98</v>
      </c>
      <c r="W100" s="1" t="s">
        <v>98</v>
      </c>
      <c r="X100" s="1" t="s">
        <v>98</v>
      </c>
      <c r="Y100" s="16">
        <v>2.13</v>
      </c>
      <c r="Z100" s="18">
        <v>2.5625</v>
      </c>
      <c r="AA100" s="18">
        <v>1.5625</v>
      </c>
      <c r="AB100" s="1" t="s">
        <v>98</v>
      </c>
      <c r="AC100" s="1" t="s">
        <v>98</v>
      </c>
      <c r="AD100" s="1" t="s">
        <v>98</v>
      </c>
      <c r="AE100" s="1" t="s">
        <v>98</v>
      </c>
      <c r="AF100" s="1" t="s">
        <v>98</v>
      </c>
      <c r="AG100" s="3">
        <v>5.24</v>
      </c>
      <c r="AH100" s="1" t="s">
        <v>98</v>
      </c>
      <c r="AI100" s="1" t="s">
        <v>98</v>
      </c>
      <c r="AJ100" s="2">
        <v>31.8</v>
      </c>
      <c r="AK100" s="1" t="s">
        <v>98</v>
      </c>
      <c r="AL100" s="1" t="s">
        <v>98</v>
      </c>
      <c r="AM100" s="4">
        <v>7860</v>
      </c>
      <c r="AN100" s="4">
        <v>631</v>
      </c>
      <c r="AO100" s="4">
        <v>559</v>
      </c>
      <c r="AP100" s="2">
        <v>11.7</v>
      </c>
      <c r="AQ100" s="4">
        <v>619</v>
      </c>
      <c r="AR100" s="4">
        <v>136</v>
      </c>
      <c r="AS100" s="2">
        <v>88.1</v>
      </c>
      <c r="AT100" s="3">
        <v>3.29</v>
      </c>
      <c r="AU100" s="1" t="s">
        <v>98</v>
      </c>
      <c r="AV100" s="1" t="s">
        <v>98</v>
      </c>
      <c r="AW100" s="1" t="s">
        <v>98</v>
      </c>
      <c r="AX100" s="2">
        <v>27.1</v>
      </c>
      <c r="AY100" s="4">
        <v>111000</v>
      </c>
      <c r="AZ100" s="1" t="s">
        <v>98</v>
      </c>
      <c r="BA100" s="2">
        <v>93.7</v>
      </c>
      <c r="BB100" s="4">
        <v>439</v>
      </c>
      <c r="BC100" s="1" t="s">
        <v>98</v>
      </c>
      <c r="BD100" s="1" t="s">
        <v>98</v>
      </c>
      <c r="BE100" s="4">
        <v>119</v>
      </c>
      <c r="BF100" s="4">
        <v>312</v>
      </c>
      <c r="BG100" s="1" t="s">
        <v>98</v>
      </c>
      <c r="BH100" s="1" t="s">
        <v>98</v>
      </c>
      <c r="BI100" s="1" t="s">
        <v>98</v>
      </c>
      <c r="BJ100" s="1" t="s">
        <v>98</v>
      </c>
      <c r="BK100" s="1" t="s">
        <v>98</v>
      </c>
      <c r="BL100" s="1" t="s">
        <v>98</v>
      </c>
      <c r="BM100" s="1" t="s">
        <v>98</v>
      </c>
      <c r="BN100" s="1" t="s">
        <v>98</v>
      </c>
      <c r="BO100" s="1" t="s">
        <v>98</v>
      </c>
      <c r="BP100" s="1" t="s">
        <v>98</v>
      </c>
      <c r="BQ100" s="1" t="s">
        <v>98</v>
      </c>
      <c r="BR100" s="1" t="s">
        <v>98</v>
      </c>
      <c r="BS100" s="1" t="s">
        <v>98</v>
      </c>
      <c r="BT100" s="1" t="s">
        <v>98</v>
      </c>
      <c r="BU100" s="1" t="s">
        <v>98</v>
      </c>
      <c r="BV100" s="1" t="s">
        <v>98</v>
      </c>
      <c r="BW100" s="3">
        <v>3.85</v>
      </c>
      <c r="BX100" s="2">
        <v>26.8</v>
      </c>
      <c r="BY100" s="2">
        <v>95</v>
      </c>
      <c r="BZ100" s="1" t="s">
        <v>98</v>
      </c>
      <c r="CA100" s="4">
        <v>109</v>
      </c>
      <c r="CB100" s="2">
        <v>70.2</v>
      </c>
      <c r="CC100" s="2">
        <v>84.2</v>
      </c>
      <c r="CD100" s="11">
        <v>23</v>
      </c>
      <c r="CE100" s="11">
        <v>5.5</v>
      </c>
      <c r="CF100" s="12" t="s">
        <v>98</v>
      </c>
      <c r="CG100" s="3">
        <f>Beams!$B$11/F100</f>
        <v>196.84763572679509</v>
      </c>
      <c r="CH100" s="3">
        <f>Beams!$B$9/AO100</f>
        <v>20.107334525939176</v>
      </c>
      <c r="CI100" s="3">
        <f>Beams!$C$9/AS100</f>
        <v>127.5822928490352</v>
      </c>
      <c r="CJ100" s="3">
        <f>Beams!$B$8*BE100/(AQ100*2*T100)</f>
        <v>806.28360620162516</v>
      </c>
      <c r="CK100" s="3">
        <f>Beams!$C$8*BF100/(AM100*Q100)</f>
        <v>594.89058524173026</v>
      </c>
      <c r="CL100" s="3">
        <f>Beams!$B$12*T100/AX100</f>
        <v>555.77859778597781</v>
      </c>
      <c r="CM100" s="3">
        <f>Beams!$B$12*Q100/AX100</f>
        <v>311.07011070110701</v>
      </c>
      <c r="CN100" s="3">
        <f t="shared" si="2"/>
        <v>1730.7961277472841</v>
      </c>
      <c r="CO100" s="3">
        <f t="shared" si="3"/>
        <v>1212.7176885855174</v>
      </c>
      <c r="CP100" s="3"/>
      <c r="CQ100" s="3">
        <f>MIN(Beams!$B$21:$B$22)/MAX(CN100:CP100)-1</f>
        <v>10.555375979510064</v>
      </c>
      <c r="CS100" s="1"/>
      <c r="CT100" s="2"/>
      <c r="CU100" s="2"/>
      <c r="CV100" s="1"/>
      <c r="CW100" s="1"/>
      <c r="CX100" s="1"/>
      <c r="CY100" s="2"/>
      <c r="CZ100" s="1"/>
      <c r="DA100" s="1"/>
      <c r="DB100" s="1"/>
      <c r="DC100" s="1"/>
      <c r="DD100" s="1"/>
      <c r="DE100" s="1"/>
      <c r="DF100" s="1"/>
      <c r="DG100" s="3"/>
      <c r="DH100" s="1"/>
      <c r="DI100" s="1"/>
      <c r="DJ100" s="2"/>
      <c r="DK100" s="1"/>
      <c r="DL100" s="1"/>
      <c r="DM100" s="1"/>
      <c r="DN100" s="1"/>
      <c r="DO100" s="1"/>
      <c r="DP100" s="1"/>
      <c r="DQ100" s="1"/>
      <c r="DR100" s="1"/>
      <c r="DS100" s="1"/>
      <c r="DT100" s="2"/>
      <c r="DU100" s="1"/>
      <c r="DV100" s="1"/>
      <c r="DW100" s="1"/>
      <c r="DX100" s="1"/>
      <c r="DY100" s="1"/>
      <c r="DZ100" s="1"/>
      <c r="EA100" s="1"/>
      <c r="EB100" s="1"/>
      <c r="EC100" s="1"/>
      <c r="ED100" s="4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</row>
    <row r="101" spans="1:162" x14ac:dyDescent="0.55000000000000004">
      <c r="A101" s="1" t="s">
        <v>17</v>
      </c>
      <c r="B101" s="1" t="s">
        <v>196</v>
      </c>
      <c r="C101" s="1" t="s">
        <v>196</v>
      </c>
      <c r="D101" s="1" t="s">
        <v>100</v>
      </c>
      <c r="E101" s="4">
        <v>178</v>
      </c>
      <c r="F101" s="2">
        <v>52.5</v>
      </c>
      <c r="G101" s="2">
        <v>27.8</v>
      </c>
      <c r="H101" s="11">
        <v>27.75</v>
      </c>
      <c r="I101" s="1" t="s">
        <v>98</v>
      </c>
      <c r="J101" s="1" t="s">
        <v>98</v>
      </c>
      <c r="K101" s="1" t="s">
        <v>98</v>
      </c>
      <c r="L101" s="2">
        <v>14.1</v>
      </c>
      <c r="M101" s="11">
        <v>14.125</v>
      </c>
      <c r="N101" s="11" t="s">
        <v>98</v>
      </c>
      <c r="O101" s="1" t="s">
        <v>98</v>
      </c>
      <c r="P101" s="1" t="s">
        <v>98</v>
      </c>
      <c r="Q101" s="14">
        <v>0.72499999999999998</v>
      </c>
      <c r="R101" s="11">
        <v>0.75</v>
      </c>
      <c r="S101" s="13">
        <v>0.375</v>
      </c>
      <c r="T101" s="3">
        <v>1.19</v>
      </c>
      <c r="U101" s="13">
        <v>1.1875</v>
      </c>
      <c r="V101" s="1" t="s">
        <v>98</v>
      </c>
      <c r="W101" s="1" t="s">
        <v>98</v>
      </c>
      <c r="X101" s="1" t="s">
        <v>98</v>
      </c>
      <c r="Y101" s="16">
        <v>1.98</v>
      </c>
      <c r="Z101" s="18">
        <v>2.375</v>
      </c>
      <c r="AA101" s="18">
        <v>1.5625</v>
      </c>
      <c r="AB101" s="1" t="s">
        <v>98</v>
      </c>
      <c r="AC101" s="1" t="s">
        <v>98</v>
      </c>
      <c r="AD101" s="1" t="s">
        <v>98</v>
      </c>
      <c r="AE101" s="1" t="s">
        <v>98</v>
      </c>
      <c r="AF101" s="1" t="s">
        <v>98</v>
      </c>
      <c r="AG101" s="3">
        <v>5.92</v>
      </c>
      <c r="AH101" s="1" t="s">
        <v>98</v>
      </c>
      <c r="AI101" s="1" t="s">
        <v>98</v>
      </c>
      <c r="AJ101" s="2">
        <v>32.9</v>
      </c>
      <c r="AK101" s="1" t="s">
        <v>98</v>
      </c>
      <c r="AL101" s="1" t="s">
        <v>98</v>
      </c>
      <c r="AM101" s="4">
        <v>7020</v>
      </c>
      <c r="AN101" s="4">
        <v>570</v>
      </c>
      <c r="AO101" s="4">
        <v>505</v>
      </c>
      <c r="AP101" s="2">
        <v>11.6</v>
      </c>
      <c r="AQ101" s="4">
        <v>555</v>
      </c>
      <c r="AR101" s="4">
        <v>122</v>
      </c>
      <c r="AS101" s="2">
        <v>78.8</v>
      </c>
      <c r="AT101" s="3">
        <v>3.25</v>
      </c>
      <c r="AU101" s="1" t="s">
        <v>98</v>
      </c>
      <c r="AV101" s="1" t="s">
        <v>98</v>
      </c>
      <c r="AW101" s="1" t="s">
        <v>98</v>
      </c>
      <c r="AX101" s="2">
        <v>20.100000000000001</v>
      </c>
      <c r="AY101" s="4">
        <v>98400</v>
      </c>
      <c r="AZ101" s="1" t="s">
        <v>98</v>
      </c>
      <c r="BA101" s="2">
        <v>93.8</v>
      </c>
      <c r="BB101" s="4">
        <v>393</v>
      </c>
      <c r="BC101" s="1" t="s">
        <v>98</v>
      </c>
      <c r="BD101" s="1" t="s">
        <v>98</v>
      </c>
      <c r="BE101" s="4">
        <v>106</v>
      </c>
      <c r="BF101" s="4">
        <v>282</v>
      </c>
      <c r="BG101" s="1" t="s">
        <v>98</v>
      </c>
      <c r="BH101" s="1" t="s">
        <v>98</v>
      </c>
      <c r="BI101" s="1" t="s">
        <v>98</v>
      </c>
      <c r="BJ101" s="1" t="s">
        <v>98</v>
      </c>
      <c r="BK101" s="1" t="s">
        <v>98</v>
      </c>
      <c r="BL101" s="1" t="s">
        <v>98</v>
      </c>
      <c r="BM101" s="1" t="s">
        <v>98</v>
      </c>
      <c r="BN101" s="1" t="s">
        <v>98</v>
      </c>
      <c r="BO101" s="1" t="s">
        <v>98</v>
      </c>
      <c r="BP101" s="1" t="s">
        <v>98</v>
      </c>
      <c r="BQ101" s="1" t="s">
        <v>98</v>
      </c>
      <c r="BR101" s="1" t="s">
        <v>98</v>
      </c>
      <c r="BS101" s="1" t="s">
        <v>98</v>
      </c>
      <c r="BT101" s="1" t="s">
        <v>98</v>
      </c>
      <c r="BU101" s="1" t="s">
        <v>98</v>
      </c>
      <c r="BV101" s="1" t="s">
        <v>98</v>
      </c>
      <c r="BW101" s="3">
        <v>3.83</v>
      </c>
      <c r="BX101" s="2">
        <v>26.6</v>
      </c>
      <c r="BY101" s="2">
        <v>94.9</v>
      </c>
      <c r="BZ101" s="1" t="s">
        <v>98</v>
      </c>
      <c r="CA101" s="4">
        <v>109</v>
      </c>
      <c r="CB101" s="2">
        <v>69.7</v>
      </c>
      <c r="CC101" s="2">
        <v>83.8</v>
      </c>
      <c r="CD101" s="11">
        <v>23</v>
      </c>
      <c r="CE101" s="11">
        <v>5.5</v>
      </c>
      <c r="CF101" s="12" t="s">
        <v>98</v>
      </c>
      <c r="CG101" s="3">
        <f>Beams!$B$11/F101</f>
        <v>214.0952380952381</v>
      </c>
      <c r="CH101" s="3">
        <f>Beams!$B$9/AO101</f>
        <v>22.257425742574256</v>
      </c>
      <c r="CI101" s="3">
        <f>Beams!$C$9/AS101</f>
        <v>142.63959390862945</v>
      </c>
      <c r="CJ101" s="3">
        <f>Beams!$B$8*BE101/(AQ101*2*T101)</f>
        <v>901.99106669694913</v>
      </c>
      <c r="CK101" s="3">
        <f>Beams!$C$8*BF101/(AM101*Q101)</f>
        <v>622.78809313292072</v>
      </c>
      <c r="CL101" s="3">
        <f>Beams!$B$12*T101/AX101</f>
        <v>665.4527363184078</v>
      </c>
      <c r="CM101" s="3">
        <f>Beams!$B$12*Q101/AX101</f>
        <v>405.42288557213925</v>
      </c>
      <c r="CN101" s="3">
        <f t="shared" si="2"/>
        <v>1978.1003052059859</v>
      </c>
      <c r="CO101" s="3">
        <f t="shared" si="3"/>
        <v>1341.7649968280898</v>
      </c>
      <c r="CP101" s="3"/>
      <c r="CQ101" s="3">
        <f>MIN(Beams!$B$21:$B$22)/MAX(CN101:CP101)-1</f>
        <v>9.1107107396747189</v>
      </c>
      <c r="CS101" s="1"/>
      <c r="CT101" s="2"/>
      <c r="CU101" s="2"/>
      <c r="CV101" s="1"/>
      <c r="CW101" s="1"/>
      <c r="CX101" s="1"/>
      <c r="CY101" s="2"/>
      <c r="CZ101" s="1"/>
      <c r="DA101" s="1"/>
      <c r="DB101" s="1"/>
      <c r="DC101" s="1"/>
      <c r="DD101" s="1"/>
      <c r="DE101" s="1"/>
      <c r="DF101" s="1"/>
      <c r="DG101" s="3"/>
      <c r="DH101" s="1"/>
      <c r="DI101" s="1"/>
      <c r="DJ101" s="2"/>
      <c r="DK101" s="1"/>
      <c r="DL101" s="1"/>
      <c r="DM101" s="1"/>
      <c r="DN101" s="1"/>
      <c r="DO101" s="1"/>
      <c r="DP101" s="1"/>
      <c r="DQ101" s="1"/>
      <c r="DR101" s="1"/>
      <c r="DS101" s="1"/>
      <c r="DT101" s="2"/>
      <c r="DU101" s="1"/>
      <c r="DV101" s="1"/>
      <c r="DW101" s="1"/>
      <c r="DX101" s="1"/>
      <c r="DY101" s="1"/>
      <c r="DZ101" s="1"/>
      <c r="EA101" s="1"/>
      <c r="EB101" s="1"/>
      <c r="EC101" s="1"/>
      <c r="ED101" s="4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</row>
    <row r="102" spans="1:162" x14ac:dyDescent="0.55000000000000004">
      <c r="A102" s="1" t="s">
        <v>17</v>
      </c>
      <c r="B102" s="1" t="s">
        <v>197</v>
      </c>
      <c r="C102" s="1" t="s">
        <v>197</v>
      </c>
      <c r="D102" s="1" t="s">
        <v>100</v>
      </c>
      <c r="E102" s="4">
        <v>161</v>
      </c>
      <c r="F102" s="2">
        <v>47.6</v>
      </c>
      <c r="G102" s="2">
        <v>27.6</v>
      </c>
      <c r="H102" s="11">
        <v>27.625</v>
      </c>
      <c r="I102" s="1" t="s">
        <v>98</v>
      </c>
      <c r="J102" s="1" t="s">
        <v>98</v>
      </c>
      <c r="K102" s="1" t="s">
        <v>98</v>
      </c>
      <c r="L102" s="2">
        <v>14</v>
      </c>
      <c r="M102" s="11">
        <v>14</v>
      </c>
      <c r="N102" s="11" t="s">
        <v>98</v>
      </c>
      <c r="O102" s="1" t="s">
        <v>98</v>
      </c>
      <c r="P102" s="1" t="s">
        <v>98</v>
      </c>
      <c r="Q102" s="14">
        <v>0.66</v>
      </c>
      <c r="R102" s="11">
        <v>0.6875</v>
      </c>
      <c r="S102" s="13">
        <v>0.375</v>
      </c>
      <c r="T102" s="3">
        <v>1.08</v>
      </c>
      <c r="U102" s="13">
        <v>1.0625</v>
      </c>
      <c r="V102" s="1" t="s">
        <v>98</v>
      </c>
      <c r="W102" s="1" t="s">
        <v>98</v>
      </c>
      <c r="X102" s="1" t="s">
        <v>98</v>
      </c>
      <c r="Y102" s="16">
        <v>1.87</v>
      </c>
      <c r="Z102" s="18">
        <v>2.3125</v>
      </c>
      <c r="AA102" s="18">
        <v>1.5625</v>
      </c>
      <c r="AB102" s="1" t="s">
        <v>98</v>
      </c>
      <c r="AC102" s="1" t="s">
        <v>98</v>
      </c>
      <c r="AD102" s="1" t="s">
        <v>98</v>
      </c>
      <c r="AE102" s="1" t="s">
        <v>98</v>
      </c>
      <c r="AF102" s="1" t="s">
        <v>98</v>
      </c>
      <c r="AG102" s="3">
        <v>6.49</v>
      </c>
      <c r="AH102" s="1" t="s">
        <v>98</v>
      </c>
      <c r="AI102" s="1" t="s">
        <v>98</v>
      </c>
      <c r="AJ102" s="2">
        <v>36.1</v>
      </c>
      <c r="AK102" s="1" t="s">
        <v>98</v>
      </c>
      <c r="AL102" s="1" t="s">
        <v>98</v>
      </c>
      <c r="AM102" s="4">
        <v>6310</v>
      </c>
      <c r="AN102" s="4">
        <v>515</v>
      </c>
      <c r="AO102" s="4">
        <v>458</v>
      </c>
      <c r="AP102" s="2">
        <v>11.5</v>
      </c>
      <c r="AQ102" s="4">
        <v>497</v>
      </c>
      <c r="AR102" s="4">
        <v>109</v>
      </c>
      <c r="AS102" s="2">
        <v>70.900000000000006</v>
      </c>
      <c r="AT102" s="3">
        <v>3.23</v>
      </c>
      <c r="AU102" s="1" t="s">
        <v>98</v>
      </c>
      <c r="AV102" s="1" t="s">
        <v>98</v>
      </c>
      <c r="AW102" s="1" t="s">
        <v>98</v>
      </c>
      <c r="AX102" s="2">
        <v>15.1</v>
      </c>
      <c r="AY102" s="4">
        <v>87300</v>
      </c>
      <c r="AZ102" s="1" t="s">
        <v>98</v>
      </c>
      <c r="BA102" s="2">
        <v>92.8</v>
      </c>
      <c r="BB102" s="4">
        <v>351</v>
      </c>
      <c r="BC102" s="1" t="s">
        <v>98</v>
      </c>
      <c r="BD102" s="1" t="s">
        <v>98</v>
      </c>
      <c r="BE102" s="2">
        <v>95.5</v>
      </c>
      <c r="BF102" s="4">
        <v>254</v>
      </c>
      <c r="BG102" s="1" t="s">
        <v>98</v>
      </c>
      <c r="BH102" s="1" t="s">
        <v>98</v>
      </c>
      <c r="BI102" s="1" t="s">
        <v>98</v>
      </c>
      <c r="BJ102" s="1" t="s">
        <v>98</v>
      </c>
      <c r="BK102" s="1" t="s">
        <v>98</v>
      </c>
      <c r="BL102" s="1" t="s">
        <v>98</v>
      </c>
      <c r="BM102" s="1" t="s">
        <v>98</v>
      </c>
      <c r="BN102" s="1" t="s">
        <v>98</v>
      </c>
      <c r="BO102" s="1" t="s">
        <v>98</v>
      </c>
      <c r="BP102" s="1" t="s">
        <v>98</v>
      </c>
      <c r="BQ102" s="1" t="s">
        <v>98</v>
      </c>
      <c r="BR102" s="1" t="s">
        <v>98</v>
      </c>
      <c r="BS102" s="1" t="s">
        <v>98</v>
      </c>
      <c r="BT102" s="1" t="s">
        <v>98</v>
      </c>
      <c r="BU102" s="1" t="s">
        <v>98</v>
      </c>
      <c r="BV102" s="1" t="s">
        <v>98</v>
      </c>
      <c r="BW102" s="3">
        <v>3.79</v>
      </c>
      <c r="BX102" s="2">
        <v>26.5</v>
      </c>
      <c r="BY102" s="2">
        <v>95</v>
      </c>
      <c r="BZ102" s="1" t="s">
        <v>98</v>
      </c>
      <c r="CA102" s="4">
        <v>109</v>
      </c>
      <c r="CB102" s="2">
        <v>69.2</v>
      </c>
      <c r="CC102" s="2">
        <v>83.2</v>
      </c>
      <c r="CD102" s="11">
        <v>23</v>
      </c>
      <c r="CE102" s="11">
        <v>5.5</v>
      </c>
      <c r="CF102" s="12" t="s">
        <v>98</v>
      </c>
      <c r="CG102" s="3">
        <f>Beams!$B$11/F102</f>
        <v>236.1344537815126</v>
      </c>
      <c r="CH102" s="3">
        <f>Beams!$B$9/AO102</f>
        <v>24.541484716157207</v>
      </c>
      <c r="CI102" s="3">
        <f>Beams!$C$9/AS102</f>
        <v>158.53314527503525</v>
      </c>
      <c r="CJ102" s="3">
        <f>Beams!$B$8*BE102/(AQ102*2*T102)</f>
        <v>999.90684849839784</v>
      </c>
      <c r="CK102" s="3">
        <f>Beams!$C$8*BF102/(AM102*Q102)</f>
        <v>685.53042308985255</v>
      </c>
      <c r="CL102" s="3">
        <f>Beams!$B$12*T102/AX102</f>
        <v>803.92052980132462</v>
      </c>
      <c r="CM102" s="3">
        <f>Beams!$B$12*Q102/AX102</f>
        <v>491.28476821192055</v>
      </c>
      <c r="CN102" s="3">
        <f t="shared" si="2"/>
        <v>2261.4247782421753</v>
      </c>
      <c r="CO102" s="3">
        <f t="shared" si="3"/>
        <v>1519.7612672041387</v>
      </c>
      <c r="CP102" s="3"/>
      <c r="CQ102" s="3">
        <f>MIN(Beams!$B$21:$B$22)/MAX(CN102:CP102)-1</f>
        <v>7.8439819853509203</v>
      </c>
      <c r="CS102" s="1"/>
      <c r="CT102" s="2"/>
      <c r="CU102" s="2"/>
      <c r="CV102" s="1"/>
      <c r="CW102" s="1"/>
      <c r="CX102" s="1"/>
      <c r="CY102" s="2"/>
      <c r="CZ102" s="1"/>
      <c r="DA102" s="1"/>
      <c r="DB102" s="1"/>
      <c r="DC102" s="1"/>
      <c r="DD102" s="1"/>
      <c r="DE102" s="1"/>
      <c r="DF102" s="1"/>
      <c r="DG102" s="3"/>
      <c r="DH102" s="1"/>
      <c r="DI102" s="1"/>
      <c r="DJ102" s="2"/>
      <c r="DK102" s="1"/>
      <c r="DL102" s="1"/>
      <c r="DM102" s="1"/>
      <c r="DN102" s="1"/>
      <c r="DO102" s="1"/>
      <c r="DP102" s="1"/>
      <c r="DQ102" s="2"/>
      <c r="DR102" s="1"/>
      <c r="DS102" s="1"/>
      <c r="DT102" s="2"/>
      <c r="DU102" s="1"/>
      <c r="DV102" s="1"/>
      <c r="DW102" s="1"/>
      <c r="DX102" s="1"/>
      <c r="DY102" s="1"/>
      <c r="DZ102" s="1"/>
      <c r="EA102" s="1"/>
      <c r="EB102" s="1"/>
      <c r="EC102" s="1"/>
      <c r="ED102" s="4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</row>
    <row r="103" spans="1:162" x14ac:dyDescent="0.55000000000000004">
      <c r="A103" s="1" t="s">
        <v>17</v>
      </c>
      <c r="B103" s="1" t="s">
        <v>198</v>
      </c>
      <c r="C103" s="1" t="s">
        <v>198</v>
      </c>
      <c r="D103" s="1" t="s">
        <v>100</v>
      </c>
      <c r="E103" s="4">
        <v>146</v>
      </c>
      <c r="F103" s="2">
        <v>43.2</v>
      </c>
      <c r="G103" s="2">
        <v>27.4</v>
      </c>
      <c r="H103" s="11">
        <v>27.375</v>
      </c>
      <c r="I103" s="1" t="s">
        <v>98</v>
      </c>
      <c r="J103" s="1" t="s">
        <v>98</v>
      </c>
      <c r="K103" s="1" t="s">
        <v>98</v>
      </c>
      <c r="L103" s="2">
        <v>14</v>
      </c>
      <c r="M103" s="11">
        <v>14</v>
      </c>
      <c r="N103" s="11" t="s">
        <v>98</v>
      </c>
      <c r="O103" s="1" t="s">
        <v>98</v>
      </c>
      <c r="P103" s="1" t="s">
        <v>98</v>
      </c>
      <c r="Q103" s="14">
        <v>0.60499999999999998</v>
      </c>
      <c r="R103" s="11">
        <v>0.625</v>
      </c>
      <c r="S103" s="13">
        <v>0.3125</v>
      </c>
      <c r="T103" s="14">
        <v>0.97499999999999998</v>
      </c>
      <c r="U103" s="13">
        <v>1</v>
      </c>
      <c r="V103" s="1" t="s">
        <v>98</v>
      </c>
      <c r="W103" s="1" t="s">
        <v>98</v>
      </c>
      <c r="X103" s="1" t="s">
        <v>98</v>
      </c>
      <c r="Y103" s="16">
        <v>1.76</v>
      </c>
      <c r="Z103" s="18">
        <v>2.1875</v>
      </c>
      <c r="AA103" s="18">
        <v>1.5</v>
      </c>
      <c r="AB103" s="1" t="s">
        <v>98</v>
      </c>
      <c r="AC103" s="1" t="s">
        <v>98</v>
      </c>
      <c r="AD103" s="1" t="s">
        <v>98</v>
      </c>
      <c r="AE103" s="1" t="s">
        <v>98</v>
      </c>
      <c r="AF103" s="1" t="s">
        <v>98</v>
      </c>
      <c r="AG103" s="3">
        <v>7.16</v>
      </c>
      <c r="AH103" s="1" t="s">
        <v>98</v>
      </c>
      <c r="AI103" s="1" t="s">
        <v>98</v>
      </c>
      <c r="AJ103" s="2">
        <v>39.4</v>
      </c>
      <c r="AK103" s="1" t="s">
        <v>98</v>
      </c>
      <c r="AL103" s="1" t="s">
        <v>98</v>
      </c>
      <c r="AM103" s="4">
        <v>5660</v>
      </c>
      <c r="AN103" s="4">
        <v>464</v>
      </c>
      <c r="AO103" s="4">
        <v>414</v>
      </c>
      <c r="AP103" s="2">
        <v>11.5</v>
      </c>
      <c r="AQ103" s="4">
        <v>443</v>
      </c>
      <c r="AR103" s="2">
        <v>97.7</v>
      </c>
      <c r="AS103" s="2">
        <v>63.5</v>
      </c>
      <c r="AT103" s="3">
        <v>3.2</v>
      </c>
      <c r="AU103" s="1" t="s">
        <v>98</v>
      </c>
      <c r="AV103" s="1" t="s">
        <v>98</v>
      </c>
      <c r="AW103" s="1" t="s">
        <v>98</v>
      </c>
      <c r="AX103" s="2">
        <v>11.3</v>
      </c>
      <c r="AY103" s="4">
        <v>77200</v>
      </c>
      <c r="AZ103" s="1" t="s">
        <v>98</v>
      </c>
      <c r="BA103" s="2">
        <v>92.5</v>
      </c>
      <c r="BB103" s="4">
        <v>316</v>
      </c>
      <c r="BC103" s="1" t="s">
        <v>98</v>
      </c>
      <c r="BD103" s="1" t="s">
        <v>98</v>
      </c>
      <c r="BE103" s="2">
        <v>86.3</v>
      </c>
      <c r="BF103" s="4">
        <v>229</v>
      </c>
      <c r="BG103" s="1" t="s">
        <v>98</v>
      </c>
      <c r="BH103" s="1" t="s">
        <v>98</v>
      </c>
      <c r="BI103" s="1" t="s">
        <v>98</v>
      </c>
      <c r="BJ103" s="1" t="s">
        <v>98</v>
      </c>
      <c r="BK103" s="1" t="s">
        <v>98</v>
      </c>
      <c r="BL103" s="1" t="s">
        <v>98</v>
      </c>
      <c r="BM103" s="1" t="s">
        <v>98</v>
      </c>
      <c r="BN103" s="1" t="s">
        <v>98</v>
      </c>
      <c r="BO103" s="1" t="s">
        <v>98</v>
      </c>
      <c r="BP103" s="1" t="s">
        <v>98</v>
      </c>
      <c r="BQ103" s="1" t="s">
        <v>98</v>
      </c>
      <c r="BR103" s="1" t="s">
        <v>98</v>
      </c>
      <c r="BS103" s="1" t="s">
        <v>98</v>
      </c>
      <c r="BT103" s="1" t="s">
        <v>98</v>
      </c>
      <c r="BU103" s="1" t="s">
        <v>98</v>
      </c>
      <c r="BV103" s="1" t="s">
        <v>98</v>
      </c>
      <c r="BW103" s="3">
        <v>3.76</v>
      </c>
      <c r="BX103" s="2">
        <v>26.4</v>
      </c>
      <c r="BY103" s="2">
        <v>94</v>
      </c>
      <c r="BZ103" s="1" t="s">
        <v>98</v>
      </c>
      <c r="CA103" s="4">
        <v>108</v>
      </c>
      <c r="CB103" s="2">
        <v>68.8</v>
      </c>
      <c r="CC103" s="2">
        <v>82.8</v>
      </c>
      <c r="CD103" s="11">
        <v>23</v>
      </c>
      <c r="CE103" s="11">
        <v>5.5</v>
      </c>
      <c r="CF103" s="12" t="s">
        <v>98</v>
      </c>
      <c r="CG103" s="3">
        <f>Beams!$B$11/F103</f>
        <v>260.18518518518516</v>
      </c>
      <c r="CH103" s="3">
        <f>Beams!$B$9/AO103</f>
        <v>27.14975845410628</v>
      </c>
      <c r="CI103" s="3">
        <f>Beams!$C$9/AS103</f>
        <v>177.00787401574803</v>
      </c>
      <c r="CJ103" s="3">
        <f>Beams!$B$8*BE103/(AQ103*2*T103)</f>
        <v>1122.8940209527116</v>
      </c>
      <c r="CK103" s="3">
        <f>Beams!$C$8*BF103/(AM103*Q103)</f>
        <v>751.67479484858222</v>
      </c>
      <c r="CL103" s="3">
        <f>Beams!$B$12*T103/AX103</f>
        <v>969.82300884955748</v>
      </c>
      <c r="CM103" s="3">
        <f>Beams!$B$12*Q103/AX103</f>
        <v>601.78761061946898</v>
      </c>
      <c r="CN103" s="3">
        <f t="shared" si="2"/>
        <v>2611.5047778366966</v>
      </c>
      <c r="CO103" s="3">
        <f t="shared" si="3"/>
        <v>1731.214668614226</v>
      </c>
      <c r="CP103" s="3"/>
      <c r="CQ103" s="3">
        <f>MIN(Beams!$B$21:$B$22)/MAX(CN103:CP103)-1</f>
        <v>6.6584198389127538</v>
      </c>
      <c r="CS103" s="1"/>
      <c r="CT103" s="2"/>
      <c r="CU103" s="2"/>
      <c r="CV103" s="1"/>
      <c r="CW103" s="1"/>
      <c r="CX103" s="1"/>
      <c r="CY103" s="2"/>
      <c r="CZ103" s="2"/>
      <c r="DA103" s="1"/>
      <c r="DB103" s="1"/>
      <c r="DC103" s="1"/>
      <c r="DD103" s="1"/>
      <c r="DE103" s="1"/>
      <c r="DF103" s="1"/>
      <c r="DG103" s="3"/>
      <c r="DH103" s="1"/>
      <c r="DI103" s="1"/>
      <c r="DJ103" s="2"/>
      <c r="DK103" s="1"/>
      <c r="DL103" s="1"/>
      <c r="DM103" s="1"/>
      <c r="DN103" s="1"/>
      <c r="DO103" s="1"/>
      <c r="DP103" s="1"/>
      <c r="DQ103" s="2"/>
      <c r="DR103" s="1"/>
      <c r="DS103" s="1"/>
      <c r="DT103" s="2"/>
      <c r="DU103" s="1"/>
      <c r="DV103" s="1"/>
      <c r="DW103" s="1"/>
      <c r="DX103" s="1"/>
      <c r="DY103" s="1"/>
      <c r="DZ103" s="1"/>
      <c r="EA103" s="1"/>
      <c r="EB103" s="1"/>
      <c r="EC103" s="1"/>
      <c r="ED103" s="4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</row>
    <row r="104" spans="1:162" x14ac:dyDescent="0.55000000000000004">
      <c r="A104" s="1" t="s">
        <v>17</v>
      </c>
      <c r="B104" s="1" t="s">
        <v>199</v>
      </c>
      <c r="C104" s="1" t="s">
        <v>199</v>
      </c>
      <c r="D104" s="1" t="s">
        <v>100</v>
      </c>
      <c r="E104" s="4">
        <v>129</v>
      </c>
      <c r="F104" s="2">
        <v>37.799999999999997</v>
      </c>
      <c r="G104" s="2">
        <v>27.6</v>
      </c>
      <c r="H104" s="11">
        <v>27.625</v>
      </c>
      <c r="I104" s="1" t="s">
        <v>98</v>
      </c>
      <c r="J104" s="1" t="s">
        <v>98</v>
      </c>
      <c r="K104" s="1" t="s">
        <v>98</v>
      </c>
      <c r="L104" s="2">
        <v>10</v>
      </c>
      <c r="M104" s="11">
        <v>10</v>
      </c>
      <c r="N104" s="11" t="s">
        <v>98</v>
      </c>
      <c r="O104" s="1" t="s">
        <v>98</v>
      </c>
      <c r="P104" s="1" t="s">
        <v>98</v>
      </c>
      <c r="Q104" s="14">
        <v>0.61</v>
      </c>
      <c r="R104" s="11">
        <v>0.625</v>
      </c>
      <c r="S104" s="13">
        <v>0.3125</v>
      </c>
      <c r="T104" s="3">
        <v>1.1000000000000001</v>
      </c>
      <c r="U104" s="13">
        <v>1.125</v>
      </c>
      <c r="V104" s="1" t="s">
        <v>98</v>
      </c>
      <c r="W104" s="1" t="s">
        <v>98</v>
      </c>
      <c r="X104" s="1" t="s">
        <v>98</v>
      </c>
      <c r="Y104" s="16">
        <v>1.7</v>
      </c>
      <c r="Z104" s="18">
        <v>2.3125</v>
      </c>
      <c r="AA104" s="18">
        <v>1.5</v>
      </c>
      <c r="AB104" s="1" t="s">
        <v>98</v>
      </c>
      <c r="AC104" s="1" t="s">
        <v>98</v>
      </c>
      <c r="AD104" s="1" t="s">
        <v>98</v>
      </c>
      <c r="AE104" s="1" t="s">
        <v>98</v>
      </c>
      <c r="AF104" s="1" t="s">
        <v>98</v>
      </c>
      <c r="AG104" s="3">
        <v>4.55</v>
      </c>
      <c r="AH104" s="1" t="s">
        <v>98</v>
      </c>
      <c r="AI104" s="1" t="s">
        <v>98</v>
      </c>
      <c r="AJ104" s="2">
        <v>39.700000000000003</v>
      </c>
      <c r="AK104" s="1" t="s">
        <v>98</v>
      </c>
      <c r="AL104" s="1" t="s">
        <v>98</v>
      </c>
      <c r="AM104" s="4">
        <v>4760</v>
      </c>
      <c r="AN104" s="4">
        <v>395</v>
      </c>
      <c r="AO104" s="4">
        <v>345</v>
      </c>
      <c r="AP104" s="2">
        <v>11.2</v>
      </c>
      <c r="AQ104" s="4">
        <v>184</v>
      </c>
      <c r="AR104" s="2">
        <v>57.6</v>
      </c>
      <c r="AS104" s="2">
        <v>36.799999999999997</v>
      </c>
      <c r="AT104" s="3">
        <v>2.21</v>
      </c>
      <c r="AU104" s="1" t="s">
        <v>98</v>
      </c>
      <c r="AV104" s="1" t="s">
        <v>98</v>
      </c>
      <c r="AW104" s="1" t="s">
        <v>98</v>
      </c>
      <c r="AX104" s="2">
        <v>11.1</v>
      </c>
      <c r="AY104" s="4">
        <v>32500</v>
      </c>
      <c r="AZ104" s="1" t="s">
        <v>98</v>
      </c>
      <c r="BA104" s="2">
        <v>66.3</v>
      </c>
      <c r="BB104" s="4">
        <v>182</v>
      </c>
      <c r="BC104" s="1" t="s">
        <v>98</v>
      </c>
      <c r="BD104" s="1" t="s">
        <v>98</v>
      </c>
      <c r="BE104" s="2">
        <v>68.400000000000006</v>
      </c>
      <c r="BF104" s="4">
        <v>195</v>
      </c>
      <c r="BG104" s="1" t="s">
        <v>98</v>
      </c>
      <c r="BH104" s="1" t="s">
        <v>98</v>
      </c>
      <c r="BI104" s="1" t="s">
        <v>98</v>
      </c>
      <c r="BJ104" s="1" t="s">
        <v>98</v>
      </c>
      <c r="BK104" s="1" t="s">
        <v>98</v>
      </c>
      <c r="BL104" s="1" t="s">
        <v>98</v>
      </c>
      <c r="BM104" s="1" t="s">
        <v>98</v>
      </c>
      <c r="BN104" s="1" t="s">
        <v>98</v>
      </c>
      <c r="BO104" s="1" t="s">
        <v>98</v>
      </c>
      <c r="BP104" s="1" t="s">
        <v>98</v>
      </c>
      <c r="BQ104" s="1" t="s">
        <v>98</v>
      </c>
      <c r="BR104" s="1" t="s">
        <v>98</v>
      </c>
      <c r="BS104" s="1" t="s">
        <v>98</v>
      </c>
      <c r="BT104" s="1" t="s">
        <v>98</v>
      </c>
      <c r="BU104" s="1" t="s">
        <v>98</v>
      </c>
      <c r="BV104" s="1" t="s">
        <v>98</v>
      </c>
      <c r="BW104" s="3">
        <v>2.66</v>
      </c>
      <c r="BX104" s="2">
        <v>26.5</v>
      </c>
      <c r="BY104" s="2">
        <v>83</v>
      </c>
      <c r="BZ104" s="1" t="s">
        <v>98</v>
      </c>
      <c r="CA104" s="2">
        <v>93</v>
      </c>
      <c r="CB104" s="2">
        <v>65.2</v>
      </c>
      <c r="CC104" s="2">
        <v>75.2</v>
      </c>
      <c r="CD104" s="11">
        <v>23</v>
      </c>
      <c r="CE104" s="11">
        <v>5.5</v>
      </c>
      <c r="CF104" s="12" t="s">
        <v>98</v>
      </c>
      <c r="CG104" s="3">
        <f>Beams!$B$11/F104</f>
        <v>297.35449735449737</v>
      </c>
      <c r="CH104" s="3">
        <f>Beams!$B$9/AO104</f>
        <v>32.579710144927539</v>
      </c>
      <c r="CI104" s="3">
        <f>Beams!$C$9/AS104</f>
        <v>305.43478260869568</v>
      </c>
      <c r="CJ104" s="3">
        <f>Beams!$B$8*BE104/(AQ104*2*T104)</f>
        <v>1899.2490118577077</v>
      </c>
      <c r="CK104" s="3">
        <f>Beams!$C$8*BF104/(AM104*Q104)</f>
        <v>754.85604077696655</v>
      </c>
      <c r="CL104" s="3">
        <f>Beams!$B$12*T104/AX104</f>
        <v>1113.8738738738741</v>
      </c>
      <c r="CM104" s="3">
        <f>Beams!$B$12*Q104/AX104</f>
        <v>617.69369369369372</v>
      </c>
      <c r="CN104" s="3">
        <f t="shared" si="2"/>
        <v>3866.1711293494013</v>
      </c>
      <c r="CO104" s="3">
        <f t="shared" si="3"/>
        <v>1804.9247015236733</v>
      </c>
      <c r="CP104" s="3"/>
      <c r="CQ104" s="3">
        <f>MIN(Beams!$B$21:$B$22)/MAX(CN104:CP104)-1</f>
        <v>4.1730767549768544</v>
      </c>
      <c r="CS104" s="1"/>
      <c r="CT104" s="2"/>
      <c r="CU104" s="2"/>
      <c r="CV104" s="1"/>
      <c r="CW104" s="1"/>
      <c r="CX104" s="1"/>
      <c r="CY104" s="2"/>
      <c r="CZ104" s="1"/>
      <c r="DA104" s="1"/>
      <c r="DB104" s="1"/>
      <c r="DC104" s="1"/>
      <c r="DD104" s="1"/>
      <c r="DE104" s="1"/>
      <c r="DF104" s="1"/>
      <c r="DG104" s="3"/>
      <c r="DH104" s="1"/>
      <c r="DI104" s="1"/>
      <c r="DJ104" s="2"/>
      <c r="DK104" s="1"/>
      <c r="DL104" s="1"/>
      <c r="DM104" s="1"/>
      <c r="DN104" s="1"/>
      <c r="DO104" s="1"/>
      <c r="DP104" s="1"/>
      <c r="DQ104" s="2"/>
      <c r="DR104" s="1"/>
      <c r="DS104" s="1"/>
      <c r="DT104" s="2"/>
      <c r="DU104" s="1"/>
      <c r="DV104" s="1"/>
      <c r="DW104" s="1"/>
      <c r="DX104" s="1"/>
      <c r="DY104" s="1"/>
      <c r="DZ104" s="1"/>
      <c r="EA104" s="1"/>
      <c r="EB104" s="1"/>
      <c r="EC104" s="1"/>
      <c r="ED104" s="4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</row>
    <row r="105" spans="1:162" x14ac:dyDescent="0.55000000000000004">
      <c r="A105" s="1" t="s">
        <v>17</v>
      </c>
      <c r="B105" s="1" t="s">
        <v>200</v>
      </c>
      <c r="C105" s="1" t="s">
        <v>200</v>
      </c>
      <c r="D105" s="1" t="s">
        <v>100</v>
      </c>
      <c r="E105" s="4">
        <v>114</v>
      </c>
      <c r="F105" s="2">
        <v>33.6</v>
      </c>
      <c r="G105" s="2">
        <v>27.3</v>
      </c>
      <c r="H105" s="11">
        <v>27.25</v>
      </c>
      <c r="I105" s="1" t="s">
        <v>98</v>
      </c>
      <c r="J105" s="1" t="s">
        <v>98</v>
      </c>
      <c r="K105" s="1" t="s">
        <v>98</v>
      </c>
      <c r="L105" s="2">
        <v>10.1</v>
      </c>
      <c r="M105" s="11">
        <v>10.125</v>
      </c>
      <c r="N105" s="11" t="s">
        <v>98</v>
      </c>
      <c r="O105" s="1" t="s">
        <v>98</v>
      </c>
      <c r="P105" s="1" t="s">
        <v>98</v>
      </c>
      <c r="Q105" s="14">
        <v>0.56999999999999995</v>
      </c>
      <c r="R105" s="11">
        <v>0.5625</v>
      </c>
      <c r="S105" s="13">
        <v>0.3125</v>
      </c>
      <c r="T105" s="14">
        <v>0.93</v>
      </c>
      <c r="U105" s="13">
        <v>0.9375</v>
      </c>
      <c r="V105" s="1" t="s">
        <v>98</v>
      </c>
      <c r="W105" s="1" t="s">
        <v>98</v>
      </c>
      <c r="X105" s="1" t="s">
        <v>98</v>
      </c>
      <c r="Y105" s="16">
        <v>1.53</v>
      </c>
      <c r="Z105" s="18">
        <v>2.125</v>
      </c>
      <c r="AA105" s="18">
        <v>1.5</v>
      </c>
      <c r="AB105" s="1" t="s">
        <v>98</v>
      </c>
      <c r="AC105" s="1" t="s">
        <v>98</v>
      </c>
      <c r="AD105" s="1" t="s">
        <v>98</v>
      </c>
      <c r="AE105" s="1" t="s">
        <v>98</v>
      </c>
      <c r="AF105" s="1" t="s">
        <v>98</v>
      </c>
      <c r="AG105" s="3">
        <v>5.41</v>
      </c>
      <c r="AH105" s="1" t="s">
        <v>98</v>
      </c>
      <c r="AI105" s="1" t="s">
        <v>98</v>
      </c>
      <c r="AJ105" s="2">
        <v>42.5</v>
      </c>
      <c r="AK105" s="1" t="s">
        <v>98</v>
      </c>
      <c r="AL105" s="1" t="s">
        <v>98</v>
      </c>
      <c r="AM105" s="4">
        <v>4080</v>
      </c>
      <c r="AN105" s="4">
        <v>343</v>
      </c>
      <c r="AO105" s="4">
        <v>299</v>
      </c>
      <c r="AP105" s="2">
        <v>11</v>
      </c>
      <c r="AQ105" s="4">
        <v>159</v>
      </c>
      <c r="AR105" s="2">
        <v>49.3</v>
      </c>
      <c r="AS105" s="2">
        <v>31.5</v>
      </c>
      <c r="AT105" s="3">
        <v>2.1800000000000002</v>
      </c>
      <c r="AU105" s="1" t="s">
        <v>98</v>
      </c>
      <c r="AV105" s="1" t="s">
        <v>98</v>
      </c>
      <c r="AW105" s="1" t="s">
        <v>98</v>
      </c>
      <c r="AX105" s="3">
        <v>7.33</v>
      </c>
      <c r="AY105" s="4">
        <v>27600</v>
      </c>
      <c r="AZ105" s="1" t="s">
        <v>98</v>
      </c>
      <c r="BA105" s="2">
        <v>66.599999999999994</v>
      </c>
      <c r="BB105" s="4">
        <v>156</v>
      </c>
      <c r="BC105" s="1" t="s">
        <v>98</v>
      </c>
      <c r="BD105" s="1" t="s">
        <v>98</v>
      </c>
      <c r="BE105" s="2">
        <v>58.4</v>
      </c>
      <c r="BF105" s="4">
        <v>170</v>
      </c>
      <c r="BG105" s="1" t="s">
        <v>98</v>
      </c>
      <c r="BH105" s="1" t="s">
        <v>98</v>
      </c>
      <c r="BI105" s="1" t="s">
        <v>98</v>
      </c>
      <c r="BJ105" s="1" t="s">
        <v>98</v>
      </c>
      <c r="BK105" s="1" t="s">
        <v>98</v>
      </c>
      <c r="BL105" s="1" t="s">
        <v>98</v>
      </c>
      <c r="BM105" s="1" t="s">
        <v>98</v>
      </c>
      <c r="BN105" s="1" t="s">
        <v>98</v>
      </c>
      <c r="BO105" s="1" t="s">
        <v>98</v>
      </c>
      <c r="BP105" s="1" t="s">
        <v>98</v>
      </c>
      <c r="BQ105" s="1" t="s">
        <v>98</v>
      </c>
      <c r="BR105" s="1" t="s">
        <v>98</v>
      </c>
      <c r="BS105" s="1" t="s">
        <v>98</v>
      </c>
      <c r="BT105" s="1" t="s">
        <v>98</v>
      </c>
      <c r="BU105" s="1" t="s">
        <v>98</v>
      </c>
      <c r="BV105" s="1" t="s">
        <v>98</v>
      </c>
      <c r="BW105" s="3">
        <v>2.65</v>
      </c>
      <c r="BX105" s="2">
        <v>26.4</v>
      </c>
      <c r="BY105" s="2">
        <v>82.7</v>
      </c>
      <c r="BZ105" s="1" t="s">
        <v>98</v>
      </c>
      <c r="CA105" s="2">
        <v>92.8</v>
      </c>
      <c r="CB105" s="2">
        <v>64.7</v>
      </c>
      <c r="CC105" s="2">
        <v>74.8</v>
      </c>
      <c r="CD105" s="11">
        <v>23</v>
      </c>
      <c r="CE105" s="11">
        <v>5.5</v>
      </c>
      <c r="CF105" s="12" t="s">
        <v>98</v>
      </c>
      <c r="CG105" s="3">
        <f>Beams!$B$11/F105</f>
        <v>334.52380952380952</v>
      </c>
      <c r="CH105" s="3">
        <f>Beams!$B$9/AO105</f>
        <v>37.591973244147155</v>
      </c>
      <c r="CI105" s="3">
        <f>Beams!$C$9/AS105</f>
        <v>356.82539682539681</v>
      </c>
      <c r="CJ105" s="3">
        <f>Beams!$B$8*BE105/(AQ105*2*T105)</f>
        <v>2219.5712450125111</v>
      </c>
      <c r="CK105" s="3">
        <f>Beams!$C$8*BF105/(AM105*Q105)</f>
        <v>821.63742690058484</v>
      </c>
      <c r="CL105" s="3">
        <f>Beams!$B$12*T105/AX105</f>
        <v>1426.0845839017736</v>
      </c>
      <c r="CM105" s="3">
        <f>Beams!$B$12*Q105/AX105</f>
        <v>874.05184174624821</v>
      </c>
      <c r="CN105" s="3">
        <f t="shared" si="2"/>
        <v>4627.3098555956894</v>
      </c>
      <c r="CO105" s="3">
        <f t="shared" si="3"/>
        <v>2201.9353517618129</v>
      </c>
      <c r="CP105" s="3"/>
      <c r="CQ105" s="3">
        <f>MIN(Beams!$B$21:$B$22)/MAX(CN105:CP105)-1</f>
        <v>3.3221657127228044</v>
      </c>
      <c r="CS105" s="1"/>
      <c r="CT105" s="2"/>
      <c r="CU105" s="2"/>
      <c r="CV105" s="1"/>
      <c r="CW105" s="1"/>
      <c r="CX105" s="1"/>
      <c r="CY105" s="2"/>
      <c r="CZ105" s="1"/>
      <c r="DA105" s="1"/>
      <c r="DB105" s="1"/>
      <c r="DC105" s="1"/>
      <c r="DD105" s="1"/>
      <c r="DE105" s="1"/>
      <c r="DF105" s="1"/>
      <c r="DG105" s="3"/>
      <c r="DH105" s="1"/>
      <c r="DI105" s="1"/>
      <c r="DJ105" s="2"/>
      <c r="DK105" s="1"/>
      <c r="DL105" s="1"/>
      <c r="DM105" s="1"/>
      <c r="DN105" s="1"/>
      <c r="DO105" s="1"/>
      <c r="DP105" s="1"/>
      <c r="DQ105" s="2"/>
      <c r="DR105" s="1"/>
      <c r="DS105" s="1"/>
      <c r="DT105" s="2"/>
      <c r="DU105" s="1"/>
      <c r="DV105" s="1"/>
      <c r="DW105" s="1"/>
      <c r="DX105" s="1"/>
      <c r="DY105" s="1"/>
      <c r="DZ105" s="1"/>
      <c r="EA105" s="1"/>
      <c r="EB105" s="1"/>
      <c r="EC105" s="1"/>
      <c r="ED105" s="4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</row>
    <row r="106" spans="1:162" x14ac:dyDescent="0.55000000000000004">
      <c r="A106" s="1" t="s">
        <v>17</v>
      </c>
      <c r="B106" s="1" t="s">
        <v>201</v>
      </c>
      <c r="C106" s="1" t="s">
        <v>201</v>
      </c>
      <c r="D106" s="1" t="s">
        <v>100</v>
      </c>
      <c r="E106" s="4">
        <v>102</v>
      </c>
      <c r="F106" s="2">
        <v>30</v>
      </c>
      <c r="G106" s="2">
        <v>27.1</v>
      </c>
      <c r="H106" s="11">
        <v>27.125</v>
      </c>
      <c r="I106" s="1" t="s">
        <v>98</v>
      </c>
      <c r="J106" s="1" t="s">
        <v>98</v>
      </c>
      <c r="K106" s="1" t="s">
        <v>98</v>
      </c>
      <c r="L106" s="2">
        <v>10</v>
      </c>
      <c r="M106" s="11">
        <v>10</v>
      </c>
      <c r="N106" s="11" t="s">
        <v>98</v>
      </c>
      <c r="O106" s="1" t="s">
        <v>98</v>
      </c>
      <c r="P106" s="1" t="s">
        <v>98</v>
      </c>
      <c r="Q106" s="14">
        <v>0.51500000000000001</v>
      </c>
      <c r="R106" s="11">
        <v>0.5</v>
      </c>
      <c r="S106" s="13">
        <v>0.25</v>
      </c>
      <c r="T106" s="14">
        <v>0.83</v>
      </c>
      <c r="U106" s="13">
        <v>0.8125</v>
      </c>
      <c r="V106" s="1" t="s">
        <v>98</v>
      </c>
      <c r="W106" s="1" t="s">
        <v>98</v>
      </c>
      <c r="X106" s="1" t="s">
        <v>98</v>
      </c>
      <c r="Y106" s="16">
        <v>1.43</v>
      </c>
      <c r="Z106" s="18">
        <v>2.0625</v>
      </c>
      <c r="AA106" s="18">
        <v>1.4375</v>
      </c>
      <c r="AB106" s="1" t="s">
        <v>98</v>
      </c>
      <c r="AC106" s="1" t="s">
        <v>98</v>
      </c>
      <c r="AD106" s="1" t="s">
        <v>98</v>
      </c>
      <c r="AE106" s="1" t="s">
        <v>98</v>
      </c>
      <c r="AF106" s="1" t="s">
        <v>98</v>
      </c>
      <c r="AG106" s="3">
        <v>6.03</v>
      </c>
      <c r="AH106" s="1" t="s">
        <v>98</v>
      </c>
      <c r="AI106" s="1" t="s">
        <v>98</v>
      </c>
      <c r="AJ106" s="2">
        <v>47.1</v>
      </c>
      <c r="AK106" s="1" t="s">
        <v>98</v>
      </c>
      <c r="AL106" s="1" t="s">
        <v>98</v>
      </c>
      <c r="AM106" s="4">
        <v>3620</v>
      </c>
      <c r="AN106" s="4">
        <v>305</v>
      </c>
      <c r="AO106" s="4">
        <v>267</v>
      </c>
      <c r="AP106" s="2">
        <v>11</v>
      </c>
      <c r="AQ106" s="4">
        <v>139</v>
      </c>
      <c r="AR106" s="2">
        <v>43.4</v>
      </c>
      <c r="AS106" s="2">
        <v>27.8</v>
      </c>
      <c r="AT106" s="3">
        <v>2.15</v>
      </c>
      <c r="AU106" s="1" t="s">
        <v>98</v>
      </c>
      <c r="AV106" s="1" t="s">
        <v>98</v>
      </c>
      <c r="AW106" s="1" t="s">
        <v>98</v>
      </c>
      <c r="AX106" s="3">
        <v>5.28</v>
      </c>
      <c r="AY106" s="4">
        <v>24000</v>
      </c>
      <c r="AZ106" s="1" t="s">
        <v>98</v>
      </c>
      <c r="BA106" s="2">
        <v>65.7</v>
      </c>
      <c r="BB106" s="4">
        <v>136</v>
      </c>
      <c r="BC106" s="1" t="s">
        <v>98</v>
      </c>
      <c r="BD106" s="1" t="s">
        <v>98</v>
      </c>
      <c r="BE106" s="2">
        <v>51.7</v>
      </c>
      <c r="BF106" s="4">
        <v>151</v>
      </c>
      <c r="BG106" s="1" t="s">
        <v>98</v>
      </c>
      <c r="BH106" s="1" t="s">
        <v>98</v>
      </c>
      <c r="BI106" s="1" t="s">
        <v>98</v>
      </c>
      <c r="BJ106" s="1" t="s">
        <v>98</v>
      </c>
      <c r="BK106" s="1" t="s">
        <v>98</v>
      </c>
      <c r="BL106" s="1" t="s">
        <v>98</v>
      </c>
      <c r="BM106" s="1" t="s">
        <v>98</v>
      </c>
      <c r="BN106" s="1" t="s">
        <v>98</v>
      </c>
      <c r="BO106" s="1" t="s">
        <v>98</v>
      </c>
      <c r="BP106" s="1" t="s">
        <v>98</v>
      </c>
      <c r="BQ106" s="1" t="s">
        <v>98</v>
      </c>
      <c r="BR106" s="1" t="s">
        <v>98</v>
      </c>
      <c r="BS106" s="1" t="s">
        <v>98</v>
      </c>
      <c r="BT106" s="1" t="s">
        <v>98</v>
      </c>
      <c r="BU106" s="1" t="s">
        <v>98</v>
      </c>
      <c r="BV106" s="1" t="s">
        <v>98</v>
      </c>
      <c r="BW106" s="3">
        <v>2.62</v>
      </c>
      <c r="BX106" s="2">
        <v>26.3</v>
      </c>
      <c r="BY106" s="2">
        <v>82.1</v>
      </c>
      <c r="BZ106" s="1" t="s">
        <v>98</v>
      </c>
      <c r="CA106" s="2">
        <v>92.1</v>
      </c>
      <c r="CB106" s="2">
        <v>64.2</v>
      </c>
      <c r="CC106" s="2">
        <v>74.2</v>
      </c>
      <c r="CD106" s="11">
        <v>23</v>
      </c>
      <c r="CE106" s="11">
        <v>5.5</v>
      </c>
      <c r="CF106" s="12" t="s">
        <v>98</v>
      </c>
      <c r="CG106" s="3">
        <f>Beams!$B$11/F106</f>
        <v>374.66666666666669</v>
      </c>
      <c r="CH106" s="3">
        <f>Beams!$B$9/AO106</f>
        <v>42.09737827715356</v>
      </c>
      <c r="CI106" s="3">
        <f>Beams!$C$9/AS106</f>
        <v>404.31654676258989</v>
      </c>
      <c r="CJ106" s="3">
        <f>Beams!$B$8*BE106/(AQ106*2*T106)</f>
        <v>2518.4536707983011</v>
      </c>
      <c r="CK106" s="3">
        <f>Beams!$C$8*BF106/(AM106*Q106)</f>
        <v>910.38995869763448</v>
      </c>
      <c r="CL106" s="3">
        <f>Beams!$B$12*T106/AX106</f>
        <v>1766.893939393939</v>
      </c>
      <c r="CM106" s="3">
        <f>Beams!$B$12*Q106/AX106</f>
        <v>1096.3257575757575</v>
      </c>
      <c r="CN106" s="3">
        <f t="shared" si="2"/>
        <v>5391.4508801574329</v>
      </c>
      <c r="CO106" s="3">
        <f t="shared" si="3"/>
        <v>2601.2292226833001</v>
      </c>
      <c r="CP106" s="3"/>
      <c r="CQ106" s="3">
        <f>MIN(Beams!$B$21:$B$22)/MAX(CN106:CP106)-1</f>
        <v>2.7095765953479281</v>
      </c>
      <c r="CS106" s="1"/>
      <c r="CT106" s="2"/>
      <c r="CU106" s="2"/>
      <c r="CV106" s="1"/>
      <c r="CW106" s="1"/>
      <c r="CX106" s="1"/>
      <c r="CY106" s="2"/>
      <c r="CZ106" s="1"/>
      <c r="DA106" s="1"/>
      <c r="DB106" s="1"/>
      <c r="DC106" s="1"/>
      <c r="DD106" s="1"/>
      <c r="DE106" s="1"/>
      <c r="DF106" s="1"/>
      <c r="DG106" s="3"/>
      <c r="DH106" s="1"/>
      <c r="DI106" s="1"/>
      <c r="DJ106" s="2"/>
      <c r="DK106" s="1"/>
      <c r="DL106" s="1"/>
      <c r="DM106" s="1"/>
      <c r="DN106" s="1"/>
      <c r="DO106" s="1"/>
      <c r="DP106" s="1"/>
      <c r="DQ106" s="2"/>
      <c r="DR106" s="1"/>
      <c r="DS106" s="1"/>
      <c r="DT106" s="2"/>
      <c r="DU106" s="1"/>
      <c r="DV106" s="1"/>
      <c r="DW106" s="1"/>
      <c r="DX106" s="1"/>
      <c r="DY106" s="1"/>
      <c r="DZ106" s="1"/>
      <c r="EA106" s="1"/>
      <c r="EB106" s="1"/>
      <c r="EC106" s="1"/>
      <c r="ED106" s="4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</row>
    <row r="107" spans="1:162" x14ac:dyDescent="0.55000000000000004">
      <c r="A107" s="1" t="s">
        <v>17</v>
      </c>
      <c r="B107" s="1" t="s">
        <v>202</v>
      </c>
      <c r="C107" s="1" t="s">
        <v>202</v>
      </c>
      <c r="D107" s="1" t="s">
        <v>100</v>
      </c>
      <c r="E107" s="2">
        <v>94</v>
      </c>
      <c r="F107" s="2">
        <v>27.6</v>
      </c>
      <c r="G107" s="2">
        <v>26.9</v>
      </c>
      <c r="H107" s="11">
        <v>26.875</v>
      </c>
      <c r="I107" s="1" t="s">
        <v>98</v>
      </c>
      <c r="J107" s="1" t="s">
        <v>98</v>
      </c>
      <c r="K107" s="1" t="s">
        <v>98</v>
      </c>
      <c r="L107" s="2">
        <v>10</v>
      </c>
      <c r="M107" s="11">
        <v>10</v>
      </c>
      <c r="N107" s="11" t="s">
        <v>98</v>
      </c>
      <c r="O107" s="1" t="s">
        <v>98</v>
      </c>
      <c r="P107" s="1" t="s">
        <v>98</v>
      </c>
      <c r="Q107" s="14">
        <v>0.49</v>
      </c>
      <c r="R107" s="11">
        <v>0.5</v>
      </c>
      <c r="S107" s="13">
        <v>0.25</v>
      </c>
      <c r="T107" s="14">
        <v>0.745</v>
      </c>
      <c r="U107" s="13">
        <v>0.75</v>
      </c>
      <c r="V107" s="1" t="s">
        <v>98</v>
      </c>
      <c r="W107" s="1" t="s">
        <v>98</v>
      </c>
      <c r="X107" s="1" t="s">
        <v>98</v>
      </c>
      <c r="Y107" s="16">
        <v>1.34</v>
      </c>
      <c r="Z107" s="18">
        <v>1.9375</v>
      </c>
      <c r="AA107" s="18">
        <v>1.4375</v>
      </c>
      <c r="AB107" s="1" t="s">
        <v>98</v>
      </c>
      <c r="AC107" s="1" t="s">
        <v>98</v>
      </c>
      <c r="AD107" s="1" t="s">
        <v>98</v>
      </c>
      <c r="AE107" s="1" t="s">
        <v>98</v>
      </c>
      <c r="AF107" s="1" t="s">
        <v>98</v>
      </c>
      <c r="AG107" s="3">
        <v>6.7</v>
      </c>
      <c r="AH107" s="1" t="s">
        <v>98</v>
      </c>
      <c r="AI107" s="1" t="s">
        <v>98</v>
      </c>
      <c r="AJ107" s="2">
        <v>49.5</v>
      </c>
      <c r="AK107" s="1" t="s">
        <v>98</v>
      </c>
      <c r="AL107" s="1" t="s">
        <v>98</v>
      </c>
      <c r="AM107" s="4">
        <v>3270</v>
      </c>
      <c r="AN107" s="4">
        <v>278</v>
      </c>
      <c r="AO107" s="4">
        <v>243</v>
      </c>
      <c r="AP107" s="2">
        <v>10.9</v>
      </c>
      <c r="AQ107" s="4">
        <v>124</v>
      </c>
      <c r="AR107" s="2">
        <v>38.799999999999997</v>
      </c>
      <c r="AS107" s="2">
        <v>24.8</v>
      </c>
      <c r="AT107" s="3">
        <v>2.12</v>
      </c>
      <c r="AU107" s="1" t="s">
        <v>98</v>
      </c>
      <c r="AV107" s="1" t="s">
        <v>98</v>
      </c>
      <c r="AW107" s="1" t="s">
        <v>98</v>
      </c>
      <c r="AX107" s="3">
        <v>4.03</v>
      </c>
      <c r="AY107" s="4">
        <v>21300</v>
      </c>
      <c r="AZ107" s="1" t="s">
        <v>98</v>
      </c>
      <c r="BA107" s="2">
        <v>65.400000000000006</v>
      </c>
      <c r="BB107" s="4">
        <v>122</v>
      </c>
      <c r="BC107" s="1" t="s">
        <v>98</v>
      </c>
      <c r="BD107" s="1" t="s">
        <v>98</v>
      </c>
      <c r="BE107" s="2">
        <v>46.3</v>
      </c>
      <c r="BF107" s="4">
        <v>137</v>
      </c>
      <c r="BG107" s="1" t="s">
        <v>98</v>
      </c>
      <c r="BH107" s="1" t="s">
        <v>98</v>
      </c>
      <c r="BI107" s="1" t="s">
        <v>98</v>
      </c>
      <c r="BJ107" s="1" t="s">
        <v>98</v>
      </c>
      <c r="BK107" s="1" t="s">
        <v>98</v>
      </c>
      <c r="BL107" s="1" t="s">
        <v>98</v>
      </c>
      <c r="BM107" s="1" t="s">
        <v>98</v>
      </c>
      <c r="BN107" s="1" t="s">
        <v>98</v>
      </c>
      <c r="BO107" s="1" t="s">
        <v>98</v>
      </c>
      <c r="BP107" s="1" t="s">
        <v>98</v>
      </c>
      <c r="BQ107" s="1" t="s">
        <v>98</v>
      </c>
      <c r="BR107" s="1" t="s">
        <v>98</v>
      </c>
      <c r="BS107" s="1" t="s">
        <v>98</v>
      </c>
      <c r="BT107" s="1" t="s">
        <v>98</v>
      </c>
      <c r="BU107" s="1" t="s">
        <v>98</v>
      </c>
      <c r="BV107" s="1" t="s">
        <v>98</v>
      </c>
      <c r="BW107" s="3">
        <v>2.59</v>
      </c>
      <c r="BX107" s="2">
        <v>26.2</v>
      </c>
      <c r="BY107" s="2">
        <v>81.8</v>
      </c>
      <c r="BZ107" s="1" t="s">
        <v>98</v>
      </c>
      <c r="CA107" s="2">
        <v>91.8</v>
      </c>
      <c r="CB107" s="2">
        <v>63.8</v>
      </c>
      <c r="CC107" s="2">
        <v>73.8</v>
      </c>
      <c r="CD107" s="11">
        <v>23</v>
      </c>
      <c r="CE107" s="11">
        <v>5.5</v>
      </c>
      <c r="CF107" s="12" t="s">
        <v>98</v>
      </c>
      <c r="CG107" s="3">
        <f>Beams!$B$11/F107</f>
        <v>407.24637681159419</v>
      </c>
      <c r="CH107" s="3">
        <f>Beams!$B$9/AO107</f>
        <v>46.255144032921812</v>
      </c>
      <c r="CI107" s="3">
        <f>Beams!$C$9/AS107</f>
        <v>453.22580645161287</v>
      </c>
      <c r="CJ107" s="3">
        <f>Beams!$B$8*BE107/(AQ107*2*T107)</f>
        <v>2816.6919246590169</v>
      </c>
      <c r="CK107" s="3">
        <f>Beams!$C$8*BF107/(AM107*Q107)</f>
        <v>961.04349996879489</v>
      </c>
      <c r="CL107" s="3">
        <f>Beams!$B$12*T107/AX107</f>
        <v>2077.8660049627788</v>
      </c>
      <c r="CM107" s="3">
        <f>Beams!$B$12*Q107/AX107</f>
        <v>1366.6501240694786</v>
      </c>
      <c r="CN107" s="3">
        <f t="shared" si="2"/>
        <v>6129.926267511174</v>
      </c>
      <c r="CO107" s="3">
        <f t="shared" si="3"/>
        <v>3032.5180885560699</v>
      </c>
      <c r="CP107" s="3"/>
      <c r="CQ107" s="3">
        <f>MIN(Beams!$B$21:$B$22)/MAX(CN107:CP107)-1</f>
        <v>2.262681984610599</v>
      </c>
      <c r="CS107" s="2"/>
      <c r="CT107" s="2"/>
      <c r="CU107" s="2"/>
      <c r="CV107" s="1"/>
      <c r="CW107" s="1"/>
      <c r="CX107" s="1"/>
      <c r="CY107" s="2"/>
      <c r="CZ107" s="1"/>
      <c r="DA107" s="1"/>
      <c r="DB107" s="1"/>
      <c r="DC107" s="1"/>
      <c r="DD107" s="1"/>
      <c r="DE107" s="1"/>
      <c r="DF107" s="1"/>
      <c r="DG107" s="3"/>
      <c r="DH107" s="1"/>
      <c r="DI107" s="1"/>
      <c r="DJ107" s="2"/>
      <c r="DK107" s="1"/>
      <c r="DL107" s="1"/>
      <c r="DM107" s="1"/>
      <c r="DN107" s="1"/>
      <c r="DO107" s="1"/>
      <c r="DP107" s="1"/>
      <c r="DQ107" s="1"/>
      <c r="DR107" s="1"/>
      <c r="DS107" s="1"/>
      <c r="DT107" s="2"/>
      <c r="DU107" s="1"/>
      <c r="DV107" s="1"/>
      <c r="DW107" s="1"/>
      <c r="DX107" s="1"/>
      <c r="DY107" s="1"/>
      <c r="DZ107" s="1"/>
      <c r="EA107" s="1"/>
      <c r="EB107" s="1"/>
      <c r="EC107" s="1"/>
      <c r="ED107" s="4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</row>
    <row r="108" spans="1:162" x14ac:dyDescent="0.55000000000000004">
      <c r="A108" s="1" t="s">
        <v>17</v>
      </c>
      <c r="B108" s="1" t="s">
        <v>203</v>
      </c>
      <c r="C108" s="1" t="s">
        <v>203</v>
      </c>
      <c r="D108" s="1" t="s">
        <v>100</v>
      </c>
      <c r="E108" s="2">
        <v>84</v>
      </c>
      <c r="F108" s="2">
        <v>24.7</v>
      </c>
      <c r="G108" s="2">
        <v>26.7</v>
      </c>
      <c r="H108" s="11">
        <v>26.75</v>
      </c>
      <c r="I108" s="1" t="s">
        <v>98</v>
      </c>
      <c r="J108" s="1" t="s">
        <v>98</v>
      </c>
      <c r="K108" s="1" t="s">
        <v>98</v>
      </c>
      <c r="L108" s="2">
        <v>10</v>
      </c>
      <c r="M108" s="11">
        <v>10</v>
      </c>
      <c r="N108" s="11" t="s">
        <v>98</v>
      </c>
      <c r="O108" s="1" t="s">
        <v>98</v>
      </c>
      <c r="P108" s="1" t="s">
        <v>98</v>
      </c>
      <c r="Q108" s="14">
        <v>0.46</v>
      </c>
      <c r="R108" s="11">
        <v>0.4375</v>
      </c>
      <c r="S108" s="13">
        <v>0.25</v>
      </c>
      <c r="T108" s="14">
        <v>0.64</v>
      </c>
      <c r="U108" s="13">
        <v>0.625</v>
      </c>
      <c r="V108" s="1" t="s">
        <v>98</v>
      </c>
      <c r="W108" s="1" t="s">
        <v>98</v>
      </c>
      <c r="X108" s="1" t="s">
        <v>98</v>
      </c>
      <c r="Y108" s="16">
        <v>1.24</v>
      </c>
      <c r="Z108" s="18">
        <v>1.875</v>
      </c>
      <c r="AA108" s="18">
        <v>1.4375</v>
      </c>
      <c r="AB108" s="1" t="s">
        <v>98</v>
      </c>
      <c r="AC108" s="1" t="s">
        <v>98</v>
      </c>
      <c r="AD108" s="1" t="s">
        <v>98</v>
      </c>
      <c r="AE108" s="1" t="s">
        <v>98</v>
      </c>
      <c r="AF108" s="1" t="s">
        <v>98</v>
      </c>
      <c r="AG108" s="3">
        <v>7.78</v>
      </c>
      <c r="AH108" s="1" t="s">
        <v>98</v>
      </c>
      <c r="AI108" s="1" t="s">
        <v>98</v>
      </c>
      <c r="AJ108" s="2">
        <v>52.7</v>
      </c>
      <c r="AK108" s="1" t="s">
        <v>98</v>
      </c>
      <c r="AL108" s="1" t="s">
        <v>98</v>
      </c>
      <c r="AM108" s="4">
        <v>2850</v>
      </c>
      <c r="AN108" s="4">
        <v>244</v>
      </c>
      <c r="AO108" s="4">
        <v>213</v>
      </c>
      <c r="AP108" s="2">
        <v>10.7</v>
      </c>
      <c r="AQ108" s="4">
        <v>106</v>
      </c>
      <c r="AR108" s="2">
        <v>33.200000000000003</v>
      </c>
      <c r="AS108" s="2">
        <v>21.2</v>
      </c>
      <c r="AT108" s="3">
        <v>2.0699999999999998</v>
      </c>
      <c r="AU108" s="1" t="s">
        <v>98</v>
      </c>
      <c r="AV108" s="1" t="s">
        <v>98</v>
      </c>
      <c r="AW108" s="1" t="s">
        <v>98</v>
      </c>
      <c r="AX108" s="3">
        <v>2.81</v>
      </c>
      <c r="AY108" s="4">
        <v>17900</v>
      </c>
      <c r="AZ108" s="1" t="s">
        <v>98</v>
      </c>
      <c r="BA108" s="2">
        <v>65.2</v>
      </c>
      <c r="BB108" s="4">
        <v>104</v>
      </c>
      <c r="BC108" s="1" t="s">
        <v>98</v>
      </c>
      <c r="BD108" s="1" t="s">
        <v>98</v>
      </c>
      <c r="BE108" s="2">
        <v>39.799999999999997</v>
      </c>
      <c r="BF108" s="4">
        <v>121</v>
      </c>
      <c r="BG108" s="1" t="s">
        <v>98</v>
      </c>
      <c r="BH108" s="1" t="s">
        <v>98</v>
      </c>
      <c r="BI108" s="1" t="s">
        <v>98</v>
      </c>
      <c r="BJ108" s="1" t="s">
        <v>98</v>
      </c>
      <c r="BK108" s="1" t="s">
        <v>98</v>
      </c>
      <c r="BL108" s="1" t="s">
        <v>98</v>
      </c>
      <c r="BM108" s="1" t="s">
        <v>98</v>
      </c>
      <c r="BN108" s="1" t="s">
        <v>98</v>
      </c>
      <c r="BO108" s="1" t="s">
        <v>98</v>
      </c>
      <c r="BP108" s="1" t="s">
        <v>98</v>
      </c>
      <c r="BQ108" s="1" t="s">
        <v>98</v>
      </c>
      <c r="BR108" s="1" t="s">
        <v>98</v>
      </c>
      <c r="BS108" s="1" t="s">
        <v>98</v>
      </c>
      <c r="BT108" s="1" t="s">
        <v>98</v>
      </c>
      <c r="BU108" s="1" t="s">
        <v>98</v>
      </c>
      <c r="BV108" s="1" t="s">
        <v>98</v>
      </c>
      <c r="BW108" s="3">
        <v>2.54</v>
      </c>
      <c r="BX108" s="2">
        <v>26.1</v>
      </c>
      <c r="BY108" s="2">
        <v>81.5</v>
      </c>
      <c r="BZ108" s="1" t="s">
        <v>98</v>
      </c>
      <c r="CA108" s="2">
        <v>91.5</v>
      </c>
      <c r="CB108" s="2">
        <v>63.4</v>
      </c>
      <c r="CC108" s="2">
        <v>73.400000000000006</v>
      </c>
      <c r="CD108" s="11">
        <v>23</v>
      </c>
      <c r="CE108" s="11">
        <v>5.5</v>
      </c>
      <c r="CF108" s="12" t="s">
        <v>98</v>
      </c>
      <c r="CG108" s="3">
        <f>Beams!$B$11/F108</f>
        <v>455.0607287449393</v>
      </c>
      <c r="CH108" s="3">
        <f>Beams!$B$9/AO108</f>
        <v>52.769953051643192</v>
      </c>
      <c r="CI108" s="3">
        <f>Beams!$C$9/AS108</f>
        <v>530.18867924528308</v>
      </c>
      <c r="CJ108" s="3">
        <f>Beams!$B$8*BE108/(AQ108*2*T108)</f>
        <v>3297.110849056603</v>
      </c>
      <c r="CK108" s="3">
        <f>Beams!$C$8*BF108/(AM108*Q108)</f>
        <v>1037.4065598779557</v>
      </c>
      <c r="CL108" s="3">
        <f>Beams!$B$12*T108/AX108</f>
        <v>2560</v>
      </c>
      <c r="CM108" s="3">
        <f>Beams!$B$12*Q108/AX108</f>
        <v>1840.0000000000002</v>
      </c>
      <c r="CN108" s="3">
        <f t="shared" si="2"/>
        <v>7304.1840096480337</v>
      </c>
      <c r="CO108" s="3">
        <f t="shared" si="3"/>
        <v>3803.0147653317372</v>
      </c>
      <c r="CP108" s="3"/>
      <c r="CQ108" s="3">
        <f>MIN(Beams!$B$21:$B$22)/MAX(CN108:CP108)-1</f>
        <v>1.7381566474204608</v>
      </c>
      <c r="CS108" s="1"/>
      <c r="CT108" s="2"/>
      <c r="CU108" s="2"/>
      <c r="CV108" s="1"/>
      <c r="CW108" s="1"/>
      <c r="CX108" s="1"/>
      <c r="CY108" s="2"/>
      <c r="CZ108" s="1"/>
      <c r="DA108" s="1"/>
      <c r="DB108" s="1"/>
      <c r="DC108" s="1"/>
      <c r="DD108" s="1"/>
      <c r="DE108" s="1"/>
      <c r="DF108" s="1"/>
      <c r="DG108" s="3"/>
      <c r="DH108" s="1"/>
      <c r="DI108" s="1"/>
      <c r="DJ108" s="2"/>
      <c r="DK108" s="1"/>
      <c r="DL108" s="1"/>
      <c r="DM108" s="1"/>
      <c r="DN108" s="1"/>
      <c r="DO108" s="1"/>
      <c r="DP108" s="1"/>
      <c r="DQ108" s="1"/>
      <c r="DR108" s="1"/>
      <c r="DS108" s="1"/>
      <c r="DT108" s="2"/>
      <c r="DU108" s="1"/>
      <c r="DV108" s="1"/>
      <c r="DW108" s="1"/>
      <c r="DX108" s="1"/>
      <c r="DY108" s="1"/>
      <c r="DZ108" s="1"/>
      <c r="EA108" s="1"/>
      <c r="EB108" s="1"/>
      <c r="EC108" s="1"/>
      <c r="ED108" s="4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2"/>
      <c r="EX108" s="1"/>
      <c r="EY108" s="1"/>
      <c r="EZ108" s="1"/>
      <c r="FA108" s="1"/>
      <c r="FB108" s="1"/>
      <c r="FC108" s="1"/>
      <c r="FD108" s="1"/>
      <c r="FE108" s="1"/>
      <c r="FF108" s="1"/>
    </row>
    <row r="109" spans="1:162" x14ac:dyDescent="0.55000000000000004">
      <c r="A109" s="1" t="s">
        <v>17</v>
      </c>
      <c r="B109" s="1" t="s">
        <v>204</v>
      </c>
      <c r="C109" s="1" t="s">
        <v>204</v>
      </c>
      <c r="D109" s="1" t="s">
        <v>94</v>
      </c>
      <c r="E109" s="4">
        <v>370</v>
      </c>
      <c r="F109" s="4">
        <v>109</v>
      </c>
      <c r="G109" s="2">
        <v>28</v>
      </c>
      <c r="H109" s="11">
        <v>28</v>
      </c>
      <c r="I109" s="1" t="s">
        <v>98</v>
      </c>
      <c r="J109" s="1" t="s">
        <v>98</v>
      </c>
      <c r="K109" s="1" t="s">
        <v>98</v>
      </c>
      <c r="L109" s="2">
        <v>13.7</v>
      </c>
      <c r="M109" s="11">
        <v>13.625</v>
      </c>
      <c r="N109" s="11" t="s">
        <v>98</v>
      </c>
      <c r="O109" s="1" t="s">
        <v>98</v>
      </c>
      <c r="P109" s="1" t="s">
        <v>98</v>
      </c>
      <c r="Q109" s="3">
        <v>1.52</v>
      </c>
      <c r="R109" s="11">
        <v>1.5</v>
      </c>
      <c r="S109" s="13">
        <v>0.75</v>
      </c>
      <c r="T109" s="3">
        <v>2.72</v>
      </c>
      <c r="U109" s="13">
        <v>2.75</v>
      </c>
      <c r="V109" s="1" t="s">
        <v>98</v>
      </c>
      <c r="W109" s="1" t="s">
        <v>98</v>
      </c>
      <c r="X109" s="1" t="s">
        <v>98</v>
      </c>
      <c r="Y109" s="16">
        <v>3.22</v>
      </c>
      <c r="Z109" s="18">
        <v>4</v>
      </c>
      <c r="AA109" s="18">
        <v>2</v>
      </c>
      <c r="AB109" s="1" t="s">
        <v>98</v>
      </c>
      <c r="AC109" s="1" t="s">
        <v>98</v>
      </c>
      <c r="AD109" s="1" t="s">
        <v>98</v>
      </c>
      <c r="AE109" s="1" t="s">
        <v>98</v>
      </c>
      <c r="AF109" s="1" t="s">
        <v>98</v>
      </c>
      <c r="AG109" s="3">
        <v>2.5099999999999998</v>
      </c>
      <c r="AH109" s="1" t="s">
        <v>98</v>
      </c>
      <c r="AI109" s="1" t="s">
        <v>98</v>
      </c>
      <c r="AJ109" s="2">
        <v>14.2</v>
      </c>
      <c r="AK109" s="1" t="s">
        <v>98</v>
      </c>
      <c r="AL109" s="1" t="s">
        <v>98</v>
      </c>
      <c r="AM109" s="4">
        <v>13400</v>
      </c>
      <c r="AN109" s="4">
        <v>1130</v>
      </c>
      <c r="AO109" s="4">
        <v>957</v>
      </c>
      <c r="AP109" s="2">
        <v>11.1</v>
      </c>
      <c r="AQ109" s="4">
        <v>1160</v>
      </c>
      <c r="AR109" s="4">
        <v>267</v>
      </c>
      <c r="AS109" s="4">
        <v>170</v>
      </c>
      <c r="AT109" s="3">
        <v>3.27</v>
      </c>
      <c r="AU109" s="1" t="s">
        <v>98</v>
      </c>
      <c r="AV109" s="1" t="s">
        <v>98</v>
      </c>
      <c r="AW109" s="1" t="s">
        <v>98</v>
      </c>
      <c r="AX109" s="4">
        <v>201</v>
      </c>
      <c r="AY109" s="4">
        <v>186000</v>
      </c>
      <c r="AZ109" s="1" t="s">
        <v>98</v>
      </c>
      <c r="BA109" s="2">
        <v>86.6</v>
      </c>
      <c r="BB109" s="4">
        <v>807</v>
      </c>
      <c r="BC109" s="1" t="s">
        <v>98</v>
      </c>
      <c r="BD109" s="1" t="s">
        <v>98</v>
      </c>
      <c r="BE109" s="4">
        <v>209</v>
      </c>
      <c r="BF109" s="4">
        <v>568</v>
      </c>
      <c r="BG109" s="1" t="s">
        <v>98</v>
      </c>
      <c r="BH109" s="1" t="s">
        <v>98</v>
      </c>
      <c r="BI109" s="1" t="s">
        <v>98</v>
      </c>
      <c r="BJ109" s="1" t="s">
        <v>98</v>
      </c>
      <c r="BK109" s="1" t="s">
        <v>98</v>
      </c>
      <c r="BL109" s="1" t="s">
        <v>98</v>
      </c>
      <c r="BM109" s="1" t="s">
        <v>98</v>
      </c>
      <c r="BN109" s="1" t="s">
        <v>98</v>
      </c>
      <c r="BO109" s="1" t="s">
        <v>98</v>
      </c>
      <c r="BP109" s="1" t="s">
        <v>98</v>
      </c>
      <c r="BQ109" s="1" t="s">
        <v>98</v>
      </c>
      <c r="BR109" s="1" t="s">
        <v>98</v>
      </c>
      <c r="BS109" s="1" t="s">
        <v>98</v>
      </c>
      <c r="BT109" s="1" t="s">
        <v>98</v>
      </c>
      <c r="BU109" s="1" t="s">
        <v>98</v>
      </c>
      <c r="BV109" s="1" t="s">
        <v>98</v>
      </c>
      <c r="BW109" s="3">
        <v>3.92</v>
      </c>
      <c r="BX109" s="2">
        <v>25.3</v>
      </c>
      <c r="BY109" s="2">
        <v>93.3</v>
      </c>
      <c r="BZ109" s="1" t="s">
        <v>98</v>
      </c>
      <c r="CA109" s="4">
        <v>107</v>
      </c>
      <c r="CB109" s="2">
        <v>69.7</v>
      </c>
      <c r="CC109" s="2">
        <v>83.4</v>
      </c>
      <c r="CD109" s="11">
        <v>20</v>
      </c>
      <c r="CE109" s="11">
        <v>5.5</v>
      </c>
      <c r="CF109" s="12" t="s">
        <v>98</v>
      </c>
      <c r="CG109" s="3">
        <f>Beams!$B$11/F109</f>
        <v>103.11926605504587</v>
      </c>
      <c r="CH109" s="3">
        <f>Beams!$B$9/AO109</f>
        <v>11.74503657262278</v>
      </c>
      <c r="CI109" s="3">
        <f>Beams!$C$9/AS109</f>
        <v>66.117647058823536</v>
      </c>
      <c r="CJ109" s="3">
        <f>Beams!$B$8*BE109/(AQ109*2*T109)</f>
        <v>372.26800202839752</v>
      </c>
      <c r="CK109" s="3">
        <f>Beams!$C$8*BF109/(AM109*Q109)</f>
        <v>313.44854673998429</v>
      </c>
      <c r="CL109" s="3">
        <f>Beams!$B$12*T109/AX109</f>
        <v>152.10348258706469</v>
      </c>
      <c r="CM109" s="3">
        <f>Beams!$B$12*Q109/AX109</f>
        <v>84.999004975124379</v>
      </c>
      <c r="CN109" s="3">
        <f t="shared" si="2"/>
        <v>719.66052438653981</v>
      </c>
      <c r="CO109" s="3">
        <f t="shared" si="3"/>
        <v>590.91364260171895</v>
      </c>
      <c r="CP109" s="3"/>
      <c r="CQ109" s="3">
        <f>MIN(Beams!$B$21:$B$22)/MAX(CN109:CP109)-1</f>
        <v>26.790881008859834</v>
      </c>
      <c r="CS109" s="1"/>
      <c r="CT109" s="2"/>
      <c r="CU109" s="2"/>
      <c r="CV109" s="1"/>
      <c r="CW109" s="1"/>
      <c r="CX109" s="1"/>
      <c r="CY109" s="2"/>
      <c r="CZ109" s="1"/>
      <c r="DA109" s="2"/>
      <c r="DB109" s="1"/>
      <c r="DC109" s="1"/>
      <c r="DD109" s="1"/>
      <c r="DE109" s="1"/>
      <c r="DF109" s="1"/>
      <c r="DG109" s="3"/>
      <c r="DH109" s="1"/>
      <c r="DI109" s="1"/>
      <c r="DJ109" s="2"/>
      <c r="DK109" s="1"/>
      <c r="DL109" s="1"/>
      <c r="DM109" s="1"/>
      <c r="DN109" s="1"/>
      <c r="DO109" s="1"/>
      <c r="DP109" s="1"/>
      <c r="DQ109" s="1"/>
      <c r="DR109" s="1"/>
      <c r="DS109" s="1"/>
      <c r="DT109" s="2"/>
      <c r="DU109" s="1"/>
      <c r="DV109" s="1"/>
      <c r="DW109" s="1"/>
      <c r="DX109" s="1"/>
      <c r="DY109" s="1"/>
      <c r="DZ109" s="1"/>
      <c r="EA109" s="1"/>
      <c r="EB109" s="1"/>
      <c r="EC109" s="1"/>
      <c r="ED109" s="4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</row>
    <row r="110" spans="1:162" x14ac:dyDescent="0.55000000000000004">
      <c r="A110" s="1" t="s">
        <v>17</v>
      </c>
      <c r="B110" s="1" t="s">
        <v>205</v>
      </c>
      <c r="C110" s="1" t="s">
        <v>205</v>
      </c>
      <c r="D110" s="1" t="s">
        <v>94</v>
      </c>
      <c r="E110" s="4">
        <v>335</v>
      </c>
      <c r="F110" s="2">
        <v>98.3</v>
      </c>
      <c r="G110" s="2">
        <v>27.5</v>
      </c>
      <c r="H110" s="11">
        <v>27.5</v>
      </c>
      <c r="I110" s="1" t="s">
        <v>98</v>
      </c>
      <c r="J110" s="1" t="s">
        <v>98</v>
      </c>
      <c r="K110" s="1" t="s">
        <v>98</v>
      </c>
      <c r="L110" s="2">
        <v>13.5</v>
      </c>
      <c r="M110" s="11">
        <v>13.5</v>
      </c>
      <c r="N110" s="11" t="s">
        <v>98</v>
      </c>
      <c r="O110" s="1" t="s">
        <v>98</v>
      </c>
      <c r="P110" s="1" t="s">
        <v>98</v>
      </c>
      <c r="Q110" s="3">
        <v>1.38</v>
      </c>
      <c r="R110" s="11">
        <v>1.375</v>
      </c>
      <c r="S110" s="13">
        <v>0.6875</v>
      </c>
      <c r="T110" s="3">
        <v>2.48</v>
      </c>
      <c r="U110" s="13">
        <v>2.5</v>
      </c>
      <c r="V110" s="1" t="s">
        <v>98</v>
      </c>
      <c r="W110" s="1" t="s">
        <v>98</v>
      </c>
      <c r="X110" s="1" t="s">
        <v>98</v>
      </c>
      <c r="Y110" s="16">
        <v>2.98</v>
      </c>
      <c r="Z110" s="18">
        <v>3.75</v>
      </c>
      <c r="AA110" s="18">
        <v>1.875</v>
      </c>
      <c r="AB110" s="1" t="s">
        <v>98</v>
      </c>
      <c r="AC110" s="1" t="s">
        <v>98</v>
      </c>
      <c r="AD110" s="1" t="s">
        <v>98</v>
      </c>
      <c r="AE110" s="1" t="s">
        <v>98</v>
      </c>
      <c r="AF110" s="1" t="s">
        <v>98</v>
      </c>
      <c r="AG110" s="3">
        <v>2.73</v>
      </c>
      <c r="AH110" s="1" t="s">
        <v>98</v>
      </c>
      <c r="AI110" s="1" t="s">
        <v>98</v>
      </c>
      <c r="AJ110" s="2">
        <v>15.6</v>
      </c>
      <c r="AK110" s="1" t="s">
        <v>98</v>
      </c>
      <c r="AL110" s="1" t="s">
        <v>98</v>
      </c>
      <c r="AM110" s="4">
        <v>11900</v>
      </c>
      <c r="AN110" s="4">
        <v>1020</v>
      </c>
      <c r="AO110" s="4">
        <v>864</v>
      </c>
      <c r="AP110" s="2">
        <v>11</v>
      </c>
      <c r="AQ110" s="4">
        <v>1030</v>
      </c>
      <c r="AR110" s="4">
        <v>238</v>
      </c>
      <c r="AS110" s="4">
        <v>152</v>
      </c>
      <c r="AT110" s="3">
        <v>3.23</v>
      </c>
      <c r="AU110" s="1" t="s">
        <v>98</v>
      </c>
      <c r="AV110" s="1" t="s">
        <v>98</v>
      </c>
      <c r="AW110" s="1" t="s">
        <v>98</v>
      </c>
      <c r="AX110" s="4">
        <v>152</v>
      </c>
      <c r="AY110" s="4">
        <v>161000</v>
      </c>
      <c r="AZ110" s="1" t="s">
        <v>98</v>
      </c>
      <c r="BA110" s="2">
        <v>84.4</v>
      </c>
      <c r="BB110" s="4">
        <v>707</v>
      </c>
      <c r="BC110" s="1" t="s">
        <v>98</v>
      </c>
      <c r="BD110" s="1" t="s">
        <v>98</v>
      </c>
      <c r="BE110" s="4">
        <v>188</v>
      </c>
      <c r="BF110" s="4">
        <v>506</v>
      </c>
      <c r="BG110" s="1" t="s">
        <v>98</v>
      </c>
      <c r="BH110" s="1" t="s">
        <v>98</v>
      </c>
      <c r="BI110" s="1" t="s">
        <v>98</v>
      </c>
      <c r="BJ110" s="1" t="s">
        <v>98</v>
      </c>
      <c r="BK110" s="1" t="s">
        <v>98</v>
      </c>
      <c r="BL110" s="1" t="s">
        <v>98</v>
      </c>
      <c r="BM110" s="1" t="s">
        <v>98</v>
      </c>
      <c r="BN110" s="1" t="s">
        <v>98</v>
      </c>
      <c r="BO110" s="1" t="s">
        <v>98</v>
      </c>
      <c r="BP110" s="1" t="s">
        <v>98</v>
      </c>
      <c r="BQ110" s="1" t="s">
        <v>98</v>
      </c>
      <c r="BR110" s="1" t="s">
        <v>98</v>
      </c>
      <c r="BS110" s="1" t="s">
        <v>98</v>
      </c>
      <c r="BT110" s="1" t="s">
        <v>98</v>
      </c>
      <c r="BU110" s="1" t="s">
        <v>98</v>
      </c>
      <c r="BV110" s="1" t="s">
        <v>98</v>
      </c>
      <c r="BW110" s="3">
        <v>3.86</v>
      </c>
      <c r="BX110" s="2">
        <v>25</v>
      </c>
      <c r="BY110" s="2">
        <v>91.5</v>
      </c>
      <c r="BZ110" s="1" t="s">
        <v>98</v>
      </c>
      <c r="CA110" s="4">
        <v>105</v>
      </c>
      <c r="CB110" s="2">
        <v>68.5</v>
      </c>
      <c r="CC110" s="2">
        <v>82</v>
      </c>
      <c r="CD110" s="11">
        <v>20</v>
      </c>
      <c r="CE110" s="11">
        <v>5.5</v>
      </c>
      <c r="CF110" s="12" t="s">
        <v>98</v>
      </c>
      <c r="CG110" s="3">
        <f>Beams!$B$11/F110</f>
        <v>114.34384537131231</v>
      </c>
      <c r="CH110" s="3">
        <f>Beams!$B$9/AO110</f>
        <v>13.00925925925926</v>
      </c>
      <c r="CI110" s="3">
        <f>Beams!$C$9/AS110</f>
        <v>73.94736842105263</v>
      </c>
      <c r="CJ110" s="3">
        <f>Beams!$B$8*BE110/(AQ110*2*T110)</f>
        <v>413.62355151894769</v>
      </c>
      <c r="CK110" s="3">
        <f>Beams!$C$8*BF110/(AM110*Q110)</f>
        <v>346.33053221288515</v>
      </c>
      <c r="CL110" s="3">
        <f>Beams!$B$12*T110/AX110</f>
        <v>183.38947368421054</v>
      </c>
      <c r="CM110" s="3">
        <f>Beams!$B$12*Q110/AX110</f>
        <v>102.04736842105262</v>
      </c>
      <c r="CN110" s="3">
        <f t="shared" si="2"/>
        <v>809.11699076138905</v>
      </c>
      <c r="CO110" s="3">
        <f t="shared" si="3"/>
        <v>656.96072126450201</v>
      </c>
      <c r="CP110" s="3"/>
      <c r="CQ110" s="3">
        <f>MIN(Beams!$B$21:$B$22)/MAX(CN110:CP110)-1</f>
        <v>23.718304309961102</v>
      </c>
      <c r="CS110" s="1"/>
      <c r="CT110" s="2"/>
      <c r="CU110" s="2"/>
      <c r="CV110" s="1"/>
      <c r="CW110" s="1"/>
      <c r="CX110" s="1"/>
      <c r="CY110" s="2"/>
      <c r="CZ110" s="1"/>
      <c r="DA110" s="2"/>
      <c r="DB110" s="1"/>
      <c r="DC110" s="1"/>
      <c r="DD110" s="1"/>
      <c r="DE110" s="1"/>
      <c r="DF110" s="1"/>
      <c r="DG110" s="3"/>
      <c r="DH110" s="1"/>
      <c r="DI110" s="1"/>
      <c r="DJ110" s="2"/>
      <c r="DK110" s="1"/>
      <c r="DL110" s="1"/>
      <c r="DM110" s="1"/>
      <c r="DN110" s="1"/>
      <c r="DO110" s="1"/>
      <c r="DP110" s="1"/>
      <c r="DQ110" s="1"/>
      <c r="DR110" s="1"/>
      <c r="DS110" s="1"/>
      <c r="DT110" s="2"/>
      <c r="DU110" s="1"/>
      <c r="DV110" s="1"/>
      <c r="DW110" s="1"/>
      <c r="DX110" s="1"/>
      <c r="DY110" s="1"/>
      <c r="DZ110" s="1"/>
      <c r="EA110" s="1"/>
      <c r="EB110" s="1"/>
      <c r="EC110" s="1"/>
      <c r="ED110" s="4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</row>
    <row r="111" spans="1:162" x14ac:dyDescent="0.55000000000000004">
      <c r="A111" s="1" t="s">
        <v>17</v>
      </c>
      <c r="B111" s="1" t="s">
        <v>206</v>
      </c>
      <c r="C111" s="1" t="s">
        <v>206</v>
      </c>
      <c r="D111" s="1" t="s">
        <v>94</v>
      </c>
      <c r="E111" s="4">
        <v>306</v>
      </c>
      <c r="F111" s="2">
        <v>89.7</v>
      </c>
      <c r="G111" s="2">
        <v>27.1</v>
      </c>
      <c r="H111" s="11">
        <v>27.125</v>
      </c>
      <c r="I111" s="1" t="s">
        <v>98</v>
      </c>
      <c r="J111" s="1" t="s">
        <v>98</v>
      </c>
      <c r="K111" s="1" t="s">
        <v>98</v>
      </c>
      <c r="L111" s="2">
        <v>13.4</v>
      </c>
      <c r="M111" s="11">
        <v>13.375</v>
      </c>
      <c r="N111" s="11" t="s">
        <v>98</v>
      </c>
      <c r="O111" s="1" t="s">
        <v>98</v>
      </c>
      <c r="P111" s="1" t="s">
        <v>98</v>
      </c>
      <c r="Q111" s="3">
        <v>1.26</v>
      </c>
      <c r="R111" s="11">
        <v>1.25</v>
      </c>
      <c r="S111" s="13">
        <v>0.625</v>
      </c>
      <c r="T111" s="3">
        <v>2.2799999999999998</v>
      </c>
      <c r="U111" s="13">
        <v>2.25</v>
      </c>
      <c r="V111" s="1" t="s">
        <v>98</v>
      </c>
      <c r="W111" s="1" t="s">
        <v>98</v>
      </c>
      <c r="X111" s="1" t="s">
        <v>98</v>
      </c>
      <c r="Y111" s="16">
        <v>2.78</v>
      </c>
      <c r="Z111" s="18">
        <v>3.5625</v>
      </c>
      <c r="AA111" s="18">
        <v>1.8125</v>
      </c>
      <c r="AB111" s="1" t="s">
        <v>98</v>
      </c>
      <c r="AC111" s="1" t="s">
        <v>98</v>
      </c>
      <c r="AD111" s="1" t="s">
        <v>98</v>
      </c>
      <c r="AE111" s="1" t="s">
        <v>98</v>
      </c>
      <c r="AF111" s="1" t="s">
        <v>98</v>
      </c>
      <c r="AG111" s="3">
        <v>2.94</v>
      </c>
      <c r="AH111" s="1" t="s">
        <v>98</v>
      </c>
      <c r="AI111" s="1" t="s">
        <v>98</v>
      </c>
      <c r="AJ111" s="2">
        <v>17.100000000000001</v>
      </c>
      <c r="AK111" s="1" t="s">
        <v>98</v>
      </c>
      <c r="AL111" s="1" t="s">
        <v>98</v>
      </c>
      <c r="AM111" s="4">
        <v>10700</v>
      </c>
      <c r="AN111" s="4">
        <v>922</v>
      </c>
      <c r="AO111" s="4">
        <v>789</v>
      </c>
      <c r="AP111" s="2">
        <v>10.9</v>
      </c>
      <c r="AQ111" s="4">
        <v>919</v>
      </c>
      <c r="AR111" s="4">
        <v>214</v>
      </c>
      <c r="AS111" s="4">
        <v>137</v>
      </c>
      <c r="AT111" s="3">
        <v>3.2</v>
      </c>
      <c r="AU111" s="1" t="s">
        <v>98</v>
      </c>
      <c r="AV111" s="1" t="s">
        <v>98</v>
      </c>
      <c r="AW111" s="1" t="s">
        <v>98</v>
      </c>
      <c r="AX111" s="4">
        <v>117</v>
      </c>
      <c r="AY111" s="4">
        <v>142000</v>
      </c>
      <c r="AZ111" s="1" t="s">
        <v>98</v>
      </c>
      <c r="BA111" s="2">
        <v>83.1</v>
      </c>
      <c r="BB111" s="4">
        <v>635</v>
      </c>
      <c r="BC111" s="1" t="s">
        <v>98</v>
      </c>
      <c r="BD111" s="1" t="s">
        <v>98</v>
      </c>
      <c r="BE111" s="4">
        <v>172</v>
      </c>
      <c r="BF111" s="4">
        <v>459</v>
      </c>
      <c r="BG111" s="1" t="s">
        <v>98</v>
      </c>
      <c r="BH111" s="1" t="s">
        <v>98</v>
      </c>
      <c r="BI111" s="1" t="s">
        <v>98</v>
      </c>
      <c r="BJ111" s="1" t="s">
        <v>98</v>
      </c>
      <c r="BK111" s="1" t="s">
        <v>98</v>
      </c>
      <c r="BL111" s="1" t="s">
        <v>98</v>
      </c>
      <c r="BM111" s="1" t="s">
        <v>98</v>
      </c>
      <c r="BN111" s="1" t="s">
        <v>98</v>
      </c>
      <c r="BO111" s="1" t="s">
        <v>98</v>
      </c>
      <c r="BP111" s="1" t="s">
        <v>98</v>
      </c>
      <c r="BQ111" s="1" t="s">
        <v>98</v>
      </c>
      <c r="BR111" s="1" t="s">
        <v>98</v>
      </c>
      <c r="BS111" s="1" t="s">
        <v>98</v>
      </c>
      <c r="BT111" s="1" t="s">
        <v>98</v>
      </c>
      <c r="BU111" s="1" t="s">
        <v>98</v>
      </c>
      <c r="BV111" s="1" t="s">
        <v>98</v>
      </c>
      <c r="BW111" s="3">
        <v>3.81</v>
      </c>
      <c r="BX111" s="2">
        <v>24.8</v>
      </c>
      <c r="BY111" s="2">
        <v>90.6</v>
      </c>
      <c r="BZ111" s="1" t="s">
        <v>98</v>
      </c>
      <c r="CA111" s="4">
        <v>104</v>
      </c>
      <c r="CB111" s="2">
        <v>67.599999999999994</v>
      </c>
      <c r="CC111" s="2">
        <v>81</v>
      </c>
      <c r="CD111" s="11">
        <v>20</v>
      </c>
      <c r="CE111" s="11">
        <v>5.5</v>
      </c>
      <c r="CF111" s="12" t="s">
        <v>98</v>
      </c>
      <c r="CG111" s="3">
        <f>Beams!$B$11/F111</f>
        <v>125.30657748049052</v>
      </c>
      <c r="CH111" s="3">
        <f>Beams!$B$9/AO111</f>
        <v>14.245880861850443</v>
      </c>
      <c r="CI111" s="3">
        <f>Beams!$C$9/AS111</f>
        <v>82.043795620437962</v>
      </c>
      <c r="CJ111" s="3">
        <f>Beams!$B$8*BE111/(AQ111*2*T111)</f>
        <v>461.33287516942528</v>
      </c>
      <c r="CK111" s="3">
        <f>Beams!$C$8*BF111/(AM111*Q111)</f>
        <v>382.6702269692924</v>
      </c>
      <c r="CL111" s="3">
        <f>Beams!$B$12*T111/AX111</f>
        <v>219.03589743589743</v>
      </c>
      <c r="CM111" s="3">
        <f>Beams!$B$12*Q111/AX111</f>
        <v>121.04615384615384</v>
      </c>
      <c r="CN111" s="3">
        <f t="shared" si="2"/>
        <v>911.87671206323114</v>
      </c>
      <c r="CO111" s="3">
        <f t="shared" si="3"/>
        <v>729.63752759803003</v>
      </c>
      <c r="CP111" s="3"/>
      <c r="CQ111" s="3">
        <f>MIN(Beams!$B$21:$B$22)/MAX(CN111:CP111)-1</f>
        <v>20.932789526719667</v>
      </c>
      <c r="CS111" s="1"/>
      <c r="CT111" s="2"/>
      <c r="CU111" s="2"/>
      <c r="CV111" s="1"/>
      <c r="CW111" s="1"/>
      <c r="CX111" s="1"/>
      <c r="CY111" s="2"/>
      <c r="CZ111" s="1"/>
      <c r="DA111" s="1"/>
      <c r="DB111" s="1"/>
      <c r="DC111" s="1"/>
      <c r="DD111" s="1"/>
      <c r="DE111" s="1"/>
      <c r="DF111" s="1"/>
      <c r="DG111" s="3"/>
      <c r="DH111" s="1"/>
      <c r="DI111" s="1"/>
      <c r="DJ111" s="2"/>
      <c r="DK111" s="1"/>
      <c r="DL111" s="1"/>
      <c r="DM111" s="1"/>
      <c r="DN111" s="1"/>
      <c r="DO111" s="1"/>
      <c r="DP111" s="1"/>
      <c r="DQ111" s="1"/>
      <c r="DR111" s="1"/>
      <c r="DS111" s="1"/>
      <c r="DT111" s="2"/>
      <c r="DU111" s="1"/>
      <c r="DV111" s="1"/>
      <c r="DW111" s="1"/>
      <c r="DX111" s="1"/>
      <c r="DY111" s="1"/>
      <c r="DZ111" s="1"/>
      <c r="EA111" s="1"/>
      <c r="EB111" s="1"/>
      <c r="EC111" s="1"/>
      <c r="ED111" s="4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</row>
    <row r="112" spans="1:162" x14ac:dyDescent="0.55000000000000004">
      <c r="A112" s="1" t="s">
        <v>17</v>
      </c>
      <c r="B112" s="1" t="s">
        <v>207</v>
      </c>
      <c r="C112" s="1" t="s">
        <v>207</v>
      </c>
      <c r="D112" s="1" t="s">
        <v>94</v>
      </c>
      <c r="E112" s="4">
        <v>279</v>
      </c>
      <c r="F112" s="2">
        <v>81.900000000000006</v>
      </c>
      <c r="G112" s="2">
        <v>26.7</v>
      </c>
      <c r="H112" s="11">
        <v>26.75</v>
      </c>
      <c r="I112" s="1" t="s">
        <v>98</v>
      </c>
      <c r="J112" s="1" t="s">
        <v>98</v>
      </c>
      <c r="K112" s="1" t="s">
        <v>98</v>
      </c>
      <c r="L112" s="2">
        <v>13.3</v>
      </c>
      <c r="M112" s="11">
        <v>13.25</v>
      </c>
      <c r="N112" s="11" t="s">
        <v>98</v>
      </c>
      <c r="O112" s="1" t="s">
        <v>98</v>
      </c>
      <c r="P112" s="1" t="s">
        <v>98</v>
      </c>
      <c r="Q112" s="3">
        <v>1.1599999999999999</v>
      </c>
      <c r="R112" s="11">
        <v>1.1875</v>
      </c>
      <c r="S112" s="13">
        <v>0.625</v>
      </c>
      <c r="T112" s="3">
        <v>2.09</v>
      </c>
      <c r="U112" s="13">
        <v>2.0625</v>
      </c>
      <c r="V112" s="1" t="s">
        <v>98</v>
      </c>
      <c r="W112" s="1" t="s">
        <v>98</v>
      </c>
      <c r="X112" s="1" t="s">
        <v>98</v>
      </c>
      <c r="Y112" s="16">
        <v>2.59</v>
      </c>
      <c r="Z112" s="18">
        <v>3.375</v>
      </c>
      <c r="AA112" s="18">
        <v>1.8125</v>
      </c>
      <c r="AB112" s="1" t="s">
        <v>98</v>
      </c>
      <c r="AC112" s="1" t="s">
        <v>98</v>
      </c>
      <c r="AD112" s="1" t="s">
        <v>98</v>
      </c>
      <c r="AE112" s="1" t="s">
        <v>98</v>
      </c>
      <c r="AF112" s="1" t="s">
        <v>98</v>
      </c>
      <c r="AG112" s="3">
        <v>3.18</v>
      </c>
      <c r="AH112" s="1" t="s">
        <v>98</v>
      </c>
      <c r="AI112" s="1" t="s">
        <v>98</v>
      </c>
      <c r="AJ112" s="2">
        <v>18.600000000000001</v>
      </c>
      <c r="AK112" s="1" t="s">
        <v>98</v>
      </c>
      <c r="AL112" s="1" t="s">
        <v>98</v>
      </c>
      <c r="AM112" s="4">
        <v>9600</v>
      </c>
      <c r="AN112" s="4">
        <v>835</v>
      </c>
      <c r="AO112" s="4">
        <v>718</v>
      </c>
      <c r="AP112" s="2">
        <v>10.8</v>
      </c>
      <c r="AQ112" s="4">
        <v>823</v>
      </c>
      <c r="AR112" s="4">
        <v>193</v>
      </c>
      <c r="AS112" s="4">
        <v>124</v>
      </c>
      <c r="AT112" s="3">
        <v>3.17</v>
      </c>
      <c r="AU112" s="1" t="s">
        <v>98</v>
      </c>
      <c r="AV112" s="1" t="s">
        <v>98</v>
      </c>
      <c r="AW112" s="1" t="s">
        <v>98</v>
      </c>
      <c r="AX112" s="2">
        <v>90.5</v>
      </c>
      <c r="AY112" s="4">
        <v>125000</v>
      </c>
      <c r="AZ112" s="1" t="s">
        <v>98</v>
      </c>
      <c r="BA112" s="2">
        <v>81.8</v>
      </c>
      <c r="BB112" s="4">
        <v>569</v>
      </c>
      <c r="BC112" s="1" t="s">
        <v>98</v>
      </c>
      <c r="BD112" s="1" t="s">
        <v>98</v>
      </c>
      <c r="BE112" s="4">
        <v>156</v>
      </c>
      <c r="BF112" s="4">
        <v>416</v>
      </c>
      <c r="BG112" s="1" t="s">
        <v>98</v>
      </c>
      <c r="BH112" s="1" t="s">
        <v>98</v>
      </c>
      <c r="BI112" s="1" t="s">
        <v>98</v>
      </c>
      <c r="BJ112" s="1" t="s">
        <v>98</v>
      </c>
      <c r="BK112" s="1" t="s">
        <v>98</v>
      </c>
      <c r="BL112" s="1" t="s">
        <v>98</v>
      </c>
      <c r="BM112" s="1" t="s">
        <v>98</v>
      </c>
      <c r="BN112" s="1" t="s">
        <v>98</v>
      </c>
      <c r="BO112" s="1" t="s">
        <v>98</v>
      </c>
      <c r="BP112" s="1" t="s">
        <v>98</v>
      </c>
      <c r="BQ112" s="1" t="s">
        <v>98</v>
      </c>
      <c r="BR112" s="1" t="s">
        <v>98</v>
      </c>
      <c r="BS112" s="1" t="s">
        <v>98</v>
      </c>
      <c r="BT112" s="1" t="s">
        <v>98</v>
      </c>
      <c r="BU112" s="1" t="s">
        <v>98</v>
      </c>
      <c r="BV112" s="1" t="s">
        <v>98</v>
      </c>
      <c r="BW112" s="3">
        <v>3.76</v>
      </c>
      <c r="BX112" s="2">
        <v>24.6</v>
      </c>
      <c r="BY112" s="2">
        <v>89.7</v>
      </c>
      <c r="BZ112" s="1" t="s">
        <v>98</v>
      </c>
      <c r="CA112" s="4">
        <v>103</v>
      </c>
      <c r="CB112" s="2">
        <v>66.7</v>
      </c>
      <c r="CC112" s="2">
        <v>80</v>
      </c>
      <c r="CD112" s="11">
        <v>20</v>
      </c>
      <c r="CE112" s="11">
        <v>5.5</v>
      </c>
      <c r="CF112" s="12" t="s">
        <v>98</v>
      </c>
      <c r="CG112" s="3">
        <f>Beams!$B$11/F112</f>
        <v>137.24053724053724</v>
      </c>
      <c r="CH112" s="3">
        <f>Beams!$B$9/AO112</f>
        <v>15.654596100278551</v>
      </c>
      <c r="CI112" s="3">
        <f>Beams!$C$9/AS112</f>
        <v>90.645161290322577</v>
      </c>
      <c r="CJ112" s="3">
        <f>Beams!$B$8*BE112/(AQ112*2*T112)</f>
        <v>509.70018662031197</v>
      </c>
      <c r="CK112" s="3">
        <f>Beams!$C$8*BF112/(AM112*Q112)</f>
        <v>419.88505747126436</v>
      </c>
      <c r="CL112" s="3">
        <f>Beams!$B$12*T112/AX112</f>
        <v>259.57569060773477</v>
      </c>
      <c r="CM112" s="3">
        <f>Beams!$B$12*Q112/AX112</f>
        <v>144.07071823204419</v>
      </c>
      <c r="CN112" s="3">
        <f t="shared" si="2"/>
        <v>1020.2123961679802</v>
      </c>
      <c r="CO112" s="3">
        <f t="shared" si="3"/>
        <v>806.53045517677378</v>
      </c>
      <c r="CP112" s="3"/>
      <c r="CQ112" s="3">
        <f>MIN(Beams!$B$21:$B$22)/MAX(CN112:CP112)-1</f>
        <v>18.603761015962952</v>
      </c>
      <c r="CS112" s="1"/>
      <c r="CT112" s="2"/>
      <c r="CU112" s="2"/>
      <c r="CV112" s="1"/>
      <c r="CW112" s="1"/>
      <c r="CX112" s="1"/>
      <c r="CY112" s="2"/>
      <c r="CZ112" s="1"/>
      <c r="DA112" s="1"/>
      <c r="DB112" s="1"/>
      <c r="DC112" s="1"/>
      <c r="DD112" s="1"/>
      <c r="DE112" s="1"/>
      <c r="DF112" s="1"/>
      <c r="DG112" s="3"/>
      <c r="DH112" s="1"/>
      <c r="DI112" s="1"/>
      <c r="DJ112" s="2"/>
      <c r="DK112" s="1"/>
      <c r="DL112" s="1"/>
      <c r="DM112" s="1"/>
      <c r="DN112" s="1"/>
      <c r="DO112" s="1"/>
      <c r="DP112" s="1"/>
      <c r="DQ112" s="1"/>
      <c r="DR112" s="1"/>
      <c r="DS112" s="1"/>
      <c r="DT112" s="2"/>
      <c r="DU112" s="1"/>
      <c r="DV112" s="1"/>
      <c r="DW112" s="1"/>
      <c r="DX112" s="1"/>
      <c r="DY112" s="1"/>
      <c r="DZ112" s="1"/>
      <c r="EA112" s="1"/>
      <c r="EB112" s="1"/>
      <c r="EC112" s="1"/>
      <c r="ED112" s="4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</row>
    <row r="113" spans="1:162" x14ac:dyDescent="0.55000000000000004">
      <c r="A113" s="1" t="s">
        <v>17</v>
      </c>
      <c r="B113" s="1" t="s">
        <v>208</v>
      </c>
      <c r="C113" s="1" t="s">
        <v>208</v>
      </c>
      <c r="D113" s="1" t="s">
        <v>100</v>
      </c>
      <c r="E113" s="4">
        <v>250</v>
      </c>
      <c r="F113" s="2">
        <v>73.5</v>
      </c>
      <c r="G113" s="2">
        <v>26.3</v>
      </c>
      <c r="H113" s="11">
        <v>26.375</v>
      </c>
      <c r="I113" s="1" t="s">
        <v>98</v>
      </c>
      <c r="J113" s="1" t="s">
        <v>98</v>
      </c>
      <c r="K113" s="1" t="s">
        <v>98</v>
      </c>
      <c r="L113" s="2">
        <v>13.2</v>
      </c>
      <c r="M113" s="11">
        <v>13.125</v>
      </c>
      <c r="N113" s="11" t="s">
        <v>98</v>
      </c>
      <c r="O113" s="1" t="s">
        <v>98</v>
      </c>
      <c r="P113" s="1" t="s">
        <v>98</v>
      </c>
      <c r="Q113" s="3">
        <v>1.04</v>
      </c>
      <c r="R113" s="11">
        <v>1.0625</v>
      </c>
      <c r="S113" s="13">
        <v>0.5625</v>
      </c>
      <c r="T113" s="3">
        <v>1.89</v>
      </c>
      <c r="U113" s="13">
        <v>1.875</v>
      </c>
      <c r="V113" s="1" t="s">
        <v>98</v>
      </c>
      <c r="W113" s="1" t="s">
        <v>98</v>
      </c>
      <c r="X113" s="1" t="s">
        <v>98</v>
      </c>
      <c r="Y113" s="16">
        <v>2.39</v>
      </c>
      <c r="Z113" s="18">
        <v>3.125</v>
      </c>
      <c r="AA113" s="18">
        <v>1.75</v>
      </c>
      <c r="AB113" s="1" t="s">
        <v>98</v>
      </c>
      <c r="AC113" s="1" t="s">
        <v>98</v>
      </c>
      <c r="AD113" s="1" t="s">
        <v>98</v>
      </c>
      <c r="AE113" s="1" t="s">
        <v>98</v>
      </c>
      <c r="AF113" s="1" t="s">
        <v>98</v>
      </c>
      <c r="AG113" s="3">
        <v>3.49</v>
      </c>
      <c r="AH113" s="1" t="s">
        <v>98</v>
      </c>
      <c r="AI113" s="1" t="s">
        <v>98</v>
      </c>
      <c r="AJ113" s="2">
        <v>20.7</v>
      </c>
      <c r="AK113" s="1" t="s">
        <v>98</v>
      </c>
      <c r="AL113" s="1" t="s">
        <v>98</v>
      </c>
      <c r="AM113" s="4">
        <v>8490</v>
      </c>
      <c r="AN113" s="4">
        <v>744</v>
      </c>
      <c r="AO113" s="4">
        <v>644</v>
      </c>
      <c r="AP113" s="2">
        <v>10.7</v>
      </c>
      <c r="AQ113" s="4">
        <v>724</v>
      </c>
      <c r="AR113" s="4">
        <v>171</v>
      </c>
      <c r="AS113" s="4">
        <v>110</v>
      </c>
      <c r="AT113" s="3">
        <v>3.14</v>
      </c>
      <c r="AU113" s="1" t="s">
        <v>98</v>
      </c>
      <c r="AV113" s="1" t="s">
        <v>98</v>
      </c>
      <c r="AW113" s="1" t="s">
        <v>98</v>
      </c>
      <c r="AX113" s="2">
        <v>66.599999999999994</v>
      </c>
      <c r="AY113" s="4">
        <v>108000</v>
      </c>
      <c r="AZ113" s="1" t="s">
        <v>98</v>
      </c>
      <c r="BA113" s="2">
        <v>80.599999999999994</v>
      </c>
      <c r="BB113" s="4">
        <v>502</v>
      </c>
      <c r="BC113" s="1" t="s">
        <v>98</v>
      </c>
      <c r="BD113" s="1" t="s">
        <v>98</v>
      </c>
      <c r="BE113" s="4">
        <v>140</v>
      </c>
      <c r="BF113" s="4">
        <v>370</v>
      </c>
      <c r="BG113" s="1" t="s">
        <v>98</v>
      </c>
      <c r="BH113" s="1" t="s">
        <v>98</v>
      </c>
      <c r="BI113" s="1" t="s">
        <v>98</v>
      </c>
      <c r="BJ113" s="1" t="s">
        <v>98</v>
      </c>
      <c r="BK113" s="1" t="s">
        <v>98</v>
      </c>
      <c r="BL113" s="1" t="s">
        <v>98</v>
      </c>
      <c r="BM113" s="1" t="s">
        <v>98</v>
      </c>
      <c r="BN113" s="1" t="s">
        <v>98</v>
      </c>
      <c r="BO113" s="1" t="s">
        <v>98</v>
      </c>
      <c r="BP113" s="1" t="s">
        <v>98</v>
      </c>
      <c r="BQ113" s="1" t="s">
        <v>98</v>
      </c>
      <c r="BR113" s="1" t="s">
        <v>98</v>
      </c>
      <c r="BS113" s="1" t="s">
        <v>98</v>
      </c>
      <c r="BT113" s="1" t="s">
        <v>98</v>
      </c>
      <c r="BU113" s="1" t="s">
        <v>98</v>
      </c>
      <c r="BV113" s="1" t="s">
        <v>98</v>
      </c>
      <c r="BW113" s="3">
        <v>3.71</v>
      </c>
      <c r="BX113" s="2">
        <v>24.4</v>
      </c>
      <c r="BY113" s="2">
        <v>88.8</v>
      </c>
      <c r="BZ113" s="1" t="s">
        <v>98</v>
      </c>
      <c r="CA113" s="4">
        <v>102</v>
      </c>
      <c r="CB113" s="2">
        <v>65.8</v>
      </c>
      <c r="CC113" s="2">
        <v>79</v>
      </c>
      <c r="CD113" s="11">
        <v>20</v>
      </c>
      <c r="CE113" s="11">
        <v>5.5</v>
      </c>
      <c r="CF113" s="12" t="s">
        <v>98</v>
      </c>
      <c r="CG113" s="3">
        <f>Beams!$B$11/F113</f>
        <v>152.9251700680272</v>
      </c>
      <c r="CH113" s="3">
        <f>Beams!$B$9/AO113</f>
        <v>17.453416149068325</v>
      </c>
      <c r="CI113" s="3">
        <f>Beams!$C$9/AS113</f>
        <v>102.18181818181819</v>
      </c>
      <c r="CJ113" s="3">
        <f>Beams!$B$8*BE113/(AQ113*2*T113)</f>
        <v>574.99488438714957</v>
      </c>
      <c r="CK113" s="3">
        <f>Beams!$C$8*BF113/(AM113*Q113)</f>
        <v>471.00661411615471</v>
      </c>
      <c r="CL113" s="3">
        <f>Beams!$B$12*T113/AX113</f>
        <v>318.97297297297297</v>
      </c>
      <c r="CM113" s="3">
        <f>Beams!$B$12*Q113/AX113</f>
        <v>175.51951951951955</v>
      </c>
      <c r="CN113" s="3">
        <f t="shared" si="2"/>
        <v>1171.0584091845824</v>
      </c>
      <c r="CO113" s="3">
        <f t="shared" si="3"/>
        <v>912.27855990737896</v>
      </c>
      <c r="CP113" s="3"/>
      <c r="CQ113" s="3">
        <f>MIN(Beams!$B$21:$B$22)/MAX(CN113:CP113)-1</f>
        <v>16.078567425109192</v>
      </c>
      <c r="CS113" s="1"/>
      <c r="CT113" s="2"/>
      <c r="CU113" s="2"/>
      <c r="CV113" s="1"/>
      <c r="CW113" s="1"/>
      <c r="CX113" s="1"/>
      <c r="CY113" s="2"/>
      <c r="CZ113" s="2"/>
      <c r="DA113" s="1"/>
      <c r="DB113" s="1"/>
      <c r="DC113" s="1"/>
      <c r="DD113" s="1"/>
      <c r="DE113" s="1"/>
      <c r="DF113" s="1"/>
      <c r="DG113" s="3"/>
      <c r="DH113" s="1"/>
      <c r="DI113" s="1"/>
      <c r="DJ113" s="2"/>
      <c r="DK113" s="1"/>
      <c r="DL113" s="1"/>
      <c r="DM113" s="1"/>
      <c r="DN113" s="1"/>
      <c r="DO113" s="1"/>
      <c r="DP113" s="1"/>
      <c r="DQ113" s="1"/>
      <c r="DR113" s="1"/>
      <c r="DS113" s="1"/>
      <c r="DT113" s="2"/>
      <c r="DU113" s="1"/>
      <c r="DV113" s="1"/>
      <c r="DW113" s="1"/>
      <c r="DX113" s="1"/>
      <c r="DY113" s="1"/>
      <c r="DZ113" s="1"/>
      <c r="EA113" s="1"/>
      <c r="EB113" s="1"/>
      <c r="EC113" s="1"/>
      <c r="ED113" s="4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</row>
    <row r="114" spans="1:162" x14ac:dyDescent="0.55000000000000004">
      <c r="A114" s="1" t="s">
        <v>17</v>
      </c>
      <c r="B114" s="1" t="s">
        <v>209</v>
      </c>
      <c r="C114" s="1" t="s">
        <v>209</v>
      </c>
      <c r="D114" s="1" t="s">
        <v>100</v>
      </c>
      <c r="E114" s="4">
        <v>229</v>
      </c>
      <c r="F114" s="2">
        <v>67.2</v>
      </c>
      <c r="G114" s="2">
        <v>26</v>
      </c>
      <c r="H114" s="11">
        <v>26</v>
      </c>
      <c r="I114" s="1" t="s">
        <v>98</v>
      </c>
      <c r="J114" s="1" t="s">
        <v>98</v>
      </c>
      <c r="K114" s="1" t="s">
        <v>98</v>
      </c>
      <c r="L114" s="2">
        <v>13.1</v>
      </c>
      <c r="M114" s="11">
        <v>13.125</v>
      </c>
      <c r="N114" s="11" t="s">
        <v>98</v>
      </c>
      <c r="O114" s="1" t="s">
        <v>98</v>
      </c>
      <c r="P114" s="1" t="s">
        <v>98</v>
      </c>
      <c r="Q114" s="14">
        <v>0.96</v>
      </c>
      <c r="R114" s="11">
        <v>0.9375</v>
      </c>
      <c r="S114" s="13">
        <v>0.5</v>
      </c>
      <c r="T114" s="3">
        <v>1.73</v>
      </c>
      <c r="U114" s="13">
        <v>1.75</v>
      </c>
      <c r="V114" s="1" t="s">
        <v>98</v>
      </c>
      <c r="W114" s="1" t="s">
        <v>98</v>
      </c>
      <c r="X114" s="1" t="s">
        <v>98</v>
      </c>
      <c r="Y114" s="16">
        <v>2.23</v>
      </c>
      <c r="Z114" s="18">
        <v>3</v>
      </c>
      <c r="AA114" s="18">
        <v>1.6875</v>
      </c>
      <c r="AB114" s="1" t="s">
        <v>98</v>
      </c>
      <c r="AC114" s="1" t="s">
        <v>98</v>
      </c>
      <c r="AD114" s="1" t="s">
        <v>98</v>
      </c>
      <c r="AE114" s="1" t="s">
        <v>98</v>
      </c>
      <c r="AF114" s="1" t="s">
        <v>98</v>
      </c>
      <c r="AG114" s="3">
        <v>3.79</v>
      </c>
      <c r="AH114" s="1" t="s">
        <v>98</v>
      </c>
      <c r="AI114" s="1" t="s">
        <v>98</v>
      </c>
      <c r="AJ114" s="2">
        <v>22.5</v>
      </c>
      <c r="AK114" s="1" t="s">
        <v>98</v>
      </c>
      <c r="AL114" s="1" t="s">
        <v>98</v>
      </c>
      <c r="AM114" s="4">
        <v>7650</v>
      </c>
      <c r="AN114" s="4">
        <v>675</v>
      </c>
      <c r="AO114" s="4">
        <v>588</v>
      </c>
      <c r="AP114" s="2">
        <v>10.7</v>
      </c>
      <c r="AQ114" s="4">
        <v>651</v>
      </c>
      <c r="AR114" s="4">
        <v>154</v>
      </c>
      <c r="AS114" s="2">
        <v>99.4</v>
      </c>
      <c r="AT114" s="3">
        <v>3.11</v>
      </c>
      <c r="AU114" s="1" t="s">
        <v>98</v>
      </c>
      <c r="AV114" s="1" t="s">
        <v>98</v>
      </c>
      <c r="AW114" s="1" t="s">
        <v>98</v>
      </c>
      <c r="AX114" s="2">
        <v>51.3</v>
      </c>
      <c r="AY114" s="4">
        <v>96100</v>
      </c>
      <c r="AZ114" s="1" t="s">
        <v>98</v>
      </c>
      <c r="BA114" s="2">
        <v>79.5</v>
      </c>
      <c r="BB114" s="4">
        <v>450</v>
      </c>
      <c r="BC114" s="1" t="s">
        <v>98</v>
      </c>
      <c r="BD114" s="1" t="s">
        <v>98</v>
      </c>
      <c r="BE114" s="4">
        <v>127</v>
      </c>
      <c r="BF114" s="4">
        <v>336</v>
      </c>
      <c r="BG114" s="1" t="s">
        <v>98</v>
      </c>
      <c r="BH114" s="1" t="s">
        <v>98</v>
      </c>
      <c r="BI114" s="1" t="s">
        <v>98</v>
      </c>
      <c r="BJ114" s="1" t="s">
        <v>98</v>
      </c>
      <c r="BK114" s="1" t="s">
        <v>98</v>
      </c>
      <c r="BL114" s="1" t="s">
        <v>98</v>
      </c>
      <c r="BM114" s="1" t="s">
        <v>98</v>
      </c>
      <c r="BN114" s="1" t="s">
        <v>98</v>
      </c>
      <c r="BO114" s="1" t="s">
        <v>98</v>
      </c>
      <c r="BP114" s="1" t="s">
        <v>98</v>
      </c>
      <c r="BQ114" s="1" t="s">
        <v>98</v>
      </c>
      <c r="BR114" s="1" t="s">
        <v>98</v>
      </c>
      <c r="BS114" s="1" t="s">
        <v>98</v>
      </c>
      <c r="BT114" s="1" t="s">
        <v>98</v>
      </c>
      <c r="BU114" s="1" t="s">
        <v>98</v>
      </c>
      <c r="BV114" s="1" t="s">
        <v>98</v>
      </c>
      <c r="BW114" s="3">
        <v>3.67</v>
      </c>
      <c r="BX114" s="2">
        <v>24.3</v>
      </c>
      <c r="BY114" s="2">
        <v>88.9</v>
      </c>
      <c r="BZ114" s="1" t="s">
        <v>98</v>
      </c>
      <c r="CA114" s="4">
        <v>102</v>
      </c>
      <c r="CB114" s="2">
        <v>65.099999999999994</v>
      </c>
      <c r="CC114" s="2">
        <v>78.2</v>
      </c>
      <c r="CD114" s="11">
        <v>20</v>
      </c>
      <c r="CE114" s="11">
        <v>5.5</v>
      </c>
      <c r="CF114" s="12" t="s">
        <v>98</v>
      </c>
      <c r="CG114" s="3">
        <f>Beams!$B$11/F114</f>
        <v>167.26190476190476</v>
      </c>
      <c r="CH114" s="3">
        <f>Beams!$B$9/AO114</f>
        <v>19.1156462585034</v>
      </c>
      <c r="CI114" s="3">
        <f>Beams!$C$9/AS114</f>
        <v>113.07847082494969</v>
      </c>
      <c r="CJ114" s="3">
        <f>Beams!$B$8*BE114/(AQ114*2*T114)</f>
        <v>633.74266357671172</v>
      </c>
      <c r="CK114" s="3">
        <f>Beams!$C$8*BF114/(AM114*Q114)</f>
        <v>514.24836601307186</v>
      </c>
      <c r="CL114" s="3">
        <f>Beams!$B$12*T114/AX114</f>
        <v>379.04873294346982</v>
      </c>
      <c r="CM114" s="3">
        <f>Beams!$B$12*Q114/AX114</f>
        <v>210.33918128654972</v>
      </c>
      <c r="CN114" s="3">
        <f t="shared" si="2"/>
        <v>1313.6198178200239</v>
      </c>
      <c r="CO114" s="3">
        <f t="shared" si="3"/>
        <v>1007.8470957509768</v>
      </c>
      <c r="CP114" s="3"/>
      <c r="CQ114" s="3">
        <f>MIN(Beams!$B$21:$B$22)/MAX(CN114:CP114)-1</f>
        <v>14.225105261574361</v>
      </c>
      <c r="CS114" s="1"/>
      <c r="CT114" s="2"/>
      <c r="CU114" s="2"/>
      <c r="CV114" s="1"/>
      <c r="CW114" s="1"/>
      <c r="CX114" s="1"/>
      <c r="CY114" s="2"/>
      <c r="CZ114" s="1"/>
      <c r="DA114" s="1"/>
      <c r="DB114" s="1"/>
      <c r="DC114" s="1"/>
      <c r="DD114" s="1"/>
      <c r="DE114" s="1"/>
      <c r="DF114" s="1"/>
      <c r="DG114" s="3"/>
      <c r="DH114" s="1"/>
      <c r="DI114" s="1"/>
      <c r="DJ114" s="2"/>
      <c r="DK114" s="1"/>
      <c r="DL114" s="1"/>
      <c r="DM114" s="1"/>
      <c r="DN114" s="1"/>
      <c r="DO114" s="1"/>
      <c r="DP114" s="1"/>
      <c r="DQ114" s="1"/>
      <c r="DR114" s="1"/>
      <c r="DS114" s="1"/>
      <c r="DT114" s="2"/>
      <c r="DU114" s="1"/>
      <c r="DV114" s="1"/>
      <c r="DW114" s="1"/>
      <c r="DX114" s="1"/>
      <c r="DY114" s="1"/>
      <c r="DZ114" s="1"/>
      <c r="EA114" s="1"/>
      <c r="EB114" s="1"/>
      <c r="EC114" s="1"/>
      <c r="ED114" s="4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</row>
    <row r="115" spans="1:162" x14ac:dyDescent="0.55000000000000004">
      <c r="A115" s="1" t="s">
        <v>17</v>
      </c>
      <c r="B115" s="1" t="s">
        <v>210</v>
      </c>
      <c r="C115" s="1" t="s">
        <v>210</v>
      </c>
      <c r="D115" s="1" t="s">
        <v>100</v>
      </c>
      <c r="E115" s="4">
        <v>207</v>
      </c>
      <c r="F115" s="2">
        <v>60.7</v>
      </c>
      <c r="G115" s="2">
        <v>25.7</v>
      </c>
      <c r="H115" s="11">
        <v>25.75</v>
      </c>
      <c r="I115" s="1" t="s">
        <v>98</v>
      </c>
      <c r="J115" s="1" t="s">
        <v>98</v>
      </c>
      <c r="K115" s="1" t="s">
        <v>98</v>
      </c>
      <c r="L115" s="2">
        <v>13</v>
      </c>
      <c r="M115" s="11">
        <v>13</v>
      </c>
      <c r="N115" s="11" t="s">
        <v>98</v>
      </c>
      <c r="O115" s="1" t="s">
        <v>98</v>
      </c>
      <c r="P115" s="1" t="s">
        <v>98</v>
      </c>
      <c r="Q115" s="14">
        <v>0.87</v>
      </c>
      <c r="R115" s="11">
        <v>0.875</v>
      </c>
      <c r="S115" s="13">
        <v>0.4375</v>
      </c>
      <c r="T115" s="3">
        <v>1.57</v>
      </c>
      <c r="U115" s="13">
        <v>1.5625</v>
      </c>
      <c r="V115" s="1" t="s">
        <v>98</v>
      </c>
      <c r="W115" s="1" t="s">
        <v>98</v>
      </c>
      <c r="X115" s="1" t="s">
        <v>98</v>
      </c>
      <c r="Y115" s="16">
        <v>2.0699999999999998</v>
      </c>
      <c r="Z115" s="18">
        <v>2.875</v>
      </c>
      <c r="AA115" s="18">
        <v>1.625</v>
      </c>
      <c r="AB115" s="1" t="s">
        <v>98</v>
      </c>
      <c r="AC115" s="1" t="s">
        <v>98</v>
      </c>
      <c r="AD115" s="1" t="s">
        <v>98</v>
      </c>
      <c r="AE115" s="1" t="s">
        <v>98</v>
      </c>
      <c r="AF115" s="1" t="s">
        <v>98</v>
      </c>
      <c r="AG115" s="3">
        <v>4.1399999999999997</v>
      </c>
      <c r="AH115" s="1" t="s">
        <v>98</v>
      </c>
      <c r="AI115" s="1" t="s">
        <v>98</v>
      </c>
      <c r="AJ115" s="2">
        <v>24.8</v>
      </c>
      <c r="AK115" s="1" t="s">
        <v>98</v>
      </c>
      <c r="AL115" s="1" t="s">
        <v>98</v>
      </c>
      <c r="AM115" s="4">
        <v>6820</v>
      </c>
      <c r="AN115" s="4">
        <v>606</v>
      </c>
      <c r="AO115" s="4">
        <v>531</v>
      </c>
      <c r="AP115" s="2">
        <v>10.6</v>
      </c>
      <c r="AQ115" s="4">
        <v>578</v>
      </c>
      <c r="AR115" s="4">
        <v>137</v>
      </c>
      <c r="AS115" s="2">
        <v>88.8</v>
      </c>
      <c r="AT115" s="3">
        <v>3.08</v>
      </c>
      <c r="AU115" s="1" t="s">
        <v>98</v>
      </c>
      <c r="AV115" s="1" t="s">
        <v>98</v>
      </c>
      <c r="AW115" s="1" t="s">
        <v>98</v>
      </c>
      <c r="AX115" s="2">
        <v>38.299999999999997</v>
      </c>
      <c r="AY115" s="4">
        <v>84100</v>
      </c>
      <c r="AZ115" s="1" t="s">
        <v>98</v>
      </c>
      <c r="BA115" s="2">
        <v>78.400000000000006</v>
      </c>
      <c r="BB115" s="4">
        <v>400</v>
      </c>
      <c r="BC115" s="1" t="s">
        <v>98</v>
      </c>
      <c r="BD115" s="1" t="s">
        <v>98</v>
      </c>
      <c r="BE115" s="4">
        <v>115</v>
      </c>
      <c r="BF115" s="4">
        <v>302</v>
      </c>
      <c r="BG115" s="1" t="s">
        <v>98</v>
      </c>
      <c r="BH115" s="1" t="s">
        <v>98</v>
      </c>
      <c r="BI115" s="1" t="s">
        <v>98</v>
      </c>
      <c r="BJ115" s="1" t="s">
        <v>98</v>
      </c>
      <c r="BK115" s="1" t="s">
        <v>98</v>
      </c>
      <c r="BL115" s="1" t="s">
        <v>98</v>
      </c>
      <c r="BM115" s="1" t="s">
        <v>98</v>
      </c>
      <c r="BN115" s="1" t="s">
        <v>98</v>
      </c>
      <c r="BO115" s="1" t="s">
        <v>98</v>
      </c>
      <c r="BP115" s="1" t="s">
        <v>98</v>
      </c>
      <c r="BQ115" s="1" t="s">
        <v>98</v>
      </c>
      <c r="BR115" s="1" t="s">
        <v>98</v>
      </c>
      <c r="BS115" s="1" t="s">
        <v>98</v>
      </c>
      <c r="BT115" s="1" t="s">
        <v>98</v>
      </c>
      <c r="BU115" s="1" t="s">
        <v>98</v>
      </c>
      <c r="BV115" s="1" t="s">
        <v>98</v>
      </c>
      <c r="BW115" s="3">
        <v>3.62</v>
      </c>
      <c r="BX115" s="2">
        <v>24.1</v>
      </c>
      <c r="BY115" s="2">
        <v>88</v>
      </c>
      <c r="BZ115" s="1" t="s">
        <v>98</v>
      </c>
      <c r="CA115" s="4">
        <v>101</v>
      </c>
      <c r="CB115" s="2">
        <v>64.400000000000006</v>
      </c>
      <c r="CC115" s="2">
        <v>77.400000000000006</v>
      </c>
      <c r="CD115" s="11">
        <v>20</v>
      </c>
      <c r="CE115" s="11">
        <v>5.5</v>
      </c>
      <c r="CF115" s="12" t="s">
        <v>98</v>
      </c>
      <c r="CG115" s="3">
        <f>Beams!$B$11/F115</f>
        <v>185.17298187808896</v>
      </c>
      <c r="CH115" s="3">
        <f>Beams!$B$9/AO115</f>
        <v>21.167608286252353</v>
      </c>
      <c r="CI115" s="3">
        <f>Beams!$C$9/AS115</f>
        <v>126.57657657657658</v>
      </c>
      <c r="CJ115" s="3">
        <f>Beams!$B$8*BE115/(AQ115*2*T115)</f>
        <v>712.20770061490316</v>
      </c>
      <c r="CK115" s="3">
        <f>Beams!$C$8*BF115/(AM115*Q115)</f>
        <v>572.09694273098057</v>
      </c>
      <c r="CL115" s="3">
        <f>Beams!$B$12*T115/AX115</f>
        <v>460.7519582245431</v>
      </c>
      <c r="CM115" s="3">
        <f>Beams!$B$12*Q115/AX115</f>
        <v>255.32114882506528</v>
      </c>
      <c r="CN115" s="3">
        <f t="shared" si="2"/>
        <v>1506.4628662464786</v>
      </c>
      <c r="CO115" s="3">
        <f t="shared" si="3"/>
        <v>1135.0265383105623</v>
      </c>
      <c r="CP115" s="3"/>
      <c r="CQ115" s="3">
        <f>MIN(Beams!$B$21:$B$22)/MAX(CN115:CP115)-1</f>
        <v>12.276132089357267</v>
      </c>
      <c r="CS115" s="1"/>
      <c r="CT115" s="2"/>
      <c r="CU115" s="2"/>
      <c r="CV115" s="1"/>
      <c r="CW115" s="1"/>
      <c r="CX115" s="1"/>
      <c r="CY115" s="2"/>
      <c r="CZ115" s="1"/>
      <c r="DA115" s="1"/>
      <c r="DB115" s="1"/>
      <c r="DC115" s="1"/>
      <c r="DD115" s="1"/>
      <c r="DE115" s="1"/>
      <c r="DF115" s="1"/>
      <c r="DG115" s="3"/>
      <c r="DH115" s="1"/>
      <c r="DI115" s="1"/>
      <c r="DJ115" s="2"/>
      <c r="DK115" s="1"/>
      <c r="DL115" s="1"/>
      <c r="DM115" s="1"/>
      <c r="DN115" s="1"/>
      <c r="DO115" s="1"/>
      <c r="DP115" s="1"/>
      <c r="DQ115" s="1"/>
      <c r="DR115" s="1"/>
      <c r="DS115" s="1"/>
      <c r="DT115" s="2"/>
      <c r="DU115" s="1"/>
      <c r="DV115" s="1"/>
      <c r="DW115" s="1"/>
      <c r="DX115" s="1"/>
      <c r="DY115" s="1"/>
      <c r="DZ115" s="1"/>
      <c r="EA115" s="1"/>
      <c r="EB115" s="1"/>
      <c r="EC115" s="1"/>
      <c r="ED115" s="4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</row>
    <row r="116" spans="1:162" x14ac:dyDescent="0.55000000000000004">
      <c r="A116" s="1" t="s">
        <v>17</v>
      </c>
      <c r="B116" s="1" t="s">
        <v>211</v>
      </c>
      <c r="C116" s="1" t="s">
        <v>211</v>
      </c>
      <c r="D116" s="1" t="s">
        <v>100</v>
      </c>
      <c r="E116" s="4">
        <v>192</v>
      </c>
      <c r="F116" s="2">
        <v>56.5</v>
      </c>
      <c r="G116" s="2">
        <v>25.5</v>
      </c>
      <c r="H116" s="11">
        <v>25.5</v>
      </c>
      <c r="I116" s="1" t="s">
        <v>98</v>
      </c>
      <c r="J116" s="1" t="s">
        <v>98</v>
      </c>
      <c r="K116" s="1" t="s">
        <v>98</v>
      </c>
      <c r="L116" s="2">
        <v>13</v>
      </c>
      <c r="M116" s="11">
        <v>13</v>
      </c>
      <c r="N116" s="11" t="s">
        <v>98</v>
      </c>
      <c r="O116" s="1" t="s">
        <v>98</v>
      </c>
      <c r="P116" s="1" t="s">
        <v>98</v>
      </c>
      <c r="Q116" s="14">
        <v>0.81</v>
      </c>
      <c r="R116" s="11">
        <v>0.8125</v>
      </c>
      <c r="S116" s="13">
        <v>0.4375</v>
      </c>
      <c r="T116" s="3">
        <v>1.46</v>
      </c>
      <c r="U116" s="13">
        <v>1.4375</v>
      </c>
      <c r="V116" s="1" t="s">
        <v>98</v>
      </c>
      <c r="W116" s="1" t="s">
        <v>98</v>
      </c>
      <c r="X116" s="1" t="s">
        <v>98</v>
      </c>
      <c r="Y116" s="16">
        <v>1.96</v>
      </c>
      <c r="Z116" s="18">
        <v>2.75</v>
      </c>
      <c r="AA116" s="18">
        <v>1.625</v>
      </c>
      <c r="AB116" s="1" t="s">
        <v>98</v>
      </c>
      <c r="AC116" s="1" t="s">
        <v>98</v>
      </c>
      <c r="AD116" s="1" t="s">
        <v>98</v>
      </c>
      <c r="AE116" s="1" t="s">
        <v>98</v>
      </c>
      <c r="AF116" s="1" t="s">
        <v>98</v>
      </c>
      <c r="AG116" s="3">
        <v>4.43</v>
      </c>
      <c r="AH116" s="1" t="s">
        <v>98</v>
      </c>
      <c r="AI116" s="1" t="s">
        <v>98</v>
      </c>
      <c r="AJ116" s="2">
        <v>26.6</v>
      </c>
      <c r="AK116" s="1" t="s">
        <v>98</v>
      </c>
      <c r="AL116" s="1" t="s">
        <v>98</v>
      </c>
      <c r="AM116" s="4">
        <v>6260</v>
      </c>
      <c r="AN116" s="4">
        <v>559</v>
      </c>
      <c r="AO116" s="4">
        <v>491</v>
      </c>
      <c r="AP116" s="2">
        <v>10.5</v>
      </c>
      <c r="AQ116" s="4">
        <v>530</v>
      </c>
      <c r="AR116" s="4">
        <v>126</v>
      </c>
      <c r="AS116" s="2">
        <v>81.8</v>
      </c>
      <c r="AT116" s="3">
        <v>3.07</v>
      </c>
      <c r="AU116" s="1" t="s">
        <v>98</v>
      </c>
      <c r="AV116" s="1" t="s">
        <v>98</v>
      </c>
      <c r="AW116" s="1" t="s">
        <v>98</v>
      </c>
      <c r="AX116" s="2">
        <v>30.8</v>
      </c>
      <c r="AY116" s="4">
        <v>76300</v>
      </c>
      <c r="AZ116" s="1" t="s">
        <v>98</v>
      </c>
      <c r="BA116" s="2">
        <v>78.099999999999994</v>
      </c>
      <c r="BB116" s="4">
        <v>371</v>
      </c>
      <c r="BC116" s="1" t="s">
        <v>98</v>
      </c>
      <c r="BD116" s="1" t="s">
        <v>98</v>
      </c>
      <c r="BE116" s="4">
        <v>107</v>
      </c>
      <c r="BF116" s="4">
        <v>280</v>
      </c>
      <c r="BG116" s="1" t="s">
        <v>98</v>
      </c>
      <c r="BH116" s="1" t="s">
        <v>98</v>
      </c>
      <c r="BI116" s="1" t="s">
        <v>98</v>
      </c>
      <c r="BJ116" s="1" t="s">
        <v>98</v>
      </c>
      <c r="BK116" s="1" t="s">
        <v>98</v>
      </c>
      <c r="BL116" s="1" t="s">
        <v>98</v>
      </c>
      <c r="BM116" s="1" t="s">
        <v>98</v>
      </c>
      <c r="BN116" s="1" t="s">
        <v>98</v>
      </c>
      <c r="BO116" s="1" t="s">
        <v>98</v>
      </c>
      <c r="BP116" s="1" t="s">
        <v>98</v>
      </c>
      <c r="BQ116" s="1" t="s">
        <v>98</v>
      </c>
      <c r="BR116" s="1" t="s">
        <v>98</v>
      </c>
      <c r="BS116" s="1" t="s">
        <v>98</v>
      </c>
      <c r="BT116" s="1" t="s">
        <v>98</v>
      </c>
      <c r="BU116" s="1" t="s">
        <v>98</v>
      </c>
      <c r="BV116" s="1" t="s">
        <v>98</v>
      </c>
      <c r="BW116" s="3">
        <v>3.6</v>
      </c>
      <c r="BX116" s="2">
        <v>24</v>
      </c>
      <c r="BY116" s="2">
        <v>88</v>
      </c>
      <c r="BZ116" s="1" t="s">
        <v>98</v>
      </c>
      <c r="CA116" s="4">
        <v>101</v>
      </c>
      <c r="CB116" s="2">
        <v>64</v>
      </c>
      <c r="CC116" s="2">
        <v>77</v>
      </c>
      <c r="CD116" s="11">
        <v>20</v>
      </c>
      <c r="CE116" s="11">
        <v>5.5</v>
      </c>
      <c r="CF116" s="12" t="s">
        <v>98</v>
      </c>
      <c r="CG116" s="3">
        <f>Beams!$B$11/F116</f>
        <v>198.93805309734512</v>
      </c>
      <c r="CH116" s="3">
        <f>Beams!$B$9/AO116</f>
        <v>22.892057026476579</v>
      </c>
      <c r="CI116" s="3">
        <f>Beams!$C$9/AS116</f>
        <v>137.4083129584352</v>
      </c>
      <c r="CJ116" s="3">
        <f>Beams!$B$8*BE116/(AQ116*2*T116)</f>
        <v>777.12587231842861</v>
      </c>
      <c r="CK116" s="3">
        <f>Beams!$C$8*BF116/(AM116*Q116)</f>
        <v>620.67605411588363</v>
      </c>
      <c r="CL116" s="3">
        <f>Beams!$B$12*T116/AX116</f>
        <v>532.80519480519467</v>
      </c>
      <c r="CM116" s="3">
        <f>Beams!$B$12*Q116/AX116</f>
        <v>295.59740259740266</v>
      </c>
      <c r="CN116" s="3">
        <f t="shared" si="2"/>
        <v>1671.0685909719166</v>
      </c>
      <c r="CO116" s="3">
        <f t="shared" si="3"/>
        <v>1243.7451549028078</v>
      </c>
      <c r="CP116" s="3"/>
      <c r="CQ116" s="3">
        <f>MIN(Beams!$B$21:$B$22)/MAX(CN116:CP116)-1</f>
        <v>10.968389632868226</v>
      </c>
      <c r="CS116" s="1"/>
      <c r="CT116" s="2"/>
      <c r="CU116" s="2"/>
      <c r="CV116" s="1"/>
      <c r="CW116" s="1"/>
      <c r="CX116" s="1"/>
      <c r="CY116" s="2"/>
      <c r="CZ116" s="1"/>
      <c r="DA116" s="1"/>
      <c r="DB116" s="1"/>
      <c r="DC116" s="1"/>
      <c r="DD116" s="1"/>
      <c r="DE116" s="1"/>
      <c r="DF116" s="1"/>
      <c r="DG116" s="3"/>
      <c r="DH116" s="1"/>
      <c r="DI116" s="1"/>
      <c r="DJ116" s="2"/>
      <c r="DK116" s="1"/>
      <c r="DL116" s="1"/>
      <c r="DM116" s="1"/>
      <c r="DN116" s="1"/>
      <c r="DO116" s="1"/>
      <c r="DP116" s="1"/>
      <c r="DQ116" s="1"/>
      <c r="DR116" s="1"/>
      <c r="DS116" s="1"/>
      <c r="DT116" s="2"/>
      <c r="DU116" s="1"/>
      <c r="DV116" s="1"/>
      <c r="DW116" s="1"/>
      <c r="DX116" s="1"/>
      <c r="DY116" s="1"/>
      <c r="DZ116" s="1"/>
      <c r="EA116" s="1"/>
      <c r="EB116" s="1"/>
      <c r="EC116" s="1"/>
      <c r="ED116" s="4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</row>
    <row r="117" spans="1:162" x14ac:dyDescent="0.55000000000000004">
      <c r="A117" s="1" t="s">
        <v>17</v>
      </c>
      <c r="B117" s="1" t="s">
        <v>212</v>
      </c>
      <c r="C117" s="1" t="s">
        <v>212</v>
      </c>
      <c r="D117" s="1" t="s">
        <v>100</v>
      </c>
      <c r="E117" s="4">
        <v>176</v>
      </c>
      <c r="F117" s="2">
        <v>51.7</v>
      </c>
      <c r="G117" s="2">
        <v>25.2</v>
      </c>
      <c r="H117" s="11">
        <v>25.25</v>
      </c>
      <c r="I117" s="1" t="s">
        <v>98</v>
      </c>
      <c r="J117" s="1" t="s">
        <v>98</v>
      </c>
      <c r="K117" s="1" t="s">
        <v>98</v>
      </c>
      <c r="L117" s="2">
        <v>12.9</v>
      </c>
      <c r="M117" s="11">
        <v>12.875</v>
      </c>
      <c r="N117" s="11" t="s">
        <v>98</v>
      </c>
      <c r="O117" s="1" t="s">
        <v>98</v>
      </c>
      <c r="P117" s="1" t="s">
        <v>98</v>
      </c>
      <c r="Q117" s="14">
        <v>0.75</v>
      </c>
      <c r="R117" s="11">
        <v>0.75</v>
      </c>
      <c r="S117" s="13">
        <v>0.375</v>
      </c>
      <c r="T117" s="3">
        <v>1.34</v>
      </c>
      <c r="U117" s="13">
        <v>1.3125</v>
      </c>
      <c r="V117" s="1" t="s">
        <v>98</v>
      </c>
      <c r="W117" s="1" t="s">
        <v>98</v>
      </c>
      <c r="X117" s="1" t="s">
        <v>98</v>
      </c>
      <c r="Y117" s="16">
        <v>1.84</v>
      </c>
      <c r="Z117" s="18">
        <v>2.625</v>
      </c>
      <c r="AA117" s="18">
        <v>1.5625</v>
      </c>
      <c r="AB117" s="1" t="s">
        <v>98</v>
      </c>
      <c r="AC117" s="1" t="s">
        <v>98</v>
      </c>
      <c r="AD117" s="1" t="s">
        <v>98</v>
      </c>
      <c r="AE117" s="1" t="s">
        <v>98</v>
      </c>
      <c r="AF117" s="1" t="s">
        <v>98</v>
      </c>
      <c r="AG117" s="3">
        <v>4.8099999999999996</v>
      </c>
      <c r="AH117" s="1" t="s">
        <v>98</v>
      </c>
      <c r="AI117" s="1" t="s">
        <v>98</v>
      </c>
      <c r="AJ117" s="2">
        <v>28.7</v>
      </c>
      <c r="AK117" s="1" t="s">
        <v>98</v>
      </c>
      <c r="AL117" s="1" t="s">
        <v>98</v>
      </c>
      <c r="AM117" s="4">
        <v>5680</v>
      </c>
      <c r="AN117" s="4">
        <v>511</v>
      </c>
      <c r="AO117" s="4">
        <v>450</v>
      </c>
      <c r="AP117" s="2">
        <v>10.5</v>
      </c>
      <c r="AQ117" s="4">
        <v>479</v>
      </c>
      <c r="AR117" s="4">
        <v>115</v>
      </c>
      <c r="AS117" s="2">
        <v>74.3</v>
      </c>
      <c r="AT117" s="3">
        <v>3.04</v>
      </c>
      <c r="AU117" s="1" t="s">
        <v>98</v>
      </c>
      <c r="AV117" s="1" t="s">
        <v>98</v>
      </c>
      <c r="AW117" s="1" t="s">
        <v>98</v>
      </c>
      <c r="AX117" s="2">
        <v>23.9</v>
      </c>
      <c r="AY117" s="4">
        <v>68400</v>
      </c>
      <c r="AZ117" s="1" t="s">
        <v>98</v>
      </c>
      <c r="BA117" s="2">
        <v>76.900000000000006</v>
      </c>
      <c r="BB117" s="4">
        <v>333</v>
      </c>
      <c r="BC117" s="1" t="s">
        <v>98</v>
      </c>
      <c r="BD117" s="1" t="s">
        <v>98</v>
      </c>
      <c r="BE117" s="2">
        <v>97.1</v>
      </c>
      <c r="BF117" s="4">
        <v>254</v>
      </c>
      <c r="BG117" s="1" t="s">
        <v>98</v>
      </c>
      <c r="BH117" s="1" t="s">
        <v>98</v>
      </c>
      <c r="BI117" s="1" t="s">
        <v>98</v>
      </c>
      <c r="BJ117" s="1" t="s">
        <v>98</v>
      </c>
      <c r="BK117" s="1" t="s">
        <v>98</v>
      </c>
      <c r="BL117" s="1" t="s">
        <v>98</v>
      </c>
      <c r="BM117" s="1" t="s">
        <v>98</v>
      </c>
      <c r="BN117" s="1" t="s">
        <v>98</v>
      </c>
      <c r="BO117" s="1" t="s">
        <v>98</v>
      </c>
      <c r="BP117" s="1" t="s">
        <v>98</v>
      </c>
      <c r="BQ117" s="1" t="s">
        <v>98</v>
      </c>
      <c r="BR117" s="1" t="s">
        <v>98</v>
      </c>
      <c r="BS117" s="1" t="s">
        <v>98</v>
      </c>
      <c r="BT117" s="1" t="s">
        <v>98</v>
      </c>
      <c r="BU117" s="1" t="s">
        <v>98</v>
      </c>
      <c r="BV117" s="1" t="s">
        <v>98</v>
      </c>
      <c r="BW117" s="3">
        <v>3.57</v>
      </c>
      <c r="BX117" s="2">
        <v>23.9</v>
      </c>
      <c r="BY117" s="2">
        <v>86.7</v>
      </c>
      <c r="BZ117" s="1" t="s">
        <v>98</v>
      </c>
      <c r="CA117" s="4">
        <v>99.6</v>
      </c>
      <c r="CB117" s="2">
        <v>63.3</v>
      </c>
      <c r="CC117" s="2">
        <v>76.2</v>
      </c>
      <c r="CD117" s="11">
        <v>20</v>
      </c>
      <c r="CE117" s="11">
        <v>5.5</v>
      </c>
      <c r="CF117" s="12" t="s">
        <v>98</v>
      </c>
      <c r="CG117" s="3">
        <f>Beams!$B$11/F117</f>
        <v>217.4081237911025</v>
      </c>
      <c r="CH117" s="3">
        <f>Beams!$B$9/AO117</f>
        <v>24.977777777777778</v>
      </c>
      <c r="CI117" s="3">
        <f>Beams!$C$9/AS117</f>
        <v>151.27860026917901</v>
      </c>
      <c r="CJ117" s="3">
        <f>Beams!$B$8*BE117/(AQ117*2*T117)</f>
        <v>850.18851462935845</v>
      </c>
      <c r="CK117" s="3">
        <f>Beams!$C$8*BF117/(AM117*Q117)</f>
        <v>670.17840375586854</v>
      </c>
      <c r="CL117" s="3">
        <f>Beams!$B$12*T117/AX117</f>
        <v>630.19246861924694</v>
      </c>
      <c r="CM117" s="3">
        <f>Beams!$B$12*Q117/AX117</f>
        <v>352.71966527196656</v>
      </c>
      <c r="CN117" s="3">
        <f t="shared" si="2"/>
        <v>1874.7962325926767</v>
      </c>
      <c r="CO117" s="3">
        <f t="shared" si="3"/>
        <v>1369.5336817319987</v>
      </c>
      <c r="CP117" s="3"/>
      <c r="CQ117" s="3">
        <f>MIN(Beams!$B$21:$B$22)/MAX(CN117:CP117)-1</f>
        <v>9.667826002798062</v>
      </c>
      <c r="CS117" s="1"/>
      <c r="CT117" s="2"/>
      <c r="CU117" s="2"/>
      <c r="CV117" s="1"/>
      <c r="CW117" s="1"/>
      <c r="CX117" s="1"/>
      <c r="CY117" s="2"/>
      <c r="CZ117" s="1"/>
      <c r="DA117" s="1"/>
      <c r="DB117" s="1"/>
      <c r="DC117" s="1"/>
      <c r="DD117" s="1"/>
      <c r="DE117" s="1"/>
      <c r="DF117" s="1"/>
      <c r="DG117" s="3"/>
      <c r="DH117" s="1"/>
      <c r="DI117" s="1"/>
      <c r="DJ117" s="2"/>
      <c r="DK117" s="1"/>
      <c r="DL117" s="1"/>
      <c r="DM117" s="1"/>
      <c r="DN117" s="1"/>
      <c r="DO117" s="1"/>
      <c r="DP117" s="1"/>
      <c r="DQ117" s="1"/>
      <c r="DR117" s="1"/>
      <c r="DS117" s="1"/>
      <c r="DT117" s="2"/>
      <c r="DU117" s="1"/>
      <c r="DV117" s="1"/>
      <c r="DW117" s="1"/>
      <c r="DX117" s="1"/>
      <c r="DY117" s="1"/>
      <c r="DZ117" s="1"/>
      <c r="EA117" s="1"/>
      <c r="EB117" s="1"/>
      <c r="EC117" s="1"/>
      <c r="ED117" s="4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</row>
    <row r="118" spans="1:162" x14ac:dyDescent="0.55000000000000004">
      <c r="A118" s="1" t="s">
        <v>17</v>
      </c>
      <c r="B118" s="1" t="s">
        <v>213</v>
      </c>
      <c r="C118" s="1" t="s">
        <v>213</v>
      </c>
      <c r="D118" s="1" t="s">
        <v>100</v>
      </c>
      <c r="E118" s="4">
        <v>162</v>
      </c>
      <c r="F118" s="2">
        <v>47.8</v>
      </c>
      <c r="G118" s="2">
        <v>25</v>
      </c>
      <c r="H118" s="11">
        <v>25</v>
      </c>
      <c r="I118" s="1" t="s">
        <v>98</v>
      </c>
      <c r="J118" s="1" t="s">
        <v>98</v>
      </c>
      <c r="K118" s="1" t="s">
        <v>98</v>
      </c>
      <c r="L118" s="2">
        <v>13</v>
      </c>
      <c r="M118" s="11">
        <v>13</v>
      </c>
      <c r="N118" s="11" t="s">
        <v>98</v>
      </c>
      <c r="O118" s="1" t="s">
        <v>98</v>
      </c>
      <c r="P118" s="1" t="s">
        <v>98</v>
      </c>
      <c r="Q118" s="14">
        <v>0.70499999999999996</v>
      </c>
      <c r="R118" s="11">
        <v>0.6875</v>
      </c>
      <c r="S118" s="13">
        <v>0.375</v>
      </c>
      <c r="T118" s="3">
        <v>1.22</v>
      </c>
      <c r="U118" s="13">
        <v>1.25</v>
      </c>
      <c r="V118" s="1" t="s">
        <v>98</v>
      </c>
      <c r="W118" s="1" t="s">
        <v>98</v>
      </c>
      <c r="X118" s="1" t="s">
        <v>98</v>
      </c>
      <c r="Y118" s="16">
        <v>1.72</v>
      </c>
      <c r="Z118" s="18">
        <v>2.5</v>
      </c>
      <c r="AA118" s="18">
        <v>1.5625</v>
      </c>
      <c r="AB118" s="1" t="s">
        <v>98</v>
      </c>
      <c r="AC118" s="1" t="s">
        <v>98</v>
      </c>
      <c r="AD118" s="1" t="s">
        <v>98</v>
      </c>
      <c r="AE118" s="1" t="s">
        <v>98</v>
      </c>
      <c r="AF118" s="1" t="s">
        <v>98</v>
      </c>
      <c r="AG118" s="3">
        <v>5.31</v>
      </c>
      <c r="AH118" s="1" t="s">
        <v>98</v>
      </c>
      <c r="AI118" s="1" t="s">
        <v>98</v>
      </c>
      <c r="AJ118" s="2">
        <v>30.6</v>
      </c>
      <c r="AK118" s="1" t="s">
        <v>98</v>
      </c>
      <c r="AL118" s="1" t="s">
        <v>98</v>
      </c>
      <c r="AM118" s="4">
        <v>5170</v>
      </c>
      <c r="AN118" s="4">
        <v>468</v>
      </c>
      <c r="AO118" s="4">
        <v>414</v>
      </c>
      <c r="AP118" s="2">
        <v>10.4</v>
      </c>
      <c r="AQ118" s="4">
        <v>443</v>
      </c>
      <c r="AR118" s="4">
        <v>105</v>
      </c>
      <c r="AS118" s="2">
        <v>68.400000000000006</v>
      </c>
      <c r="AT118" s="3">
        <v>3.05</v>
      </c>
      <c r="AU118" s="1" t="s">
        <v>98</v>
      </c>
      <c r="AV118" s="1" t="s">
        <v>98</v>
      </c>
      <c r="AW118" s="1" t="s">
        <v>98</v>
      </c>
      <c r="AX118" s="2">
        <v>18.5</v>
      </c>
      <c r="AY118" s="4">
        <v>62600</v>
      </c>
      <c r="AZ118" s="1" t="s">
        <v>98</v>
      </c>
      <c r="BA118" s="2">
        <v>77.3</v>
      </c>
      <c r="BB118" s="4">
        <v>306</v>
      </c>
      <c r="BC118" s="1" t="s">
        <v>98</v>
      </c>
      <c r="BD118" s="1" t="s">
        <v>98</v>
      </c>
      <c r="BE118" s="2">
        <v>89.2</v>
      </c>
      <c r="BF118" s="4">
        <v>233</v>
      </c>
      <c r="BG118" s="1" t="s">
        <v>98</v>
      </c>
      <c r="BH118" s="1" t="s">
        <v>98</v>
      </c>
      <c r="BI118" s="1" t="s">
        <v>98</v>
      </c>
      <c r="BJ118" s="1" t="s">
        <v>98</v>
      </c>
      <c r="BK118" s="1" t="s">
        <v>98</v>
      </c>
      <c r="BL118" s="1" t="s">
        <v>98</v>
      </c>
      <c r="BM118" s="1" t="s">
        <v>98</v>
      </c>
      <c r="BN118" s="1" t="s">
        <v>98</v>
      </c>
      <c r="BO118" s="1" t="s">
        <v>98</v>
      </c>
      <c r="BP118" s="1" t="s">
        <v>98</v>
      </c>
      <c r="BQ118" s="1" t="s">
        <v>98</v>
      </c>
      <c r="BR118" s="1" t="s">
        <v>98</v>
      </c>
      <c r="BS118" s="1" t="s">
        <v>98</v>
      </c>
      <c r="BT118" s="1" t="s">
        <v>98</v>
      </c>
      <c r="BU118" s="1" t="s">
        <v>98</v>
      </c>
      <c r="BV118" s="1" t="s">
        <v>98</v>
      </c>
      <c r="BW118" s="3">
        <v>3.57</v>
      </c>
      <c r="BX118" s="2">
        <v>23.8</v>
      </c>
      <c r="BY118" s="2">
        <v>86.7</v>
      </c>
      <c r="BZ118" s="1" t="s">
        <v>98</v>
      </c>
      <c r="CA118" s="4">
        <v>99.7</v>
      </c>
      <c r="CB118" s="2">
        <v>63</v>
      </c>
      <c r="CC118" s="2">
        <v>76</v>
      </c>
      <c r="CD118" s="11">
        <v>20</v>
      </c>
      <c r="CE118" s="11">
        <v>5.5</v>
      </c>
      <c r="CF118" s="12" t="s">
        <v>98</v>
      </c>
      <c r="CG118" s="3">
        <f>Beams!$B$11/F118</f>
        <v>235.14644351464437</v>
      </c>
      <c r="CH118" s="3">
        <f>Beams!$B$9/AO118</f>
        <v>27.14975845410628</v>
      </c>
      <c r="CI118" s="3">
        <f>Beams!$C$9/AS118</f>
        <v>164.32748538011694</v>
      </c>
      <c r="CJ118" s="3">
        <f>Beams!$B$8*BE118/(AQ118*2*T118)</f>
        <v>927.55060504015091</v>
      </c>
      <c r="CK118" s="3">
        <f>Beams!$C$8*BF118/(AM118*Q118)</f>
        <v>718.52613962165799</v>
      </c>
      <c r="CL118" s="3">
        <f>Beams!$B$12*T118/AX118</f>
        <v>741.23243243243235</v>
      </c>
      <c r="CM118" s="3">
        <f>Beams!$B$12*Q118/AX118</f>
        <v>428.33513513513515</v>
      </c>
      <c r="CN118" s="3">
        <f t="shared" si="2"/>
        <v>2100.317762151074</v>
      </c>
      <c r="CO118" s="3">
        <f t="shared" si="3"/>
        <v>1510.3841148991389</v>
      </c>
      <c r="CP118" s="3"/>
      <c r="CQ118" s="3">
        <f>MIN(Beams!$B$21:$B$22)/MAX(CN118:CP118)-1</f>
        <v>8.5223686436459403</v>
      </c>
      <c r="CS118" s="1"/>
      <c r="CT118" s="2"/>
      <c r="CU118" s="2"/>
      <c r="CV118" s="1"/>
      <c r="CW118" s="1"/>
      <c r="CX118" s="1"/>
      <c r="CY118" s="2"/>
      <c r="CZ118" s="1"/>
      <c r="DA118" s="1"/>
      <c r="DB118" s="1"/>
      <c r="DC118" s="1"/>
      <c r="DD118" s="1"/>
      <c r="DE118" s="1"/>
      <c r="DF118" s="1"/>
      <c r="DG118" s="3"/>
      <c r="DH118" s="1"/>
      <c r="DI118" s="1"/>
      <c r="DJ118" s="2"/>
      <c r="DK118" s="1"/>
      <c r="DL118" s="1"/>
      <c r="DM118" s="1"/>
      <c r="DN118" s="1"/>
      <c r="DO118" s="1"/>
      <c r="DP118" s="1"/>
      <c r="DQ118" s="1"/>
      <c r="DR118" s="1"/>
      <c r="DS118" s="1"/>
      <c r="DT118" s="2"/>
      <c r="DU118" s="1"/>
      <c r="DV118" s="1"/>
      <c r="DW118" s="1"/>
      <c r="DX118" s="1"/>
      <c r="DY118" s="1"/>
      <c r="DZ118" s="1"/>
      <c r="EA118" s="1"/>
      <c r="EB118" s="1"/>
      <c r="EC118" s="1"/>
      <c r="ED118" s="4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</row>
    <row r="119" spans="1:162" x14ac:dyDescent="0.55000000000000004">
      <c r="A119" s="1" t="s">
        <v>17</v>
      </c>
      <c r="B119" s="1" t="s">
        <v>214</v>
      </c>
      <c r="C119" s="1" t="s">
        <v>214</v>
      </c>
      <c r="D119" s="1" t="s">
        <v>100</v>
      </c>
      <c r="E119" s="4">
        <v>146</v>
      </c>
      <c r="F119" s="2">
        <v>43</v>
      </c>
      <c r="G119" s="2">
        <v>24.7</v>
      </c>
      <c r="H119" s="11">
        <v>24.75</v>
      </c>
      <c r="I119" s="1" t="s">
        <v>98</v>
      </c>
      <c r="J119" s="1" t="s">
        <v>98</v>
      </c>
      <c r="K119" s="1" t="s">
        <v>98</v>
      </c>
      <c r="L119" s="2">
        <v>12.9</v>
      </c>
      <c r="M119" s="11">
        <v>12.875</v>
      </c>
      <c r="N119" s="11" t="s">
        <v>98</v>
      </c>
      <c r="O119" s="1" t="s">
        <v>98</v>
      </c>
      <c r="P119" s="1" t="s">
        <v>98</v>
      </c>
      <c r="Q119" s="14">
        <v>0.65</v>
      </c>
      <c r="R119" s="11">
        <v>0.625</v>
      </c>
      <c r="S119" s="13">
        <v>0.3125</v>
      </c>
      <c r="T119" s="3">
        <v>1.0900000000000001</v>
      </c>
      <c r="U119" s="13">
        <v>1.0625</v>
      </c>
      <c r="V119" s="1" t="s">
        <v>98</v>
      </c>
      <c r="W119" s="1" t="s">
        <v>98</v>
      </c>
      <c r="X119" s="1" t="s">
        <v>98</v>
      </c>
      <c r="Y119" s="16">
        <v>1.59</v>
      </c>
      <c r="Z119" s="18">
        <v>2.375</v>
      </c>
      <c r="AA119" s="18">
        <v>1.5625</v>
      </c>
      <c r="AB119" s="1" t="s">
        <v>98</v>
      </c>
      <c r="AC119" s="1" t="s">
        <v>98</v>
      </c>
      <c r="AD119" s="1" t="s">
        <v>98</v>
      </c>
      <c r="AE119" s="1" t="s">
        <v>98</v>
      </c>
      <c r="AF119" s="1" t="s">
        <v>98</v>
      </c>
      <c r="AG119" s="3">
        <v>5.92</v>
      </c>
      <c r="AH119" s="1" t="s">
        <v>98</v>
      </c>
      <c r="AI119" s="1" t="s">
        <v>98</v>
      </c>
      <c r="AJ119" s="2">
        <v>33.200000000000003</v>
      </c>
      <c r="AK119" s="1" t="s">
        <v>98</v>
      </c>
      <c r="AL119" s="1" t="s">
        <v>98</v>
      </c>
      <c r="AM119" s="4">
        <v>4580</v>
      </c>
      <c r="AN119" s="4">
        <v>418</v>
      </c>
      <c r="AO119" s="4">
        <v>371</v>
      </c>
      <c r="AP119" s="2">
        <v>10.3</v>
      </c>
      <c r="AQ119" s="4">
        <v>391</v>
      </c>
      <c r="AR119" s="2">
        <v>93.2</v>
      </c>
      <c r="AS119" s="2">
        <v>60.5</v>
      </c>
      <c r="AT119" s="3">
        <v>3.01</v>
      </c>
      <c r="AU119" s="1" t="s">
        <v>98</v>
      </c>
      <c r="AV119" s="1" t="s">
        <v>98</v>
      </c>
      <c r="AW119" s="1" t="s">
        <v>98</v>
      </c>
      <c r="AX119" s="2">
        <v>13.4</v>
      </c>
      <c r="AY119" s="4">
        <v>54600</v>
      </c>
      <c r="AZ119" s="1" t="s">
        <v>98</v>
      </c>
      <c r="BA119" s="2">
        <v>76.099999999999994</v>
      </c>
      <c r="BB119" s="4">
        <v>268</v>
      </c>
      <c r="BC119" s="1" t="s">
        <v>98</v>
      </c>
      <c r="BD119" s="1" t="s">
        <v>98</v>
      </c>
      <c r="BE119" s="2">
        <v>78.8</v>
      </c>
      <c r="BF119" s="4">
        <v>207</v>
      </c>
      <c r="BG119" s="1" t="s">
        <v>98</v>
      </c>
      <c r="BH119" s="1" t="s">
        <v>98</v>
      </c>
      <c r="BI119" s="1" t="s">
        <v>98</v>
      </c>
      <c r="BJ119" s="1" t="s">
        <v>98</v>
      </c>
      <c r="BK119" s="1" t="s">
        <v>98</v>
      </c>
      <c r="BL119" s="1" t="s">
        <v>98</v>
      </c>
      <c r="BM119" s="1" t="s">
        <v>98</v>
      </c>
      <c r="BN119" s="1" t="s">
        <v>98</v>
      </c>
      <c r="BO119" s="1" t="s">
        <v>98</v>
      </c>
      <c r="BP119" s="1" t="s">
        <v>98</v>
      </c>
      <c r="BQ119" s="1" t="s">
        <v>98</v>
      </c>
      <c r="BR119" s="1" t="s">
        <v>98</v>
      </c>
      <c r="BS119" s="1" t="s">
        <v>98</v>
      </c>
      <c r="BT119" s="1" t="s">
        <v>98</v>
      </c>
      <c r="BU119" s="1" t="s">
        <v>98</v>
      </c>
      <c r="BV119" s="1" t="s">
        <v>98</v>
      </c>
      <c r="BW119" s="3">
        <v>3.53</v>
      </c>
      <c r="BX119" s="2">
        <v>23.6</v>
      </c>
      <c r="BY119" s="2">
        <v>85.9</v>
      </c>
      <c r="BZ119" s="1" t="s">
        <v>98</v>
      </c>
      <c r="CA119" s="2">
        <v>98.8</v>
      </c>
      <c r="CB119" s="2">
        <v>62.3</v>
      </c>
      <c r="CC119" s="2">
        <v>75.2</v>
      </c>
      <c r="CD119" s="11">
        <v>20</v>
      </c>
      <c r="CE119" s="11">
        <v>5.5</v>
      </c>
      <c r="CF119" s="12" t="s">
        <v>98</v>
      </c>
      <c r="CG119" s="3">
        <f>Beams!$B$11/F119</f>
        <v>261.39534883720933</v>
      </c>
      <c r="CH119" s="3">
        <f>Beams!$B$9/AO119</f>
        <v>30.296495956873315</v>
      </c>
      <c r="CI119" s="3">
        <f>Beams!$C$9/AS119</f>
        <v>185.78512396694214</v>
      </c>
      <c r="CJ119" s="3">
        <f>Beams!$B$8*BE119/(AQ119*2*T119)</f>
        <v>1039.1046246979045</v>
      </c>
      <c r="CK119" s="3">
        <f>Beams!$C$8*BF119/(AM119*Q119)</f>
        <v>781.55189788377561</v>
      </c>
      <c r="CL119" s="3">
        <f>Beams!$B$12*T119/AX119</f>
        <v>914.29850746268653</v>
      </c>
      <c r="CM119" s="3">
        <f>Beams!$B$12*Q119/AX119</f>
        <v>545.22388059701495</v>
      </c>
      <c r="CN119" s="3">
        <f t="shared" si="2"/>
        <v>2444.3863854039982</v>
      </c>
      <c r="CO119" s="3">
        <f t="shared" si="3"/>
        <v>1718.2146556452765</v>
      </c>
      <c r="CP119" s="3"/>
      <c r="CQ119" s="3">
        <f>MIN(Beams!$B$21:$B$22)/MAX(CN119:CP119)-1</f>
        <v>7.1820125162800235</v>
      </c>
      <c r="CS119" s="1"/>
      <c r="CT119" s="2"/>
      <c r="CU119" s="2"/>
      <c r="CV119" s="1"/>
      <c r="CW119" s="1"/>
      <c r="CX119" s="1"/>
      <c r="CY119" s="2"/>
      <c r="CZ119" s="2"/>
      <c r="DA119" s="1"/>
      <c r="DB119" s="1"/>
      <c r="DC119" s="1"/>
      <c r="DD119" s="1"/>
      <c r="DE119" s="1"/>
      <c r="DF119" s="1"/>
      <c r="DG119" s="3"/>
      <c r="DH119" s="1"/>
      <c r="DI119" s="1"/>
      <c r="DJ119" s="2"/>
      <c r="DK119" s="1"/>
      <c r="DL119" s="1"/>
      <c r="DM119" s="1"/>
      <c r="DN119" s="1"/>
      <c r="DO119" s="1"/>
      <c r="DP119" s="1"/>
      <c r="DQ119" s="1"/>
      <c r="DR119" s="1"/>
      <c r="DS119" s="1"/>
      <c r="DT119" s="2"/>
      <c r="DU119" s="1"/>
      <c r="DV119" s="1"/>
      <c r="DW119" s="1"/>
      <c r="DX119" s="1"/>
      <c r="DY119" s="1"/>
      <c r="DZ119" s="1"/>
      <c r="EA119" s="1"/>
      <c r="EB119" s="1"/>
      <c r="EC119" s="1"/>
      <c r="ED119" s="4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</row>
    <row r="120" spans="1:162" x14ac:dyDescent="0.55000000000000004">
      <c r="A120" s="1" t="s">
        <v>17</v>
      </c>
      <c r="B120" s="1" t="s">
        <v>215</v>
      </c>
      <c r="C120" s="1" t="s">
        <v>215</v>
      </c>
      <c r="D120" s="1" t="s">
        <v>100</v>
      </c>
      <c r="E120" s="4">
        <v>131</v>
      </c>
      <c r="F120" s="2">
        <v>38.6</v>
      </c>
      <c r="G120" s="2">
        <v>24.5</v>
      </c>
      <c r="H120" s="11">
        <v>24.5</v>
      </c>
      <c r="I120" s="1" t="s">
        <v>98</v>
      </c>
      <c r="J120" s="1" t="s">
        <v>98</v>
      </c>
      <c r="K120" s="1" t="s">
        <v>98</v>
      </c>
      <c r="L120" s="2">
        <v>12.9</v>
      </c>
      <c r="M120" s="11">
        <v>12.875</v>
      </c>
      <c r="N120" s="11" t="s">
        <v>98</v>
      </c>
      <c r="O120" s="1" t="s">
        <v>98</v>
      </c>
      <c r="P120" s="1" t="s">
        <v>98</v>
      </c>
      <c r="Q120" s="14">
        <v>0.60499999999999998</v>
      </c>
      <c r="R120" s="11">
        <v>0.625</v>
      </c>
      <c r="S120" s="13">
        <v>0.3125</v>
      </c>
      <c r="T120" s="14">
        <v>0.96</v>
      </c>
      <c r="U120" s="13">
        <v>0.9375</v>
      </c>
      <c r="V120" s="1" t="s">
        <v>98</v>
      </c>
      <c r="W120" s="1" t="s">
        <v>98</v>
      </c>
      <c r="X120" s="1" t="s">
        <v>98</v>
      </c>
      <c r="Y120" s="16">
        <v>1.46</v>
      </c>
      <c r="Z120" s="18">
        <v>2.25</v>
      </c>
      <c r="AA120" s="18">
        <v>1.5</v>
      </c>
      <c r="AB120" s="1" t="s">
        <v>98</v>
      </c>
      <c r="AC120" s="1" t="s">
        <v>98</v>
      </c>
      <c r="AD120" s="1" t="s">
        <v>98</v>
      </c>
      <c r="AE120" s="1" t="s">
        <v>98</v>
      </c>
      <c r="AF120" s="1" t="s">
        <v>98</v>
      </c>
      <c r="AG120" s="3">
        <v>6.7</v>
      </c>
      <c r="AH120" s="1" t="s">
        <v>98</v>
      </c>
      <c r="AI120" s="1" t="s">
        <v>98</v>
      </c>
      <c r="AJ120" s="2">
        <v>35.6</v>
      </c>
      <c r="AK120" s="1" t="s">
        <v>98</v>
      </c>
      <c r="AL120" s="1" t="s">
        <v>98</v>
      </c>
      <c r="AM120" s="4">
        <v>4020</v>
      </c>
      <c r="AN120" s="4">
        <v>370</v>
      </c>
      <c r="AO120" s="4">
        <v>329</v>
      </c>
      <c r="AP120" s="2">
        <v>10.199999999999999</v>
      </c>
      <c r="AQ120" s="4">
        <v>340</v>
      </c>
      <c r="AR120" s="2">
        <v>81.5</v>
      </c>
      <c r="AS120" s="2">
        <v>53</v>
      </c>
      <c r="AT120" s="3">
        <v>2.97</v>
      </c>
      <c r="AU120" s="1" t="s">
        <v>98</v>
      </c>
      <c r="AV120" s="1" t="s">
        <v>98</v>
      </c>
      <c r="AW120" s="1" t="s">
        <v>98</v>
      </c>
      <c r="AX120" s="3">
        <v>9.5</v>
      </c>
      <c r="AY120" s="4">
        <v>47100</v>
      </c>
      <c r="AZ120" s="1" t="s">
        <v>98</v>
      </c>
      <c r="BA120" s="2">
        <v>75.900000000000006</v>
      </c>
      <c r="BB120" s="4">
        <v>235</v>
      </c>
      <c r="BC120" s="1" t="s">
        <v>98</v>
      </c>
      <c r="BD120" s="1" t="s">
        <v>98</v>
      </c>
      <c r="BE120" s="2">
        <v>69.5</v>
      </c>
      <c r="BF120" s="4">
        <v>184</v>
      </c>
      <c r="BG120" s="1" t="s">
        <v>98</v>
      </c>
      <c r="BH120" s="1" t="s">
        <v>98</v>
      </c>
      <c r="BI120" s="1" t="s">
        <v>98</v>
      </c>
      <c r="BJ120" s="1" t="s">
        <v>98</v>
      </c>
      <c r="BK120" s="1" t="s">
        <v>98</v>
      </c>
      <c r="BL120" s="1" t="s">
        <v>98</v>
      </c>
      <c r="BM120" s="1" t="s">
        <v>98</v>
      </c>
      <c r="BN120" s="1" t="s">
        <v>98</v>
      </c>
      <c r="BO120" s="1" t="s">
        <v>98</v>
      </c>
      <c r="BP120" s="1" t="s">
        <v>98</v>
      </c>
      <c r="BQ120" s="1" t="s">
        <v>98</v>
      </c>
      <c r="BR120" s="1" t="s">
        <v>98</v>
      </c>
      <c r="BS120" s="1" t="s">
        <v>98</v>
      </c>
      <c r="BT120" s="1" t="s">
        <v>98</v>
      </c>
      <c r="BU120" s="1" t="s">
        <v>98</v>
      </c>
      <c r="BV120" s="1" t="s">
        <v>98</v>
      </c>
      <c r="BW120" s="3">
        <v>3.49</v>
      </c>
      <c r="BX120" s="2">
        <v>23.5</v>
      </c>
      <c r="BY120" s="2">
        <v>85.6</v>
      </c>
      <c r="BZ120" s="1" t="s">
        <v>98</v>
      </c>
      <c r="CA120" s="2">
        <v>98.5</v>
      </c>
      <c r="CB120" s="2">
        <v>61.9</v>
      </c>
      <c r="CC120" s="2">
        <v>74.8</v>
      </c>
      <c r="CD120" s="11">
        <v>20</v>
      </c>
      <c r="CE120" s="11">
        <v>5.5</v>
      </c>
      <c r="CF120" s="12" t="s">
        <v>98</v>
      </c>
      <c r="CG120" s="3">
        <f>Beams!$B$11/F120</f>
        <v>291.19170984455957</v>
      </c>
      <c r="CH120" s="3">
        <f>Beams!$B$9/AO120</f>
        <v>34.164133738601826</v>
      </c>
      <c r="CI120" s="3">
        <f>Beams!$C$9/AS120</f>
        <v>212.0754716981132</v>
      </c>
      <c r="CJ120" s="3">
        <f>Beams!$B$8*BE120/(AQ120*2*T120)</f>
        <v>1196.6605392156864</v>
      </c>
      <c r="CK120" s="3">
        <f>Beams!$C$8*BF120/(AM120*Q120)</f>
        <v>850.35977139097906</v>
      </c>
      <c r="CL120" s="3">
        <f>Beams!$B$12*T120/AX120</f>
        <v>1135.8315789473684</v>
      </c>
      <c r="CM120" s="3">
        <f>Beams!$B$12*Q120/AX120</f>
        <v>715.8105263157895</v>
      </c>
      <c r="CN120" s="3">
        <f t="shared" si="2"/>
        <v>2907.7761062700665</v>
      </c>
      <c r="CO120" s="3">
        <f t="shared" si="3"/>
        <v>1998.8301002833578</v>
      </c>
      <c r="CP120" s="3"/>
      <c r="CQ120" s="3">
        <f>MIN(Beams!$B$21:$B$22)/MAX(CN120:CP120)-1</f>
        <v>5.8781086538519256</v>
      </c>
      <c r="CS120" s="1"/>
      <c r="CT120" s="2"/>
      <c r="CU120" s="2"/>
      <c r="CV120" s="1"/>
      <c r="CW120" s="1"/>
      <c r="CX120" s="1"/>
      <c r="CY120" s="2"/>
      <c r="CZ120" s="1"/>
      <c r="DA120" s="1"/>
      <c r="DB120" s="1"/>
      <c r="DC120" s="1"/>
      <c r="DD120" s="1"/>
      <c r="DE120" s="1"/>
      <c r="DF120" s="1"/>
      <c r="DG120" s="3"/>
      <c r="DH120" s="1"/>
      <c r="DI120" s="1"/>
      <c r="DJ120" s="2"/>
      <c r="DK120" s="1"/>
      <c r="DL120" s="1"/>
      <c r="DM120" s="1"/>
      <c r="DN120" s="1"/>
      <c r="DO120" s="1"/>
      <c r="DP120" s="1"/>
      <c r="DQ120" s="1"/>
      <c r="DR120" s="1"/>
      <c r="DS120" s="1"/>
      <c r="DT120" s="2"/>
      <c r="DU120" s="1"/>
      <c r="DV120" s="1"/>
      <c r="DW120" s="1"/>
      <c r="DX120" s="1"/>
      <c r="DY120" s="1"/>
      <c r="DZ120" s="1"/>
      <c r="EA120" s="1"/>
      <c r="EB120" s="1"/>
      <c r="EC120" s="1"/>
      <c r="ED120" s="4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</row>
    <row r="121" spans="1:162" x14ac:dyDescent="0.55000000000000004">
      <c r="A121" s="1" t="s">
        <v>17</v>
      </c>
      <c r="B121" s="1" t="s">
        <v>216</v>
      </c>
      <c r="C121" s="1" t="s">
        <v>216</v>
      </c>
      <c r="D121" s="1" t="s">
        <v>100</v>
      </c>
      <c r="E121" s="4">
        <v>117</v>
      </c>
      <c r="F121" s="2">
        <v>34.4</v>
      </c>
      <c r="G121" s="2">
        <v>24.3</v>
      </c>
      <c r="H121" s="11">
        <v>24.25</v>
      </c>
      <c r="I121" s="1" t="s">
        <v>98</v>
      </c>
      <c r="J121" s="1" t="s">
        <v>98</v>
      </c>
      <c r="K121" s="1" t="s">
        <v>98</v>
      </c>
      <c r="L121" s="2">
        <v>12.8</v>
      </c>
      <c r="M121" s="11">
        <v>12.75</v>
      </c>
      <c r="N121" s="11" t="s">
        <v>98</v>
      </c>
      <c r="O121" s="1" t="s">
        <v>98</v>
      </c>
      <c r="P121" s="1" t="s">
        <v>98</v>
      </c>
      <c r="Q121" s="14">
        <v>0.55000000000000004</v>
      </c>
      <c r="R121" s="11">
        <v>0.5625</v>
      </c>
      <c r="S121" s="13">
        <v>0.3125</v>
      </c>
      <c r="T121" s="14">
        <v>0.85</v>
      </c>
      <c r="U121" s="13">
        <v>0.875</v>
      </c>
      <c r="V121" s="1" t="s">
        <v>98</v>
      </c>
      <c r="W121" s="1" t="s">
        <v>98</v>
      </c>
      <c r="X121" s="1" t="s">
        <v>98</v>
      </c>
      <c r="Y121" s="16">
        <v>1.35</v>
      </c>
      <c r="Z121" s="18">
        <v>2.125</v>
      </c>
      <c r="AA121" s="18">
        <v>1.5</v>
      </c>
      <c r="AB121" s="1" t="s">
        <v>98</v>
      </c>
      <c r="AC121" s="1" t="s">
        <v>98</v>
      </c>
      <c r="AD121" s="1" t="s">
        <v>98</v>
      </c>
      <c r="AE121" s="1" t="s">
        <v>98</v>
      </c>
      <c r="AF121" s="1" t="s">
        <v>98</v>
      </c>
      <c r="AG121" s="3">
        <v>7.53</v>
      </c>
      <c r="AH121" s="1" t="s">
        <v>98</v>
      </c>
      <c r="AI121" s="1" t="s">
        <v>98</v>
      </c>
      <c r="AJ121" s="2">
        <v>39.200000000000003</v>
      </c>
      <c r="AK121" s="1" t="s">
        <v>98</v>
      </c>
      <c r="AL121" s="1" t="s">
        <v>98</v>
      </c>
      <c r="AM121" s="4">
        <v>3540</v>
      </c>
      <c r="AN121" s="4">
        <v>327</v>
      </c>
      <c r="AO121" s="4">
        <v>291</v>
      </c>
      <c r="AP121" s="2">
        <v>10.1</v>
      </c>
      <c r="AQ121" s="4">
        <v>297</v>
      </c>
      <c r="AR121" s="2">
        <v>71.400000000000006</v>
      </c>
      <c r="AS121" s="2">
        <v>46.5</v>
      </c>
      <c r="AT121" s="3">
        <v>2.94</v>
      </c>
      <c r="AU121" s="1" t="s">
        <v>98</v>
      </c>
      <c r="AV121" s="1" t="s">
        <v>98</v>
      </c>
      <c r="AW121" s="1" t="s">
        <v>98</v>
      </c>
      <c r="AX121" s="3">
        <v>6.72</v>
      </c>
      <c r="AY121" s="4">
        <v>40800</v>
      </c>
      <c r="AZ121" s="1" t="s">
        <v>98</v>
      </c>
      <c r="BA121" s="2">
        <v>75</v>
      </c>
      <c r="BB121" s="4">
        <v>204</v>
      </c>
      <c r="BC121" s="1" t="s">
        <v>98</v>
      </c>
      <c r="BD121" s="1" t="s">
        <v>98</v>
      </c>
      <c r="BE121" s="2">
        <v>61</v>
      </c>
      <c r="BF121" s="4">
        <v>163</v>
      </c>
      <c r="BG121" s="1" t="s">
        <v>98</v>
      </c>
      <c r="BH121" s="1" t="s">
        <v>98</v>
      </c>
      <c r="BI121" s="1" t="s">
        <v>98</v>
      </c>
      <c r="BJ121" s="1" t="s">
        <v>98</v>
      </c>
      <c r="BK121" s="1" t="s">
        <v>98</v>
      </c>
      <c r="BL121" s="1" t="s">
        <v>98</v>
      </c>
      <c r="BM121" s="1" t="s">
        <v>98</v>
      </c>
      <c r="BN121" s="1" t="s">
        <v>98</v>
      </c>
      <c r="BO121" s="1" t="s">
        <v>98</v>
      </c>
      <c r="BP121" s="1" t="s">
        <v>98</v>
      </c>
      <c r="BQ121" s="1" t="s">
        <v>98</v>
      </c>
      <c r="BR121" s="1" t="s">
        <v>98</v>
      </c>
      <c r="BS121" s="1" t="s">
        <v>98</v>
      </c>
      <c r="BT121" s="1" t="s">
        <v>98</v>
      </c>
      <c r="BU121" s="1" t="s">
        <v>98</v>
      </c>
      <c r="BV121" s="1" t="s">
        <v>98</v>
      </c>
      <c r="BW121" s="3">
        <v>3.46</v>
      </c>
      <c r="BX121" s="2">
        <v>23.5</v>
      </c>
      <c r="BY121" s="2">
        <v>85</v>
      </c>
      <c r="BZ121" s="1" t="s">
        <v>98</v>
      </c>
      <c r="CA121" s="2">
        <v>97.8</v>
      </c>
      <c r="CB121" s="2">
        <v>61.4</v>
      </c>
      <c r="CC121" s="2">
        <v>74.2</v>
      </c>
      <c r="CD121" s="11">
        <v>20</v>
      </c>
      <c r="CE121" s="11">
        <v>5.5</v>
      </c>
      <c r="CF121" s="12" t="s">
        <v>98</v>
      </c>
      <c r="CG121" s="3">
        <f>Beams!$B$11/F121</f>
        <v>326.74418604651163</v>
      </c>
      <c r="CH121" s="3">
        <f>Beams!$B$9/AO121</f>
        <v>38.625429553264603</v>
      </c>
      <c r="CI121" s="3">
        <f>Beams!$C$9/AS121</f>
        <v>241.72043010752688</v>
      </c>
      <c r="CJ121" s="3">
        <f>Beams!$B$8*BE121/(AQ121*2*T121)</f>
        <v>1357.9718756189345</v>
      </c>
      <c r="CK121" s="3">
        <f>Beams!$C$8*BF121/(AM121*Q121)</f>
        <v>940.99640472521821</v>
      </c>
      <c r="CL121" s="3">
        <f>Beams!$B$12*T121/AX121</f>
        <v>1421.7261904761906</v>
      </c>
      <c r="CM121" s="3">
        <f>Beams!$B$12*Q121/AX121</f>
        <v>919.94047619047637</v>
      </c>
      <c r="CN121" s="3">
        <f t="shared" si="2"/>
        <v>3459.00813103565</v>
      </c>
      <c r="CO121" s="3">
        <f t="shared" si="3"/>
        <v>2358.7819873644398</v>
      </c>
      <c r="CP121" s="3"/>
      <c r="CQ121" s="3">
        <f>MIN(Beams!$B$21:$B$22)/MAX(CN121:CP121)-1</f>
        <v>4.7820043325575723</v>
      </c>
      <c r="CS121" s="1"/>
      <c r="CT121" s="2"/>
      <c r="CU121" s="2"/>
      <c r="CV121" s="1"/>
      <c r="CW121" s="1"/>
      <c r="CX121" s="1"/>
      <c r="CY121" s="2"/>
      <c r="CZ121" s="1"/>
      <c r="DA121" s="1"/>
      <c r="DB121" s="1"/>
      <c r="DC121" s="1"/>
      <c r="DD121" s="1"/>
      <c r="DE121" s="1"/>
      <c r="DF121" s="1"/>
      <c r="DG121" s="3"/>
      <c r="DH121" s="1"/>
      <c r="DI121" s="1"/>
      <c r="DJ121" s="2"/>
      <c r="DK121" s="1"/>
      <c r="DL121" s="1"/>
      <c r="DM121" s="1"/>
      <c r="DN121" s="1"/>
      <c r="DO121" s="1"/>
      <c r="DP121" s="1"/>
      <c r="DQ121" s="2"/>
      <c r="DR121" s="1"/>
      <c r="DS121" s="1"/>
      <c r="DT121" s="2"/>
      <c r="DU121" s="1"/>
      <c r="DV121" s="1"/>
      <c r="DW121" s="1"/>
      <c r="DX121" s="1"/>
      <c r="DY121" s="1"/>
      <c r="DZ121" s="1"/>
      <c r="EA121" s="1"/>
      <c r="EB121" s="1"/>
      <c r="EC121" s="1"/>
      <c r="ED121" s="4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2"/>
      <c r="EX121" s="1"/>
      <c r="EY121" s="1"/>
      <c r="EZ121" s="1"/>
      <c r="FA121" s="1"/>
      <c r="FB121" s="1"/>
      <c r="FC121" s="1"/>
      <c r="FD121" s="1"/>
      <c r="FE121" s="1"/>
      <c r="FF121" s="1"/>
    </row>
    <row r="122" spans="1:162" x14ac:dyDescent="0.55000000000000004">
      <c r="A122" s="1" t="s">
        <v>17</v>
      </c>
      <c r="B122" s="1" t="s">
        <v>217</v>
      </c>
      <c r="C122" s="1" t="s">
        <v>217</v>
      </c>
      <c r="D122" s="1" t="s">
        <v>100</v>
      </c>
      <c r="E122" s="4">
        <v>104</v>
      </c>
      <c r="F122" s="2">
        <v>30.7</v>
      </c>
      <c r="G122" s="2">
        <v>24.1</v>
      </c>
      <c r="H122" s="11">
        <v>24</v>
      </c>
      <c r="I122" s="1" t="s">
        <v>98</v>
      </c>
      <c r="J122" s="1" t="s">
        <v>98</v>
      </c>
      <c r="K122" s="1" t="s">
        <v>98</v>
      </c>
      <c r="L122" s="2">
        <v>12.8</v>
      </c>
      <c r="M122" s="11">
        <v>12.75</v>
      </c>
      <c r="N122" s="11" t="s">
        <v>98</v>
      </c>
      <c r="O122" s="1" t="s">
        <v>98</v>
      </c>
      <c r="P122" s="1" t="s">
        <v>98</v>
      </c>
      <c r="Q122" s="14">
        <v>0.5</v>
      </c>
      <c r="R122" s="11">
        <v>0.5</v>
      </c>
      <c r="S122" s="13">
        <v>0.25</v>
      </c>
      <c r="T122" s="14">
        <v>0.75</v>
      </c>
      <c r="U122" s="13">
        <v>0.75</v>
      </c>
      <c r="V122" s="1" t="s">
        <v>98</v>
      </c>
      <c r="W122" s="1" t="s">
        <v>98</v>
      </c>
      <c r="X122" s="1" t="s">
        <v>98</v>
      </c>
      <c r="Y122" s="16">
        <v>1.25</v>
      </c>
      <c r="Z122" s="18">
        <v>2.0625</v>
      </c>
      <c r="AA122" s="18">
        <v>1.4375</v>
      </c>
      <c r="AB122" s="1" t="s">
        <v>98</v>
      </c>
      <c r="AC122" s="1" t="s">
        <v>98</v>
      </c>
      <c r="AD122" s="1" t="s">
        <v>98</v>
      </c>
      <c r="AE122" s="1" t="s">
        <v>98</v>
      </c>
      <c r="AF122" s="1" t="s">
        <v>98</v>
      </c>
      <c r="AG122" s="3">
        <v>8.5</v>
      </c>
      <c r="AH122" s="1" t="s">
        <v>98</v>
      </c>
      <c r="AI122" s="1" t="s">
        <v>98</v>
      </c>
      <c r="AJ122" s="2">
        <v>43.1</v>
      </c>
      <c r="AK122" s="1" t="s">
        <v>98</v>
      </c>
      <c r="AL122" s="1" t="s">
        <v>98</v>
      </c>
      <c r="AM122" s="4">
        <v>3100</v>
      </c>
      <c r="AN122" s="4">
        <v>289</v>
      </c>
      <c r="AO122" s="4">
        <v>258</v>
      </c>
      <c r="AP122" s="2">
        <v>10.1</v>
      </c>
      <c r="AQ122" s="4">
        <v>259</v>
      </c>
      <c r="AR122" s="2">
        <v>62.4</v>
      </c>
      <c r="AS122" s="2">
        <v>40.700000000000003</v>
      </c>
      <c r="AT122" s="3">
        <v>2.91</v>
      </c>
      <c r="AU122" s="1" t="s">
        <v>98</v>
      </c>
      <c r="AV122" s="1" t="s">
        <v>98</v>
      </c>
      <c r="AW122" s="1" t="s">
        <v>98</v>
      </c>
      <c r="AX122" s="3">
        <v>4.72</v>
      </c>
      <c r="AY122" s="4">
        <v>35200</v>
      </c>
      <c r="AZ122" s="1" t="s">
        <v>98</v>
      </c>
      <c r="BA122" s="2">
        <v>74.7</v>
      </c>
      <c r="BB122" s="4">
        <v>179</v>
      </c>
      <c r="BC122" s="1" t="s">
        <v>98</v>
      </c>
      <c r="BD122" s="1" t="s">
        <v>98</v>
      </c>
      <c r="BE122" s="2">
        <v>53.9</v>
      </c>
      <c r="BF122" s="4">
        <v>144</v>
      </c>
      <c r="BG122" s="1" t="s">
        <v>98</v>
      </c>
      <c r="BH122" s="1" t="s">
        <v>98</v>
      </c>
      <c r="BI122" s="1" t="s">
        <v>98</v>
      </c>
      <c r="BJ122" s="1" t="s">
        <v>98</v>
      </c>
      <c r="BK122" s="1" t="s">
        <v>98</v>
      </c>
      <c r="BL122" s="1" t="s">
        <v>98</v>
      </c>
      <c r="BM122" s="1" t="s">
        <v>98</v>
      </c>
      <c r="BN122" s="1" t="s">
        <v>98</v>
      </c>
      <c r="BO122" s="1" t="s">
        <v>98</v>
      </c>
      <c r="BP122" s="1" t="s">
        <v>98</v>
      </c>
      <c r="BQ122" s="1" t="s">
        <v>98</v>
      </c>
      <c r="BR122" s="1" t="s">
        <v>98</v>
      </c>
      <c r="BS122" s="1" t="s">
        <v>98</v>
      </c>
      <c r="BT122" s="1" t="s">
        <v>98</v>
      </c>
      <c r="BU122" s="1" t="s">
        <v>98</v>
      </c>
      <c r="BV122" s="1" t="s">
        <v>98</v>
      </c>
      <c r="BW122" s="3">
        <v>3.42</v>
      </c>
      <c r="BX122" s="2">
        <v>23.4</v>
      </c>
      <c r="BY122" s="2">
        <v>84.7</v>
      </c>
      <c r="BZ122" s="1" t="s">
        <v>98</v>
      </c>
      <c r="CA122" s="2">
        <v>97.5</v>
      </c>
      <c r="CB122" s="2">
        <v>61</v>
      </c>
      <c r="CC122" s="2">
        <v>73.8</v>
      </c>
      <c r="CD122" s="11">
        <v>20</v>
      </c>
      <c r="CE122" s="11">
        <v>5.5</v>
      </c>
      <c r="CF122" s="12" t="s">
        <v>98</v>
      </c>
      <c r="CG122" s="3">
        <f>Beams!$B$11/F122</f>
        <v>366.12377850162869</v>
      </c>
      <c r="CH122" s="3">
        <f>Beams!$B$9/AO122</f>
        <v>43.565891472868216</v>
      </c>
      <c r="CI122" s="3">
        <f>Beams!$C$9/AS122</f>
        <v>276.16707616707617</v>
      </c>
      <c r="CJ122" s="3">
        <f>Beams!$B$8*BE122/(AQ122*2*T122)</f>
        <v>1559.4234234234234</v>
      </c>
      <c r="CK122" s="3">
        <f>Beams!$C$8*BF122/(AM122*Q122)</f>
        <v>1044.2322580645161</v>
      </c>
      <c r="CL122" s="3">
        <f>Beams!$B$12*T122/AX122</f>
        <v>1786.0169491525426</v>
      </c>
      <c r="CM122" s="3">
        <f>Beams!$B$12*Q122/AX122</f>
        <v>1190.6779661016949</v>
      </c>
      <c r="CN122" s="3">
        <f t="shared" si="2"/>
        <v>4163.5769891732825</v>
      </c>
      <c r="CO122" s="3">
        <f t="shared" si="3"/>
        <v>2827.5085427732429</v>
      </c>
      <c r="CP122" s="3"/>
      <c r="CQ122" s="3">
        <f>MIN(Beams!$B$21:$B$22)/MAX(CN122:CP122)-1</f>
        <v>3.8035619497386044</v>
      </c>
      <c r="CS122" s="1"/>
      <c r="CT122" s="2"/>
      <c r="CU122" s="2"/>
      <c r="CV122" s="1"/>
      <c r="CW122" s="1"/>
      <c r="CX122" s="1"/>
      <c r="CY122" s="2"/>
      <c r="CZ122" s="2"/>
      <c r="DA122" s="1"/>
      <c r="DB122" s="1"/>
      <c r="DC122" s="1"/>
      <c r="DD122" s="1"/>
      <c r="DE122" s="1"/>
      <c r="DF122" s="1"/>
      <c r="DG122" s="3"/>
      <c r="DH122" s="1"/>
      <c r="DI122" s="1"/>
      <c r="DJ122" s="2"/>
      <c r="DK122" s="1"/>
      <c r="DL122" s="1"/>
      <c r="DM122" s="1"/>
      <c r="DN122" s="1"/>
      <c r="DO122" s="1"/>
      <c r="DP122" s="1"/>
      <c r="DQ122" s="2"/>
      <c r="DR122" s="1"/>
      <c r="DS122" s="1"/>
      <c r="DT122" s="2"/>
      <c r="DU122" s="1"/>
      <c r="DV122" s="1"/>
      <c r="DW122" s="1"/>
      <c r="DX122" s="1"/>
      <c r="DY122" s="1"/>
      <c r="DZ122" s="1"/>
      <c r="EA122" s="1"/>
      <c r="EB122" s="1"/>
      <c r="EC122" s="1"/>
      <c r="ED122" s="4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2"/>
      <c r="EX122" s="1"/>
      <c r="EY122" s="1"/>
      <c r="EZ122" s="1"/>
      <c r="FA122" s="1"/>
      <c r="FB122" s="1"/>
      <c r="FC122" s="1"/>
      <c r="FD122" s="1"/>
      <c r="FE122" s="1"/>
      <c r="FF122" s="1"/>
    </row>
    <row r="123" spans="1:162" x14ac:dyDescent="0.55000000000000004">
      <c r="A123" s="1" t="s">
        <v>17</v>
      </c>
      <c r="B123" s="1" t="s">
        <v>218</v>
      </c>
      <c r="C123" s="1" t="s">
        <v>218</v>
      </c>
      <c r="D123" s="1" t="s">
        <v>100</v>
      </c>
      <c r="E123" s="4">
        <v>103</v>
      </c>
      <c r="F123" s="2">
        <v>30.3</v>
      </c>
      <c r="G123" s="2">
        <v>24.5</v>
      </c>
      <c r="H123" s="11">
        <v>24.5</v>
      </c>
      <c r="I123" s="1" t="s">
        <v>98</v>
      </c>
      <c r="J123" s="1" t="s">
        <v>98</v>
      </c>
      <c r="K123" s="1" t="s">
        <v>98</v>
      </c>
      <c r="L123" s="3">
        <v>9</v>
      </c>
      <c r="M123" s="11">
        <v>9</v>
      </c>
      <c r="N123" s="11" t="s">
        <v>98</v>
      </c>
      <c r="O123" s="1" t="s">
        <v>98</v>
      </c>
      <c r="P123" s="1" t="s">
        <v>98</v>
      </c>
      <c r="Q123" s="14">
        <v>0.55000000000000004</v>
      </c>
      <c r="R123" s="11">
        <v>0.5625</v>
      </c>
      <c r="S123" s="13">
        <v>0.3125</v>
      </c>
      <c r="T123" s="14">
        <v>0.98</v>
      </c>
      <c r="U123" s="13">
        <v>1</v>
      </c>
      <c r="V123" s="1" t="s">
        <v>98</v>
      </c>
      <c r="W123" s="1" t="s">
        <v>98</v>
      </c>
      <c r="X123" s="1" t="s">
        <v>98</v>
      </c>
      <c r="Y123" s="16">
        <v>1.48</v>
      </c>
      <c r="Z123" s="18">
        <v>2.25</v>
      </c>
      <c r="AA123" s="18">
        <v>1.5</v>
      </c>
      <c r="AB123" s="1" t="s">
        <v>98</v>
      </c>
      <c r="AC123" s="1" t="s">
        <v>98</v>
      </c>
      <c r="AD123" s="1" t="s">
        <v>98</v>
      </c>
      <c r="AE123" s="1" t="s">
        <v>98</v>
      </c>
      <c r="AF123" s="1" t="s">
        <v>98</v>
      </c>
      <c r="AG123" s="3">
        <v>4.59</v>
      </c>
      <c r="AH123" s="1" t="s">
        <v>98</v>
      </c>
      <c r="AI123" s="1" t="s">
        <v>98</v>
      </c>
      <c r="AJ123" s="2">
        <v>39.200000000000003</v>
      </c>
      <c r="AK123" s="1" t="s">
        <v>98</v>
      </c>
      <c r="AL123" s="1" t="s">
        <v>98</v>
      </c>
      <c r="AM123" s="4">
        <v>3000</v>
      </c>
      <c r="AN123" s="4">
        <v>280</v>
      </c>
      <c r="AO123" s="4">
        <v>245</v>
      </c>
      <c r="AP123" s="2">
        <v>10</v>
      </c>
      <c r="AQ123" s="4">
        <v>119</v>
      </c>
      <c r="AR123" s="2">
        <v>41.5</v>
      </c>
      <c r="AS123" s="2">
        <v>26.5</v>
      </c>
      <c r="AT123" s="3">
        <v>1.99</v>
      </c>
      <c r="AU123" s="1" t="s">
        <v>98</v>
      </c>
      <c r="AV123" s="1" t="s">
        <v>98</v>
      </c>
      <c r="AW123" s="1" t="s">
        <v>98</v>
      </c>
      <c r="AX123" s="3">
        <v>7.07</v>
      </c>
      <c r="AY123" s="4">
        <v>16600</v>
      </c>
      <c r="AZ123" s="1" t="s">
        <v>98</v>
      </c>
      <c r="BA123" s="2">
        <v>52.9</v>
      </c>
      <c r="BB123" s="4">
        <v>117</v>
      </c>
      <c r="BC123" s="1" t="s">
        <v>98</v>
      </c>
      <c r="BD123" s="1" t="s">
        <v>98</v>
      </c>
      <c r="BE123" s="2">
        <v>48.7</v>
      </c>
      <c r="BF123" s="4">
        <v>139</v>
      </c>
      <c r="BG123" s="1" t="s">
        <v>98</v>
      </c>
      <c r="BH123" s="1" t="s">
        <v>98</v>
      </c>
      <c r="BI123" s="1" t="s">
        <v>98</v>
      </c>
      <c r="BJ123" s="1" t="s">
        <v>98</v>
      </c>
      <c r="BK123" s="1" t="s">
        <v>98</v>
      </c>
      <c r="BL123" s="1" t="s">
        <v>98</v>
      </c>
      <c r="BM123" s="1" t="s">
        <v>98</v>
      </c>
      <c r="BN123" s="1" t="s">
        <v>98</v>
      </c>
      <c r="BO123" s="1" t="s">
        <v>98</v>
      </c>
      <c r="BP123" s="1" t="s">
        <v>98</v>
      </c>
      <c r="BQ123" s="1" t="s">
        <v>98</v>
      </c>
      <c r="BR123" s="1" t="s">
        <v>98</v>
      </c>
      <c r="BS123" s="1" t="s">
        <v>98</v>
      </c>
      <c r="BT123" s="1" t="s">
        <v>98</v>
      </c>
      <c r="BU123" s="1" t="s">
        <v>98</v>
      </c>
      <c r="BV123" s="1" t="s">
        <v>98</v>
      </c>
      <c r="BW123" s="3">
        <v>2.4</v>
      </c>
      <c r="BX123" s="2">
        <v>23.5</v>
      </c>
      <c r="BY123" s="2">
        <v>74</v>
      </c>
      <c r="BZ123" s="1" t="s">
        <v>98</v>
      </c>
      <c r="CA123" s="2">
        <v>83</v>
      </c>
      <c r="CB123" s="2">
        <v>58</v>
      </c>
      <c r="CC123" s="2">
        <v>67</v>
      </c>
      <c r="CD123" s="11">
        <v>20</v>
      </c>
      <c r="CE123" s="11">
        <v>5.5</v>
      </c>
      <c r="CF123" s="12" t="s">
        <v>98</v>
      </c>
      <c r="CG123" s="3">
        <f>Beams!$B$11/F123</f>
        <v>370.95709570957092</v>
      </c>
      <c r="CH123" s="3">
        <f>Beams!$B$9/AO123</f>
        <v>45.877551020408163</v>
      </c>
      <c r="CI123" s="3">
        <f>Beams!$C$9/AS123</f>
        <v>424.15094339622641</v>
      </c>
      <c r="CJ123" s="3">
        <f>Beams!$B$8*BE123/(AQ123*2*T123)</f>
        <v>2346.8873263591149</v>
      </c>
      <c r="CK123" s="3">
        <f>Beams!$C$8*BF123/(AM123*Q123)</f>
        <v>946.88484848484836</v>
      </c>
      <c r="CL123" s="3">
        <f>Beams!$B$12*T123/AX123</f>
        <v>1558.0198019801978</v>
      </c>
      <c r="CM123" s="3">
        <f>Beams!$B$12*Q123/AX123</f>
        <v>874.39886845827448</v>
      </c>
      <c r="CN123" s="3">
        <f t="shared" si="2"/>
        <v>4951.0780887360552</v>
      </c>
      <c r="CO123" s="3">
        <f t="shared" si="3"/>
        <v>2385.5292190945343</v>
      </c>
      <c r="CP123" s="3"/>
      <c r="CQ123" s="3">
        <f>MIN(Beams!$B$21:$B$22)/MAX(CN123:CP123)-1</f>
        <v>3.0395242493752983</v>
      </c>
      <c r="CS123" s="1"/>
      <c r="CT123" s="2"/>
      <c r="CU123" s="2"/>
      <c r="CV123" s="1"/>
      <c r="CW123" s="1"/>
      <c r="CX123" s="1"/>
      <c r="CY123" s="2"/>
      <c r="CZ123" s="1"/>
      <c r="DA123" s="1"/>
      <c r="DB123" s="1"/>
      <c r="DC123" s="1"/>
      <c r="DD123" s="1"/>
      <c r="DE123" s="1"/>
      <c r="DF123" s="1"/>
      <c r="DG123" s="3"/>
      <c r="DH123" s="1"/>
      <c r="DI123" s="1"/>
      <c r="DJ123" s="2"/>
      <c r="DK123" s="1"/>
      <c r="DL123" s="1"/>
      <c r="DM123" s="1"/>
      <c r="DN123" s="1"/>
      <c r="DO123" s="1"/>
      <c r="DP123" s="1"/>
      <c r="DQ123" s="2"/>
      <c r="DR123" s="1"/>
      <c r="DS123" s="1"/>
      <c r="DT123" s="2"/>
      <c r="DU123" s="1"/>
      <c r="DV123" s="1"/>
      <c r="DW123" s="1"/>
      <c r="DX123" s="1"/>
      <c r="DY123" s="1"/>
      <c r="DZ123" s="1"/>
      <c r="EA123" s="1"/>
      <c r="EB123" s="2"/>
      <c r="EC123" s="1"/>
      <c r="ED123" s="4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</row>
    <row r="124" spans="1:162" x14ac:dyDescent="0.55000000000000004">
      <c r="A124" s="1" t="s">
        <v>17</v>
      </c>
      <c r="B124" s="1" t="s">
        <v>219</v>
      </c>
      <c r="C124" s="1" t="s">
        <v>219</v>
      </c>
      <c r="D124" s="1" t="s">
        <v>100</v>
      </c>
      <c r="E124" s="2">
        <v>94</v>
      </c>
      <c r="F124" s="2">
        <v>27.7</v>
      </c>
      <c r="G124" s="2">
        <v>24.3</v>
      </c>
      <c r="H124" s="11">
        <v>24.25</v>
      </c>
      <c r="I124" s="1" t="s">
        <v>98</v>
      </c>
      <c r="J124" s="1" t="s">
        <v>98</v>
      </c>
      <c r="K124" s="1" t="s">
        <v>98</v>
      </c>
      <c r="L124" s="3">
        <v>9.07</v>
      </c>
      <c r="M124" s="11">
        <v>9.125</v>
      </c>
      <c r="N124" s="11" t="s">
        <v>98</v>
      </c>
      <c r="O124" s="1" t="s">
        <v>98</v>
      </c>
      <c r="P124" s="1" t="s">
        <v>98</v>
      </c>
      <c r="Q124" s="14">
        <v>0.51500000000000001</v>
      </c>
      <c r="R124" s="11">
        <v>0.5</v>
      </c>
      <c r="S124" s="13">
        <v>0.25</v>
      </c>
      <c r="T124" s="14">
        <v>0.875</v>
      </c>
      <c r="U124" s="13">
        <v>0.875</v>
      </c>
      <c r="V124" s="1" t="s">
        <v>98</v>
      </c>
      <c r="W124" s="1" t="s">
        <v>98</v>
      </c>
      <c r="X124" s="1" t="s">
        <v>98</v>
      </c>
      <c r="Y124" s="16">
        <v>1.38</v>
      </c>
      <c r="Z124" s="18">
        <v>2.125</v>
      </c>
      <c r="AA124" s="18">
        <v>1.4375</v>
      </c>
      <c r="AB124" s="1" t="s">
        <v>98</v>
      </c>
      <c r="AC124" s="1" t="s">
        <v>98</v>
      </c>
      <c r="AD124" s="1" t="s">
        <v>98</v>
      </c>
      <c r="AE124" s="1" t="s">
        <v>98</v>
      </c>
      <c r="AF124" s="1" t="s">
        <v>98</v>
      </c>
      <c r="AG124" s="3">
        <v>5.18</v>
      </c>
      <c r="AH124" s="1" t="s">
        <v>98</v>
      </c>
      <c r="AI124" s="1" t="s">
        <v>98</v>
      </c>
      <c r="AJ124" s="2">
        <v>41.9</v>
      </c>
      <c r="AK124" s="1" t="s">
        <v>98</v>
      </c>
      <c r="AL124" s="1" t="s">
        <v>98</v>
      </c>
      <c r="AM124" s="4">
        <v>2700</v>
      </c>
      <c r="AN124" s="4">
        <v>254</v>
      </c>
      <c r="AO124" s="4">
        <v>222</v>
      </c>
      <c r="AP124" s="3">
        <v>9.8699999999999992</v>
      </c>
      <c r="AQ124" s="4">
        <v>109</v>
      </c>
      <c r="AR124" s="2">
        <v>37.5</v>
      </c>
      <c r="AS124" s="2">
        <v>24</v>
      </c>
      <c r="AT124" s="3">
        <v>1.98</v>
      </c>
      <c r="AU124" s="1" t="s">
        <v>98</v>
      </c>
      <c r="AV124" s="1" t="s">
        <v>98</v>
      </c>
      <c r="AW124" s="1" t="s">
        <v>98</v>
      </c>
      <c r="AX124" s="3">
        <v>5.26</v>
      </c>
      <c r="AY124" s="4">
        <v>15000</v>
      </c>
      <c r="AZ124" s="1" t="s">
        <v>98</v>
      </c>
      <c r="BA124" s="2">
        <v>53.1</v>
      </c>
      <c r="BB124" s="4">
        <v>105</v>
      </c>
      <c r="BC124" s="1" t="s">
        <v>98</v>
      </c>
      <c r="BD124" s="1" t="s">
        <v>98</v>
      </c>
      <c r="BE124" s="2">
        <v>43.8</v>
      </c>
      <c r="BF124" s="4">
        <v>126</v>
      </c>
      <c r="BG124" s="1" t="s">
        <v>98</v>
      </c>
      <c r="BH124" s="1" t="s">
        <v>98</v>
      </c>
      <c r="BI124" s="1" t="s">
        <v>98</v>
      </c>
      <c r="BJ124" s="1" t="s">
        <v>98</v>
      </c>
      <c r="BK124" s="1" t="s">
        <v>98</v>
      </c>
      <c r="BL124" s="1" t="s">
        <v>98</v>
      </c>
      <c r="BM124" s="1" t="s">
        <v>98</v>
      </c>
      <c r="BN124" s="1" t="s">
        <v>98</v>
      </c>
      <c r="BO124" s="1" t="s">
        <v>98</v>
      </c>
      <c r="BP124" s="1" t="s">
        <v>98</v>
      </c>
      <c r="BQ124" s="1" t="s">
        <v>98</v>
      </c>
      <c r="BR124" s="1" t="s">
        <v>98</v>
      </c>
      <c r="BS124" s="1" t="s">
        <v>98</v>
      </c>
      <c r="BT124" s="1" t="s">
        <v>98</v>
      </c>
      <c r="BU124" s="1" t="s">
        <v>98</v>
      </c>
      <c r="BV124" s="1" t="s">
        <v>98</v>
      </c>
      <c r="BW124" s="3">
        <v>2.4</v>
      </c>
      <c r="BX124" s="2">
        <v>23.4</v>
      </c>
      <c r="BY124" s="2">
        <v>73.900000000000006</v>
      </c>
      <c r="BZ124" s="1" t="s">
        <v>98</v>
      </c>
      <c r="CA124" s="2">
        <v>83</v>
      </c>
      <c r="CB124" s="2">
        <v>57.7</v>
      </c>
      <c r="CC124" s="2">
        <v>66.7</v>
      </c>
      <c r="CD124" s="11">
        <v>20</v>
      </c>
      <c r="CE124" s="11">
        <v>5.5</v>
      </c>
      <c r="CF124" s="12" t="s">
        <v>98</v>
      </c>
      <c r="CG124" s="3">
        <f>Beams!$B$11/F124</f>
        <v>405.77617328519858</v>
      </c>
      <c r="CH124" s="3">
        <f>Beams!$B$9/AO124</f>
        <v>50.630630630630634</v>
      </c>
      <c r="CI124" s="3">
        <f>Beams!$C$9/AS124</f>
        <v>468.33333333333331</v>
      </c>
      <c r="CJ124" s="3">
        <f>Beams!$B$8*BE124/(AQ124*2*T124)</f>
        <v>2580.9279161205764</v>
      </c>
      <c r="CK124" s="3">
        <f>Beams!$C$8*BF124/(AM124*Q124)</f>
        <v>1018.5113268608415</v>
      </c>
      <c r="CL124" s="3">
        <f>Beams!$B$12*T124/AX124</f>
        <v>1869.7718631178709</v>
      </c>
      <c r="CM124" s="3">
        <f>Beams!$B$12*Q124/AX124</f>
        <v>1100.4942965779469</v>
      </c>
      <c r="CN124" s="3">
        <f t="shared" si="2"/>
        <v>5597.0395305369184</v>
      </c>
      <c r="CO124" s="3">
        <f t="shared" si="3"/>
        <v>2756.9010465870674</v>
      </c>
      <c r="CP124" s="3"/>
      <c r="CQ124" s="3">
        <f>MIN(Beams!$B$21:$B$22)/MAX(CN124:CP124)-1</f>
        <v>2.573317624590981</v>
      </c>
      <c r="CS124" s="1"/>
      <c r="CT124" s="2"/>
      <c r="CU124" s="2"/>
      <c r="CV124" s="1"/>
      <c r="CW124" s="1"/>
      <c r="CX124" s="1"/>
      <c r="CY124" s="2"/>
      <c r="CZ124" s="1"/>
      <c r="DA124" s="1"/>
      <c r="DB124" s="1"/>
      <c r="DC124" s="1"/>
      <c r="DD124" s="1"/>
      <c r="DE124" s="1"/>
      <c r="DF124" s="1"/>
      <c r="DG124" s="3"/>
      <c r="DH124" s="1"/>
      <c r="DI124" s="1"/>
      <c r="DJ124" s="2"/>
      <c r="DK124" s="1"/>
      <c r="DL124" s="1"/>
      <c r="DM124" s="1"/>
      <c r="DN124" s="1"/>
      <c r="DO124" s="1"/>
      <c r="DP124" s="1"/>
      <c r="DQ124" s="2"/>
      <c r="DR124" s="1"/>
      <c r="DS124" s="1"/>
      <c r="DT124" s="2"/>
      <c r="DU124" s="1"/>
      <c r="DV124" s="1"/>
      <c r="DW124" s="1"/>
      <c r="DX124" s="1"/>
      <c r="DY124" s="1"/>
      <c r="DZ124" s="1"/>
      <c r="EA124" s="1"/>
      <c r="EB124" s="1"/>
      <c r="EC124" s="1"/>
      <c r="ED124" s="4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</row>
    <row r="125" spans="1:162" x14ac:dyDescent="0.55000000000000004">
      <c r="A125" s="1" t="s">
        <v>17</v>
      </c>
      <c r="B125" s="1" t="s">
        <v>220</v>
      </c>
      <c r="C125" s="1" t="s">
        <v>220</v>
      </c>
      <c r="D125" s="1" t="s">
        <v>100</v>
      </c>
      <c r="E125" s="2">
        <v>84</v>
      </c>
      <c r="F125" s="2">
        <v>24.7</v>
      </c>
      <c r="G125" s="2">
        <v>24.1</v>
      </c>
      <c r="H125" s="11">
        <v>24.125</v>
      </c>
      <c r="I125" s="1" t="s">
        <v>98</v>
      </c>
      <c r="J125" s="1" t="s">
        <v>98</v>
      </c>
      <c r="K125" s="1" t="s">
        <v>98</v>
      </c>
      <c r="L125" s="3">
        <v>9.02</v>
      </c>
      <c r="M125" s="11">
        <v>9</v>
      </c>
      <c r="N125" s="11" t="s">
        <v>98</v>
      </c>
      <c r="O125" s="1" t="s">
        <v>98</v>
      </c>
      <c r="P125" s="1" t="s">
        <v>98</v>
      </c>
      <c r="Q125" s="14">
        <v>0.47</v>
      </c>
      <c r="R125" s="11">
        <v>0.5</v>
      </c>
      <c r="S125" s="13">
        <v>0.25</v>
      </c>
      <c r="T125" s="14">
        <v>0.77</v>
      </c>
      <c r="U125" s="13">
        <v>0.75</v>
      </c>
      <c r="V125" s="1" t="s">
        <v>98</v>
      </c>
      <c r="W125" s="1" t="s">
        <v>98</v>
      </c>
      <c r="X125" s="1" t="s">
        <v>98</v>
      </c>
      <c r="Y125" s="16">
        <v>1.27</v>
      </c>
      <c r="Z125" s="18">
        <v>2.0625</v>
      </c>
      <c r="AA125" s="18">
        <v>1.4375</v>
      </c>
      <c r="AB125" s="1" t="s">
        <v>98</v>
      </c>
      <c r="AC125" s="1" t="s">
        <v>98</v>
      </c>
      <c r="AD125" s="1" t="s">
        <v>98</v>
      </c>
      <c r="AE125" s="1" t="s">
        <v>98</v>
      </c>
      <c r="AF125" s="1" t="s">
        <v>98</v>
      </c>
      <c r="AG125" s="3">
        <v>5.86</v>
      </c>
      <c r="AH125" s="1" t="s">
        <v>98</v>
      </c>
      <c r="AI125" s="1" t="s">
        <v>98</v>
      </c>
      <c r="AJ125" s="2">
        <v>45.9</v>
      </c>
      <c r="AK125" s="1" t="s">
        <v>98</v>
      </c>
      <c r="AL125" s="1" t="s">
        <v>98</v>
      </c>
      <c r="AM125" s="4">
        <v>2370</v>
      </c>
      <c r="AN125" s="4">
        <v>224</v>
      </c>
      <c r="AO125" s="4">
        <v>196</v>
      </c>
      <c r="AP125" s="3">
        <v>9.7899999999999991</v>
      </c>
      <c r="AQ125" s="2">
        <v>94.4</v>
      </c>
      <c r="AR125" s="2">
        <v>32.6</v>
      </c>
      <c r="AS125" s="2">
        <v>20.9</v>
      </c>
      <c r="AT125" s="3">
        <v>1.95</v>
      </c>
      <c r="AU125" s="1" t="s">
        <v>98</v>
      </c>
      <c r="AV125" s="1" t="s">
        <v>98</v>
      </c>
      <c r="AW125" s="1" t="s">
        <v>98</v>
      </c>
      <c r="AX125" s="3">
        <v>3.7</v>
      </c>
      <c r="AY125" s="4">
        <v>12800</v>
      </c>
      <c r="AZ125" s="1" t="s">
        <v>98</v>
      </c>
      <c r="BA125" s="2">
        <v>52.6</v>
      </c>
      <c r="BB125" s="2">
        <v>91.3</v>
      </c>
      <c r="BC125" s="1" t="s">
        <v>98</v>
      </c>
      <c r="BD125" s="1" t="s">
        <v>98</v>
      </c>
      <c r="BE125" s="2">
        <v>38.4</v>
      </c>
      <c r="BF125" s="4">
        <v>111</v>
      </c>
      <c r="BG125" s="1" t="s">
        <v>98</v>
      </c>
      <c r="BH125" s="1" t="s">
        <v>98</v>
      </c>
      <c r="BI125" s="1" t="s">
        <v>98</v>
      </c>
      <c r="BJ125" s="1" t="s">
        <v>98</v>
      </c>
      <c r="BK125" s="1" t="s">
        <v>98</v>
      </c>
      <c r="BL125" s="1" t="s">
        <v>98</v>
      </c>
      <c r="BM125" s="1" t="s">
        <v>98</v>
      </c>
      <c r="BN125" s="1" t="s">
        <v>98</v>
      </c>
      <c r="BO125" s="1" t="s">
        <v>98</v>
      </c>
      <c r="BP125" s="1" t="s">
        <v>98</v>
      </c>
      <c r="BQ125" s="1" t="s">
        <v>98</v>
      </c>
      <c r="BR125" s="1" t="s">
        <v>98</v>
      </c>
      <c r="BS125" s="1" t="s">
        <v>98</v>
      </c>
      <c r="BT125" s="1" t="s">
        <v>98</v>
      </c>
      <c r="BU125" s="1" t="s">
        <v>98</v>
      </c>
      <c r="BV125" s="1" t="s">
        <v>98</v>
      </c>
      <c r="BW125" s="3">
        <v>2.37</v>
      </c>
      <c r="BX125" s="2">
        <v>23.3</v>
      </c>
      <c r="BY125" s="2">
        <v>73.5</v>
      </c>
      <c r="BZ125" s="1" t="s">
        <v>98</v>
      </c>
      <c r="CA125" s="2">
        <v>82.5</v>
      </c>
      <c r="CB125" s="2">
        <v>57.2</v>
      </c>
      <c r="CC125" s="2">
        <v>66.2</v>
      </c>
      <c r="CD125" s="11">
        <v>20</v>
      </c>
      <c r="CE125" s="11">
        <v>5.5</v>
      </c>
      <c r="CF125" s="12" t="s">
        <v>98</v>
      </c>
      <c r="CG125" s="3">
        <f>Beams!$B$11/F125</f>
        <v>455.0607287449393</v>
      </c>
      <c r="CH125" s="3">
        <f>Beams!$B$9/AO125</f>
        <v>57.346938775510203</v>
      </c>
      <c r="CI125" s="3">
        <f>Beams!$C$9/AS125</f>
        <v>537.79904306220101</v>
      </c>
      <c r="CJ125" s="3">
        <f>Beams!$B$8*BE125/(AQ125*2*T125)</f>
        <v>2968.9632401496806</v>
      </c>
      <c r="CK125" s="3">
        <f>Beams!$C$8*BF125/(AM125*Q125)</f>
        <v>1120.0646377592245</v>
      </c>
      <c r="CL125" s="3">
        <f>Beams!$B$12*T125/AX125</f>
        <v>2339.1351351351354</v>
      </c>
      <c r="CM125" s="3">
        <f>Beams!$B$12*Q125/AX125</f>
        <v>1427.7837837837835</v>
      </c>
      <c r="CN125" s="3">
        <f t="shared" si="2"/>
        <v>6630.3711691204817</v>
      </c>
      <c r="CO125" s="3">
        <f t="shared" si="3"/>
        <v>3313.9505296453585</v>
      </c>
      <c r="CP125" s="3"/>
      <c r="CQ125" s="3">
        <f>MIN(Beams!$B$21:$B$22)/MAX(CN125:CP125)-1</f>
        <v>2.0164223826783139</v>
      </c>
      <c r="CS125" s="1"/>
      <c r="CT125" s="2"/>
      <c r="CU125" s="2"/>
      <c r="CV125" s="1"/>
      <c r="CW125" s="1"/>
      <c r="CX125" s="1"/>
      <c r="CY125" s="2"/>
      <c r="CZ125" s="1"/>
      <c r="DA125" s="1"/>
      <c r="DB125" s="1"/>
      <c r="DC125" s="1"/>
      <c r="DD125" s="1"/>
      <c r="DE125" s="1"/>
      <c r="DF125" s="1"/>
      <c r="DG125" s="3"/>
      <c r="DH125" s="1"/>
      <c r="DI125" s="1"/>
      <c r="DJ125" s="2"/>
      <c r="DK125" s="1"/>
      <c r="DL125" s="1"/>
      <c r="DM125" s="1"/>
      <c r="DN125" s="1"/>
      <c r="DO125" s="1"/>
      <c r="DP125" s="1"/>
      <c r="DQ125" s="2"/>
      <c r="DR125" s="1"/>
      <c r="DS125" s="1"/>
      <c r="DT125" s="2"/>
      <c r="DU125" s="1"/>
      <c r="DV125" s="1"/>
      <c r="DW125" s="1"/>
      <c r="DX125" s="1"/>
      <c r="DY125" s="1"/>
      <c r="DZ125" s="1"/>
      <c r="EA125" s="1"/>
      <c r="EB125" s="1"/>
      <c r="EC125" s="1"/>
      <c r="ED125" s="4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</row>
    <row r="126" spans="1:162" x14ac:dyDescent="0.55000000000000004">
      <c r="A126" s="1" t="s">
        <v>17</v>
      </c>
      <c r="B126" s="1" t="s">
        <v>221</v>
      </c>
      <c r="C126" s="1" t="s">
        <v>221</v>
      </c>
      <c r="D126" s="1" t="s">
        <v>100</v>
      </c>
      <c r="E126" s="2">
        <v>76</v>
      </c>
      <c r="F126" s="2">
        <v>22.4</v>
      </c>
      <c r="G126" s="2">
        <v>23.9</v>
      </c>
      <c r="H126" s="11">
        <v>23.875</v>
      </c>
      <c r="I126" s="1" t="s">
        <v>98</v>
      </c>
      <c r="J126" s="1" t="s">
        <v>98</v>
      </c>
      <c r="K126" s="1" t="s">
        <v>98</v>
      </c>
      <c r="L126" s="3">
        <v>8.99</v>
      </c>
      <c r="M126" s="11">
        <v>9</v>
      </c>
      <c r="N126" s="11" t="s">
        <v>98</v>
      </c>
      <c r="O126" s="1" t="s">
        <v>98</v>
      </c>
      <c r="P126" s="1" t="s">
        <v>98</v>
      </c>
      <c r="Q126" s="14">
        <v>0.44</v>
      </c>
      <c r="R126" s="11">
        <v>0.4375</v>
      </c>
      <c r="S126" s="13">
        <v>0.25</v>
      </c>
      <c r="T126" s="14">
        <v>0.68</v>
      </c>
      <c r="U126" s="13">
        <v>0.6875</v>
      </c>
      <c r="V126" s="1" t="s">
        <v>98</v>
      </c>
      <c r="W126" s="1" t="s">
        <v>98</v>
      </c>
      <c r="X126" s="1" t="s">
        <v>98</v>
      </c>
      <c r="Y126" s="16">
        <v>1.18</v>
      </c>
      <c r="Z126" s="18">
        <v>1.9375</v>
      </c>
      <c r="AA126" s="18">
        <v>1.4375</v>
      </c>
      <c r="AB126" s="1" t="s">
        <v>98</v>
      </c>
      <c r="AC126" s="1" t="s">
        <v>98</v>
      </c>
      <c r="AD126" s="1" t="s">
        <v>98</v>
      </c>
      <c r="AE126" s="1" t="s">
        <v>98</v>
      </c>
      <c r="AF126" s="1" t="s">
        <v>98</v>
      </c>
      <c r="AG126" s="3">
        <v>6.61</v>
      </c>
      <c r="AH126" s="1" t="s">
        <v>98</v>
      </c>
      <c r="AI126" s="1" t="s">
        <v>98</v>
      </c>
      <c r="AJ126" s="2">
        <v>49</v>
      </c>
      <c r="AK126" s="1" t="s">
        <v>98</v>
      </c>
      <c r="AL126" s="1" t="s">
        <v>98</v>
      </c>
      <c r="AM126" s="4">
        <v>2100</v>
      </c>
      <c r="AN126" s="4">
        <v>200</v>
      </c>
      <c r="AO126" s="4">
        <v>176</v>
      </c>
      <c r="AP126" s="3">
        <v>9.69</v>
      </c>
      <c r="AQ126" s="2">
        <v>82.5</v>
      </c>
      <c r="AR126" s="2">
        <v>28.6</v>
      </c>
      <c r="AS126" s="2">
        <v>18.399999999999999</v>
      </c>
      <c r="AT126" s="3">
        <v>1.92</v>
      </c>
      <c r="AU126" s="1" t="s">
        <v>98</v>
      </c>
      <c r="AV126" s="1" t="s">
        <v>98</v>
      </c>
      <c r="AW126" s="1" t="s">
        <v>98</v>
      </c>
      <c r="AX126" s="3">
        <v>2.68</v>
      </c>
      <c r="AY126" s="4">
        <v>11100</v>
      </c>
      <c r="AZ126" s="1" t="s">
        <v>98</v>
      </c>
      <c r="BA126" s="2">
        <v>52.2</v>
      </c>
      <c r="BB126" s="2">
        <v>79.8</v>
      </c>
      <c r="BC126" s="1" t="s">
        <v>98</v>
      </c>
      <c r="BD126" s="1" t="s">
        <v>98</v>
      </c>
      <c r="BE126" s="2">
        <v>33.799999999999997</v>
      </c>
      <c r="BF126" s="2">
        <v>98.9</v>
      </c>
      <c r="BG126" s="1" t="s">
        <v>98</v>
      </c>
      <c r="BH126" s="1" t="s">
        <v>98</v>
      </c>
      <c r="BI126" s="1" t="s">
        <v>98</v>
      </c>
      <c r="BJ126" s="1" t="s">
        <v>98</v>
      </c>
      <c r="BK126" s="1" t="s">
        <v>98</v>
      </c>
      <c r="BL126" s="1" t="s">
        <v>98</v>
      </c>
      <c r="BM126" s="1" t="s">
        <v>98</v>
      </c>
      <c r="BN126" s="1" t="s">
        <v>98</v>
      </c>
      <c r="BO126" s="1" t="s">
        <v>98</v>
      </c>
      <c r="BP126" s="1" t="s">
        <v>98</v>
      </c>
      <c r="BQ126" s="1" t="s">
        <v>98</v>
      </c>
      <c r="BR126" s="1" t="s">
        <v>98</v>
      </c>
      <c r="BS126" s="1" t="s">
        <v>98</v>
      </c>
      <c r="BT126" s="1" t="s">
        <v>98</v>
      </c>
      <c r="BU126" s="1" t="s">
        <v>98</v>
      </c>
      <c r="BV126" s="1" t="s">
        <v>98</v>
      </c>
      <c r="BW126" s="3">
        <v>2.33</v>
      </c>
      <c r="BX126" s="2">
        <v>23.2</v>
      </c>
      <c r="BY126" s="2">
        <v>73</v>
      </c>
      <c r="BZ126" s="1" t="s">
        <v>98</v>
      </c>
      <c r="CA126" s="2">
        <v>82</v>
      </c>
      <c r="CB126" s="2">
        <v>56.8</v>
      </c>
      <c r="CC126" s="2">
        <v>65.8</v>
      </c>
      <c r="CD126" s="11">
        <v>20</v>
      </c>
      <c r="CE126" s="11">
        <v>5.5</v>
      </c>
      <c r="CF126" s="12" t="s">
        <v>98</v>
      </c>
      <c r="CG126" s="3">
        <f>Beams!$B$11/F126</f>
        <v>501.78571428571433</v>
      </c>
      <c r="CH126" s="3">
        <f>Beams!$B$9/AO126</f>
        <v>63.863636363636367</v>
      </c>
      <c r="CI126" s="3">
        <f>Beams!$C$9/AS126</f>
        <v>610.86956521739137</v>
      </c>
      <c r="CJ126" s="3">
        <f>Beams!$B$8*BE126/(AQ126*2*T126)</f>
        <v>3386.0249554367197</v>
      </c>
      <c r="CK126" s="3">
        <f>Beams!$C$8*BF126/(AM126*Q126)</f>
        <v>1203.0692640692641</v>
      </c>
      <c r="CL126" s="3">
        <f>Beams!$B$12*T126/AX126</f>
        <v>2851.940298507463</v>
      </c>
      <c r="CM126" s="3">
        <f>Beams!$B$12*Q126/AX126</f>
        <v>1845.3731343283582</v>
      </c>
      <c r="CN126" s="3">
        <f t="shared" si="2"/>
        <v>7757.6015723073506</v>
      </c>
      <c r="CO126" s="3">
        <f t="shared" si="3"/>
        <v>3992.8097546138283</v>
      </c>
      <c r="CP126" s="3"/>
      <c r="CQ126" s="3">
        <f>MIN(Beams!$B$21:$B$22)/MAX(CN126:CP126)-1</f>
        <v>1.5781164208529184</v>
      </c>
      <c r="CS126" s="1"/>
      <c r="CT126" s="2"/>
      <c r="CU126" s="2"/>
      <c r="CV126" s="1"/>
      <c r="CW126" s="1"/>
      <c r="CX126" s="1"/>
      <c r="CY126" s="2"/>
      <c r="CZ126" s="2"/>
      <c r="DA126" s="2"/>
      <c r="DB126" s="1"/>
      <c r="DC126" s="1"/>
      <c r="DD126" s="1"/>
      <c r="DE126" s="1"/>
      <c r="DF126" s="1"/>
      <c r="DG126" s="3"/>
      <c r="DH126" s="1"/>
      <c r="DI126" s="1"/>
      <c r="DJ126" s="2"/>
      <c r="DK126" s="1"/>
      <c r="DL126" s="1"/>
      <c r="DM126" s="1"/>
      <c r="DN126" s="1"/>
      <c r="DO126" s="1"/>
      <c r="DP126" s="1"/>
      <c r="DQ126" s="2"/>
      <c r="DR126" s="1"/>
      <c r="DS126" s="1"/>
      <c r="DT126" s="2"/>
      <c r="DU126" s="1"/>
      <c r="DV126" s="1"/>
      <c r="DW126" s="1"/>
      <c r="DX126" s="1"/>
      <c r="DY126" s="1"/>
      <c r="DZ126" s="1"/>
      <c r="EA126" s="1"/>
      <c r="EB126" s="1"/>
      <c r="EC126" s="1"/>
      <c r="ED126" s="4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</row>
    <row r="127" spans="1:162" x14ac:dyDescent="0.55000000000000004">
      <c r="A127" s="1" t="s">
        <v>17</v>
      </c>
      <c r="B127" s="1" t="s">
        <v>222</v>
      </c>
      <c r="C127" s="1" t="s">
        <v>222</v>
      </c>
      <c r="D127" s="1" t="s">
        <v>100</v>
      </c>
      <c r="E127" s="2">
        <v>68</v>
      </c>
      <c r="F127" s="2">
        <v>20.100000000000001</v>
      </c>
      <c r="G127" s="2">
        <v>23.7</v>
      </c>
      <c r="H127" s="11">
        <v>23.75</v>
      </c>
      <c r="I127" s="1" t="s">
        <v>98</v>
      </c>
      <c r="J127" s="1" t="s">
        <v>98</v>
      </c>
      <c r="K127" s="1" t="s">
        <v>98</v>
      </c>
      <c r="L127" s="3">
        <v>8.9700000000000006</v>
      </c>
      <c r="M127" s="11">
        <v>9</v>
      </c>
      <c r="N127" s="11" t="s">
        <v>98</v>
      </c>
      <c r="O127" s="1" t="s">
        <v>98</v>
      </c>
      <c r="P127" s="1" t="s">
        <v>98</v>
      </c>
      <c r="Q127" s="14">
        <v>0.41499999999999998</v>
      </c>
      <c r="R127" s="11">
        <v>0.4375</v>
      </c>
      <c r="S127" s="13">
        <v>0.25</v>
      </c>
      <c r="T127" s="14">
        <v>0.58499999999999996</v>
      </c>
      <c r="U127" s="13">
        <v>0.5625</v>
      </c>
      <c r="V127" s="1" t="s">
        <v>98</v>
      </c>
      <c r="W127" s="1" t="s">
        <v>98</v>
      </c>
      <c r="X127" s="1" t="s">
        <v>98</v>
      </c>
      <c r="Y127" s="16">
        <v>1.0900000000000001</v>
      </c>
      <c r="Z127" s="18">
        <v>1.875</v>
      </c>
      <c r="AA127" s="18">
        <v>1.4375</v>
      </c>
      <c r="AB127" s="1" t="s">
        <v>98</v>
      </c>
      <c r="AC127" s="1" t="s">
        <v>98</v>
      </c>
      <c r="AD127" s="1" t="s">
        <v>98</v>
      </c>
      <c r="AE127" s="1" t="s">
        <v>98</v>
      </c>
      <c r="AF127" s="1" t="s">
        <v>98</v>
      </c>
      <c r="AG127" s="3">
        <v>7.66</v>
      </c>
      <c r="AH127" s="1" t="s">
        <v>98</v>
      </c>
      <c r="AI127" s="1" t="s">
        <v>98</v>
      </c>
      <c r="AJ127" s="2">
        <v>52</v>
      </c>
      <c r="AK127" s="1" t="s">
        <v>98</v>
      </c>
      <c r="AL127" s="1" t="s">
        <v>98</v>
      </c>
      <c r="AM127" s="4">
        <v>1830</v>
      </c>
      <c r="AN127" s="4">
        <v>177</v>
      </c>
      <c r="AO127" s="4">
        <v>154</v>
      </c>
      <c r="AP127" s="3">
        <v>9.5500000000000007</v>
      </c>
      <c r="AQ127" s="2">
        <v>70.400000000000006</v>
      </c>
      <c r="AR127" s="2">
        <v>24.5</v>
      </c>
      <c r="AS127" s="2">
        <v>15.7</v>
      </c>
      <c r="AT127" s="3">
        <v>1.87</v>
      </c>
      <c r="AU127" s="1" t="s">
        <v>98</v>
      </c>
      <c r="AV127" s="1" t="s">
        <v>98</v>
      </c>
      <c r="AW127" s="1" t="s">
        <v>98</v>
      </c>
      <c r="AX127" s="3">
        <v>1.87</v>
      </c>
      <c r="AY127" s="4">
        <v>9430</v>
      </c>
      <c r="AZ127" s="1" t="s">
        <v>98</v>
      </c>
      <c r="BA127" s="2">
        <v>51.8</v>
      </c>
      <c r="BB127" s="2">
        <v>68</v>
      </c>
      <c r="BC127" s="1" t="s">
        <v>98</v>
      </c>
      <c r="BD127" s="1" t="s">
        <v>98</v>
      </c>
      <c r="BE127" s="2">
        <v>28.9</v>
      </c>
      <c r="BF127" s="2">
        <v>87</v>
      </c>
      <c r="BG127" s="1" t="s">
        <v>98</v>
      </c>
      <c r="BH127" s="1" t="s">
        <v>98</v>
      </c>
      <c r="BI127" s="1" t="s">
        <v>98</v>
      </c>
      <c r="BJ127" s="1" t="s">
        <v>98</v>
      </c>
      <c r="BK127" s="1" t="s">
        <v>98</v>
      </c>
      <c r="BL127" s="1" t="s">
        <v>98</v>
      </c>
      <c r="BM127" s="1" t="s">
        <v>98</v>
      </c>
      <c r="BN127" s="1" t="s">
        <v>98</v>
      </c>
      <c r="BO127" s="1" t="s">
        <v>98</v>
      </c>
      <c r="BP127" s="1" t="s">
        <v>98</v>
      </c>
      <c r="BQ127" s="1" t="s">
        <v>98</v>
      </c>
      <c r="BR127" s="1" t="s">
        <v>98</v>
      </c>
      <c r="BS127" s="1" t="s">
        <v>98</v>
      </c>
      <c r="BT127" s="1" t="s">
        <v>98</v>
      </c>
      <c r="BU127" s="1" t="s">
        <v>98</v>
      </c>
      <c r="BV127" s="1" t="s">
        <v>98</v>
      </c>
      <c r="BW127" s="3">
        <v>2.2999999999999998</v>
      </c>
      <c r="BX127" s="2">
        <v>23.1</v>
      </c>
      <c r="BY127" s="2">
        <v>72.599999999999994</v>
      </c>
      <c r="BZ127" s="1" t="s">
        <v>98</v>
      </c>
      <c r="CA127" s="2">
        <v>81.599999999999994</v>
      </c>
      <c r="CB127" s="2">
        <v>56.4</v>
      </c>
      <c r="CC127" s="2">
        <v>65.3</v>
      </c>
      <c r="CD127" s="11">
        <v>20</v>
      </c>
      <c r="CE127" s="11">
        <v>5.5</v>
      </c>
      <c r="CF127" s="12" t="s">
        <v>98</v>
      </c>
      <c r="CG127" s="3">
        <f>Beams!$B$11/F127</f>
        <v>559.20398009950247</v>
      </c>
      <c r="CH127" s="3">
        <f>Beams!$B$9/AO127</f>
        <v>72.987012987012989</v>
      </c>
      <c r="CI127" s="3">
        <f>Beams!$C$9/AS127</f>
        <v>715.92356687898098</v>
      </c>
      <c r="CJ127" s="3">
        <f>Beams!$B$8*BE127/(AQ127*2*T127)</f>
        <v>3943.7160062160065</v>
      </c>
      <c r="CK127" s="3">
        <f>Beams!$C$8*BF127/(AM127*Q127)</f>
        <v>1287.6160379221806</v>
      </c>
      <c r="CL127" s="3">
        <f>Beams!$B$12*T127/AX127</f>
        <v>3516.2566844919784</v>
      </c>
      <c r="CM127" s="3">
        <f>Beams!$B$12*Q127/AX127</f>
        <v>2494.4385026737964</v>
      </c>
      <c r="CN127" s="3">
        <f t="shared" si="2"/>
        <v>9250.312637611094</v>
      </c>
      <c r="CO127" s="3">
        <f t="shared" si="3"/>
        <v>5045.587020456458</v>
      </c>
      <c r="CP127" s="3"/>
      <c r="CQ127" s="3">
        <f>MIN(Beams!$B$21:$B$22)/MAX(CN127:CP127)-1</f>
        <v>1.1620890864468154</v>
      </c>
      <c r="CS127" s="1"/>
      <c r="CT127" s="2"/>
      <c r="CU127" s="2"/>
      <c r="CV127" s="1"/>
      <c r="CW127" s="1"/>
      <c r="CX127" s="1"/>
      <c r="CY127" s="2"/>
      <c r="CZ127" s="2"/>
      <c r="DA127" s="2"/>
      <c r="DB127" s="1"/>
      <c r="DC127" s="1"/>
      <c r="DD127" s="1"/>
      <c r="DE127" s="1"/>
      <c r="DF127" s="1"/>
      <c r="DG127" s="3"/>
      <c r="DH127" s="1"/>
      <c r="DI127" s="1"/>
      <c r="DJ127" s="2"/>
      <c r="DK127" s="1"/>
      <c r="DL127" s="1"/>
      <c r="DM127" s="1"/>
      <c r="DN127" s="1"/>
      <c r="DO127" s="1"/>
      <c r="DP127" s="1"/>
      <c r="DQ127" s="2"/>
      <c r="DR127" s="1"/>
      <c r="DS127" s="1"/>
      <c r="DT127" s="2"/>
      <c r="DU127" s="1"/>
      <c r="DV127" s="1"/>
      <c r="DW127" s="1"/>
      <c r="DX127" s="1"/>
      <c r="DY127" s="1"/>
      <c r="DZ127" s="1"/>
      <c r="EA127" s="1"/>
      <c r="EB127" s="1"/>
      <c r="EC127" s="1"/>
      <c r="ED127" s="4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</row>
    <row r="128" spans="1:162" x14ac:dyDescent="0.55000000000000004">
      <c r="A128" s="1" t="s">
        <v>17</v>
      </c>
      <c r="B128" s="1" t="s">
        <v>223</v>
      </c>
      <c r="C128" s="1" t="s">
        <v>223</v>
      </c>
      <c r="D128" s="1" t="s">
        <v>100</v>
      </c>
      <c r="E128" s="2">
        <v>62</v>
      </c>
      <c r="F128" s="2">
        <v>18.2</v>
      </c>
      <c r="G128" s="2">
        <v>23.7</v>
      </c>
      <c r="H128" s="11">
        <v>23.75</v>
      </c>
      <c r="I128" s="1" t="s">
        <v>98</v>
      </c>
      <c r="J128" s="1" t="s">
        <v>98</v>
      </c>
      <c r="K128" s="1" t="s">
        <v>98</v>
      </c>
      <c r="L128" s="3">
        <v>7.04</v>
      </c>
      <c r="M128" s="11">
        <v>7</v>
      </c>
      <c r="N128" s="11" t="s">
        <v>98</v>
      </c>
      <c r="O128" s="1" t="s">
        <v>98</v>
      </c>
      <c r="P128" s="1" t="s">
        <v>98</v>
      </c>
      <c r="Q128" s="14">
        <v>0.43</v>
      </c>
      <c r="R128" s="11">
        <v>0.4375</v>
      </c>
      <c r="S128" s="13">
        <v>0.25</v>
      </c>
      <c r="T128" s="14">
        <v>0.59</v>
      </c>
      <c r="U128" s="13">
        <v>0.5625</v>
      </c>
      <c r="V128" s="1" t="s">
        <v>98</v>
      </c>
      <c r="W128" s="1" t="s">
        <v>98</v>
      </c>
      <c r="X128" s="1" t="s">
        <v>98</v>
      </c>
      <c r="Y128" s="16">
        <v>1.0900000000000001</v>
      </c>
      <c r="Z128" s="18">
        <v>1.5</v>
      </c>
      <c r="AA128" s="18">
        <v>1.0625</v>
      </c>
      <c r="AB128" s="1" t="s">
        <v>98</v>
      </c>
      <c r="AC128" s="1" t="s">
        <v>98</v>
      </c>
      <c r="AD128" s="1" t="s">
        <v>98</v>
      </c>
      <c r="AE128" s="1" t="s">
        <v>98</v>
      </c>
      <c r="AF128" s="1" t="s">
        <v>98</v>
      </c>
      <c r="AG128" s="3">
        <v>5.97</v>
      </c>
      <c r="AH128" s="1" t="s">
        <v>98</v>
      </c>
      <c r="AI128" s="1" t="s">
        <v>98</v>
      </c>
      <c r="AJ128" s="2">
        <v>50.1</v>
      </c>
      <c r="AK128" s="1" t="s">
        <v>98</v>
      </c>
      <c r="AL128" s="1" t="s">
        <v>98</v>
      </c>
      <c r="AM128" s="4">
        <v>1550</v>
      </c>
      <c r="AN128" s="4">
        <v>153</v>
      </c>
      <c r="AO128" s="4">
        <v>131</v>
      </c>
      <c r="AP128" s="3">
        <v>9.23</v>
      </c>
      <c r="AQ128" s="2">
        <v>34.5</v>
      </c>
      <c r="AR128" s="2">
        <v>15.7</v>
      </c>
      <c r="AS128" s="3">
        <v>9.8000000000000007</v>
      </c>
      <c r="AT128" s="3">
        <v>1.38</v>
      </c>
      <c r="AU128" s="1" t="s">
        <v>98</v>
      </c>
      <c r="AV128" s="1" t="s">
        <v>98</v>
      </c>
      <c r="AW128" s="1" t="s">
        <v>98</v>
      </c>
      <c r="AX128" s="3">
        <v>1.71</v>
      </c>
      <c r="AY128" s="4">
        <v>4620</v>
      </c>
      <c r="AZ128" s="1" t="s">
        <v>98</v>
      </c>
      <c r="BA128" s="2">
        <v>40.700000000000003</v>
      </c>
      <c r="BB128" s="2">
        <v>42.2</v>
      </c>
      <c r="BC128" s="1" t="s">
        <v>98</v>
      </c>
      <c r="BD128" s="1" t="s">
        <v>98</v>
      </c>
      <c r="BE128" s="2">
        <v>22.5</v>
      </c>
      <c r="BF128" s="2">
        <v>75.3</v>
      </c>
      <c r="BG128" s="1" t="s">
        <v>98</v>
      </c>
      <c r="BH128" s="1" t="s">
        <v>98</v>
      </c>
      <c r="BI128" s="1" t="s">
        <v>98</v>
      </c>
      <c r="BJ128" s="1" t="s">
        <v>98</v>
      </c>
      <c r="BK128" s="1" t="s">
        <v>98</v>
      </c>
      <c r="BL128" s="1" t="s">
        <v>98</v>
      </c>
      <c r="BM128" s="1" t="s">
        <v>98</v>
      </c>
      <c r="BN128" s="1" t="s">
        <v>98</v>
      </c>
      <c r="BO128" s="1" t="s">
        <v>98</v>
      </c>
      <c r="BP128" s="1" t="s">
        <v>98</v>
      </c>
      <c r="BQ128" s="1" t="s">
        <v>98</v>
      </c>
      <c r="BR128" s="1" t="s">
        <v>98</v>
      </c>
      <c r="BS128" s="1" t="s">
        <v>98</v>
      </c>
      <c r="BT128" s="1" t="s">
        <v>98</v>
      </c>
      <c r="BU128" s="1" t="s">
        <v>98</v>
      </c>
      <c r="BV128" s="1" t="s">
        <v>98</v>
      </c>
      <c r="BW128" s="3">
        <v>1.75</v>
      </c>
      <c r="BX128" s="2">
        <v>23.1</v>
      </c>
      <c r="BY128" s="2">
        <v>66.8</v>
      </c>
      <c r="BZ128" s="1" t="s">
        <v>98</v>
      </c>
      <c r="CA128" s="2">
        <v>73.8</v>
      </c>
      <c r="CB128" s="2">
        <v>54.4</v>
      </c>
      <c r="CC128" s="2">
        <v>61.5</v>
      </c>
      <c r="CD128" s="11">
        <v>20.75</v>
      </c>
      <c r="CE128" s="11">
        <v>3.5</v>
      </c>
      <c r="CF128" s="12" t="s">
        <v>98</v>
      </c>
      <c r="CG128" s="3">
        <f>Beams!$B$11/F128</f>
        <v>617.58241758241763</v>
      </c>
      <c r="CH128" s="3">
        <f>Beams!$B$9/AO128</f>
        <v>85.801526717557252</v>
      </c>
      <c r="CI128" s="3">
        <f>Beams!$C$9/AS128</f>
        <v>1146.9387755102041</v>
      </c>
      <c r="CJ128" s="3">
        <f>Beams!$B$8*BE128/(AQ128*2*T128)</f>
        <v>6212.232866617539</v>
      </c>
      <c r="CK128" s="3">
        <f>Beams!$C$8*BF128/(AM128*Q128)</f>
        <v>1269.8754688672168</v>
      </c>
      <c r="CL128" s="3">
        <f>Beams!$B$12*T128/AX128</f>
        <v>3878.1286549707602</v>
      </c>
      <c r="CM128" s="3">
        <f>Beams!$B$12*Q128/AX128</f>
        <v>2826.4327485380118</v>
      </c>
      <c r="CN128" s="3">
        <f t="shared" si="2"/>
        <v>12818.691482683058</v>
      </c>
      <c r="CO128" s="3">
        <f t="shared" si="3"/>
        <v>5676.9368089456802</v>
      </c>
      <c r="CP128" s="3"/>
      <c r="CQ128" s="3">
        <f>MIN(Beams!$B$21:$B$22)/MAX(CN128:CP128)-1</f>
        <v>0.5602216518759553</v>
      </c>
      <c r="CS128" s="1"/>
      <c r="CT128" s="1"/>
      <c r="CU128" s="1"/>
      <c r="CV128" s="1"/>
      <c r="CW128" s="1"/>
      <c r="CX128" s="1"/>
      <c r="CY128" s="1"/>
      <c r="CZ128" s="1"/>
      <c r="DA128" s="2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</row>
    <row r="129" spans="1:162" x14ac:dyDescent="0.55000000000000004">
      <c r="A129" s="1" t="s">
        <v>17</v>
      </c>
      <c r="B129" s="1" t="s">
        <v>224</v>
      </c>
      <c r="C129" s="1" t="s">
        <v>224</v>
      </c>
      <c r="D129" s="1" t="s">
        <v>100</v>
      </c>
      <c r="E129" s="2">
        <v>55</v>
      </c>
      <c r="F129" s="2">
        <v>16.2</v>
      </c>
      <c r="G129" s="2">
        <v>23.6</v>
      </c>
      <c r="H129" s="11">
        <v>23.625</v>
      </c>
      <c r="I129" s="1" t="s">
        <v>98</v>
      </c>
      <c r="J129" s="1" t="s">
        <v>98</v>
      </c>
      <c r="K129" s="1" t="s">
        <v>98</v>
      </c>
      <c r="L129" s="3">
        <v>7.01</v>
      </c>
      <c r="M129" s="11">
        <v>7</v>
      </c>
      <c r="N129" s="11" t="s">
        <v>98</v>
      </c>
      <c r="O129" s="1" t="s">
        <v>98</v>
      </c>
      <c r="P129" s="1" t="s">
        <v>98</v>
      </c>
      <c r="Q129" s="14">
        <v>0.39500000000000002</v>
      </c>
      <c r="R129" s="11">
        <v>0.375</v>
      </c>
      <c r="S129" s="13">
        <v>0.1875</v>
      </c>
      <c r="T129" s="14">
        <v>0.505</v>
      </c>
      <c r="U129" s="13">
        <v>0.5</v>
      </c>
      <c r="V129" s="1" t="s">
        <v>98</v>
      </c>
      <c r="W129" s="1" t="s">
        <v>98</v>
      </c>
      <c r="X129" s="1" t="s">
        <v>98</v>
      </c>
      <c r="Y129" s="16">
        <v>1.01</v>
      </c>
      <c r="Z129" s="18">
        <v>1.4375</v>
      </c>
      <c r="AA129" s="18">
        <v>1</v>
      </c>
      <c r="AB129" s="1" t="s">
        <v>98</v>
      </c>
      <c r="AC129" s="1" t="s">
        <v>98</v>
      </c>
      <c r="AD129" s="1" t="s">
        <v>98</v>
      </c>
      <c r="AE129" s="1" t="s">
        <v>98</v>
      </c>
      <c r="AF129" s="1" t="s">
        <v>98</v>
      </c>
      <c r="AG129" s="3">
        <v>6.94</v>
      </c>
      <c r="AH129" s="1" t="s">
        <v>98</v>
      </c>
      <c r="AI129" s="1" t="s">
        <v>98</v>
      </c>
      <c r="AJ129" s="2">
        <v>54.6</v>
      </c>
      <c r="AK129" s="1" t="s">
        <v>98</v>
      </c>
      <c r="AL129" s="1" t="s">
        <v>98</v>
      </c>
      <c r="AM129" s="4">
        <v>1350</v>
      </c>
      <c r="AN129" s="4">
        <v>134</v>
      </c>
      <c r="AO129" s="4">
        <v>114</v>
      </c>
      <c r="AP129" s="3">
        <v>9.11</v>
      </c>
      <c r="AQ129" s="2">
        <v>29.1</v>
      </c>
      <c r="AR129" s="2">
        <v>13.3</v>
      </c>
      <c r="AS129" s="3">
        <v>8.3000000000000007</v>
      </c>
      <c r="AT129" s="3">
        <v>1.34</v>
      </c>
      <c r="AU129" s="1" t="s">
        <v>98</v>
      </c>
      <c r="AV129" s="1" t="s">
        <v>98</v>
      </c>
      <c r="AW129" s="1" t="s">
        <v>98</v>
      </c>
      <c r="AX129" s="3">
        <v>1.18</v>
      </c>
      <c r="AY129" s="4">
        <v>3870</v>
      </c>
      <c r="AZ129" s="1" t="s">
        <v>98</v>
      </c>
      <c r="BA129" s="2">
        <v>40.5</v>
      </c>
      <c r="BB129" s="2">
        <v>35.799999999999997</v>
      </c>
      <c r="BC129" s="1" t="s">
        <v>98</v>
      </c>
      <c r="BD129" s="1" t="s">
        <v>98</v>
      </c>
      <c r="BE129" s="2">
        <v>19.3</v>
      </c>
      <c r="BF129" s="2">
        <v>66.099999999999994</v>
      </c>
      <c r="BG129" s="1" t="s">
        <v>98</v>
      </c>
      <c r="BH129" s="1" t="s">
        <v>98</v>
      </c>
      <c r="BI129" s="1" t="s">
        <v>98</v>
      </c>
      <c r="BJ129" s="1" t="s">
        <v>98</v>
      </c>
      <c r="BK129" s="1" t="s">
        <v>98</v>
      </c>
      <c r="BL129" s="1" t="s">
        <v>98</v>
      </c>
      <c r="BM129" s="1" t="s">
        <v>98</v>
      </c>
      <c r="BN129" s="1" t="s">
        <v>98</v>
      </c>
      <c r="BO129" s="1" t="s">
        <v>98</v>
      </c>
      <c r="BP129" s="1" t="s">
        <v>98</v>
      </c>
      <c r="BQ129" s="1" t="s">
        <v>98</v>
      </c>
      <c r="BR129" s="1" t="s">
        <v>98</v>
      </c>
      <c r="BS129" s="1" t="s">
        <v>98</v>
      </c>
      <c r="BT129" s="1" t="s">
        <v>98</v>
      </c>
      <c r="BU129" s="1" t="s">
        <v>98</v>
      </c>
      <c r="BV129" s="1" t="s">
        <v>98</v>
      </c>
      <c r="BW129" s="3">
        <v>1.72</v>
      </c>
      <c r="BX129" s="2">
        <v>23.1</v>
      </c>
      <c r="BY129" s="2">
        <v>66.599999999999994</v>
      </c>
      <c r="BZ129" s="1" t="s">
        <v>98</v>
      </c>
      <c r="CA129" s="2">
        <v>73.599999999999994</v>
      </c>
      <c r="CB129" s="2">
        <v>54.2</v>
      </c>
      <c r="CC129" s="2">
        <v>61.2</v>
      </c>
      <c r="CD129" s="11">
        <v>20.75</v>
      </c>
      <c r="CE129" s="11">
        <v>3.5</v>
      </c>
      <c r="CF129" s="12" t="s">
        <v>98</v>
      </c>
      <c r="CG129" s="3">
        <f>Beams!$B$11/F129</f>
        <v>693.82716049382714</v>
      </c>
      <c r="CH129" s="3">
        <f>Beams!$B$9/AO129</f>
        <v>98.596491228070178</v>
      </c>
      <c r="CI129" s="3">
        <f>Beams!$C$9/AS129</f>
        <v>1354.2168674698794</v>
      </c>
      <c r="CJ129" s="3">
        <f>Beams!$B$8*BE129/(AQ129*2*T129)</f>
        <v>7380.8989146337308</v>
      </c>
      <c r="CK129" s="3">
        <f>Beams!$C$8*BF129/(AM129*Q129)</f>
        <v>1393.2751992498827</v>
      </c>
      <c r="CL129" s="3">
        <f>Beams!$B$12*T129/AX129</f>
        <v>4810.3389830508477</v>
      </c>
      <c r="CM129" s="3">
        <f>Beams!$B$12*Q129/AX129</f>
        <v>3762.5423728813562</v>
      </c>
      <c r="CN129" s="3">
        <f t="shared" si="2"/>
        <v>15409.709772683458</v>
      </c>
      <c r="CO129" s="3">
        <f t="shared" si="3"/>
        <v>7273.3684207768092</v>
      </c>
      <c r="CP129" s="3"/>
      <c r="CQ129" s="3">
        <f>MIN(Beams!$B$21:$B$22)/MAX(CN129:CP129)-1</f>
        <v>0.29788297735844926</v>
      </c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</row>
    <row r="130" spans="1:162" x14ac:dyDescent="0.55000000000000004">
      <c r="A130" s="1" t="s">
        <v>17</v>
      </c>
      <c r="B130" s="1" t="s">
        <v>225</v>
      </c>
      <c r="C130" s="1" t="s">
        <v>225</v>
      </c>
      <c r="D130" s="1" t="s">
        <v>94</v>
      </c>
      <c r="E130" s="4">
        <v>275</v>
      </c>
      <c r="F130" s="2">
        <v>81.8</v>
      </c>
      <c r="G130" s="2">
        <v>24.1</v>
      </c>
      <c r="H130" s="11">
        <v>24.125</v>
      </c>
      <c r="I130" s="1" t="s">
        <v>98</v>
      </c>
      <c r="J130" s="1" t="s">
        <v>98</v>
      </c>
      <c r="K130" s="1" t="s">
        <v>98</v>
      </c>
      <c r="L130" s="2">
        <v>12.9</v>
      </c>
      <c r="M130" s="11">
        <v>12.875</v>
      </c>
      <c r="N130" s="1" t="s">
        <v>98</v>
      </c>
      <c r="O130" s="1" t="s">
        <v>98</v>
      </c>
      <c r="P130" s="1" t="s">
        <v>98</v>
      </c>
      <c r="Q130" s="3">
        <v>1.22</v>
      </c>
      <c r="R130" s="11">
        <v>1.25</v>
      </c>
      <c r="S130" s="13">
        <v>0.625</v>
      </c>
      <c r="T130" s="3">
        <v>2.19</v>
      </c>
      <c r="U130" s="13">
        <v>2.1875</v>
      </c>
      <c r="V130" s="1" t="s">
        <v>98</v>
      </c>
      <c r="W130" s="1" t="s">
        <v>98</v>
      </c>
      <c r="X130" s="1" t="s">
        <v>98</v>
      </c>
      <c r="Y130" s="16">
        <v>3.37</v>
      </c>
      <c r="Z130" s="18">
        <v>3.4375</v>
      </c>
      <c r="AA130" s="18">
        <v>1.8125</v>
      </c>
      <c r="AB130" s="1" t="s">
        <v>98</v>
      </c>
      <c r="AC130" s="1" t="s">
        <v>98</v>
      </c>
      <c r="AD130" s="1" t="s">
        <v>98</v>
      </c>
      <c r="AE130" s="1" t="s">
        <v>98</v>
      </c>
      <c r="AF130" s="1" t="s">
        <v>98</v>
      </c>
      <c r="AG130" s="3">
        <v>2.95</v>
      </c>
      <c r="AH130" s="1" t="s">
        <v>98</v>
      </c>
      <c r="AI130" s="1" t="s">
        <v>98</v>
      </c>
      <c r="AJ130" s="2">
        <v>14.2</v>
      </c>
      <c r="AK130" s="1" t="s">
        <v>98</v>
      </c>
      <c r="AL130" s="1" t="s">
        <v>98</v>
      </c>
      <c r="AM130" s="4">
        <v>7690</v>
      </c>
      <c r="AN130" s="4">
        <v>749</v>
      </c>
      <c r="AO130" s="4">
        <v>638</v>
      </c>
      <c r="AP130" s="3">
        <v>9.6999999999999993</v>
      </c>
      <c r="AQ130" s="4">
        <v>787</v>
      </c>
      <c r="AR130" s="4">
        <v>191</v>
      </c>
      <c r="AS130" s="4">
        <v>122</v>
      </c>
      <c r="AT130" s="3">
        <v>3.1</v>
      </c>
      <c r="AU130" s="1" t="s">
        <v>98</v>
      </c>
      <c r="AV130" s="1" t="s">
        <v>98</v>
      </c>
      <c r="AW130" s="1" t="s">
        <v>98</v>
      </c>
      <c r="AX130" s="4">
        <v>107</v>
      </c>
      <c r="AY130" s="4">
        <v>94400</v>
      </c>
      <c r="AZ130" s="1" t="s">
        <v>98</v>
      </c>
      <c r="BA130" s="2">
        <v>70.7</v>
      </c>
      <c r="BB130" s="4">
        <v>499</v>
      </c>
      <c r="BC130" s="1" t="s">
        <v>98</v>
      </c>
      <c r="BD130" s="1" t="s">
        <v>98</v>
      </c>
      <c r="BE130" s="4">
        <v>140</v>
      </c>
      <c r="BF130" s="4">
        <v>369</v>
      </c>
      <c r="BG130" s="1" t="s">
        <v>98</v>
      </c>
      <c r="BH130" s="1" t="s">
        <v>98</v>
      </c>
      <c r="BI130" s="1" t="s">
        <v>98</v>
      </c>
      <c r="BJ130" s="1" t="s">
        <v>98</v>
      </c>
      <c r="BK130" s="1" t="s">
        <v>98</v>
      </c>
      <c r="BL130" s="1" t="s">
        <v>98</v>
      </c>
      <c r="BM130" s="1" t="s">
        <v>98</v>
      </c>
      <c r="BN130" s="1" t="s">
        <v>98</v>
      </c>
      <c r="BO130" s="1" t="s">
        <v>98</v>
      </c>
      <c r="BP130" s="1" t="s">
        <v>98</v>
      </c>
      <c r="BQ130" s="1" t="s">
        <v>98</v>
      </c>
      <c r="BR130" s="1" t="s">
        <v>98</v>
      </c>
      <c r="BS130" s="1" t="s">
        <v>98</v>
      </c>
      <c r="BT130" s="1" t="s">
        <v>98</v>
      </c>
      <c r="BU130" s="1" t="s">
        <v>98</v>
      </c>
      <c r="BV130" s="1" t="s">
        <v>98</v>
      </c>
      <c r="BW130" s="3">
        <v>3.68</v>
      </c>
      <c r="BX130" s="2">
        <v>21.9</v>
      </c>
      <c r="BY130" s="2">
        <v>82.4</v>
      </c>
      <c r="BZ130" s="1" t="s">
        <v>98</v>
      </c>
      <c r="CA130" s="2">
        <v>95.3</v>
      </c>
      <c r="CB130" s="2">
        <v>61.1</v>
      </c>
      <c r="CC130" s="2">
        <v>74</v>
      </c>
      <c r="CD130" s="11">
        <v>17.25</v>
      </c>
      <c r="CE130" s="11">
        <v>5.5</v>
      </c>
      <c r="CF130" s="12" t="s">
        <v>98</v>
      </c>
      <c r="CG130" s="3">
        <f>Beams!$B$11/F130</f>
        <v>137.4083129584352</v>
      </c>
      <c r="CH130" s="3">
        <f>Beams!$B$9/AO130</f>
        <v>17.61755485893417</v>
      </c>
      <c r="CI130" s="3">
        <f>Beams!$C$9/AS130</f>
        <v>92.131147540983605</v>
      </c>
      <c r="CJ130" s="3">
        <f>Beams!$B$8*BE130/(AQ130*2*T130)</f>
        <v>456.50496365018307</v>
      </c>
      <c r="CK130" s="3">
        <f>Beams!$C$8*BF130/(AM130*Q130)</f>
        <v>442.08574047624126</v>
      </c>
      <c r="CL130" s="3">
        <f>Beams!$B$12*T130/AX130</f>
        <v>230.05233644859811</v>
      </c>
      <c r="CM130" s="3">
        <f>Beams!$B$12*Q130/AX130</f>
        <v>128.15700934579439</v>
      </c>
      <c r="CN130" s="3">
        <f t="shared" si="2"/>
        <v>919.26555916611551</v>
      </c>
      <c r="CO130" s="3">
        <f t="shared" si="3"/>
        <v>834.67278209577614</v>
      </c>
      <c r="CP130" s="3"/>
      <c r="CQ130" s="3">
        <f>MIN(Beams!$B$21:$B$22)/MAX(CN130:CP130)-1</f>
        <v>20.756498762057841</v>
      </c>
      <c r="CS130" s="1"/>
      <c r="CT130" s="1"/>
      <c r="CU130" s="2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</row>
    <row r="131" spans="1:162" x14ac:dyDescent="0.55000000000000004">
      <c r="A131" s="1" t="s">
        <v>17</v>
      </c>
      <c r="B131" s="1" t="s">
        <v>226</v>
      </c>
      <c r="C131" s="1" t="s">
        <v>226</v>
      </c>
      <c r="D131" s="1" t="s">
        <v>100</v>
      </c>
      <c r="E131" s="4">
        <v>248</v>
      </c>
      <c r="F131" s="2">
        <v>73.8</v>
      </c>
      <c r="G131" s="2">
        <v>23.7</v>
      </c>
      <c r="H131" s="11">
        <v>23.75</v>
      </c>
      <c r="I131" s="1" t="s">
        <v>98</v>
      </c>
      <c r="J131" s="1" t="s">
        <v>98</v>
      </c>
      <c r="K131" s="1" t="s">
        <v>98</v>
      </c>
      <c r="L131" s="2">
        <v>12.8</v>
      </c>
      <c r="M131" s="11">
        <v>12.75</v>
      </c>
      <c r="N131" s="1" t="s">
        <v>98</v>
      </c>
      <c r="O131" s="1" t="s">
        <v>98</v>
      </c>
      <c r="P131" s="1" t="s">
        <v>98</v>
      </c>
      <c r="Q131" s="3">
        <v>1.1000000000000001</v>
      </c>
      <c r="R131" s="11">
        <v>1.125</v>
      </c>
      <c r="S131" s="13">
        <v>0.5625</v>
      </c>
      <c r="T131" s="3">
        <v>1.99</v>
      </c>
      <c r="U131" s="13">
        <v>2</v>
      </c>
      <c r="V131" s="1" t="s">
        <v>98</v>
      </c>
      <c r="W131" s="1" t="s">
        <v>98</v>
      </c>
      <c r="X131" s="1" t="s">
        <v>98</v>
      </c>
      <c r="Y131" s="16">
        <v>3.17</v>
      </c>
      <c r="Z131" s="18">
        <v>3.25</v>
      </c>
      <c r="AA131" s="18">
        <v>1.75</v>
      </c>
      <c r="AB131" s="1" t="s">
        <v>98</v>
      </c>
      <c r="AC131" s="1" t="s">
        <v>98</v>
      </c>
      <c r="AD131" s="1" t="s">
        <v>98</v>
      </c>
      <c r="AE131" s="1" t="s">
        <v>98</v>
      </c>
      <c r="AF131" s="1" t="s">
        <v>98</v>
      </c>
      <c r="AG131" s="3">
        <v>3.22</v>
      </c>
      <c r="AH131" s="1" t="s">
        <v>98</v>
      </c>
      <c r="AI131" s="1" t="s">
        <v>98</v>
      </c>
      <c r="AJ131" s="2">
        <v>15.8</v>
      </c>
      <c r="AK131" s="1" t="s">
        <v>98</v>
      </c>
      <c r="AL131" s="1" t="s">
        <v>98</v>
      </c>
      <c r="AM131" s="4">
        <v>6830</v>
      </c>
      <c r="AN131" s="4">
        <v>671</v>
      </c>
      <c r="AO131" s="4">
        <v>576</v>
      </c>
      <c r="AP131" s="3">
        <v>9.6199999999999992</v>
      </c>
      <c r="AQ131" s="4">
        <v>699</v>
      </c>
      <c r="AR131" s="4">
        <v>170</v>
      </c>
      <c r="AS131" s="4">
        <v>109</v>
      </c>
      <c r="AT131" s="3">
        <v>3.08</v>
      </c>
      <c r="AU131" s="1" t="s">
        <v>98</v>
      </c>
      <c r="AV131" s="1" t="s">
        <v>98</v>
      </c>
      <c r="AW131" s="1" t="s">
        <v>98</v>
      </c>
      <c r="AX131" s="2">
        <v>80.7</v>
      </c>
      <c r="AY131" s="4">
        <v>82400</v>
      </c>
      <c r="AZ131" s="1" t="s">
        <v>98</v>
      </c>
      <c r="BA131" s="2">
        <v>69.5</v>
      </c>
      <c r="BB131" s="4">
        <v>442</v>
      </c>
      <c r="BC131" s="1" t="s">
        <v>98</v>
      </c>
      <c r="BD131" s="1" t="s">
        <v>98</v>
      </c>
      <c r="BE131" s="4">
        <v>126</v>
      </c>
      <c r="BF131" s="4">
        <v>330</v>
      </c>
      <c r="BG131" s="1" t="s">
        <v>98</v>
      </c>
      <c r="BH131" s="1" t="s">
        <v>98</v>
      </c>
      <c r="BI131" s="1" t="s">
        <v>98</v>
      </c>
      <c r="BJ131" s="1" t="s">
        <v>98</v>
      </c>
      <c r="BK131" s="1" t="s">
        <v>98</v>
      </c>
      <c r="BL131" s="1" t="s">
        <v>98</v>
      </c>
      <c r="BM131" s="1" t="s">
        <v>98</v>
      </c>
      <c r="BN131" s="1" t="s">
        <v>98</v>
      </c>
      <c r="BO131" s="1" t="s">
        <v>98</v>
      </c>
      <c r="BP131" s="1" t="s">
        <v>98</v>
      </c>
      <c r="BQ131" s="1" t="s">
        <v>98</v>
      </c>
      <c r="BR131" s="1" t="s">
        <v>98</v>
      </c>
      <c r="BS131" s="1" t="s">
        <v>98</v>
      </c>
      <c r="BT131" s="1" t="s">
        <v>98</v>
      </c>
      <c r="BU131" s="1" t="s">
        <v>98</v>
      </c>
      <c r="BV131" s="1" t="s">
        <v>98</v>
      </c>
      <c r="BW131" s="3">
        <v>3.63</v>
      </c>
      <c r="BX131" s="2">
        <v>21.7</v>
      </c>
      <c r="BY131" s="2">
        <v>81.599999999999994</v>
      </c>
      <c r="BZ131" s="1" t="s">
        <v>98</v>
      </c>
      <c r="CA131" s="2">
        <v>94.4</v>
      </c>
      <c r="CB131" s="2">
        <v>60.2</v>
      </c>
      <c r="CC131" s="2">
        <v>73</v>
      </c>
      <c r="CD131" s="11">
        <v>17.25</v>
      </c>
      <c r="CE131" s="11">
        <v>5.5</v>
      </c>
      <c r="CF131" s="12" t="s">
        <v>98</v>
      </c>
      <c r="CG131" s="3">
        <f>Beams!$B$11/F131</f>
        <v>152.30352303523037</v>
      </c>
      <c r="CH131" s="3">
        <f>Beams!$B$9/AO131</f>
        <v>19.513888888888889</v>
      </c>
      <c r="CI131" s="3">
        <f>Beams!$C$9/AS131</f>
        <v>103.11926605504587</v>
      </c>
      <c r="CJ131" s="3">
        <f>Beams!$B$8*BE131/(AQ131*2*T131)</f>
        <v>509.06894989971318</v>
      </c>
      <c r="CK131" s="3">
        <f>Beams!$C$8*BF131/(AM131*Q131)</f>
        <v>493.70424597364564</v>
      </c>
      <c r="CL131" s="3">
        <f>Beams!$B$12*T131/AX131</f>
        <v>277.16976456009911</v>
      </c>
      <c r="CM131" s="3">
        <f>Beams!$B$12*Q131/AX131</f>
        <v>153.20941759603471</v>
      </c>
      <c r="CN131" s="3">
        <f t="shared" si="2"/>
        <v>1040.9193048998138</v>
      </c>
      <c r="CO131" s="3">
        <f t="shared" si="3"/>
        <v>936.61155304415593</v>
      </c>
      <c r="CP131" s="3"/>
      <c r="CQ131" s="3">
        <f>MIN(Beams!$B$21:$B$22)/MAX(CN131:CP131)-1</f>
        <v>18.213785262561689</v>
      </c>
      <c r="CS131" s="1"/>
      <c r="CT131" s="2"/>
      <c r="CU131" s="2"/>
      <c r="CV131" s="1"/>
      <c r="CW131" s="1"/>
      <c r="CX131" s="1"/>
      <c r="CY131" s="2"/>
      <c r="CZ131" s="2"/>
      <c r="DA131" s="1"/>
      <c r="DB131" s="1"/>
      <c r="DC131" s="1"/>
      <c r="DD131" s="1"/>
      <c r="DE131" s="1"/>
      <c r="DF131" s="1"/>
      <c r="DG131" s="3"/>
      <c r="DH131" s="1"/>
      <c r="DI131" s="1"/>
      <c r="DJ131" s="2"/>
      <c r="DK131" s="1"/>
      <c r="DL131" s="1"/>
      <c r="DM131" s="1"/>
      <c r="DN131" s="1"/>
      <c r="DO131" s="1"/>
      <c r="DP131" s="1"/>
      <c r="DQ131" s="1"/>
      <c r="DR131" s="1"/>
      <c r="DS131" s="1"/>
      <c r="DT131" s="2"/>
      <c r="DU131" s="1"/>
      <c r="DV131" s="1"/>
      <c r="DW131" s="1"/>
      <c r="DX131" s="1"/>
      <c r="DY131" s="1"/>
      <c r="DZ131" s="1"/>
      <c r="EA131" s="1"/>
      <c r="EB131" s="1"/>
      <c r="EC131" s="1"/>
      <c r="ED131" s="4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</row>
    <row r="132" spans="1:162" x14ac:dyDescent="0.55000000000000004">
      <c r="A132" s="1" t="s">
        <v>17</v>
      </c>
      <c r="B132" s="1" t="s">
        <v>227</v>
      </c>
      <c r="C132" s="1" t="s">
        <v>227</v>
      </c>
      <c r="D132" s="1" t="s">
        <v>100</v>
      </c>
      <c r="E132" s="4">
        <v>223</v>
      </c>
      <c r="F132" s="2">
        <v>66.5</v>
      </c>
      <c r="G132" s="2">
        <v>23.4</v>
      </c>
      <c r="H132" s="11">
        <v>23.375</v>
      </c>
      <c r="I132" s="1" t="s">
        <v>98</v>
      </c>
      <c r="J132" s="1" t="s">
        <v>98</v>
      </c>
      <c r="K132" s="1" t="s">
        <v>98</v>
      </c>
      <c r="L132" s="2">
        <v>12.7</v>
      </c>
      <c r="M132" s="11">
        <v>12.625</v>
      </c>
      <c r="N132" s="1" t="s">
        <v>98</v>
      </c>
      <c r="O132" s="1" t="s">
        <v>98</v>
      </c>
      <c r="P132" s="1" t="s">
        <v>98</v>
      </c>
      <c r="Q132" s="3">
        <v>1</v>
      </c>
      <c r="R132" s="11">
        <v>1</v>
      </c>
      <c r="S132" s="13">
        <v>0.5</v>
      </c>
      <c r="T132" s="3">
        <v>1.79</v>
      </c>
      <c r="U132" s="13">
        <v>1.8125</v>
      </c>
      <c r="V132" s="1" t="s">
        <v>98</v>
      </c>
      <c r="W132" s="1" t="s">
        <v>98</v>
      </c>
      <c r="X132" s="1" t="s">
        <v>98</v>
      </c>
      <c r="Y132" s="16">
        <v>2.9699999999999998</v>
      </c>
      <c r="Z132" s="18">
        <v>3.0625</v>
      </c>
      <c r="AA132" s="18">
        <v>1.6875</v>
      </c>
      <c r="AB132" s="1" t="s">
        <v>98</v>
      </c>
      <c r="AC132" s="1" t="s">
        <v>98</v>
      </c>
      <c r="AD132" s="1" t="s">
        <v>98</v>
      </c>
      <c r="AE132" s="1" t="s">
        <v>98</v>
      </c>
      <c r="AF132" s="1" t="s">
        <v>98</v>
      </c>
      <c r="AG132" s="3">
        <v>3.55</v>
      </c>
      <c r="AH132" s="1" t="s">
        <v>98</v>
      </c>
      <c r="AI132" s="1" t="s">
        <v>98</v>
      </c>
      <c r="AJ132" s="2">
        <v>17.5</v>
      </c>
      <c r="AK132" s="1" t="s">
        <v>98</v>
      </c>
      <c r="AL132" s="1" t="s">
        <v>98</v>
      </c>
      <c r="AM132" s="4">
        <v>6080</v>
      </c>
      <c r="AN132" s="4">
        <v>601</v>
      </c>
      <c r="AO132" s="4">
        <v>520</v>
      </c>
      <c r="AP132" s="3">
        <v>9.56</v>
      </c>
      <c r="AQ132" s="4">
        <v>614</v>
      </c>
      <c r="AR132" s="4">
        <v>150</v>
      </c>
      <c r="AS132" s="2">
        <v>96.7</v>
      </c>
      <c r="AT132" s="3">
        <v>3.04</v>
      </c>
      <c r="AU132" s="1" t="s">
        <v>98</v>
      </c>
      <c r="AV132" s="1" t="s">
        <v>98</v>
      </c>
      <c r="AW132" s="1" t="s">
        <v>98</v>
      </c>
      <c r="AX132" s="2">
        <v>59.5</v>
      </c>
      <c r="AY132" s="4">
        <v>71700</v>
      </c>
      <c r="AZ132" s="1" t="s">
        <v>98</v>
      </c>
      <c r="BA132" s="2">
        <v>68.599999999999994</v>
      </c>
      <c r="BB132" s="4">
        <v>390</v>
      </c>
      <c r="BC132" s="1" t="s">
        <v>98</v>
      </c>
      <c r="BD132" s="1" t="s">
        <v>98</v>
      </c>
      <c r="BE132" s="4">
        <v>113</v>
      </c>
      <c r="BF132" s="4">
        <v>295</v>
      </c>
      <c r="BG132" s="1" t="s">
        <v>98</v>
      </c>
      <c r="BH132" s="1" t="s">
        <v>98</v>
      </c>
      <c r="BI132" s="1" t="s">
        <v>98</v>
      </c>
      <c r="BJ132" s="1" t="s">
        <v>98</v>
      </c>
      <c r="BK132" s="1" t="s">
        <v>98</v>
      </c>
      <c r="BL132" s="1" t="s">
        <v>98</v>
      </c>
      <c r="BM132" s="1" t="s">
        <v>98</v>
      </c>
      <c r="BN132" s="1" t="s">
        <v>98</v>
      </c>
      <c r="BO132" s="1" t="s">
        <v>98</v>
      </c>
      <c r="BP132" s="1" t="s">
        <v>98</v>
      </c>
      <c r="BQ132" s="1" t="s">
        <v>98</v>
      </c>
      <c r="BR132" s="1" t="s">
        <v>98</v>
      </c>
      <c r="BS132" s="1" t="s">
        <v>98</v>
      </c>
      <c r="BT132" s="1" t="s">
        <v>98</v>
      </c>
      <c r="BU132" s="1" t="s">
        <v>98</v>
      </c>
      <c r="BV132" s="1" t="s">
        <v>98</v>
      </c>
      <c r="BW132" s="3">
        <v>3.57</v>
      </c>
      <c r="BX132" s="2">
        <v>21.6</v>
      </c>
      <c r="BY132" s="2">
        <v>80.900000000000006</v>
      </c>
      <c r="BZ132" s="1" t="s">
        <v>98</v>
      </c>
      <c r="CA132" s="2">
        <v>93.6</v>
      </c>
      <c r="CB132" s="2">
        <v>59.5</v>
      </c>
      <c r="CC132" s="2">
        <v>72.2</v>
      </c>
      <c r="CD132" s="11">
        <v>17.25</v>
      </c>
      <c r="CE132" s="11">
        <v>5.5</v>
      </c>
      <c r="CF132" s="12" t="s">
        <v>98</v>
      </c>
      <c r="CG132" s="3">
        <f>Beams!$B$11/F132</f>
        <v>169.02255639097746</v>
      </c>
      <c r="CH132" s="3">
        <f>Beams!$B$9/AO132</f>
        <v>21.615384615384617</v>
      </c>
      <c r="CI132" s="3">
        <f>Beams!$C$9/AS132</f>
        <v>116.23578076525335</v>
      </c>
      <c r="CJ132" s="3">
        <f>Beams!$B$8*BE132/(AQ132*2*T132)</f>
        <v>577.82104707659278</v>
      </c>
      <c r="CK132" s="3">
        <f>Beams!$C$8*BF132/(AM132*Q132)</f>
        <v>545.36184210526312</v>
      </c>
      <c r="CL132" s="3">
        <f>Beams!$B$12*T132/AX132</f>
        <v>338.14453781512611</v>
      </c>
      <c r="CM132" s="3">
        <f>Beams!$B$12*Q132/AX132</f>
        <v>188.9075630252101</v>
      </c>
      <c r="CN132" s="3">
        <f t="shared" si="2"/>
        <v>1199.5116313778074</v>
      </c>
      <c r="CO132" s="3">
        <f t="shared" si="3"/>
        <v>1045.6999090043337</v>
      </c>
      <c r="CP132" s="3"/>
      <c r="CQ132" s="3">
        <f>MIN(Beams!$B$21:$B$22)/MAX(CN132:CP132)-1</f>
        <v>15.673452325782947</v>
      </c>
      <c r="CS132" s="1"/>
      <c r="CT132" s="2"/>
      <c r="CU132" s="2"/>
      <c r="CV132" s="1"/>
      <c r="CW132" s="1"/>
      <c r="CX132" s="1"/>
      <c r="CY132" s="2"/>
      <c r="CZ132" s="1"/>
      <c r="DA132" s="1"/>
      <c r="DB132" s="1"/>
      <c r="DC132" s="1"/>
      <c r="DD132" s="1"/>
      <c r="DE132" s="1"/>
      <c r="DF132" s="1"/>
      <c r="DG132" s="3"/>
      <c r="DH132" s="1"/>
      <c r="DI132" s="1"/>
      <c r="DJ132" s="2"/>
      <c r="DK132" s="1"/>
      <c r="DL132" s="1"/>
      <c r="DM132" s="1"/>
      <c r="DN132" s="1"/>
      <c r="DO132" s="1"/>
      <c r="DP132" s="1"/>
      <c r="DQ132" s="1"/>
      <c r="DR132" s="1"/>
      <c r="DS132" s="1"/>
      <c r="DT132" s="2"/>
      <c r="DU132" s="1"/>
      <c r="DV132" s="1"/>
      <c r="DW132" s="1"/>
      <c r="DX132" s="1"/>
      <c r="DY132" s="1"/>
      <c r="DZ132" s="1"/>
      <c r="EA132" s="1"/>
      <c r="EB132" s="1"/>
      <c r="EC132" s="1"/>
      <c r="ED132" s="4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</row>
    <row r="133" spans="1:162" x14ac:dyDescent="0.55000000000000004">
      <c r="A133" s="1" t="s">
        <v>17</v>
      </c>
      <c r="B133" s="1" t="s">
        <v>228</v>
      </c>
      <c r="C133" s="1" t="s">
        <v>228</v>
      </c>
      <c r="D133" s="1" t="s">
        <v>100</v>
      </c>
      <c r="E133" s="4">
        <v>201</v>
      </c>
      <c r="F133" s="2">
        <v>59.3</v>
      </c>
      <c r="G133" s="2">
        <v>23</v>
      </c>
      <c r="H133" s="11">
        <v>23</v>
      </c>
      <c r="I133" s="1" t="s">
        <v>98</v>
      </c>
      <c r="J133" s="1" t="s">
        <v>98</v>
      </c>
      <c r="K133" s="1" t="s">
        <v>98</v>
      </c>
      <c r="L133" s="2">
        <v>12.6</v>
      </c>
      <c r="M133" s="11">
        <v>12.625</v>
      </c>
      <c r="N133" s="11" t="s">
        <v>98</v>
      </c>
      <c r="O133" s="1" t="s">
        <v>98</v>
      </c>
      <c r="P133" s="1" t="s">
        <v>98</v>
      </c>
      <c r="Q133" s="14">
        <v>0.91</v>
      </c>
      <c r="R133" s="11">
        <v>0.9375</v>
      </c>
      <c r="S133" s="13">
        <v>0.5</v>
      </c>
      <c r="T133" s="3">
        <v>1.63</v>
      </c>
      <c r="U133" s="13">
        <v>1.625</v>
      </c>
      <c r="V133" s="1" t="s">
        <v>98</v>
      </c>
      <c r="W133" s="1" t="s">
        <v>98</v>
      </c>
      <c r="X133" s="1" t="s">
        <v>98</v>
      </c>
      <c r="Y133" s="16">
        <v>2.13</v>
      </c>
      <c r="Z133" s="18">
        <v>2.875</v>
      </c>
      <c r="AA133" s="18">
        <v>1.6875</v>
      </c>
      <c r="AB133" s="1" t="s">
        <v>98</v>
      </c>
      <c r="AC133" s="1" t="s">
        <v>98</v>
      </c>
      <c r="AD133" s="1" t="s">
        <v>98</v>
      </c>
      <c r="AE133" s="1" t="s">
        <v>98</v>
      </c>
      <c r="AF133" s="1" t="s">
        <v>98</v>
      </c>
      <c r="AG133" s="3">
        <v>3.86</v>
      </c>
      <c r="AH133" s="1" t="s">
        <v>98</v>
      </c>
      <c r="AI133" s="1" t="s">
        <v>98</v>
      </c>
      <c r="AJ133" s="2">
        <v>20.6</v>
      </c>
      <c r="AK133" s="1" t="s">
        <v>98</v>
      </c>
      <c r="AL133" s="1" t="s">
        <v>98</v>
      </c>
      <c r="AM133" s="4">
        <v>5310</v>
      </c>
      <c r="AN133" s="4">
        <v>530</v>
      </c>
      <c r="AO133" s="4">
        <v>461</v>
      </c>
      <c r="AP133" s="3">
        <v>9.4700000000000006</v>
      </c>
      <c r="AQ133" s="4">
        <v>542</v>
      </c>
      <c r="AR133" s="4">
        <v>133</v>
      </c>
      <c r="AS133" s="2">
        <v>86.1</v>
      </c>
      <c r="AT133" s="3">
        <v>3.02</v>
      </c>
      <c r="AU133" s="1" t="s">
        <v>98</v>
      </c>
      <c r="AV133" s="1" t="s">
        <v>98</v>
      </c>
      <c r="AW133" s="1" t="s">
        <v>98</v>
      </c>
      <c r="AX133" s="2">
        <v>40.9</v>
      </c>
      <c r="AY133" s="4">
        <v>62000</v>
      </c>
      <c r="AZ133" s="1" t="s">
        <v>98</v>
      </c>
      <c r="BA133" s="2">
        <v>67.3</v>
      </c>
      <c r="BB133" s="4">
        <v>346</v>
      </c>
      <c r="BC133" s="1" t="s">
        <v>98</v>
      </c>
      <c r="BD133" s="1" t="s">
        <v>98</v>
      </c>
      <c r="BE133" s="4">
        <v>102</v>
      </c>
      <c r="BF133" s="4">
        <v>264</v>
      </c>
      <c r="BG133" s="1" t="s">
        <v>98</v>
      </c>
      <c r="BH133" s="1" t="s">
        <v>98</v>
      </c>
      <c r="BI133" s="1" t="s">
        <v>98</v>
      </c>
      <c r="BJ133" s="1" t="s">
        <v>98</v>
      </c>
      <c r="BK133" s="1" t="s">
        <v>98</v>
      </c>
      <c r="BL133" s="1" t="s">
        <v>98</v>
      </c>
      <c r="BM133" s="1" t="s">
        <v>98</v>
      </c>
      <c r="BN133" s="1" t="s">
        <v>98</v>
      </c>
      <c r="BO133" s="1" t="s">
        <v>98</v>
      </c>
      <c r="BP133" s="1" t="s">
        <v>98</v>
      </c>
      <c r="BQ133" s="1" t="s">
        <v>98</v>
      </c>
      <c r="BR133" s="1" t="s">
        <v>98</v>
      </c>
      <c r="BS133" s="1" t="s">
        <v>98</v>
      </c>
      <c r="BT133" s="1" t="s">
        <v>98</v>
      </c>
      <c r="BU133" s="1" t="s">
        <v>98</v>
      </c>
      <c r="BV133" s="1" t="s">
        <v>98</v>
      </c>
      <c r="BW133" s="3">
        <v>3.55</v>
      </c>
      <c r="BX133" s="2">
        <v>21.4</v>
      </c>
      <c r="BY133" s="2">
        <v>81.099999999999994</v>
      </c>
      <c r="BZ133" s="1" t="s">
        <v>98</v>
      </c>
      <c r="CA133" s="2">
        <v>93.7</v>
      </c>
      <c r="CB133" s="2">
        <v>58.6</v>
      </c>
      <c r="CC133" s="2">
        <v>71.2</v>
      </c>
      <c r="CD133" s="11">
        <v>17.25</v>
      </c>
      <c r="CE133" s="11">
        <v>5.5</v>
      </c>
      <c r="CF133" s="12" t="s">
        <v>98</v>
      </c>
      <c r="CG133" s="3">
        <f>Beams!$B$11/F133</f>
        <v>189.54468802698145</v>
      </c>
      <c r="CH133" s="3">
        <f>Beams!$B$9/AO133</f>
        <v>24.38177874186551</v>
      </c>
      <c r="CI133" s="3">
        <f>Beams!$C$9/AS133</f>
        <v>130.54587688734031</v>
      </c>
      <c r="CJ133" s="3">
        <f>Beams!$B$8*BE133/(AQ133*2*T133)</f>
        <v>648.8578996219411</v>
      </c>
      <c r="CK133" s="3">
        <f>Beams!$C$8*BF133/(AM133*Q133)</f>
        <v>614.09325138138695</v>
      </c>
      <c r="CL133" s="3">
        <f>Beams!$B$12*T133/AX133</f>
        <v>447.95110024449872</v>
      </c>
      <c r="CM133" s="3">
        <f>Beams!$B$12*Q133/AX133</f>
        <v>250.08312958435206</v>
      </c>
      <c r="CN133" s="3">
        <f t="shared" si="2"/>
        <v>1408.4358281015675</v>
      </c>
      <c r="CO133" s="3">
        <f t="shared" si="3"/>
        <v>1199.006870217426</v>
      </c>
      <c r="CP133" s="3"/>
      <c r="CQ133" s="3">
        <f>MIN(Beams!$B$21:$B$22)/MAX(CN133:CP133)-1</f>
        <v>13.20014998266412</v>
      </c>
      <c r="CS133" s="1"/>
      <c r="CT133" s="2"/>
      <c r="CU133" s="2"/>
      <c r="CV133" s="1"/>
      <c r="CW133" s="1"/>
      <c r="CX133" s="1"/>
      <c r="CY133" s="2"/>
      <c r="CZ133" s="1"/>
      <c r="DA133" s="1"/>
      <c r="DB133" s="1"/>
      <c r="DC133" s="1"/>
      <c r="DD133" s="1"/>
      <c r="DE133" s="1"/>
      <c r="DF133" s="1"/>
      <c r="DG133" s="3"/>
      <c r="DH133" s="1"/>
      <c r="DI133" s="1"/>
      <c r="DJ133" s="2"/>
      <c r="DK133" s="1"/>
      <c r="DL133" s="1"/>
      <c r="DM133" s="1"/>
      <c r="DN133" s="1"/>
      <c r="DO133" s="1"/>
      <c r="DP133" s="1"/>
      <c r="DQ133" s="1"/>
      <c r="DR133" s="1"/>
      <c r="DS133" s="1"/>
      <c r="DT133" s="2"/>
      <c r="DU133" s="1"/>
      <c r="DV133" s="1"/>
      <c r="DW133" s="1"/>
      <c r="DX133" s="1"/>
      <c r="DY133" s="1"/>
      <c r="DZ133" s="1"/>
      <c r="EA133" s="1"/>
      <c r="EB133" s="1"/>
      <c r="EC133" s="1"/>
      <c r="ED133" s="4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</row>
    <row r="134" spans="1:162" x14ac:dyDescent="0.55000000000000004">
      <c r="A134" s="1" t="s">
        <v>17</v>
      </c>
      <c r="B134" s="1" t="s">
        <v>229</v>
      </c>
      <c r="C134" s="1" t="s">
        <v>229</v>
      </c>
      <c r="D134" s="1" t="s">
        <v>100</v>
      </c>
      <c r="E134" s="4">
        <v>182</v>
      </c>
      <c r="F134" s="2">
        <v>53.6</v>
      </c>
      <c r="G134" s="2">
        <v>22.7</v>
      </c>
      <c r="H134" s="11">
        <v>22.75</v>
      </c>
      <c r="I134" s="1" t="s">
        <v>98</v>
      </c>
      <c r="J134" s="1" t="s">
        <v>98</v>
      </c>
      <c r="K134" s="1" t="s">
        <v>98</v>
      </c>
      <c r="L134" s="2">
        <v>12.5</v>
      </c>
      <c r="M134" s="11">
        <v>12.5</v>
      </c>
      <c r="N134" s="11" t="s">
        <v>98</v>
      </c>
      <c r="O134" s="1" t="s">
        <v>98</v>
      </c>
      <c r="P134" s="1" t="s">
        <v>98</v>
      </c>
      <c r="Q134" s="14">
        <v>0.83</v>
      </c>
      <c r="R134" s="11">
        <v>0.8125</v>
      </c>
      <c r="S134" s="13">
        <v>0.4375</v>
      </c>
      <c r="T134" s="3">
        <v>1.48</v>
      </c>
      <c r="U134" s="13">
        <v>1.5</v>
      </c>
      <c r="V134" s="1" t="s">
        <v>98</v>
      </c>
      <c r="W134" s="1" t="s">
        <v>98</v>
      </c>
      <c r="X134" s="1" t="s">
        <v>98</v>
      </c>
      <c r="Y134" s="16">
        <v>1.98</v>
      </c>
      <c r="Z134" s="18">
        <v>2.75</v>
      </c>
      <c r="AA134" s="18">
        <v>1.625</v>
      </c>
      <c r="AB134" s="1" t="s">
        <v>98</v>
      </c>
      <c r="AC134" s="1" t="s">
        <v>98</v>
      </c>
      <c r="AD134" s="1" t="s">
        <v>98</v>
      </c>
      <c r="AE134" s="1" t="s">
        <v>98</v>
      </c>
      <c r="AF134" s="1" t="s">
        <v>98</v>
      </c>
      <c r="AG134" s="3">
        <v>4.22</v>
      </c>
      <c r="AH134" s="1" t="s">
        <v>98</v>
      </c>
      <c r="AI134" s="1" t="s">
        <v>98</v>
      </c>
      <c r="AJ134" s="2">
        <v>22.6</v>
      </c>
      <c r="AK134" s="1" t="s">
        <v>98</v>
      </c>
      <c r="AL134" s="1" t="s">
        <v>98</v>
      </c>
      <c r="AM134" s="4">
        <v>4730</v>
      </c>
      <c r="AN134" s="4">
        <v>476</v>
      </c>
      <c r="AO134" s="4">
        <v>417</v>
      </c>
      <c r="AP134" s="3">
        <v>9.4</v>
      </c>
      <c r="AQ134" s="4">
        <v>483</v>
      </c>
      <c r="AR134" s="4">
        <v>119</v>
      </c>
      <c r="AS134" s="2">
        <v>77.2</v>
      </c>
      <c r="AT134" s="3">
        <v>3</v>
      </c>
      <c r="AU134" s="1" t="s">
        <v>98</v>
      </c>
      <c r="AV134" s="1" t="s">
        <v>98</v>
      </c>
      <c r="AW134" s="1" t="s">
        <v>98</v>
      </c>
      <c r="AX134" s="2">
        <v>30.7</v>
      </c>
      <c r="AY134" s="4">
        <v>54400</v>
      </c>
      <c r="AZ134" s="1" t="s">
        <v>98</v>
      </c>
      <c r="BA134" s="2">
        <v>66.3</v>
      </c>
      <c r="BB134" s="4">
        <v>307</v>
      </c>
      <c r="BC134" s="1" t="s">
        <v>98</v>
      </c>
      <c r="BD134" s="1" t="s">
        <v>98</v>
      </c>
      <c r="BE134" s="2">
        <v>91.6</v>
      </c>
      <c r="BF134" s="4">
        <v>237</v>
      </c>
      <c r="BG134" s="1" t="s">
        <v>98</v>
      </c>
      <c r="BH134" s="1" t="s">
        <v>98</v>
      </c>
      <c r="BI134" s="1" t="s">
        <v>98</v>
      </c>
      <c r="BJ134" s="1" t="s">
        <v>98</v>
      </c>
      <c r="BK134" s="1" t="s">
        <v>98</v>
      </c>
      <c r="BL134" s="1" t="s">
        <v>98</v>
      </c>
      <c r="BM134" s="1" t="s">
        <v>98</v>
      </c>
      <c r="BN134" s="1" t="s">
        <v>98</v>
      </c>
      <c r="BO134" s="1" t="s">
        <v>98</v>
      </c>
      <c r="BP134" s="1" t="s">
        <v>98</v>
      </c>
      <c r="BQ134" s="1" t="s">
        <v>98</v>
      </c>
      <c r="BR134" s="1" t="s">
        <v>98</v>
      </c>
      <c r="BS134" s="1" t="s">
        <v>98</v>
      </c>
      <c r="BT134" s="1" t="s">
        <v>98</v>
      </c>
      <c r="BU134" s="1" t="s">
        <v>98</v>
      </c>
      <c r="BV134" s="1" t="s">
        <v>98</v>
      </c>
      <c r="BW134" s="3">
        <v>3.51</v>
      </c>
      <c r="BX134" s="2">
        <v>21.2</v>
      </c>
      <c r="BY134" s="2">
        <v>80.400000000000006</v>
      </c>
      <c r="BZ134" s="1" t="s">
        <v>98</v>
      </c>
      <c r="CA134" s="2">
        <v>92.9</v>
      </c>
      <c r="CB134" s="2">
        <v>57.9</v>
      </c>
      <c r="CC134" s="2">
        <v>70.400000000000006</v>
      </c>
      <c r="CD134" s="11">
        <v>17.25</v>
      </c>
      <c r="CE134" s="11">
        <v>5.5</v>
      </c>
      <c r="CF134" s="12" t="s">
        <v>98</v>
      </c>
      <c r="CG134" s="3">
        <f>Beams!$B$11/F134</f>
        <v>209.70149253731341</v>
      </c>
      <c r="CH134" s="3">
        <f>Beams!$B$9/AO134</f>
        <v>26.954436450839328</v>
      </c>
      <c r="CI134" s="3">
        <f>Beams!$C$9/AS134</f>
        <v>145.59585492227978</v>
      </c>
      <c r="CJ134" s="3">
        <f>Beams!$B$8*BE134/(AQ134*2*T134)</f>
        <v>720.14996362822444</v>
      </c>
      <c r="CK134" s="3">
        <f>Beams!$C$8*BF134/(AM134*Q134)</f>
        <v>678.53995262232866</v>
      </c>
      <c r="CL134" s="3">
        <f>Beams!$B$12*T134/AX134</f>
        <v>541.86319218241044</v>
      </c>
      <c r="CM134" s="3">
        <f>Beams!$B$12*Q134/AX134</f>
        <v>303.88273615635177</v>
      </c>
      <c r="CN134" s="3">
        <f t="shared" ref="CN134:CN197" si="4">SQRT( (CG134 + CH134 + CI134)^2 + 3 * ( CJ134^2 + CL134^2 ) )</f>
        <v>1607.1127819074313</v>
      </c>
      <c r="CO134" s="3">
        <f t="shared" ref="CO134:CO197" si="5">SQRT( (CG134 + CH134 + CI134)^2 + 3 * ( CK134^2 + CM134^2 ) )</f>
        <v>1343.2795614534068</v>
      </c>
      <c r="CP134" s="3"/>
      <c r="CQ134" s="3">
        <f>MIN(Beams!$B$21:$B$22)/MAX(CN134:CP134)-1</f>
        <v>11.444677327662488</v>
      </c>
      <c r="CS134" s="1"/>
      <c r="CT134" s="2"/>
      <c r="CU134" s="2"/>
      <c r="CV134" s="1"/>
      <c r="CW134" s="1"/>
      <c r="CX134" s="1"/>
      <c r="CY134" s="2"/>
      <c r="CZ134" s="1"/>
      <c r="DA134" s="1"/>
      <c r="DB134" s="1"/>
      <c r="DC134" s="1"/>
      <c r="DD134" s="1"/>
      <c r="DE134" s="1"/>
      <c r="DF134" s="1"/>
      <c r="DG134" s="3"/>
      <c r="DH134" s="1"/>
      <c r="DI134" s="1"/>
      <c r="DJ134" s="2"/>
      <c r="DK134" s="1"/>
      <c r="DL134" s="1"/>
      <c r="DM134" s="1"/>
      <c r="DN134" s="1"/>
      <c r="DO134" s="1"/>
      <c r="DP134" s="1"/>
      <c r="DQ134" s="1"/>
      <c r="DR134" s="1"/>
      <c r="DS134" s="1"/>
      <c r="DT134" s="2"/>
      <c r="DU134" s="1"/>
      <c r="DV134" s="1"/>
      <c r="DW134" s="1"/>
      <c r="DX134" s="1"/>
      <c r="DY134" s="1"/>
      <c r="DZ134" s="1"/>
      <c r="EA134" s="1"/>
      <c r="EB134" s="1"/>
      <c r="EC134" s="1"/>
      <c r="ED134" s="4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</row>
    <row r="135" spans="1:162" x14ac:dyDescent="0.55000000000000004">
      <c r="A135" s="1" t="s">
        <v>17</v>
      </c>
      <c r="B135" s="1" t="s">
        <v>230</v>
      </c>
      <c r="C135" s="1" t="s">
        <v>230</v>
      </c>
      <c r="D135" s="1" t="s">
        <v>100</v>
      </c>
      <c r="E135" s="4">
        <v>166</v>
      </c>
      <c r="F135" s="2">
        <v>48.8</v>
      </c>
      <c r="G135" s="2">
        <v>22.5</v>
      </c>
      <c r="H135" s="11">
        <v>22.5</v>
      </c>
      <c r="I135" s="1" t="s">
        <v>98</v>
      </c>
      <c r="J135" s="1" t="s">
        <v>98</v>
      </c>
      <c r="K135" s="1" t="s">
        <v>98</v>
      </c>
      <c r="L135" s="2">
        <v>12.4</v>
      </c>
      <c r="M135" s="11">
        <v>12.375</v>
      </c>
      <c r="N135" s="11" t="s">
        <v>98</v>
      </c>
      <c r="O135" s="1" t="s">
        <v>98</v>
      </c>
      <c r="P135" s="1" t="s">
        <v>98</v>
      </c>
      <c r="Q135" s="14">
        <v>0.75</v>
      </c>
      <c r="R135" s="11">
        <v>0.75</v>
      </c>
      <c r="S135" s="13">
        <v>0.375</v>
      </c>
      <c r="T135" s="3">
        <v>1.36</v>
      </c>
      <c r="U135" s="13">
        <v>1.375</v>
      </c>
      <c r="V135" s="1" t="s">
        <v>98</v>
      </c>
      <c r="W135" s="1" t="s">
        <v>98</v>
      </c>
      <c r="X135" s="1" t="s">
        <v>98</v>
      </c>
      <c r="Y135" s="16">
        <v>1.86</v>
      </c>
      <c r="Z135" s="18">
        <v>2.625</v>
      </c>
      <c r="AA135" s="18">
        <v>1.5625</v>
      </c>
      <c r="AB135" s="1" t="s">
        <v>98</v>
      </c>
      <c r="AC135" s="1" t="s">
        <v>98</v>
      </c>
      <c r="AD135" s="1" t="s">
        <v>98</v>
      </c>
      <c r="AE135" s="1" t="s">
        <v>98</v>
      </c>
      <c r="AF135" s="1" t="s">
        <v>98</v>
      </c>
      <c r="AG135" s="3">
        <v>4.57</v>
      </c>
      <c r="AH135" s="1" t="s">
        <v>98</v>
      </c>
      <c r="AI135" s="1" t="s">
        <v>98</v>
      </c>
      <c r="AJ135" s="2">
        <v>25</v>
      </c>
      <c r="AK135" s="1" t="s">
        <v>98</v>
      </c>
      <c r="AL135" s="1" t="s">
        <v>98</v>
      </c>
      <c r="AM135" s="4">
        <v>4280</v>
      </c>
      <c r="AN135" s="4">
        <v>432</v>
      </c>
      <c r="AO135" s="4">
        <v>380</v>
      </c>
      <c r="AP135" s="3">
        <v>9.36</v>
      </c>
      <c r="AQ135" s="4">
        <v>435</v>
      </c>
      <c r="AR135" s="4">
        <v>108</v>
      </c>
      <c r="AS135" s="2">
        <v>70</v>
      </c>
      <c r="AT135" s="3">
        <v>2.99</v>
      </c>
      <c r="AU135" s="1" t="s">
        <v>98</v>
      </c>
      <c r="AV135" s="1" t="s">
        <v>98</v>
      </c>
      <c r="AW135" s="1" t="s">
        <v>98</v>
      </c>
      <c r="AX135" s="2">
        <v>23.6</v>
      </c>
      <c r="AY135" s="4">
        <v>48500</v>
      </c>
      <c r="AZ135" s="1" t="s">
        <v>98</v>
      </c>
      <c r="BA135" s="2">
        <v>65.5</v>
      </c>
      <c r="BB135" s="4">
        <v>276</v>
      </c>
      <c r="BC135" s="1" t="s">
        <v>98</v>
      </c>
      <c r="BD135" s="1" t="s">
        <v>98</v>
      </c>
      <c r="BE135" s="2">
        <v>83.7</v>
      </c>
      <c r="BF135" s="4">
        <v>215</v>
      </c>
      <c r="BG135" s="1" t="s">
        <v>98</v>
      </c>
      <c r="BH135" s="1" t="s">
        <v>98</v>
      </c>
      <c r="BI135" s="1" t="s">
        <v>98</v>
      </c>
      <c r="BJ135" s="1" t="s">
        <v>98</v>
      </c>
      <c r="BK135" s="1" t="s">
        <v>98</v>
      </c>
      <c r="BL135" s="1" t="s">
        <v>98</v>
      </c>
      <c r="BM135" s="1" t="s">
        <v>98</v>
      </c>
      <c r="BN135" s="1" t="s">
        <v>98</v>
      </c>
      <c r="BO135" s="1" t="s">
        <v>98</v>
      </c>
      <c r="BP135" s="1" t="s">
        <v>98</v>
      </c>
      <c r="BQ135" s="1" t="s">
        <v>98</v>
      </c>
      <c r="BR135" s="1" t="s">
        <v>98</v>
      </c>
      <c r="BS135" s="1" t="s">
        <v>98</v>
      </c>
      <c r="BT135" s="1" t="s">
        <v>98</v>
      </c>
      <c r="BU135" s="1" t="s">
        <v>98</v>
      </c>
      <c r="BV135" s="1" t="s">
        <v>98</v>
      </c>
      <c r="BW135" s="3">
        <v>3.48</v>
      </c>
      <c r="BX135" s="2">
        <v>21.1</v>
      </c>
      <c r="BY135" s="2">
        <v>79.8</v>
      </c>
      <c r="BZ135" s="1" t="s">
        <v>98</v>
      </c>
      <c r="CA135" s="2">
        <v>92.2</v>
      </c>
      <c r="CB135" s="2">
        <v>57.4</v>
      </c>
      <c r="CC135" s="2">
        <v>69.8</v>
      </c>
      <c r="CD135" s="11">
        <v>17.25</v>
      </c>
      <c r="CE135" s="11">
        <v>5.5</v>
      </c>
      <c r="CF135" s="12" t="s">
        <v>98</v>
      </c>
      <c r="CG135" s="3">
        <f>Beams!$B$11/F135</f>
        <v>230.32786885245903</v>
      </c>
      <c r="CH135" s="3">
        <f>Beams!$B$9/AO135</f>
        <v>29.578947368421051</v>
      </c>
      <c r="CI135" s="3">
        <f>Beams!$C$9/AS135</f>
        <v>160.57142857142858</v>
      </c>
      <c r="CJ135" s="3">
        <f>Beams!$B$8*BE135/(AQ135*2*T135)</f>
        <v>795.1217038539553</v>
      </c>
      <c r="CK135" s="3">
        <f>Beams!$C$8*BF135/(AM135*Q135)</f>
        <v>752.83489096573214</v>
      </c>
      <c r="CL135" s="3">
        <f>Beams!$B$12*T135/AX135</f>
        <v>647.72881355932202</v>
      </c>
      <c r="CM135" s="3">
        <f>Beams!$B$12*Q135/AX135</f>
        <v>357.20338983050846</v>
      </c>
      <c r="CN135" s="3">
        <f t="shared" si="4"/>
        <v>1825.40827595017</v>
      </c>
      <c r="CO135" s="3">
        <f t="shared" si="5"/>
        <v>1503.2850224189012</v>
      </c>
      <c r="CP135" s="3"/>
      <c r="CQ135" s="3">
        <f>MIN(Beams!$B$21:$B$22)/MAX(CN135:CP135)-1</f>
        <v>9.9564530102667064</v>
      </c>
      <c r="CS135" s="1"/>
      <c r="CT135" s="2"/>
      <c r="CU135" s="2"/>
      <c r="CV135" s="1"/>
      <c r="CW135" s="1"/>
      <c r="CX135" s="1"/>
      <c r="CY135" s="2"/>
      <c r="CZ135" s="1"/>
      <c r="DA135" s="1"/>
      <c r="DB135" s="1"/>
      <c r="DC135" s="1"/>
      <c r="DD135" s="1"/>
      <c r="DE135" s="1"/>
      <c r="DF135" s="1"/>
      <c r="DG135" s="3"/>
      <c r="DH135" s="1"/>
      <c r="DI135" s="1"/>
      <c r="DJ135" s="2"/>
      <c r="DK135" s="1"/>
      <c r="DL135" s="1"/>
      <c r="DM135" s="1"/>
      <c r="DN135" s="1"/>
      <c r="DO135" s="1"/>
      <c r="DP135" s="1"/>
      <c r="DQ135" s="1"/>
      <c r="DR135" s="1"/>
      <c r="DS135" s="1"/>
      <c r="DT135" s="2"/>
      <c r="DU135" s="1"/>
      <c r="DV135" s="1"/>
      <c r="DW135" s="1"/>
      <c r="DX135" s="1"/>
      <c r="DY135" s="1"/>
      <c r="DZ135" s="1"/>
      <c r="EA135" s="1"/>
      <c r="EB135" s="1"/>
      <c r="EC135" s="1"/>
      <c r="ED135" s="4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</row>
    <row r="136" spans="1:162" x14ac:dyDescent="0.55000000000000004">
      <c r="A136" s="1" t="s">
        <v>17</v>
      </c>
      <c r="B136" s="1" t="s">
        <v>231</v>
      </c>
      <c r="C136" s="1" t="s">
        <v>231</v>
      </c>
      <c r="D136" s="1" t="s">
        <v>100</v>
      </c>
      <c r="E136" s="4">
        <v>147</v>
      </c>
      <c r="F136" s="2">
        <v>43.2</v>
      </c>
      <c r="G136" s="2">
        <v>22.1</v>
      </c>
      <c r="H136" s="11">
        <v>22</v>
      </c>
      <c r="I136" s="1" t="s">
        <v>98</v>
      </c>
      <c r="J136" s="1" t="s">
        <v>98</v>
      </c>
      <c r="K136" s="1" t="s">
        <v>98</v>
      </c>
      <c r="L136" s="2">
        <v>12.5</v>
      </c>
      <c r="M136" s="11">
        <v>12.5</v>
      </c>
      <c r="N136" s="11" t="s">
        <v>98</v>
      </c>
      <c r="O136" s="1" t="s">
        <v>98</v>
      </c>
      <c r="P136" s="1" t="s">
        <v>98</v>
      </c>
      <c r="Q136" s="14">
        <v>0.72</v>
      </c>
      <c r="R136" s="11">
        <v>0.75</v>
      </c>
      <c r="S136" s="13">
        <v>0.375</v>
      </c>
      <c r="T136" s="3">
        <v>1.1499999999999999</v>
      </c>
      <c r="U136" s="13">
        <v>1.125</v>
      </c>
      <c r="V136" s="1" t="s">
        <v>98</v>
      </c>
      <c r="W136" s="1" t="s">
        <v>98</v>
      </c>
      <c r="X136" s="1" t="s">
        <v>98</v>
      </c>
      <c r="Y136" s="16">
        <v>1.65</v>
      </c>
      <c r="Z136" s="18">
        <v>2.4375</v>
      </c>
      <c r="AA136" s="18">
        <v>1.5625</v>
      </c>
      <c r="AB136" s="1" t="s">
        <v>98</v>
      </c>
      <c r="AC136" s="1" t="s">
        <v>98</v>
      </c>
      <c r="AD136" s="1" t="s">
        <v>98</v>
      </c>
      <c r="AE136" s="1" t="s">
        <v>98</v>
      </c>
      <c r="AF136" s="1" t="s">
        <v>98</v>
      </c>
      <c r="AG136" s="3">
        <v>5.44</v>
      </c>
      <c r="AH136" s="1" t="s">
        <v>98</v>
      </c>
      <c r="AI136" s="1" t="s">
        <v>98</v>
      </c>
      <c r="AJ136" s="2">
        <v>26.1</v>
      </c>
      <c r="AK136" s="1" t="s">
        <v>98</v>
      </c>
      <c r="AL136" s="1" t="s">
        <v>98</v>
      </c>
      <c r="AM136" s="4">
        <v>3630</v>
      </c>
      <c r="AN136" s="4">
        <v>373</v>
      </c>
      <c r="AO136" s="4">
        <v>329</v>
      </c>
      <c r="AP136" s="3">
        <v>9.17</v>
      </c>
      <c r="AQ136" s="4">
        <v>376</v>
      </c>
      <c r="AR136" s="2">
        <v>92.6</v>
      </c>
      <c r="AS136" s="2">
        <v>60.1</v>
      </c>
      <c r="AT136" s="3">
        <v>2.95</v>
      </c>
      <c r="AU136" s="1" t="s">
        <v>98</v>
      </c>
      <c r="AV136" s="1" t="s">
        <v>98</v>
      </c>
      <c r="AW136" s="1" t="s">
        <v>98</v>
      </c>
      <c r="AX136" s="2">
        <v>15.4</v>
      </c>
      <c r="AY136" s="4">
        <v>41100</v>
      </c>
      <c r="AZ136" s="1" t="s">
        <v>98</v>
      </c>
      <c r="BA136" s="2">
        <v>65.5</v>
      </c>
      <c r="BB136" s="4">
        <v>235</v>
      </c>
      <c r="BC136" s="1" t="s">
        <v>98</v>
      </c>
      <c r="BD136" s="1" t="s">
        <v>98</v>
      </c>
      <c r="BE136" s="2">
        <v>71</v>
      </c>
      <c r="BF136" s="4">
        <v>186</v>
      </c>
      <c r="BG136" s="1" t="s">
        <v>98</v>
      </c>
      <c r="BH136" s="1" t="s">
        <v>98</v>
      </c>
      <c r="BI136" s="1" t="s">
        <v>98</v>
      </c>
      <c r="BJ136" s="1" t="s">
        <v>98</v>
      </c>
      <c r="BK136" s="1" t="s">
        <v>98</v>
      </c>
      <c r="BL136" s="1" t="s">
        <v>98</v>
      </c>
      <c r="BM136" s="1" t="s">
        <v>98</v>
      </c>
      <c r="BN136" s="1" t="s">
        <v>98</v>
      </c>
      <c r="BO136" s="1" t="s">
        <v>98</v>
      </c>
      <c r="BP136" s="1" t="s">
        <v>98</v>
      </c>
      <c r="BQ136" s="1" t="s">
        <v>98</v>
      </c>
      <c r="BR136" s="1" t="s">
        <v>98</v>
      </c>
      <c r="BS136" s="1" t="s">
        <v>98</v>
      </c>
      <c r="BT136" s="1" t="s">
        <v>98</v>
      </c>
      <c r="BU136" s="1" t="s">
        <v>98</v>
      </c>
      <c r="BV136" s="1" t="s">
        <v>98</v>
      </c>
      <c r="BW136" s="3">
        <v>3.46</v>
      </c>
      <c r="BX136" s="2">
        <v>21</v>
      </c>
      <c r="BY136" s="2">
        <v>79.400000000000006</v>
      </c>
      <c r="BZ136" s="1" t="s">
        <v>98</v>
      </c>
      <c r="CA136" s="2">
        <v>91.9</v>
      </c>
      <c r="CB136" s="2">
        <v>56.7</v>
      </c>
      <c r="CC136" s="2">
        <v>69.2</v>
      </c>
      <c r="CD136" s="11">
        <v>17.25</v>
      </c>
      <c r="CE136" s="11">
        <v>5.5</v>
      </c>
      <c r="CF136" s="12" t="s">
        <v>98</v>
      </c>
      <c r="CG136" s="3">
        <f>Beams!$B$11/F136</f>
        <v>260.18518518518516</v>
      </c>
      <c r="CH136" s="3">
        <f>Beams!$B$9/AO136</f>
        <v>34.164133738601826</v>
      </c>
      <c r="CI136" s="3">
        <f>Beams!$C$9/AS136</f>
        <v>187.02163061564059</v>
      </c>
      <c r="CJ136" s="3">
        <f>Beams!$B$8*BE136/(AQ136*2*T136)</f>
        <v>922.80296022201674</v>
      </c>
      <c r="CK136" s="3">
        <f>Beams!$C$8*BF136/(AM136*Q136)</f>
        <v>799.90817263544534</v>
      </c>
      <c r="CL136" s="3">
        <f>Beams!$B$12*T136/AX136</f>
        <v>839.35064935064918</v>
      </c>
      <c r="CM136" s="3">
        <f>Beams!$B$12*Q136/AX136</f>
        <v>525.50649350649348</v>
      </c>
      <c r="CN136" s="3">
        <f t="shared" si="4"/>
        <v>2213.5813603615547</v>
      </c>
      <c r="CO136" s="3">
        <f t="shared" si="5"/>
        <v>1726.1947946740811</v>
      </c>
      <c r="CP136" s="3"/>
      <c r="CQ136" s="3">
        <f>MIN(Beams!$B$21:$B$22)/MAX(CN136:CP136)-1</f>
        <v>8.0351320977573213</v>
      </c>
      <c r="CS136" s="1"/>
      <c r="CT136" s="2"/>
      <c r="CU136" s="2"/>
      <c r="CV136" s="1"/>
      <c r="CW136" s="1"/>
      <c r="CX136" s="1"/>
      <c r="CY136" s="2"/>
      <c r="CZ136" s="1"/>
      <c r="DA136" s="1"/>
      <c r="DB136" s="1"/>
      <c r="DC136" s="1"/>
      <c r="DD136" s="1"/>
      <c r="DE136" s="1"/>
      <c r="DF136" s="1"/>
      <c r="DG136" s="3"/>
      <c r="DH136" s="1"/>
      <c r="DI136" s="1"/>
      <c r="DJ136" s="2"/>
      <c r="DK136" s="1"/>
      <c r="DL136" s="1"/>
      <c r="DM136" s="1"/>
      <c r="DN136" s="1"/>
      <c r="DO136" s="1"/>
      <c r="DP136" s="1"/>
      <c r="DQ136" s="1"/>
      <c r="DR136" s="1"/>
      <c r="DS136" s="1"/>
      <c r="DT136" s="2"/>
      <c r="DU136" s="1"/>
      <c r="DV136" s="1"/>
      <c r="DW136" s="1"/>
      <c r="DX136" s="1"/>
      <c r="DY136" s="1"/>
      <c r="DZ136" s="1"/>
      <c r="EA136" s="1"/>
      <c r="EB136" s="1"/>
      <c r="EC136" s="1"/>
      <c r="ED136" s="4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</row>
    <row r="137" spans="1:162" x14ac:dyDescent="0.55000000000000004">
      <c r="A137" s="1" t="s">
        <v>17</v>
      </c>
      <c r="B137" s="1" t="s">
        <v>232</v>
      </c>
      <c r="C137" s="1" t="s">
        <v>232</v>
      </c>
      <c r="D137" s="1" t="s">
        <v>100</v>
      </c>
      <c r="E137" s="4">
        <v>132</v>
      </c>
      <c r="F137" s="2">
        <v>38.799999999999997</v>
      </c>
      <c r="G137" s="2">
        <v>21.8</v>
      </c>
      <c r="H137" s="11">
        <v>21.875</v>
      </c>
      <c r="I137" s="1" t="s">
        <v>98</v>
      </c>
      <c r="J137" s="1" t="s">
        <v>98</v>
      </c>
      <c r="K137" s="1" t="s">
        <v>98</v>
      </c>
      <c r="L137" s="2">
        <v>12.4</v>
      </c>
      <c r="M137" s="11">
        <v>12.5</v>
      </c>
      <c r="N137" s="11" t="s">
        <v>98</v>
      </c>
      <c r="O137" s="1" t="s">
        <v>98</v>
      </c>
      <c r="P137" s="1" t="s">
        <v>98</v>
      </c>
      <c r="Q137" s="14">
        <v>0.65</v>
      </c>
      <c r="R137" s="11">
        <v>0.625</v>
      </c>
      <c r="S137" s="13">
        <v>0.3125</v>
      </c>
      <c r="T137" s="3">
        <v>1.04</v>
      </c>
      <c r="U137" s="13">
        <v>1.0625</v>
      </c>
      <c r="V137" s="1" t="s">
        <v>98</v>
      </c>
      <c r="W137" s="1" t="s">
        <v>98</v>
      </c>
      <c r="X137" s="1" t="s">
        <v>98</v>
      </c>
      <c r="Y137" s="16">
        <v>1.54</v>
      </c>
      <c r="Z137" s="18">
        <v>2.25</v>
      </c>
      <c r="AA137" s="18">
        <v>1.5625</v>
      </c>
      <c r="AB137" s="1" t="s">
        <v>98</v>
      </c>
      <c r="AC137" s="1" t="s">
        <v>98</v>
      </c>
      <c r="AD137" s="1" t="s">
        <v>98</v>
      </c>
      <c r="AE137" s="1" t="s">
        <v>98</v>
      </c>
      <c r="AF137" s="1" t="s">
        <v>98</v>
      </c>
      <c r="AG137" s="3">
        <v>6.01</v>
      </c>
      <c r="AH137" s="1" t="s">
        <v>98</v>
      </c>
      <c r="AI137" s="1" t="s">
        <v>98</v>
      </c>
      <c r="AJ137" s="2">
        <v>28.9</v>
      </c>
      <c r="AK137" s="1" t="s">
        <v>98</v>
      </c>
      <c r="AL137" s="1" t="s">
        <v>98</v>
      </c>
      <c r="AM137" s="4">
        <v>3220</v>
      </c>
      <c r="AN137" s="4">
        <v>333</v>
      </c>
      <c r="AO137" s="4">
        <v>295</v>
      </c>
      <c r="AP137" s="3">
        <v>9.1199999999999992</v>
      </c>
      <c r="AQ137" s="4">
        <v>333</v>
      </c>
      <c r="AR137" s="2">
        <v>82.3</v>
      </c>
      <c r="AS137" s="2">
        <v>53.5</v>
      </c>
      <c r="AT137" s="3">
        <v>2.93</v>
      </c>
      <c r="AU137" s="1" t="s">
        <v>98</v>
      </c>
      <c r="AV137" s="1" t="s">
        <v>98</v>
      </c>
      <c r="AW137" s="1" t="s">
        <v>98</v>
      </c>
      <c r="AX137" s="2">
        <v>11.3</v>
      </c>
      <c r="AY137" s="4">
        <v>36000</v>
      </c>
      <c r="AZ137" s="1" t="s">
        <v>98</v>
      </c>
      <c r="BA137" s="2">
        <v>64.400000000000006</v>
      </c>
      <c r="BB137" s="4">
        <v>206</v>
      </c>
      <c r="BC137" s="1" t="s">
        <v>98</v>
      </c>
      <c r="BD137" s="1" t="s">
        <v>98</v>
      </c>
      <c r="BE137" s="2">
        <v>62.8</v>
      </c>
      <c r="BF137" s="4">
        <v>164</v>
      </c>
      <c r="BG137" s="1" t="s">
        <v>98</v>
      </c>
      <c r="BH137" s="1" t="s">
        <v>98</v>
      </c>
      <c r="BI137" s="1" t="s">
        <v>98</v>
      </c>
      <c r="BJ137" s="1" t="s">
        <v>98</v>
      </c>
      <c r="BK137" s="1" t="s">
        <v>98</v>
      </c>
      <c r="BL137" s="1" t="s">
        <v>98</v>
      </c>
      <c r="BM137" s="1" t="s">
        <v>98</v>
      </c>
      <c r="BN137" s="1" t="s">
        <v>98</v>
      </c>
      <c r="BO137" s="1" t="s">
        <v>98</v>
      </c>
      <c r="BP137" s="1" t="s">
        <v>98</v>
      </c>
      <c r="BQ137" s="1" t="s">
        <v>98</v>
      </c>
      <c r="BR137" s="1" t="s">
        <v>98</v>
      </c>
      <c r="BS137" s="1" t="s">
        <v>98</v>
      </c>
      <c r="BT137" s="1" t="s">
        <v>98</v>
      </c>
      <c r="BU137" s="1" t="s">
        <v>98</v>
      </c>
      <c r="BV137" s="1" t="s">
        <v>98</v>
      </c>
      <c r="BW137" s="3">
        <v>3.43</v>
      </c>
      <c r="BX137" s="2">
        <v>20.8</v>
      </c>
      <c r="BY137" s="2">
        <v>78.599999999999994</v>
      </c>
      <c r="BZ137" s="1" t="s">
        <v>98</v>
      </c>
      <c r="CA137" s="2">
        <v>91</v>
      </c>
      <c r="CB137" s="2">
        <v>56</v>
      </c>
      <c r="CC137" s="2">
        <v>68.400000000000006</v>
      </c>
      <c r="CD137" s="11">
        <v>17.25</v>
      </c>
      <c r="CE137" s="11">
        <v>5.5</v>
      </c>
      <c r="CF137" s="12" t="s">
        <v>98</v>
      </c>
      <c r="CG137" s="3">
        <f>Beams!$B$11/F137</f>
        <v>289.69072164948454</v>
      </c>
      <c r="CH137" s="3">
        <f>Beams!$B$9/AO137</f>
        <v>38.101694915254235</v>
      </c>
      <c r="CI137" s="3">
        <f>Beams!$C$9/AS137</f>
        <v>210.09345794392524</v>
      </c>
      <c r="CJ137" s="3">
        <f>Beams!$B$8*BE137/(AQ137*2*T137)</f>
        <v>1019.1037191037191</v>
      </c>
      <c r="CK137" s="3">
        <f>Beams!$C$8*BF137/(AM137*Q137)</f>
        <v>880.72623029144768</v>
      </c>
      <c r="CL137" s="3">
        <f>Beams!$B$12*T137/AX137</f>
        <v>1034.4778761061946</v>
      </c>
      <c r="CM137" s="3">
        <f>Beams!$B$12*Q137/AX137</f>
        <v>646.54867256637169</v>
      </c>
      <c r="CN137" s="3">
        <f t="shared" si="4"/>
        <v>2572.0559506605987</v>
      </c>
      <c r="CO137" s="3">
        <f t="shared" si="5"/>
        <v>1967.3415692650108</v>
      </c>
      <c r="CP137" s="3"/>
      <c r="CQ137" s="3">
        <f>MIN(Beams!$B$21:$B$22)/MAX(CN137:CP137)-1</f>
        <v>6.775880612108482</v>
      </c>
      <c r="CS137" s="1"/>
      <c r="CT137" s="2"/>
      <c r="CU137" s="2"/>
      <c r="CV137" s="1"/>
      <c r="CW137" s="1"/>
      <c r="CX137" s="1"/>
      <c r="CY137" s="2"/>
      <c r="CZ137" s="2"/>
      <c r="DA137" s="1"/>
      <c r="DB137" s="1"/>
      <c r="DC137" s="1"/>
      <c r="DD137" s="1"/>
      <c r="DE137" s="1"/>
      <c r="DF137" s="1"/>
      <c r="DG137" s="3"/>
      <c r="DH137" s="1"/>
      <c r="DI137" s="1"/>
      <c r="DJ137" s="2"/>
      <c r="DK137" s="1"/>
      <c r="DL137" s="1"/>
      <c r="DM137" s="1"/>
      <c r="DN137" s="1"/>
      <c r="DO137" s="1"/>
      <c r="DP137" s="1"/>
      <c r="DQ137" s="1"/>
      <c r="DR137" s="1"/>
      <c r="DS137" s="1"/>
      <c r="DT137" s="2"/>
      <c r="DU137" s="1"/>
      <c r="DV137" s="1"/>
      <c r="DW137" s="1"/>
      <c r="DX137" s="1"/>
      <c r="DY137" s="1"/>
      <c r="DZ137" s="1"/>
      <c r="EA137" s="1"/>
      <c r="EB137" s="1"/>
      <c r="EC137" s="1"/>
      <c r="ED137" s="4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</row>
    <row r="138" spans="1:162" x14ac:dyDescent="0.55000000000000004">
      <c r="A138" s="1" t="s">
        <v>17</v>
      </c>
      <c r="B138" s="1" t="s">
        <v>233</v>
      </c>
      <c r="C138" s="1" t="s">
        <v>233</v>
      </c>
      <c r="D138" s="1" t="s">
        <v>100</v>
      </c>
      <c r="E138" s="4">
        <v>122</v>
      </c>
      <c r="F138" s="2">
        <v>35.9</v>
      </c>
      <c r="G138" s="2">
        <v>21.7</v>
      </c>
      <c r="H138" s="11">
        <v>21.625</v>
      </c>
      <c r="I138" s="1" t="s">
        <v>98</v>
      </c>
      <c r="J138" s="1" t="s">
        <v>98</v>
      </c>
      <c r="K138" s="1" t="s">
        <v>98</v>
      </c>
      <c r="L138" s="2">
        <v>12.4</v>
      </c>
      <c r="M138" s="11">
        <v>12.375</v>
      </c>
      <c r="N138" s="11" t="s">
        <v>98</v>
      </c>
      <c r="O138" s="1" t="s">
        <v>98</v>
      </c>
      <c r="P138" s="1" t="s">
        <v>98</v>
      </c>
      <c r="Q138" s="14">
        <v>0.6</v>
      </c>
      <c r="R138" s="11">
        <v>0.625</v>
      </c>
      <c r="S138" s="13">
        <v>0.3125</v>
      </c>
      <c r="T138" s="14">
        <v>0.96</v>
      </c>
      <c r="U138" s="13">
        <v>0.9375</v>
      </c>
      <c r="V138" s="1" t="s">
        <v>98</v>
      </c>
      <c r="W138" s="1" t="s">
        <v>98</v>
      </c>
      <c r="X138" s="1" t="s">
        <v>98</v>
      </c>
      <c r="Y138" s="16">
        <v>1.46</v>
      </c>
      <c r="Z138" s="18">
        <v>2.25</v>
      </c>
      <c r="AA138" s="18">
        <v>1.5</v>
      </c>
      <c r="AB138" s="1" t="s">
        <v>98</v>
      </c>
      <c r="AC138" s="1" t="s">
        <v>98</v>
      </c>
      <c r="AD138" s="1" t="s">
        <v>98</v>
      </c>
      <c r="AE138" s="1" t="s">
        <v>98</v>
      </c>
      <c r="AF138" s="1" t="s">
        <v>98</v>
      </c>
      <c r="AG138" s="3">
        <v>6.45</v>
      </c>
      <c r="AH138" s="1" t="s">
        <v>98</v>
      </c>
      <c r="AI138" s="1" t="s">
        <v>98</v>
      </c>
      <c r="AJ138" s="2">
        <v>31.3</v>
      </c>
      <c r="AK138" s="1" t="s">
        <v>98</v>
      </c>
      <c r="AL138" s="1" t="s">
        <v>98</v>
      </c>
      <c r="AM138" s="4">
        <v>2960</v>
      </c>
      <c r="AN138" s="4">
        <v>307</v>
      </c>
      <c r="AO138" s="4">
        <v>273</v>
      </c>
      <c r="AP138" s="3">
        <v>9.09</v>
      </c>
      <c r="AQ138" s="4">
        <v>305</v>
      </c>
      <c r="AR138" s="2">
        <v>75.599999999999994</v>
      </c>
      <c r="AS138" s="2">
        <v>49.2</v>
      </c>
      <c r="AT138" s="3">
        <v>2.92</v>
      </c>
      <c r="AU138" s="1" t="s">
        <v>98</v>
      </c>
      <c r="AV138" s="1" t="s">
        <v>98</v>
      </c>
      <c r="AW138" s="1" t="s">
        <v>98</v>
      </c>
      <c r="AX138" s="3">
        <v>8.98</v>
      </c>
      <c r="AY138" s="4">
        <v>32700</v>
      </c>
      <c r="AZ138" s="1" t="s">
        <v>98</v>
      </c>
      <c r="BA138" s="2">
        <v>64.3</v>
      </c>
      <c r="BB138" s="4">
        <v>191</v>
      </c>
      <c r="BC138" s="1" t="s">
        <v>98</v>
      </c>
      <c r="BD138" s="1" t="s">
        <v>98</v>
      </c>
      <c r="BE138" s="2">
        <v>58.7</v>
      </c>
      <c r="BF138" s="4">
        <v>153</v>
      </c>
      <c r="BG138" s="1" t="s">
        <v>98</v>
      </c>
      <c r="BH138" s="1" t="s">
        <v>98</v>
      </c>
      <c r="BI138" s="1" t="s">
        <v>98</v>
      </c>
      <c r="BJ138" s="1" t="s">
        <v>98</v>
      </c>
      <c r="BK138" s="1" t="s">
        <v>98</v>
      </c>
      <c r="BL138" s="1" t="s">
        <v>98</v>
      </c>
      <c r="BM138" s="1" t="s">
        <v>98</v>
      </c>
      <c r="BN138" s="1" t="s">
        <v>98</v>
      </c>
      <c r="BO138" s="1" t="s">
        <v>98</v>
      </c>
      <c r="BP138" s="1" t="s">
        <v>98</v>
      </c>
      <c r="BQ138" s="1" t="s">
        <v>98</v>
      </c>
      <c r="BR138" s="1" t="s">
        <v>98</v>
      </c>
      <c r="BS138" s="1" t="s">
        <v>98</v>
      </c>
      <c r="BT138" s="1" t="s">
        <v>98</v>
      </c>
      <c r="BU138" s="1" t="s">
        <v>98</v>
      </c>
      <c r="BV138" s="1" t="s">
        <v>98</v>
      </c>
      <c r="BW138" s="3">
        <v>3.4</v>
      </c>
      <c r="BX138" s="2">
        <v>20.7</v>
      </c>
      <c r="BY138" s="2">
        <v>78.5</v>
      </c>
      <c r="BZ138" s="1" t="s">
        <v>98</v>
      </c>
      <c r="CA138" s="2">
        <v>90.9</v>
      </c>
      <c r="CB138" s="2">
        <v>55.8</v>
      </c>
      <c r="CC138" s="2">
        <v>68.2</v>
      </c>
      <c r="CD138" s="11">
        <v>17.25</v>
      </c>
      <c r="CE138" s="11">
        <v>5.5</v>
      </c>
      <c r="CF138" s="12" t="s">
        <v>98</v>
      </c>
      <c r="CG138" s="3">
        <f>Beams!$B$11/F138</f>
        <v>313.09192200557106</v>
      </c>
      <c r="CH138" s="3">
        <f>Beams!$B$9/AO138</f>
        <v>41.172161172161175</v>
      </c>
      <c r="CI138" s="3">
        <f>Beams!$C$9/AS138</f>
        <v>228.45528455284551</v>
      </c>
      <c r="CJ138" s="3">
        <f>Beams!$B$8*BE138/(AQ138*2*T138)</f>
        <v>1126.6871584699454</v>
      </c>
      <c r="CK138" s="3">
        <f>Beams!$C$8*BF138/(AM138*Q138)</f>
        <v>968.31081081081084</v>
      </c>
      <c r="CL138" s="3">
        <f>Beams!$B$12*T138/AX138</f>
        <v>1201.6035634743873</v>
      </c>
      <c r="CM138" s="3">
        <f>Beams!$B$12*Q138/AX138</f>
        <v>751.00222717149222</v>
      </c>
      <c r="CN138" s="3">
        <f t="shared" si="4"/>
        <v>2911.9387170705709</v>
      </c>
      <c r="CO138" s="3">
        <f t="shared" si="5"/>
        <v>2201.0116710679249</v>
      </c>
      <c r="CP138" s="3"/>
      <c r="CQ138" s="3">
        <f>MIN(Beams!$B$21:$B$22)/MAX(CN138:CP138)-1</f>
        <v>5.8682764107481384</v>
      </c>
      <c r="CS138" s="1"/>
      <c r="CT138" s="2"/>
      <c r="CU138" s="2"/>
      <c r="CV138" s="1"/>
      <c r="CW138" s="1"/>
      <c r="CX138" s="1"/>
      <c r="CY138" s="2"/>
      <c r="CZ138" s="1"/>
      <c r="DA138" s="1"/>
      <c r="DB138" s="1"/>
      <c r="DC138" s="1"/>
      <c r="DD138" s="1"/>
      <c r="DE138" s="1"/>
      <c r="DF138" s="1"/>
      <c r="DG138" s="3"/>
      <c r="DH138" s="1"/>
      <c r="DI138" s="1"/>
      <c r="DJ138" s="2"/>
      <c r="DK138" s="1"/>
      <c r="DL138" s="1"/>
      <c r="DM138" s="1"/>
      <c r="DN138" s="1"/>
      <c r="DO138" s="1"/>
      <c r="DP138" s="1"/>
      <c r="DQ138" s="1"/>
      <c r="DR138" s="1"/>
      <c r="DS138" s="1"/>
      <c r="DT138" s="2"/>
      <c r="DU138" s="1"/>
      <c r="DV138" s="1"/>
      <c r="DW138" s="1"/>
      <c r="DX138" s="1"/>
      <c r="DY138" s="1"/>
      <c r="DZ138" s="1"/>
      <c r="EA138" s="1"/>
      <c r="EB138" s="1"/>
      <c r="EC138" s="1"/>
      <c r="ED138" s="4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</row>
    <row r="139" spans="1:162" x14ac:dyDescent="0.55000000000000004">
      <c r="A139" s="1" t="s">
        <v>17</v>
      </c>
      <c r="B139" s="1" t="s">
        <v>234</v>
      </c>
      <c r="C139" s="1" t="s">
        <v>234</v>
      </c>
      <c r="D139" s="1" t="s">
        <v>100</v>
      </c>
      <c r="E139" s="4">
        <v>111</v>
      </c>
      <c r="F139" s="2">
        <v>32.6</v>
      </c>
      <c r="G139" s="2">
        <v>21.5</v>
      </c>
      <c r="H139" s="11">
        <v>21.5</v>
      </c>
      <c r="I139" s="1" t="s">
        <v>98</v>
      </c>
      <c r="J139" s="1" t="s">
        <v>98</v>
      </c>
      <c r="K139" s="1" t="s">
        <v>98</v>
      </c>
      <c r="L139" s="2">
        <v>12.3</v>
      </c>
      <c r="M139" s="11">
        <v>12.375</v>
      </c>
      <c r="N139" s="11" t="s">
        <v>98</v>
      </c>
      <c r="O139" s="1" t="s">
        <v>98</v>
      </c>
      <c r="P139" s="1" t="s">
        <v>98</v>
      </c>
      <c r="Q139" s="14">
        <v>0.55000000000000004</v>
      </c>
      <c r="R139" s="11">
        <v>0.5625</v>
      </c>
      <c r="S139" s="13">
        <v>0.3125</v>
      </c>
      <c r="T139" s="14">
        <v>0.875</v>
      </c>
      <c r="U139" s="13">
        <v>0.875</v>
      </c>
      <c r="V139" s="1" t="s">
        <v>98</v>
      </c>
      <c r="W139" s="1" t="s">
        <v>98</v>
      </c>
      <c r="X139" s="1" t="s">
        <v>98</v>
      </c>
      <c r="Y139" s="16">
        <v>1.38</v>
      </c>
      <c r="Z139" s="18">
        <v>2.125</v>
      </c>
      <c r="AA139" s="18">
        <v>1.5</v>
      </c>
      <c r="AB139" s="1" t="s">
        <v>98</v>
      </c>
      <c r="AC139" s="1" t="s">
        <v>98</v>
      </c>
      <c r="AD139" s="1" t="s">
        <v>98</v>
      </c>
      <c r="AE139" s="1" t="s">
        <v>98</v>
      </c>
      <c r="AF139" s="1" t="s">
        <v>98</v>
      </c>
      <c r="AG139" s="3">
        <v>7.05</v>
      </c>
      <c r="AH139" s="1" t="s">
        <v>98</v>
      </c>
      <c r="AI139" s="1" t="s">
        <v>98</v>
      </c>
      <c r="AJ139" s="2">
        <v>34.1</v>
      </c>
      <c r="AK139" s="1" t="s">
        <v>98</v>
      </c>
      <c r="AL139" s="1" t="s">
        <v>98</v>
      </c>
      <c r="AM139" s="4">
        <v>2670</v>
      </c>
      <c r="AN139" s="4">
        <v>279</v>
      </c>
      <c r="AO139" s="4">
        <v>249</v>
      </c>
      <c r="AP139" s="3">
        <v>9.0500000000000007</v>
      </c>
      <c r="AQ139" s="4">
        <v>274</v>
      </c>
      <c r="AR139" s="2">
        <v>68.2</v>
      </c>
      <c r="AS139" s="2">
        <v>44.5</v>
      </c>
      <c r="AT139" s="3">
        <v>2.9</v>
      </c>
      <c r="AU139" s="1" t="s">
        <v>98</v>
      </c>
      <c r="AV139" s="1" t="s">
        <v>98</v>
      </c>
      <c r="AW139" s="1" t="s">
        <v>98</v>
      </c>
      <c r="AX139" s="3">
        <v>6.83</v>
      </c>
      <c r="AY139" s="4">
        <v>29200</v>
      </c>
      <c r="AZ139" s="1" t="s">
        <v>98</v>
      </c>
      <c r="BA139" s="2">
        <v>63.4</v>
      </c>
      <c r="BB139" s="4">
        <v>171</v>
      </c>
      <c r="BC139" s="1" t="s">
        <v>98</v>
      </c>
      <c r="BD139" s="1" t="s">
        <v>98</v>
      </c>
      <c r="BE139" s="2">
        <v>53</v>
      </c>
      <c r="BF139" s="4">
        <v>138</v>
      </c>
      <c r="BG139" s="1" t="s">
        <v>98</v>
      </c>
      <c r="BH139" s="1" t="s">
        <v>98</v>
      </c>
      <c r="BI139" s="1" t="s">
        <v>98</v>
      </c>
      <c r="BJ139" s="1" t="s">
        <v>98</v>
      </c>
      <c r="BK139" s="1" t="s">
        <v>98</v>
      </c>
      <c r="BL139" s="1" t="s">
        <v>98</v>
      </c>
      <c r="BM139" s="1" t="s">
        <v>98</v>
      </c>
      <c r="BN139" s="1" t="s">
        <v>98</v>
      </c>
      <c r="BO139" s="1" t="s">
        <v>98</v>
      </c>
      <c r="BP139" s="1" t="s">
        <v>98</v>
      </c>
      <c r="BQ139" s="1" t="s">
        <v>98</v>
      </c>
      <c r="BR139" s="1" t="s">
        <v>98</v>
      </c>
      <c r="BS139" s="1" t="s">
        <v>98</v>
      </c>
      <c r="BT139" s="1" t="s">
        <v>98</v>
      </c>
      <c r="BU139" s="1" t="s">
        <v>98</v>
      </c>
      <c r="BV139" s="1" t="s">
        <v>98</v>
      </c>
      <c r="BW139" s="3">
        <v>3.37</v>
      </c>
      <c r="BX139" s="2">
        <v>20.6</v>
      </c>
      <c r="BY139" s="2">
        <v>77.900000000000006</v>
      </c>
      <c r="BZ139" s="1" t="s">
        <v>98</v>
      </c>
      <c r="CA139" s="2">
        <v>90.2</v>
      </c>
      <c r="CB139" s="2">
        <v>55.3</v>
      </c>
      <c r="CC139" s="2">
        <v>67.599999999999994</v>
      </c>
      <c r="CD139" s="11">
        <v>17.25</v>
      </c>
      <c r="CE139" s="11">
        <v>5.5</v>
      </c>
      <c r="CF139" s="12" t="s">
        <v>98</v>
      </c>
      <c r="CG139" s="3">
        <f>Beams!$B$11/F139</f>
        <v>344.78527607361963</v>
      </c>
      <c r="CH139" s="3">
        <f>Beams!$B$9/AO139</f>
        <v>45.140562248995984</v>
      </c>
      <c r="CI139" s="3">
        <f>Beams!$C$9/AS139</f>
        <v>252.58426966292134</v>
      </c>
      <c r="CJ139" s="3">
        <f>Beams!$B$8*BE139/(AQ139*2*T139)</f>
        <v>1242.3774765380606</v>
      </c>
      <c r="CK139" s="3">
        <f>Beams!$C$8*BF139/(AM139*Q139)</f>
        <v>1056.261491317671</v>
      </c>
      <c r="CL139" s="3">
        <f>Beams!$B$12*T139/AX139</f>
        <v>1439.9707174231332</v>
      </c>
      <c r="CM139" s="3">
        <f>Beams!$B$12*Q139/AX139</f>
        <v>905.12445095168391</v>
      </c>
      <c r="CN139" s="3">
        <f t="shared" si="4"/>
        <v>3356.1691886135754</v>
      </c>
      <c r="CO139" s="3">
        <f t="shared" si="5"/>
        <v>2493.5186119452246</v>
      </c>
      <c r="CP139" s="3"/>
      <c r="CQ139" s="3">
        <f>MIN(Beams!$B$21:$B$22)/MAX(CN139:CP139)-1</f>
        <v>4.9591751416626133</v>
      </c>
      <c r="CS139" s="1"/>
      <c r="CT139" s="2"/>
      <c r="CU139" s="2"/>
      <c r="CV139" s="1"/>
      <c r="CW139" s="1"/>
      <c r="CX139" s="1"/>
      <c r="CY139" s="2"/>
      <c r="CZ139" s="2"/>
      <c r="DA139" s="2"/>
      <c r="DB139" s="1"/>
      <c r="DC139" s="1"/>
      <c r="DD139" s="1"/>
      <c r="DE139" s="1"/>
      <c r="DF139" s="1"/>
      <c r="DG139" s="3"/>
      <c r="DH139" s="1"/>
      <c r="DI139" s="1"/>
      <c r="DJ139" s="2"/>
      <c r="DK139" s="1"/>
      <c r="DL139" s="1"/>
      <c r="DM139" s="1"/>
      <c r="DN139" s="1"/>
      <c r="DO139" s="1"/>
      <c r="DP139" s="1"/>
      <c r="DQ139" s="2"/>
      <c r="DR139" s="1"/>
      <c r="DS139" s="1"/>
      <c r="DT139" s="2"/>
      <c r="DU139" s="1"/>
      <c r="DV139" s="1"/>
      <c r="DW139" s="1"/>
      <c r="DX139" s="1"/>
      <c r="DY139" s="1"/>
      <c r="DZ139" s="1"/>
      <c r="EA139" s="1"/>
      <c r="EB139" s="1"/>
      <c r="EC139" s="1"/>
      <c r="ED139" s="4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</row>
    <row r="140" spans="1:162" x14ac:dyDescent="0.55000000000000004">
      <c r="A140" s="1" t="s">
        <v>17</v>
      </c>
      <c r="B140" s="1" t="s">
        <v>235</v>
      </c>
      <c r="C140" s="1" t="s">
        <v>235</v>
      </c>
      <c r="D140" s="1" t="s">
        <v>100</v>
      </c>
      <c r="E140" s="4">
        <v>101</v>
      </c>
      <c r="F140" s="2">
        <v>29.8</v>
      </c>
      <c r="G140" s="2">
        <v>21.4</v>
      </c>
      <c r="H140" s="11">
        <v>21.375</v>
      </c>
      <c r="I140" s="1" t="s">
        <v>98</v>
      </c>
      <c r="J140" s="1" t="s">
        <v>98</v>
      </c>
      <c r="K140" s="1" t="s">
        <v>98</v>
      </c>
      <c r="L140" s="2">
        <v>12.3</v>
      </c>
      <c r="M140" s="11">
        <v>12.25</v>
      </c>
      <c r="N140" s="11" t="s">
        <v>98</v>
      </c>
      <c r="O140" s="1" t="s">
        <v>98</v>
      </c>
      <c r="P140" s="1" t="s">
        <v>98</v>
      </c>
      <c r="Q140" s="14">
        <v>0.5</v>
      </c>
      <c r="R140" s="11">
        <v>0.5</v>
      </c>
      <c r="S140" s="13">
        <v>0.25</v>
      </c>
      <c r="T140" s="14">
        <v>0.8</v>
      </c>
      <c r="U140" s="13">
        <v>0.8125</v>
      </c>
      <c r="V140" s="1" t="s">
        <v>98</v>
      </c>
      <c r="W140" s="1" t="s">
        <v>98</v>
      </c>
      <c r="X140" s="1" t="s">
        <v>98</v>
      </c>
      <c r="Y140" s="16">
        <v>1.3</v>
      </c>
      <c r="Z140" s="18">
        <v>2.0625</v>
      </c>
      <c r="AA140" s="18">
        <v>1.4375</v>
      </c>
      <c r="AB140" s="1" t="s">
        <v>98</v>
      </c>
      <c r="AC140" s="1" t="s">
        <v>98</v>
      </c>
      <c r="AD140" s="1" t="s">
        <v>98</v>
      </c>
      <c r="AE140" s="1" t="s">
        <v>98</v>
      </c>
      <c r="AF140" s="1" t="s">
        <v>98</v>
      </c>
      <c r="AG140" s="3">
        <v>7.68</v>
      </c>
      <c r="AH140" s="1" t="s">
        <v>98</v>
      </c>
      <c r="AI140" s="1" t="s">
        <v>98</v>
      </c>
      <c r="AJ140" s="2">
        <v>37.5</v>
      </c>
      <c r="AK140" s="1" t="s">
        <v>98</v>
      </c>
      <c r="AL140" s="1" t="s">
        <v>98</v>
      </c>
      <c r="AM140" s="4">
        <v>2420</v>
      </c>
      <c r="AN140" s="4">
        <v>253</v>
      </c>
      <c r="AO140" s="4">
        <v>227</v>
      </c>
      <c r="AP140" s="3">
        <v>9.02</v>
      </c>
      <c r="AQ140" s="4">
        <v>248</v>
      </c>
      <c r="AR140" s="2">
        <v>61.7</v>
      </c>
      <c r="AS140" s="2">
        <v>40.299999999999997</v>
      </c>
      <c r="AT140" s="3">
        <v>2.89</v>
      </c>
      <c r="AU140" s="1" t="s">
        <v>98</v>
      </c>
      <c r="AV140" s="1" t="s">
        <v>98</v>
      </c>
      <c r="AW140" s="1" t="s">
        <v>98</v>
      </c>
      <c r="AX140" s="3">
        <v>5.21</v>
      </c>
      <c r="AY140" s="4">
        <v>26200</v>
      </c>
      <c r="AZ140" s="1" t="s">
        <v>98</v>
      </c>
      <c r="BA140" s="2">
        <v>63.3</v>
      </c>
      <c r="BB140" s="4">
        <v>156</v>
      </c>
      <c r="BC140" s="1" t="s">
        <v>98</v>
      </c>
      <c r="BD140" s="1" t="s">
        <v>98</v>
      </c>
      <c r="BE140" s="2">
        <v>48.6</v>
      </c>
      <c r="BF140" s="4">
        <v>126</v>
      </c>
      <c r="BG140" s="1" t="s">
        <v>98</v>
      </c>
      <c r="BH140" s="1" t="s">
        <v>98</v>
      </c>
      <c r="BI140" s="1" t="s">
        <v>98</v>
      </c>
      <c r="BJ140" s="1" t="s">
        <v>98</v>
      </c>
      <c r="BK140" s="1" t="s">
        <v>98</v>
      </c>
      <c r="BL140" s="1" t="s">
        <v>98</v>
      </c>
      <c r="BM140" s="1" t="s">
        <v>98</v>
      </c>
      <c r="BN140" s="1" t="s">
        <v>98</v>
      </c>
      <c r="BO140" s="1" t="s">
        <v>98</v>
      </c>
      <c r="BP140" s="1" t="s">
        <v>98</v>
      </c>
      <c r="BQ140" s="1" t="s">
        <v>98</v>
      </c>
      <c r="BR140" s="1" t="s">
        <v>98</v>
      </c>
      <c r="BS140" s="1" t="s">
        <v>98</v>
      </c>
      <c r="BT140" s="1" t="s">
        <v>98</v>
      </c>
      <c r="BU140" s="1" t="s">
        <v>98</v>
      </c>
      <c r="BV140" s="1" t="s">
        <v>98</v>
      </c>
      <c r="BW140" s="3">
        <v>3.35</v>
      </c>
      <c r="BX140" s="2">
        <v>20.6</v>
      </c>
      <c r="BY140" s="2">
        <v>77.8</v>
      </c>
      <c r="BZ140" s="1" t="s">
        <v>98</v>
      </c>
      <c r="CA140" s="2">
        <v>90.1</v>
      </c>
      <c r="CB140" s="2">
        <v>55.1</v>
      </c>
      <c r="CC140" s="2">
        <v>67.400000000000006</v>
      </c>
      <c r="CD140" s="11">
        <v>17.25</v>
      </c>
      <c r="CE140" s="11">
        <v>5.5</v>
      </c>
      <c r="CF140" s="12" t="s">
        <v>98</v>
      </c>
      <c r="CG140" s="3">
        <f>Beams!$B$11/F140</f>
        <v>377.18120805369125</v>
      </c>
      <c r="CH140" s="3">
        <f>Beams!$B$9/AO140</f>
        <v>49.515418502202643</v>
      </c>
      <c r="CI140" s="3">
        <f>Beams!$C$9/AS140</f>
        <v>278.90818858560795</v>
      </c>
      <c r="CJ140" s="3">
        <f>Beams!$B$8*BE140/(AQ140*2*T140)</f>
        <v>1376.6733870967741</v>
      </c>
      <c r="CK140" s="3">
        <f>Beams!$C$8*BF140/(AM140*Q140)</f>
        <v>1170.4462809917356</v>
      </c>
      <c r="CL140" s="3">
        <f>Beams!$B$12*T140/AX140</f>
        <v>1725.9117082533589</v>
      </c>
      <c r="CM140" s="3">
        <f>Beams!$B$12*Q140/AX140</f>
        <v>1078.6948176583494</v>
      </c>
      <c r="CN140" s="3">
        <f t="shared" si="4"/>
        <v>3888.4290752732613</v>
      </c>
      <c r="CO140" s="3">
        <f t="shared" si="5"/>
        <v>2845.7791857665216</v>
      </c>
      <c r="CP140" s="3"/>
      <c r="CQ140" s="3">
        <f>MIN(Beams!$B$21:$B$22)/MAX(CN140:CP140)-1</f>
        <v>4.1434652948104729</v>
      </c>
      <c r="CS140" s="1"/>
      <c r="CT140" s="2"/>
      <c r="CU140" s="2"/>
      <c r="CV140" s="1"/>
      <c r="CW140" s="1"/>
      <c r="CX140" s="1"/>
      <c r="CY140" s="2"/>
      <c r="CZ140" s="2"/>
      <c r="DA140" s="2"/>
      <c r="DB140" s="1"/>
      <c r="DC140" s="1"/>
      <c r="DD140" s="1"/>
      <c r="DE140" s="1"/>
      <c r="DF140" s="1"/>
      <c r="DG140" s="3"/>
      <c r="DH140" s="1"/>
      <c r="DI140" s="1"/>
      <c r="DJ140" s="2"/>
      <c r="DK140" s="1"/>
      <c r="DL140" s="1"/>
      <c r="DM140" s="1"/>
      <c r="DN140" s="1"/>
      <c r="DO140" s="1"/>
      <c r="DP140" s="1"/>
      <c r="DQ140" s="2"/>
      <c r="DR140" s="1"/>
      <c r="DS140" s="1"/>
      <c r="DT140" s="2"/>
      <c r="DU140" s="1"/>
      <c r="DV140" s="1"/>
      <c r="DW140" s="1"/>
      <c r="DX140" s="1"/>
      <c r="DY140" s="1"/>
      <c r="DZ140" s="1"/>
      <c r="EA140" s="1"/>
      <c r="EB140" s="1"/>
      <c r="EC140" s="1"/>
      <c r="ED140" s="4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</row>
    <row r="141" spans="1:162" x14ac:dyDescent="0.55000000000000004">
      <c r="A141" s="1" t="s">
        <v>17</v>
      </c>
      <c r="B141" s="1" t="s">
        <v>236</v>
      </c>
      <c r="C141" s="1" t="s">
        <v>236</v>
      </c>
      <c r="D141" s="1" t="s">
        <v>100</v>
      </c>
      <c r="E141" s="2">
        <v>93</v>
      </c>
      <c r="F141" s="2">
        <v>27.3</v>
      </c>
      <c r="G141" s="2">
        <v>21.6</v>
      </c>
      <c r="H141" s="11">
        <v>21.625</v>
      </c>
      <c r="I141" s="1" t="s">
        <v>98</v>
      </c>
      <c r="J141" s="1" t="s">
        <v>98</v>
      </c>
      <c r="K141" s="1" t="s">
        <v>98</v>
      </c>
      <c r="L141" s="3">
        <v>8.42</v>
      </c>
      <c r="M141" s="11">
        <v>8.375</v>
      </c>
      <c r="N141" s="11" t="s">
        <v>98</v>
      </c>
      <c r="O141" s="1" t="s">
        <v>98</v>
      </c>
      <c r="P141" s="1" t="s">
        <v>98</v>
      </c>
      <c r="Q141" s="14">
        <v>0.57999999999999996</v>
      </c>
      <c r="R141" s="11">
        <v>0.5625</v>
      </c>
      <c r="S141" s="13">
        <v>0.3125</v>
      </c>
      <c r="T141" s="14">
        <v>0.93</v>
      </c>
      <c r="U141" s="13">
        <v>0.9375</v>
      </c>
      <c r="V141" s="1" t="s">
        <v>98</v>
      </c>
      <c r="W141" s="1" t="s">
        <v>98</v>
      </c>
      <c r="X141" s="1" t="s">
        <v>98</v>
      </c>
      <c r="Y141" s="16">
        <v>1.43</v>
      </c>
      <c r="Z141" s="18">
        <v>1.625</v>
      </c>
      <c r="AA141" s="18">
        <v>0.9375</v>
      </c>
      <c r="AB141" s="1" t="s">
        <v>98</v>
      </c>
      <c r="AC141" s="1" t="s">
        <v>98</v>
      </c>
      <c r="AD141" s="1" t="s">
        <v>98</v>
      </c>
      <c r="AE141" s="1" t="s">
        <v>98</v>
      </c>
      <c r="AF141" s="1" t="s">
        <v>98</v>
      </c>
      <c r="AG141" s="3">
        <v>4.53</v>
      </c>
      <c r="AH141" s="1" t="s">
        <v>98</v>
      </c>
      <c r="AI141" s="1" t="s">
        <v>98</v>
      </c>
      <c r="AJ141" s="2">
        <v>32.299999999999997</v>
      </c>
      <c r="AK141" s="1" t="s">
        <v>98</v>
      </c>
      <c r="AL141" s="1" t="s">
        <v>98</v>
      </c>
      <c r="AM141" s="4">
        <v>2070</v>
      </c>
      <c r="AN141" s="4">
        <v>221</v>
      </c>
      <c r="AO141" s="4">
        <v>192</v>
      </c>
      <c r="AP141" s="3">
        <v>8.6999999999999993</v>
      </c>
      <c r="AQ141" s="2">
        <v>92.9</v>
      </c>
      <c r="AR141" s="2">
        <v>34.700000000000003</v>
      </c>
      <c r="AS141" s="2">
        <v>22.1</v>
      </c>
      <c r="AT141" s="3">
        <v>1.84</v>
      </c>
      <c r="AU141" s="1" t="s">
        <v>98</v>
      </c>
      <c r="AV141" s="1" t="s">
        <v>98</v>
      </c>
      <c r="AW141" s="1" t="s">
        <v>98</v>
      </c>
      <c r="AX141" s="3">
        <v>6.03</v>
      </c>
      <c r="AY141" s="4">
        <v>9940</v>
      </c>
      <c r="AZ141" s="1" t="s">
        <v>98</v>
      </c>
      <c r="BA141" s="2">
        <v>43.5</v>
      </c>
      <c r="BB141" s="2">
        <v>85.2</v>
      </c>
      <c r="BC141" s="1" t="s">
        <v>98</v>
      </c>
      <c r="BD141" s="1" t="s">
        <v>98</v>
      </c>
      <c r="BE141" s="2">
        <v>37.700000000000003</v>
      </c>
      <c r="BF141" s="4">
        <v>109</v>
      </c>
      <c r="BG141" s="1" t="s">
        <v>98</v>
      </c>
      <c r="BH141" s="1" t="s">
        <v>98</v>
      </c>
      <c r="BI141" s="1" t="s">
        <v>98</v>
      </c>
      <c r="BJ141" s="1" t="s">
        <v>98</v>
      </c>
      <c r="BK141" s="1" t="s">
        <v>98</v>
      </c>
      <c r="BL141" s="1" t="s">
        <v>98</v>
      </c>
      <c r="BM141" s="1" t="s">
        <v>98</v>
      </c>
      <c r="BN141" s="1" t="s">
        <v>98</v>
      </c>
      <c r="BO141" s="1" t="s">
        <v>98</v>
      </c>
      <c r="BP141" s="1" t="s">
        <v>98</v>
      </c>
      <c r="BQ141" s="1" t="s">
        <v>98</v>
      </c>
      <c r="BR141" s="1" t="s">
        <v>98</v>
      </c>
      <c r="BS141" s="1" t="s">
        <v>98</v>
      </c>
      <c r="BT141" s="1" t="s">
        <v>98</v>
      </c>
      <c r="BU141" s="1" t="s">
        <v>98</v>
      </c>
      <c r="BV141" s="1" t="s">
        <v>98</v>
      </c>
      <c r="BW141" s="3">
        <v>2.2400000000000002</v>
      </c>
      <c r="BX141" s="2">
        <v>20.7</v>
      </c>
      <c r="BY141" s="2">
        <v>66.5</v>
      </c>
      <c r="BZ141" s="1" t="s">
        <v>98</v>
      </c>
      <c r="CA141" s="2">
        <v>74.900000000000006</v>
      </c>
      <c r="CB141" s="2">
        <v>51.6</v>
      </c>
      <c r="CC141" s="2">
        <v>60</v>
      </c>
      <c r="CD141" s="11">
        <v>18.375</v>
      </c>
      <c r="CE141" s="11">
        <v>5.5</v>
      </c>
      <c r="CF141" s="12" t="s">
        <v>98</v>
      </c>
      <c r="CG141" s="3">
        <f>Beams!$B$11/F141</f>
        <v>411.72161172161174</v>
      </c>
      <c r="CH141" s="3">
        <f>Beams!$B$9/AO141</f>
        <v>58.541666666666664</v>
      </c>
      <c r="CI141" s="3">
        <f>Beams!$C$9/AS141</f>
        <v>508.59728506787326</v>
      </c>
      <c r="CJ141" s="3">
        <f>Beams!$B$8*BE141/(AQ141*2*T141)</f>
        <v>2452.3305207356739</v>
      </c>
      <c r="CK141" s="3">
        <f>Beams!$C$8*BF141/(AM141*Q141)</f>
        <v>1020.456438447443</v>
      </c>
      <c r="CL141" s="3">
        <f>Beams!$B$12*T141/AX141</f>
        <v>1733.5323383084578</v>
      </c>
      <c r="CM141" s="3">
        <f>Beams!$B$12*Q141/AX141</f>
        <v>1081.127694859038</v>
      </c>
      <c r="CN141" s="3">
        <f t="shared" si="4"/>
        <v>5292.952489430485</v>
      </c>
      <c r="CO141" s="3">
        <f t="shared" si="5"/>
        <v>2754.7546730643489</v>
      </c>
      <c r="CP141" s="3"/>
      <c r="CQ141" s="3">
        <f>MIN(Beams!$B$21:$B$22)/MAX(CN141:CP141)-1</f>
        <v>2.7786093942724914</v>
      </c>
      <c r="CS141" s="1"/>
      <c r="CT141" s="2"/>
      <c r="CU141" s="2"/>
      <c r="CV141" s="1"/>
      <c r="CW141" s="1"/>
      <c r="CX141" s="1"/>
      <c r="CY141" s="2"/>
      <c r="CZ141" s="2"/>
      <c r="DA141" s="2"/>
      <c r="DB141" s="1"/>
      <c r="DC141" s="1"/>
      <c r="DD141" s="1"/>
      <c r="DE141" s="1"/>
      <c r="DF141" s="1"/>
      <c r="DG141" s="3"/>
      <c r="DH141" s="1"/>
      <c r="DI141" s="1"/>
      <c r="DJ141" s="2"/>
      <c r="DK141" s="1"/>
      <c r="DL141" s="1"/>
      <c r="DM141" s="1"/>
      <c r="DN141" s="1"/>
      <c r="DO141" s="1"/>
      <c r="DP141" s="1"/>
      <c r="DQ141" s="2"/>
      <c r="DR141" s="1"/>
      <c r="DS141" s="1"/>
      <c r="DT141" s="2"/>
      <c r="DU141" s="1"/>
      <c r="DV141" s="1"/>
      <c r="DW141" s="1"/>
      <c r="DX141" s="1"/>
      <c r="DY141" s="1"/>
      <c r="DZ141" s="1"/>
      <c r="EA141" s="1"/>
      <c r="EB141" s="1"/>
      <c r="EC141" s="1"/>
      <c r="ED141" s="4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</row>
    <row r="142" spans="1:162" x14ac:dyDescent="0.55000000000000004">
      <c r="A142" s="1" t="s">
        <v>17</v>
      </c>
      <c r="B142" s="1" t="s">
        <v>237</v>
      </c>
      <c r="C142" s="1" t="s">
        <v>237</v>
      </c>
      <c r="D142" s="1" t="s">
        <v>100</v>
      </c>
      <c r="E142" s="2">
        <v>83</v>
      </c>
      <c r="F142" s="2">
        <v>24.4</v>
      </c>
      <c r="G142" s="2">
        <v>21.4</v>
      </c>
      <c r="H142" s="11">
        <v>21.375</v>
      </c>
      <c r="I142" s="1" t="s">
        <v>98</v>
      </c>
      <c r="J142" s="1" t="s">
        <v>98</v>
      </c>
      <c r="K142" s="1" t="s">
        <v>98</v>
      </c>
      <c r="L142" s="3">
        <v>8.36</v>
      </c>
      <c r="M142" s="11">
        <v>8.375</v>
      </c>
      <c r="N142" s="11" t="s">
        <v>98</v>
      </c>
      <c r="O142" s="1" t="s">
        <v>98</v>
      </c>
      <c r="P142" s="1" t="s">
        <v>98</v>
      </c>
      <c r="Q142" s="14">
        <v>0.51500000000000001</v>
      </c>
      <c r="R142" s="11">
        <v>0.5</v>
      </c>
      <c r="S142" s="13">
        <v>0.25</v>
      </c>
      <c r="T142" s="14">
        <v>0.83499999999999996</v>
      </c>
      <c r="U142" s="13">
        <v>0.8125</v>
      </c>
      <c r="V142" s="1" t="s">
        <v>98</v>
      </c>
      <c r="W142" s="1" t="s">
        <v>98</v>
      </c>
      <c r="X142" s="1" t="s">
        <v>98</v>
      </c>
      <c r="Y142" s="16">
        <v>1.34</v>
      </c>
      <c r="Z142" s="18">
        <v>1.5</v>
      </c>
      <c r="AA142" s="18">
        <v>0.875</v>
      </c>
      <c r="AB142" s="1" t="s">
        <v>98</v>
      </c>
      <c r="AC142" s="1" t="s">
        <v>98</v>
      </c>
      <c r="AD142" s="1" t="s">
        <v>98</v>
      </c>
      <c r="AE142" s="1" t="s">
        <v>98</v>
      </c>
      <c r="AF142" s="1" t="s">
        <v>98</v>
      </c>
      <c r="AG142" s="3">
        <v>5</v>
      </c>
      <c r="AH142" s="1" t="s">
        <v>98</v>
      </c>
      <c r="AI142" s="1" t="s">
        <v>98</v>
      </c>
      <c r="AJ142" s="2">
        <v>36.4</v>
      </c>
      <c r="AK142" s="1" t="s">
        <v>98</v>
      </c>
      <c r="AL142" s="1" t="s">
        <v>98</v>
      </c>
      <c r="AM142" s="4">
        <v>1830</v>
      </c>
      <c r="AN142" s="4">
        <v>196</v>
      </c>
      <c r="AO142" s="4">
        <v>171</v>
      </c>
      <c r="AP142" s="3">
        <v>8.67</v>
      </c>
      <c r="AQ142" s="2">
        <v>81.400000000000006</v>
      </c>
      <c r="AR142" s="2">
        <v>30.5</v>
      </c>
      <c r="AS142" s="2">
        <v>19.5</v>
      </c>
      <c r="AT142" s="3">
        <v>1.83</v>
      </c>
      <c r="AU142" s="1" t="s">
        <v>98</v>
      </c>
      <c r="AV142" s="1" t="s">
        <v>98</v>
      </c>
      <c r="AW142" s="1" t="s">
        <v>98</v>
      </c>
      <c r="AX142" s="3">
        <v>4.34</v>
      </c>
      <c r="AY142" s="4">
        <v>8630</v>
      </c>
      <c r="AZ142" s="1" t="s">
        <v>98</v>
      </c>
      <c r="BA142" s="2">
        <v>43</v>
      </c>
      <c r="BB142" s="2">
        <v>75</v>
      </c>
      <c r="BC142" s="1" t="s">
        <v>98</v>
      </c>
      <c r="BD142" s="1" t="s">
        <v>98</v>
      </c>
      <c r="BE142" s="2">
        <v>33.700000000000003</v>
      </c>
      <c r="BF142" s="2">
        <v>96.8</v>
      </c>
      <c r="BG142" s="1" t="s">
        <v>98</v>
      </c>
      <c r="BH142" s="1" t="s">
        <v>98</v>
      </c>
      <c r="BI142" s="1" t="s">
        <v>98</v>
      </c>
      <c r="BJ142" s="1" t="s">
        <v>98</v>
      </c>
      <c r="BK142" s="1" t="s">
        <v>98</v>
      </c>
      <c r="BL142" s="1" t="s">
        <v>98</v>
      </c>
      <c r="BM142" s="1" t="s">
        <v>98</v>
      </c>
      <c r="BN142" s="1" t="s">
        <v>98</v>
      </c>
      <c r="BO142" s="1" t="s">
        <v>98</v>
      </c>
      <c r="BP142" s="1" t="s">
        <v>98</v>
      </c>
      <c r="BQ142" s="1" t="s">
        <v>98</v>
      </c>
      <c r="BR142" s="1" t="s">
        <v>98</v>
      </c>
      <c r="BS142" s="1" t="s">
        <v>98</v>
      </c>
      <c r="BT142" s="1" t="s">
        <v>98</v>
      </c>
      <c r="BU142" s="1" t="s">
        <v>98</v>
      </c>
      <c r="BV142" s="1" t="s">
        <v>98</v>
      </c>
      <c r="BW142" s="3">
        <v>2.21</v>
      </c>
      <c r="BX142" s="2">
        <v>20.6</v>
      </c>
      <c r="BY142" s="2">
        <v>66</v>
      </c>
      <c r="BZ142" s="1" t="s">
        <v>98</v>
      </c>
      <c r="CA142" s="2">
        <v>74.400000000000006</v>
      </c>
      <c r="CB142" s="2">
        <v>51.2</v>
      </c>
      <c r="CC142" s="2">
        <v>59.5</v>
      </c>
      <c r="CD142" s="11">
        <v>18.375</v>
      </c>
      <c r="CE142" s="11">
        <v>5.5</v>
      </c>
      <c r="CF142" s="12" t="s">
        <v>98</v>
      </c>
      <c r="CG142" s="3">
        <f>Beams!$B$11/F142</f>
        <v>460.65573770491807</v>
      </c>
      <c r="CH142" s="3">
        <f>Beams!$B$9/AO142</f>
        <v>65.73099415204679</v>
      </c>
      <c r="CI142" s="3">
        <f>Beams!$C$9/AS142</f>
        <v>576.41025641025647</v>
      </c>
      <c r="CJ142" s="3">
        <f>Beams!$B$8*BE142/(AQ142*2*T142)</f>
        <v>2786.4761876737925</v>
      </c>
      <c r="CK142" s="3">
        <f>Beams!$C$8*BF142/(AM142*Q142)</f>
        <v>1154.4718552708366</v>
      </c>
      <c r="CL142" s="3">
        <f>Beams!$B$12*T142/AX142</f>
        <v>2162.5345622119817</v>
      </c>
      <c r="CM142" s="3">
        <f>Beams!$B$12*Q142/AX142</f>
        <v>1333.7788018433182</v>
      </c>
      <c r="CN142" s="3">
        <f t="shared" si="4"/>
        <v>6207.9929952469001</v>
      </c>
      <c r="CO142" s="3">
        <f t="shared" si="5"/>
        <v>3248.303352199192</v>
      </c>
      <c r="CP142" s="3"/>
      <c r="CQ142" s="3">
        <f>MIN(Beams!$B$21:$B$22)/MAX(CN142:CP142)-1</f>
        <v>2.2216531196657017</v>
      </c>
      <c r="CS142" s="1"/>
      <c r="CT142" s="2"/>
      <c r="CU142" s="2"/>
      <c r="CV142" s="1"/>
      <c r="CW142" s="1"/>
      <c r="CX142" s="1"/>
      <c r="CY142" s="2"/>
      <c r="CZ142" s="2"/>
      <c r="DA142" s="2"/>
      <c r="DB142" s="1"/>
      <c r="DC142" s="1"/>
      <c r="DD142" s="1"/>
      <c r="DE142" s="1"/>
      <c r="DF142" s="1"/>
      <c r="DG142" s="3"/>
      <c r="DH142" s="1"/>
      <c r="DI142" s="1"/>
      <c r="DJ142" s="2"/>
      <c r="DK142" s="1"/>
      <c r="DL142" s="1"/>
      <c r="DM142" s="1"/>
      <c r="DN142" s="1"/>
      <c r="DO142" s="1"/>
      <c r="DP142" s="1"/>
      <c r="DQ142" s="2"/>
      <c r="DR142" s="1"/>
      <c r="DS142" s="1"/>
      <c r="DT142" s="2"/>
      <c r="DU142" s="1"/>
      <c r="DV142" s="1"/>
      <c r="DW142" s="1"/>
      <c r="DX142" s="1"/>
      <c r="DY142" s="1"/>
      <c r="DZ142" s="1"/>
      <c r="EA142" s="1"/>
      <c r="EB142" s="1"/>
      <c r="EC142" s="1"/>
      <c r="ED142" s="4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</row>
    <row r="143" spans="1:162" x14ac:dyDescent="0.55000000000000004">
      <c r="A143" s="1" t="s">
        <v>17</v>
      </c>
      <c r="B143" s="1" t="s">
        <v>238</v>
      </c>
      <c r="C143" s="1" t="s">
        <v>238</v>
      </c>
      <c r="D143" s="1" t="s">
        <v>100</v>
      </c>
      <c r="E143" s="2">
        <v>73</v>
      </c>
      <c r="F143" s="2">
        <v>21.5</v>
      </c>
      <c r="G143" s="2">
        <v>21.2</v>
      </c>
      <c r="H143" s="11">
        <v>21.25</v>
      </c>
      <c r="I143" s="1" t="s">
        <v>98</v>
      </c>
      <c r="J143" s="1" t="s">
        <v>98</v>
      </c>
      <c r="K143" s="1" t="s">
        <v>98</v>
      </c>
      <c r="L143" s="3">
        <v>8.3000000000000007</v>
      </c>
      <c r="M143" s="11">
        <v>8.25</v>
      </c>
      <c r="N143" s="11" t="s">
        <v>98</v>
      </c>
      <c r="O143" s="1" t="s">
        <v>98</v>
      </c>
      <c r="P143" s="1" t="s">
        <v>98</v>
      </c>
      <c r="Q143" s="14">
        <v>0.45500000000000002</v>
      </c>
      <c r="R143" s="11">
        <v>0.4375</v>
      </c>
      <c r="S143" s="13">
        <v>0.25</v>
      </c>
      <c r="T143" s="14">
        <v>0.74</v>
      </c>
      <c r="U143" s="13">
        <v>0.75</v>
      </c>
      <c r="V143" s="1" t="s">
        <v>98</v>
      </c>
      <c r="W143" s="1" t="s">
        <v>98</v>
      </c>
      <c r="X143" s="1" t="s">
        <v>98</v>
      </c>
      <c r="Y143" s="16">
        <v>1.24</v>
      </c>
      <c r="Z143" s="18">
        <v>1.4375</v>
      </c>
      <c r="AA143" s="18">
        <v>0.875</v>
      </c>
      <c r="AB143" s="1" t="s">
        <v>98</v>
      </c>
      <c r="AC143" s="1" t="s">
        <v>98</v>
      </c>
      <c r="AD143" s="1" t="s">
        <v>98</v>
      </c>
      <c r="AE143" s="1" t="s">
        <v>98</v>
      </c>
      <c r="AF143" s="1" t="s">
        <v>98</v>
      </c>
      <c r="AG143" s="3">
        <v>5.6</v>
      </c>
      <c r="AH143" s="1" t="s">
        <v>98</v>
      </c>
      <c r="AI143" s="1" t="s">
        <v>98</v>
      </c>
      <c r="AJ143" s="2">
        <v>41.2</v>
      </c>
      <c r="AK143" s="1" t="s">
        <v>98</v>
      </c>
      <c r="AL143" s="1" t="s">
        <v>98</v>
      </c>
      <c r="AM143" s="4">
        <v>1600</v>
      </c>
      <c r="AN143" s="4">
        <v>172</v>
      </c>
      <c r="AO143" s="4">
        <v>151</v>
      </c>
      <c r="AP143" s="3">
        <v>8.64</v>
      </c>
      <c r="AQ143" s="2">
        <v>70.599999999999994</v>
      </c>
      <c r="AR143" s="2">
        <v>26.6</v>
      </c>
      <c r="AS143" s="2">
        <v>17</v>
      </c>
      <c r="AT143" s="3">
        <v>1.81</v>
      </c>
      <c r="AU143" s="1" t="s">
        <v>98</v>
      </c>
      <c r="AV143" s="1" t="s">
        <v>98</v>
      </c>
      <c r="AW143" s="1" t="s">
        <v>98</v>
      </c>
      <c r="AX143" s="3">
        <v>3.02</v>
      </c>
      <c r="AY143" s="4">
        <v>7410</v>
      </c>
      <c r="AZ143" s="1" t="s">
        <v>98</v>
      </c>
      <c r="BA143" s="2">
        <v>42.5</v>
      </c>
      <c r="BB143" s="2">
        <v>65.2</v>
      </c>
      <c r="BC143" s="1" t="s">
        <v>98</v>
      </c>
      <c r="BD143" s="1" t="s">
        <v>98</v>
      </c>
      <c r="BE143" s="2">
        <v>29.7</v>
      </c>
      <c r="BF143" s="2">
        <v>85</v>
      </c>
      <c r="BG143" s="1" t="s">
        <v>98</v>
      </c>
      <c r="BH143" s="1" t="s">
        <v>98</v>
      </c>
      <c r="BI143" s="1" t="s">
        <v>98</v>
      </c>
      <c r="BJ143" s="1" t="s">
        <v>98</v>
      </c>
      <c r="BK143" s="1" t="s">
        <v>98</v>
      </c>
      <c r="BL143" s="1" t="s">
        <v>98</v>
      </c>
      <c r="BM143" s="1" t="s">
        <v>98</v>
      </c>
      <c r="BN143" s="1" t="s">
        <v>98</v>
      </c>
      <c r="BO143" s="1" t="s">
        <v>98</v>
      </c>
      <c r="BP143" s="1" t="s">
        <v>98</v>
      </c>
      <c r="BQ143" s="1" t="s">
        <v>98</v>
      </c>
      <c r="BR143" s="1" t="s">
        <v>98</v>
      </c>
      <c r="BS143" s="1" t="s">
        <v>98</v>
      </c>
      <c r="BT143" s="1" t="s">
        <v>98</v>
      </c>
      <c r="BU143" s="1" t="s">
        <v>98</v>
      </c>
      <c r="BV143" s="1" t="s">
        <v>98</v>
      </c>
      <c r="BW143" s="3">
        <v>2.19</v>
      </c>
      <c r="BX143" s="2">
        <v>20.5</v>
      </c>
      <c r="BY143" s="2">
        <v>65.5</v>
      </c>
      <c r="BZ143" s="1" t="s">
        <v>98</v>
      </c>
      <c r="CA143" s="2">
        <v>73.8</v>
      </c>
      <c r="CB143" s="2">
        <v>50.7</v>
      </c>
      <c r="CC143" s="2">
        <v>59</v>
      </c>
      <c r="CD143" s="11">
        <v>18.375</v>
      </c>
      <c r="CE143" s="11">
        <v>5.5</v>
      </c>
      <c r="CF143" s="12" t="s">
        <v>98</v>
      </c>
      <c r="CG143" s="3">
        <f>Beams!$B$11/F143</f>
        <v>522.79069767441865</v>
      </c>
      <c r="CH143" s="3">
        <f>Beams!$B$9/AO143</f>
        <v>74.437086092715234</v>
      </c>
      <c r="CI143" s="3">
        <f>Beams!$C$9/AS143</f>
        <v>661.17647058823525</v>
      </c>
      <c r="CJ143" s="3">
        <f>Beams!$B$8*BE143/(AQ143*2*T143)</f>
        <v>3194.8931934767634</v>
      </c>
      <c r="CK143" s="3">
        <f>Beams!$C$8*BF143/(AM143*Q143)</f>
        <v>1312.3626373626373</v>
      </c>
      <c r="CL143" s="3">
        <f>Beams!$B$12*T143/AX143</f>
        <v>2754.1721854304637</v>
      </c>
      <c r="CM143" s="3">
        <f>Beams!$B$12*Q143/AX143</f>
        <v>1693.4437086092714</v>
      </c>
      <c r="CN143" s="3">
        <f t="shared" si="4"/>
        <v>7413.6362266804399</v>
      </c>
      <c r="CO143" s="3">
        <f t="shared" si="5"/>
        <v>3918.3827181505526</v>
      </c>
      <c r="CP143" s="3"/>
      <c r="CQ143" s="3">
        <f>MIN(Beams!$B$21:$B$22)/MAX(CN143:CP143)-1</f>
        <v>1.6977315029328439</v>
      </c>
      <c r="CS143" s="1"/>
      <c r="CT143" s="2"/>
      <c r="CU143" s="2"/>
      <c r="CV143" s="1"/>
      <c r="CW143" s="1"/>
      <c r="CX143" s="1"/>
      <c r="CY143" s="2"/>
      <c r="CZ143" s="2"/>
      <c r="DA143" s="2"/>
      <c r="DB143" s="1"/>
      <c r="DC143" s="1"/>
      <c r="DD143" s="1"/>
      <c r="DE143" s="1"/>
      <c r="DF143" s="1"/>
      <c r="DG143" s="3"/>
      <c r="DH143" s="1"/>
      <c r="DI143" s="1"/>
      <c r="DJ143" s="2"/>
      <c r="DK143" s="1"/>
      <c r="DL143" s="1"/>
      <c r="DM143" s="1"/>
      <c r="DN143" s="1"/>
      <c r="DO143" s="1"/>
      <c r="DP143" s="1"/>
      <c r="DQ143" s="2"/>
      <c r="DR143" s="1"/>
      <c r="DS143" s="1"/>
      <c r="DT143" s="2"/>
      <c r="DU143" s="1"/>
      <c r="DV143" s="1"/>
      <c r="DW143" s="1"/>
      <c r="DX143" s="1"/>
      <c r="DY143" s="1"/>
      <c r="DZ143" s="1"/>
      <c r="EA143" s="1"/>
      <c r="EB143" s="1"/>
      <c r="EC143" s="1"/>
      <c r="ED143" s="4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</row>
    <row r="144" spans="1:162" x14ac:dyDescent="0.55000000000000004">
      <c r="A144" s="1" t="s">
        <v>17</v>
      </c>
      <c r="B144" s="1" t="s">
        <v>239</v>
      </c>
      <c r="C144" s="1" t="s">
        <v>239</v>
      </c>
      <c r="D144" s="1" t="s">
        <v>100</v>
      </c>
      <c r="E144" s="2">
        <v>68</v>
      </c>
      <c r="F144" s="2">
        <v>20</v>
      </c>
      <c r="G144" s="2">
        <v>21.1</v>
      </c>
      <c r="H144" s="11">
        <v>21.125</v>
      </c>
      <c r="I144" s="1" t="s">
        <v>98</v>
      </c>
      <c r="J144" s="1" t="s">
        <v>98</v>
      </c>
      <c r="K144" s="1" t="s">
        <v>98</v>
      </c>
      <c r="L144" s="3">
        <v>8.27</v>
      </c>
      <c r="M144" s="11">
        <v>8.25</v>
      </c>
      <c r="N144" s="11" t="s">
        <v>98</v>
      </c>
      <c r="O144" s="1" t="s">
        <v>98</v>
      </c>
      <c r="P144" s="1" t="s">
        <v>98</v>
      </c>
      <c r="Q144" s="14">
        <v>0.43</v>
      </c>
      <c r="R144" s="11">
        <v>0.4375</v>
      </c>
      <c r="S144" s="13">
        <v>0.25</v>
      </c>
      <c r="T144" s="14">
        <v>0.68500000000000005</v>
      </c>
      <c r="U144" s="13">
        <v>0.6875</v>
      </c>
      <c r="V144" s="1" t="s">
        <v>98</v>
      </c>
      <c r="W144" s="1" t="s">
        <v>98</v>
      </c>
      <c r="X144" s="1" t="s">
        <v>98</v>
      </c>
      <c r="Y144" s="16">
        <v>1.19</v>
      </c>
      <c r="Z144" s="18">
        <v>1.375</v>
      </c>
      <c r="AA144" s="18">
        <v>0.875</v>
      </c>
      <c r="AB144" s="1" t="s">
        <v>98</v>
      </c>
      <c r="AC144" s="1" t="s">
        <v>98</v>
      </c>
      <c r="AD144" s="1" t="s">
        <v>98</v>
      </c>
      <c r="AE144" s="1" t="s">
        <v>98</v>
      </c>
      <c r="AF144" s="1" t="s">
        <v>98</v>
      </c>
      <c r="AG144" s="3">
        <v>6.04</v>
      </c>
      <c r="AH144" s="1" t="s">
        <v>98</v>
      </c>
      <c r="AI144" s="1" t="s">
        <v>98</v>
      </c>
      <c r="AJ144" s="2">
        <v>43.6</v>
      </c>
      <c r="AK144" s="1" t="s">
        <v>98</v>
      </c>
      <c r="AL144" s="1" t="s">
        <v>98</v>
      </c>
      <c r="AM144" s="4">
        <v>1480</v>
      </c>
      <c r="AN144" s="4">
        <v>160</v>
      </c>
      <c r="AO144" s="4">
        <v>140</v>
      </c>
      <c r="AP144" s="3">
        <v>8.6</v>
      </c>
      <c r="AQ144" s="2">
        <v>64.7</v>
      </c>
      <c r="AR144" s="2">
        <v>24.4</v>
      </c>
      <c r="AS144" s="2">
        <v>15.7</v>
      </c>
      <c r="AT144" s="3">
        <v>1.8</v>
      </c>
      <c r="AU144" s="1" t="s">
        <v>98</v>
      </c>
      <c r="AV144" s="1" t="s">
        <v>98</v>
      </c>
      <c r="AW144" s="1" t="s">
        <v>98</v>
      </c>
      <c r="AX144" s="3">
        <v>2.4500000000000002</v>
      </c>
      <c r="AY144" s="4">
        <v>6760</v>
      </c>
      <c r="AZ144" s="1" t="s">
        <v>98</v>
      </c>
      <c r="BA144" s="2">
        <v>42.2</v>
      </c>
      <c r="BB144" s="2">
        <v>59.8</v>
      </c>
      <c r="BC144" s="1" t="s">
        <v>98</v>
      </c>
      <c r="BD144" s="1" t="s">
        <v>98</v>
      </c>
      <c r="BE144" s="2">
        <v>27.4</v>
      </c>
      <c r="BF144" s="2">
        <v>78.7</v>
      </c>
      <c r="BG144" s="1" t="s">
        <v>98</v>
      </c>
      <c r="BH144" s="1" t="s">
        <v>98</v>
      </c>
      <c r="BI144" s="1" t="s">
        <v>98</v>
      </c>
      <c r="BJ144" s="1" t="s">
        <v>98</v>
      </c>
      <c r="BK144" s="1" t="s">
        <v>98</v>
      </c>
      <c r="BL144" s="1" t="s">
        <v>98</v>
      </c>
      <c r="BM144" s="1" t="s">
        <v>98</v>
      </c>
      <c r="BN144" s="1" t="s">
        <v>98</v>
      </c>
      <c r="BO144" s="1" t="s">
        <v>98</v>
      </c>
      <c r="BP144" s="1" t="s">
        <v>98</v>
      </c>
      <c r="BQ144" s="1" t="s">
        <v>98</v>
      </c>
      <c r="BR144" s="1" t="s">
        <v>98</v>
      </c>
      <c r="BS144" s="1" t="s">
        <v>98</v>
      </c>
      <c r="BT144" s="1" t="s">
        <v>98</v>
      </c>
      <c r="BU144" s="1" t="s">
        <v>98</v>
      </c>
      <c r="BV144" s="1" t="s">
        <v>98</v>
      </c>
      <c r="BW144" s="3">
        <v>2.17</v>
      </c>
      <c r="BX144" s="2">
        <v>20.399999999999999</v>
      </c>
      <c r="BY144" s="2">
        <v>65.3</v>
      </c>
      <c r="BZ144" s="1" t="s">
        <v>98</v>
      </c>
      <c r="CA144" s="2">
        <v>73.599999999999994</v>
      </c>
      <c r="CB144" s="2">
        <v>50.5</v>
      </c>
      <c r="CC144" s="2">
        <v>58.7</v>
      </c>
      <c r="CD144" s="11">
        <v>18.375</v>
      </c>
      <c r="CE144" s="11">
        <v>5.5</v>
      </c>
      <c r="CF144" s="12" t="s">
        <v>98</v>
      </c>
      <c r="CG144" s="3">
        <f>Beams!$B$11/F144</f>
        <v>562</v>
      </c>
      <c r="CH144" s="3">
        <f>Beams!$B$9/AO144</f>
        <v>80.285714285714292</v>
      </c>
      <c r="CI144" s="3">
        <f>Beams!$C$9/AS144</f>
        <v>715.92356687898098</v>
      </c>
      <c r="CJ144" s="3">
        <f>Beams!$B$8*BE144/(AQ144*2*T144)</f>
        <v>3474.4976816074186</v>
      </c>
      <c r="CK144" s="3">
        <f>Beams!$C$8*BF144/(AM144*Q144)</f>
        <v>1389.987429289755</v>
      </c>
      <c r="CL144" s="3">
        <f>Beams!$B$12*T144/AX144</f>
        <v>3142.612244897959</v>
      </c>
      <c r="CM144" s="3">
        <f>Beams!$B$12*Q144/AX144</f>
        <v>1972.7346938775509</v>
      </c>
      <c r="CN144" s="3">
        <f t="shared" si="4"/>
        <v>8227.342829569925</v>
      </c>
      <c r="CO144" s="3">
        <f t="shared" si="5"/>
        <v>4394.9942126784426</v>
      </c>
      <c r="CP144" s="3"/>
      <c r="CQ144" s="3">
        <f>MIN(Beams!$B$21:$B$22)/MAX(CN144:CP144)-1</f>
        <v>1.4309185133404094</v>
      </c>
      <c r="CS144" s="1"/>
      <c r="CT144" s="2"/>
      <c r="CU144" s="2"/>
      <c r="CV144" s="1"/>
      <c r="CW144" s="1"/>
      <c r="CX144" s="1"/>
      <c r="CY144" s="2"/>
      <c r="CZ144" s="2"/>
      <c r="DA144" s="2"/>
      <c r="DB144" s="1"/>
      <c r="DC144" s="1"/>
      <c r="DD144" s="1"/>
      <c r="DE144" s="1"/>
      <c r="DF144" s="1"/>
      <c r="DG144" s="3"/>
      <c r="DH144" s="1"/>
      <c r="DI144" s="1"/>
      <c r="DJ144" s="2"/>
      <c r="DK144" s="1"/>
      <c r="DL144" s="1"/>
      <c r="DM144" s="1"/>
      <c r="DN144" s="1"/>
      <c r="DO144" s="1"/>
      <c r="DP144" s="1"/>
      <c r="DQ144" s="2"/>
      <c r="DR144" s="1"/>
      <c r="DS144" s="1"/>
      <c r="DT144" s="2"/>
      <c r="DU144" s="1"/>
      <c r="DV144" s="1"/>
      <c r="DW144" s="1"/>
      <c r="DX144" s="1"/>
      <c r="DY144" s="1"/>
      <c r="DZ144" s="1"/>
      <c r="EA144" s="1"/>
      <c r="EB144" s="1"/>
      <c r="EC144" s="1"/>
      <c r="ED144" s="4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</row>
    <row r="145" spans="1:162" x14ac:dyDescent="0.55000000000000004">
      <c r="A145" s="1" t="s">
        <v>17</v>
      </c>
      <c r="B145" s="1" t="s">
        <v>240</v>
      </c>
      <c r="C145" s="1" t="s">
        <v>240</v>
      </c>
      <c r="D145" s="1" t="s">
        <v>100</v>
      </c>
      <c r="E145" s="2">
        <v>62</v>
      </c>
      <c r="F145" s="2">
        <v>18.3</v>
      </c>
      <c r="G145" s="2">
        <v>21</v>
      </c>
      <c r="H145" s="11">
        <v>21</v>
      </c>
      <c r="I145" s="1" t="s">
        <v>98</v>
      </c>
      <c r="J145" s="1" t="s">
        <v>98</v>
      </c>
      <c r="K145" s="1" t="s">
        <v>98</v>
      </c>
      <c r="L145" s="3">
        <v>8.24</v>
      </c>
      <c r="M145" s="11">
        <v>8.25</v>
      </c>
      <c r="N145" s="11" t="s">
        <v>98</v>
      </c>
      <c r="O145" s="1" t="s">
        <v>98</v>
      </c>
      <c r="P145" s="1" t="s">
        <v>98</v>
      </c>
      <c r="Q145" s="14">
        <v>0.4</v>
      </c>
      <c r="R145" s="11">
        <v>0.375</v>
      </c>
      <c r="S145" s="13">
        <v>0.1875</v>
      </c>
      <c r="T145" s="14">
        <v>0.61499999999999999</v>
      </c>
      <c r="U145" s="13">
        <v>0.625</v>
      </c>
      <c r="V145" s="1" t="s">
        <v>98</v>
      </c>
      <c r="W145" s="1" t="s">
        <v>98</v>
      </c>
      <c r="X145" s="1" t="s">
        <v>98</v>
      </c>
      <c r="Y145" s="16">
        <v>1.1200000000000001</v>
      </c>
      <c r="Z145" s="18">
        <v>1.3125</v>
      </c>
      <c r="AA145" s="18">
        <v>0.8125</v>
      </c>
      <c r="AB145" s="1" t="s">
        <v>98</v>
      </c>
      <c r="AC145" s="1" t="s">
        <v>98</v>
      </c>
      <c r="AD145" s="1" t="s">
        <v>98</v>
      </c>
      <c r="AE145" s="1" t="s">
        <v>98</v>
      </c>
      <c r="AF145" s="1" t="s">
        <v>98</v>
      </c>
      <c r="AG145" s="3">
        <v>6.7</v>
      </c>
      <c r="AH145" s="1" t="s">
        <v>98</v>
      </c>
      <c r="AI145" s="1" t="s">
        <v>98</v>
      </c>
      <c r="AJ145" s="2">
        <v>46.9</v>
      </c>
      <c r="AK145" s="1" t="s">
        <v>98</v>
      </c>
      <c r="AL145" s="1" t="s">
        <v>98</v>
      </c>
      <c r="AM145" s="4">
        <v>1330</v>
      </c>
      <c r="AN145" s="4">
        <v>144</v>
      </c>
      <c r="AO145" s="4">
        <v>127</v>
      </c>
      <c r="AP145" s="3">
        <v>8.5399999999999991</v>
      </c>
      <c r="AQ145" s="2">
        <v>57.5</v>
      </c>
      <c r="AR145" s="2">
        <v>21.7</v>
      </c>
      <c r="AS145" s="2">
        <v>14</v>
      </c>
      <c r="AT145" s="3">
        <v>1.77</v>
      </c>
      <c r="AU145" s="1" t="s">
        <v>98</v>
      </c>
      <c r="AV145" s="1" t="s">
        <v>98</v>
      </c>
      <c r="AW145" s="1" t="s">
        <v>98</v>
      </c>
      <c r="AX145" s="3">
        <v>1.83</v>
      </c>
      <c r="AY145" s="4">
        <v>5960</v>
      </c>
      <c r="AZ145" s="1" t="s">
        <v>98</v>
      </c>
      <c r="BA145" s="2">
        <v>42</v>
      </c>
      <c r="BB145" s="2">
        <v>53.2</v>
      </c>
      <c r="BC145" s="1" t="s">
        <v>98</v>
      </c>
      <c r="BD145" s="1" t="s">
        <v>98</v>
      </c>
      <c r="BE145" s="2">
        <v>24.6</v>
      </c>
      <c r="BF145" s="2">
        <v>71.2</v>
      </c>
      <c r="BG145" s="1" t="s">
        <v>98</v>
      </c>
      <c r="BH145" s="1" t="s">
        <v>98</v>
      </c>
      <c r="BI145" s="1" t="s">
        <v>98</v>
      </c>
      <c r="BJ145" s="1" t="s">
        <v>98</v>
      </c>
      <c r="BK145" s="1" t="s">
        <v>98</v>
      </c>
      <c r="BL145" s="1" t="s">
        <v>98</v>
      </c>
      <c r="BM145" s="1" t="s">
        <v>98</v>
      </c>
      <c r="BN145" s="1" t="s">
        <v>98</v>
      </c>
      <c r="BO145" s="1" t="s">
        <v>98</v>
      </c>
      <c r="BP145" s="1" t="s">
        <v>98</v>
      </c>
      <c r="BQ145" s="1" t="s">
        <v>98</v>
      </c>
      <c r="BR145" s="1" t="s">
        <v>98</v>
      </c>
      <c r="BS145" s="1" t="s">
        <v>98</v>
      </c>
      <c r="BT145" s="1" t="s">
        <v>98</v>
      </c>
      <c r="BU145" s="1" t="s">
        <v>98</v>
      </c>
      <c r="BV145" s="1" t="s">
        <v>98</v>
      </c>
      <c r="BW145" s="3">
        <v>2.15</v>
      </c>
      <c r="BX145" s="2">
        <v>20.399999999999999</v>
      </c>
      <c r="BY145" s="2">
        <v>65.099999999999994</v>
      </c>
      <c r="BZ145" s="1" t="s">
        <v>98</v>
      </c>
      <c r="CA145" s="2">
        <v>73.3</v>
      </c>
      <c r="CB145" s="2">
        <v>50.2</v>
      </c>
      <c r="CC145" s="2">
        <v>58.5</v>
      </c>
      <c r="CD145" s="11">
        <v>18.375</v>
      </c>
      <c r="CE145" s="11">
        <v>5.5</v>
      </c>
      <c r="CF145" s="12" t="s">
        <v>98</v>
      </c>
      <c r="CG145" s="3">
        <f>Beams!$B$11/F145</f>
        <v>614.20765027322398</v>
      </c>
      <c r="CH145" s="3">
        <f>Beams!$B$9/AO145</f>
        <v>88.503937007874015</v>
      </c>
      <c r="CI145" s="3">
        <f>Beams!$C$9/AS145</f>
        <v>802.85714285714289</v>
      </c>
      <c r="CJ145" s="3">
        <f>Beams!$B$8*BE145/(AQ145*2*T145)</f>
        <v>3909.5652173913045</v>
      </c>
      <c r="CK145" s="3">
        <f>Beams!$C$8*BF145/(AM145*Q145)</f>
        <v>1504.3007518796992</v>
      </c>
      <c r="CL145" s="3">
        <f>Beams!$B$12*T145/AX145</f>
        <v>3777.3770491803275</v>
      </c>
      <c r="CM145" s="3">
        <f>Beams!$B$12*Q145/AX145</f>
        <v>2456.8306010928959</v>
      </c>
      <c r="CN145" s="3">
        <f t="shared" si="4"/>
        <v>9535.5424535419425</v>
      </c>
      <c r="CO145" s="3">
        <f t="shared" si="5"/>
        <v>5211.8661979071376</v>
      </c>
      <c r="CP145" s="3"/>
      <c r="CQ145" s="3">
        <f>MIN(Beams!$B$21:$B$22)/MAX(CN145:CP145)-1</f>
        <v>1.0974160722834467</v>
      </c>
      <c r="CS145" s="1"/>
      <c r="CT145" s="2"/>
      <c r="CU145" s="2"/>
      <c r="CV145" s="1"/>
      <c r="CW145" s="1"/>
      <c r="CX145" s="1"/>
      <c r="CY145" s="2"/>
      <c r="CZ145" s="2"/>
      <c r="DA145" s="2"/>
      <c r="DB145" s="1"/>
      <c r="DC145" s="1"/>
      <c r="DD145" s="1"/>
      <c r="DE145" s="1"/>
      <c r="DF145" s="1"/>
      <c r="DG145" s="3"/>
      <c r="DH145" s="1"/>
      <c r="DI145" s="1"/>
      <c r="DJ145" s="2"/>
      <c r="DK145" s="1"/>
      <c r="DL145" s="1"/>
      <c r="DM145" s="1"/>
      <c r="DN145" s="1"/>
      <c r="DO145" s="1"/>
      <c r="DP145" s="1"/>
      <c r="DQ145" s="2"/>
      <c r="DR145" s="1"/>
      <c r="DS145" s="1"/>
      <c r="DT145" s="2"/>
      <c r="DU145" s="1"/>
      <c r="DV145" s="1"/>
      <c r="DW145" s="1"/>
      <c r="DX145" s="1"/>
      <c r="DY145" s="1"/>
      <c r="DZ145" s="1"/>
      <c r="EA145" s="1"/>
      <c r="EB145" s="1"/>
      <c r="EC145" s="1"/>
      <c r="ED145" s="4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</row>
    <row r="146" spans="1:162" x14ac:dyDescent="0.55000000000000004">
      <c r="A146" s="1" t="s">
        <v>17</v>
      </c>
      <c r="B146" s="1" t="s">
        <v>241</v>
      </c>
      <c r="C146" s="1" t="s">
        <v>241</v>
      </c>
      <c r="D146" s="1" t="s">
        <v>100</v>
      </c>
      <c r="E146" s="2">
        <v>55</v>
      </c>
      <c r="F146" s="2">
        <v>16.2</v>
      </c>
      <c r="G146" s="2">
        <v>20.8</v>
      </c>
      <c r="H146" s="11">
        <v>20.75</v>
      </c>
      <c r="I146" s="1" t="s">
        <v>98</v>
      </c>
      <c r="J146" s="1" t="s">
        <v>98</v>
      </c>
      <c r="K146" s="1" t="s">
        <v>98</v>
      </c>
      <c r="L146" s="3">
        <v>8.2200000000000006</v>
      </c>
      <c r="M146" s="11">
        <v>8.25</v>
      </c>
      <c r="N146" s="11" t="s">
        <v>98</v>
      </c>
      <c r="O146" s="1" t="s">
        <v>98</v>
      </c>
      <c r="P146" s="1" t="s">
        <v>98</v>
      </c>
      <c r="Q146" s="14">
        <v>0.375</v>
      </c>
      <c r="R146" s="11">
        <v>0.375</v>
      </c>
      <c r="S146" s="13">
        <v>0.1875</v>
      </c>
      <c r="T146" s="14">
        <v>0.52200000000000002</v>
      </c>
      <c r="U146" s="13">
        <v>0.5</v>
      </c>
      <c r="V146" s="1" t="s">
        <v>98</v>
      </c>
      <c r="W146" s="1" t="s">
        <v>98</v>
      </c>
      <c r="X146" s="1" t="s">
        <v>98</v>
      </c>
      <c r="Y146" s="16">
        <v>1.02</v>
      </c>
      <c r="Z146" s="18">
        <v>1.1875</v>
      </c>
      <c r="AA146" s="18">
        <v>0.8125</v>
      </c>
      <c r="AB146" s="1" t="s">
        <v>98</v>
      </c>
      <c r="AC146" s="1" t="s">
        <v>98</v>
      </c>
      <c r="AD146" s="1" t="s">
        <v>98</v>
      </c>
      <c r="AE146" s="1" t="s">
        <v>98</v>
      </c>
      <c r="AF146" s="1" t="s">
        <v>98</v>
      </c>
      <c r="AG146" s="3">
        <v>7.87</v>
      </c>
      <c r="AH146" s="1" t="s">
        <v>98</v>
      </c>
      <c r="AI146" s="1" t="s">
        <v>98</v>
      </c>
      <c r="AJ146" s="2">
        <v>50</v>
      </c>
      <c r="AK146" s="1" t="s">
        <v>98</v>
      </c>
      <c r="AL146" s="1" t="s">
        <v>98</v>
      </c>
      <c r="AM146" s="4">
        <v>1140</v>
      </c>
      <c r="AN146" s="4">
        <v>126</v>
      </c>
      <c r="AO146" s="4">
        <v>110</v>
      </c>
      <c r="AP146" s="3">
        <v>8.4</v>
      </c>
      <c r="AQ146" s="2">
        <v>48.4</v>
      </c>
      <c r="AR146" s="2">
        <v>18.399999999999999</v>
      </c>
      <c r="AS146" s="2">
        <v>11.8</v>
      </c>
      <c r="AT146" s="3">
        <v>1.73</v>
      </c>
      <c r="AU146" s="1" t="s">
        <v>98</v>
      </c>
      <c r="AV146" s="1" t="s">
        <v>98</v>
      </c>
      <c r="AW146" s="1" t="s">
        <v>98</v>
      </c>
      <c r="AX146" s="3">
        <v>1.24</v>
      </c>
      <c r="AY146" s="4">
        <v>4980</v>
      </c>
      <c r="AZ146" s="1" t="s">
        <v>98</v>
      </c>
      <c r="BA146" s="2">
        <v>41.7</v>
      </c>
      <c r="BB146" s="2">
        <v>44.7</v>
      </c>
      <c r="BC146" s="1" t="s">
        <v>98</v>
      </c>
      <c r="BD146" s="1" t="s">
        <v>98</v>
      </c>
      <c r="BE146" s="2">
        <v>20.8</v>
      </c>
      <c r="BF146" s="2">
        <v>61.8</v>
      </c>
      <c r="BG146" s="1" t="s">
        <v>98</v>
      </c>
      <c r="BH146" s="1" t="s">
        <v>98</v>
      </c>
      <c r="BI146" s="1" t="s">
        <v>98</v>
      </c>
      <c r="BJ146" s="1" t="s">
        <v>98</v>
      </c>
      <c r="BK146" s="1" t="s">
        <v>98</v>
      </c>
      <c r="BL146" s="1" t="s">
        <v>98</v>
      </c>
      <c r="BM146" s="1" t="s">
        <v>98</v>
      </c>
      <c r="BN146" s="1" t="s">
        <v>98</v>
      </c>
      <c r="BO146" s="1" t="s">
        <v>98</v>
      </c>
      <c r="BP146" s="1" t="s">
        <v>98</v>
      </c>
      <c r="BQ146" s="1" t="s">
        <v>98</v>
      </c>
      <c r="BR146" s="1" t="s">
        <v>98</v>
      </c>
      <c r="BS146" s="1" t="s">
        <v>98</v>
      </c>
      <c r="BT146" s="1" t="s">
        <v>98</v>
      </c>
      <c r="BU146" s="1" t="s">
        <v>98</v>
      </c>
      <c r="BV146" s="1" t="s">
        <v>98</v>
      </c>
      <c r="BW146" s="3">
        <v>2.11</v>
      </c>
      <c r="BX146" s="2">
        <v>20.3</v>
      </c>
      <c r="BY146" s="2">
        <v>64.7</v>
      </c>
      <c r="BZ146" s="1" t="s">
        <v>98</v>
      </c>
      <c r="CA146" s="2">
        <v>72.900000000000006</v>
      </c>
      <c r="CB146" s="2">
        <v>49.8</v>
      </c>
      <c r="CC146" s="2">
        <v>58</v>
      </c>
      <c r="CD146" s="11">
        <v>18.375</v>
      </c>
      <c r="CE146" s="11">
        <v>5.5</v>
      </c>
      <c r="CF146" s="12" t="s">
        <v>98</v>
      </c>
      <c r="CG146" s="3">
        <f>Beams!$B$11/F146</f>
        <v>693.82716049382714</v>
      </c>
      <c r="CH146" s="3">
        <f>Beams!$B$9/AO146</f>
        <v>102.18181818181819</v>
      </c>
      <c r="CI146" s="3">
        <f>Beams!$C$9/AS146</f>
        <v>952.54237288135585</v>
      </c>
      <c r="CJ146" s="3">
        <f>Beams!$B$8*BE146/(AQ146*2*T146)</f>
        <v>4626.8325892150342</v>
      </c>
      <c r="CK146" s="3">
        <f>Beams!$C$8*BF146/(AM146*Q146)</f>
        <v>1624.8701754385966</v>
      </c>
      <c r="CL146" s="3">
        <f>Beams!$B$12*T146/AX146</f>
        <v>4731.677419354839</v>
      </c>
      <c r="CM146" s="3">
        <f>Beams!$B$12*Q146/AX146</f>
        <v>3399.1935483870966</v>
      </c>
      <c r="CN146" s="3">
        <f t="shared" si="4"/>
        <v>11595.106073572424</v>
      </c>
      <c r="CO146" s="3">
        <f t="shared" si="5"/>
        <v>6755.8560840437367</v>
      </c>
      <c r="CP146" s="3"/>
      <c r="CQ146" s="3">
        <f>MIN(Beams!$B$21:$B$22)/MAX(CN146:CP146)-1</f>
        <v>0.72486563495818435</v>
      </c>
      <c r="CS146" s="1"/>
      <c r="CT146" s="2"/>
      <c r="CU146" s="2"/>
      <c r="CV146" s="1"/>
      <c r="CW146" s="1"/>
      <c r="CX146" s="1"/>
      <c r="CY146" s="2"/>
      <c r="CZ146" s="2"/>
      <c r="DA146" s="2"/>
      <c r="DB146" s="1"/>
      <c r="DC146" s="1"/>
      <c r="DD146" s="1"/>
      <c r="DE146" s="1"/>
      <c r="DF146" s="1"/>
      <c r="DG146" s="3"/>
      <c r="DH146" s="1"/>
      <c r="DI146" s="1"/>
      <c r="DJ146" s="2"/>
      <c r="DK146" s="1"/>
      <c r="DL146" s="1"/>
      <c r="DM146" s="1"/>
      <c r="DN146" s="1"/>
      <c r="DO146" s="1"/>
      <c r="DP146" s="1"/>
      <c r="DQ146" s="2"/>
      <c r="DR146" s="1"/>
      <c r="DS146" s="1"/>
      <c r="DT146" s="2"/>
      <c r="DU146" s="1"/>
      <c r="DV146" s="1"/>
      <c r="DW146" s="1"/>
      <c r="DX146" s="1"/>
      <c r="DY146" s="1"/>
      <c r="DZ146" s="1"/>
      <c r="EA146" s="1"/>
      <c r="EB146" s="1"/>
      <c r="EC146" s="1"/>
      <c r="ED146" s="4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</row>
    <row r="147" spans="1:162" x14ac:dyDescent="0.55000000000000004">
      <c r="A147" s="1" t="s">
        <v>17</v>
      </c>
      <c r="B147" s="1" t="s">
        <v>242</v>
      </c>
      <c r="C147" s="1" t="s">
        <v>242</v>
      </c>
      <c r="D147" s="1" t="s">
        <v>100</v>
      </c>
      <c r="E147" s="2">
        <v>48</v>
      </c>
      <c r="F147" s="2">
        <v>14.1</v>
      </c>
      <c r="G147" s="2">
        <v>20.6</v>
      </c>
      <c r="H147" s="11">
        <v>20.625</v>
      </c>
      <c r="I147" s="1" t="s">
        <v>98</v>
      </c>
      <c r="J147" s="1" t="s">
        <v>98</v>
      </c>
      <c r="K147" s="1" t="s">
        <v>98</v>
      </c>
      <c r="L147" s="3">
        <v>8.14</v>
      </c>
      <c r="M147" s="11">
        <v>8.125</v>
      </c>
      <c r="N147" s="11" t="s">
        <v>98</v>
      </c>
      <c r="O147" s="1" t="s">
        <v>98</v>
      </c>
      <c r="P147" s="1" t="s">
        <v>98</v>
      </c>
      <c r="Q147" s="14">
        <v>0.35</v>
      </c>
      <c r="R147" s="11">
        <v>0.375</v>
      </c>
      <c r="S147" s="13">
        <v>0.1875</v>
      </c>
      <c r="T147" s="14">
        <v>0.43</v>
      </c>
      <c r="U147" s="13">
        <v>0.4375</v>
      </c>
      <c r="V147" s="1" t="s">
        <v>98</v>
      </c>
      <c r="W147" s="1" t="s">
        <v>98</v>
      </c>
      <c r="X147" s="1" t="s">
        <v>98</v>
      </c>
      <c r="Y147" s="17">
        <v>0.93</v>
      </c>
      <c r="Z147" s="18">
        <v>1.125</v>
      </c>
      <c r="AA147" s="18">
        <v>0.8125</v>
      </c>
      <c r="AB147" s="1" t="s">
        <v>98</v>
      </c>
      <c r="AC147" s="1" t="s">
        <v>98</v>
      </c>
      <c r="AD147" s="1" t="s">
        <v>98</v>
      </c>
      <c r="AE147" s="1" t="s">
        <v>98</v>
      </c>
      <c r="AF147" s="1" t="s">
        <v>98</v>
      </c>
      <c r="AG147" s="3">
        <v>9.4700000000000006</v>
      </c>
      <c r="AH147" s="1" t="s">
        <v>98</v>
      </c>
      <c r="AI147" s="1" t="s">
        <v>98</v>
      </c>
      <c r="AJ147" s="2">
        <v>53.6</v>
      </c>
      <c r="AK147" s="1" t="s">
        <v>98</v>
      </c>
      <c r="AL147" s="1" t="s">
        <v>98</v>
      </c>
      <c r="AM147" s="4">
        <v>959</v>
      </c>
      <c r="AN147" s="4">
        <v>107</v>
      </c>
      <c r="AO147" s="2">
        <v>93</v>
      </c>
      <c r="AP147" s="3">
        <v>8.24</v>
      </c>
      <c r="AQ147" s="2">
        <v>38.700000000000003</v>
      </c>
      <c r="AR147" s="2">
        <v>14.9</v>
      </c>
      <c r="AS147" s="3">
        <v>9.52</v>
      </c>
      <c r="AT147" s="3">
        <v>1.66</v>
      </c>
      <c r="AU147" s="1" t="s">
        <v>98</v>
      </c>
      <c r="AV147" s="1" t="s">
        <v>98</v>
      </c>
      <c r="AW147" s="1" t="s">
        <v>98</v>
      </c>
      <c r="AX147" s="14">
        <v>0.80300000000000005</v>
      </c>
      <c r="AY147" s="4">
        <v>3950</v>
      </c>
      <c r="AZ147" s="1" t="s">
        <v>98</v>
      </c>
      <c r="BA147" s="2">
        <v>41</v>
      </c>
      <c r="BB147" s="2">
        <v>35.9</v>
      </c>
      <c r="BC147" s="1" t="s">
        <v>98</v>
      </c>
      <c r="BD147" s="1" t="s">
        <v>98</v>
      </c>
      <c r="BE147" s="2">
        <v>16.899999999999999</v>
      </c>
      <c r="BF147" s="2">
        <v>52.3</v>
      </c>
      <c r="BG147" s="1" t="s">
        <v>98</v>
      </c>
      <c r="BH147" s="1" t="s">
        <v>98</v>
      </c>
      <c r="BI147" s="1" t="s">
        <v>98</v>
      </c>
      <c r="BJ147" s="1" t="s">
        <v>98</v>
      </c>
      <c r="BK147" s="1" t="s">
        <v>98</v>
      </c>
      <c r="BL147" s="1" t="s">
        <v>98</v>
      </c>
      <c r="BM147" s="1" t="s">
        <v>98</v>
      </c>
      <c r="BN147" s="1" t="s">
        <v>98</v>
      </c>
      <c r="BO147" s="1" t="s">
        <v>98</v>
      </c>
      <c r="BP147" s="1" t="s">
        <v>98</v>
      </c>
      <c r="BQ147" s="1" t="s">
        <v>98</v>
      </c>
      <c r="BR147" s="1" t="s">
        <v>98</v>
      </c>
      <c r="BS147" s="1" t="s">
        <v>98</v>
      </c>
      <c r="BT147" s="1" t="s">
        <v>98</v>
      </c>
      <c r="BU147" s="1" t="s">
        <v>98</v>
      </c>
      <c r="BV147" s="1" t="s">
        <v>98</v>
      </c>
      <c r="BW147" s="3">
        <v>2.0499999999999998</v>
      </c>
      <c r="BX147" s="2">
        <v>20.2</v>
      </c>
      <c r="BY147" s="2">
        <v>64.099999999999994</v>
      </c>
      <c r="BZ147" s="1" t="s">
        <v>98</v>
      </c>
      <c r="CA147" s="2">
        <v>72.2</v>
      </c>
      <c r="CB147" s="2">
        <v>49.3</v>
      </c>
      <c r="CC147" s="2">
        <v>57.5</v>
      </c>
      <c r="CD147" s="11">
        <v>18.375</v>
      </c>
      <c r="CE147" s="11">
        <v>5.5</v>
      </c>
      <c r="CF147" s="12" t="s">
        <v>98</v>
      </c>
      <c r="CG147" s="3">
        <f>Beams!$B$11/F147</f>
        <v>797.16312056737593</v>
      </c>
      <c r="CH147" s="3">
        <f>Beams!$B$9/AO147</f>
        <v>120.86021505376344</v>
      </c>
      <c r="CI147" s="3">
        <f>Beams!$C$9/AS147</f>
        <v>1180.672268907563</v>
      </c>
      <c r="CJ147" s="3">
        <f>Beams!$B$8*BE147/(AQ147*2*T147)</f>
        <v>5707.469503034672</v>
      </c>
      <c r="CK147" s="3">
        <f>Beams!$C$8*BF147/(AM147*Q147)</f>
        <v>1751.3838820199614</v>
      </c>
      <c r="CL147" s="3">
        <f>Beams!$B$12*T147/AX147</f>
        <v>6018.9290161892895</v>
      </c>
      <c r="CM147" s="3">
        <f>Beams!$B$12*Q147/AX147</f>
        <v>4899.1282689912814</v>
      </c>
      <c r="CN147" s="3">
        <f t="shared" si="4"/>
        <v>14519.389351155809</v>
      </c>
      <c r="CO147" s="3">
        <f t="shared" si="5"/>
        <v>9252.6176369260265</v>
      </c>
      <c r="CP147" s="3"/>
      <c r="CQ147" s="3">
        <f>MIN(Beams!$B$21:$B$22)/MAX(CN147:CP147)-1</f>
        <v>0.37746839872490301</v>
      </c>
      <c r="CS147" s="1"/>
      <c r="CT147" s="2"/>
      <c r="CU147" s="2"/>
      <c r="CV147" s="1"/>
      <c r="CW147" s="1"/>
      <c r="CX147" s="1"/>
      <c r="CY147" s="2"/>
      <c r="CZ147" s="2"/>
      <c r="DA147" s="2"/>
      <c r="DB147" s="1"/>
      <c r="DC147" s="1"/>
      <c r="DD147" s="1"/>
      <c r="DE147" s="1"/>
      <c r="DF147" s="1"/>
      <c r="DG147" s="3"/>
      <c r="DH147" s="1"/>
      <c r="DI147" s="1"/>
      <c r="DJ147" s="2"/>
      <c r="DK147" s="1"/>
      <c r="DL147" s="1"/>
      <c r="DM147" s="1"/>
      <c r="DN147" s="1"/>
      <c r="DO147" s="1"/>
      <c r="DP147" s="1"/>
      <c r="DQ147" s="2"/>
      <c r="DR147" s="1"/>
      <c r="DS147" s="1"/>
      <c r="DT147" s="2"/>
      <c r="DU147" s="1"/>
      <c r="DV147" s="1"/>
      <c r="DW147" s="1"/>
      <c r="DX147" s="1"/>
      <c r="DY147" s="1"/>
      <c r="DZ147" s="1"/>
      <c r="EA147" s="1"/>
      <c r="EB147" s="2"/>
      <c r="EC147" s="1"/>
      <c r="ED147" s="4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</row>
    <row r="148" spans="1:162" x14ac:dyDescent="0.55000000000000004">
      <c r="A148" s="1" t="s">
        <v>17</v>
      </c>
      <c r="B148" s="1" t="s">
        <v>243</v>
      </c>
      <c r="C148" s="1" t="s">
        <v>243</v>
      </c>
      <c r="D148" s="1" t="s">
        <v>100</v>
      </c>
      <c r="E148" s="2">
        <v>57</v>
      </c>
      <c r="F148" s="2">
        <v>16.7</v>
      </c>
      <c r="G148" s="2">
        <v>21.1</v>
      </c>
      <c r="H148" s="11">
        <v>21</v>
      </c>
      <c r="I148" s="1" t="s">
        <v>98</v>
      </c>
      <c r="J148" s="1" t="s">
        <v>98</v>
      </c>
      <c r="K148" s="1" t="s">
        <v>98</v>
      </c>
      <c r="L148" s="3">
        <v>6.56</v>
      </c>
      <c r="M148" s="11">
        <v>6.5</v>
      </c>
      <c r="N148" s="11" t="s">
        <v>98</v>
      </c>
      <c r="O148" s="1" t="s">
        <v>98</v>
      </c>
      <c r="P148" s="1" t="s">
        <v>98</v>
      </c>
      <c r="Q148" s="14">
        <v>0.40500000000000003</v>
      </c>
      <c r="R148" s="11">
        <v>0.375</v>
      </c>
      <c r="S148" s="13">
        <v>0.1875</v>
      </c>
      <c r="T148" s="14">
        <v>0.65</v>
      </c>
      <c r="U148" s="13">
        <v>0.625</v>
      </c>
      <c r="V148" s="1" t="s">
        <v>98</v>
      </c>
      <c r="W148" s="1" t="s">
        <v>98</v>
      </c>
      <c r="X148" s="1" t="s">
        <v>98</v>
      </c>
      <c r="Y148" s="16">
        <v>1.1499999999999999</v>
      </c>
      <c r="Z148" s="18">
        <v>1.3125</v>
      </c>
      <c r="AA148" s="18">
        <v>0.8125</v>
      </c>
      <c r="AB148" s="1" t="s">
        <v>98</v>
      </c>
      <c r="AC148" s="1" t="s">
        <v>98</v>
      </c>
      <c r="AD148" s="1" t="s">
        <v>98</v>
      </c>
      <c r="AE148" s="1" t="s">
        <v>98</v>
      </c>
      <c r="AF148" s="1" t="s">
        <v>98</v>
      </c>
      <c r="AG148" s="3">
        <v>5.04</v>
      </c>
      <c r="AH148" s="1" t="s">
        <v>98</v>
      </c>
      <c r="AI148" s="1" t="s">
        <v>98</v>
      </c>
      <c r="AJ148" s="2">
        <v>46.3</v>
      </c>
      <c r="AK148" s="1" t="s">
        <v>98</v>
      </c>
      <c r="AL148" s="1" t="s">
        <v>98</v>
      </c>
      <c r="AM148" s="4">
        <v>1170</v>
      </c>
      <c r="AN148" s="4">
        <v>129</v>
      </c>
      <c r="AO148" s="4">
        <v>111</v>
      </c>
      <c r="AP148" s="3">
        <v>8.36</v>
      </c>
      <c r="AQ148" s="2">
        <v>30.6</v>
      </c>
      <c r="AR148" s="2">
        <v>14.8</v>
      </c>
      <c r="AS148" s="3">
        <v>9.35</v>
      </c>
      <c r="AT148" s="3">
        <v>1.35</v>
      </c>
      <c r="AU148" s="1" t="s">
        <v>98</v>
      </c>
      <c r="AV148" s="1" t="s">
        <v>98</v>
      </c>
      <c r="AW148" s="1" t="s">
        <v>98</v>
      </c>
      <c r="AX148" s="3">
        <v>1.77</v>
      </c>
      <c r="AY148" s="4">
        <v>3190</v>
      </c>
      <c r="AZ148" s="1" t="s">
        <v>98</v>
      </c>
      <c r="BA148" s="2">
        <v>33.5</v>
      </c>
      <c r="BB148" s="2">
        <v>35.799999999999997</v>
      </c>
      <c r="BC148" s="1" t="s">
        <v>98</v>
      </c>
      <c r="BD148" s="1" t="s">
        <v>98</v>
      </c>
      <c r="BE148" s="2">
        <v>20.5</v>
      </c>
      <c r="BF148" s="2">
        <v>63.4</v>
      </c>
      <c r="BG148" s="1" t="s">
        <v>98</v>
      </c>
      <c r="BH148" s="1" t="s">
        <v>98</v>
      </c>
      <c r="BI148" s="1" t="s">
        <v>98</v>
      </c>
      <c r="BJ148" s="1" t="s">
        <v>98</v>
      </c>
      <c r="BK148" s="1" t="s">
        <v>98</v>
      </c>
      <c r="BL148" s="1" t="s">
        <v>98</v>
      </c>
      <c r="BM148" s="1" t="s">
        <v>98</v>
      </c>
      <c r="BN148" s="1" t="s">
        <v>98</v>
      </c>
      <c r="BO148" s="1" t="s">
        <v>98</v>
      </c>
      <c r="BP148" s="1" t="s">
        <v>98</v>
      </c>
      <c r="BQ148" s="1" t="s">
        <v>98</v>
      </c>
      <c r="BR148" s="1" t="s">
        <v>98</v>
      </c>
      <c r="BS148" s="1" t="s">
        <v>98</v>
      </c>
      <c r="BT148" s="1" t="s">
        <v>98</v>
      </c>
      <c r="BU148" s="1" t="s">
        <v>98</v>
      </c>
      <c r="BV148" s="1" t="s">
        <v>98</v>
      </c>
      <c r="BW148" s="3">
        <v>1.68</v>
      </c>
      <c r="BX148" s="2">
        <v>20.5</v>
      </c>
      <c r="BY148" s="2">
        <v>60.2</v>
      </c>
      <c r="BZ148" s="1" t="s">
        <v>98</v>
      </c>
      <c r="CA148" s="2">
        <v>66.8</v>
      </c>
      <c r="CB148" s="2">
        <v>48.8</v>
      </c>
      <c r="CC148" s="2">
        <v>55.3</v>
      </c>
      <c r="CD148" s="11">
        <v>18.375</v>
      </c>
      <c r="CE148" s="11">
        <v>3.5</v>
      </c>
      <c r="CF148" s="12" t="s">
        <v>98</v>
      </c>
      <c r="CG148" s="3">
        <f>Beams!$B$11/F148</f>
        <v>673.05389221556891</v>
      </c>
      <c r="CH148" s="3">
        <f>Beams!$B$9/AO148</f>
        <v>101.26126126126127</v>
      </c>
      <c r="CI148" s="3">
        <f>Beams!$C$9/AS148</f>
        <v>1202.1390374331552</v>
      </c>
      <c r="CJ148" s="3">
        <f>Beams!$B$8*BE148/(AQ148*2*T148)</f>
        <v>5792.3579688285572</v>
      </c>
      <c r="CK148" s="3">
        <f>Beams!$C$8*BF148/(AM148*Q148)</f>
        <v>1503.8851957370475</v>
      </c>
      <c r="CL148" s="3">
        <f>Beams!$B$12*T148/AX148</f>
        <v>4127.6836158192091</v>
      </c>
      <c r="CM148" s="3">
        <f>Beams!$B$12*Q148/AX148</f>
        <v>2571.8644067796613</v>
      </c>
      <c r="CN148" s="3">
        <f t="shared" si="4"/>
        <v>12476.935512489743</v>
      </c>
      <c r="CO148" s="3">
        <f t="shared" si="5"/>
        <v>5525.8341266470461</v>
      </c>
      <c r="CP148" s="3"/>
      <c r="CQ148" s="3">
        <f>MIN(Beams!$B$21:$B$22)/MAX(CN148:CP148)-1</f>
        <v>0.60295771184995473</v>
      </c>
      <c r="CS148" s="1"/>
      <c r="CT148" s="2"/>
      <c r="CU148" s="2"/>
      <c r="CV148" s="1"/>
      <c r="CW148" s="1"/>
      <c r="CX148" s="1"/>
      <c r="CY148" s="2"/>
      <c r="CZ148" s="2"/>
      <c r="DA148" s="2"/>
      <c r="DB148" s="1"/>
      <c r="DC148" s="1"/>
      <c r="DD148" s="1"/>
      <c r="DE148" s="1"/>
      <c r="DF148" s="1"/>
      <c r="DG148" s="3"/>
      <c r="DH148" s="1"/>
      <c r="DI148" s="1"/>
      <c r="DJ148" s="2"/>
      <c r="DK148" s="1"/>
      <c r="DL148" s="1"/>
      <c r="DM148" s="1"/>
      <c r="DN148" s="1"/>
      <c r="DO148" s="1"/>
      <c r="DP148" s="1"/>
      <c r="DQ148" s="3"/>
      <c r="DR148" s="1"/>
      <c r="DS148" s="1"/>
      <c r="DT148" s="2"/>
      <c r="DU148" s="1"/>
      <c r="DV148" s="1"/>
      <c r="DW148" s="1"/>
      <c r="DX148" s="1"/>
      <c r="DY148" s="1"/>
      <c r="DZ148" s="1"/>
      <c r="EA148" s="1"/>
      <c r="EB148" s="2"/>
      <c r="EC148" s="1"/>
      <c r="ED148" s="4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</row>
    <row r="149" spans="1:162" x14ac:dyDescent="0.55000000000000004">
      <c r="A149" s="1" t="s">
        <v>17</v>
      </c>
      <c r="B149" s="1" t="s">
        <v>244</v>
      </c>
      <c r="C149" s="1" t="s">
        <v>244</v>
      </c>
      <c r="D149" s="1" t="s">
        <v>100</v>
      </c>
      <c r="E149" s="2">
        <v>50</v>
      </c>
      <c r="F149" s="2">
        <v>14.7</v>
      </c>
      <c r="G149" s="2">
        <v>20.8</v>
      </c>
      <c r="H149" s="11">
        <v>20.875</v>
      </c>
      <c r="I149" s="1" t="s">
        <v>98</v>
      </c>
      <c r="J149" s="1" t="s">
        <v>98</v>
      </c>
      <c r="K149" s="1" t="s">
        <v>98</v>
      </c>
      <c r="L149" s="3">
        <v>6.53</v>
      </c>
      <c r="M149" s="11">
        <v>6.5</v>
      </c>
      <c r="N149" s="11" t="s">
        <v>98</v>
      </c>
      <c r="O149" s="1" t="s">
        <v>98</v>
      </c>
      <c r="P149" s="1" t="s">
        <v>98</v>
      </c>
      <c r="Q149" s="14">
        <v>0.38</v>
      </c>
      <c r="R149" s="11">
        <v>0.375</v>
      </c>
      <c r="S149" s="13">
        <v>0.1875</v>
      </c>
      <c r="T149" s="14">
        <v>0.53500000000000003</v>
      </c>
      <c r="U149" s="13">
        <v>0.5625</v>
      </c>
      <c r="V149" s="1" t="s">
        <v>98</v>
      </c>
      <c r="W149" s="1" t="s">
        <v>98</v>
      </c>
      <c r="X149" s="1" t="s">
        <v>98</v>
      </c>
      <c r="Y149" s="16">
        <v>1.04</v>
      </c>
      <c r="Z149" s="18">
        <v>1.25</v>
      </c>
      <c r="AA149" s="18">
        <v>0.8125</v>
      </c>
      <c r="AB149" s="1" t="s">
        <v>98</v>
      </c>
      <c r="AC149" s="1" t="s">
        <v>98</v>
      </c>
      <c r="AD149" s="1" t="s">
        <v>98</v>
      </c>
      <c r="AE149" s="1" t="s">
        <v>98</v>
      </c>
      <c r="AF149" s="1" t="s">
        <v>98</v>
      </c>
      <c r="AG149" s="3">
        <v>6.1</v>
      </c>
      <c r="AH149" s="1" t="s">
        <v>98</v>
      </c>
      <c r="AI149" s="1" t="s">
        <v>98</v>
      </c>
      <c r="AJ149" s="2">
        <v>49.4</v>
      </c>
      <c r="AK149" s="1" t="s">
        <v>98</v>
      </c>
      <c r="AL149" s="1" t="s">
        <v>98</v>
      </c>
      <c r="AM149" s="4">
        <v>984</v>
      </c>
      <c r="AN149" s="4">
        <v>110</v>
      </c>
      <c r="AO149" s="2">
        <v>94.5</v>
      </c>
      <c r="AP149" s="3">
        <v>8.18</v>
      </c>
      <c r="AQ149" s="2">
        <v>24.9</v>
      </c>
      <c r="AR149" s="2">
        <v>12.2</v>
      </c>
      <c r="AS149" s="3">
        <v>7.64</v>
      </c>
      <c r="AT149" s="3">
        <v>1.3</v>
      </c>
      <c r="AU149" s="1" t="s">
        <v>98</v>
      </c>
      <c r="AV149" s="1" t="s">
        <v>98</v>
      </c>
      <c r="AW149" s="1" t="s">
        <v>98</v>
      </c>
      <c r="AX149" s="3">
        <v>1.1399999999999999</v>
      </c>
      <c r="AY149" s="4">
        <v>2570</v>
      </c>
      <c r="AZ149" s="1" t="s">
        <v>98</v>
      </c>
      <c r="BA149" s="2">
        <v>33.1</v>
      </c>
      <c r="BB149" s="2">
        <v>28.9</v>
      </c>
      <c r="BC149" s="1" t="s">
        <v>98</v>
      </c>
      <c r="BD149" s="1" t="s">
        <v>98</v>
      </c>
      <c r="BE149" s="2">
        <v>16.7</v>
      </c>
      <c r="BF149" s="2">
        <v>53.9</v>
      </c>
      <c r="BG149" s="1" t="s">
        <v>98</v>
      </c>
      <c r="BH149" s="1" t="s">
        <v>98</v>
      </c>
      <c r="BI149" s="1" t="s">
        <v>98</v>
      </c>
      <c r="BJ149" s="1" t="s">
        <v>98</v>
      </c>
      <c r="BK149" s="1" t="s">
        <v>98</v>
      </c>
      <c r="BL149" s="1" t="s">
        <v>98</v>
      </c>
      <c r="BM149" s="1" t="s">
        <v>98</v>
      </c>
      <c r="BN149" s="1" t="s">
        <v>98</v>
      </c>
      <c r="BO149" s="1" t="s">
        <v>98</v>
      </c>
      <c r="BP149" s="1" t="s">
        <v>98</v>
      </c>
      <c r="BQ149" s="1" t="s">
        <v>98</v>
      </c>
      <c r="BR149" s="1" t="s">
        <v>98</v>
      </c>
      <c r="BS149" s="1" t="s">
        <v>98</v>
      </c>
      <c r="BT149" s="1" t="s">
        <v>98</v>
      </c>
      <c r="BU149" s="1" t="s">
        <v>98</v>
      </c>
      <c r="BV149" s="1" t="s">
        <v>98</v>
      </c>
      <c r="BW149" s="3">
        <v>1.64</v>
      </c>
      <c r="BX149" s="2">
        <v>20.3</v>
      </c>
      <c r="BY149" s="2">
        <v>59.6</v>
      </c>
      <c r="BZ149" s="1" t="s">
        <v>98</v>
      </c>
      <c r="CA149" s="2">
        <v>66.099999999999994</v>
      </c>
      <c r="CB149" s="2">
        <v>48.1</v>
      </c>
      <c r="CC149" s="2">
        <v>54.7</v>
      </c>
      <c r="CD149" s="11">
        <v>18.375</v>
      </c>
      <c r="CE149" s="11">
        <v>3.5</v>
      </c>
      <c r="CF149" s="12" t="s">
        <v>98</v>
      </c>
      <c r="CG149" s="3">
        <f>Beams!$B$11/F149</f>
        <v>764.62585034013614</v>
      </c>
      <c r="CH149" s="3">
        <f>Beams!$B$9/AO149</f>
        <v>118.94179894179894</v>
      </c>
      <c r="CI149" s="3">
        <f>Beams!$C$9/AS149</f>
        <v>1471.2041884816754</v>
      </c>
      <c r="CJ149" s="3">
        <f>Beams!$B$8*BE149/(AQ149*2*T149)</f>
        <v>7045.3027061517096</v>
      </c>
      <c r="CK149" s="3">
        <f>Beams!$C$8*BF149/(AM149*Q149)</f>
        <v>1620.2289259734703</v>
      </c>
      <c r="CL149" s="3">
        <f>Beams!$B$12*T149/AX149</f>
        <v>5274.9122807017557</v>
      </c>
      <c r="CM149" s="3">
        <f>Beams!$B$12*Q149/AX149</f>
        <v>3746.666666666667</v>
      </c>
      <c r="CN149" s="3">
        <f t="shared" si="4"/>
        <v>15424.912310257878</v>
      </c>
      <c r="CO149" s="3">
        <f t="shared" si="5"/>
        <v>7452.0405969735157</v>
      </c>
      <c r="CP149" s="3"/>
      <c r="CQ149" s="3">
        <f>MIN(Beams!$B$21:$B$22)/MAX(CN149:CP149)-1</f>
        <v>0.29660380543619658</v>
      </c>
      <c r="CS149" s="2"/>
      <c r="CT149" s="2"/>
      <c r="CU149" s="2"/>
      <c r="CV149" s="1"/>
      <c r="CW149" s="1"/>
      <c r="CX149" s="1"/>
      <c r="CY149" s="2"/>
      <c r="CZ149" s="1"/>
      <c r="DA149" s="1"/>
      <c r="DB149" s="1"/>
      <c r="DC149" s="1"/>
      <c r="DD149" s="1"/>
      <c r="DE149" s="1"/>
      <c r="DF149" s="1"/>
      <c r="DG149" s="3"/>
      <c r="DH149" s="1"/>
      <c r="DI149" s="1"/>
      <c r="DJ149" s="2"/>
      <c r="DK149" s="1"/>
      <c r="DL149" s="1"/>
      <c r="DM149" s="1"/>
      <c r="DN149" s="1"/>
      <c r="DO149" s="1"/>
      <c r="DP149" s="1"/>
      <c r="DQ149" s="1"/>
      <c r="DR149" s="1"/>
      <c r="DS149" s="1"/>
      <c r="DT149" s="2"/>
      <c r="DU149" s="1"/>
      <c r="DV149" s="1"/>
      <c r="DW149" s="1"/>
      <c r="DX149" s="1"/>
      <c r="DY149" s="1"/>
      <c r="DZ149" s="1"/>
      <c r="EA149" s="1"/>
      <c r="EB149" s="1"/>
      <c r="EC149" s="1"/>
      <c r="ED149" s="4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</row>
    <row r="150" spans="1:162" x14ac:dyDescent="0.55000000000000004">
      <c r="A150" s="1" t="s">
        <v>17</v>
      </c>
      <c r="B150" s="1" t="s">
        <v>245</v>
      </c>
      <c r="C150" s="1" t="s">
        <v>245</v>
      </c>
      <c r="D150" s="1" t="s">
        <v>100</v>
      </c>
      <c r="E150" s="2">
        <v>44</v>
      </c>
      <c r="F150" s="2">
        <v>13</v>
      </c>
      <c r="G150" s="2">
        <v>20.7</v>
      </c>
      <c r="H150" s="11">
        <v>20.625</v>
      </c>
      <c r="I150" s="1" t="s">
        <v>98</v>
      </c>
      <c r="J150" s="1" t="s">
        <v>98</v>
      </c>
      <c r="K150" s="1" t="s">
        <v>98</v>
      </c>
      <c r="L150" s="3">
        <v>6.5</v>
      </c>
      <c r="M150" s="11">
        <v>6.5</v>
      </c>
      <c r="N150" s="11" t="s">
        <v>98</v>
      </c>
      <c r="O150" s="1" t="s">
        <v>98</v>
      </c>
      <c r="P150" s="1" t="s">
        <v>98</v>
      </c>
      <c r="Q150" s="14">
        <v>0.35</v>
      </c>
      <c r="R150" s="11">
        <v>0.375</v>
      </c>
      <c r="S150" s="13">
        <v>0.1875</v>
      </c>
      <c r="T150" s="14">
        <v>0.45</v>
      </c>
      <c r="U150" s="13">
        <v>0.4375</v>
      </c>
      <c r="V150" s="1" t="s">
        <v>98</v>
      </c>
      <c r="W150" s="1" t="s">
        <v>98</v>
      </c>
      <c r="X150" s="1" t="s">
        <v>98</v>
      </c>
      <c r="Y150" s="17">
        <v>0.95</v>
      </c>
      <c r="Z150" s="18">
        <v>1.125</v>
      </c>
      <c r="AA150" s="18">
        <v>0.8125</v>
      </c>
      <c r="AB150" s="1" t="s">
        <v>98</v>
      </c>
      <c r="AC150" s="1" t="s">
        <v>98</v>
      </c>
      <c r="AD150" s="1" t="s">
        <v>98</v>
      </c>
      <c r="AE150" s="1" t="s">
        <v>98</v>
      </c>
      <c r="AF150" s="1" t="s">
        <v>98</v>
      </c>
      <c r="AG150" s="3">
        <v>7.22</v>
      </c>
      <c r="AH150" s="1" t="s">
        <v>98</v>
      </c>
      <c r="AI150" s="1" t="s">
        <v>98</v>
      </c>
      <c r="AJ150" s="2">
        <v>53.6</v>
      </c>
      <c r="AK150" s="1" t="s">
        <v>98</v>
      </c>
      <c r="AL150" s="1" t="s">
        <v>98</v>
      </c>
      <c r="AM150" s="4">
        <v>843</v>
      </c>
      <c r="AN150" s="2">
        <v>95.4</v>
      </c>
      <c r="AO150" s="2">
        <v>81.599999999999994</v>
      </c>
      <c r="AP150" s="3">
        <v>8.06</v>
      </c>
      <c r="AQ150" s="2">
        <v>20.7</v>
      </c>
      <c r="AR150" s="2">
        <v>10.199999999999999</v>
      </c>
      <c r="AS150" s="3">
        <v>6.37</v>
      </c>
      <c r="AT150" s="3">
        <v>1.26</v>
      </c>
      <c r="AU150" s="1" t="s">
        <v>98</v>
      </c>
      <c r="AV150" s="1" t="s">
        <v>98</v>
      </c>
      <c r="AW150" s="1" t="s">
        <v>98</v>
      </c>
      <c r="AX150" s="14">
        <v>0.77</v>
      </c>
      <c r="AY150" s="4">
        <v>2110</v>
      </c>
      <c r="AZ150" s="1" t="s">
        <v>98</v>
      </c>
      <c r="BA150" s="2">
        <v>32.9</v>
      </c>
      <c r="BB150" s="2">
        <v>24.1</v>
      </c>
      <c r="BC150" s="1" t="s">
        <v>98</v>
      </c>
      <c r="BD150" s="1" t="s">
        <v>98</v>
      </c>
      <c r="BE150" s="2">
        <v>14</v>
      </c>
      <c r="BF150" s="2">
        <v>46.8</v>
      </c>
      <c r="BG150" s="1" t="s">
        <v>98</v>
      </c>
      <c r="BH150" s="1" t="s">
        <v>98</v>
      </c>
      <c r="BI150" s="1" t="s">
        <v>98</v>
      </c>
      <c r="BJ150" s="1" t="s">
        <v>98</v>
      </c>
      <c r="BK150" s="1" t="s">
        <v>98</v>
      </c>
      <c r="BL150" s="1" t="s">
        <v>98</v>
      </c>
      <c r="BM150" s="1" t="s">
        <v>98</v>
      </c>
      <c r="BN150" s="1" t="s">
        <v>98</v>
      </c>
      <c r="BO150" s="1" t="s">
        <v>98</v>
      </c>
      <c r="BP150" s="1" t="s">
        <v>98</v>
      </c>
      <c r="BQ150" s="1" t="s">
        <v>98</v>
      </c>
      <c r="BR150" s="1" t="s">
        <v>98</v>
      </c>
      <c r="BS150" s="1" t="s">
        <v>98</v>
      </c>
      <c r="BT150" s="1" t="s">
        <v>98</v>
      </c>
      <c r="BU150" s="1" t="s">
        <v>98</v>
      </c>
      <c r="BV150" s="1" t="s">
        <v>98</v>
      </c>
      <c r="BW150" s="3">
        <v>1.6</v>
      </c>
      <c r="BX150" s="2">
        <v>20.3</v>
      </c>
      <c r="BY150" s="2">
        <v>59.3</v>
      </c>
      <c r="BZ150" s="1" t="s">
        <v>98</v>
      </c>
      <c r="CA150" s="2">
        <v>65.8</v>
      </c>
      <c r="CB150" s="2">
        <v>47.9</v>
      </c>
      <c r="CC150" s="2">
        <v>54.4</v>
      </c>
      <c r="CD150" s="11">
        <v>18.375</v>
      </c>
      <c r="CE150" s="11">
        <v>3.5</v>
      </c>
      <c r="CF150" s="12" t="s">
        <v>98</v>
      </c>
      <c r="CG150" s="3">
        <f>Beams!$B$11/F150</f>
        <v>864.61538461538464</v>
      </c>
      <c r="CH150" s="3">
        <f>Beams!$B$9/AO150</f>
        <v>137.74509803921569</v>
      </c>
      <c r="CI150" s="3">
        <f>Beams!$C$9/AS150</f>
        <v>1764.5211930926216</v>
      </c>
      <c r="CJ150" s="3">
        <f>Beams!$B$8*BE150/(AQ150*2*T150)</f>
        <v>8446.5915190552878</v>
      </c>
      <c r="CK150" s="3">
        <f>Beams!$C$8*BF150/(AM150*Q150)</f>
        <v>1782.8571428571431</v>
      </c>
      <c r="CL150" s="3">
        <f>Beams!$B$12*T150/AX150</f>
        <v>6568.8311688311687</v>
      </c>
      <c r="CM150" s="3">
        <f>Beams!$B$12*Q150/AX150</f>
        <v>5109.0909090909081</v>
      </c>
      <c r="CN150" s="3">
        <f t="shared" si="4"/>
        <v>18738.702939390962</v>
      </c>
      <c r="CO150" s="3">
        <f t="shared" si="5"/>
        <v>9772.4000498936821</v>
      </c>
      <c r="CP150" s="3"/>
      <c r="CQ150" s="3">
        <f>MIN(Beams!$B$21:$B$22)/MAX(CN150:CP150)-1</f>
        <v>6.7309731345259971E-2</v>
      </c>
      <c r="CS150" s="1"/>
      <c r="CT150" s="2"/>
      <c r="CU150" s="2"/>
      <c r="CV150" s="1"/>
      <c r="CW150" s="1"/>
      <c r="CX150" s="1"/>
      <c r="CY150" s="2"/>
      <c r="CZ150" s="1"/>
      <c r="DA150" s="1"/>
      <c r="DB150" s="1"/>
      <c r="DC150" s="1"/>
      <c r="DD150" s="1"/>
      <c r="DE150" s="1"/>
      <c r="DF150" s="1"/>
      <c r="DG150" s="3"/>
      <c r="DH150" s="1"/>
      <c r="DI150" s="1"/>
      <c r="DJ150" s="2"/>
      <c r="DK150" s="1"/>
      <c r="DL150" s="1"/>
      <c r="DM150" s="1"/>
      <c r="DN150" s="1"/>
      <c r="DO150" s="1"/>
      <c r="DP150" s="1"/>
      <c r="DQ150" s="1"/>
      <c r="DR150" s="1"/>
      <c r="DS150" s="1"/>
      <c r="DT150" s="2"/>
      <c r="DU150" s="1"/>
      <c r="DV150" s="1"/>
      <c r="DW150" s="1"/>
      <c r="DX150" s="1"/>
      <c r="DY150" s="1"/>
      <c r="DZ150" s="1"/>
      <c r="EA150" s="1"/>
      <c r="EB150" s="1"/>
      <c r="EC150" s="1"/>
      <c r="ED150" s="4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</row>
    <row r="151" spans="1:162" x14ac:dyDescent="0.55000000000000004">
      <c r="A151" s="1" t="s">
        <v>17</v>
      </c>
      <c r="B151" s="1" t="s">
        <v>246</v>
      </c>
      <c r="C151" s="1" t="s">
        <v>246</v>
      </c>
      <c r="D151" s="1" t="s">
        <v>94</v>
      </c>
      <c r="E151" s="4">
        <v>311</v>
      </c>
      <c r="F151" s="2">
        <v>91.6</v>
      </c>
      <c r="G151" s="2">
        <v>22.3</v>
      </c>
      <c r="H151" s="11">
        <v>22.375</v>
      </c>
      <c r="I151" s="1" t="s">
        <v>98</v>
      </c>
      <c r="J151" s="1" t="s">
        <v>98</v>
      </c>
      <c r="K151" s="1" t="s">
        <v>98</v>
      </c>
      <c r="L151" s="2">
        <v>12</v>
      </c>
      <c r="M151" s="11">
        <v>12</v>
      </c>
      <c r="N151" s="11" t="s">
        <v>98</v>
      </c>
      <c r="O151" s="1" t="s">
        <v>98</v>
      </c>
      <c r="P151" s="1" t="s">
        <v>98</v>
      </c>
      <c r="Q151" s="3">
        <v>1.52</v>
      </c>
      <c r="R151" s="11">
        <v>1.5</v>
      </c>
      <c r="S151" s="13">
        <v>0.75</v>
      </c>
      <c r="T151" s="3">
        <v>2.74</v>
      </c>
      <c r="U151" s="13">
        <v>2.75</v>
      </c>
      <c r="V151" s="1" t="s">
        <v>98</v>
      </c>
      <c r="W151" s="1" t="s">
        <v>98</v>
      </c>
      <c r="X151" s="1" t="s">
        <v>98</v>
      </c>
      <c r="Y151" s="16">
        <v>3.24</v>
      </c>
      <c r="Z151" s="18">
        <v>3.5625</v>
      </c>
      <c r="AA151" s="18">
        <v>1.5625</v>
      </c>
      <c r="AB151" s="1" t="s">
        <v>98</v>
      </c>
      <c r="AC151" s="1" t="s">
        <v>98</v>
      </c>
      <c r="AD151" s="1" t="s">
        <v>98</v>
      </c>
      <c r="AE151" s="1" t="s">
        <v>98</v>
      </c>
      <c r="AF151" s="1" t="s">
        <v>98</v>
      </c>
      <c r="AG151" s="3">
        <v>2.19</v>
      </c>
      <c r="AH151" s="1" t="s">
        <v>98</v>
      </c>
      <c r="AI151" s="1" t="s">
        <v>98</v>
      </c>
      <c r="AJ151" s="2">
        <v>10.4</v>
      </c>
      <c r="AK151" s="1" t="s">
        <v>98</v>
      </c>
      <c r="AL151" s="1" t="s">
        <v>98</v>
      </c>
      <c r="AM151" s="4">
        <v>6970</v>
      </c>
      <c r="AN151" s="4">
        <v>754</v>
      </c>
      <c r="AO151" s="4">
        <v>624</v>
      </c>
      <c r="AP151" s="3">
        <v>8.7200000000000006</v>
      </c>
      <c r="AQ151" s="4">
        <v>795</v>
      </c>
      <c r="AR151" s="4">
        <v>207</v>
      </c>
      <c r="AS151" s="4">
        <v>132</v>
      </c>
      <c r="AT151" s="3">
        <v>2.95</v>
      </c>
      <c r="AU151" s="1" t="s">
        <v>98</v>
      </c>
      <c r="AV151" s="1" t="s">
        <v>98</v>
      </c>
      <c r="AW151" s="1" t="s">
        <v>98</v>
      </c>
      <c r="AX151" s="4">
        <v>176</v>
      </c>
      <c r="AY151" s="4">
        <v>76200</v>
      </c>
      <c r="AZ151" s="1" t="s">
        <v>98</v>
      </c>
      <c r="BA151" s="2">
        <v>58.7</v>
      </c>
      <c r="BB151" s="4">
        <v>482</v>
      </c>
      <c r="BC151" s="1" t="s">
        <v>98</v>
      </c>
      <c r="BD151" s="1" t="s">
        <v>98</v>
      </c>
      <c r="BE151" s="4">
        <v>140</v>
      </c>
      <c r="BF151" s="4">
        <v>375</v>
      </c>
      <c r="BG151" s="1" t="s">
        <v>98</v>
      </c>
      <c r="BH151" s="1" t="s">
        <v>98</v>
      </c>
      <c r="BI151" s="1" t="s">
        <v>98</v>
      </c>
      <c r="BJ151" s="1" t="s">
        <v>98</v>
      </c>
      <c r="BK151" s="1" t="s">
        <v>98</v>
      </c>
      <c r="BL151" s="1" t="s">
        <v>98</v>
      </c>
      <c r="BM151" s="1" t="s">
        <v>98</v>
      </c>
      <c r="BN151" s="1" t="s">
        <v>98</v>
      </c>
      <c r="BO151" s="1" t="s">
        <v>98</v>
      </c>
      <c r="BP151" s="1" t="s">
        <v>98</v>
      </c>
      <c r="BQ151" s="1" t="s">
        <v>98</v>
      </c>
      <c r="BR151" s="1" t="s">
        <v>98</v>
      </c>
      <c r="BS151" s="1" t="s">
        <v>98</v>
      </c>
      <c r="BT151" s="1" t="s">
        <v>98</v>
      </c>
      <c r="BU151" s="1" t="s">
        <v>98</v>
      </c>
      <c r="BV151" s="1" t="s">
        <v>98</v>
      </c>
      <c r="BW151" s="3">
        <v>3.53</v>
      </c>
      <c r="BX151" s="2">
        <v>19.600000000000001</v>
      </c>
      <c r="BY151" s="2">
        <v>76.7</v>
      </c>
      <c r="BZ151" s="1" t="s">
        <v>98</v>
      </c>
      <c r="CA151" s="2">
        <v>88.7</v>
      </c>
      <c r="CB151" s="2">
        <v>56.6</v>
      </c>
      <c r="CC151" s="2">
        <v>68.599999999999994</v>
      </c>
      <c r="CD151" s="11">
        <v>15.125</v>
      </c>
      <c r="CE151" s="11">
        <v>5.5</v>
      </c>
      <c r="CF151" s="12" t="s">
        <v>98</v>
      </c>
      <c r="CG151" s="3">
        <f>Beams!$B$11/F151</f>
        <v>122.70742358078603</v>
      </c>
      <c r="CH151" s="3">
        <f>Beams!$B$9/AO151</f>
        <v>18.012820512820515</v>
      </c>
      <c r="CI151" s="3">
        <f>Beams!$C$9/AS151</f>
        <v>85.151515151515156</v>
      </c>
      <c r="CJ151" s="3">
        <f>Beams!$B$8*BE151/(AQ151*2*T151)</f>
        <v>361.19910021576453</v>
      </c>
      <c r="CK151" s="3">
        <f>Beams!$C$8*BF151/(AM151*Q151)</f>
        <v>397.85169523521864</v>
      </c>
      <c r="CL151" s="3">
        <f>Beams!$B$12*T151/AX151</f>
        <v>174.98636363636365</v>
      </c>
      <c r="CM151" s="3">
        <f>Beams!$B$12*Q151/AX151</f>
        <v>97.072727272727263</v>
      </c>
      <c r="CN151" s="3">
        <f t="shared" si="4"/>
        <v>730.9398771380263</v>
      </c>
      <c r="CO151" s="3">
        <f t="shared" si="5"/>
        <v>744.40936921131902</v>
      </c>
      <c r="CP151" s="3"/>
      <c r="CQ151" s="3">
        <f>MIN(Beams!$B$21:$B$22)/MAX(CN151:CP151)-1</f>
        <v>25.866937504009982</v>
      </c>
      <c r="CS151" s="1"/>
      <c r="CT151" s="2"/>
      <c r="CU151" s="2"/>
      <c r="CV151" s="1"/>
      <c r="CW151" s="1"/>
      <c r="CX151" s="1"/>
      <c r="CY151" s="2"/>
      <c r="CZ151" s="2"/>
      <c r="DA151" s="1"/>
      <c r="DB151" s="1"/>
      <c r="DC151" s="1"/>
      <c r="DD151" s="1"/>
      <c r="DE151" s="1"/>
      <c r="DF151" s="1"/>
      <c r="DG151" s="3"/>
      <c r="DH151" s="1"/>
      <c r="DI151" s="1"/>
      <c r="DJ151" s="2"/>
      <c r="DK151" s="1"/>
      <c r="DL151" s="1"/>
      <c r="DM151" s="1"/>
      <c r="DN151" s="1"/>
      <c r="DO151" s="1"/>
      <c r="DP151" s="1"/>
      <c r="DQ151" s="1"/>
      <c r="DR151" s="1"/>
      <c r="DS151" s="1"/>
      <c r="DT151" s="2"/>
      <c r="DU151" s="1"/>
      <c r="DV151" s="1"/>
      <c r="DW151" s="1"/>
      <c r="DX151" s="1"/>
      <c r="DY151" s="1"/>
      <c r="DZ151" s="1"/>
      <c r="EA151" s="1"/>
      <c r="EB151" s="1"/>
      <c r="EC151" s="1"/>
      <c r="ED151" s="4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</row>
    <row r="152" spans="1:162" x14ac:dyDescent="0.55000000000000004">
      <c r="A152" s="1" t="s">
        <v>17</v>
      </c>
      <c r="B152" s="1" t="s">
        <v>247</v>
      </c>
      <c r="C152" s="1" t="s">
        <v>247</v>
      </c>
      <c r="D152" s="1" t="s">
        <v>94</v>
      </c>
      <c r="E152" s="4">
        <v>283</v>
      </c>
      <c r="F152" s="2">
        <v>83.3</v>
      </c>
      <c r="G152" s="2">
        <v>21.9</v>
      </c>
      <c r="H152" s="11">
        <v>21.875</v>
      </c>
      <c r="I152" s="1" t="s">
        <v>98</v>
      </c>
      <c r="J152" s="1" t="s">
        <v>98</v>
      </c>
      <c r="K152" s="1" t="s">
        <v>98</v>
      </c>
      <c r="L152" s="2">
        <v>11.9</v>
      </c>
      <c r="M152" s="11">
        <v>11.875</v>
      </c>
      <c r="N152" s="11" t="s">
        <v>98</v>
      </c>
      <c r="O152" s="1" t="s">
        <v>98</v>
      </c>
      <c r="P152" s="1" t="s">
        <v>98</v>
      </c>
      <c r="Q152" s="3">
        <v>1.4</v>
      </c>
      <c r="R152" s="11">
        <v>1.375</v>
      </c>
      <c r="S152" s="13">
        <v>0.6875</v>
      </c>
      <c r="T152" s="3">
        <v>2.5</v>
      </c>
      <c r="U152" s="13">
        <v>2.5</v>
      </c>
      <c r="V152" s="1" t="s">
        <v>98</v>
      </c>
      <c r="W152" s="1" t="s">
        <v>98</v>
      </c>
      <c r="X152" s="1" t="s">
        <v>98</v>
      </c>
      <c r="Y152" s="16">
        <v>3</v>
      </c>
      <c r="Z152" s="18">
        <v>3.375</v>
      </c>
      <c r="AA152" s="18">
        <v>1.5</v>
      </c>
      <c r="AB152" s="1" t="s">
        <v>98</v>
      </c>
      <c r="AC152" s="1" t="s">
        <v>98</v>
      </c>
      <c r="AD152" s="1" t="s">
        <v>98</v>
      </c>
      <c r="AE152" s="1" t="s">
        <v>98</v>
      </c>
      <c r="AF152" s="1" t="s">
        <v>98</v>
      </c>
      <c r="AG152" s="3">
        <v>2.38</v>
      </c>
      <c r="AH152" s="1" t="s">
        <v>98</v>
      </c>
      <c r="AI152" s="1" t="s">
        <v>98</v>
      </c>
      <c r="AJ152" s="2">
        <v>11.3</v>
      </c>
      <c r="AK152" s="1" t="s">
        <v>98</v>
      </c>
      <c r="AL152" s="1" t="s">
        <v>98</v>
      </c>
      <c r="AM152" s="4">
        <v>6170</v>
      </c>
      <c r="AN152" s="4">
        <v>676</v>
      </c>
      <c r="AO152" s="4">
        <v>565</v>
      </c>
      <c r="AP152" s="3">
        <v>8.61</v>
      </c>
      <c r="AQ152" s="4">
        <v>704</v>
      </c>
      <c r="AR152" s="4">
        <v>185</v>
      </c>
      <c r="AS152" s="4">
        <v>118</v>
      </c>
      <c r="AT152" s="3">
        <v>2.91</v>
      </c>
      <c r="AU152" s="1" t="s">
        <v>98</v>
      </c>
      <c r="AV152" s="1" t="s">
        <v>98</v>
      </c>
      <c r="AW152" s="1" t="s">
        <v>98</v>
      </c>
      <c r="AX152" s="4">
        <v>134</v>
      </c>
      <c r="AY152" s="4">
        <v>65900</v>
      </c>
      <c r="AZ152" s="1" t="s">
        <v>98</v>
      </c>
      <c r="BA152" s="2">
        <v>57.7</v>
      </c>
      <c r="BB152" s="4">
        <v>429</v>
      </c>
      <c r="BC152" s="1" t="s">
        <v>98</v>
      </c>
      <c r="BD152" s="1" t="s">
        <v>98</v>
      </c>
      <c r="BE152" s="4">
        <v>127</v>
      </c>
      <c r="BF152" s="4">
        <v>339</v>
      </c>
      <c r="BG152" s="1" t="s">
        <v>98</v>
      </c>
      <c r="BH152" s="1" t="s">
        <v>98</v>
      </c>
      <c r="BI152" s="1" t="s">
        <v>98</v>
      </c>
      <c r="BJ152" s="1" t="s">
        <v>98</v>
      </c>
      <c r="BK152" s="1" t="s">
        <v>98</v>
      </c>
      <c r="BL152" s="1" t="s">
        <v>98</v>
      </c>
      <c r="BM152" s="1" t="s">
        <v>98</v>
      </c>
      <c r="BN152" s="1" t="s">
        <v>98</v>
      </c>
      <c r="BO152" s="1" t="s">
        <v>98</v>
      </c>
      <c r="BP152" s="1" t="s">
        <v>98</v>
      </c>
      <c r="BQ152" s="1" t="s">
        <v>98</v>
      </c>
      <c r="BR152" s="1" t="s">
        <v>98</v>
      </c>
      <c r="BS152" s="1" t="s">
        <v>98</v>
      </c>
      <c r="BT152" s="1" t="s">
        <v>98</v>
      </c>
      <c r="BU152" s="1" t="s">
        <v>98</v>
      </c>
      <c r="BV152" s="1" t="s">
        <v>98</v>
      </c>
      <c r="BW152" s="3">
        <v>3.47</v>
      </c>
      <c r="BX152" s="2">
        <v>19.399999999999999</v>
      </c>
      <c r="BY152" s="2">
        <v>75.8</v>
      </c>
      <c r="BZ152" s="1" t="s">
        <v>98</v>
      </c>
      <c r="CA152" s="2">
        <v>87.7</v>
      </c>
      <c r="CB152" s="2">
        <v>55.7</v>
      </c>
      <c r="CC152" s="2">
        <v>67.599999999999994</v>
      </c>
      <c r="CD152" s="11">
        <v>15.125</v>
      </c>
      <c r="CE152" s="11">
        <v>5.5</v>
      </c>
      <c r="CF152" s="12" t="s">
        <v>98</v>
      </c>
      <c r="CG152" s="3">
        <f>Beams!$B$11/F152</f>
        <v>134.93397358943577</v>
      </c>
      <c r="CH152" s="3">
        <f>Beams!$B$9/AO152</f>
        <v>19.893805309734514</v>
      </c>
      <c r="CI152" s="3">
        <f>Beams!$C$9/AS152</f>
        <v>95.254237288135599</v>
      </c>
      <c r="CJ152" s="3">
        <f>Beams!$B$8*BE152/(AQ152*2*T152)</f>
        <v>405.53409090909093</v>
      </c>
      <c r="CK152" s="3">
        <f>Beams!$C$8*BF152/(AM152*Q152)</f>
        <v>441.11599907385971</v>
      </c>
      <c r="CL152" s="3">
        <f>Beams!$B$12*T152/AX152</f>
        <v>209.70149253731344</v>
      </c>
      <c r="CM152" s="3">
        <f>Beams!$B$12*Q152/AX152</f>
        <v>117.43283582089551</v>
      </c>
      <c r="CN152" s="3">
        <f t="shared" si="4"/>
        <v>829.36051232610976</v>
      </c>
      <c r="CO152" s="3">
        <f t="shared" si="5"/>
        <v>829.25412360983069</v>
      </c>
      <c r="CP152" s="3"/>
      <c r="CQ152" s="3">
        <f>MIN(Beams!$B$21:$B$22)/MAX(CN152:CP152)-1</f>
        <v>23.114965329017103</v>
      </c>
      <c r="CS152" s="1"/>
      <c r="CT152" s="2"/>
      <c r="CU152" s="2"/>
      <c r="CV152" s="1"/>
      <c r="CW152" s="1"/>
      <c r="CX152" s="1"/>
      <c r="CY152" s="2"/>
      <c r="CZ152" s="1"/>
      <c r="DA152" s="1"/>
      <c r="DB152" s="1"/>
      <c r="DC152" s="1"/>
      <c r="DD152" s="1"/>
      <c r="DE152" s="1"/>
      <c r="DF152" s="1"/>
      <c r="DG152" s="3"/>
      <c r="DH152" s="1"/>
      <c r="DI152" s="1"/>
      <c r="DJ152" s="2"/>
      <c r="DK152" s="1"/>
      <c r="DL152" s="1"/>
      <c r="DM152" s="1"/>
      <c r="DN152" s="1"/>
      <c r="DO152" s="1"/>
      <c r="DP152" s="1"/>
      <c r="DQ152" s="1"/>
      <c r="DR152" s="1"/>
      <c r="DS152" s="1"/>
      <c r="DT152" s="2"/>
      <c r="DU152" s="1"/>
      <c r="DV152" s="1"/>
      <c r="DW152" s="1"/>
      <c r="DX152" s="1"/>
      <c r="DY152" s="1"/>
      <c r="DZ152" s="1"/>
      <c r="EA152" s="1"/>
      <c r="EB152" s="1"/>
      <c r="EC152" s="1"/>
      <c r="ED152" s="4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</row>
    <row r="153" spans="1:162" x14ac:dyDescent="0.55000000000000004">
      <c r="A153" s="1" t="s">
        <v>17</v>
      </c>
      <c r="B153" s="1" t="s">
        <v>248</v>
      </c>
      <c r="C153" s="1" t="s">
        <v>248</v>
      </c>
      <c r="D153" s="1" t="s">
        <v>94</v>
      </c>
      <c r="E153" s="4">
        <v>258</v>
      </c>
      <c r="F153" s="2">
        <v>76</v>
      </c>
      <c r="G153" s="2">
        <v>21.5</v>
      </c>
      <c r="H153" s="11">
        <v>21.5</v>
      </c>
      <c r="I153" s="1" t="s">
        <v>98</v>
      </c>
      <c r="J153" s="1" t="s">
        <v>98</v>
      </c>
      <c r="K153" s="1" t="s">
        <v>98</v>
      </c>
      <c r="L153" s="2">
        <v>11.8</v>
      </c>
      <c r="M153" s="11">
        <v>11.75</v>
      </c>
      <c r="N153" s="11" t="s">
        <v>98</v>
      </c>
      <c r="O153" s="1" t="s">
        <v>98</v>
      </c>
      <c r="P153" s="1" t="s">
        <v>98</v>
      </c>
      <c r="Q153" s="3">
        <v>1.28</v>
      </c>
      <c r="R153" s="11">
        <v>1.25</v>
      </c>
      <c r="S153" s="13">
        <v>0.625</v>
      </c>
      <c r="T153" s="3">
        <v>2.2999999999999998</v>
      </c>
      <c r="U153" s="13">
        <v>2.3125</v>
      </c>
      <c r="V153" s="1" t="s">
        <v>98</v>
      </c>
      <c r="W153" s="1" t="s">
        <v>98</v>
      </c>
      <c r="X153" s="1" t="s">
        <v>98</v>
      </c>
      <c r="Y153" s="16">
        <v>2.7</v>
      </c>
      <c r="Z153" s="18">
        <v>3.1875</v>
      </c>
      <c r="AA153" s="18">
        <v>1.4375</v>
      </c>
      <c r="AB153" s="1" t="s">
        <v>98</v>
      </c>
      <c r="AC153" s="1" t="s">
        <v>98</v>
      </c>
      <c r="AD153" s="1" t="s">
        <v>98</v>
      </c>
      <c r="AE153" s="1" t="s">
        <v>98</v>
      </c>
      <c r="AF153" s="1" t="s">
        <v>98</v>
      </c>
      <c r="AG153" s="3">
        <v>2.56</v>
      </c>
      <c r="AH153" s="1" t="s">
        <v>98</v>
      </c>
      <c r="AI153" s="1" t="s">
        <v>98</v>
      </c>
      <c r="AJ153" s="2">
        <v>12.5</v>
      </c>
      <c r="AK153" s="1" t="s">
        <v>98</v>
      </c>
      <c r="AL153" s="1" t="s">
        <v>98</v>
      </c>
      <c r="AM153" s="4">
        <v>5510</v>
      </c>
      <c r="AN153" s="4">
        <v>611</v>
      </c>
      <c r="AO153" s="4">
        <v>514</v>
      </c>
      <c r="AP153" s="3">
        <v>8.5299999999999994</v>
      </c>
      <c r="AQ153" s="4">
        <v>628</v>
      </c>
      <c r="AR153" s="4">
        <v>166</v>
      </c>
      <c r="AS153" s="4">
        <v>107</v>
      </c>
      <c r="AT153" s="3">
        <v>2.88</v>
      </c>
      <c r="AU153" s="1" t="s">
        <v>98</v>
      </c>
      <c r="AV153" s="1" t="s">
        <v>98</v>
      </c>
      <c r="AW153" s="1" t="s">
        <v>98</v>
      </c>
      <c r="AX153" s="4">
        <v>103</v>
      </c>
      <c r="AY153" s="4">
        <v>57600</v>
      </c>
      <c r="AZ153" s="1" t="s">
        <v>98</v>
      </c>
      <c r="BA153" s="2">
        <v>56.6</v>
      </c>
      <c r="BB153" s="4">
        <v>384</v>
      </c>
      <c r="BC153" s="1" t="s">
        <v>98</v>
      </c>
      <c r="BD153" s="1" t="s">
        <v>98</v>
      </c>
      <c r="BE153" s="4">
        <v>116</v>
      </c>
      <c r="BF153" s="4">
        <v>306</v>
      </c>
      <c r="BG153" s="1" t="s">
        <v>98</v>
      </c>
      <c r="BH153" s="1" t="s">
        <v>98</v>
      </c>
      <c r="BI153" s="1" t="s">
        <v>98</v>
      </c>
      <c r="BJ153" s="1" t="s">
        <v>98</v>
      </c>
      <c r="BK153" s="1" t="s">
        <v>98</v>
      </c>
      <c r="BL153" s="1" t="s">
        <v>98</v>
      </c>
      <c r="BM153" s="1" t="s">
        <v>98</v>
      </c>
      <c r="BN153" s="1" t="s">
        <v>98</v>
      </c>
      <c r="BO153" s="1" t="s">
        <v>98</v>
      </c>
      <c r="BP153" s="1" t="s">
        <v>98</v>
      </c>
      <c r="BQ153" s="1" t="s">
        <v>98</v>
      </c>
      <c r="BR153" s="1" t="s">
        <v>98</v>
      </c>
      <c r="BS153" s="1" t="s">
        <v>98</v>
      </c>
      <c r="BT153" s="1" t="s">
        <v>98</v>
      </c>
      <c r="BU153" s="1" t="s">
        <v>98</v>
      </c>
      <c r="BV153" s="1" t="s">
        <v>98</v>
      </c>
      <c r="BW153" s="3">
        <v>3.42</v>
      </c>
      <c r="BX153" s="2">
        <v>19.2</v>
      </c>
      <c r="BY153" s="2">
        <v>75.099999999999994</v>
      </c>
      <c r="BZ153" s="1" t="s">
        <v>98</v>
      </c>
      <c r="CA153" s="2">
        <v>86.9</v>
      </c>
      <c r="CB153" s="2">
        <v>54.8</v>
      </c>
      <c r="CC153" s="2">
        <v>66.599999999999994</v>
      </c>
      <c r="CD153" s="11">
        <v>15.125</v>
      </c>
      <c r="CE153" s="11">
        <v>5.5</v>
      </c>
      <c r="CF153" s="12" t="s">
        <v>98</v>
      </c>
      <c r="CG153" s="3">
        <f>Beams!$B$11/F153</f>
        <v>147.89473684210526</v>
      </c>
      <c r="CH153" s="3">
        <f>Beams!$B$9/AO153</f>
        <v>21.867704280155642</v>
      </c>
      <c r="CI153" s="3">
        <f>Beams!$C$9/AS153</f>
        <v>105.04672897196262</v>
      </c>
      <c r="CJ153" s="3">
        <f>Beams!$B$8*BE153/(AQ153*2*T153)</f>
        <v>451.34311824979233</v>
      </c>
      <c r="CK153" s="3">
        <f>Beams!$C$8*BF153/(AM153*Q153)</f>
        <v>487.67014519056261</v>
      </c>
      <c r="CL153" s="3">
        <f>Beams!$B$12*T153/AX153</f>
        <v>250.99029126213588</v>
      </c>
      <c r="CM153" s="3">
        <f>Beams!$B$12*Q153/AX153</f>
        <v>139.68155339805827</v>
      </c>
      <c r="CN153" s="3">
        <f t="shared" si="4"/>
        <v>935.75653354158806</v>
      </c>
      <c r="CO153" s="3">
        <f t="shared" si="5"/>
        <v>920.6081688631233</v>
      </c>
      <c r="CP153" s="3"/>
      <c r="CQ153" s="3">
        <f>MIN(Beams!$B$21:$B$22)/MAX(CN153:CP153)-1</f>
        <v>20.373080799452559</v>
      </c>
      <c r="CS153" s="1"/>
      <c r="CT153" s="2"/>
      <c r="CU153" s="2"/>
      <c r="CV153" s="1"/>
      <c r="CW153" s="1"/>
      <c r="CX153" s="1"/>
      <c r="CY153" s="2"/>
      <c r="CZ153" s="1"/>
      <c r="DA153" s="1"/>
      <c r="DB153" s="1"/>
      <c r="DC153" s="1"/>
      <c r="DD153" s="1"/>
      <c r="DE153" s="1"/>
      <c r="DF153" s="1"/>
      <c r="DG153" s="3"/>
      <c r="DH153" s="1"/>
      <c r="DI153" s="1"/>
      <c r="DJ153" s="2"/>
      <c r="DK153" s="1"/>
      <c r="DL153" s="1"/>
      <c r="DM153" s="1"/>
      <c r="DN153" s="1"/>
      <c r="DO153" s="1"/>
      <c r="DP153" s="1"/>
      <c r="DQ153" s="1"/>
      <c r="DR153" s="1"/>
      <c r="DS153" s="1"/>
      <c r="DT153" s="2"/>
      <c r="DU153" s="1"/>
      <c r="DV153" s="1"/>
      <c r="DW153" s="1"/>
      <c r="DX153" s="1"/>
      <c r="DY153" s="1"/>
      <c r="DZ153" s="1"/>
      <c r="EA153" s="1"/>
      <c r="EB153" s="1"/>
      <c r="EC153" s="1"/>
      <c r="ED153" s="4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</row>
    <row r="154" spans="1:162" x14ac:dyDescent="0.55000000000000004">
      <c r="A154" s="1" t="s">
        <v>17</v>
      </c>
      <c r="B154" s="1" t="s">
        <v>249</v>
      </c>
      <c r="C154" s="1" t="s">
        <v>249</v>
      </c>
      <c r="D154" s="1" t="s">
        <v>94</v>
      </c>
      <c r="E154" s="4">
        <v>234</v>
      </c>
      <c r="F154" s="2">
        <v>68.599999999999994</v>
      </c>
      <c r="G154" s="2">
        <v>21.1</v>
      </c>
      <c r="H154" s="11">
        <v>21</v>
      </c>
      <c r="I154" s="1" t="s">
        <v>98</v>
      </c>
      <c r="J154" s="1" t="s">
        <v>98</v>
      </c>
      <c r="K154" s="1" t="s">
        <v>98</v>
      </c>
      <c r="L154" s="2">
        <v>11.7</v>
      </c>
      <c r="M154" s="11">
        <v>11.625</v>
      </c>
      <c r="N154" s="11" t="s">
        <v>98</v>
      </c>
      <c r="O154" s="1" t="s">
        <v>98</v>
      </c>
      <c r="P154" s="1" t="s">
        <v>98</v>
      </c>
      <c r="Q154" s="3">
        <v>1.1599999999999999</v>
      </c>
      <c r="R154" s="11">
        <v>1.1875</v>
      </c>
      <c r="S154" s="13">
        <v>0.625</v>
      </c>
      <c r="T154" s="3">
        <v>2.11</v>
      </c>
      <c r="U154" s="13">
        <v>2.125</v>
      </c>
      <c r="V154" s="1" t="s">
        <v>98</v>
      </c>
      <c r="W154" s="1" t="s">
        <v>98</v>
      </c>
      <c r="X154" s="1" t="s">
        <v>98</v>
      </c>
      <c r="Y154" s="16">
        <v>2.5099999999999998</v>
      </c>
      <c r="Z154" s="18">
        <v>3</v>
      </c>
      <c r="AA154" s="18">
        <v>1.375</v>
      </c>
      <c r="AB154" s="1" t="s">
        <v>98</v>
      </c>
      <c r="AC154" s="1" t="s">
        <v>98</v>
      </c>
      <c r="AD154" s="1" t="s">
        <v>98</v>
      </c>
      <c r="AE154" s="1" t="s">
        <v>98</v>
      </c>
      <c r="AF154" s="1" t="s">
        <v>98</v>
      </c>
      <c r="AG154" s="3">
        <v>2.76</v>
      </c>
      <c r="AH154" s="1" t="s">
        <v>98</v>
      </c>
      <c r="AI154" s="1" t="s">
        <v>98</v>
      </c>
      <c r="AJ154" s="2">
        <v>13.8</v>
      </c>
      <c r="AK154" s="1" t="s">
        <v>98</v>
      </c>
      <c r="AL154" s="1" t="s">
        <v>98</v>
      </c>
      <c r="AM154" s="4">
        <v>4900</v>
      </c>
      <c r="AN154" s="4">
        <v>549</v>
      </c>
      <c r="AO154" s="4">
        <v>466</v>
      </c>
      <c r="AP154" s="3">
        <v>8.44</v>
      </c>
      <c r="AQ154" s="4">
        <v>558</v>
      </c>
      <c r="AR154" s="4">
        <v>149</v>
      </c>
      <c r="AS154" s="2">
        <v>95.8</v>
      </c>
      <c r="AT154" s="3">
        <v>2.85</v>
      </c>
      <c r="AU154" s="1" t="s">
        <v>98</v>
      </c>
      <c r="AV154" s="1" t="s">
        <v>98</v>
      </c>
      <c r="AW154" s="1" t="s">
        <v>98</v>
      </c>
      <c r="AX154" s="2">
        <v>78.7</v>
      </c>
      <c r="AY154" s="4">
        <v>50100</v>
      </c>
      <c r="AZ154" s="1" t="s">
        <v>98</v>
      </c>
      <c r="BA154" s="2">
        <v>55.5</v>
      </c>
      <c r="BB154" s="4">
        <v>343</v>
      </c>
      <c r="BC154" s="1" t="s">
        <v>98</v>
      </c>
      <c r="BD154" s="1" t="s">
        <v>98</v>
      </c>
      <c r="BE154" s="4">
        <v>106</v>
      </c>
      <c r="BF154" s="4">
        <v>276</v>
      </c>
      <c r="BG154" s="1" t="s">
        <v>98</v>
      </c>
      <c r="BH154" s="1" t="s">
        <v>98</v>
      </c>
      <c r="BI154" s="1" t="s">
        <v>98</v>
      </c>
      <c r="BJ154" s="1" t="s">
        <v>98</v>
      </c>
      <c r="BK154" s="1" t="s">
        <v>98</v>
      </c>
      <c r="BL154" s="1" t="s">
        <v>98</v>
      </c>
      <c r="BM154" s="1" t="s">
        <v>98</v>
      </c>
      <c r="BN154" s="1" t="s">
        <v>98</v>
      </c>
      <c r="BO154" s="1" t="s">
        <v>98</v>
      </c>
      <c r="BP154" s="1" t="s">
        <v>98</v>
      </c>
      <c r="BQ154" s="1" t="s">
        <v>98</v>
      </c>
      <c r="BR154" s="1" t="s">
        <v>98</v>
      </c>
      <c r="BS154" s="1" t="s">
        <v>98</v>
      </c>
      <c r="BT154" s="1" t="s">
        <v>98</v>
      </c>
      <c r="BU154" s="1" t="s">
        <v>98</v>
      </c>
      <c r="BV154" s="1" t="s">
        <v>98</v>
      </c>
      <c r="BW154" s="3">
        <v>3.37</v>
      </c>
      <c r="BX154" s="2">
        <v>19</v>
      </c>
      <c r="BY154" s="2">
        <v>74.3</v>
      </c>
      <c r="BZ154" s="1" t="s">
        <v>98</v>
      </c>
      <c r="CA154" s="2">
        <v>86</v>
      </c>
      <c r="CB154" s="2">
        <v>53.9</v>
      </c>
      <c r="CC154" s="2">
        <v>65.599999999999994</v>
      </c>
      <c r="CD154" s="11">
        <v>15.125</v>
      </c>
      <c r="CE154" s="11">
        <v>5.5</v>
      </c>
      <c r="CF154" s="12" t="s">
        <v>98</v>
      </c>
      <c r="CG154" s="3">
        <f>Beams!$B$11/F154</f>
        <v>163.84839650145773</v>
      </c>
      <c r="CH154" s="3">
        <f>Beams!$B$9/AO154</f>
        <v>24.120171673819744</v>
      </c>
      <c r="CI154" s="3">
        <f>Beams!$C$9/AS154</f>
        <v>117.32776617954072</v>
      </c>
      <c r="CJ154" s="3">
        <f>Beams!$B$8*BE154/(AQ154*2*T154)</f>
        <v>505.97088450627672</v>
      </c>
      <c r="CK154" s="3">
        <f>Beams!$C$8*BF154/(AM154*Q154)</f>
        <v>545.78465869106265</v>
      </c>
      <c r="CL154" s="3">
        <f>Beams!$B$12*T154/AX154</f>
        <v>301.35196950444725</v>
      </c>
      <c r="CM154" s="3">
        <f>Beams!$B$12*Q154/AX154</f>
        <v>165.67217280813213</v>
      </c>
      <c r="CN154" s="3">
        <f t="shared" si="4"/>
        <v>1064.7368164233399</v>
      </c>
      <c r="CO154" s="3">
        <f t="shared" si="5"/>
        <v>1034.0166049377306</v>
      </c>
      <c r="CP154" s="3"/>
      <c r="CQ154" s="3">
        <f>MIN(Beams!$B$21:$B$22)/MAX(CN154:CP154)-1</f>
        <v>17.783984634986069</v>
      </c>
      <c r="CS154" s="1"/>
      <c r="CT154" s="2"/>
      <c r="CU154" s="2"/>
      <c r="CV154" s="1"/>
      <c r="CW154" s="1"/>
      <c r="CX154" s="1"/>
      <c r="CY154" s="2"/>
      <c r="CZ154" s="1"/>
      <c r="DA154" s="1"/>
      <c r="DB154" s="1"/>
      <c r="DC154" s="1"/>
      <c r="DD154" s="1"/>
      <c r="DE154" s="1"/>
      <c r="DF154" s="1"/>
      <c r="DG154" s="3"/>
      <c r="DH154" s="1"/>
      <c r="DI154" s="1"/>
      <c r="DJ154" s="2"/>
      <c r="DK154" s="1"/>
      <c r="DL154" s="1"/>
      <c r="DM154" s="1"/>
      <c r="DN154" s="1"/>
      <c r="DO154" s="1"/>
      <c r="DP154" s="1"/>
      <c r="DQ154" s="1"/>
      <c r="DR154" s="1"/>
      <c r="DS154" s="1"/>
      <c r="DT154" s="2"/>
      <c r="DU154" s="1"/>
      <c r="DV154" s="1"/>
      <c r="DW154" s="1"/>
      <c r="DX154" s="1"/>
      <c r="DY154" s="1"/>
      <c r="DZ154" s="1"/>
      <c r="EA154" s="1"/>
      <c r="EB154" s="1"/>
      <c r="EC154" s="1"/>
      <c r="ED154" s="4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</row>
    <row r="155" spans="1:162" x14ac:dyDescent="0.55000000000000004">
      <c r="A155" s="1" t="s">
        <v>17</v>
      </c>
      <c r="B155" s="1" t="s">
        <v>250</v>
      </c>
      <c r="C155" s="1" t="s">
        <v>250</v>
      </c>
      <c r="D155" s="1" t="s">
        <v>100</v>
      </c>
      <c r="E155" s="4">
        <v>211</v>
      </c>
      <c r="F155" s="2">
        <v>62.3</v>
      </c>
      <c r="G155" s="2">
        <v>20.7</v>
      </c>
      <c r="H155" s="11">
        <v>20.625</v>
      </c>
      <c r="I155" s="1" t="s">
        <v>98</v>
      </c>
      <c r="J155" s="1" t="s">
        <v>98</v>
      </c>
      <c r="K155" s="1" t="s">
        <v>98</v>
      </c>
      <c r="L155" s="2">
        <v>11.6</v>
      </c>
      <c r="M155" s="11">
        <v>11.5</v>
      </c>
      <c r="N155" s="11" t="s">
        <v>98</v>
      </c>
      <c r="O155" s="1" t="s">
        <v>98</v>
      </c>
      <c r="P155" s="1" t="s">
        <v>98</v>
      </c>
      <c r="Q155" s="3">
        <v>1.06</v>
      </c>
      <c r="R155" s="11">
        <v>1.0625</v>
      </c>
      <c r="S155" s="13">
        <v>0.5625</v>
      </c>
      <c r="T155" s="3">
        <v>1.91</v>
      </c>
      <c r="U155" s="13">
        <v>1.9375</v>
      </c>
      <c r="V155" s="1" t="s">
        <v>98</v>
      </c>
      <c r="W155" s="1" t="s">
        <v>98</v>
      </c>
      <c r="X155" s="1" t="s">
        <v>98</v>
      </c>
      <c r="Y155" s="16">
        <v>2.31</v>
      </c>
      <c r="Z155" s="18">
        <v>2.8125</v>
      </c>
      <c r="AA155" s="18">
        <v>1.375</v>
      </c>
      <c r="AB155" s="1" t="s">
        <v>98</v>
      </c>
      <c r="AC155" s="1" t="s">
        <v>98</v>
      </c>
      <c r="AD155" s="1" t="s">
        <v>98</v>
      </c>
      <c r="AE155" s="1" t="s">
        <v>98</v>
      </c>
      <c r="AF155" s="1" t="s">
        <v>98</v>
      </c>
      <c r="AG155" s="3">
        <v>3.02</v>
      </c>
      <c r="AH155" s="1" t="s">
        <v>98</v>
      </c>
      <c r="AI155" s="1" t="s">
        <v>98</v>
      </c>
      <c r="AJ155" s="2">
        <v>15.1</v>
      </c>
      <c r="AK155" s="1" t="s">
        <v>98</v>
      </c>
      <c r="AL155" s="1" t="s">
        <v>98</v>
      </c>
      <c r="AM155" s="4">
        <v>4330</v>
      </c>
      <c r="AN155" s="4">
        <v>490</v>
      </c>
      <c r="AO155" s="4">
        <v>419</v>
      </c>
      <c r="AP155" s="3">
        <v>8.35</v>
      </c>
      <c r="AQ155" s="4">
        <v>493</v>
      </c>
      <c r="AR155" s="4">
        <v>132</v>
      </c>
      <c r="AS155" s="2">
        <v>85.3</v>
      </c>
      <c r="AT155" s="3">
        <v>2.82</v>
      </c>
      <c r="AU155" s="1" t="s">
        <v>98</v>
      </c>
      <c r="AV155" s="1" t="s">
        <v>98</v>
      </c>
      <c r="AW155" s="1" t="s">
        <v>98</v>
      </c>
      <c r="AX155" s="2">
        <v>58.6</v>
      </c>
      <c r="AY155" s="4">
        <v>43400</v>
      </c>
      <c r="AZ155" s="1" t="s">
        <v>98</v>
      </c>
      <c r="BA155" s="2">
        <v>54.5</v>
      </c>
      <c r="BB155" s="4">
        <v>302</v>
      </c>
      <c r="BC155" s="1" t="s">
        <v>98</v>
      </c>
      <c r="BD155" s="1" t="s">
        <v>98</v>
      </c>
      <c r="BE155" s="2">
        <v>94.6</v>
      </c>
      <c r="BF155" s="4">
        <v>246</v>
      </c>
      <c r="BG155" s="1" t="s">
        <v>98</v>
      </c>
      <c r="BH155" s="1" t="s">
        <v>98</v>
      </c>
      <c r="BI155" s="1" t="s">
        <v>98</v>
      </c>
      <c r="BJ155" s="1" t="s">
        <v>98</v>
      </c>
      <c r="BK155" s="1" t="s">
        <v>98</v>
      </c>
      <c r="BL155" s="1" t="s">
        <v>98</v>
      </c>
      <c r="BM155" s="1" t="s">
        <v>98</v>
      </c>
      <c r="BN155" s="1" t="s">
        <v>98</v>
      </c>
      <c r="BO155" s="1" t="s">
        <v>98</v>
      </c>
      <c r="BP155" s="1" t="s">
        <v>98</v>
      </c>
      <c r="BQ155" s="1" t="s">
        <v>98</v>
      </c>
      <c r="BR155" s="1" t="s">
        <v>98</v>
      </c>
      <c r="BS155" s="1" t="s">
        <v>98</v>
      </c>
      <c r="BT155" s="1" t="s">
        <v>98</v>
      </c>
      <c r="BU155" s="1" t="s">
        <v>98</v>
      </c>
      <c r="BV155" s="1" t="s">
        <v>98</v>
      </c>
      <c r="BW155" s="3">
        <v>3.32</v>
      </c>
      <c r="BX155" s="2">
        <v>18.8</v>
      </c>
      <c r="BY155" s="2">
        <v>73.400000000000006</v>
      </c>
      <c r="BZ155" s="1" t="s">
        <v>98</v>
      </c>
      <c r="CA155" s="2">
        <v>85</v>
      </c>
      <c r="CB155" s="2">
        <v>53</v>
      </c>
      <c r="CC155" s="2">
        <v>64.599999999999994</v>
      </c>
      <c r="CD155" s="11">
        <v>15.125</v>
      </c>
      <c r="CE155" s="11">
        <v>5.5</v>
      </c>
      <c r="CF155" s="12" t="s">
        <v>98</v>
      </c>
      <c r="CG155" s="3">
        <f>Beams!$B$11/F155</f>
        <v>180.41733547351527</v>
      </c>
      <c r="CH155" s="3">
        <f>Beams!$B$9/AO155</f>
        <v>26.825775656324581</v>
      </c>
      <c r="CI155" s="3">
        <f>Beams!$C$9/AS155</f>
        <v>131.7702227432591</v>
      </c>
      <c r="CJ155" s="3">
        <f>Beams!$B$8*BE155/(AQ155*2*T155)</f>
        <v>564.6081794335355</v>
      </c>
      <c r="CK155" s="3">
        <f>Beams!$C$8*BF155/(AM155*Q155)</f>
        <v>602.43147849579498</v>
      </c>
      <c r="CL155" s="3">
        <f>Beams!$B$12*T155/AX155</f>
        <v>366.35494880546071</v>
      </c>
      <c r="CM155" s="3">
        <f>Beams!$B$12*Q155/AX155</f>
        <v>203.31740614334473</v>
      </c>
      <c r="CN155" s="3">
        <f t="shared" si="4"/>
        <v>1214.0531598477319</v>
      </c>
      <c r="CO155" s="3">
        <f t="shared" si="5"/>
        <v>1152.2651614599024</v>
      </c>
      <c r="CP155" s="3"/>
      <c r="CQ155" s="3">
        <f>MIN(Beams!$B$21:$B$22)/MAX(CN155:CP155)-1</f>
        <v>15.473743211136181</v>
      </c>
      <c r="CS155" s="1"/>
      <c r="CT155" s="2"/>
      <c r="CU155" s="2"/>
      <c r="CV155" s="1"/>
      <c r="CW155" s="1"/>
      <c r="CX155" s="1"/>
      <c r="CY155" s="2"/>
      <c r="CZ155" s="2"/>
      <c r="DA155" s="2"/>
      <c r="DB155" s="1"/>
      <c r="DC155" s="1"/>
      <c r="DD155" s="1"/>
      <c r="DE155" s="1"/>
      <c r="DF155" s="1"/>
      <c r="DG155" s="3"/>
      <c r="DH155" s="1"/>
      <c r="DI155" s="1"/>
      <c r="DJ155" s="2"/>
      <c r="DK155" s="1"/>
      <c r="DL155" s="1"/>
      <c r="DM155" s="1"/>
      <c r="DN155" s="1"/>
      <c r="DO155" s="1"/>
      <c r="DP155" s="1"/>
      <c r="DQ155" s="1"/>
      <c r="DR155" s="1"/>
      <c r="DS155" s="1"/>
      <c r="DT155" s="2"/>
      <c r="DU155" s="1"/>
      <c r="DV155" s="1"/>
      <c r="DW155" s="1"/>
      <c r="DX155" s="1"/>
      <c r="DY155" s="1"/>
      <c r="DZ155" s="1"/>
      <c r="EA155" s="1"/>
      <c r="EB155" s="1"/>
      <c r="EC155" s="1"/>
      <c r="ED155" s="4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</row>
    <row r="156" spans="1:162" x14ac:dyDescent="0.55000000000000004">
      <c r="A156" s="1" t="s">
        <v>17</v>
      </c>
      <c r="B156" s="1" t="s">
        <v>251</v>
      </c>
      <c r="C156" s="1" t="s">
        <v>251</v>
      </c>
      <c r="D156" s="1" t="s">
        <v>100</v>
      </c>
      <c r="E156" s="4">
        <v>192</v>
      </c>
      <c r="F156" s="2">
        <v>56.2</v>
      </c>
      <c r="G156" s="2">
        <v>20.399999999999999</v>
      </c>
      <c r="H156" s="11">
        <v>20.375</v>
      </c>
      <c r="I156" s="1" t="s">
        <v>98</v>
      </c>
      <c r="J156" s="1" t="s">
        <v>98</v>
      </c>
      <c r="K156" s="1" t="s">
        <v>98</v>
      </c>
      <c r="L156" s="2">
        <v>11.5</v>
      </c>
      <c r="M156" s="11">
        <v>11.5</v>
      </c>
      <c r="N156" s="11" t="s">
        <v>98</v>
      </c>
      <c r="O156" s="1" t="s">
        <v>98</v>
      </c>
      <c r="P156" s="1" t="s">
        <v>98</v>
      </c>
      <c r="Q156" s="14">
        <v>0.96</v>
      </c>
      <c r="R156" s="11">
        <v>0.9375</v>
      </c>
      <c r="S156" s="13">
        <v>0.5</v>
      </c>
      <c r="T156" s="3">
        <v>1.75</v>
      </c>
      <c r="U156" s="13">
        <v>1.75</v>
      </c>
      <c r="V156" s="1" t="s">
        <v>98</v>
      </c>
      <c r="W156" s="1" t="s">
        <v>98</v>
      </c>
      <c r="X156" s="1" t="s">
        <v>98</v>
      </c>
      <c r="Y156" s="16">
        <v>2.15</v>
      </c>
      <c r="Z156" s="18">
        <v>2.625</v>
      </c>
      <c r="AA156" s="18">
        <v>1.3125</v>
      </c>
      <c r="AB156" s="1" t="s">
        <v>98</v>
      </c>
      <c r="AC156" s="1" t="s">
        <v>98</v>
      </c>
      <c r="AD156" s="1" t="s">
        <v>98</v>
      </c>
      <c r="AE156" s="1" t="s">
        <v>98</v>
      </c>
      <c r="AF156" s="1" t="s">
        <v>98</v>
      </c>
      <c r="AG156" s="3">
        <v>3.27</v>
      </c>
      <c r="AH156" s="1" t="s">
        <v>98</v>
      </c>
      <c r="AI156" s="1" t="s">
        <v>98</v>
      </c>
      <c r="AJ156" s="2">
        <v>16.7</v>
      </c>
      <c r="AK156" s="1" t="s">
        <v>98</v>
      </c>
      <c r="AL156" s="1" t="s">
        <v>98</v>
      </c>
      <c r="AM156" s="4">
        <v>3870</v>
      </c>
      <c r="AN156" s="4">
        <v>442</v>
      </c>
      <c r="AO156" s="4">
        <v>380</v>
      </c>
      <c r="AP156" s="3">
        <v>8.2799999999999994</v>
      </c>
      <c r="AQ156" s="4">
        <v>440</v>
      </c>
      <c r="AR156" s="4">
        <v>119</v>
      </c>
      <c r="AS156" s="2">
        <v>76.8</v>
      </c>
      <c r="AT156" s="3">
        <v>2.79</v>
      </c>
      <c r="AU156" s="1" t="s">
        <v>98</v>
      </c>
      <c r="AV156" s="1" t="s">
        <v>98</v>
      </c>
      <c r="AW156" s="1" t="s">
        <v>98</v>
      </c>
      <c r="AX156" s="2">
        <v>44.7</v>
      </c>
      <c r="AY156" s="4">
        <v>38000</v>
      </c>
      <c r="AZ156" s="1" t="s">
        <v>98</v>
      </c>
      <c r="BA156" s="2">
        <v>53.6</v>
      </c>
      <c r="BB156" s="4">
        <v>270</v>
      </c>
      <c r="BC156" s="1" t="s">
        <v>98</v>
      </c>
      <c r="BD156" s="1" t="s">
        <v>98</v>
      </c>
      <c r="BE156" s="2">
        <v>86</v>
      </c>
      <c r="BF156" s="4">
        <v>222</v>
      </c>
      <c r="BG156" s="1" t="s">
        <v>98</v>
      </c>
      <c r="BH156" s="1" t="s">
        <v>98</v>
      </c>
      <c r="BI156" s="1" t="s">
        <v>98</v>
      </c>
      <c r="BJ156" s="1" t="s">
        <v>98</v>
      </c>
      <c r="BK156" s="1" t="s">
        <v>98</v>
      </c>
      <c r="BL156" s="1" t="s">
        <v>98</v>
      </c>
      <c r="BM156" s="1" t="s">
        <v>98</v>
      </c>
      <c r="BN156" s="1" t="s">
        <v>98</v>
      </c>
      <c r="BO156" s="1" t="s">
        <v>98</v>
      </c>
      <c r="BP156" s="1" t="s">
        <v>98</v>
      </c>
      <c r="BQ156" s="1" t="s">
        <v>98</v>
      </c>
      <c r="BR156" s="1" t="s">
        <v>98</v>
      </c>
      <c r="BS156" s="1" t="s">
        <v>98</v>
      </c>
      <c r="BT156" s="1" t="s">
        <v>98</v>
      </c>
      <c r="BU156" s="1" t="s">
        <v>98</v>
      </c>
      <c r="BV156" s="1" t="s">
        <v>98</v>
      </c>
      <c r="BW156" s="3">
        <v>3.28</v>
      </c>
      <c r="BX156" s="2">
        <v>18.7</v>
      </c>
      <c r="BY156" s="2">
        <v>72.7</v>
      </c>
      <c r="BZ156" s="1" t="s">
        <v>98</v>
      </c>
      <c r="CA156" s="2">
        <v>84.2</v>
      </c>
      <c r="CB156" s="2">
        <v>52.3</v>
      </c>
      <c r="CC156" s="2">
        <v>63.8</v>
      </c>
      <c r="CD156" s="11">
        <v>15.125</v>
      </c>
      <c r="CE156" s="11">
        <v>5.5</v>
      </c>
      <c r="CF156" s="12" t="s">
        <v>98</v>
      </c>
      <c r="CG156" s="3">
        <f>Beams!$B$11/F156</f>
        <v>200</v>
      </c>
      <c r="CH156" s="3">
        <f>Beams!$B$9/AO156</f>
        <v>29.578947368421051</v>
      </c>
      <c r="CI156" s="3">
        <f>Beams!$C$9/AS156</f>
        <v>146.35416666666669</v>
      </c>
      <c r="CJ156" s="3">
        <f>Beams!$B$8*BE156/(AQ156*2*T156)</f>
        <v>627.68831168831173</v>
      </c>
      <c r="CK156" s="3">
        <f>Beams!$C$8*BF156/(AM156*Q156)</f>
        <v>671.64082687338509</v>
      </c>
      <c r="CL156" s="3">
        <f>Beams!$B$12*T156/AX156</f>
        <v>440.04474272930645</v>
      </c>
      <c r="CM156" s="3">
        <f>Beams!$B$12*Q156/AX156</f>
        <v>241.39597315436239</v>
      </c>
      <c r="CN156" s="3">
        <f t="shared" si="4"/>
        <v>1379.9353908533517</v>
      </c>
      <c r="CO156" s="3">
        <f t="shared" si="5"/>
        <v>1292.0704140111857</v>
      </c>
      <c r="CP156" s="3"/>
      <c r="CQ156" s="3">
        <f>MIN(Beams!$B$21:$B$22)/MAX(CN156:CP156)-1</f>
        <v>13.493432179916775</v>
      </c>
      <c r="CS156" s="1"/>
      <c r="CT156" s="2"/>
      <c r="CU156" s="2"/>
      <c r="CV156" s="1"/>
      <c r="CW156" s="1"/>
      <c r="CX156" s="1"/>
      <c r="CY156" s="2"/>
      <c r="CZ156" s="2"/>
      <c r="DA156" s="2"/>
      <c r="DB156" s="1"/>
      <c r="DC156" s="1"/>
      <c r="DD156" s="1"/>
      <c r="DE156" s="1"/>
      <c r="DF156" s="1"/>
      <c r="DG156" s="3"/>
      <c r="DH156" s="1"/>
      <c r="DI156" s="1"/>
      <c r="DJ156" s="2"/>
      <c r="DK156" s="1"/>
      <c r="DL156" s="1"/>
      <c r="DM156" s="1"/>
      <c r="DN156" s="1"/>
      <c r="DO156" s="1"/>
      <c r="DP156" s="1"/>
      <c r="DQ156" s="1"/>
      <c r="DR156" s="1"/>
      <c r="DS156" s="1"/>
      <c r="DT156" s="2"/>
      <c r="DU156" s="1"/>
      <c r="DV156" s="1"/>
      <c r="DW156" s="1"/>
      <c r="DX156" s="1"/>
      <c r="DY156" s="1"/>
      <c r="DZ156" s="1"/>
      <c r="EA156" s="1"/>
      <c r="EB156" s="1"/>
      <c r="EC156" s="1"/>
      <c r="ED156" s="4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</row>
    <row r="157" spans="1:162" x14ac:dyDescent="0.55000000000000004">
      <c r="A157" s="1" t="s">
        <v>17</v>
      </c>
      <c r="B157" s="1" t="s">
        <v>252</v>
      </c>
      <c r="C157" s="1" t="s">
        <v>252</v>
      </c>
      <c r="D157" s="1" t="s">
        <v>100</v>
      </c>
      <c r="E157" s="4">
        <v>175</v>
      </c>
      <c r="F157" s="2">
        <v>51.4</v>
      </c>
      <c r="G157" s="2">
        <v>20</v>
      </c>
      <c r="H157" s="11">
        <v>20</v>
      </c>
      <c r="I157" s="1" t="s">
        <v>98</v>
      </c>
      <c r="J157" s="1" t="s">
        <v>98</v>
      </c>
      <c r="K157" s="1" t="s">
        <v>98</v>
      </c>
      <c r="L157" s="2">
        <v>11.4</v>
      </c>
      <c r="M157" s="11">
        <v>11.375</v>
      </c>
      <c r="N157" s="11" t="s">
        <v>98</v>
      </c>
      <c r="O157" s="1" t="s">
        <v>98</v>
      </c>
      <c r="P157" s="1" t="s">
        <v>98</v>
      </c>
      <c r="Q157" s="14">
        <v>0.89</v>
      </c>
      <c r="R157" s="11">
        <v>0.875</v>
      </c>
      <c r="S157" s="13">
        <v>0.4375</v>
      </c>
      <c r="T157" s="3">
        <v>1.59</v>
      </c>
      <c r="U157" s="13">
        <v>1.5625</v>
      </c>
      <c r="V157" s="1" t="s">
        <v>98</v>
      </c>
      <c r="W157" s="1" t="s">
        <v>98</v>
      </c>
      <c r="X157" s="1" t="s">
        <v>98</v>
      </c>
      <c r="Y157" s="16">
        <v>1.99</v>
      </c>
      <c r="Z157" s="18">
        <v>2.4375</v>
      </c>
      <c r="AA157" s="18">
        <v>1.25</v>
      </c>
      <c r="AB157" s="1" t="s">
        <v>98</v>
      </c>
      <c r="AC157" s="1" t="s">
        <v>98</v>
      </c>
      <c r="AD157" s="1" t="s">
        <v>98</v>
      </c>
      <c r="AE157" s="1" t="s">
        <v>98</v>
      </c>
      <c r="AF157" s="1" t="s">
        <v>98</v>
      </c>
      <c r="AG157" s="3">
        <v>3.58</v>
      </c>
      <c r="AH157" s="1" t="s">
        <v>98</v>
      </c>
      <c r="AI157" s="1" t="s">
        <v>98</v>
      </c>
      <c r="AJ157" s="2">
        <v>18</v>
      </c>
      <c r="AK157" s="1" t="s">
        <v>98</v>
      </c>
      <c r="AL157" s="1" t="s">
        <v>98</v>
      </c>
      <c r="AM157" s="4">
        <v>3450</v>
      </c>
      <c r="AN157" s="4">
        <v>398</v>
      </c>
      <c r="AO157" s="4">
        <v>344</v>
      </c>
      <c r="AP157" s="3">
        <v>8.1999999999999993</v>
      </c>
      <c r="AQ157" s="4">
        <v>391</v>
      </c>
      <c r="AR157" s="4">
        <v>106</v>
      </c>
      <c r="AS157" s="2">
        <v>68.8</v>
      </c>
      <c r="AT157" s="3">
        <v>2.76</v>
      </c>
      <c r="AU157" s="1" t="s">
        <v>98</v>
      </c>
      <c r="AV157" s="1" t="s">
        <v>98</v>
      </c>
      <c r="AW157" s="1" t="s">
        <v>98</v>
      </c>
      <c r="AX157" s="2">
        <v>33.799999999999997</v>
      </c>
      <c r="AY157" s="4">
        <v>33300</v>
      </c>
      <c r="AZ157" s="1" t="s">
        <v>98</v>
      </c>
      <c r="BA157" s="2">
        <v>52.5</v>
      </c>
      <c r="BB157" s="4">
        <v>238</v>
      </c>
      <c r="BC157" s="1" t="s">
        <v>98</v>
      </c>
      <c r="BD157" s="1" t="s">
        <v>98</v>
      </c>
      <c r="BE157" s="2">
        <v>76.900000000000006</v>
      </c>
      <c r="BF157" s="4">
        <v>198</v>
      </c>
      <c r="BG157" s="1" t="s">
        <v>98</v>
      </c>
      <c r="BH157" s="1" t="s">
        <v>98</v>
      </c>
      <c r="BI157" s="1" t="s">
        <v>98</v>
      </c>
      <c r="BJ157" s="1" t="s">
        <v>98</v>
      </c>
      <c r="BK157" s="1" t="s">
        <v>98</v>
      </c>
      <c r="BL157" s="1" t="s">
        <v>98</v>
      </c>
      <c r="BM157" s="1" t="s">
        <v>98</v>
      </c>
      <c r="BN157" s="1" t="s">
        <v>98</v>
      </c>
      <c r="BO157" s="1" t="s">
        <v>98</v>
      </c>
      <c r="BP157" s="1" t="s">
        <v>98</v>
      </c>
      <c r="BQ157" s="1" t="s">
        <v>98</v>
      </c>
      <c r="BR157" s="1" t="s">
        <v>98</v>
      </c>
      <c r="BS157" s="1" t="s">
        <v>98</v>
      </c>
      <c r="BT157" s="1" t="s">
        <v>98</v>
      </c>
      <c r="BU157" s="1" t="s">
        <v>98</v>
      </c>
      <c r="BV157" s="1" t="s">
        <v>98</v>
      </c>
      <c r="BW157" s="3">
        <v>3.24</v>
      </c>
      <c r="BX157" s="2">
        <v>18.399999999999999</v>
      </c>
      <c r="BY157" s="2">
        <v>71.7</v>
      </c>
      <c r="BZ157" s="1" t="s">
        <v>98</v>
      </c>
      <c r="CA157" s="2">
        <v>83.1</v>
      </c>
      <c r="CB157" s="2">
        <v>51.4</v>
      </c>
      <c r="CC157" s="2">
        <v>62.8</v>
      </c>
      <c r="CD157" s="11">
        <v>15.125</v>
      </c>
      <c r="CE157" s="11">
        <v>5.5</v>
      </c>
      <c r="CF157" s="12" t="s">
        <v>98</v>
      </c>
      <c r="CG157" s="3">
        <f>Beams!$B$11/F157</f>
        <v>218.67704280155644</v>
      </c>
      <c r="CH157" s="3">
        <f>Beams!$B$9/AO157</f>
        <v>32.674418604651166</v>
      </c>
      <c r="CI157" s="3">
        <f>Beams!$C$9/AS157</f>
        <v>163.37209302325581</v>
      </c>
      <c r="CJ157" s="3">
        <f>Beams!$B$8*BE157/(AQ157*2*T157)</f>
        <v>695.1664012610787</v>
      </c>
      <c r="CK157" s="3">
        <f>Beams!$C$8*BF157/(AM157*Q157)</f>
        <v>724.80703468490469</v>
      </c>
      <c r="CL157" s="3">
        <f>Beams!$B$12*T157/AX157</f>
        <v>528.74556213017763</v>
      </c>
      <c r="CM157" s="3">
        <f>Beams!$B$12*Q157/AX157</f>
        <v>295.96449704142015</v>
      </c>
      <c r="CN157" s="3">
        <f t="shared" si="4"/>
        <v>1568.5917924503233</v>
      </c>
      <c r="CO157" s="3">
        <f t="shared" si="5"/>
        <v>1418.0325418380653</v>
      </c>
      <c r="CP157" s="3"/>
      <c r="CQ157" s="3">
        <f>MIN(Beams!$B$21:$B$22)/MAX(CN157:CP157)-1</f>
        <v>11.75028984357853</v>
      </c>
      <c r="CS157" s="1"/>
      <c r="CT157" s="2"/>
      <c r="CU157" s="2"/>
      <c r="CV157" s="1"/>
      <c r="CW157" s="1"/>
      <c r="CX157" s="1"/>
      <c r="CY157" s="2"/>
      <c r="CZ157" s="2"/>
      <c r="DA157" s="2"/>
      <c r="DB157" s="1"/>
      <c r="DC157" s="1"/>
      <c r="DD157" s="1"/>
      <c r="DE157" s="1"/>
      <c r="DF157" s="1"/>
      <c r="DG157" s="3"/>
      <c r="DH157" s="1"/>
      <c r="DI157" s="1"/>
      <c r="DJ157" s="2"/>
      <c r="DK157" s="1"/>
      <c r="DL157" s="1"/>
      <c r="DM157" s="1"/>
      <c r="DN157" s="1"/>
      <c r="DO157" s="1"/>
      <c r="DP157" s="1"/>
      <c r="DQ157" s="1"/>
      <c r="DR157" s="1"/>
      <c r="DS157" s="1"/>
      <c r="DT157" s="2"/>
      <c r="DU157" s="1"/>
      <c r="DV157" s="1"/>
      <c r="DW157" s="1"/>
      <c r="DX157" s="1"/>
      <c r="DY157" s="1"/>
      <c r="DZ157" s="1"/>
      <c r="EA157" s="1"/>
      <c r="EB157" s="1"/>
      <c r="EC157" s="1"/>
      <c r="ED157" s="4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</row>
    <row r="158" spans="1:162" x14ac:dyDescent="0.55000000000000004">
      <c r="A158" s="1" t="s">
        <v>17</v>
      </c>
      <c r="B158" s="1" t="s">
        <v>253</v>
      </c>
      <c r="C158" s="1" t="s">
        <v>253</v>
      </c>
      <c r="D158" s="1" t="s">
        <v>100</v>
      </c>
      <c r="E158" s="4">
        <v>158</v>
      </c>
      <c r="F158" s="2">
        <v>46.3</v>
      </c>
      <c r="G158" s="2">
        <v>19.7</v>
      </c>
      <c r="H158" s="11">
        <v>19.75</v>
      </c>
      <c r="I158" s="1" t="s">
        <v>98</v>
      </c>
      <c r="J158" s="1" t="s">
        <v>98</v>
      </c>
      <c r="K158" s="1" t="s">
        <v>98</v>
      </c>
      <c r="L158" s="2">
        <v>11.3</v>
      </c>
      <c r="M158" s="11">
        <v>11.25</v>
      </c>
      <c r="N158" s="11" t="s">
        <v>98</v>
      </c>
      <c r="O158" s="1" t="s">
        <v>98</v>
      </c>
      <c r="P158" s="1" t="s">
        <v>98</v>
      </c>
      <c r="Q158" s="14">
        <v>0.81</v>
      </c>
      <c r="R158" s="11">
        <v>0.8125</v>
      </c>
      <c r="S158" s="13">
        <v>0.4375</v>
      </c>
      <c r="T158" s="3">
        <v>1.44</v>
      </c>
      <c r="U158" s="13">
        <v>1.4375</v>
      </c>
      <c r="V158" s="1" t="s">
        <v>98</v>
      </c>
      <c r="W158" s="1" t="s">
        <v>98</v>
      </c>
      <c r="X158" s="1" t="s">
        <v>98</v>
      </c>
      <c r="Y158" s="16">
        <v>1.84</v>
      </c>
      <c r="Z158" s="18">
        <v>2.375</v>
      </c>
      <c r="AA158" s="18">
        <v>1.25</v>
      </c>
      <c r="AB158" s="1" t="s">
        <v>98</v>
      </c>
      <c r="AC158" s="1" t="s">
        <v>98</v>
      </c>
      <c r="AD158" s="1" t="s">
        <v>98</v>
      </c>
      <c r="AE158" s="1" t="s">
        <v>98</v>
      </c>
      <c r="AF158" s="1" t="s">
        <v>98</v>
      </c>
      <c r="AG158" s="3">
        <v>3.92</v>
      </c>
      <c r="AH158" s="1" t="s">
        <v>98</v>
      </c>
      <c r="AI158" s="1" t="s">
        <v>98</v>
      </c>
      <c r="AJ158" s="2">
        <v>19.8</v>
      </c>
      <c r="AK158" s="1" t="s">
        <v>98</v>
      </c>
      <c r="AL158" s="1" t="s">
        <v>98</v>
      </c>
      <c r="AM158" s="4">
        <v>3060</v>
      </c>
      <c r="AN158" s="4">
        <v>356</v>
      </c>
      <c r="AO158" s="4">
        <v>310</v>
      </c>
      <c r="AP158" s="3">
        <v>8.1199999999999992</v>
      </c>
      <c r="AQ158" s="4">
        <v>347</v>
      </c>
      <c r="AR158" s="2">
        <v>94.8</v>
      </c>
      <c r="AS158" s="2">
        <v>61.4</v>
      </c>
      <c r="AT158" s="3">
        <v>2.74</v>
      </c>
      <c r="AU158" s="1" t="s">
        <v>98</v>
      </c>
      <c r="AV158" s="1" t="s">
        <v>98</v>
      </c>
      <c r="AW158" s="1" t="s">
        <v>98</v>
      </c>
      <c r="AX158" s="2">
        <v>25.2</v>
      </c>
      <c r="AY158" s="4">
        <v>29000</v>
      </c>
      <c r="AZ158" s="1" t="s">
        <v>98</v>
      </c>
      <c r="BA158" s="2">
        <v>51.6</v>
      </c>
      <c r="BB158" s="4">
        <v>210</v>
      </c>
      <c r="BC158" s="1" t="s">
        <v>98</v>
      </c>
      <c r="BD158" s="1" t="s">
        <v>98</v>
      </c>
      <c r="BE158" s="2">
        <v>69</v>
      </c>
      <c r="BF158" s="4">
        <v>177</v>
      </c>
      <c r="BG158" s="1" t="s">
        <v>98</v>
      </c>
      <c r="BH158" s="1" t="s">
        <v>98</v>
      </c>
      <c r="BI158" s="1" t="s">
        <v>98</v>
      </c>
      <c r="BJ158" s="1" t="s">
        <v>98</v>
      </c>
      <c r="BK158" s="1" t="s">
        <v>98</v>
      </c>
      <c r="BL158" s="1" t="s">
        <v>98</v>
      </c>
      <c r="BM158" s="1" t="s">
        <v>98</v>
      </c>
      <c r="BN158" s="1" t="s">
        <v>98</v>
      </c>
      <c r="BO158" s="1" t="s">
        <v>98</v>
      </c>
      <c r="BP158" s="1" t="s">
        <v>98</v>
      </c>
      <c r="BQ158" s="1" t="s">
        <v>98</v>
      </c>
      <c r="BR158" s="1" t="s">
        <v>98</v>
      </c>
      <c r="BS158" s="1" t="s">
        <v>98</v>
      </c>
      <c r="BT158" s="1" t="s">
        <v>98</v>
      </c>
      <c r="BU158" s="1" t="s">
        <v>98</v>
      </c>
      <c r="BV158" s="1" t="s">
        <v>98</v>
      </c>
      <c r="BW158" s="3">
        <v>3.2</v>
      </c>
      <c r="BX158" s="2">
        <v>18.3</v>
      </c>
      <c r="BY158" s="2">
        <v>71</v>
      </c>
      <c r="BZ158" s="1" t="s">
        <v>98</v>
      </c>
      <c r="CA158" s="2">
        <v>82.3</v>
      </c>
      <c r="CB158" s="2">
        <v>50.7</v>
      </c>
      <c r="CC158" s="2">
        <v>62</v>
      </c>
      <c r="CD158" s="11">
        <v>15.125</v>
      </c>
      <c r="CE158" s="11">
        <v>5.5</v>
      </c>
      <c r="CF158" s="12" t="s">
        <v>98</v>
      </c>
      <c r="CG158" s="3">
        <f>Beams!$B$11/F158</f>
        <v>242.76457883369332</v>
      </c>
      <c r="CH158" s="3">
        <f>Beams!$B$9/AO158</f>
        <v>36.258064516129032</v>
      </c>
      <c r="CI158" s="3">
        <f>Beams!$C$9/AS158</f>
        <v>183.06188925081435</v>
      </c>
      <c r="CJ158" s="3">
        <f>Beams!$B$8*BE158/(AQ158*2*T158)</f>
        <v>776.05667627281457</v>
      </c>
      <c r="CK158" s="3">
        <f>Beams!$C$8*BF158/(AM158*Q158)</f>
        <v>802.66279351246658</v>
      </c>
      <c r="CL158" s="3">
        <f>Beams!$B$12*T158/AX158</f>
        <v>642.28571428571422</v>
      </c>
      <c r="CM158" s="3">
        <f>Beams!$B$12*Q158/AX158</f>
        <v>361.28571428571433</v>
      </c>
      <c r="CN158" s="3">
        <f t="shared" si="4"/>
        <v>1804.9672645114933</v>
      </c>
      <c r="CO158" s="3">
        <f t="shared" si="5"/>
        <v>1593.0809450800907</v>
      </c>
      <c r="CP158" s="3"/>
      <c r="CQ158" s="3">
        <f>MIN(Beams!$B$21:$B$22)/MAX(CN158:CP158)-1</f>
        <v>10.080533366577656</v>
      </c>
      <c r="CS158" s="1"/>
      <c r="CT158" s="2"/>
      <c r="CU158" s="2"/>
      <c r="CV158" s="1"/>
      <c r="CW158" s="1"/>
      <c r="CX158" s="1"/>
      <c r="CY158" s="2"/>
      <c r="CZ158" s="2"/>
      <c r="DA158" s="2"/>
      <c r="DB158" s="1"/>
      <c r="DC158" s="1"/>
      <c r="DD158" s="1"/>
      <c r="DE158" s="1"/>
      <c r="DF158" s="1"/>
      <c r="DG158" s="3"/>
      <c r="DH158" s="1"/>
      <c r="DI158" s="1"/>
      <c r="DJ158" s="2"/>
      <c r="DK158" s="1"/>
      <c r="DL158" s="1"/>
      <c r="DM158" s="1"/>
      <c r="DN158" s="1"/>
      <c r="DO158" s="1"/>
      <c r="DP158" s="1"/>
      <c r="DQ158" s="1"/>
      <c r="DR158" s="1"/>
      <c r="DS158" s="1"/>
      <c r="DT158" s="2"/>
      <c r="DU158" s="1"/>
      <c r="DV158" s="1"/>
      <c r="DW158" s="1"/>
      <c r="DX158" s="1"/>
      <c r="DY158" s="1"/>
      <c r="DZ158" s="1"/>
      <c r="EA158" s="1"/>
      <c r="EB158" s="1"/>
      <c r="EC158" s="1"/>
      <c r="ED158" s="4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</row>
    <row r="159" spans="1:162" x14ac:dyDescent="0.55000000000000004">
      <c r="A159" s="1" t="s">
        <v>17</v>
      </c>
      <c r="B159" s="1" t="s">
        <v>254</v>
      </c>
      <c r="C159" s="1" t="s">
        <v>254</v>
      </c>
      <c r="D159" s="1" t="s">
        <v>100</v>
      </c>
      <c r="E159" s="4">
        <v>143</v>
      </c>
      <c r="F159" s="2">
        <v>42</v>
      </c>
      <c r="G159" s="2">
        <v>19.5</v>
      </c>
      <c r="H159" s="11">
        <v>19.5</v>
      </c>
      <c r="I159" s="1" t="s">
        <v>98</v>
      </c>
      <c r="J159" s="1" t="s">
        <v>98</v>
      </c>
      <c r="K159" s="1" t="s">
        <v>98</v>
      </c>
      <c r="L159" s="2">
        <v>11.2</v>
      </c>
      <c r="M159" s="11">
        <v>11.25</v>
      </c>
      <c r="N159" s="11" t="s">
        <v>98</v>
      </c>
      <c r="O159" s="1" t="s">
        <v>98</v>
      </c>
      <c r="P159" s="1" t="s">
        <v>98</v>
      </c>
      <c r="Q159" s="14">
        <v>0.73</v>
      </c>
      <c r="R159" s="11">
        <v>0.75</v>
      </c>
      <c r="S159" s="13">
        <v>0.375</v>
      </c>
      <c r="T159" s="3">
        <v>1.32</v>
      </c>
      <c r="U159" s="13">
        <v>1.3125</v>
      </c>
      <c r="V159" s="1" t="s">
        <v>98</v>
      </c>
      <c r="W159" s="1" t="s">
        <v>98</v>
      </c>
      <c r="X159" s="1" t="s">
        <v>98</v>
      </c>
      <c r="Y159" s="16">
        <v>1.72</v>
      </c>
      <c r="Z159" s="18">
        <v>2.1875</v>
      </c>
      <c r="AA159" s="18">
        <v>1.1875</v>
      </c>
      <c r="AB159" s="1" t="s">
        <v>98</v>
      </c>
      <c r="AC159" s="1" t="s">
        <v>98</v>
      </c>
      <c r="AD159" s="1" t="s">
        <v>98</v>
      </c>
      <c r="AE159" s="1" t="s">
        <v>98</v>
      </c>
      <c r="AF159" s="1" t="s">
        <v>98</v>
      </c>
      <c r="AG159" s="3">
        <v>4.25</v>
      </c>
      <c r="AH159" s="1" t="s">
        <v>98</v>
      </c>
      <c r="AI159" s="1" t="s">
        <v>98</v>
      </c>
      <c r="AJ159" s="2">
        <v>22</v>
      </c>
      <c r="AK159" s="1" t="s">
        <v>98</v>
      </c>
      <c r="AL159" s="1" t="s">
        <v>98</v>
      </c>
      <c r="AM159" s="4">
        <v>2750</v>
      </c>
      <c r="AN159" s="4">
        <v>322</v>
      </c>
      <c r="AO159" s="4">
        <v>282</v>
      </c>
      <c r="AP159" s="3">
        <v>8.09</v>
      </c>
      <c r="AQ159" s="4">
        <v>311</v>
      </c>
      <c r="AR159" s="2">
        <v>85.4</v>
      </c>
      <c r="AS159" s="2">
        <v>55.5</v>
      </c>
      <c r="AT159" s="3">
        <v>2.72</v>
      </c>
      <c r="AU159" s="1" t="s">
        <v>98</v>
      </c>
      <c r="AV159" s="1" t="s">
        <v>98</v>
      </c>
      <c r="AW159" s="1" t="s">
        <v>98</v>
      </c>
      <c r="AX159" s="2">
        <v>19.2</v>
      </c>
      <c r="AY159" s="4">
        <v>25700</v>
      </c>
      <c r="AZ159" s="1" t="s">
        <v>98</v>
      </c>
      <c r="BA159" s="2">
        <v>50.9</v>
      </c>
      <c r="BB159" s="4">
        <v>188</v>
      </c>
      <c r="BC159" s="1" t="s">
        <v>98</v>
      </c>
      <c r="BD159" s="1" t="s">
        <v>98</v>
      </c>
      <c r="BE159" s="2">
        <v>62.8</v>
      </c>
      <c r="BF159" s="4">
        <v>160</v>
      </c>
      <c r="BG159" s="1" t="s">
        <v>98</v>
      </c>
      <c r="BH159" s="1" t="s">
        <v>98</v>
      </c>
      <c r="BI159" s="1" t="s">
        <v>98</v>
      </c>
      <c r="BJ159" s="1" t="s">
        <v>98</v>
      </c>
      <c r="BK159" s="1" t="s">
        <v>98</v>
      </c>
      <c r="BL159" s="1" t="s">
        <v>98</v>
      </c>
      <c r="BM159" s="1" t="s">
        <v>98</v>
      </c>
      <c r="BN159" s="1" t="s">
        <v>98</v>
      </c>
      <c r="BO159" s="1" t="s">
        <v>98</v>
      </c>
      <c r="BP159" s="1" t="s">
        <v>98</v>
      </c>
      <c r="BQ159" s="1" t="s">
        <v>98</v>
      </c>
      <c r="BR159" s="1" t="s">
        <v>98</v>
      </c>
      <c r="BS159" s="1" t="s">
        <v>98</v>
      </c>
      <c r="BT159" s="1" t="s">
        <v>98</v>
      </c>
      <c r="BU159" s="1" t="s">
        <v>98</v>
      </c>
      <c r="BV159" s="1" t="s">
        <v>98</v>
      </c>
      <c r="BW159" s="3">
        <v>3.17</v>
      </c>
      <c r="BX159" s="2">
        <v>18.2</v>
      </c>
      <c r="BY159" s="2">
        <v>70.400000000000006</v>
      </c>
      <c r="BZ159" s="1" t="s">
        <v>98</v>
      </c>
      <c r="CA159" s="2">
        <v>81.599999999999994</v>
      </c>
      <c r="CB159" s="2">
        <v>50.2</v>
      </c>
      <c r="CC159" s="2">
        <v>61.4</v>
      </c>
      <c r="CD159" s="11">
        <v>15.125</v>
      </c>
      <c r="CE159" s="11">
        <v>5.5</v>
      </c>
      <c r="CF159" s="12" t="s">
        <v>98</v>
      </c>
      <c r="CG159" s="3">
        <f>Beams!$B$11/F159</f>
        <v>267.61904761904759</v>
      </c>
      <c r="CH159" s="3">
        <f>Beams!$B$9/AO159</f>
        <v>39.858156028368796</v>
      </c>
      <c r="CI159" s="3">
        <f>Beams!$C$9/AS159</f>
        <v>202.52252252252254</v>
      </c>
      <c r="CJ159" s="3">
        <f>Beams!$B$8*BE159/(AQ159*2*T159)</f>
        <v>859.7291240378056</v>
      </c>
      <c r="CK159" s="3">
        <f>Beams!$C$8*BF159/(AM159*Q159)</f>
        <v>895.84059775840603</v>
      </c>
      <c r="CL159" s="3">
        <f>Beams!$B$12*T159/AX159</f>
        <v>772.75000000000011</v>
      </c>
      <c r="CM159" s="3">
        <f>Beams!$B$12*Q159/AX159</f>
        <v>427.35416666666663</v>
      </c>
      <c r="CN159" s="3">
        <f t="shared" si="4"/>
        <v>2066.1388889302311</v>
      </c>
      <c r="CO159" s="3">
        <f t="shared" si="5"/>
        <v>1793.2053986568048</v>
      </c>
      <c r="CP159" s="3"/>
      <c r="CQ159" s="3">
        <f>MIN(Beams!$B$21:$B$22)/MAX(CN159:CP159)-1</f>
        <v>8.6798913699142695</v>
      </c>
      <c r="CS159" s="1"/>
      <c r="CT159" s="2"/>
      <c r="CU159" s="2"/>
      <c r="CV159" s="1"/>
      <c r="CW159" s="1"/>
      <c r="CX159" s="1"/>
      <c r="CY159" s="2"/>
      <c r="CZ159" s="2"/>
      <c r="DA159" s="2"/>
      <c r="DB159" s="1"/>
      <c r="DC159" s="1"/>
      <c r="DD159" s="1"/>
      <c r="DE159" s="1"/>
      <c r="DF159" s="1"/>
      <c r="DG159" s="3"/>
      <c r="DH159" s="1"/>
      <c r="DI159" s="1"/>
      <c r="DJ159" s="2"/>
      <c r="DK159" s="1"/>
      <c r="DL159" s="1"/>
      <c r="DM159" s="1"/>
      <c r="DN159" s="1"/>
      <c r="DO159" s="1"/>
      <c r="DP159" s="1"/>
      <c r="DQ159" s="1"/>
      <c r="DR159" s="1"/>
      <c r="DS159" s="1"/>
      <c r="DT159" s="2"/>
      <c r="DU159" s="1"/>
      <c r="DV159" s="1"/>
      <c r="DW159" s="1"/>
      <c r="DX159" s="1"/>
      <c r="DY159" s="1"/>
      <c r="DZ159" s="1"/>
      <c r="EA159" s="1"/>
      <c r="EB159" s="1"/>
      <c r="EC159" s="1"/>
      <c r="ED159" s="4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</row>
    <row r="160" spans="1:162" x14ac:dyDescent="0.55000000000000004">
      <c r="A160" s="1" t="s">
        <v>17</v>
      </c>
      <c r="B160" s="1" t="s">
        <v>255</v>
      </c>
      <c r="C160" s="1" t="s">
        <v>255</v>
      </c>
      <c r="D160" s="1" t="s">
        <v>100</v>
      </c>
      <c r="E160" s="4">
        <v>130</v>
      </c>
      <c r="F160" s="2">
        <v>38.299999999999997</v>
      </c>
      <c r="G160" s="2">
        <v>19.3</v>
      </c>
      <c r="H160" s="11">
        <v>19.25</v>
      </c>
      <c r="I160" s="1" t="s">
        <v>98</v>
      </c>
      <c r="J160" s="1" t="s">
        <v>98</v>
      </c>
      <c r="K160" s="1" t="s">
        <v>98</v>
      </c>
      <c r="L160" s="2">
        <v>11.2</v>
      </c>
      <c r="M160" s="11">
        <v>11.125</v>
      </c>
      <c r="N160" s="11" t="s">
        <v>98</v>
      </c>
      <c r="O160" s="1" t="s">
        <v>98</v>
      </c>
      <c r="P160" s="1" t="s">
        <v>98</v>
      </c>
      <c r="Q160" s="14">
        <v>0.67</v>
      </c>
      <c r="R160" s="11">
        <v>0.6875</v>
      </c>
      <c r="S160" s="13">
        <v>0.375</v>
      </c>
      <c r="T160" s="3">
        <v>1.2</v>
      </c>
      <c r="U160" s="13">
        <v>1.1875</v>
      </c>
      <c r="V160" s="1" t="s">
        <v>98</v>
      </c>
      <c r="W160" s="1" t="s">
        <v>98</v>
      </c>
      <c r="X160" s="1" t="s">
        <v>98</v>
      </c>
      <c r="Y160" s="16">
        <v>1.6</v>
      </c>
      <c r="Z160" s="18">
        <v>2.0625</v>
      </c>
      <c r="AA160" s="18">
        <v>1.1875</v>
      </c>
      <c r="AB160" s="1" t="s">
        <v>98</v>
      </c>
      <c r="AC160" s="1" t="s">
        <v>98</v>
      </c>
      <c r="AD160" s="1" t="s">
        <v>98</v>
      </c>
      <c r="AE160" s="1" t="s">
        <v>98</v>
      </c>
      <c r="AF160" s="1" t="s">
        <v>98</v>
      </c>
      <c r="AG160" s="3">
        <v>4.6500000000000004</v>
      </c>
      <c r="AH160" s="1" t="s">
        <v>98</v>
      </c>
      <c r="AI160" s="1" t="s">
        <v>98</v>
      </c>
      <c r="AJ160" s="2">
        <v>23.9</v>
      </c>
      <c r="AK160" s="1" t="s">
        <v>98</v>
      </c>
      <c r="AL160" s="1" t="s">
        <v>98</v>
      </c>
      <c r="AM160" s="4">
        <v>2460</v>
      </c>
      <c r="AN160" s="4">
        <v>290</v>
      </c>
      <c r="AO160" s="4">
        <v>256</v>
      </c>
      <c r="AP160" s="3">
        <v>8.0299999999999994</v>
      </c>
      <c r="AQ160" s="4">
        <v>278</v>
      </c>
      <c r="AR160" s="2">
        <v>76.7</v>
      </c>
      <c r="AS160" s="2">
        <v>49.9</v>
      </c>
      <c r="AT160" s="3">
        <v>2.7</v>
      </c>
      <c r="AU160" s="1" t="s">
        <v>98</v>
      </c>
      <c r="AV160" s="1" t="s">
        <v>98</v>
      </c>
      <c r="AW160" s="1" t="s">
        <v>98</v>
      </c>
      <c r="AX160" s="2">
        <v>14.5</v>
      </c>
      <c r="AY160" s="4">
        <v>22700</v>
      </c>
      <c r="AZ160" s="1" t="s">
        <v>98</v>
      </c>
      <c r="BA160" s="2">
        <v>50.7</v>
      </c>
      <c r="BB160" s="4">
        <v>170</v>
      </c>
      <c r="BC160" s="1" t="s">
        <v>98</v>
      </c>
      <c r="BD160" s="1" t="s">
        <v>98</v>
      </c>
      <c r="BE160" s="2">
        <v>57.2</v>
      </c>
      <c r="BF160" s="4">
        <v>146</v>
      </c>
      <c r="BG160" s="1" t="s">
        <v>98</v>
      </c>
      <c r="BH160" s="1" t="s">
        <v>98</v>
      </c>
      <c r="BI160" s="1" t="s">
        <v>98</v>
      </c>
      <c r="BJ160" s="1" t="s">
        <v>98</v>
      </c>
      <c r="BK160" s="1" t="s">
        <v>98</v>
      </c>
      <c r="BL160" s="1" t="s">
        <v>98</v>
      </c>
      <c r="BM160" s="1" t="s">
        <v>98</v>
      </c>
      <c r="BN160" s="1" t="s">
        <v>98</v>
      </c>
      <c r="BO160" s="1" t="s">
        <v>98</v>
      </c>
      <c r="BP160" s="1" t="s">
        <v>98</v>
      </c>
      <c r="BQ160" s="1" t="s">
        <v>98</v>
      </c>
      <c r="BR160" s="1" t="s">
        <v>98</v>
      </c>
      <c r="BS160" s="1" t="s">
        <v>98</v>
      </c>
      <c r="BT160" s="1" t="s">
        <v>98</v>
      </c>
      <c r="BU160" s="1" t="s">
        <v>98</v>
      </c>
      <c r="BV160" s="1" t="s">
        <v>98</v>
      </c>
      <c r="BW160" s="3">
        <v>3.13</v>
      </c>
      <c r="BX160" s="2">
        <v>18.100000000000001</v>
      </c>
      <c r="BY160" s="2">
        <v>70.2</v>
      </c>
      <c r="BZ160" s="1" t="s">
        <v>98</v>
      </c>
      <c r="CA160" s="2">
        <v>81.400000000000006</v>
      </c>
      <c r="CB160" s="2">
        <v>49.8</v>
      </c>
      <c r="CC160" s="2">
        <v>61</v>
      </c>
      <c r="CD160" s="11">
        <v>15.125</v>
      </c>
      <c r="CE160" s="11">
        <v>5.5</v>
      </c>
      <c r="CF160" s="12" t="s">
        <v>98</v>
      </c>
      <c r="CG160" s="3">
        <f>Beams!$B$11/F160</f>
        <v>293.47258485639691</v>
      </c>
      <c r="CH160" s="3">
        <f>Beams!$B$9/AO160</f>
        <v>43.90625</v>
      </c>
      <c r="CI160" s="3">
        <f>Beams!$C$9/AS160</f>
        <v>225.250501002004</v>
      </c>
      <c r="CJ160" s="3">
        <f>Beams!$B$8*BE160/(AQ160*2*T160)</f>
        <v>963.6211031175061</v>
      </c>
      <c r="CK160" s="3">
        <f>Beams!$C$8*BF160/(AM160*Q160)</f>
        <v>995.65586700643121</v>
      </c>
      <c r="CL160" s="3">
        <f>Beams!$B$12*T160/AX160</f>
        <v>930.20689655172418</v>
      </c>
      <c r="CM160" s="3">
        <f>Beams!$B$12*Q160/AX160</f>
        <v>519.36551724137928</v>
      </c>
      <c r="CN160" s="3">
        <f t="shared" si="4"/>
        <v>2387.0700182160208</v>
      </c>
      <c r="CO160" s="3">
        <f t="shared" si="5"/>
        <v>2024.7876944459304</v>
      </c>
      <c r="CP160" s="3"/>
      <c r="CQ160" s="3">
        <f>MIN(Beams!$B$21:$B$22)/MAX(CN160:CP160)-1</f>
        <v>7.3784722891987133</v>
      </c>
      <c r="CS160" s="1"/>
      <c r="CT160" s="2"/>
      <c r="CU160" s="2"/>
      <c r="CV160" s="1"/>
      <c r="CW160" s="1"/>
      <c r="CX160" s="1"/>
      <c r="CY160" s="2"/>
      <c r="CZ160" s="2"/>
      <c r="DA160" s="2"/>
      <c r="DB160" s="1"/>
      <c r="DC160" s="1"/>
      <c r="DD160" s="1"/>
      <c r="DE160" s="1"/>
      <c r="DF160" s="1"/>
      <c r="DG160" s="3"/>
      <c r="DH160" s="1"/>
      <c r="DI160" s="1"/>
      <c r="DJ160" s="2"/>
      <c r="DK160" s="1"/>
      <c r="DL160" s="1"/>
      <c r="DM160" s="1"/>
      <c r="DN160" s="1"/>
      <c r="DO160" s="1"/>
      <c r="DP160" s="1"/>
      <c r="DQ160" s="2"/>
      <c r="DR160" s="1"/>
      <c r="DS160" s="1"/>
      <c r="DT160" s="2"/>
      <c r="DU160" s="1"/>
      <c r="DV160" s="1"/>
      <c r="DW160" s="1"/>
      <c r="DX160" s="1"/>
      <c r="DY160" s="1"/>
      <c r="DZ160" s="1"/>
      <c r="EA160" s="1"/>
      <c r="EB160" s="1"/>
      <c r="EC160" s="1"/>
      <c r="ED160" s="4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</row>
    <row r="161" spans="1:162" x14ac:dyDescent="0.55000000000000004">
      <c r="A161" s="1" t="s">
        <v>17</v>
      </c>
      <c r="B161" s="1" t="s">
        <v>256</v>
      </c>
      <c r="C161" s="1" t="s">
        <v>256</v>
      </c>
      <c r="D161" s="1" t="s">
        <v>100</v>
      </c>
      <c r="E161" s="4">
        <v>119</v>
      </c>
      <c r="F161" s="2">
        <v>35.1</v>
      </c>
      <c r="G161" s="2">
        <v>19</v>
      </c>
      <c r="H161" s="11">
        <v>19</v>
      </c>
      <c r="I161" s="1" t="s">
        <v>98</v>
      </c>
      <c r="J161" s="1" t="s">
        <v>98</v>
      </c>
      <c r="K161" s="1" t="s">
        <v>98</v>
      </c>
      <c r="L161" s="2">
        <v>11.3</v>
      </c>
      <c r="M161" s="11">
        <v>11.25</v>
      </c>
      <c r="N161" s="11" t="s">
        <v>98</v>
      </c>
      <c r="O161" s="1" t="s">
        <v>98</v>
      </c>
      <c r="P161" s="1" t="s">
        <v>98</v>
      </c>
      <c r="Q161" s="14">
        <v>0.65500000000000003</v>
      </c>
      <c r="R161" s="11">
        <v>0.625</v>
      </c>
      <c r="S161" s="13">
        <v>0.3125</v>
      </c>
      <c r="T161" s="3">
        <v>1.06</v>
      </c>
      <c r="U161" s="13">
        <v>1.0625</v>
      </c>
      <c r="V161" s="1" t="s">
        <v>98</v>
      </c>
      <c r="W161" s="1" t="s">
        <v>98</v>
      </c>
      <c r="X161" s="1" t="s">
        <v>98</v>
      </c>
      <c r="Y161" s="16">
        <v>1.46</v>
      </c>
      <c r="Z161" s="18">
        <v>1.9375</v>
      </c>
      <c r="AA161" s="18">
        <v>1.1875</v>
      </c>
      <c r="AB161" s="1" t="s">
        <v>98</v>
      </c>
      <c r="AC161" s="1" t="s">
        <v>98</v>
      </c>
      <c r="AD161" s="1" t="s">
        <v>98</v>
      </c>
      <c r="AE161" s="1" t="s">
        <v>98</v>
      </c>
      <c r="AF161" s="1" t="s">
        <v>98</v>
      </c>
      <c r="AG161" s="3">
        <v>5.31</v>
      </c>
      <c r="AH161" s="1" t="s">
        <v>98</v>
      </c>
      <c r="AI161" s="1" t="s">
        <v>98</v>
      </c>
      <c r="AJ161" s="2">
        <v>24.5</v>
      </c>
      <c r="AK161" s="1" t="s">
        <v>98</v>
      </c>
      <c r="AL161" s="1" t="s">
        <v>98</v>
      </c>
      <c r="AM161" s="4">
        <v>2190</v>
      </c>
      <c r="AN161" s="4">
        <v>262</v>
      </c>
      <c r="AO161" s="4">
        <v>231</v>
      </c>
      <c r="AP161" s="3">
        <v>7.9</v>
      </c>
      <c r="AQ161" s="4">
        <v>253</v>
      </c>
      <c r="AR161" s="2">
        <v>69.099999999999994</v>
      </c>
      <c r="AS161" s="2">
        <v>44.9</v>
      </c>
      <c r="AT161" s="3">
        <v>2.69</v>
      </c>
      <c r="AU161" s="1" t="s">
        <v>98</v>
      </c>
      <c r="AV161" s="1" t="s">
        <v>98</v>
      </c>
      <c r="AW161" s="1" t="s">
        <v>98</v>
      </c>
      <c r="AX161" s="2">
        <v>10.6</v>
      </c>
      <c r="AY161" s="4">
        <v>20300</v>
      </c>
      <c r="AZ161" s="1" t="s">
        <v>98</v>
      </c>
      <c r="BA161" s="2">
        <v>50.7</v>
      </c>
      <c r="BB161" s="4">
        <v>152</v>
      </c>
      <c r="BC161" s="1" t="s">
        <v>98</v>
      </c>
      <c r="BD161" s="1" t="s">
        <v>98</v>
      </c>
      <c r="BE161" s="2">
        <v>50.6</v>
      </c>
      <c r="BF161" s="4">
        <v>131</v>
      </c>
      <c r="BG161" s="1" t="s">
        <v>98</v>
      </c>
      <c r="BH161" s="1" t="s">
        <v>98</v>
      </c>
      <c r="BI161" s="1" t="s">
        <v>98</v>
      </c>
      <c r="BJ161" s="1" t="s">
        <v>98</v>
      </c>
      <c r="BK161" s="1" t="s">
        <v>98</v>
      </c>
      <c r="BL161" s="1" t="s">
        <v>98</v>
      </c>
      <c r="BM161" s="1" t="s">
        <v>98</v>
      </c>
      <c r="BN161" s="1" t="s">
        <v>98</v>
      </c>
      <c r="BO161" s="1" t="s">
        <v>98</v>
      </c>
      <c r="BP161" s="1" t="s">
        <v>98</v>
      </c>
      <c r="BQ161" s="1" t="s">
        <v>98</v>
      </c>
      <c r="BR161" s="1" t="s">
        <v>98</v>
      </c>
      <c r="BS161" s="1" t="s">
        <v>98</v>
      </c>
      <c r="BT161" s="1" t="s">
        <v>98</v>
      </c>
      <c r="BU161" s="1" t="s">
        <v>98</v>
      </c>
      <c r="BV161" s="1" t="s">
        <v>98</v>
      </c>
      <c r="BW161" s="3">
        <v>3.13</v>
      </c>
      <c r="BX161" s="2">
        <v>17.899999999999999</v>
      </c>
      <c r="BY161" s="2">
        <v>69.900000000000006</v>
      </c>
      <c r="BZ161" s="1" t="s">
        <v>98</v>
      </c>
      <c r="CA161" s="2">
        <v>81.2</v>
      </c>
      <c r="CB161" s="2">
        <v>49.3</v>
      </c>
      <c r="CC161" s="2">
        <v>60.6</v>
      </c>
      <c r="CD161" s="11">
        <v>15.125</v>
      </c>
      <c r="CE161" s="11">
        <v>5.5</v>
      </c>
      <c r="CF161" s="12" t="s">
        <v>98</v>
      </c>
      <c r="CG161" s="3">
        <f>Beams!$B$11/F161</f>
        <v>320.22792022792021</v>
      </c>
      <c r="CH161" s="3">
        <f>Beams!$B$9/AO161</f>
        <v>48.658008658008661</v>
      </c>
      <c r="CI161" s="3">
        <f>Beams!$C$9/AS161</f>
        <v>250.33407572383075</v>
      </c>
      <c r="CJ161" s="3">
        <f>Beams!$B$8*BE161/(AQ161*2*T161)</f>
        <v>1060.3773584905659</v>
      </c>
      <c r="CK161" s="3">
        <f>Beams!$C$8*BF161/(AM161*Q161)</f>
        <v>1026.4840182648402</v>
      </c>
      <c r="CL161" s="3">
        <f>Beams!$B$12*T161/AX161</f>
        <v>1124.0000000000002</v>
      </c>
      <c r="CM161" s="3">
        <f>Beams!$B$12*Q161/AX161</f>
        <v>694.54716981132083</v>
      </c>
      <c r="CN161" s="3">
        <f t="shared" si="4"/>
        <v>2747.1370263070612</v>
      </c>
      <c r="CO161" s="3">
        <f t="shared" si="5"/>
        <v>2234.1953913315315</v>
      </c>
      <c r="CP161" s="3"/>
      <c r="CQ161" s="3">
        <f>MIN(Beams!$B$21:$B$22)/MAX(CN161:CP161)-1</f>
        <v>6.2803066641658303</v>
      </c>
      <c r="CS161" s="1"/>
      <c r="CT161" s="2"/>
      <c r="CU161" s="2"/>
      <c r="CV161" s="1"/>
      <c r="CW161" s="1"/>
      <c r="CX161" s="1"/>
      <c r="CY161" s="2"/>
      <c r="CZ161" s="2"/>
      <c r="DA161" s="2"/>
      <c r="DB161" s="1"/>
      <c r="DC161" s="1"/>
      <c r="DD161" s="1"/>
      <c r="DE161" s="1"/>
      <c r="DF161" s="1"/>
      <c r="DG161" s="3"/>
      <c r="DH161" s="1"/>
      <c r="DI161" s="1"/>
      <c r="DJ161" s="2"/>
      <c r="DK161" s="1"/>
      <c r="DL161" s="1"/>
      <c r="DM161" s="1"/>
      <c r="DN161" s="1"/>
      <c r="DO161" s="1"/>
      <c r="DP161" s="1"/>
      <c r="DQ161" s="2"/>
      <c r="DR161" s="1"/>
      <c r="DS161" s="1"/>
      <c r="DT161" s="2"/>
      <c r="DU161" s="1"/>
      <c r="DV161" s="1"/>
      <c r="DW161" s="1"/>
      <c r="DX161" s="1"/>
      <c r="DY161" s="1"/>
      <c r="DZ161" s="1"/>
      <c r="EA161" s="1"/>
      <c r="EB161" s="1"/>
      <c r="EC161" s="1"/>
      <c r="ED161" s="4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</row>
    <row r="162" spans="1:162" x14ac:dyDescent="0.55000000000000004">
      <c r="A162" s="1" t="s">
        <v>17</v>
      </c>
      <c r="B162" s="1" t="s">
        <v>257</v>
      </c>
      <c r="C162" s="1" t="s">
        <v>257</v>
      </c>
      <c r="D162" s="1" t="s">
        <v>100</v>
      </c>
      <c r="E162" s="4">
        <v>106</v>
      </c>
      <c r="F162" s="2">
        <v>31.1</v>
      </c>
      <c r="G162" s="2">
        <v>18.7</v>
      </c>
      <c r="H162" s="11">
        <v>18.75</v>
      </c>
      <c r="I162" s="1" t="s">
        <v>98</v>
      </c>
      <c r="J162" s="1" t="s">
        <v>98</v>
      </c>
      <c r="K162" s="1" t="s">
        <v>98</v>
      </c>
      <c r="L162" s="2">
        <v>11.2</v>
      </c>
      <c r="M162" s="11">
        <v>11.25</v>
      </c>
      <c r="N162" s="11" t="s">
        <v>98</v>
      </c>
      <c r="O162" s="1" t="s">
        <v>98</v>
      </c>
      <c r="P162" s="1" t="s">
        <v>98</v>
      </c>
      <c r="Q162" s="14">
        <v>0.59</v>
      </c>
      <c r="R162" s="11">
        <v>0.5625</v>
      </c>
      <c r="S162" s="13">
        <v>0.3125</v>
      </c>
      <c r="T162" s="14">
        <v>0.94</v>
      </c>
      <c r="U162" s="13">
        <v>0.9375</v>
      </c>
      <c r="V162" s="1" t="s">
        <v>98</v>
      </c>
      <c r="W162" s="1" t="s">
        <v>98</v>
      </c>
      <c r="X162" s="1" t="s">
        <v>98</v>
      </c>
      <c r="Y162" s="16">
        <v>1.34</v>
      </c>
      <c r="Z162" s="18">
        <v>1.8125</v>
      </c>
      <c r="AA162" s="18">
        <v>1.125</v>
      </c>
      <c r="AB162" s="1" t="s">
        <v>98</v>
      </c>
      <c r="AC162" s="1" t="s">
        <v>98</v>
      </c>
      <c r="AD162" s="1" t="s">
        <v>98</v>
      </c>
      <c r="AE162" s="1" t="s">
        <v>98</v>
      </c>
      <c r="AF162" s="1" t="s">
        <v>98</v>
      </c>
      <c r="AG162" s="3">
        <v>5.96</v>
      </c>
      <c r="AH162" s="1" t="s">
        <v>98</v>
      </c>
      <c r="AI162" s="1" t="s">
        <v>98</v>
      </c>
      <c r="AJ162" s="2">
        <v>27.2</v>
      </c>
      <c r="AK162" s="1" t="s">
        <v>98</v>
      </c>
      <c r="AL162" s="1" t="s">
        <v>98</v>
      </c>
      <c r="AM162" s="4">
        <v>1910</v>
      </c>
      <c r="AN162" s="4">
        <v>230</v>
      </c>
      <c r="AO162" s="4">
        <v>204</v>
      </c>
      <c r="AP162" s="3">
        <v>7.84</v>
      </c>
      <c r="AQ162" s="4">
        <v>220</v>
      </c>
      <c r="AR162" s="2">
        <v>60.5</v>
      </c>
      <c r="AS162" s="2">
        <v>39.4</v>
      </c>
      <c r="AT162" s="3">
        <v>2.66</v>
      </c>
      <c r="AU162" s="1" t="s">
        <v>98</v>
      </c>
      <c r="AV162" s="1" t="s">
        <v>98</v>
      </c>
      <c r="AW162" s="1" t="s">
        <v>98</v>
      </c>
      <c r="AX162" s="3">
        <v>7.48</v>
      </c>
      <c r="AY162" s="4">
        <v>17400</v>
      </c>
      <c r="AZ162" s="1" t="s">
        <v>98</v>
      </c>
      <c r="BA162" s="2">
        <v>49.7</v>
      </c>
      <c r="BB162" s="4">
        <v>131</v>
      </c>
      <c r="BC162" s="1" t="s">
        <v>98</v>
      </c>
      <c r="BD162" s="1" t="s">
        <v>98</v>
      </c>
      <c r="BE162" s="2">
        <v>44.3</v>
      </c>
      <c r="BF162" s="4">
        <v>114</v>
      </c>
      <c r="BG162" s="1" t="s">
        <v>98</v>
      </c>
      <c r="BH162" s="1" t="s">
        <v>98</v>
      </c>
      <c r="BI162" s="1" t="s">
        <v>98</v>
      </c>
      <c r="BJ162" s="1" t="s">
        <v>98</v>
      </c>
      <c r="BK162" s="1" t="s">
        <v>98</v>
      </c>
      <c r="BL162" s="1" t="s">
        <v>98</v>
      </c>
      <c r="BM162" s="1" t="s">
        <v>98</v>
      </c>
      <c r="BN162" s="1" t="s">
        <v>98</v>
      </c>
      <c r="BO162" s="1" t="s">
        <v>98</v>
      </c>
      <c r="BP162" s="1" t="s">
        <v>98</v>
      </c>
      <c r="BQ162" s="1" t="s">
        <v>98</v>
      </c>
      <c r="BR162" s="1" t="s">
        <v>98</v>
      </c>
      <c r="BS162" s="1" t="s">
        <v>98</v>
      </c>
      <c r="BT162" s="1" t="s">
        <v>98</v>
      </c>
      <c r="BU162" s="1" t="s">
        <v>98</v>
      </c>
      <c r="BV162" s="1" t="s">
        <v>98</v>
      </c>
      <c r="BW162" s="3">
        <v>3.1</v>
      </c>
      <c r="BX162" s="2">
        <v>17.8</v>
      </c>
      <c r="BY162" s="2">
        <v>69.099999999999994</v>
      </c>
      <c r="BZ162" s="1" t="s">
        <v>98</v>
      </c>
      <c r="CA162" s="2">
        <v>80.3</v>
      </c>
      <c r="CB162" s="2">
        <v>48.6</v>
      </c>
      <c r="CC162" s="2">
        <v>59.8</v>
      </c>
      <c r="CD162" s="11">
        <v>15.125</v>
      </c>
      <c r="CE162" s="11">
        <v>5.5</v>
      </c>
      <c r="CF162" s="12" t="s">
        <v>98</v>
      </c>
      <c r="CG162" s="3">
        <f>Beams!$B$11/F162</f>
        <v>361.41479099678457</v>
      </c>
      <c r="CH162" s="3">
        <f>Beams!$B$9/AO162</f>
        <v>55.098039215686278</v>
      </c>
      <c r="CI162" s="3">
        <f>Beams!$C$9/AS162</f>
        <v>285.2791878172589</v>
      </c>
      <c r="CJ162" s="3">
        <f>Beams!$B$8*BE162/(AQ162*2*T162)</f>
        <v>1203.8974854932301</v>
      </c>
      <c r="CK162" s="3">
        <f>Beams!$C$8*BF162/(AM162*Q162)</f>
        <v>1137.0662880468544</v>
      </c>
      <c r="CL162" s="3">
        <f>Beams!$B$12*T162/AX162</f>
        <v>1412.513368983957</v>
      </c>
      <c r="CM162" s="3">
        <f>Beams!$B$12*Q162/AX162</f>
        <v>886.5775401069518</v>
      </c>
      <c r="CN162" s="3">
        <f t="shared" si="4"/>
        <v>3290.3193699056374</v>
      </c>
      <c r="CO162" s="3">
        <f t="shared" si="5"/>
        <v>2594.0953087106259</v>
      </c>
      <c r="CP162" s="3"/>
      <c r="CQ162" s="3">
        <f>MIN(Beams!$B$21:$B$22)/MAX(CN162:CP162)-1</f>
        <v>5.0784373039671156</v>
      </c>
      <c r="CS162" s="1"/>
      <c r="CT162" s="2"/>
      <c r="CU162" s="2"/>
      <c r="CV162" s="1"/>
      <c r="CW162" s="1"/>
      <c r="CX162" s="1"/>
      <c r="CY162" s="2"/>
      <c r="CZ162" s="2"/>
      <c r="DA162" s="2"/>
      <c r="DB162" s="1"/>
      <c r="DC162" s="1"/>
      <c r="DD162" s="1"/>
      <c r="DE162" s="1"/>
      <c r="DF162" s="1"/>
      <c r="DG162" s="3"/>
      <c r="DH162" s="1"/>
      <c r="DI162" s="1"/>
      <c r="DJ162" s="2"/>
      <c r="DK162" s="1"/>
      <c r="DL162" s="1"/>
      <c r="DM162" s="1"/>
      <c r="DN162" s="1"/>
      <c r="DO162" s="1"/>
      <c r="DP162" s="1"/>
      <c r="DQ162" s="2"/>
      <c r="DR162" s="1"/>
      <c r="DS162" s="1"/>
      <c r="DT162" s="2"/>
      <c r="DU162" s="1"/>
      <c r="DV162" s="1"/>
      <c r="DW162" s="1"/>
      <c r="DX162" s="1"/>
      <c r="DY162" s="1"/>
      <c r="DZ162" s="1"/>
      <c r="EA162" s="1"/>
      <c r="EB162" s="1"/>
      <c r="EC162" s="1"/>
      <c r="ED162" s="4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</row>
    <row r="163" spans="1:162" x14ac:dyDescent="0.55000000000000004">
      <c r="A163" s="1" t="s">
        <v>17</v>
      </c>
      <c r="B163" s="1" t="s">
        <v>258</v>
      </c>
      <c r="C163" s="1" t="s">
        <v>258</v>
      </c>
      <c r="D163" s="1" t="s">
        <v>100</v>
      </c>
      <c r="E163" s="2">
        <v>97</v>
      </c>
      <c r="F163" s="2">
        <v>28.5</v>
      </c>
      <c r="G163" s="2">
        <v>18.600000000000001</v>
      </c>
      <c r="H163" s="11">
        <v>18.625</v>
      </c>
      <c r="I163" s="1" t="s">
        <v>98</v>
      </c>
      <c r="J163" s="1" t="s">
        <v>98</v>
      </c>
      <c r="K163" s="1" t="s">
        <v>98</v>
      </c>
      <c r="L163" s="2">
        <v>11.1</v>
      </c>
      <c r="M163" s="11">
        <v>11.125</v>
      </c>
      <c r="N163" s="11" t="s">
        <v>98</v>
      </c>
      <c r="O163" s="1" t="s">
        <v>98</v>
      </c>
      <c r="P163" s="1" t="s">
        <v>98</v>
      </c>
      <c r="Q163" s="14">
        <v>0.53500000000000003</v>
      </c>
      <c r="R163" s="11">
        <v>0.5625</v>
      </c>
      <c r="S163" s="13">
        <v>0.3125</v>
      </c>
      <c r="T163" s="14">
        <v>0.87</v>
      </c>
      <c r="U163" s="13">
        <v>0.875</v>
      </c>
      <c r="V163" s="1" t="s">
        <v>98</v>
      </c>
      <c r="W163" s="1" t="s">
        <v>98</v>
      </c>
      <c r="X163" s="1" t="s">
        <v>98</v>
      </c>
      <c r="Y163" s="16">
        <v>1.27</v>
      </c>
      <c r="Z163" s="18">
        <v>1.75</v>
      </c>
      <c r="AA163" s="18">
        <v>1.125</v>
      </c>
      <c r="AB163" s="1" t="s">
        <v>98</v>
      </c>
      <c r="AC163" s="1" t="s">
        <v>98</v>
      </c>
      <c r="AD163" s="1" t="s">
        <v>98</v>
      </c>
      <c r="AE163" s="1" t="s">
        <v>98</v>
      </c>
      <c r="AF163" s="1" t="s">
        <v>98</v>
      </c>
      <c r="AG163" s="3">
        <v>6.41</v>
      </c>
      <c r="AH163" s="1" t="s">
        <v>98</v>
      </c>
      <c r="AI163" s="1" t="s">
        <v>98</v>
      </c>
      <c r="AJ163" s="2">
        <v>30</v>
      </c>
      <c r="AK163" s="1" t="s">
        <v>98</v>
      </c>
      <c r="AL163" s="1" t="s">
        <v>98</v>
      </c>
      <c r="AM163" s="4">
        <v>1750</v>
      </c>
      <c r="AN163" s="4">
        <v>211</v>
      </c>
      <c r="AO163" s="4">
        <v>188</v>
      </c>
      <c r="AP163" s="3">
        <v>7.82</v>
      </c>
      <c r="AQ163" s="4">
        <v>201</v>
      </c>
      <c r="AR163" s="2">
        <v>55.3</v>
      </c>
      <c r="AS163" s="2">
        <v>36.1</v>
      </c>
      <c r="AT163" s="3">
        <v>2.65</v>
      </c>
      <c r="AU163" s="1" t="s">
        <v>98</v>
      </c>
      <c r="AV163" s="1" t="s">
        <v>98</v>
      </c>
      <c r="AW163" s="1" t="s">
        <v>98</v>
      </c>
      <c r="AX163" s="3">
        <v>5.86</v>
      </c>
      <c r="AY163" s="4">
        <v>15800</v>
      </c>
      <c r="AZ163" s="1" t="s">
        <v>98</v>
      </c>
      <c r="BA163" s="2">
        <v>49.2</v>
      </c>
      <c r="BB163" s="4">
        <v>119</v>
      </c>
      <c r="BC163" s="1" t="s">
        <v>98</v>
      </c>
      <c r="BD163" s="1" t="s">
        <v>98</v>
      </c>
      <c r="BE163" s="2">
        <v>40.700000000000003</v>
      </c>
      <c r="BF163" s="4">
        <v>105</v>
      </c>
      <c r="BG163" s="1" t="s">
        <v>98</v>
      </c>
      <c r="BH163" s="1" t="s">
        <v>98</v>
      </c>
      <c r="BI163" s="1" t="s">
        <v>98</v>
      </c>
      <c r="BJ163" s="1" t="s">
        <v>98</v>
      </c>
      <c r="BK163" s="1" t="s">
        <v>98</v>
      </c>
      <c r="BL163" s="1" t="s">
        <v>98</v>
      </c>
      <c r="BM163" s="1" t="s">
        <v>98</v>
      </c>
      <c r="BN163" s="1" t="s">
        <v>98</v>
      </c>
      <c r="BO163" s="1" t="s">
        <v>98</v>
      </c>
      <c r="BP163" s="1" t="s">
        <v>98</v>
      </c>
      <c r="BQ163" s="1" t="s">
        <v>98</v>
      </c>
      <c r="BR163" s="1" t="s">
        <v>98</v>
      </c>
      <c r="BS163" s="1" t="s">
        <v>98</v>
      </c>
      <c r="BT163" s="1" t="s">
        <v>98</v>
      </c>
      <c r="BU163" s="1" t="s">
        <v>98</v>
      </c>
      <c r="BV163" s="1" t="s">
        <v>98</v>
      </c>
      <c r="BW163" s="3">
        <v>3.08</v>
      </c>
      <c r="BX163" s="2">
        <v>17.7</v>
      </c>
      <c r="BY163" s="2">
        <v>68.7</v>
      </c>
      <c r="BZ163" s="1" t="s">
        <v>98</v>
      </c>
      <c r="CA163" s="2">
        <v>79.8</v>
      </c>
      <c r="CB163" s="2">
        <v>48.3</v>
      </c>
      <c r="CC163" s="2">
        <v>59.4</v>
      </c>
      <c r="CD163" s="11">
        <v>15.125</v>
      </c>
      <c r="CE163" s="11">
        <v>5.5</v>
      </c>
      <c r="CF163" s="12" t="s">
        <v>98</v>
      </c>
      <c r="CG163" s="3">
        <f>Beams!$B$11/F163</f>
        <v>394.38596491228071</v>
      </c>
      <c r="CH163" s="3">
        <f>Beams!$B$9/AO163</f>
        <v>59.787234042553195</v>
      </c>
      <c r="CI163" s="3">
        <f>Beams!$C$9/AS163</f>
        <v>311.3573407202216</v>
      </c>
      <c r="CJ163" s="3">
        <f>Beams!$B$8*BE163/(AQ163*2*T163)</f>
        <v>1308.0231028764226</v>
      </c>
      <c r="CK163" s="3">
        <f>Beams!$C$8*BF163/(AM163*Q163)</f>
        <v>1260.5607476635514</v>
      </c>
      <c r="CL163" s="3">
        <f>Beams!$B$12*T163/AX163</f>
        <v>1668.7372013651875</v>
      </c>
      <c r="CM163" s="3">
        <f>Beams!$B$12*Q163/AX163</f>
        <v>1026.1774744027305</v>
      </c>
      <c r="CN163" s="3">
        <f t="shared" si="4"/>
        <v>3751.3813271661588</v>
      </c>
      <c r="CO163" s="3">
        <f t="shared" si="5"/>
        <v>2917.5671080097122</v>
      </c>
      <c r="CP163" s="3"/>
      <c r="CQ163" s="3">
        <f>MIN(Beams!$B$21:$B$22)/MAX(CN163:CP163)-1</f>
        <v>4.3313695025262211</v>
      </c>
      <c r="CS163" s="1"/>
      <c r="CT163" s="2"/>
      <c r="CU163" s="2"/>
      <c r="CV163" s="1"/>
      <c r="CW163" s="1"/>
      <c r="CX163" s="1"/>
      <c r="CY163" s="2"/>
      <c r="CZ163" s="2"/>
      <c r="DA163" s="2"/>
      <c r="DB163" s="1"/>
      <c r="DC163" s="1"/>
      <c r="DD163" s="1"/>
      <c r="DE163" s="1"/>
      <c r="DF163" s="1"/>
      <c r="DG163" s="3"/>
      <c r="DH163" s="1"/>
      <c r="DI163" s="1"/>
      <c r="DJ163" s="2"/>
      <c r="DK163" s="1"/>
      <c r="DL163" s="1"/>
      <c r="DM163" s="1"/>
      <c r="DN163" s="1"/>
      <c r="DO163" s="1"/>
      <c r="DP163" s="1"/>
      <c r="DQ163" s="2"/>
      <c r="DR163" s="1"/>
      <c r="DS163" s="1"/>
      <c r="DT163" s="2"/>
      <c r="DU163" s="1"/>
      <c r="DV163" s="1"/>
      <c r="DW163" s="1"/>
      <c r="DX163" s="1"/>
      <c r="DY163" s="1"/>
      <c r="DZ163" s="1"/>
      <c r="EA163" s="1"/>
      <c r="EB163" s="1"/>
      <c r="EC163" s="1"/>
      <c r="ED163" s="4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</row>
    <row r="164" spans="1:162" x14ac:dyDescent="0.55000000000000004">
      <c r="A164" s="1" t="s">
        <v>17</v>
      </c>
      <c r="B164" s="1" t="s">
        <v>259</v>
      </c>
      <c r="C164" s="1" t="s">
        <v>259</v>
      </c>
      <c r="D164" s="1" t="s">
        <v>100</v>
      </c>
      <c r="E164" s="2">
        <v>86</v>
      </c>
      <c r="F164" s="2">
        <v>25.3</v>
      </c>
      <c r="G164" s="2">
        <v>18.399999999999999</v>
      </c>
      <c r="H164" s="11">
        <v>18.375</v>
      </c>
      <c r="I164" s="1" t="s">
        <v>98</v>
      </c>
      <c r="J164" s="1" t="s">
        <v>98</v>
      </c>
      <c r="K164" s="1" t="s">
        <v>98</v>
      </c>
      <c r="L164" s="2">
        <v>11.1</v>
      </c>
      <c r="M164" s="11">
        <v>11.125</v>
      </c>
      <c r="N164" s="11" t="s">
        <v>98</v>
      </c>
      <c r="O164" s="1" t="s">
        <v>98</v>
      </c>
      <c r="P164" s="1" t="s">
        <v>98</v>
      </c>
      <c r="Q164" s="14">
        <v>0.48</v>
      </c>
      <c r="R164" s="11">
        <v>0.5</v>
      </c>
      <c r="S164" s="13">
        <v>0.25</v>
      </c>
      <c r="T164" s="14">
        <v>0.77</v>
      </c>
      <c r="U164" s="13">
        <v>0.75</v>
      </c>
      <c r="V164" s="1" t="s">
        <v>98</v>
      </c>
      <c r="W164" s="1" t="s">
        <v>98</v>
      </c>
      <c r="X164" s="1" t="s">
        <v>98</v>
      </c>
      <c r="Y164" s="16">
        <v>1.17</v>
      </c>
      <c r="Z164" s="18">
        <v>1.625</v>
      </c>
      <c r="AA164" s="18">
        <v>1.0625</v>
      </c>
      <c r="AB164" s="1" t="s">
        <v>98</v>
      </c>
      <c r="AC164" s="1" t="s">
        <v>98</v>
      </c>
      <c r="AD164" s="1" t="s">
        <v>98</v>
      </c>
      <c r="AE164" s="1" t="s">
        <v>98</v>
      </c>
      <c r="AF164" s="1" t="s">
        <v>98</v>
      </c>
      <c r="AG164" s="3">
        <v>7.2</v>
      </c>
      <c r="AH164" s="1" t="s">
        <v>98</v>
      </c>
      <c r="AI164" s="1" t="s">
        <v>98</v>
      </c>
      <c r="AJ164" s="2">
        <v>33.4</v>
      </c>
      <c r="AK164" s="1" t="s">
        <v>98</v>
      </c>
      <c r="AL164" s="1" t="s">
        <v>98</v>
      </c>
      <c r="AM164" s="4">
        <v>1530</v>
      </c>
      <c r="AN164" s="4">
        <v>186</v>
      </c>
      <c r="AO164" s="4">
        <v>166</v>
      </c>
      <c r="AP164" s="3">
        <v>7.77</v>
      </c>
      <c r="AQ164" s="4">
        <v>175</v>
      </c>
      <c r="AR164" s="2">
        <v>48.4</v>
      </c>
      <c r="AS164" s="2">
        <v>31.6</v>
      </c>
      <c r="AT164" s="3">
        <v>2.63</v>
      </c>
      <c r="AU164" s="1" t="s">
        <v>98</v>
      </c>
      <c r="AV164" s="1" t="s">
        <v>98</v>
      </c>
      <c r="AW164" s="1" t="s">
        <v>98</v>
      </c>
      <c r="AX164" s="3">
        <v>4.0999999999999996</v>
      </c>
      <c r="AY164" s="4">
        <v>13600</v>
      </c>
      <c r="AZ164" s="1" t="s">
        <v>98</v>
      </c>
      <c r="BA164" s="2">
        <v>48.9</v>
      </c>
      <c r="BB164" s="4">
        <v>105</v>
      </c>
      <c r="BC164" s="1" t="s">
        <v>98</v>
      </c>
      <c r="BD164" s="1" t="s">
        <v>98</v>
      </c>
      <c r="BE164" s="2">
        <v>36</v>
      </c>
      <c r="BF164" s="2">
        <v>92.4</v>
      </c>
      <c r="BG164" s="1" t="s">
        <v>98</v>
      </c>
      <c r="BH164" s="1" t="s">
        <v>98</v>
      </c>
      <c r="BI164" s="1" t="s">
        <v>98</v>
      </c>
      <c r="BJ164" s="1" t="s">
        <v>98</v>
      </c>
      <c r="BK164" s="1" t="s">
        <v>98</v>
      </c>
      <c r="BL164" s="1" t="s">
        <v>98</v>
      </c>
      <c r="BM164" s="1" t="s">
        <v>98</v>
      </c>
      <c r="BN164" s="1" t="s">
        <v>98</v>
      </c>
      <c r="BO164" s="1" t="s">
        <v>98</v>
      </c>
      <c r="BP164" s="1" t="s">
        <v>98</v>
      </c>
      <c r="BQ164" s="1" t="s">
        <v>98</v>
      </c>
      <c r="BR164" s="1" t="s">
        <v>98</v>
      </c>
      <c r="BS164" s="1" t="s">
        <v>98</v>
      </c>
      <c r="BT164" s="1" t="s">
        <v>98</v>
      </c>
      <c r="BU164" s="1" t="s">
        <v>98</v>
      </c>
      <c r="BV164" s="1" t="s">
        <v>98</v>
      </c>
      <c r="BW164" s="3">
        <v>3.05</v>
      </c>
      <c r="BX164" s="2">
        <v>17.600000000000001</v>
      </c>
      <c r="BY164" s="2">
        <v>68.400000000000006</v>
      </c>
      <c r="BZ164" s="1" t="s">
        <v>98</v>
      </c>
      <c r="CA164" s="2">
        <v>79.5</v>
      </c>
      <c r="CB164" s="2">
        <v>47.9</v>
      </c>
      <c r="CC164" s="2">
        <v>59</v>
      </c>
      <c r="CD164" s="11">
        <v>15.125</v>
      </c>
      <c r="CE164" s="11">
        <v>5.5</v>
      </c>
      <c r="CF164" s="12" t="s">
        <v>98</v>
      </c>
      <c r="CG164" s="3">
        <f>Beams!$B$11/F164</f>
        <v>444.26877470355731</v>
      </c>
      <c r="CH164" s="3">
        <f>Beams!$B$9/AO164</f>
        <v>67.710843373493972</v>
      </c>
      <c r="CI164" s="3">
        <f>Beams!$C$9/AS164</f>
        <v>355.69620253164555</v>
      </c>
      <c r="CJ164" s="3">
        <f>Beams!$B$8*BE164/(AQ164*2*T164)</f>
        <v>1501.4471243042672</v>
      </c>
      <c r="CK164" s="3">
        <f>Beams!$C$8*BF164/(AM164*Q164)</f>
        <v>1414.1830065359479</v>
      </c>
      <c r="CL164" s="3">
        <f>Beams!$B$12*T164/AX164</f>
        <v>2110.9268292682932</v>
      </c>
      <c r="CM164" s="3">
        <f>Beams!$B$12*Q164/AX164</f>
        <v>1315.9024390243903</v>
      </c>
      <c r="CN164" s="3">
        <f t="shared" si="4"/>
        <v>4569.8936493629371</v>
      </c>
      <c r="CO164" s="3">
        <f t="shared" si="5"/>
        <v>3456.5010841434942</v>
      </c>
      <c r="CP164" s="3"/>
      <c r="CQ164" s="3">
        <f>MIN(Beams!$B$21:$B$22)/MAX(CN164:CP164)-1</f>
        <v>3.3764694617757867</v>
      </c>
      <c r="CS164" s="1"/>
      <c r="CT164" s="2"/>
      <c r="CU164" s="2"/>
      <c r="CV164" s="1"/>
      <c r="CW164" s="1"/>
      <c r="CX164" s="1"/>
      <c r="CY164" s="2"/>
      <c r="CZ164" s="2"/>
      <c r="DA164" s="2"/>
      <c r="DB164" s="1"/>
      <c r="DC164" s="1"/>
      <c r="DD164" s="1"/>
      <c r="DE164" s="1"/>
      <c r="DF164" s="1"/>
      <c r="DG164" s="3"/>
      <c r="DH164" s="1"/>
      <c r="DI164" s="1"/>
      <c r="DJ164" s="2"/>
      <c r="DK164" s="1"/>
      <c r="DL164" s="1"/>
      <c r="DM164" s="1"/>
      <c r="DN164" s="1"/>
      <c r="DO164" s="1"/>
      <c r="DP164" s="1"/>
      <c r="DQ164" s="2"/>
      <c r="DR164" s="1"/>
      <c r="DS164" s="1"/>
      <c r="DT164" s="2"/>
      <c r="DU164" s="1"/>
      <c r="DV164" s="1"/>
      <c r="DW164" s="1"/>
      <c r="DX164" s="1"/>
      <c r="DY164" s="1"/>
      <c r="DZ164" s="1"/>
      <c r="EA164" s="1"/>
      <c r="EB164" s="1"/>
      <c r="EC164" s="1"/>
      <c r="ED164" s="4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</row>
    <row r="165" spans="1:162" x14ac:dyDescent="0.55000000000000004">
      <c r="A165" s="1" t="s">
        <v>17</v>
      </c>
      <c r="B165" s="1" t="s">
        <v>260</v>
      </c>
      <c r="C165" s="1" t="s">
        <v>260</v>
      </c>
      <c r="D165" s="1" t="s">
        <v>100</v>
      </c>
      <c r="E165" s="2">
        <v>76</v>
      </c>
      <c r="F165" s="2">
        <v>22.3</v>
      </c>
      <c r="G165" s="2">
        <v>18.2</v>
      </c>
      <c r="H165" s="11">
        <v>18.25</v>
      </c>
      <c r="I165" s="1" t="s">
        <v>98</v>
      </c>
      <c r="J165" s="1" t="s">
        <v>98</v>
      </c>
      <c r="K165" s="1" t="s">
        <v>98</v>
      </c>
      <c r="L165" s="2">
        <v>11</v>
      </c>
      <c r="M165" s="11">
        <v>11</v>
      </c>
      <c r="N165" s="11" t="s">
        <v>98</v>
      </c>
      <c r="O165" s="1" t="s">
        <v>98</v>
      </c>
      <c r="P165" s="1" t="s">
        <v>98</v>
      </c>
      <c r="Q165" s="14">
        <v>0.42499999999999999</v>
      </c>
      <c r="R165" s="11">
        <v>0.4375</v>
      </c>
      <c r="S165" s="13">
        <v>0.25</v>
      </c>
      <c r="T165" s="14">
        <v>0.68</v>
      </c>
      <c r="U165" s="13">
        <v>0.6875</v>
      </c>
      <c r="V165" s="1" t="s">
        <v>98</v>
      </c>
      <c r="W165" s="1" t="s">
        <v>98</v>
      </c>
      <c r="X165" s="1" t="s">
        <v>98</v>
      </c>
      <c r="Y165" s="16">
        <v>1.08</v>
      </c>
      <c r="Z165" s="18">
        <v>1.5625</v>
      </c>
      <c r="AA165" s="18">
        <v>1.0625</v>
      </c>
      <c r="AB165" s="1" t="s">
        <v>98</v>
      </c>
      <c r="AC165" s="1" t="s">
        <v>98</v>
      </c>
      <c r="AD165" s="1" t="s">
        <v>98</v>
      </c>
      <c r="AE165" s="1" t="s">
        <v>98</v>
      </c>
      <c r="AF165" s="1" t="s">
        <v>98</v>
      </c>
      <c r="AG165" s="3">
        <v>8.11</v>
      </c>
      <c r="AH165" s="1" t="s">
        <v>98</v>
      </c>
      <c r="AI165" s="1" t="s">
        <v>98</v>
      </c>
      <c r="AJ165" s="2">
        <v>37.799999999999997</v>
      </c>
      <c r="AK165" s="1" t="s">
        <v>98</v>
      </c>
      <c r="AL165" s="1" t="s">
        <v>98</v>
      </c>
      <c r="AM165" s="4">
        <v>1330</v>
      </c>
      <c r="AN165" s="4">
        <v>163</v>
      </c>
      <c r="AO165" s="4">
        <v>146</v>
      </c>
      <c r="AP165" s="3">
        <v>7.73</v>
      </c>
      <c r="AQ165" s="4">
        <v>152</v>
      </c>
      <c r="AR165" s="2">
        <v>42.2</v>
      </c>
      <c r="AS165" s="2">
        <v>27.6</v>
      </c>
      <c r="AT165" s="3">
        <v>2.61</v>
      </c>
      <c r="AU165" s="1" t="s">
        <v>98</v>
      </c>
      <c r="AV165" s="1" t="s">
        <v>98</v>
      </c>
      <c r="AW165" s="1" t="s">
        <v>98</v>
      </c>
      <c r="AX165" s="3">
        <v>2.83</v>
      </c>
      <c r="AY165" s="4">
        <v>11700</v>
      </c>
      <c r="AZ165" s="1" t="s">
        <v>98</v>
      </c>
      <c r="BA165" s="2">
        <v>48.2</v>
      </c>
      <c r="BB165" s="2">
        <v>90.1</v>
      </c>
      <c r="BC165" s="1" t="s">
        <v>98</v>
      </c>
      <c r="BD165" s="1" t="s">
        <v>98</v>
      </c>
      <c r="BE165" s="2">
        <v>31.5</v>
      </c>
      <c r="BF165" s="2">
        <v>80.599999999999994</v>
      </c>
      <c r="BG165" s="1" t="s">
        <v>98</v>
      </c>
      <c r="BH165" s="1" t="s">
        <v>98</v>
      </c>
      <c r="BI165" s="1" t="s">
        <v>98</v>
      </c>
      <c r="BJ165" s="1" t="s">
        <v>98</v>
      </c>
      <c r="BK165" s="1" t="s">
        <v>98</v>
      </c>
      <c r="BL165" s="1" t="s">
        <v>98</v>
      </c>
      <c r="BM165" s="1" t="s">
        <v>98</v>
      </c>
      <c r="BN165" s="1" t="s">
        <v>98</v>
      </c>
      <c r="BO165" s="1" t="s">
        <v>98</v>
      </c>
      <c r="BP165" s="1" t="s">
        <v>98</v>
      </c>
      <c r="BQ165" s="1" t="s">
        <v>98</v>
      </c>
      <c r="BR165" s="1" t="s">
        <v>98</v>
      </c>
      <c r="BS165" s="1" t="s">
        <v>98</v>
      </c>
      <c r="BT165" s="1" t="s">
        <v>98</v>
      </c>
      <c r="BU165" s="1" t="s">
        <v>98</v>
      </c>
      <c r="BV165" s="1" t="s">
        <v>98</v>
      </c>
      <c r="BW165" s="3">
        <v>3.02</v>
      </c>
      <c r="BX165" s="2">
        <v>17.5</v>
      </c>
      <c r="BY165" s="2">
        <v>67.900000000000006</v>
      </c>
      <c r="BZ165" s="1" t="s">
        <v>98</v>
      </c>
      <c r="CA165" s="2">
        <v>78.900000000000006</v>
      </c>
      <c r="CB165" s="2">
        <v>47.4</v>
      </c>
      <c r="CC165" s="2">
        <v>58.4</v>
      </c>
      <c r="CD165" s="11">
        <v>15.125</v>
      </c>
      <c r="CE165" s="11">
        <v>5.5</v>
      </c>
      <c r="CF165" s="12" t="s">
        <v>98</v>
      </c>
      <c r="CG165" s="3">
        <f>Beams!$B$11/F165</f>
        <v>504.03587443946185</v>
      </c>
      <c r="CH165" s="3">
        <f>Beams!$B$9/AO165</f>
        <v>76.986301369863014</v>
      </c>
      <c r="CI165" s="3">
        <f>Beams!$C$9/AS165</f>
        <v>407.24637681159419</v>
      </c>
      <c r="CJ165" s="3">
        <f>Beams!$B$8*BE165/(AQ165*2*T165)</f>
        <v>1712.7515479876158</v>
      </c>
      <c r="CK165" s="3">
        <f>Beams!$C$8*BF165/(AM165*Q165)</f>
        <v>1602.7315347191507</v>
      </c>
      <c r="CL165" s="3">
        <f>Beams!$B$12*T165/AX165</f>
        <v>2700.7773851590109</v>
      </c>
      <c r="CM165" s="3">
        <f>Beams!$B$12*Q165/AX165</f>
        <v>1687.9858657243815</v>
      </c>
      <c r="CN165" s="3">
        <f t="shared" si="4"/>
        <v>5626.7062994313474</v>
      </c>
      <c r="CO165" s="3">
        <f t="shared" si="5"/>
        <v>4151.0009272348916</v>
      </c>
      <c r="CP165" s="3"/>
      <c r="CQ165" s="3">
        <f>MIN(Beams!$B$21:$B$22)/MAX(CN165:CP165)-1</f>
        <v>2.5544773328619024</v>
      </c>
      <c r="CS165" s="1"/>
      <c r="CT165" s="2"/>
      <c r="CU165" s="2"/>
      <c r="CV165" s="1"/>
      <c r="CW165" s="1"/>
      <c r="CX165" s="1"/>
      <c r="CY165" s="2"/>
      <c r="CZ165" s="2"/>
      <c r="DA165" s="2"/>
      <c r="DB165" s="1"/>
      <c r="DC165" s="1"/>
      <c r="DD165" s="1"/>
      <c r="DE165" s="1"/>
      <c r="DF165" s="1"/>
      <c r="DG165" s="3"/>
      <c r="DH165" s="1"/>
      <c r="DI165" s="1"/>
      <c r="DJ165" s="2"/>
      <c r="DK165" s="1"/>
      <c r="DL165" s="1"/>
      <c r="DM165" s="1"/>
      <c r="DN165" s="1"/>
      <c r="DO165" s="1"/>
      <c r="DP165" s="1"/>
      <c r="DQ165" s="2"/>
      <c r="DR165" s="1"/>
      <c r="DS165" s="1"/>
      <c r="DT165" s="2"/>
      <c r="DU165" s="1"/>
      <c r="DV165" s="1"/>
      <c r="DW165" s="1"/>
      <c r="DX165" s="1"/>
      <c r="DY165" s="1"/>
      <c r="DZ165" s="1"/>
      <c r="EA165" s="1"/>
      <c r="EB165" s="1"/>
      <c r="EC165" s="1"/>
      <c r="ED165" s="4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</row>
    <row r="166" spans="1:162" x14ac:dyDescent="0.55000000000000004">
      <c r="A166" s="1" t="s">
        <v>17</v>
      </c>
      <c r="B166" s="1" t="s">
        <v>261</v>
      </c>
      <c r="C166" s="1" t="s">
        <v>261</v>
      </c>
      <c r="D166" s="1" t="s">
        <v>100</v>
      </c>
      <c r="E166" s="2">
        <v>71</v>
      </c>
      <c r="F166" s="2">
        <v>20.9</v>
      </c>
      <c r="G166" s="2">
        <v>18.5</v>
      </c>
      <c r="H166" s="11">
        <v>18.5</v>
      </c>
      <c r="I166" s="1" t="s">
        <v>98</v>
      </c>
      <c r="J166" s="1" t="s">
        <v>98</v>
      </c>
      <c r="K166" s="1" t="s">
        <v>98</v>
      </c>
      <c r="L166" s="3">
        <v>7.64</v>
      </c>
      <c r="M166" s="11">
        <v>7.625</v>
      </c>
      <c r="N166" s="11" t="s">
        <v>98</v>
      </c>
      <c r="O166" s="1" t="s">
        <v>98</v>
      </c>
      <c r="P166" s="1" t="s">
        <v>98</v>
      </c>
      <c r="Q166" s="14">
        <v>0.495</v>
      </c>
      <c r="R166" s="11">
        <v>0.5</v>
      </c>
      <c r="S166" s="13">
        <v>0.25</v>
      </c>
      <c r="T166" s="14">
        <v>0.81</v>
      </c>
      <c r="U166" s="13">
        <v>0.8125</v>
      </c>
      <c r="V166" s="1" t="s">
        <v>98</v>
      </c>
      <c r="W166" s="1" t="s">
        <v>98</v>
      </c>
      <c r="X166" s="1" t="s">
        <v>98</v>
      </c>
      <c r="Y166" s="16">
        <v>1.21</v>
      </c>
      <c r="Z166" s="18">
        <v>1.5</v>
      </c>
      <c r="AA166" s="18">
        <v>0.875</v>
      </c>
      <c r="AB166" s="1" t="s">
        <v>98</v>
      </c>
      <c r="AC166" s="1" t="s">
        <v>98</v>
      </c>
      <c r="AD166" s="1" t="s">
        <v>98</v>
      </c>
      <c r="AE166" s="1" t="s">
        <v>98</v>
      </c>
      <c r="AF166" s="1" t="s">
        <v>98</v>
      </c>
      <c r="AG166" s="3">
        <v>4.71</v>
      </c>
      <c r="AH166" s="1" t="s">
        <v>98</v>
      </c>
      <c r="AI166" s="1" t="s">
        <v>98</v>
      </c>
      <c r="AJ166" s="2">
        <v>32.4</v>
      </c>
      <c r="AK166" s="1" t="s">
        <v>98</v>
      </c>
      <c r="AL166" s="1" t="s">
        <v>98</v>
      </c>
      <c r="AM166" s="4">
        <v>1170</v>
      </c>
      <c r="AN166" s="4">
        <v>146</v>
      </c>
      <c r="AO166" s="4">
        <v>127</v>
      </c>
      <c r="AP166" s="3">
        <v>7.5</v>
      </c>
      <c r="AQ166" s="2">
        <v>60.3</v>
      </c>
      <c r="AR166" s="2">
        <v>24.7</v>
      </c>
      <c r="AS166" s="2">
        <v>15.8</v>
      </c>
      <c r="AT166" s="3">
        <v>1.7</v>
      </c>
      <c r="AU166" s="1" t="s">
        <v>98</v>
      </c>
      <c r="AV166" s="1" t="s">
        <v>98</v>
      </c>
      <c r="AW166" s="1" t="s">
        <v>98</v>
      </c>
      <c r="AX166" s="3">
        <v>3.49</v>
      </c>
      <c r="AY166" s="4">
        <v>4700</v>
      </c>
      <c r="AZ166" s="1" t="s">
        <v>98</v>
      </c>
      <c r="BA166" s="2">
        <v>33.799999999999997</v>
      </c>
      <c r="BB166" s="2">
        <v>52.3</v>
      </c>
      <c r="BC166" s="1" t="s">
        <v>98</v>
      </c>
      <c r="BD166" s="1" t="s">
        <v>98</v>
      </c>
      <c r="BE166" s="2">
        <v>25.6</v>
      </c>
      <c r="BF166" s="2">
        <v>72.400000000000006</v>
      </c>
      <c r="BG166" s="1" t="s">
        <v>98</v>
      </c>
      <c r="BH166" s="1" t="s">
        <v>98</v>
      </c>
      <c r="BI166" s="1" t="s">
        <v>98</v>
      </c>
      <c r="BJ166" s="1" t="s">
        <v>98</v>
      </c>
      <c r="BK166" s="1" t="s">
        <v>98</v>
      </c>
      <c r="BL166" s="1" t="s">
        <v>98</v>
      </c>
      <c r="BM166" s="1" t="s">
        <v>98</v>
      </c>
      <c r="BN166" s="1" t="s">
        <v>98</v>
      </c>
      <c r="BO166" s="1" t="s">
        <v>98</v>
      </c>
      <c r="BP166" s="1" t="s">
        <v>98</v>
      </c>
      <c r="BQ166" s="1" t="s">
        <v>98</v>
      </c>
      <c r="BR166" s="1" t="s">
        <v>98</v>
      </c>
      <c r="BS166" s="1" t="s">
        <v>98</v>
      </c>
      <c r="BT166" s="1" t="s">
        <v>98</v>
      </c>
      <c r="BU166" s="1" t="s">
        <v>98</v>
      </c>
      <c r="BV166" s="1" t="s">
        <v>98</v>
      </c>
      <c r="BW166" s="3">
        <v>2.0499999999999998</v>
      </c>
      <c r="BX166" s="2">
        <v>17.7</v>
      </c>
      <c r="BY166" s="2">
        <v>58.3</v>
      </c>
      <c r="BZ166" s="1" t="s">
        <v>98</v>
      </c>
      <c r="CA166" s="2">
        <v>65.900000000000006</v>
      </c>
      <c r="CB166" s="2">
        <v>44.6</v>
      </c>
      <c r="CC166" s="2">
        <v>52.3</v>
      </c>
      <c r="CD166" s="11">
        <v>15.5</v>
      </c>
      <c r="CE166" s="11">
        <v>3.5</v>
      </c>
      <c r="CF166" s="12" t="s">
        <v>98</v>
      </c>
      <c r="CG166" s="3">
        <f>Beams!$B$11/F166</f>
        <v>537.79904306220101</v>
      </c>
      <c r="CH166" s="3">
        <f>Beams!$B$9/AO166</f>
        <v>88.503937007874015</v>
      </c>
      <c r="CI166" s="3">
        <f>Beams!$C$9/AS166</f>
        <v>711.39240506329111</v>
      </c>
      <c r="CJ166" s="3">
        <f>Beams!$B$8*BE166/(AQ166*2*T166)</f>
        <v>2945.6012120467617</v>
      </c>
      <c r="CK166" s="3">
        <f>Beams!$C$8*BF166/(AM166*Q166)</f>
        <v>1405.1212984546321</v>
      </c>
      <c r="CL166" s="3">
        <f>Beams!$B$12*T166/AX166</f>
        <v>2608.7106017191982</v>
      </c>
      <c r="CM166" s="3">
        <f>Beams!$B$12*Q166/AX166</f>
        <v>1594.212034383954</v>
      </c>
      <c r="CN166" s="3">
        <f t="shared" si="4"/>
        <v>6945.1595701760216</v>
      </c>
      <c r="CO166" s="3">
        <f t="shared" si="5"/>
        <v>3916.256192493473</v>
      </c>
      <c r="CP166" s="3"/>
      <c r="CQ166" s="3">
        <f>MIN(Beams!$B$21:$B$22)/MAX(CN166:CP166)-1</f>
        <v>1.8797034535943875</v>
      </c>
      <c r="CS166" s="1"/>
      <c r="CT166" s="2"/>
      <c r="CU166" s="2"/>
      <c r="CV166" s="1"/>
      <c r="CW166" s="1"/>
      <c r="CX166" s="1"/>
      <c r="CY166" s="2"/>
      <c r="CZ166" s="2"/>
      <c r="DA166" s="2"/>
      <c r="DB166" s="1"/>
      <c r="DC166" s="1"/>
      <c r="DD166" s="1"/>
      <c r="DE166" s="1"/>
      <c r="DF166" s="1"/>
      <c r="DG166" s="3"/>
      <c r="DH166" s="1"/>
      <c r="DI166" s="1"/>
      <c r="DJ166" s="2"/>
      <c r="DK166" s="1"/>
      <c r="DL166" s="1"/>
      <c r="DM166" s="1"/>
      <c r="DN166" s="1"/>
      <c r="DO166" s="1"/>
      <c r="DP166" s="1"/>
      <c r="DQ166" s="2"/>
      <c r="DR166" s="1"/>
      <c r="DS166" s="1"/>
      <c r="DT166" s="2"/>
      <c r="DU166" s="1"/>
      <c r="DV166" s="1"/>
      <c r="DW166" s="1"/>
      <c r="DX166" s="1"/>
      <c r="DY166" s="1"/>
      <c r="DZ166" s="1"/>
      <c r="EA166" s="1"/>
      <c r="EB166" s="1"/>
      <c r="EC166" s="1"/>
      <c r="ED166" s="4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</row>
    <row r="167" spans="1:162" x14ac:dyDescent="0.55000000000000004">
      <c r="A167" s="1" t="s">
        <v>17</v>
      </c>
      <c r="B167" s="1" t="s">
        <v>262</v>
      </c>
      <c r="C167" s="1" t="s">
        <v>262</v>
      </c>
      <c r="D167" s="1" t="s">
        <v>100</v>
      </c>
      <c r="E167" s="2">
        <v>65</v>
      </c>
      <c r="F167" s="2">
        <v>19.100000000000001</v>
      </c>
      <c r="G167" s="2">
        <v>18.399999999999999</v>
      </c>
      <c r="H167" s="11">
        <v>18.375</v>
      </c>
      <c r="I167" s="1" t="s">
        <v>98</v>
      </c>
      <c r="J167" s="1" t="s">
        <v>98</v>
      </c>
      <c r="K167" s="1" t="s">
        <v>98</v>
      </c>
      <c r="L167" s="3">
        <v>7.59</v>
      </c>
      <c r="M167" s="11">
        <v>7.625</v>
      </c>
      <c r="N167" s="11" t="s">
        <v>98</v>
      </c>
      <c r="O167" s="1" t="s">
        <v>98</v>
      </c>
      <c r="P167" s="1" t="s">
        <v>98</v>
      </c>
      <c r="Q167" s="14">
        <v>0.45</v>
      </c>
      <c r="R167" s="11">
        <v>0.4375</v>
      </c>
      <c r="S167" s="13">
        <v>0.25</v>
      </c>
      <c r="T167" s="14">
        <v>0.75</v>
      </c>
      <c r="U167" s="13">
        <v>0.75</v>
      </c>
      <c r="V167" s="1" t="s">
        <v>98</v>
      </c>
      <c r="W167" s="1" t="s">
        <v>98</v>
      </c>
      <c r="X167" s="1" t="s">
        <v>98</v>
      </c>
      <c r="Y167" s="16">
        <v>1.1499999999999999</v>
      </c>
      <c r="Z167" s="18">
        <v>1.4375</v>
      </c>
      <c r="AA167" s="18">
        <v>0.875</v>
      </c>
      <c r="AB167" s="1" t="s">
        <v>98</v>
      </c>
      <c r="AC167" s="1" t="s">
        <v>98</v>
      </c>
      <c r="AD167" s="1" t="s">
        <v>98</v>
      </c>
      <c r="AE167" s="1" t="s">
        <v>98</v>
      </c>
      <c r="AF167" s="1" t="s">
        <v>98</v>
      </c>
      <c r="AG167" s="3">
        <v>5.0599999999999996</v>
      </c>
      <c r="AH167" s="1" t="s">
        <v>98</v>
      </c>
      <c r="AI167" s="1" t="s">
        <v>98</v>
      </c>
      <c r="AJ167" s="2">
        <v>35.700000000000003</v>
      </c>
      <c r="AK167" s="1" t="s">
        <v>98</v>
      </c>
      <c r="AL167" s="1" t="s">
        <v>98</v>
      </c>
      <c r="AM167" s="4">
        <v>1070</v>
      </c>
      <c r="AN167" s="4">
        <v>133</v>
      </c>
      <c r="AO167" s="4">
        <v>117</v>
      </c>
      <c r="AP167" s="3">
        <v>7.49</v>
      </c>
      <c r="AQ167" s="2">
        <v>54.8</v>
      </c>
      <c r="AR167" s="2">
        <v>22.5</v>
      </c>
      <c r="AS167" s="2">
        <v>14.4</v>
      </c>
      <c r="AT167" s="3">
        <v>1.69</v>
      </c>
      <c r="AU167" s="1" t="s">
        <v>98</v>
      </c>
      <c r="AV167" s="1" t="s">
        <v>98</v>
      </c>
      <c r="AW167" s="1" t="s">
        <v>98</v>
      </c>
      <c r="AX167" s="3">
        <v>2.73</v>
      </c>
      <c r="AY167" s="4">
        <v>4240</v>
      </c>
      <c r="AZ167" s="1" t="s">
        <v>98</v>
      </c>
      <c r="BA167" s="2">
        <v>33.5</v>
      </c>
      <c r="BB167" s="2">
        <v>47.7</v>
      </c>
      <c r="BC167" s="1" t="s">
        <v>98</v>
      </c>
      <c r="BD167" s="1" t="s">
        <v>98</v>
      </c>
      <c r="BE167" s="2">
        <v>23.6</v>
      </c>
      <c r="BF167" s="2">
        <v>66.3</v>
      </c>
      <c r="BG167" s="1" t="s">
        <v>98</v>
      </c>
      <c r="BH167" s="1" t="s">
        <v>98</v>
      </c>
      <c r="BI167" s="1" t="s">
        <v>98</v>
      </c>
      <c r="BJ167" s="1" t="s">
        <v>98</v>
      </c>
      <c r="BK167" s="1" t="s">
        <v>98</v>
      </c>
      <c r="BL167" s="1" t="s">
        <v>98</v>
      </c>
      <c r="BM167" s="1" t="s">
        <v>98</v>
      </c>
      <c r="BN167" s="1" t="s">
        <v>98</v>
      </c>
      <c r="BO167" s="1" t="s">
        <v>98</v>
      </c>
      <c r="BP167" s="1" t="s">
        <v>98</v>
      </c>
      <c r="BQ167" s="1" t="s">
        <v>98</v>
      </c>
      <c r="BR167" s="1" t="s">
        <v>98</v>
      </c>
      <c r="BS167" s="1" t="s">
        <v>98</v>
      </c>
      <c r="BT167" s="1" t="s">
        <v>98</v>
      </c>
      <c r="BU167" s="1" t="s">
        <v>98</v>
      </c>
      <c r="BV167" s="1" t="s">
        <v>98</v>
      </c>
      <c r="BW167" s="3">
        <v>2.0299999999999998</v>
      </c>
      <c r="BX167" s="2">
        <v>17.7</v>
      </c>
      <c r="BY167" s="2">
        <v>58</v>
      </c>
      <c r="BZ167" s="1" t="s">
        <v>98</v>
      </c>
      <c r="CA167" s="2">
        <v>65.599999999999994</v>
      </c>
      <c r="CB167" s="2">
        <v>44.4</v>
      </c>
      <c r="CC167" s="2">
        <v>52</v>
      </c>
      <c r="CD167" s="11">
        <v>15.5</v>
      </c>
      <c r="CE167" s="11">
        <v>3.5</v>
      </c>
      <c r="CF167" s="12" t="s">
        <v>98</v>
      </c>
      <c r="CG167" s="3">
        <f>Beams!$B$11/F167</f>
        <v>588.48167539267013</v>
      </c>
      <c r="CH167" s="3">
        <f>Beams!$B$9/AO167</f>
        <v>96.068376068376068</v>
      </c>
      <c r="CI167" s="3">
        <f>Beams!$C$9/AS167</f>
        <v>780.55555555555554</v>
      </c>
      <c r="CJ167" s="3">
        <f>Beams!$B$8*BE167/(AQ167*2*T167)</f>
        <v>3227.05596107056</v>
      </c>
      <c r="CK167" s="3">
        <f>Beams!$C$8*BF167/(AM167*Q167)</f>
        <v>1547.6884735202493</v>
      </c>
      <c r="CL167" s="3">
        <f>Beams!$B$12*T167/AX167</f>
        <v>3087.9120879120878</v>
      </c>
      <c r="CM167" s="3">
        <f>Beams!$B$12*Q167/AX167</f>
        <v>1852.7472527472528</v>
      </c>
      <c r="CN167" s="3">
        <f t="shared" si="4"/>
        <v>7873.6146816678402</v>
      </c>
      <c r="CO167" s="3">
        <f t="shared" si="5"/>
        <v>4430.639956101295</v>
      </c>
      <c r="CP167" s="3"/>
      <c r="CQ167" s="3">
        <f>MIN(Beams!$B$21:$B$22)/MAX(CN167:CP167)-1</f>
        <v>1.5401293825777449</v>
      </c>
      <c r="CS167" s="1"/>
      <c r="CT167" s="2"/>
      <c r="CU167" s="2"/>
      <c r="CV167" s="1"/>
      <c r="CW167" s="1"/>
      <c r="CX167" s="1"/>
      <c r="CY167" s="2"/>
      <c r="CZ167" s="2"/>
      <c r="DA167" s="2"/>
      <c r="DB167" s="1"/>
      <c r="DC167" s="1"/>
      <c r="DD167" s="1"/>
      <c r="DE167" s="1"/>
      <c r="DF167" s="1"/>
      <c r="DG167" s="3"/>
      <c r="DH167" s="1"/>
      <c r="DI167" s="1"/>
      <c r="DJ167" s="2"/>
      <c r="DK167" s="1"/>
      <c r="DL167" s="1"/>
      <c r="DM167" s="1"/>
      <c r="DN167" s="1"/>
      <c r="DO167" s="1"/>
      <c r="DP167" s="1"/>
      <c r="DQ167" s="2"/>
      <c r="DR167" s="1"/>
      <c r="DS167" s="1"/>
      <c r="DT167" s="2"/>
      <c r="DU167" s="1"/>
      <c r="DV167" s="1"/>
      <c r="DW167" s="1"/>
      <c r="DX167" s="1"/>
      <c r="DY167" s="1"/>
      <c r="DZ167" s="1"/>
      <c r="EA167" s="1"/>
      <c r="EB167" s="1"/>
      <c r="EC167" s="1"/>
      <c r="ED167" s="4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</row>
    <row r="168" spans="1:162" x14ac:dyDescent="0.55000000000000004">
      <c r="A168" s="1" t="s">
        <v>17</v>
      </c>
      <c r="B168" s="1" t="s">
        <v>263</v>
      </c>
      <c r="C168" s="1" t="s">
        <v>263</v>
      </c>
      <c r="D168" s="1" t="s">
        <v>100</v>
      </c>
      <c r="E168" s="2">
        <v>60</v>
      </c>
      <c r="F168" s="2">
        <v>17.600000000000001</v>
      </c>
      <c r="G168" s="2">
        <v>18.2</v>
      </c>
      <c r="H168" s="11">
        <v>18.25</v>
      </c>
      <c r="I168" s="1" t="s">
        <v>98</v>
      </c>
      <c r="J168" s="1" t="s">
        <v>98</v>
      </c>
      <c r="K168" s="1" t="s">
        <v>98</v>
      </c>
      <c r="L168" s="3">
        <v>7.56</v>
      </c>
      <c r="M168" s="11">
        <v>7.5</v>
      </c>
      <c r="N168" s="11" t="s">
        <v>98</v>
      </c>
      <c r="O168" s="1" t="s">
        <v>98</v>
      </c>
      <c r="P168" s="1" t="s">
        <v>98</v>
      </c>
      <c r="Q168" s="14">
        <v>0.41499999999999998</v>
      </c>
      <c r="R168" s="11">
        <v>0.4375</v>
      </c>
      <c r="S168" s="13">
        <v>0.25</v>
      </c>
      <c r="T168" s="14">
        <v>0.69499999999999995</v>
      </c>
      <c r="U168" s="13">
        <v>0.6875</v>
      </c>
      <c r="V168" s="1" t="s">
        <v>98</v>
      </c>
      <c r="W168" s="1" t="s">
        <v>98</v>
      </c>
      <c r="X168" s="1" t="s">
        <v>98</v>
      </c>
      <c r="Y168" s="16">
        <v>1.1000000000000001</v>
      </c>
      <c r="Z168" s="18">
        <v>1.375</v>
      </c>
      <c r="AA168" s="18">
        <v>0.8125</v>
      </c>
      <c r="AB168" s="1" t="s">
        <v>98</v>
      </c>
      <c r="AC168" s="1" t="s">
        <v>98</v>
      </c>
      <c r="AD168" s="1" t="s">
        <v>98</v>
      </c>
      <c r="AE168" s="1" t="s">
        <v>98</v>
      </c>
      <c r="AF168" s="1" t="s">
        <v>98</v>
      </c>
      <c r="AG168" s="3">
        <v>5.44</v>
      </c>
      <c r="AH168" s="1" t="s">
        <v>98</v>
      </c>
      <c r="AI168" s="1" t="s">
        <v>98</v>
      </c>
      <c r="AJ168" s="2">
        <v>38.700000000000003</v>
      </c>
      <c r="AK168" s="1" t="s">
        <v>98</v>
      </c>
      <c r="AL168" s="1" t="s">
        <v>98</v>
      </c>
      <c r="AM168" s="4">
        <v>984</v>
      </c>
      <c r="AN168" s="4">
        <v>123</v>
      </c>
      <c r="AO168" s="4">
        <v>108</v>
      </c>
      <c r="AP168" s="3">
        <v>7.47</v>
      </c>
      <c r="AQ168" s="2">
        <v>50.1</v>
      </c>
      <c r="AR168" s="2">
        <v>20.6</v>
      </c>
      <c r="AS168" s="2">
        <v>13.3</v>
      </c>
      <c r="AT168" s="3">
        <v>1.68</v>
      </c>
      <c r="AU168" s="1" t="s">
        <v>98</v>
      </c>
      <c r="AV168" s="1" t="s">
        <v>98</v>
      </c>
      <c r="AW168" s="1" t="s">
        <v>98</v>
      </c>
      <c r="AX168" s="3">
        <v>2.17</v>
      </c>
      <c r="AY168" s="4">
        <v>3850</v>
      </c>
      <c r="AZ168" s="1" t="s">
        <v>98</v>
      </c>
      <c r="BA168" s="2">
        <v>33.1</v>
      </c>
      <c r="BB168" s="2">
        <v>43.5</v>
      </c>
      <c r="BC168" s="1" t="s">
        <v>98</v>
      </c>
      <c r="BD168" s="1" t="s">
        <v>98</v>
      </c>
      <c r="BE168" s="2">
        <v>21.7</v>
      </c>
      <c r="BF168" s="2">
        <v>60.6</v>
      </c>
      <c r="BG168" s="1" t="s">
        <v>98</v>
      </c>
      <c r="BH168" s="1" t="s">
        <v>98</v>
      </c>
      <c r="BI168" s="1" t="s">
        <v>98</v>
      </c>
      <c r="BJ168" s="1" t="s">
        <v>98</v>
      </c>
      <c r="BK168" s="1" t="s">
        <v>98</v>
      </c>
      <c r="BL168" s="1" t="s">
        <v>98</v>
      </c>
      <c r="BM168" s="1" t="s">
        <v>98</v>
      </c>
      <c r="BN168" s="1" t="s">
        <v>98</v>
      </c>
      <c r="BO168" s="1" t="s">
        <v>98</v>
      </c>
      <c r="BP168" s="1" t="s">
        <v>98</v>
      </c>
      <c r="BQ168" s="1" t="s">
        <v>98</v>
      </c>
      <c r="BR168" s="1" t="s">
        <v>98</v>
      </c>
      <c r="BS168" s="1" t="s">
        <v>98</v>
      </c>
      <c r="BT168" s="1" t="s">
        <v>98</v>
      </c>
      <c r="BU168" s="1" t="s">
        <v>98</v>
      </c>
      <c r="BV168" s="1" t="s">
        <v>98</v>
      </c>
      <c r="BW168" s="3">
        <v>2.02</v>
      </c>
      <c r="BX168" s="2">
        <v>17.5</v>
      </c>
      <c r="BY168" s="2">
        <v>57.5</v>
      </c>
      <c r="BZ168" s="1" t="s">
        <v>98</v>
      </c>
      <c r="CA168" s="2">
        <v>65.099999999999994</v>
      </c>
      <c r="CB168" s="2">
        <v>44</v>
      </c>
      <c r="CC168" s="2">
        <v>51.5</v>
      </c>
      <c r="CD168" s="11">
        <v>15.5</v>
      </c>
      <c r="CE168" s="11">
        <v>3.5</v>
      </c>
      <c r="CF168" s="12" t="s">
        <v>98</v>
      </c>
      <c r="CG168" s="3">
        <f>Beams!$B$11/F168</f>
        <v>638.63636363636363</v>
      </c>
      <c r="CH168" s="3">
        <f>Beams!$B$9/AO168</f>
        <v>104.07407407407408</v>
      </c>
      <c r="CI168" s="3">
        <f>Beams!$C$9/AS168</f>
        <v>845.11278195488717</v>
      </c>
      <c r="CJ168" s="3">
        <f>Beams!$B$8*BE168/(AQ168*2*T168)</f>
        <v>3502.462700498284</v>
      </c>
      <c r="CK168" s="3">
        <f>Beams!$C$8*BF168/(AM168*Q168)</f>
        <v>1667.9988245665591</v>
      </c>
      <c r="CL168" s="3">
        <f>Beams!$B$12*T168/AX168</f>
        <v>3599.9078341013824</v>
      </c>
      <c r="CM168" s="3">
        <f>Beams!$B$12*Q168/AX168</f>
        <v>2149.5852534562209</v>
      </c>
      <c r="CN168" s="3">
        <f t="shared" si="4"/>
        <v>8843.1287859064378</v>
      </c>
      <c r="CO168" s="3">
        <f t="shared" si="5"/>
        <v>4972.9260097857841</v>
      </c>
      <c r="CP168" s="3"/>
      <c r="CQ168" s="3">
        <f>MIN(Beams!$B$21:$B$22)/MAX(CN168:CP168)-1</f>
        <v>1.2616429641819313</v>
      </c>
      <c r="CS168" s="1"/>
      <c r="CT168" s="2"/>
      <c r="CU168" s="2"/>
      <c r="CV168" s="1"/>
      <c r="CW168" s="1"/>
      <c r="CX168" s="1"/>
      <c r="CY168" s="2"/>
      <c r="CZ168" s="2"/>
      <c r="DA168" s="2"/>
      <c r="DB168" s="1"/>
      <c r="DC168" s="1"/>
      <c r="DD168" s="1"/>
      <c r="DE168" s="1"/>
      <c r="DF168" s="1"/>
      <c r="DG168" s="3"/>
      <c r="DH168" s="1"/>
      <c r="DI168" s="1"/>
      <c r="DJ168" s="2"/>
      <c r="DK168" s="1"/>
      <c r="DL168" s="1"/>
      <c r="DM168" s="1"/>
      <c r="DN168" s="1"/>
      <c r="DO168" s="1"/>
      <c r="DP168" s="1"/>
      <c r="DQ168" s="2"/>
      <c r="DR168" s="1"/>
      <c r="DS168" s="1"/>
      <c r="DT168" s="2"/>
      <c r="DU168" s="1"/>
      <c r="DV168" s="1"/>
      <c r="DW168" s="1"/>
      <c r="DX168" s="1"/>
      <c r="DY168" s="1"/>
      <c r="DZ168" s="1"/>
      <c r="EA168" s="1"/>
      <c r="EB168" s="1"/>
      <c r="EC168" s="1"/>
      <c r="ED168" s="4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</row>
    <row r="169" spans="1:162" x14ac:dyDescent="0.55000000000000004">
      <c r="A169" s="1" t="s">
        <v>17</v>
      </c>
      <c r="B169" s="1" t="s">
        <v>264</v>
      </c>
      <c r="C169" s="1" t="s">
        <v>264</v>
      </c>
      <c r="D169" s="1" t="s">
        <v>100</v>
      </c>
      <c r="E169" s="2">
        <v>55</v>
      </c>
      <c r="F169" s="2">
        <v>16.2</v>
      </c>
      <c r="G169" s="2">
        <v>18.100000000000001</v>
      </c>
      <c r="H169" s="11">
        <v>18.125</v>
      </c>
      <c r="I169" s="1" t="s">
        <v>98</v>
      </c>
      <c r="J169" s="1" t="s">
        <v>98</v>
      </c>
      <c r="K169" s="1" t="s">
        <v>98</v>
      </c>
      <c r="L169" s="3">
        <v>7.53</v>
      </c>
      <c r="M169" s="11">
        <v>7.5</v>
      </c>
      <c r="N169" s="11" t="s">
        <v>98</v>
      </c>
      <c r="O169" s="1" t="s">
        <v>98</v>
      </c>
      <c r="P169" s="1" t="s">
        <v>98</v>
      </c>
      <c r="Q169" s="14">
        <v>0.39</v>
      </c>
      <c r="R169" s="11">
        <v>0.375</v>
      </c>
      <c r="S169" s="13">
        <v>0.1875</v>
      </c>
      <c r="T169" s="14">
        <v>0.63</v>
      </c>
      <c r="U169" s="13">
        <v>0.625</v>
      </c>
      <c r="V169" s="1" t="s">
        <v>98</v>
      </c>
      <c r="W169" s="1" t="s">
        <v>98</v>
      </c>
      <c r="X169" s="1" t="s">
        <v>98</v>
      </c>
      <c r="Y169" s="16">
        <v>1.03</v>
      </c>
      <c r="Z169" s="18">
        <v>1.3125</v>
      </c>
      <c r="AA169" s="18">
        <v>0.8125</v>
      </c>
      <c r="AB169" s="1" t="s">
        <v>98</v>
      </c>
      <c r="AC169" s="1" t="s">
        <v>98</v>
      </c>
      <c r="AD169" s="1" t="s">
        <v>98</v>
      </c>
      <c r="AE169" s="1" t="s">
        <v>98</v>
      </c>
      <c r="AF169" s="1" t="s">
        <v>98</v>
      </c>
      <c r="AG169" s="3">
        <v>5.98</v>
      </c>
      <c r="AH169" s="1" t="s">
        <v>98</v>
      </c>
      <c r="AI169" s="1" t="s">
        <v>98</v>
      </c>
      <c r="AJ169" s="2">
        <v>41.1</v>
      </c>
      <c r="AK169" s="1" t="s">
        <v>98</v>
      </c>
      <c r="AL169" s="1" t="s">
        <v>98</v>
      </c>
      <c r="AM169" s="4">
        <v>890</v>
      </c>
      <c r="AN169" s="4">
        <v>112</v>
      </c>
      <c r="AO169" s="2">
        <v>98.3</v>
      </c>
      <c r="AP169" s="3">
        <v>7.41</v>
      </c>
      <c r="AQ169" s="2">
        <v>44.9</v>
      </c>
      <c r="AR169" s="2">
        <v>18.5</v>
      </c>
      <c r="AS169" s="2">
        <v>11.9</v>
      </c>
      <c r="AT169" s="3">
        <v>1.67</v>
      </c>
      <c r="AU169" s="1" t="s">
        <v>98</v>
      </c>
      <c r="AV169" s="1" t="s">
        <v>98</v>
      </c>
      <c r="AW169" s="1" t="s">
        <v>98</v>
      </c>
      <c r="AX169" s="3">
        <v>1.66</v>
      </c>
      <c r="AY169" s="4">
        <v>3430</v>
      </c>
      <c r="AZ169" s="1" t="s">
        <v>98</v>
      </c>
      <c r="BA169" s="2">
        <v>32.9</v>
      </c>
      <c r="BB169" s="2">
        <v>39</v>
      </c>
      <c r="BC169" s="1" t="s">
        <v>98</v>
      </c>
      <c r="BD169" s="1" t="s">
        <v>98</v>
      </c>
      <c r="BE169" s="2">
        <v>19.600000000000001</v>
      </c>
      <c r="BF169" s="2">
        <v>55.3</v>
      </c>
      <c r="BG169" s="1" t="s">
        <v>98</v>
      </c>
      <c r="BH169" s="1" t="s">
        <v>98</v>
      </c>
      <c r="BI169" s="1" t="s">
        <v>98</v>
      </c>
      <c r="BJ169" s="1" t="s">
        <v>98</v>
      </c>
      <c r="BK169" s="1" t="s">
        <v>98</v>
      </c>
      <c r="BL169" s="1" t="s">
        <v>98</v>
      </c>
      <c r="BM169" s="1" t="s">
        <v>98</v>
      </c>
      <c r="BN169" s="1" t="s">
        <v>98</v>
      </c>
      <c r="BO169" s="1" t="s">
        <v>98</v>
      </c>
      <c r="BP169" s="1" t="s">
        <v>98</v>
      </c>
      <c r="BQ169" s="1" t="s">
        <v>98</v>
      </c>
      <c r="BR169" s="1" t="s">
        <v>98</v>
      </c>
      <c r="BS169" s="1" t="s">
        <v>98</v>
      </c>
      <c r="BT169" s="1" t="s">
        <v>98</v>
      </c>
      <c r="BU169" s="1" t="s">
        <v>98</v>
      </c>
      <c r="BV169" s="1" t="s">
        <v>98</v>
      </c>
      <c r="BW169" s="3">
        <v>2</v>
      </c>
      <c r="BX169" s="2">
        <v>17.5</v>
      </c>
      <c r="BY169" s="2">
        <v>57.3</v>
      </c>
      <c r="BZ169" s="1" t="s">
        <v>98</v>
      </c>
      <c r="CA169" s="2">
        <v>64.8</v>
      </c>
      <c r="CB169" s="2">
        <v>43.7</v>
      </c>
      <c r="CC169" s="2">
        <v>51.3</v>
      </c>
      <c r="CD169" s="11">
        <v>15.5</v>
      </c>
      <c r="CE169" s="11">
        <v>3.5</v>
      </c>
      <c r="CF169" s="12" t="s">
        <v>98</v>
      </c>
      <c r="CG169" s="3">
        <f>Beams!$B$11/F169</f>
        <v>693.82716049382714</v>
      </c>
      <c r="CH169" s="3">
        <f>Beams!$B$9/AO169</f>
        <v>114.34384537131231</v>
      </c>
      <c r="CI169" s="3">
        <f>Beams!$C$9/AS169</f>
        <v>944.53781512605042</v>
      </c>
      <c r="CJ169" s="3">
        <f>Beams!$B$8*BE169/(AQ169*2*T169)</f>
        <v>3894.085622370701</v>
      </c>
      <c r="CK169" s="3">
        <f>Beams!$C$8*BF169/(AM169*Q169)</f>
        <v>1790.7577067127627</v>
      </c>
      <c r="CL169" s="3">
        <f>Beams!$B$12*T169/AX169</f>
        <v>4265.7831325301204</v>
      </c>
      <c r="CM169" s="3">
        <f>Beams!$B$12*Q169/AX169</f>
        <v>2640.7228915662654</v>
      </c>
      <c r="CN169" s="3">
        <f t="shared" si="4"/>
        <v>10156.496143630362</v>
      </c>
      <c r="CO169" s="3">
        <f t="shared" si="5"/>
        <v>5797.6443383291526</v>
      </c>
      <c r="CP169" s="3"/>
      <c r="CQ169" s="3">
        <f>MIN(Beams!$B$21:$B$22)/MAX(CN169:CP169)-1</f>
        <v>0.96918304473959593</v>
      </c>
      <c r="CS169" s="1"/>
      <c r="CT169" s="2"/>
      <c r="CU169" s="2"/>
      <c r="CV169" s="1"/>
      <c r="CW169" s="1"/>
      <c r="CX169" s="1"/>
      <c r="CY169" s="2"/>
      <c r="CZ169" s="2"/>
      <c r="DA169" s="2"/>
      <c r="DB169" s="1"/>
      <c r="DC169" s="1"/>
      <c r="DD169" s="1"/>
      <c r="DE169" s="1"/>
      <c r="DF169" s="1"/>
      <c r="DG169" s="3"/>
      <c r="DH169" s="1"/>
      <c r="DI169" s="1"/>
      <c r="DJ169" s="2"/>
      <c r="DK169" s="1"/>
      <c r="DL169" s="1"/>
      <c r="DM169" s="1"/>
      <c r="DN169" s="1"/>
      <c r="DO169" s="1"/>
      <c r="DP169" s="1"/>
      <c r="DQ169" s="3"/>
      <c r="DR169" s="1"/>
      <c r="DS169" s="1"/>
      <c r="DT169" s="2"/>
      <c r="DU169" s="1"/>
      <c r="DV169" s="1"/>
      <c r="DW169" s="1"/>
      <c r="DX169" s="1"/>
      <c r="DY169" s="1"/>
      <c r="DZ169" s="1"/>
      <c r="EA169" s="1"/>
      <c r="EB169" s="1"/>
      <c r="EC169" s="1"/>
      <c r="ED169" s="4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</row>
    <row r="170" spans="1:162" x14ac:dyDescent="0.55000000000000004">
      <c r="A170" s="1" t="s">
        <v>17</v>
      </c>
      <c r="B170" s="1" t="s">
        <v>265</v>
      </c>
      <c r="C170" s="1" t="s">
        <v>265</v>
      </c>
      <c r="D170" s="1" t="s">
        <v>100</v>
      </c>
      <c r="E170" s="2">
        <v>50</v>
      </c>
      <c r="F170" s="2">
        <v>14.7</v>
      </c>
      <c r="G170" s="2">
        <v>18</v>
      </c>
      <c r="H170" s="11">
        <v>18</v>
      </c>
      <c r="I170" s="1" t="s">
        <v>98</v>
      </c>
      <c r="J170" s="1" t="s">
        <v>98</v>
      </c>
      <c r="K170" s="1" t="s">
        <v>98</v>
      </c>
      <c r="L170" s="3">
        <v>7.5</v>
      </c>
      <c r="M170" s="11">
        <v>7.5</v>
      </c>
      <c r="N170" s="11" t="s">
        <v>98</v>
      </c>
      <c r="O170" s="1" t="s">
        <v>98</v>
      </c>
      <c r="P170" s="1" t="s">
        <v>98</v>
      </c>
      <c r="Q170" s="14">
        <v>0.35499999999999998</v>
      </c>
      <c r="R170" s="11">
        <v>0.375</v>
      </c>
      <c r="S170" s="13">
        <v>0.1875</v>
      </c>
      <c r="T170" s="14">
        <v>0.56999999999999995</v>
      </c>
      <c r="U170" s="13">
        <v>0.5625</v>
      </c>
      <c r="V170" s="1" t="s">
        <v>98</v>
      </c>
      <c r="W170" s="1" t="s">
        <v>98</v>
      </c>
      <c r="X170" s="1" t="s">
        <v>98</v>
      </c>
      <c r="Y170" s="17">
        <v>0.97199999999999998</v>
      </c>
      <c r="Z170" s="18">
        <v>1.25</v>
      </c>
      <c r="AA170" s="18">
        <v>0.8125</v>
      </c>
      <c r="AB170" s="1" t="s">
        <v>98</v>
      </c>
      <c r="AC170" s="1" t="s">
        <v>98</v>
      </c>
      <c r="AD170" s="1" t="s">
        <v>98</v>
      </c>
      <c r="AE170" s="1" t="s">
        <v>98</v>
      </c>
      <c r="AF170" s="1" t="s">
        <v>98</v>
      </c>
      <c r="AG170" s="3">
        <v>6.57</v>
      </c>
      <c r="AH170" s="1" t="s">
        <v>98</v>
      </c>
      <c r="AI170" s="1" t="s">
        <v>98</v>
      </c>
      <c r="AJ170" s="2">
        <v>45.2</v>
      </c>
      <c r="AK170" s="1" t="s">
        <v>98</v>
      </c>
      <c r="AL170" s="1" t="s">
        <v>98</v>
      </c>
      <c r="AM170" s="4">
        <v>800</v>
      </c>
      <c r="AN170" s="4">
        <v>101</v>
      </c>
      <c r="AO170" s="2">
        <v>88.9</v>
      </c>
      <c r="AP170" s="3">
        <v>7.38</v>
      </c>
      <c r="AQ170" s="2">
        <v>40.1</v>
      </c>
      <c r="AR170" s="2">
        <v>16.600000000000001</v>
      </c>
      <c r="AS170" s="2">
        <v>10.7</v>
      </c>
      <c r="AT170" s="3">
        <v>1.65</v>
      </c>
      <c r="AU170" s="1" t="s">
        <v>98</v>
      </c>
      <c r="AV170" s="1" t="s">
        <v>98</v>
      </c>
      <c r="AW170" s="1" t="s">
        <v>98</v>
      </c>
      <c r="AX170" s="3">
        <v>1.24</v>
      </c>
      <c r="AY170" s="4">
        <v>3040</v>
      </c>
      <c r="AZ170" s="1" t="s">
        <v>98</v>
      </c>
      <c r="BA170" s="2">
        <v>32.700000000000003</v>
      </c>
      <c r="BB170" s="2">
        <v>34.9</v>
      </c>
      <c r="BC170" s="1" t="s">
        <v>98</v>
      </c>
      <c r="BD170" s="1" t="s">
        <v>98</v>
      </c>
      <c r="BE170" s="2">
        <v>17.7</v>
      </c>
      <c r="BF170" s="2">
        <v>49.9</v>
      </c>
      <c r="BG170" s="1" t="s">
        <v>98</v>
      </c>
      <c r="BH170" s="1" t="s">
        <v>98</v>
      </c>
      <c r="BI170" s="1" t="s">
        <v>98</v>
      </c>
      <c r="BJ170" s="1" t="s">
        <v>98</v>
      </c>
      <c r="BK170" s="1" t="s">
        <v>98</v>
      </c>
      <c r="BL170" s="1" t="s">
        <v>98</v>
      </c>
      <c r="BM170" s="1" t="s">
        <v>98</v>
      </c>
      <c r="BN170" s="1" t="s">
        <v>98</v>
      </c>
      <c r="BO170" s="1" t="s">
        <v>98</v>
      </c>
      <c r="BP170" s="1" t="s">
        <v>98</v>
      </c>
      <c r="BQ170" s="1" t="s">
        <v>98</v>
      </c>
      <c r="BR170" s="1" t="s">
        <v>98</v>
      </c>
      <c r="BS170" s="1" t="s">
        <v>98</v>
      </c>
      <c r="BT170" s="1" t="s">
        <v>98</v>
      </c>
      <c r="BU170" s="1" t="s">
        <v>98</v>
      </c>
      <c r="BV170" s="1" t="s">
        <v>98</v>
      </c>
      <c r="BW170" s="3">
        <v>1.98</v>
      </c>
      <c r="BX170" s="2">
        <v>17.399999999999999</v>
      </c>
      <c r="BY170" s="2">
        <v>57.1</v>
      </c>
      <c r="BZ170" s="1" t="s">
        <v>98</v>
      </c>
      <c r="CA170" s="2">
        <v>64.599999999999994</v>
      </c>
      <c r="CB170" s="2">
        <v>43.5</v>
      </c>
      <c r="CC170" s="2">
        <v>51</v>
      </c>
      <c r="CD170" s="11">
        <v>15.5</v>
      </c>
      <c r="CE170" s="11">
        <v>3.5</v>
      </c>
      <c r="CF170" s="12" t="s">
        <v>98</v>
      </c>
      <c r="CG170" s="3">
        <f>Beams!$B$11/F170</f>
        <v>764.62585034013614</v>
      </c>
      <c r="CH170" s="3">
        <f>Beams!$B$9/AO170</f>
        <v>126.43419572553429</v>
      </c>
      <c r="CI170" s="3">
        <f>Beams!$C$9/AS170</f>
        <v>1050.4672897196263</v>
      </c>
      <c r="CJ170" s="3">
        <f>Beams!$B$8*BE170/(AQ170*2*T170)</f>
        <v>4352.014700091876</v>
      </c>
      <c r="CK170" s="3">
        <f>Beams!$C$8*BF170/(AM170*Q170)</f>
        <v>1974.9154929577464</v>
      </c>
      <c r="CL170" s="3">
        <f>Beams!$B$12*T170/AX170</f>
        <v>5166.7741935483864</v>
      </c>
      <c r="CM170" s="3">
        <f>Beams!$B$12*Q170/AX170</f>
        <v>3217.9032258064517</v>
      </c>
      <c r="CN170" s="3">
        <f t="shared" si="4"/>
        <v>11860.703644657919</v>
      </c>
      <c r="CO170" s="3">
        <f t="shared" si="5"/>
        <v>6821.6644245038815</v>
      </c>
      <c r="CP170" s="3"/>
      <c r="CQ170" s="3">
        <f>MIN(Beams!$B$21:$B$22)/MAX(CN170:CP170)-1</f>
        <v>0.68624059745460664</v>
      </c>
      <c r="CS170" s="1"/>
      <c r="CT170" s="2"/>
      <c r="CU170" s="2"/>
      <c r="CV170" s="1"/>
      <c r="CW170" s="1"/>
      <c r="CX170" s="1"/>
      <c r="CY170" s="2"/>
      <c r="CZ170" s="2"/>
      <c r="DA170" s="2"/>
      <c r="DB170" s="1"/>
      <c r="DC170" s="1"/>
      <c r="DD170" s="1"/>
      <c r="DE170" s="1"/>
      <c r="DF170" s="1"/>
      <c r="DG170" s="3"/>
      <c r="DH170" s="1"/>
      <c r="DI170" s="1"/>
      <c r="DJ170" s="2"/>
      <c r="DK170" s="1"/>
      <c r="DL170" s="1"/>
      <c r="DM170" s="1"/>
      <c r="DN170" s="1"/>
      <c r="DO170" s="1"/>
      <c r="DP170" s="1"/>
      <c r="DQ170" s="3"/>
      <c r="DR170" s="1"/>
      <c r="DS170" s="1"/>
      <c r="DT170" s="2"/>
      <c r="DU170" s="1"/>
      <c r="DV170" s="1"/>
      <c r="DW170" s="1"/>
      <c r="DX170" s="1"/>
      <c r="DY170" s="1"/>
      <c r="DZ170" s="1"/>
      <c r="EA170" s="1"/>
      <c r="EB170" s="1"/>
      <c r="EC170" s="1"/>
      <c r="ED170" s="4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</row>
    <row r="171" spans="1:162" x14ac:dyDescent="0.55000000000000004">
      <c r="A171" s="1" t="s">
        <v>17</v>
      </c>
      <c r="B171" s="1" t="s">
        <v>266</v>
      </c>
      <c r="C171" s="1" t="s">
        <v>266</v>
      </c>
      <c r="D171" s="1" t="s">
        <v>100</v>
      </c>
      <c r="E171" s="2">
        <v>46</v>
      </c>
      <c r="F171" s="2">
        <v>13.5</v>
      </c>
      <c r="G171" s="2">
        <v>18.100000000000001</v>
      </c>
      <c r="H171" s="11">
        <v>18</v>
      </c>
      <c r="I171" s="1" t="s">
        <v>98</v>
      </c>
      <c r="J171" s="1" t="s">
        <v>98</v>
      </c>
      <c r="K171" s="1" t="s">
        <v>98</v>
      </c>
      <c r="L171" s="3">
        <v>6.06</v>
      </c>
      <c r="M171" s="11">
        <v>6</v>
      </c>
      <c r="N171" s="11" t="s">
        <v>98</v>
      </c>
      <c r="O171" s="1" t="s">
        <v>98</v>
      </c>
      <c r="P171" s="1" t="s">
        <v>98</v>
      </c>
      <c r="Q171" s="14">
        <v>0.36</v>
      </c>
      <c r="R171" s="11">
        <v>0.375</v>
      </c>
      <c r="S171" s="13">
        <v>0.1875</v>
      </c>
      <c r="T171" s="14">
        <v>0.60499999999999998</v>
      </c>
      <c r="U171" s="13">
        <v>0.625</v>
      </c>
      <c r="V171" s="1" t="s">
        <v>98</v>
      </c>
      <c r="W171" s="1" t="s">
        <v>98</v>
      </c>
      <c r="X171" s="1" t="s">
        <v>98</v>
      </c>
      <c r="Y171" s="16">
        <v>1.01</v>
      </c>
      <c r="Z171" s="18">
        <v>1.25</v>
      </c>
      <c r="AA171" s="18">
        <v>0.8125</v>
      </c>
      <c r="AB171" s="1" t="s">
        <v>98</v>
      </c>
      <c r="AC171" s="1" t="s">
        <v>98</v>
      </c>
      <c r="AD171" s="1" t="s">
        <v>98</v>
      </c>
      <c r="AE171" s="1" t="s">
        <v>98</v>
      </c>
      <c r="AF171" s="1" t="s">
        <v>98</v>
      </c>
      <c r="AG171" s="3">
        <v>5.01</v>
      </c>
      <c r="AH171" s="1" t="s">
        <v>98</v>
      </c>
      <c r="AI171" s="1" t="s">
        <v>98</v>
      </c>
      <c r="AJ171" s="2">
        <v>44.6</v>
      </c>
      <c r="AK171" s="1" t="s">
        <v>98</v>
      </c>
      <c r="AL171" s="1" t="s">
        <v>98</v>
      </c>
      <c r="AM171" s="4">
        <v>712</v>
      </c>
      <c r="AN171" s="2">
        <v>90.7</v>
      </c>
      <c r="AO171" s="2">
        <v>78.8</v>
      </c>
      <c r="AP171" s="3">
        <v>7.25</v>
      </c>
      <c r="AQ171" s="2">
        <v>22.5</v>
      </c>
      <c r="AR171" s="2">
        <v>11.7</v>
      </c>
      <c r="AS171" s="3">
        <v>7.43</v>
      </c>
      <c r="AT171" s="3">
        <v>1.29</v>
      </c>
      <c r="AU171" s="1" t="s">
        <v>98</v>
      </c>
      <c r="AV171" s="1" t="s">
        <v>98</v>
      </c>
      <c r="AW171" s="1" t="s">
        <v>98</v>
      </c>
      <c r="AX171" s="3">
        <v>1.22</v>
      </c>
      <c r="AY171" s="4">
        <v>1720</v>
      </c>
      <c r="AZ171" s="1" t="s">
        <v>98</v>
      </c>
      <c r="BA171" s="2">
        <v>26.5</v>
      </c>
      <c r="BB171" s="2">
        <v>24.3</v>
      </c>
      <c r="BC171" s="1" t="s">
        <v>98</v>
      </c>
      <c r="BD171" s="1" t="s">
        <v>98</v>
      </c>
      <c r="BE171" s="2">
        <v>15.1</v>
      </c>
      <c r="BF171" s="2">
        <v>44.9</v>
      </c>
      <c r="BG171" s="1" t="s">
        <v>98</v>
      </c>
      <c r="BH171" s="1" t="s">
        <v>98</v>
      </c>
      <c r="BI171" s="1" t="s">
        <v>98</v>
      </c>
      <c r="BJ171" s="1" t="s">
        <v>98</v>
      </c>
      <c r="BK171" s="1" t="s">
        <v>98</v>
      </c>
      <c r="BL171" s="1" t="s">
        <v>98</v>
      </c>
      <c r="BM171" s="1" t="s">
        <v>98</v>
      </c>
      <c r="BN171" s="1" t="s">
        <v>98</v>
      </c>
      <c r="BO171" s="1" t="s">
        <v>98</v>
      </c>
      <c r="BP171" s="1" t="s">
        <v>98</v>
      </c>
      <c r="BQ171" s="1" t="s">
        <v>98</v>
      </c>
      <c r="BR171" s="1" t="s">
        <v>98</v>
      </c>
      <c r="BS171" s="1" t="s">
        <v>98</v>
      </c>
      <c r="BT171" s="1" t="s">
        <v>98</v>
      </c>
      <c r="BU171" s="1" t="s">
        <v>98</v>
      </c>
      <c r="BV171" s="1" t="s">
        <v>98</v>
      </c>
      <c r="BW171" s="3">
        <v>1.58</v>
      </c>
      <c r="BX171" s="2">
        <v>17.5</v>
      </c>
      <c r="BY171" s="2">
        <v>52.9</v>
      </c>
      <c r="BZ171" s="1" t="s">
        <v>98</v>
      </c>
      <c r="CA171" s="2">
        <v>59</v>
      </c>
      <c r="CB171" s="2">
        <v>42.3</v>
      </c>
      <c r="CC171" s="2">
        <v>48.3</v>
      </c>
      <c r="CD171" s="11">
        <v>15.5</v>
      </c>
      <c r="CE171" s="11">
        <v>3.5</v>
      </c>
      <c r="CF171" s="12" t="s">
        <v>98</v>
      </c>
      <c r="CG171" s="3">
        <f>Beams!$B$11/F171</f>
        <v>832.59259259259261</v>
      </c>
      <c r="CH171" s="3">
        <f>Beams!$B$9/AO171</f>
        <v>142.63959390862945</v>
      </c>
      <c r="CI171" s="3">
        <f>Beams!$C$9/AS171</f>
        <v>1512.7860026917901</v>
      </c>
      <c r="CJ171" s="3">
        <f>Beams!$B$8*BE171/(AQ171*2*T171)</f>
        <v>6234.1230486685035</v>
      </c>
      <c r="CK171" s="3">
        <f>Beams!$C$8*BF171/(AM171*Q171)</f>
        <v>1968.9294631710363</v>
      </c>
      <c r="CL171" s="3">
        <f>Beams!$B$12*T171/AX171</f>
        <v>5573.9344262295081</v>
      </c>
      <c r="CM171" s="3">
        <f>Beams!$B$12*Q171/AX171</f>
        <v>3316.7213114754095</v>
      </c>
      <c r="CN171" s="3">
        <f t="shared" si="4"/>
        <v>14696.57579272445</v>
      </c>
      <c r="CO171" s="3">
        <f t="shared" si="5"/>
        <v>7128.9694189672118</v>
      </c>
      <c r="CP171" s="3"/>
      <c r="CQ171" s="3">
        <f>MIN(Beams!$B$21:$B$22)/MAX(CN171:CP171)-1</f>
        <v>0.36086121570583907</v>
      </c>
      <c r="CS171" s="1"/>
      <c r="CT171" s="2"/>
      <c r="CU171" s="2"/>
      <c r="CV171" s="1"/>
      <c r="CW171" s="1"/>
      <c r="CX171" s="1"/>
      <c r="CY171" s="2"/>
      <c r="CZ171" s="2"/>
      <c r="DA171" s="2"/>
      <c r="DB171" s="1"/>
      <c r="DC171" s="1"/>
      <c r="DD171" s="1"/>
      <c r="DE171" s="1"/>
      <c r="DF171" s="1"/>
      <c r="DG171" s="3"/>
      <c r="DH171" s="1"/>
      <c r="DI171" s="1"/>
      <c r="DJ171" s="2"/>
      <c r="DK171" s="1"/>
      <c r="DL171" s="1"/>
      <c r="DM171" s="1"/>
      <c r="DN171" s="1"/>
      <c r="DO171" s="1"/>
      <c r="DP171" s="1"/>
      <c r="DQ171" s="3"/>
      <c r="DR171" s="1"/>
      <c r="DS171" s="2"/>
      <c r="DT171" s="2"/>
      <c r="DU171" s="1"/>
      <c r="DV171" s="1"/>
      <c r="DW171" s="1"/>
      <c r="DX171" s="1"/>
      <c r="DY171" s="1"/>
      <c r="DZ171" s="1"/>
      <c r="EA171" s="1"/>
      <c r="EB171" s="1"/>
      <c r="EC171" s="1"/>
      <c r="ED171" s="4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</row>
    <row r="172" spans="1:162" x14ac:dyDescent="0.55000000000000004">
      <c r="A172" s="1" t="s">
        <v>17</v>
      </c>
      <c r="B172" s="1" t="s">
        <v>267</v>
      </c>
      <c r="C172" s="1" t="s">
        <v>267</v>
      </c>
      <c r="D172" s="1" t="s">
        <v>100</v>
      </c>
      <c r="E172" s="2">
        <v>40</v>
      </c>
      <c r="F172" s="2">
        <v>11.8</v>
      </c>
      <c r="G172" s="2">
        <v>17.899999999999999</v>
      </c>
      <c r="H172" s="11">
        <v>17.875</v>
      </c>
      <c r="I172" s="1" t="s">
        <v>98</v>
      </c>
      <c r="J172" s="1" t="s">
        <v>98</v>
      </c>
      <c r="K172" s="1" t="s">
        <v>98</v>
      </c>
      <c r="L172" s="3">
        <v>6.02</v>
      </c>
      <c r="M172" s="11">
        <v>6</v>
      </c>
      <c r="N172" s="11" t="s">
        <v>98</v>
      </c>
      <c r="O172" s="1" t="s">
        <v>98</v>
      </c>
      <c r="P172" s="1" t="s">
        <v>98</v>
      </c>
      <c r="Q172" s="14">
        <v>0.315</v>
      </c>
      <c r="R172" s="11">
        <v>0.3125</v>
      </c>
      <c r="S172" s="13">
        <v>0.1875</v>
      </c>
      <c r="T172" s="14">
        <v>0.52500000000000002</v>
      </c>
      <c r="U172" s="13">
        <v>0.5</v>
      </c>
      <c r="V172" s="1" t="s">
        <v>98</v>
      </c>
      <c r="W172" s="1" t="s">
        <v>98</v>
      </c>
      <c r="X172" s="1" t="s">
        <v>98</v>
      </c>
      <c r="Y172" s="17">
        <v>0.92700000000000005</v>
      </c>
      <c r="Z172" s="18">
        <v>1.1875</v>
      </c>
      <c r="AA172" s="18">
        <v>0.8125</v>
      </c>
      <c r="AB172" s="1" t="s">
        <v>98</v>
      </c>
      <c r="AC172" s="1" t="s">
        <v>98</v>
      </c>
      <c r="AD172" s="1" t="s">
        <v>98</v>
      </c>
      <c r="AE172" s="1" t="s">
        <v>98</v>
      </c>
      <c r="AF172" s="1" t="s">
        <v>98</v>
      </c>
      <c r="AG172" s="3">
        <v>5.73</v>
      </c>
      <c r="AH172" s="1" t="s">
        <v>98</v>
      </c>
      <c r="AI172" s="1" t="s">
        <v>98</v>
      </c>
      <c r="AJ172" s="2">
        <v>50.9</v>
      </c>
      <c r="AK172" s="1" t="s">
        <v>98</v>
      </c>
      <c r="AL172" s="1" t="s">
        <v>98</v>
      </c>
      <c r="AM172" s="4">
        <v>612</v>
      </c>
      <c r="AN172" s="2">
        <v>78.400000000000006</v>
      </c>
      <c r="AO172" s="2">
        <v>68.400000000000006</v>
      </c>
      <c r="AP172" s="3">
        <v>7.21</v>
      </c>
      <c r="AQ172" s="2">
        <v>19.100000000000001</v>
      </c>
      <c r="AR172" s="2">
        <v>10</v>
      </c>
      <c r="AS172" s="3">
        <v>6.35</v>
      </c>
      <c r="AT172" s="3">
        <v>1.27</v>
      </c>
      <c r="AU172" s="1" t="s">
        <v>98</v>
      </c>
      <c r="AV172" s="1" t="s">
        <v>98</v>
      </c>
      <c r="AW172" s="1" t="s">
        <v>98</v>
      </c>
      <c r="AX172" s="14">
        <v>0.81</v>
      </c>
      <c r="AY172" s="4">
        <v>1440</v>
      </c>
      <c r="AZ172" s="1" t="s">
        <v>98</v>
      </c>
      <c r="BA172" s="2">
        <v>26.1</v>
      </c>
      <c r="BB172" s="2">
        <v>20.7</v>
      </c>
      <c r="BC172" s="1" t="s">
        <v>98</v>
      </c>
      <c r="BD172" s="1" t="s">
        <v>98</v>
      </c>
      <c r="BE172" s="2">
        <v>13</v>
      </c>
      <c r="BF172" s="2">
        <v>38.6</v>
      </c>
      <c r="BG172" s="1" t="s">
        <v>98</v>
      </c>
      <c r="BH172" s="1" t="s">
        <v>98</v>
      </c>
      <c r="BI172" s="1" t="s">
        <v>98</v>
      </c>
      <c r="BJ172" s="1" t="s">
        <v>98</v>
      </c>
      <c r="BK172" s="1" t="s">
        <v>98</v>
      </c>
      <c r="BL172" s="1" t="s">
        <v>98</v>
      </c>
      <c r="BM172" s="1" t="s">
        <v>98</v>
      </c>
      <c r="BN172" s="1" t="s">
        <v>98</v>
      </c>
      <c r="BO172" s="1" t="s">
        <v>98</v>
      </c>
      <c r="BP172" s="1" t="s">
        <v>98</v>
      </c>
      <c r="BQ172" s="1" t="s">
        <v>98</v>
      </c>
      <c r="BR172" s="1" t="s">
        <v>98</v>
      </c>
      <c r="BS172" s="1" t="s">
        <v>98</v>
      </c>
      <c r="BT172" s="1" t="s">
        <v>98</v>
      </c>
      <c r="BU172" s="1" t="s">
        <v>98</v>
      </c>
      <c r="BV172" s="1" t="s">
        <v>98</v>
      </c>
      <c r="BW172" s="3">
        <v>1.56</v>
      </c>
      <c r="BX172" s="2">
        <v>17.399999999999999</v>
      </c>
      <c r="BY172" s="2">
        <v>52.6</v>
      </c>
      <c r="BZ172" s="1" t="s">
        <v>98</v>
      </c>
      <c r="CA172" s="2">
        <v>58.6</v>
      </c>
      <c r="CB172" s="2">
        <v>41.8</v>
      </c>
      <c r="CC172" s="2">
        <v>47.8</v>
      </c>
      <c r="CD172" s="11">
        <v>15.5</v>
      </c>
      <c r="CE172" s="11">
        <v>3.5</v>
      </c>
      <c r="CF172" s="12" t="s">
        <v>98</v>
      </c>
      <c r="CG172" s="3">
        <f>Beams!$B$11/F172</f>
        <v>952.54237288135585</v>
      </c>
      <c r="CH172" s="3">
        <f>Beams!$B$9/AO172</f>
        <v>164.32748538011694</v>
      </c>
      <c r="CI172" s="3">
        <f>Beams!$C$9/AS172</f>
        <v>1770.0787401574805</v>
      </c>
      <c r="CJ172" s="3">
        <f>Beams!$B$8*BE172/(AQ172*2*T172)</f>
        <v>7285.9636000997243</v>
      </c>
      <c r="CK172" s="3">
        <f>Beams!$C$8*BF172/(AM172*Q172)</f>
        <v>2250.5654113497249</v>
      </c>
      <c r="CL172" s="3">
        <f>Beams!$B$12*T172/AX172</f>
        <v>7285.1851851851843</v>
      </c>
      <c r="CM172" s="3">
        <f>Beams!$B$12*Q172/AX172</f>
        <v>4371.1111111111104</v>
      </c>
      <c r="CN172" s="3">
        <f t="shared" si="4"/>
        <v>18077.943425710033</v>
      </c>
      <c r="CO172" s="3">
        <f t="shared" si="5"/>
        <v>8991.6318462913878</v>
      </c>
      <c r="CP172" s="3"/>
      <c r="CQ172" s="3">
        <f>MIN(Beams!$B$21:$B$22)/MAX(CN172:CP172)-1</f>
        <v>0.10632053265287156</v>
      </c>
      <c r="CS172" s="1"/>
      <c r="CT172" s="2"/>
      <c r="CU172" s="2"/>
      <c r="CV172" s="1"/>
      <c r="CW172" s="1"/>
      <c r="CX172" s="1"/>
      <c r="CY172" s="2"/>
      <c r="CZ172" s="2"/>
      <c r="DA172" s="2"/>
      <c r="DB172" s="1"/>
      <c r="DC172" s="1"/>
      <c r="DD172" s="1"/>
      <c r="DE172" s="1"/>
      <c r="DF172" s="1"/>
      <c r="DG172" s="3"/>
      <c r="DH172" s="1"/>
      <c r="DI172" s="1"/>
      <c r="DJ172" s="2"/>
      <c r="DK172" s="1"/>
      <c r="DL172" s="1"/>
      <c r="DM172" s="1"/>
      <c r="DN172" s="1"/>
      <c r="DO172" s="1"/>
      <c r="DP172" s="1"/>
      <c r="DQ172" s="2"/>
      <c r="DR172" s="1"/>
      <c r="DS172" s="1"/>
      <c r="DT172" s="2"/>
      <c r="DU172" s="1"/>
      <c r="DV172" s="1"/>
      <c r="DW172" s="1"/>
      <c r="DX172" s="1"/>
      <c r="DY172" s="1"/>
      <c r="DZ172" s="1"/>
      <c r="EA172" s="1"/>
      <c r="EB172" s="1"/>
      <c r="EC172" s="1"/>
      <c r="ED172" s="4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</row>
    <row r="173" spans="1:162" x14ac:dyDescent="0.55000000000000004">
      <c r="A173" s="1" t="s">
        <v>17</v>
      </c>
      <c r="B173" s="1" t="s">
        <v>268</v>
      </c>
      <c r="C173" s="1" t="s">
        <v>268</v>
      </c>
      <c r="D173" s="1" t="s">
        <v>100</v>
      </c>
      <c r="E173" s="2">
        <v>35</v>
      </c>
      <c r="F173" s="2">
        <v>10.3</v>
      </c>
      <c r="G173" s="2">
        <v>17.7</v>
      </c>
      <c r="H173" s="11">
        <v>17.75</v>
      </c>
      <c r="I173" s="1" t="s">
        <v>98</v>
      </c>
      <c r="J173" s="1" t="s">
        <v>98</v>
      </c>
      <c r="K173" s="1" t="s">
        <v>98</v>
      </c>
      <c r="L173" s="3">
        <v>6</v>
      </c>
      <c r="M173" s="11">
        <v>6</v>
      </c>
      <c r="N173" s="11" t="s">
        <v>98</v>
      </c>
      <c r="O173" s="1" t="s">
        <v>98</v>
      </c>
      <c r="P173" s="1" t="s">
        <v>98</v>
      </c>
      <c r="Q173" s="14">
        <v>0.3</v>
      </c>
      <c r="R173" s="11">
        <v>0.3125</v>
      </c>
      <c r="S173" s="13">
        <v>0.1875</v>
      </c>
      <c r="T173" s="14">
        <v>0.42499999999999999</v>
      </c>
      <c r="U173" s="13">
        <v>0.4375</v>
      </c>
      <c r="V173" s="1" t="s">
        <v>98</v>
      </c>
      <c r="W173" s="1" t="s">
        <v>98</v>
      </c>
      <c r="X173" s="1" t="s">
        <v>98</v>
      </c>
      <c r="Y173" s="17">
        <v>0.82699999999999996</v>
      </c>
      <c r="Z173" s="18">
        <v>1.125</v>
      </c>
      <c r="AA173" s="18">
        <v>0.75</v>
      </c>
      <c r="AB173" s="1" t="s">
        <v>98</v>
      </c>
      <c r="AC173" s="1" t="s">
        <v>98</v>
      </c>
      <c r="AD173" s="1" t="s">
        <v>98</v>
      </c>
      <c r="AE173" s="1" t="s">
        <v>98</v>
      </c>
      <c r="AF173" s="1" t="s">
        <v>98</v>
      </c>
      <c r="AG173" s="3">
        <v>7.06</v>
      </c>
      <c r="AH173" s="1" t="s">
        <v>98</v>
      </c>
      <c r="AI173" s="1" t="s">
        <v>98</v>
      </c>
      <c r="AJ173" s="2">
        <v>53.5</v>
      </c>
      <c r="AK173" s="1" t="s">
        <v>98</v>
      </c>
      <c r="AL173" s="1" t="s">
        <v>98</v>
      </c>
      <c r="AM173" s="4">
        <v>510</v>
      </c>
      <c r="AN173" s="2">
        <v>66.5</v>
      </c>
      <c r="AO173" s="2">
        <v>57.6</v>
      </c>
      <c r="AP173" s="3">
        <v>7.04</v>
      </c>
      <c r="AQ173" s="2">
        <v>15.3</v>
      </c>
      <c r="AR173" s="3">
        <v>8.06</v>
      </c>
      <c r="AS173" s="3">
        <v>5.12</v>
      </c>
      <c r="AT173" s="3">
        <v>1.22</v>
      </c>
      <c r="AU173" s="1" t="s">
        <v>98</v>
      </c>
      <c r="AV173" s="1" t="s">
        <v>98</v>
      </c>
      <c r="AW173" s="1" t="s">
        <v>98</v>
      </c>
      <c r="AX173" s="14">
        <v>0.50600000000000001</v>
      </c>
      <c r="AY173" s="4">
        <v>1140</v>
      </c>
      <c r="AZ173" s="1" t="s">
        <v>98</v>
      </c>
      <c r="BA173" s="2">
        <v>25.9</v>
      </c>
      <c r="BB173" s="2">
        <v>16.5</v>
      </c>
      <c r="BC173" s="1" t="s">
        <v>98</v>
      </c>
      <c r="BD173" s="1" t="s">
        <v>98</v>
      </c>
      <c r="BE173" s="2">
        <v>10.5</v>
      </c>
      <c r="BF173" s="2">
        <v>32.700000000000003</v>
      </c>
      <c r="BG173" s="1" t="s">
        <v>98</v>
      </c>
      <c r="BH173" s="1" t="s">
        <v>98</v>
      </c>
      <c r="BI173" s="1" t="s">
        <v>98</v>
      </c>
      <c r="BJ173" s="1" t="s">
        <v>98</v>
      </c>
      <c r="BK173" s="1" t="s">
        <v>98</v>
      </c>
      <c r="BL173" s="1" t="s">
        <v>98</v>
      </c>
      <c r="BM173" s="1" t="s">
        <v>98</v>
      </c>
      <c r="BN173" s="1" t="s">
        <v>98</v>
      </c>
      <c r="BO173" s="1" t="s">
        <v>98</v>
      </c>
      <c r="BP173" s="1" t="s">
        <v>98</v>
      </c>
      <c r="BQ173" s="1" t="s">
        <v>98</v>
      </c>
      <c r="BR173" s="1" t="s">
        <v>98</v>
      </c>
      <c r="BS173" s="1" t="s">
        <v>98</v>
      </c>
      <c r="BT173" s="1" t="s">
        <v>98</v>
      </c>
      <c r="BU173" s="1" t="s">
        <v>98</v>
      </c>
      <c r="BV173" s="1" t="s">
        <v>98</v>
      </c>
      <c r="BW173" s="3">
        <v>1.51</v>
      </c>
      <c r="BX173" s="2">
        <v>17.3</v>
      </c>
      <c r="BY173" s="2">
        <v>52.1</v>
      </c>
      <c r="BZ173" s="1" t="s">
        <v>98</v>
      </c>
      <c r="CA173" s="2">
        <v>58.1</v>
      </c>
      <c r="CB173" s="2">
        <v>41.4</v>
      </c>
      <c r="CC173" s="2">
        <v>47.4</v>
      </c>
      <c r="CD173" s="11">
        <v>15.5</v>
      </c>
      <c r="CE173" s="11">
        <v>3.5</v>
      </c>
      <c r="CF173" s="12" t="s">
        <v>98</v>
      </c>
      <c r="CG173" s="3">
        <f>Beams!$B$11/F173</f>
        <v>1091.2621359223301</v>
      </c>
      <c r="CH173" s="3">
        <f>Beams!$B$9/AO173</f>
        <v>195.13888888888889</v>
      </c>
      <c r="CI173" s="3">
        <f>Beams!$C$9/AS173</f>
        <v>2195.3125</v>
      </c>
      <c r="CJ173" s="3">
        <f>Beams!$B$8*BE173/(AQ173*2*T173)</f>
        <v>9074.9711649365618</v>
      </c>
      <c r="CK173" s="3">
        <f>Beams!$C$8*BF173/(AM173*Q173)</f>
        <v>2402.2745098039218</v>
      </c>
      <c r="CL173" s="3">
        <f>Beams!$B$12*T173/AX173</f>
        <v>9440.7114624505921</v>
      </c>
      <c r="CM173" s="3">
        <f>Beams!$B$12*Q173/AX173</f>
        <v>6664.03162055336</v>
      </c>
      <c r="CN173" s="3">
        <f t="shared" si="4"/>
        <v>22947.085495850701</v>
      </c>
      <c r="CO173" s="3">
        <f t="shared" si="5"/>
        <v>12753.942521801622</v>
      </c>
      <c r="CP173" s="3"/>
      <c r="CQ173" s="3">
        <f>MIN(Beams!$B$21:$B$22)/MAX(CN173:CP173)-1</f>
        <v>-0.12842962111173528</v>
      </c>
      <c r="CS173" s="1"/>
      <c r="CT173" s="2"/>
      <c r="CU173" s="2"/>
      <c r="CV173" s="1"/>
      <c r="CW173" s="1"/>
      <c r="CX173" s="1"/>
      <c r="CY173" s="2"/>
      <c r="CZ173" s="2"/>
      <c r="DA173" s="2"/>
      <c r="DB173" s="1"/>
      <c r="DC173" s="1"/>
      <c r="DD173" s="1"/>
      <c r="DE173" s="1"/>
      <c r="DF173" s="1"/>
      <c r="DG173" s="3"/>
      <c r="DH173" s="1"/>
      <c r="DI173" s="1"/>
      <c r="DJ173" s="2"/>
      <c r="DK173" s="1"/>
      <c r="DL173" s="1"/>
      <c r="DM173" s="1"/>
      <c r="DN173" s="1"/>
      <c r="DO173" s="1"/>
      <c r="DP173" s="1"/>
      <c r="DQ173" s="2"/>
      <c r="DR173" s="1"/>
      <c r="DS173" s="1"/>
      <c r="DT173" s="2"/>
      <c r="DU173" s="1"/>
      <c r="DV173" s="1"/>
      <c r="DW173" s="1"/>
      <c r="DX173" s="1"/>
      <c r="DY173" s="1"/>
      <c r="DZ173" s="1"/>
      <c r="EA173" s="1"/>
      <c r="EB173" s="1"/>
      <c r="EC173" s="1"/>
      <c r="ED173" s="4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</row>
    <row r="174" spans="1:162" x14ac:dyDescent="0.55000000000000004">
      <c r="A174" s="1" t="s">
        <v>17</v>
      </c>
      <c r="B174" s="1" t="s">
        <v>269</v>
      </c>
      <c r="C174" s="1" t="s">
        <v>269</v>
      </c>
      <c r="D174" s="1" t="s">
        <v>100</v>
      </c>
      <c r="E174" s="4">
        <v>100</v>
      </c>
      <c r="F174" s="2">
        <v>29.4</v>
      </c>
      <c r="G174" s="2">
        <v>17</v>
      </c>
      <c r="H174" s="11">
        <v>17</v>
      </c>
      <c r="I174" s="1" t="s">
        <v>98</v>
      </c>
      <c r="J174" s="1" t="s">
        <v>98</v>
      </c>
      <c r="K174" s="1" t="s">
        <v>98</v>
      </c>
      <c r="L174" s="2">
        <v>10.4</v>
      </c>
      <c r="M174" s="11">
        <v>10.375</v>
      </c>
      <c r="N174" s="11" t="s">
        <v>98</v>
      </c>
      <c r="O174" s="1" t="s">
        <v>98</v>
      </c>
      <c r="P174" s="1" t="s">
        <v>98</v>
      </c>
      <c r="Q174" s="14">
        <v>0.58499999999999996</v>
      </c>
      <c r="R174" s="11">
        <v>0.5625</v>
      </c>
      <c r="S174" s="13">
        <v>0.3125</v>
      </c>
      <c r="T174" s="14">
        <v>0.98499999999999999</v>
      </c>
      <c r="U174" s="13">
        <v>1</v>
      </c>
      <c r="V174" s="1" t="s">
        <v>98</v>
      </c>
      <c r="W174" s="1" t="s">
        <v>98</v>
      </c>
      <c r="X174" s="1" t="s">
        <v>98</v>
      </c>
      <c r="Y174" s="16">
        <v>1.39</v>
      </c>
      <c r="Z174" s="18">
        <v>1.875</v>
      </c>
      <c r="AA174" s="18">
        <v>1.125</v>
      </c>
      <c r="AB174" s="1" t="s">
        <v>98</v>
      </c>
      <c r="AC174" s="1" t="s">
        <v>98</v>
      </c>
      <c r="AD174" s="1" t="s">
        <v>98</v>
      </c>
      <c r="AE174" s="1" t="s">
        <v>98</v>
      </c>
      <c r="AF174" s="1" t="s">
        <v>98</v>
      </c>
      <c r="AG174" s="3">
        <v>5.29</v>
      </c>
      <c r="AH174" s="1" t="s">
        <v>98</v>
      </c>
      <c r="AI174" s="1" t="s">
        <v>98</v>
      </c>
      <c r="AJ174" s="2">
        <v>24.3</v>
      </c>
      <c r="AK174" s="1" t="s">
        <v>98</v>
      </c>
      <c r="AL174" s="1" t="s">
        <v>98</v>
      </c>
      <c r="AM174" s="4">
        <v>1490</v>
      </c>
      <c r="AN174" s="4">
        <v>198</v>
      </c>
      <c r="AO174" s="4">
        <v>175</v>
      </c>
      <c r="AP174" s="3">
        <v>7.1</v>
      </c>
      <c r="AQ174" s="4">
        <v>186</v>
      </c>
      <c r="AR174" s="2">
        <v>54.9</v>
      </c>
      <c r="AS174" s="2">
        <v>35.700000000000003</v>
      </c>
      <c r="AT174" s="3">
        <v>2.5099999999999998</v>
      </c>
      <c r="AU174" s="1" t="s">
        <v>98</v>
      </c>
      <c r="AV174" s="1" t="s">
        <v>98</v>
      </c>
      <c r="AW174" s="1" t="s">
        <v>98</v>
      </c>
      <c r="AX174" s="3">
        <v>7.73</v>
      </c>
      <c r="AY174" s="4">
        <v>11900</v>
      </c>
      <c r="AZ174" s="1" t="s">
        <v>98</v>
      </c>
      <c r="BA174" s="2">
        <v>41.6</v>
      </c>
      <c r="BB174" s="4">
        <v>107</v>
      </c>
      <c r="BC174" s="1" t="s">
        <v>98</v>
      </c>
      <c r="BD174" s="1" t="s">
        <v>98</v>
      </c>
      <c r="BE174" s="2">
        <v>38.700000000000003</v>
      </c>
      <c r="BF174" s="2">
        <v>98.5</v>
      </c>
      <c r="BG174" s="1" t="s">
        <v>98</v>
      </c>
      <c r="BH174" s="1" t="s">
        <v>98</v>
      </c>
      <c r="BI174" s="1" t="s">
        <v>98</v>
      </c>
      <c r="BJ174" s="1" t="s">
        <v>98</v>
      </c>
      <c r="BK174" s="1" t="s">
        <v>98</v>
      </c>
      <c r="BL174" s="1" t="s">
        <v>98</v>
      </c>
      <c r="BM174" s="1" t="s">
        <v>98</v>
      </c>
      <c r="BN174" s="1" t="s">
        <v>98</v>
      </c>
      <c r="BO174" s="1" t="s">
        <v>98</v>
      </c>
      <c r="BP174" s="1" t="s">
        <v>98</v>
      </c>
      <c r="BQ174" s="1" t="s">
        <v>98</v>
      </c>
      <c r="BR174" s="1" t="s">
        <v>98</v>
      </c>
      <c r="BS174" s="1" t="s">
        <v>98</v>
      </c>
      <c r="BT174" s="1" t="s">
        <v>98</v>
      </c>
      <c r="BU174" s="1" t="s">
        <v>98</v>
      </c>
      <c r="BV174" s="1" t="s">
        <v>98</v>
      </c>
      <c r="BW174" s="3">
        <v>2.92</v>
      </c>
      <c r="BX174" s="2">
        <v>16</v>
      </c>
      <c r="BY174" s="2">
        <v>63.3</v>
      </c>
      <c r="BZ174" s="1" t="s">
        <v>98</v>
      </c>
      <c r="CA174" s="2">
        <v>73.7</v>
      </c>
      <c r="CB174" s="2">
        <v>44.4</v>
      </c>
      <c r="CC174" s="2">
        <v>54.8</v>
      </c>
      <c r="CD174" s="11">
        <v>13.25</v>
      </c>
      <c r="CE174" s="11">
        <v>5.5</v>
      </c>
      <c r="CF174" s="12" t="s">
        <v>98</v>
      </c>
      <c r="CG174" s="3">
        <f>Beams!$B$11/F174</f>
        <v>382.31292517006807</v>
      </c>
      <c r="CH174" s="3">
        <f>Beams!$B$9/AO174</f>
        <v>64.228571428571428</v>
      </c>
      <c r="CI174" s="3">
        <f>Beams!$C$9/AS174</f>
        <v>314.8459383753501</v>
      </c>
      <c r="CJ174" s="3">
        <f>Beams!$B$8*BE174/(AQ174*2*T174)</f>
        <v>1187.1295234976258</v>
      </c>
      <c r="CK174" s="3">
        <f>Beams!$C$8*BF174/(AM174*Q174)</f>
        <v>1270.1657775483279</v>
      </c>
      <c r="CL174" s="3">
        <f>Beams!$B$12*T174/AX174</f>
        <v>1432.2639068564035</v>
      </c>
      <c r="CM174" s="3">
        <f>Beams!$B$12*Q174/AX174</f>
        <v>850.63389391979297</v>
      </c>
      <c r="CN174" s="3">
        <f t="shared" si="4"/>
        <v>3310.84279896616</v>
      </c>
      <c r="CO174" s="3">
        <f t="shared" si="5"/>
        <v>2755.0695450308631</v>
      </c>
      <c r="CP174" s="3"/>
      <c r="CQ174" s="3">
        <f>MIN(Beams!$B$21:$B$22)/MAX(CN174:CP174)-1</f>
        <v>5.040757962366917</v>
      </c>
      <c r="CS174" s="1"/>
      <c r="CT174" s="2"/>
      <c r="CU174" s="2"/>
      <c r="CV174" s="1"/>
      <c r="CW174" s="1"/>
      <c r="CX174" s="1"/>
      <c r="CY174" s="2"/>
      <c r="CZ174" s="2"/>
      <c r="DA174" s="2"/>
      <c r="DB174" s="1"/>
      <c r="DC174" s="1"/>
      <c r="DD174" s="1"/>
      <c r="DE174" s="1"/>
      <c r="DF174" s="1"/>
      <c r="DG174" s="3"/>
      <c r="DH174" s="1"/>
      <c r="DI174" s="1"/>
      <c r="DJ174" s="2"/>
      <c r="DK174" s="1"/>
      <c r="DL174" s="1"/>
      <c r="DM174" s="1"/>
      <c r="DN174" s="1"/>
      <c r="DO174" s="1"/>
      <c r="DP174" s="1"/>
      <c r="DQ174" s="2"/>
      <c r="DR174" s="1"/>
      <c r="DS174" s="1"/>
      <c r="DT174" s="2"/>
      <c r="DU174" s="1"/>
      <c r="DV174" s="1"/>
      <c r="DW174" s="1"/>
      <c r="DX174" s="1"/>
      <c r="DY174" s="1"/>
      <c r="DZ174" s="1"/>
      <c r="EA174" s="1"/>
      <c r="EB174" s="2"/>
      <c r="EC174" s="1"/>
      <c r="ED174" s="4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</row>
    <row r="175" spans="1:162" x14ac:dyDescent="0.55000000000000004">
      <c r="A175" s="1" t="s">
        <v>17</v>
      </c>
      <c r="B175" s="1" t="s">
        <v>270</v>
      </c>
      <c r="C175" s="1" t="s">
        <v>270</v>
      </c>
      <c r="D175" s="1" t="s">
        <v>100</v>
      </c>
      <c r="E175" s="2">
        <v>89</v>
      </c>
      <c r="F175" s="2">
        <v>26.2</v>
      </c>
      <c r="G175" s="2">
        <v>16.8</v>
      </c>
      <c r="H175" s="11">
        <v>16.75</v>
      </c>
      <c r="I175" s="1" t="s">
        <v>98</v>
      </c>
      <c r="J175" s="1" t="s">
        <v>98</v>
      </c>
      <c r="K175" s="1" t="s">
        <v>98</v>
      </c>
      <c r="L175" s="2">
        <v>10.4</v>
      </c>
      <c r="M175" s="11">
        <v>10.375</v>
      </c>
      <c r="N175" s="11" t="s">
        <v>98</v>
      </c>
      <c r="O175" s="1" t="s">
        <v>98</v>
      </c>
      <c r="P175" s="1" t="s">
        <v>98</v>
      </c>
      <c r="Q175" s="14">
        <v>0.52500000000000002</v>
      </c>
      <c r="R175" s="11">
        <v>0.5</v>
      </c>
      <c r="S175" s="13">
        <v>0.25</v>
      </c>
      <c r="T175" s="14">
        <v>0.875</v>
      </c>
      <c r="U175" s="13">
        <v>0.875</v>
      </c>
      <c r="V175" s="1" t="s">
        <v>98</v>
      </c>
      <c r="W175" s="1" t="s">
        <v>98</v>
      </c>
      <c r="X175" s="1" t="s">
        <v>98</v>
      </c>
      <c r="Y175" s="16">
        <v>1.28</v>
      </c>
      <c r="Z175" s="18">
        <v>1.75</v>
      </c>
      <c r="AA175" s="18">
        <v>1.0625</v>
      </c>
      <c r="AB175" s="1" t="s">
        <v>98</v>
      </c>
      <c r="AC175" s="1" t="s">
        <v>98</v>
      </c>
      <c r="AD175" s="1" t="s">
        <v>98</v>
      </c>
      <c r="AE175" s="1" t="s">
        <v>98</v>
      </c>
      <c r="AF175" s="1" t="s">
        <v>98</v>
      </c>
      <c r="AG175" s="3">
        <v>5.92</v>
      </c>
      <c r="AH175" s="1" t="s">
        <v>98</v>
      </c>
      <c r="AI175" s="1" t="s">
        <v>98</v>
      </c>
      <c r="AJ175" s="2">
        <v>27</v>
      </c>
      <c r="AK175" s="1" t="s">
        <v>98</v>
      </c>
      <c r="AL175" s="1" t="s">
        <v>98</v>
      </c>
      <c r="AM175" s="4">
        <v>1300</v>
      </c>
      <c r="AN175" s="4">
        <v>175</v>
      </c>
      <c r="AO175" s="4">
        <v>155</v>
      </c>
      <c r="AP175" s="3">
        <v>7.05</v>
      </c>
      <c r="AQ175" s="4">
        <v>163</v>
      </c>
      <c r="AR175" s="2">
        <v>48.1</v>
      </c>
      <c r="AS175" s="2">
        <v>31.4</v>
      </c>
      <c r="AT175" s="3">
        <v>2.4900000000000002</v>
      </c>
      <c r="AU175" s="1" t="s">
        <v>98</v>
      </c>
      <c r="AV175" s="1" t="s">
        <v>98</v>
      </c>
      <c r="AW175" s="1" t="s">
        <v>98</v>
      </c>
      <c r="AX175" s="3">
        <v>5.45</v>
      </c>
      <c r="AY175" s="4">
        <v>10200</v>
      </c>
      <c r="AZ175" s="1" t="s">
        <v>98</v>
      </c>
      <c r="BA175" s="2">
        <v>41.4</v>
      </c>
      <c r="BB175" s="2">
        <v>94.2</v>
      </c>
      <c r="BC175" s="1" t="s">
        <v>98</v>
      </c>
      <c r="BD175" s="1" t="s">
        <v>98</v>
      </c>
      <c r="BE175" s="2">
        <v>34.4</v>
      </c>
      <c r="BF175" s="2">
        <v>87.3</v>
      </c>
      <c r="BG175" s="1" t="s">
        <v>98</v>
      </c>
      <c r="BH175" s="1" t="s">
        <v>98</v>
      </c>
      <c r="BI175" s="1" t="s">
        <v>98</v>
      </c>
      <c r="BJ175" s="1" t="s">
        <v>98</v>
      </c>
      <c r="BK175" s="1" t="s">
        <v>98</v>
      </c>
      <c r="BL175" s="1" t="s">
        <v>98</v>
      </c>
      <c r="BM175" s="1" t="s">
        <v>98</v>
      </c>
      <c r="BN175" s="1" t="s">
        <v>98</v>
      </c>
      <c r="BO175" s="1" t="s">
        <v>98</v>
      </c>
      <c r="BP175" s="1" t="s">
        <v>98</v>
      </c>
      <c r="BQ175" s="1" t="s">
        <v>98</v>
      </c>
      <c r="BR175" s="1" t="s">
        <v>98</v>
      </c>
      <c r="BS175" s="1" t="s">
        <v>98</v>
      </c>
      <c r="BT175" s="1" t="s">
        <v>98</v>
      </c>
      <c r="BU175" s="1" t="s">
        <v>98</v>
      </c>
      <c r="BV175" s="1" t="s">
        <v>98</v>
      </c>
      <c r="BW175" s="3">
        <v>2.88</v>
      </c>
      <c r="BX175" s="2">
        <v>15.9</v>
      </c>
      <c r="BY175" s="2">
        <v>63.1</v>
      </c>
      <c r="BZ175" s="1" t="s">
        <v>98</v>
      </c>
      <c r="CA175" s="2">
        <v>73.5</v>
      </c>
      <c r="CB175" s="2">
        <v>44</v>
      </c>
      <c r="CC175" s="2">
        <v>54.4</v>
      </c>
      <c r="CD175" s="11">
        <v>13.25</v>
      </c>
      <c r="CE175" s="11">
        <v>5.5</v>
      </c>
      <c r="CF175" s="12" t="s">
        <v>98</v>
      </c>
      <c r="CG175" s="3">
        <f>Beams!$B$11/F175</f>
        <v>429.00763358778624</v>
      </c>
      <c r="CH175" s="3">
        <f>Beams!$B$9/AO175</f>
        <v>72.516129032258064</v>
      </c>
      <c r="CI175" s="3">
        <f>Beams!$C$9/AS175</f>
        <v>357.96178343949049</v>
      </c>
      <c r="CJ175" s="3">
        <f>Beams!$B$8*BE175/(AQ175*2*T175)</f>
        <v>1355.498685363716</v>
      </c>
      <c r="CK175" s="3">
        <f>Beams!$C$8*BF175/(AM175*Q175)</f>
        <v>1437.7318681318682</v>
      </c>
      <c r="CL175" s="3">
        <f>Beams!$B$12*T175/AX175</f>
        <v>1804.5871559633026</v>
      </c>
      <c r="CM175" s="3">
        <f>Beams!$B$12*Q175/AX175</f>
        <v>1082.7522935779816</v>
      </c>
      <c r="CN175" s="3">
        <f t="shared" si="4"/>
        <v>4002.5554177745885</v>
      </c>
      <c r="CO175" s="3">
        <f t="shared" si="5"/>
        <v>3233.7272249768143</v>
      </c>
      <c r="CP175" s="3"/>
      <c r="CQ175" s="3">
        <f>MIN(Beams!$B$21:$B$22)/MAX(CN175:CP175)-1</f>
        <v>3.9968077671539035</v>
      </c>
      <c r="CS175" s="1"/>
      <c r="CT175" s="2"/>
      <c r="CU175" s="2"/>
      <c r="CV175" s="1"/>
      <c r="CW175" s="1"/>
      <c r="CX175" s="1"/>
      <c r="CY175" s="2"/>
      <c r="CZ175" s="2"/>
      <c r="DA175" s="2"/>
      <c r="DB175" s="1"/>
      <c r="DC175" s="1"/>
      <c r="DD175" s="1"/>
      <c r="DE175" s="1"/>
      <c r="DF175" s="1"/>
      <c r="DG175" s="3"/>
      <c r="DH175" s="1"/>
      <c r="DI175" s="1"/>
      <c r="DJ175" s="2"/>
      <c r="DK175" s="1"/>
      <c r="DL175" s="1"/>
      <c r="DM175" s="1"/>
      <c r="DN175" s="1"/>
      <c r="DO175" s="1"/>
      <c r="DP175" s="1"/>
      <c r="DQ175" s="2"/>
      <c r="DR175" s="1"/>
      <c r="DS175" s="1"/>
      <c r="DT175" s="2"/>
      <c r="DU175" s="1"/>
      <c r="DV175" s="1"/>
      <c r="DW175" s="1"/>
      <c r="DX175" s="1"/>
      <c r="DY175" s="1"/>
      <c r="DZ175" s="1"/>
      <c r="EA175" s="1"/>
      <c r="EB175" s="1"/>
      <c r="EC175" s="1"/>
      <c r="ED175" s="4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</row>
    <row r="176" spans="1:162" x14ac:dyDescent="0.55000000000000004">
      <c r="A176" s="1" t="s">
        <v>17</v>
      </c>
      <c r="B176" s="1" t="s">
        <v>271</v>
      </c>
      <c r="C176" s="1" t="s">
        <v>271</v>
      </c>
      <c r="D176" s="1" t="s">
        <v>100</v>
      </c>
      <c r="E176" s="2">
        <v>77</v>
      </c>
      <c r="F176" s="2">
        <v>22.6</v>
      </c>
      <c r="G176" s="2">
        <v>16.5</v>
      </c>
      <c r="H176" s="11">
        <v>16.5</v>
      </c>
      <c r="I176" s="1" t="s">
        <v>98</v>
      </c>
      <c r="J176" s="1" t="s">
        <v>98</v>
      </c>
      <c r="K176" s="1" t="s">
        <v>98</v>
      </c>
      <c r="L176" s="2">
        <v>10.3</v>
      </c>
      <c r="M176" s="11">
        <v>10.25</v>
      </c>
      <c r="N176" s="11" t="s">
        <v>98</v>
      </c>
      <c r="O176" s="1" t="s">
        <v>98</v>
      </c>
      <c r="P176" s="1" t="s">
        <v>98</v>
      </c>
      <c r="Q176" s="14">
        <v>0.45500000000000002</v>
      </c>
      <c r="R176" s="11">
        <v>0.4375</v>
      </c>
      <c r="S176" s="13">
        <v>0.25</v>
      </c>
      <c r="T176" s="14">
        <v>0.76</v>
      </c>
      <c r="U176" s="13">
        <v>0.75</v>
      </c>
      <c r="V176" s="1" t="s">
        <v>98</v>
      </c>
      <c r="W176" s="1" t="s">
        <v>98</v>
      </c>
      <c r="X176" s="1" t="s">
        <v>98</v>
      </c>
      <c r="Y176" s="16">
        <v>1.1599999999999999</v>
      </c>
      <c r="Z176" s="18">
        <v>1.625</v>
      </c>
      <c r="AA176" s="18">
        <v>1.0625</v>
      </c>
      <c r="AB176" s="1" t="s">
        <v>98</v>
      </c>
      <c r="AC176" s="1" t="s">
        <v>98</v>
      </c>
      <c r="AD176" s="1" t="s">
        <v>98</v>
      </c>
      <c r="AE176" s="1" t="s">
        <v>98</v>
      </c>
      <c r="AF176" s="1" t="s">
        <v>98</v>
      </c>
      <c r="AG176" s="3">
        <v>6.77</v>
      </c>
      <c r="AH176" s="1" t="s">
        <v>98</v>
      </c>
      <c r="AI176" s="1" t="s">
        <v>98</v>
      </c>
      <c r="AJ176" s="2">
        <v>31.2</v>
      </c>
      <c r="AK176" s="1" t="s">
        <v>98</v>
      </c>
      <c r="AL176" s="1" t="s">
        <v>98</v>
      </c>
      <c r="AM176" s="4">
        <v>1110</v>
      </c>
      <c r="AN176" s="4">
        <v>150</v>
      </c>
      <c r="AO176" s="4">
        <v>134</v>
      </c>
      <c r="AP176" s="3">
        <v>7</v>
      </c>
      <c r="AQ176" s="4">
        <v>138</v>
      </c>
      <c r="AR176" s="2">
        <v>41.1</v>
      </c>
      <c r="AS176" s="2">
        <v>26.9</v>
      </c>
      <c r="AT176" s="3">
        <v>2.4700000000000002</v>
      </c>
      <c r="AU176" s="1" t="s">
        <v>98</v>
      </c>
      <c r="AV176" s="1" t="s">
        <v>98</v>
      </c>
      <c r="AW176" s="1" t="s">
        <v>98</v>
      </c>
      <c r="AX176" s="3">
        <v>3.57</v>
      </c>
      <c r="AY176" s="4">
        <v>8590</v>
      </c>
      <c r="AZ176" s="1" t="s">
        <v>98</v>
      </c>
      <c r="BA176" s="2">
        <v>40.5</v>
      </c>
      <c r="BB176" s="2">
        <v>79.3</v>
      </c>
      <c r="BC176" s="1" t="s">
        <v>98</v>
      </c>
      <c r="BD176" s="1" t="s">
        <v>98</v>
      </c>
      <c r="BE176" s="2">
        <v>29.4</v>
      </c>
      <c r="BF176" s="2">
        <v>74.400000000000006</v>
      </c>
      <c r="BG176" s="1" t="s">
        <v>98</v>
      </c>
      <c r="BH176" s="1" t="s">
        <v>98</v>
      </c>
      <c r="BI176" s="1" t="s">
        <v>98</v>
      </c>
      <c r="BJ176" s="1" t="s">
        <v>98</v>
      </c>
      <c r="BK176" s="1" t="s">
        <v>98</v>
      </c>
      <c r="BL176" s="1" t="s">
        <v>98</v>
      </c>
      <c r="BM176" s="1" t="s">
        <v>98</v>
      </c>
      <c r="BN176" s="1" t="s">
        <v>98</v>
      </c>
      <c r="BO176" s="1" t="s">
        <v>98</v>
      </c>
      <c r="BP176" s="1" t="s">
        <v>98</v>
      </c>
      <c r="BQ176" s="1" t="s">
        <v>98</v>
      </c>
      <c r="BR176" s="1" t="s">
        <v>98</v>
      </c>
      <c r="BS176" s="1" t="s">
        <v>98</v>
      </c>
      <c r="BT176" s="1" t="s">
        <v>98</v>
      </c>
      <c r="BU176" s="1" t="s">
        <v>98</v>
      </c>
      <c r="BV176" s="1" t="s">
        <v>98</v>
      </c>
      <c r="BW176" s="3">
        <v>2.85</v>
      </c>
      <c r="BX176" s="2">
        <v>15.7</v>
      </c>
      <c r="BY176" s="2">
        <v>62.3</v>
      </c>
      <c r="BZ176" s="1" t="s">
        <v>98</v>
      </c>
      <c r="CA176" s="2">
        <v>72.599999999999994</v>
      </c>
      <c r="CB176" s="2">
        <v>43.3</v>
      </c>
      <c r="CC176" s="2">
        <v>53.6</v>
      </c>
      <c r="CD176" s="11">
        <v>13.25</v>
      </c>
      <c r="CE176" s="11">
        <v>5.5</v>
      </c>
      <c r="CF176" s="12" t="s">
        <v>98</v>
      </c>
      <c r="CG176" s="3">
        <f>Beams!$B$11/F176</f>
        <v>497.3451327433628</v>
      </c>
      <c r="CH176" s="3">
        <f>Beams!$B$9/AO176</f>
        <v>83.880597014925371</v>
      </c>
      <c r="CI176" s="3">
        <f>Beams!$C$9/AS176</f>
        <v>417.84386617100375</v>
      </c>
      <c r="CJ176" s="3">
        <f>Beams!$B$8*BE176/(AQ176*2*T176)</f>
        <v>1575.400457665904</v>
      </c>
      <c r="CK176" s="3">
        <f>Beams!$C$8*BF176/(AM176*Q176)</f>
        <v>1655.7885357885359</v>
      </c>
      <c r="CL176" s="3">
        <f>Beams!$B$12*T176/AX176</f>
        <v>2392.8291316526611</v>
      </c>
      <c r="CM176" s="3">
        <f>Beams!$B$12*Q176/AX176</f>
        <v>1432.5490196078431</v>
      </c>
      <c r="CN176" s="3">
        <f t="shared" si="4"/>
        <v>5061.6888113957602</v>
      </c>
      <c r="CO176" s="3">
        <f t="shared" si="5"/>
        <v>3921.6880503164357</v>
      </c>
      <c r="CP176" s="3"/>
      <c r="CQ176" s="3">
        <f>MIN(Beams!$B$21:$B$22)/MAX(CN176:CP176)-1</f>
        <v>2.9512504117148604</v>
      </c>
      <c r="CS176" s="1"/>
      <c r="CT176" s="2"/>
      <c r="CU176" s="2"/>
      <c r="CV176" s="1"/>
      <c r="CW176" s="1"/>
      <c r="CX176" s="1"/>
      <c r="CY176" s="2"/>
      <c r="CZ176" s="2"/>
      <c r="DA176" s="2"/>
      <c r="DB176" s="1"/>
      <c r="DC176" s="1"/>
      <c r="DD176" s="1"/>
      <c r="DE176" s="1"/>
      <c r="DF176" s="1"/>
      <c r="DG176" s="3"/>
      <c r="DH176" s="1"/>
      <c r="DI176" s="1"/>
      <c r="DJ176" s="2"/>
      <c r="DK176" s="1"/>
      <c r="DL176" s="1"/>
      <c r="DM176" s="1"/>
      <c r="DN176" s="1"/>
      <c r="DO176" s="1"/>
      <c r="DP176" s="1"/>
      <c r="DQ176" s="2"/>
      <c r="DR176" s="1"/>
      <c r="DS176" s="1"/>
      <c r="DT176" s="2"/>
      <c r="DU176" s="1"/>
      <c r="DV176" s="1"/>
      <c r="DW176" s="1"/>
      <c r="DX176" s="1"/>
      <c r="DY176" s="1"/>
      <c r="DZ176" s="1"/>
      <c r="EA176" s="1"/>
      <c r="EB176" s="1"/>
      <c r="EC176" s="1"/>
      <c r="ED176" s="4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</row>
    <row r="177" spans="1:162" x14ac:dyDescent="0.55000000000000004">
      <c r="A177" s="1" t="s">
        <v>17</v>
      </c>
      <c r="B177" s="1" t="s">
        <v>272</v>
      </c>
      <c r="C177" s="1" t="s">
        <v>272</v>
      </c>
      <c r="D177" s="1" t="s">
        <v>100</v>
      </c>
      <c r="E177" s="2">
        <v>67</v>
      </c>
      <c r="F177" s="2">
        <v>19.600000000000001</v>
      </c>
      <c r="G177" s="2">
        <v>16.3</v>
      </c>
      <c r="H177" s="11">
        <v>16.375</v>
      </c>
      <c r="I177" s="1" t="s">
        <v>98</v>
      </c>
      <c r="J177" s="1" t="s">
        <v>98</v>
      </c>
      <c r="K177" s="1" t="s">
        <v>98</v>
      </c>
      <c r="L177" s="2">
        <v>10.199999999999999</v>
      </c>
      <c r="M177" s="11">
        <v>10.25</v>
      </c>
      <c r="N177" s="11" t="s">
        <v>98</v>
      </c>
      <c r="O177" s="1" t="s">
        <v>98</v>
      </c>
      <c r="P177" s="1" t="s">
        <v>98</v>
      </c>
      <c r="Q177" s="14">
        <v>0.39500000000000002</v>
      </c>
      <c r="R177" s="11">
        <v>0.375</v>
      </c>
      <c r="S177" s="13">
        <v>0.1875</v>
      </c>
      <c r="T177" s="14">
        <v>0.66500000000000004</v>
      </c>
      <c r="U177" s="13">
        <v>0.6875</v>
      </c>
      <c r="V177" s="1" t="s">
        <v>98</v>
      </c>
      <c r="W177" s="1" t="s">
        <v>98</v>
      </c>
      <c r="X177" s="1" t="s">
        <v>98</v>
      </c>
      <c r="Y177" s="16">
        <v>1.07</v>
      </c>
      <c r="Z177" s="18">
        <v>1.5625</v>
      </c>
      <c r="AA177" s="18">
        <v>1</v>
      </c>
      <c r="AB177" s="1" t="s">
        <v>98</v>
      </c>
      <c r="AC177" s="1" t="s">
        <v>98</v>
      </c>
      <c r="AD177" s="1" t="s">
        <v>98</v>
      </c>
      <c r="AE177" s="1" t="s">
        <v>98</v>
      </c>
      <c r="AF177" s="1" t="s">
        <v>98</v>
      </c>
      <c r="AG177" s="3">
        <v>7.7</v>
      </c>
      <c r="AH177" s="1" t="s">
        <v>98</v>
      </c>
      <c r="AI177" s="1" t="s">
        <v>98</v>
      </c>
      <c r="AJ177" s="2">
        <v>35.9</v>
      </c>
      <c r="AK177" s="1" t="s">
        <v>98</v>
      </c>
      <c r="AL177" s="1" t="s">
        <v>98</v>
      </c>
      <c r="AM177" s="4">
        <v>954</v>
      </c>
      <c r="AN177" s="4">
        <v>130</v>
      </c>
      <c r="AO177" s="4">
        <v>117</v>
      </c>
      <c r="AP177" s="3">
        <v>6.96</v>
      </c>
      <c r="AQ177" s="4">
        <v>119</v>
      </c>
      <c r="AR177" s="2">
        <v>35.5</v>
      </c>
      <c r="AS177" s="2">
        <v>23.2</v>
      </c>
      <c r="AT177" s="3">
        <v>2.46</v>
      </c>
      <c r="AU177" s="1" t="s">
        <v>98</v>
      </c>
      <c r="AV177" s="1" t="s">
        <v>98</v>
      </c>
      <c r="AW177" s="1" t="s">
        <v>98</v>
      </c>
      <c r="AX177" s="3">
        <v>2.39</v>
      </c>
      <c r="AY177" s="4">
        <v>7300</v>
      </c>
      <c r="AZ177" s="1" t="s">
        <v>98</v>
      </c>
      <c r="BA177" s="2">
        <v>39.9</v>
      </c>
      <c r="BB177" s="2">
        <v>67.599999999999994</v>
      </c>
      <c r="BC177" s="1" t="s">
        <v>98</v>
      </c>
      <c r="BD177" s="1" t="s">
        <v>98</v>
      </c>
      <c r="BE177" s="2">
        <v>25.5</v>
      </c>
      <c r="BF177" s="2">
        <v>64.099999999999994</v>
      </c>
      <c r="BG177" s="1" t="s">
        <v>98</v>
      </c>
      <c r="BH177" s="1" t="s">
        <v>98</v>
      </c>
      <c r="BI177" s="1" t="s">
        <v>98</v>
      </c>
      <c r="BJ177" s="1" t="s">
        <v>98</v>
      </c>
      <c r="BK177" s="1" t="s">
        <v>98</v>
      </c>
      <c r="BL177" s="1" t="s">
        <v>98</v>
      </c>
      <c r="BM177" s="1" t="s">
        <v>98</v>
      </c>
      <c r="BN177" s="1" t="s">
        <v>98</v>
      </c>
      <c r="BO177" s="1" t="s">
        <v>98</v>
      </c>
      <c r="BP177" s="1" t="s">
        <v>98</v>
      </c>
      <c r="BQ177" s="1" t="s">
        <v>98</v>
      </c>
      <c r="BR177" s="1" t="s">
        <v>98</v>
      </c>
      <c r="BS177" s="1" t="s">
        <v>98</v>
      </c>
      <c r="BT177" s="1" t="s">
        <v>98</v>
      </c>
      <c r="BU177" s="1" t="s">
        <v>98</v>
      </c>
      <c r="BV177" s="1" t="s">
        <v>98</v>
      </c>
      <c r="BW177" s="3">
        <v>2.82</v>
      </c>
      <c r="BX177" s="2">
        <v>15.6</v>
      </c>
      <c r="BY177" s="2">
        <v>61.7</v>
      </c>
      <c r="BZ177" s="1" t="s">
        <v>98</v>
      </c>
      <c r="CA177" s="2">
        <v>71.900000000000006</v>
      </c>
      <c r="CB177" s="2">
        <v>42.8</v>
      </c>
      <c r="CC177" s="2">
        <v>53</v>
      </c>
      <c r="CD177" s="11">
        <v>13.25</v>
      </c>
      <c r="CE177" s="11">
        <v>5.5</v>
      </c>
      <c r="CF177" s="12" t="s">
        <v>98</v>
      </c>
      <c r="CG177" s="3">
        <f>Beams!$B$11/F177</f>
        <v>573.46938775510205</v>
      </c>
      <c r="CH177" s="3">
        <f>Beams!$B$9/AO177</f>
        <v>96.068376068376068</v>
      </c>
      <c r="CI177" s="3">
        <f>Beams!$C$9/AS177</f>
        <v>484.48275862068965</v>
      </c>
      <c r="CJ177" s="3">
        <f>Beams!$B$8*BE177/(AQ177*2*T177)</f>
        <v>1810.9559613319011</v>
      </c>
      <c r="CK177" s="3">
        <f>Beams!$C$8*BF177/(AM177*Q177)</f>
        <v>1911.9603004007106</v>
      </c>
      <c r="CL177" s="3">
        <f>Beams!$B$12*T177/AX177</f>
        <v>3127.4476987447697</v>
      </c>
      <c r="CM177" s="3">
        <f>Beams!$B$12*Q177/AX177</f>
        <v>1857.6569037656905</v>
      </c>
      <c r="CN177" s="3">
        <f t="shared" si="4"/>
        <v>6365.0007991377997</v>
      </c>
      <c r="CO177" s="3">
        <f t="shared" si="5"/>
        <v>4759.3284666507761</v>
      </c>
      <c r="CP177" s="3"/>
      <c r="CQ177" s="3">
        <f>MIN(Beams!$B$21:$B$22)/MAX(CN177:CP177)-1</f>
        <v>2.1421834232462613</v>
      </c>
      <c r="CS177" s="1"/>
      <c r="CT177" s="2"/>
      <c r="CU177" s="2"/>
      <c r="CV177" s="1"/>
      <c r="CW177" s="1"/>
      <c r="CX177" s="1"/>
      <c r="CY177" s="2"/>
      <c r="CZ177" s="2"/>
      <c r="DA177" s="2"/>
      <c r="DB177" s="1"/>
      <c r="DC177" s="1"/>
      <c r="DD177" s="1"/>
      <c r="DE177" s="1"/>
      <c r="DF177" s="1"/>
      <c r="DG177" s="3"/>
      <c r="DH177" s="1"/>
      <c r="DI177" s="1"/>
      <c r="DJ177" s="2"/>
      <c r="DK177" s="1"/>
      <c r="DL177" s="1"/>
      <c r="DM177" s="1"/>
      <c r="DN177" s="1"/>
      <c r="DO177" s="1"/>
      <c r="DP177" s="1"/>
      <c r="DQ177" s="2"/>
      <c r="DR177" s="1"/>
      <c r="DS177" s="1"/>
      <c r="DT177" s="2"/>
      <c r="DU177" s="1"/>
      <c r="DV177" s="1"/>
      <c r="DW177" s="1"/>
      <c r="DX177" s="1"/>
      <c r="DY177" s="1"/>
      <c r="DZ177" s="1"/>
      <c r="EA177" s="1"/>
      <c r="EB177" s="1"/>
      <c r="EC177" s="1"/>
      <c r="ED177" s="4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2"/>
      <c r="EX177" s="1"/>
      <c r="EY177" s="1"/>
      <c r="EZ177" s="1"/>
      <c r="FA177" s="1"/>
      <c r="FB177" s="1"/>
      <c r="FC177" s="1"/>
      <c r="FD177" s="1"/>
      <c r="FE177" s="1"/>
      <c r="FF177" s="1"/>
    </row>
    <row r="178" spans="1:162" x14ac:dyDescent="0.55000000000000004">
      <c r="A178" s="1" t="s">
        <v>17</v>
      </c>
      <c r="B178" s="1" t="s">
        <v>273</v>
      </c>
      <c r="C178" s="1" t="s">
        <v>273</v>
      </c>
      <c r="D178" s="1" t="s">
        <v>100</v>
      </c>
      <c r="E178" s="2">
        <v>57</v>
      </c>
      <c r="F178" s="2">
        <v>16.8</v>
      </c>
      <c r="G178" s="2">
        <v>16.399999999999999</v>
      </c>
      <c r="H178" s="11">
        <v>16.375</v>
      </c>
      <c r="I178" s="1" t="s">
        <v>98</v>
      </c>
      <c r="J178" s="1" t="s">
        <v>98</v>
      </c>
      <c r="K178" s="1" t="s">
        <v>98</v>
      </c>
      <c r="L178" s="3">
        <v>7.12</v>
      </c>
      <c r="M178" s="11">
        <v>7.125</v>
      </c>
      <c r="N178" s="11" t="s">
        <v>98</v>
      </c>
      <c r="O178" s="1" t="s">
        <v>98</v>
      </c>
      <c r="P178" s="1" t="s">
        <v>98</v>
      </c>
      <c r="Q178" s="14">
        <v>0.43</v>
      </c>
      <c r="R178" s="11">
        <v>0.4375</v>
      </c>
      <c r="S178" s="13">
        <v>0.25</v>
      </c>
      <c r="T178" s="14">
        <v>0.71499999999999997</v>
      </c>
      <c r="U178" s="13">
        <v>0.6875</v>
      </c>
      <c r="V178" s="1" t="s">
        <v>98</v>
      </c>
      <c r="W178" s="1" t="s">
        <v>98</v>
      </c>
      <c r="X178" s="1" t="s">
        <v>98</v>
      </c>
      <c r="Y178" s="16">
        <v>1.1200000000000001</v>
      </c>
      <c r="Z178" s="18">
        <v>1.375</v>
      </c>
      <c r="AA178" s="18">
        <v>0.875</v>
      </c>
      <c r="AB178" s="1" t="s">
        <v>98</v>
      </c>
      <c r="AC178" s="1" t="s">
        <v>98</v>
      </c>
      <c r="AD178" s="1" t="s">
        <v>98</v>
      </c>
      <c r="AE178" s="1" t="s">
        <v>98</v>
      </c>
      <c r="AF178" s="1" t="s">
        <v>98</v>
      </c>
      <c r="AG178" s="3">
        <v>4.9800000000000004</v>
      </c>
      <c r="AH178" s="1" t="s">
        <v>98</v>
      </c>
      <c r="AI178" s="1" t="s">
        <v>98</v>
      </c>
      <c r="AJ178" s="2">
        <v>33</v>
      </c>
      <c r="AK178" s="1" t="s">
        <v>98</v>
      </c>
      <c r="AL178" s="1" t="s">
        <v>98</v>
      </c>
      <c r="AM178" s="4">
        <v>758</v>
      </c>
      <c r="AN178" s="4">
        <v>105</v>
      </c>
      <c r="AO178" s="2">
        <v>92.2</v>
      </c>
      <c r="AP178" s="3">
        <v>6.72</v>
      </c>
      <c r="AQ178" s="2">
        <v>43.1</v>
      </c>
      <c r="AR178" s="2">
        <v>18.899999999999999</v>
      </c>
      <c r="AS178" s="2">
        <v>12.1</v>
      </c>
      <c r="AT178" s="3">
        <v>1.6</v>
      </c>
      <c r="AU178" s="1" t="s">
        <v>98</v>
      </c>
      <c r="AV178" s="1" t="s">
        <v>98</v>
      </c>
      <c r="AW178" s="1" t="s">
        <v>98</v>
      </c>
      <c r="AX178" s="3">
        <v>2.2200000000000002</v>
      </c>
      <c r="AY178" s="4">
        <v>2660</v>
      </c>
      <c r="AZ178" s="1" t="s">
        <v>98</v>
      </c>
      <c r="BA178" s="2">
        <v>27.9</v>
      </c>
      <c r="BB178" s="2">
        <v>35.5</v>
      </c>
      <c r="BC178" s="1" t="s">
        <v>98</v>
      </c>
      <c r="BD178" s="1" t="s">
        <v>98</v>
      </c>
      <c r="BE178" s="2">
        <v>18.8</v>
      </c>
      <c r="BF178" s="2">
        <v>52</v>
      </c>
      <c r="BG178" s="1" t="s">
        <v>98</v>
      </c>
      <c r="BH178" s="1" t="s">
        <v>98</v>
      </c>
      <c r="BI178" s="1" t="s">
        <v>98</v>
      </c>
      <c r="BJ178" s="1" t="s">
        <v>98</v>
      </c>
      <c r="BK178" s="1" t="s">
        <v>98</v>
      </c>
      <c r="BL178" s="1" t="s">
        <v>98</v>
      </c>
      <c r="BM178" s="1" t="s">
        <v>98</v>
      </c>
      <c r="BN178" s="1" t="s">
        <v>98</v>
      </c>
      <c r="BO178" s="1" t="s">
        <v>98</v>
      </c>
      <c r="BP178" s="1" t="s">
        <v>98</v>
      </c>
      <c r="BQ178" s="1" t="s">
        <v>98</v>
      </c>
      <c r="BR178" s="1" t="s">
        <v>98</v>
      </c>
      <c r="BS178" s="1" t="s">
        <v>98</v>
      </c>
      <c r="BT178" s="1" t="s">
        <v>98</v>
      </c>
      <c r="BU178" s="1" t="s">
        <v>98</v>
      </c>
      <c r="BV178" s="1" t="s">
        <v>98</v>
      </c>
      <c r="BW178" s="3">
        <v>1.92</v>
      </c>
      <c r="BX178" s="2">
        <v>15.7</v>
      </c>
      <c r="BY178" s="2">
        <v>52.6</v>
      </c>
      <c r="BZ178" s="1" t="s">
        <v>98</v>
      </c>
      <c r="CA178" s="2">
        <v>59.7</v>
      </c>
      <c r="CB178" s="2">
        <v>39.9</v>
      </c>
      <c r="CC178" s="2">
        <v>47</v>
      </c>
      <c r="CD178" s="11">
        <v>13.625</v>
      </c>
      <c r="CE178" s="11">
        <v>3.5</v>
      </c>
      <c r="CF178" s="12" t="s">
        <v>98</v>
      </c>
      <c r="CG178" s="3">
        <f>Beams!$B$11/F178</f>
        <v>669.04761904761904</v>
      </c>
      <c r="CH178" s="3">
        <f>Beams!$B$9/AO178</f>
        <v>121.90889370932754</v>
      </c>
      <c r="CI178" s="3">
        <f>Beams!$C$9/AS178</f>
        <v>928.9256198347108</v>
      </c>
      <c r="CJ178" s="3">
        <f>Beams!$B$8*BE178/(AQ178*2*T178)</f>
        <v>3428.5528856294518</v>
      </c>
      <c r="CK178" s="3">
        <f>Beams!$C$8*BF178/(AM178*Q178)</f>
        <v>1793.213474872676</v>
      </c>
      <c r="CL178" s="3">
        <f>Beams!$B$12*T178/AX178</f>
        <v>3620.0900900900897</v>
      </c>
      <c r="CM178" s="3">
        <f>Beams!$B$12*Q178/AX178</f>
        <v>2177.1171171171168</v>
      </c>
      <c r="CN178" s="3">
        <f t="shared" si="4"/>
        <v>8805.570736743166</v>
      </c>
      <c r="CO178" s="3">
        <f t="shared" si="5"/>
        <v>5179.2234045594014</v>
      </c>
      <c r="CP178" s="3"/>
      <c r="CQ178" s="3">
        <f>MIN(Beams!$B$21:$B$22)/MAX(CN178:CP178)-1</f>
        <v>1.2712894595855819</v>
      </c>
      <c r="CS178" s="1"/>
      <c r="CT178" s="2"/>
      <c r="CU178" s="2"/>
      <c r="CV178" s="1"/>
      <c r="CW178" s="1"/>
      <c r="CX178" s="1"/>
      <c r="CY178" s="2"/>
      <c r="CZ178" s="2"/>
      <c r="DA178" s="2"/>
      <c r="DB178" s="1"/>
      <c r="DC178" s="1"/>
      <c r="DD178" s="1"/>
      <c r="DE178" s="1"/>
      <c r="DF178" s="1"/>
      <c r="DG178" s="3"/>
      <c r="DH178" s="1"/>
      <c r="DI178" s="1"/>
      <c r="DJ178" s="2"/>
      <c r="DK178" s="1"/>
      <c r="DL178" s="1"/>
      <c r="DM178" s="1"/>
      <c r="DN178" s="1"/>
      <c r="DO178" s="1"/>
      <c r="DP178" s="1"/>
      <c r="DQ178" s="2"/>
      <c r="DR178" s="1"/>
      <c r="DS178" s="1"/>
      <c r="DT178" s="2"/>
      <c r="DU178" s="1"/>
      <c r="DV178" s="1"/>
      <c r="DW178" s="1"/>
      <c r="DX178" s="1"/>
      <c r="DY178" s="1"/>
      <c r="DZ178" s="1"/>
      <c r="EA178" s="1"/>
      <c r="EB178" s="1"/>
      <c r="EC178" s="1"/>
      <c r="ED178" s="4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</row>
    <row r="179" spans="1:162" x14ac:dyDescent="0.55000000000000004">
      <c r="A179" s="1" t="s">
        <v>17</v>
      </c>
      <c r="B179" s="1" t="s">
        <v>274</v>
      </c>
      <c r="C179" s="1" t="s">
        <v>274</v>
      </c>
      <c r="D179" s="1" t="s">
        <v>100</v>
      </c>
      <c r="E179" s="2">
        <v>50</v>
      </c>
      <c r="F179" s="2">
        <v>14.7</v>
      </c>
      <c r="G179" s="2">
        <v>16.3</v>
      </c>
      <c r="H179" s="11">
        <v>16.25</v>
      </c>
      <c r="I179" s="1" t="s">
        <v>98</v>
      </c>
      <c r="J179" s="1" t="s">
        <v>98</v>
      </c>
      <c r="K179" s="1" t="s">
        <v>98</v>
      </c>
      <c r="L179" s="3">
        <v>7.07</v>
      </c>
      <c r="M179" s="11">
        <v>7.125</v>
      </c>
      <c r="N179" s="11" t="s">
        <v>98</v>
      </c>
      <c r="O179" s="1" t="s">
        <v>98</v>
      </c>
      <c r="P179" s="1" t="s">
        <v>98</v>
      </c>
      <c r="Q179" s="14">
        <v>0.38</v>
      </c>
      <c r="R179" s="11">
        <v>0.375</v>
      </c>
      <c r="S179" s="13">
        <v>0.1875</v>
      </c>
      <c r="T179" s="14">
        <v>0.63</v>
      </c>
      <c r="U179" s="13">
        <v>0.625</v>
      </c>
      <c r="V179" s="1" t="s">
        <v>98</v>
      </c>
      <c r="W179" s="1" t="s">
        <v>98</v>
      </c>
      <c r="X179" s="1" t="s">
        <v>98</v>
      </c>
      <c r="Y179" s="16">
        <v>1.03</v>
      </c>
      <c r="Z179" s="18">
        <v>1.3125</v>
      </c>
      <c r="AA179" s="18">
        <v>0.8125</v>
      </c>
      <c r="AB179" s="1" t="s">
        <v>98</v>
      </c>
      <c r="AC179" s="1" t="s">
        <v>98</v>
      </c>
      <c r="AD179" s="1" t="s">
        <v>98</v>
      </c>
      <c r="AE179" s="1" t="s">
        <v>98</v>
      </c>
      <c r="AF179" s="1" t="s">
        <v>98</v>
      </c>
      <c r="AG179" s="3">
        <v>5.61</v>
      </c>
      <c r="AH179" s="1" t="s">
        <v>98</v>
      </c>
      <c r="AI179" s="1" t="s">
        <v>98</v>
      </c>
      <c r="AJ179" s="2">
        <v>37.4</v>
      </c>
      <c r="AK179" s="1" t="s">
        <v>98</v>
      </c>
      <c r="AL179" s="1" t="s">
        <v>98</v>
      </c>
      <c r="AM179" s="4">
        <v>659</v>
      </c>
      <c r="AN179" s="2">
        <v>92</v>
      </c>
      <c r="AO179" s="2">
        <v>81</v>
      </c>
      <c r="AP179" s="3">
        <v>6.68</v>
      </c>
      <c r="AQ179" s="2">
        <v>37.200000000000003</v>
      </c>
      <c r="AR179" s="2">
        <v>16.3</v>
      </c>
      <c r="AS179" s="2">
        <v>10.5</v>
      </c>
      <c r="AT179" s="3">
        <v>1.59</v>
      </c>
      <c r="AU179" s="1" t="s">
        <v>98</v>
      </c>
      <c r="AV179" s="1" t="s">
        <v>98</v>
      </c>
      <c r="AW179" s="1" t="s">
        <v>98</v>
      </c>
      <c r="AX179" s="3">
        <v>1.52</v>
      </c>
      <c r="AY179" s="4">
        <v>2270</v>
      </c>
      <c r="AZ179" s="1" t="s">
        <v>98</v>
      </c>
      <c r="BA179" s="2">
        <v>27.7</v>
      </c>
      <c r="BB179" s="2">
        <v>30.8</v>
      </c>
      <c r="BC179" s="1" t="s">
        <v>98</v>
      </c>
      <c r="BD179" s="1" t="s">
        <v>98</v>
      </c>
      <c r="BE179" s="2">
        <v>16.5</v>
      </c>
      <c r="BF179" s="2">
        <v>45.6</v>
      </c>
      <c r="BG179" s="1" t="s">
        <v>98</v>
      </c>
      <c r="BH179" s="1" t="s">
        <v>98</v>
      </c>
      <c r="BI179" s="1" t="s">
        <v>98</v>
      </c>
      <c r="BJ179" s="1" t="s">
        <v>98</v>
      </c>
      <c r="BK179" s="1" t="s">
        <v>98</v>
      </c>
      <c r="BL179" s="1" t="s">
        <v>98</v>
      </c>
      <c r="BM179" s="1" t="s">
        <v>98</v>
      </c>
      <c r="BN179" s="1" t="s">
        <v>98</v>
      </c>
      <c r="BO179" s="1" t="s">
        <v>98</v>
      </c>
      <c r="BP179" s="1" t="s">
        <v>98</v>
      </c>
      <c r="BQ179" s="1" t="s">
        <v>98</v>
      </c>
      <c r="BR179" s="1" t="s">
        <v>98</v>
      </c>
      <c r="BS179" s="1" t="s">
        <v>98</v>
      </c>
      <c r="BT179" s="1" t="s">
        <v>98</v>
      </c>
      <c r="BU179" s="1" t="s">
        <v>98</v>
      </c>
      <c r="BV179" s="1" t="s">
        <v>98</v>
      </c>
      <c r="BW179" s="3">
        <v>1.89</v>
      </c>
      <c r="BX179" s="2">
        <v>15.7</v>
      </c>
      <c r="BY179" s="2">
        <v>52.3</v>
      </c>
      <c r="BZ179" s="1" t="s">
        <v>98</v>
      </c>
      <c r="CA179" s="2">
        <v>59.4</v>
      </c>
      <c r="CB179" s="2">
        <v>39.700000000000003</v>
      </c>
      <c r="CC179" s="2">
        <v>46.7</v>
      </c>
      <c r="CD179" s="11">
        <v>13.625</v>
      </c>
      <c r="CE179" s="11">
        <v>3.5</v>
      </c>
      <c r="CF179" s="12" t="s">
        <v>98</v>
      </c>
      <c r="CG179" s="3">
        <f>Beams!$B$11/F179</f>
        <v>764.62585034013614</v>
      </c>
      <c r="CH179" s="3">
        <f>Beams!$B$9/AO179</f>
        <v>138.76543209876544</v>
      </c>
      <c r="CI179" s="3">
        <f>Beams!$C$9/AS179</f>
        <v>1070.4761904761904</v>
      </c>
      <c r="CJ179" s="3">
        <f>Beams!$B$8*BE179/(AQ179*2*T179)</f>
        <v>3956.7332309267786</v>
      </c>
      <c r="CK179" s="3">
        <f>Beams!$C$8*BF179/(AM179*Q179)</f>
        <v>2046.7374810318663</v>
      </c>
      <c r="CL179" s="3">
        <f>Beams!$B$12*T179/AX179</f>
        <v>4658.6842105263158</v>
      </c>
      <c r="CM179" s="3">
        <f>Beams!$B$12*Q179/AX179</f>
        <v>2810</v>
      </c>
      <c r="CN179" s="3">
        <f t="shared" si="4"/>
        <v>10769.09383852767</v>
      </c>
      <c r="CO179" s="3">
        <f t="shared" si="5"/>
        <v>6336.5491988474469</v>
      </c>
      <c r="CP179" s="3"/>
      <c r="CQ179" s="3">
        <f>MIN(Beams!$B$21:$B$22)/MAX(CN179:CP179)-1</f>
        <v>0.85716647100313148</v>
      </c>
      <c r="CS179" s="1"/>
      <c r="CT179" s="2"/>
      <c r="CU179" s="2"/>
      <c r="CV179" s="1"/>
      <c r="CW179" s="1"/>
      <c r="CX179" s="1"/>
      <c r="CY179" s="2"/>
      <c r="CZ179" s="2"/>
      <c r="DA179" s="2"/>
      <c r="DB179" s="1"/>
      <c r="DC179" s="1"/>
      <c r="DD179" s="1"/>
      <c r="DE179" s="1"/>
      <c r="DF179" s="1"/>
      <c r="DG179" s="3"/>
      <c r="DH179" s="1"/>
      <c r="DI179" s="1"/>
      <c r="DJ179" s="2"/>
      <c r="DK179" s="1"/>
      <c r="DL179" s="1"/>
      <c r="DM179" s="1"/>
      <c r="DN179" s="1"/>
      <c r="DO179" s="1"/>
      <c r="DP179" s="1"/>
      <c r="DQ179" s="2"/>
      <c r="DR179" s="1"/>
      <c r="DS179" s="1"/>
      <c r="DT179" s="2"/>
      <c r="DU179" s="1"/>
      <c r="DV179" s="1"/>
      <c r="DW179" s="1"/>
      <c r="DX179" s="1"/>
      <c r="DY179" s="1"/>
      <c r="DZ179" s="1"/>
      <c r="EA179" s="1"/>
      <c r="EB179" s="1"/>
      <c r="EC179" s="1"/>
      <c r="ED179" s="4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</row>
    <row r="180" spans="1:162" x14ac:dyDescent="0.55000000000000004">
      <c r="A180" s="1" t="s">
        <v>17</v>
      </c>
      <c r="B180" s="1" t="s">
        <v>275</v>
      </c>
      <c r="C180" s="1" t="s">
        <v>275</v>
      </c>
      <c r="D180" s="1" t="s">
        <v>100</v>
      </c>
      <c r="E180" s="2">
        <v>45</v>
      </c>
      <c r="F180" s="2">
        <v>13.3</v>
      </c>
      <c r="G180" s="2">
        <v>16.100000000000001</v>
      </c>
      <c r="H180" s="11">
        <v>16.125</v>
      </c>
      <c r="I180" s="1" t="s">
        <v>98</v>
      </c>
      <c r="J180" s="1" t="s">
        <v>98</v>
      </c>
      <c r="K180" s="1" t="s">
        <v>98</v>
      </c>
      <c r="L180" s="3">
        <v>7.04</v>
      </c>
      <c r="M180" s="11">
        <v>7</v>
      </c>
      <c r="N180" s="11" t="s">
        <v>98</v>
      </c>
      <c r="O180" s="1" t="s">
        <v>98</v>
      </c>
      <c r="P180" s="1" t="s">
        <v>98</v>
      </c>
      <c r="Q180" s="14">
        <v>0.34499999999999997</v>
      </c>
      <c r="R180" s="11">
        <v>0.375</v>
      </c>
      <c r="S180" s="13">
        <v>0.1875</v>
      </c>
      <c r="T180" s="14">
        <v>0.56499999999999995</v>
      </c>
      <c r="U180" s="13">
        <v>0.5625</v>
      </c>
      <c r="V180" s="1" t="s">
        <v>98</v>
      </c>
      <c r="W180" s="1" t="s">
        <v>98</v>
      </c>
      <c r="X180" s="1" t="s">
        <v>98</v>
      </c>
      <c r="Y180" s="17">
        <v>0.96699999999999997</v>
      </c>
      <c r="Z180" s="18">
        <v>1.25</v>
      </c>
      <c r="AA180" s="18">
        <v>0.8125</v>
      </c>
      <c r="AB180" s="1" t="s">
        <v>98</v>
      </c>
      <c r="AC180" s="1" t="s">
        <v>98</v>
      </c>
      <c r="AD180" s="1" t="s">
        <v>98</v>
      </c>
      <c r="AE180" s="1" t="s">
        <v>98</v>
      </c>
      <c r="AF180" s="1" t="s">
        <v>98</v>
      </c>
      <c r="AG180" s="3">
        <v>6.23</v>
      </c>
      <c r="AH180" s="1" t="s">
        <v>98</v>
      </c>
      <c r="AI180" s="1" t="s">
        <v>98</v>
      </c>
      <c r="AJ180" s="2">
        <v>41.1</v>
      </c>
      <c r="AK180" s="1" t="s">
        <v>98</v>
      </c>
      <c r="AL180" s="1" t="s">
        <v>98</v>
      </c>
      <c r="AM180" s="4">
        <v>586</v>
      </c>
      <c r="AN180" s="2">
        <v>82.3</v>
      </c>
      <c r="AO180" s="2">
        <v>72.7</v>
      </c>
      <c r="AP180" s="3">
        <v>6.65</v>
      </c>
      <c r="AQ180" s="2">
        <v>32.799999999999997</v>
      </c>
      <c r="AR180" s="2">
        <v>14.5</v>
      </c>
      <c r="AS180" s="3">
        <v>9.34</v>
      </c>
      <c r="AT180" s="3">
        <v>1.57</v>
      </c>
      <c r="AU180" s="1" t="s">
        <v>98</v>
      </c>
      <c r="AV180" s="1" t="s">
        <v>98</v>
      </c>
      <c r="AW180" s="1" t="s">
        <v>98</v>
      </c>
      <c r="AX180" s="3">
        <v>1.1100000000000001</v>
      </c>
      <c r="AY180" s="4">
        <v>1990</v>
      </c>
      <c r="AZ180" s="1" t="s">
        <v>98</v>
      </c>
      <c r="BA180" s="2">
        <v>27.3</v>
      </c>
      <c r="BB180" s="2">
        <v>27.2</v>
      </c>
      <c r="BC180" s="1" t="s">
        <v>98</v>
      </c>
      <c r="BD180" s="1" t="s">
        <v>98</v>
      </c>
      <c r="BE180" s="2">
        <v>14.7</v>
      </c>
      <c r="BF180" s="2">
        <v>40.6</v>
      </c>
      <c r="BG180" s="1" t="s">
        <v>98</v>
      </c>
      <c r="BH180" s="1" t="s">
        <v>98</v>
      </c>
      <c r="BI180" s="1" t="s">
        <v>98</v>
      </c>
      <c r="BJ180" s="1" t="s">
        <v>98</v>
      </c>
      <c r="BK180" s="1" t="s">
        <v>98</v>
      </c>
      <c r="BL180" s="1" t="s">
        <v>98</v>
      </c>
      <c r="BM180" s="1" t="s">
        <v>98</v>
      </c>
      <c r="BN180" s="1" t="s">
        <v>98</v>
      </c>
      <c r="BO180" s="1" t="s">
        <v>98</v>
      </c>
      <c r="BP180" s="1" t="s">
        <v>98</v>
      </c>
      <c r="BQ180" s="1" t="s">
        <v>98</v>
      </c>
      <c r="BR180" s="1" t="s">
        <v>98</v>
      </c>
      <c r="BS180" s="1" t="s">
        <v>98</v>
      </c>
      <c r="BT180" s="1" t="s">
        <v>98</v>
      </c>
      <c r="BU180" s="1" t="s">
        <v>98</v>
      </c>
      <c r="BV180" s="1" t="s">
        <v>98</v>
      </c>
      <c r="BW180" s="3">
        <v>1.87</v>
      </c>
      <c r="BX180" s="2">
        <v>15.5</v>
      </c>
      <c r="BY180" s="2">
        <v>52</v>
      </c>
      <c r="BZ180" s="1" t="s">
        <v>98</v>
      </c>
      <c r="CA180" s="2">
        <v>59</v>
      </c>
      <c r="CB180" s="2">
        <v>39.200000000000003</v>
      </c>
      <c r="CC180" s="2">
        <v>46.3</v>
      </c>
      <c r="CD180" s="11">
        <v>13.625</v>
      </c>
      <c r="CE180" s="11">
        <v>3.5</v>
      </c>
      <c r="CF180" s="12" t="s">
        <v>98</v>
      </c>
      <c r="CG180" s="3">
        <f>Beams!$B$11/F180</f>
        <v>845.11278195488717</v>
      </c>
      <c r="CH180" s="3">
        <f>Beams!$B$9/AO180</f>
        <v>154.60797799174691</v>
      </c>
      <c r="CI180" s="3">
        <f>Beams!$C$9/AS180</f>
        <v>1203.4261241970021</v>
      </c>
      <c r="CJ180" s="3">
        <f>Beams!$B$8*BE180/(AQ180*2*T180)</f>
        <v>4457.9106410533141</v>
      </c>
      <c r="CK180" s="3">
        <f>Beams!$C$8*BF180/(AM180*Q180)</f>
        <v>2257.2290646485631</v>
      </c>
      <c r="CL180" s="3">
        <f>Beams!$B$12*T180/AX180</f>
        <v>5721.2612612612602</v>
      </c>
      <c r="CM180" s="3">
        <f>Beams!$B$12*Q180/AX180</f>
        <v>3493.5135135135129</v>
      </c>
      <c r="CN180" s="3">
        <f t="shared" si="4"/>
        <v>12754.263965544515</v>
      </c>
      <c r="CO180" s="3">
        <f t="shared" si="5"/>
        <v>7533.4597198962365</v>
      </c>
      <c r="CP180" s="3"/>
      <c r="CQ180" s="3">
        <f>MIN(Beams!$B$21:$B$22)/MAX(CN180:CP180)-1</f>
        <v>0.56810303236860649</v>
      </c>
      <c r="CS180" s="1"/>
      <c r="CT180" s="2"/>
      <c r="CU180" s="2"/>
      <c r="CV180" s="1"/>
      <c r="CW180" s="1"/>
      <c r="CX180" s="1"/>
      <c r="CY180" s="2"/>
      <c r="CZ180" s="2"/>
      <c r="DA180" s="2"/>
      <c r="DB180" s="1"/>
      <c r="DC180" s="1"/>
      <c r="DD180" s="1"/>
      <c r="DE180" s="1"/>
      <c r="DF180" s="1"/>
      <c r="DG180" s="3"/>
      <c r="DH180" s="1"/>
      <c r="DI180" s="1"/>
      <c r="DJ180" s="2"/>
      <c r="DK180" s="1"/>
      <c r="DL180" s="1"/>
      <c r="DM180" s="1"/>
      <c r="DN180" s="1"/>
      <c r="DO180" s="1"/>
      <c r="DP180" s="1"/>
      <c r="DQ180" s="2"/>
      <c r="DR180" s="1"/>
      <c r="DS180" s="1"/>
      <c r="DT180" s="2"/>
      <c r="DU180" s="1"/>
      <c r="DV180" s="1"/>
      <c r="DW180" s="1"/>
      <c r="DX180" s="1"/>
      <c r="DY180" s="1"/>
      <c r="DZ180" s="1"/>
      <c r="EA180" s="1"/>
      <c r="EB180" s="1"/>
      <c r="EC180" s="1"/>
      <c r="ED180" s="4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</row>
    <row r="181" spans="1:162" x14ac:dyDescent="0.55000000000000004">
      <c r="A181" s="1" t="s">
        <v>17</v>
      </c>
      <c r="B181" s="1" t="s">
        <v>276</v>
      </c>
      <c r="C181" s="1" t="s">
        <v>276</v>
      </c>
      <c r="D181" s="1" t="s">
        <v>100</v>
      </c>
      <c r="E181" s="2">
        <v>40</v>
      </c>
      <c r="F181" s="2">
        <v>11.8</v>
      </c>
      <c r="G181" s="2">
        <v>16</v>
      </c>
      <c r="H181" s="11">
        <v>16</v>
      </c>
      <c r="I181" s="1" t="s">
        <v>98</v>
      </c>
      <c r="J181" s="1" t="s">
        <v>98</v>
      </c>
      <c r="K181" s="1" t="s">
        <v>98</v>
      </c>
      <c r="L181" s="3">
        <v>7</v>
      </c>
      <c r="M181" s="11">
        <v>7</v>
      </c>
      <c r="N181" s="11" t="s">
        <v>98</v>
      </c>
      <c r="O181" s="1" t="s">
        <v>98</v>
      </c>
      <c r="P181" s="1" t="s">
        <v>98</v>
      </c>
      <c r="Q181" s="14">
        <v>0.30499999999999999</v>
      </c>
      <c r="R181" s="11">
        <v>0.3125</v>
      </c>
      <c r="S181" s="13">
        <v>0.1875</v>
      </c>
      <c r="T181" s="14">
        <v>0.505</v>
      </c>
      <c r="U181" s="13">
        <v>0.5</v>
      </c>
      <c r="V181" s="1" t="s">
        <v>98</v>
      </c>
      <c r="W181" s="1" t="s">
        <v>98</v>
      </c>
      <c r="X181" s="1" t="s">
        <v>98</v>
      </c>
      <c r="Y181" s="17">
        <v>0.90700000000000003</v>
      </c>
      <c r="Z181" s="18">
        <v>1.1875</v>
      </c>
      <c r="AA181" s="18">
        <v>0.8125</v>
      </c>
      <c r="AB181" s="1" t="s">
        <v>98</v>
      </c>
      <c r="AC181" s="1" t="s">
        <v>98</v>
      </c>
      <c r="AD181" s="1" t="s">
        <v>98</v>
      </c>
      <c r="AE181" s="1" t="s">
        <v>98</v>
      </c>
      <c r="AF181" s="1" t="s">
        <v>98</v>
      </c>
      <c r="AG181" s="3">
        <v>6.93</v>
      </c>
      <c r="AH181" s="1" t="s">
        <v>98</v>
      </c>
      <c r="AI181" s="1" t="s">
        <v>98</v>
      </c>
      <c r="AJ181" s="2">
        <v>46.5</v>
      </c>
      <c r="AK181" s="1" t="s">
        <v>98</v>
      </c>
      <c r="AL181" s="1" t="s">
        <v>98</v>
      </c>
      <c r="AM181" s="4">
        <v>518</v>
      </c>
      <c r="AN181" s="2">
        <v>73</v>
      </c>
      <c r="AO181" s="2">
        <v>64.7</v>
      </c>
      <c r="AP181" s="3">
        <v>6.63</v>
      </c>
      <c r="AQ181" s="2">
        <v>28.9</v>
      </c>
      <c r="AR181" s="2">
        <v>12.7</v>
      </c>
      <c r="AS181" s="3">
        <v>8.25</v>
      </c>
      <c r="AT181" s="3">
        <v>1.57</v>
      </c>
      <c r="AU181" s="1" t="s">
        <v>98</v>
      </c>
      <c r="AV181" s="1" t="s">
        <v>98</v>
      </c>
      <c r="AW181" s="1" t="s">
        <v>98</v>
      </c>
      <c r="AX181" s="14">
        <v>0.79400000000000004</v>
      </c>
      <c r="AY181" s="4">
        <v>1730</v>
      </c>
      <c r="AZ181" s="1" t="s">
        <v>98</v>
      </c>
      <c r="BA181" s="2">
        <v>27.1</v>
      </c>
      <c r="BB181" s="2">
        <v>24</v>
      </c>
      <c r="BC181" s="1" t="s">
        <v>98</v>
      </c>
      <c r="BD181" s="1" t="s">
        <v>98</v>
      </c>
      <c r="BE181" s="2">
        <v>13.1</v>
      </c>
      <c r="BF181" s="2">
        <v>36</v>
      </c>
      <c r="BG181" s="1" t="s">
        <v>98</v>
      </c>
      <c r="BH181" s="1" t="s">
        <v>98</v>
      </c>
      <c r="BI181" s="1" t="s">
        <v>98</v>
      </c>
      <c r="BJ181" s="1" t="s">
        <v>98</v>
      </c>
      <c r="BK181" s="1" t="s">
        <v>98</v>
      </c>
      <c r="BL181" s="1" t="s">
        <v>98</v>
      </c>
      <c r="BM181" s="1" t="s">
        <v>98</v>
      </c>
      <c r="BN181" s="1" t="s">
        <v>98</v>
      </c>
      <c r="BO181" s="1" t="s">
        <v>98</v>
      </c>
      <c r="BP181" s="1" t="s">
        <v>98</v>
      </c>
      <c r="BQ181" s="1" t="s">
        <v>98</v>
      </c>
      <c r="BR181" s="1" t="s">
        <v>98</v>
      </c>
      <c r="BS181" s="1" t="s">
        <v>98</v>
      </c>
      <c r="BT181" s="1" t="s">
        <v>98</v>
      </c>
      <c r="BU181" s="1" t="s">
        <v>98</v>
      </c>
      <c r="BV181" s="1" t="s">
        <v>98</v>
      </c>
      <c r="BW181" s="3">
        <v>1.86</v>
      </c>
      <c r="BX181" s="2">
        <v>15.5</v>
      </c>
      <c r="BY181" s="2">
        <v>51.7</v>
      </c>
      <c r="BZ181" s="1" t="s">
        <v>98</v>
      </c>
      <c r="CA181" s="2">
        <v>58.7</v>
      </c>
      <c r="CB181" s="2">
        <v>39</v>
      </c>
      <c r="CC181" s="2">
        <v>46</v>
      </c>
      <c r="CD181" s="11">
        <v>13.625</v>
      </c>
      <c r="CE181" s="11">
        <v>3.5</v>
      </c>
      <c r="CF181" s="12" t="s">
        <v>98</v>
      </c>
      <c r="CG181" s="3">
        <f>Beams!$B$11/F181</f>
        <v>952.54237288135585</v>
      </c>
      <c r="CH181" s="3">
        <f>Beams!$B$9/AO181</f>
        <v>173.72488408037094</v>
      </c>
      <c r="CI181" s="3">
        <f>Beams!$C$9/AS181</f>
        <v>1362.4242424242425</v>
      </c>
      <c r="CJ181" s="3">
        <f>Beams!$B$8*BE181/(AQ181*2*T181)</f>
        <v>5044.5030662235777</v>
      </c>
      <c r="CK181" s="3">
        <f>Beams!$C$8*BF181/(AM181*Q181)</f>
        <v>2561.1747578960694</v>
      </c>
      <c r="CL181" s="3">
        <f>Beams!$B$12*T181/AX181</f>
        <v>7148.8664987405537</v>
      </c>
      <c r="CM181" s="3">
        <f>Beams!$B$12*Q181/AX181</f>
        <v>4317.6322418136015</v>
      </c>
      <c r="CN181" s="3">
        <f t="shared" si="4"/>
        <v>15357.522442926082</v>
      </c>
      <c r="CO181" s="3">
        <f t="shared" si="5"/>
        <v>9044.2400635549802</v>
      </c>
      <c r="CP181" s="3"/>
      <c r="CQ181" s="3">
        <f>MIN(Beams!$B$21:$B$22)/MAX(CN181:CP181)-1</f>
        <v>0.30229339233115149</v>
      </c>
      <c r="CS181" s="1"/>
      <c r="CT181" s="2"/>
      <c r="CU181" s="2"/>
      <c r="CV181" s="1"/>
      <c r="CW181" s="1"/>
      <c r="CX181" s="1"/>
      <c r="CY181" s="2"/>
      <c r="CZ181" s="2"/>
      <c r="DA181" s="2"/>
      <c r="DB181" s="1"/>
      <c r="DC181" s="1"/>
      <c r="DD181" s="1"/>
      <c r="DE181" s="1"/>
      <c r="DF181" s="1"/>
      <c r="DG181" s="3"/>
      <c r="DH181" s="1"/>
      <c r="DI181" s="1"/>
      <c r="DJ181" s="2"/>
      <c r="DK181" s="1"/>
      <c r="DL181" s="1"/>
      <c r="DM181" s="1"/>
      <c r="DN181" s="1"/>
      <c r="DO181" s="1"/>
      <c r="DP181" s="1"/>
      <c r="DQ181" s="3"/>
      <c r="DR181" s="1"/>
      <c r="DS181" s="2"/>
      <c r="DT181" s="2"/>
      <c r="DU181" s="1"/>
      <c r="DV181" s="1"/>
      <c r="DW181" s="1"/>
      <c r="DX181" s="1"/>
      <c r="DY181" s="1"/>
      <c r="DZ181" s="1"/>
      <c r="EA181" s="1"/>
      <c r="EB181" s="1"/>
      <c r="EC181" s="1"/>
      <c r="ED181" s="4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</row>
    <row r="182" spans="1:162" x14ac:dyDescent="0.55000000000000004">
      <c r="A182" s="1" t="s">
        <v>17</v>
      </c>
      <c r="B182" s="1" t="s">
        <v>277</v>
      </c>
      <c r="C182" s="1" t="s">
        <v>277</v>
      </c>
      <c r="D182" s="1" t="s">
        <v>100</v>
      </c>
      <c r="E182" s="2">
        <v>36</v>
      </c>
      <c r="F182" s="2">
        <v>10.6</v>
      </c>
      <c r="G182" s="2">
        <v>15.9</v>
      </c>
      <c r="H182" s="11">
        <v>15.875</v>
      </c>
      <c r="I182" s="1" t="s">
        <v>98</v>
      </c>
      <c r="J182" s="1" t="s">
        <v>98</v>
      </c>
      <c r="K182" s="1" t="s">
        <v>98</v>
      </c>
      <c r="L182" s="3">
        <v>6.99</v>
      </c>
      <c r="M182" s="11">
        <v>7</v>
      </c>
      <c r="N182" s="11" t="s">
        <v>98</v>
      </c>
      <c r="O182" s="1" t="s">
        <v>98</v>
      </c>
      <c r="P182" s="1" t="s">
        <v>98</v>
      </c>
      <c r="Q182" s="14">
        <v>0.29499999999999998</v>
      </c>
      <c r="R182" s="11">
        <v>0.3125</v>
      </c>
      <c r="S182" s="13">
        <v>0.1875</v>
      </c>
      <c r="T182" s="14">
        <v>0.43</v>
      </c>
      <c r="U182" s="13">
        <v>0.4375</v>
      </c>
      <c r="V182" s="1" t="s">
        <v>98</v>
      </c>
      <c r="W182" s="1" t="s">
        <v>98</v>
      </c>
      <c r="X182" s="1" t="s">
        <v>98</v>
      </c>
      <c r="Y182" s="17">
        <v>0.83199999999999996</v>
      </c>
      <c r="Z182" s="18">
        <v>1.125</v>
      </c>
      <c r="AA182" s="18">
        <v>0.75</v>
      </c>
      <c r="AB182" s="1" t="s">
        <v>98</v>
      </c>
      <c r="AC182" s="1" t="s">
        <v>98</v>
      </c>
      <c r="AD182" s="1" t="s">
        <v>98</v>
      </c>
      <c r="AE182" s="1" t="s">
        <v>98</v>
      </c>
      <c r="AF182" s="1" t="s">
        <v>98</v>
      </c>
      <c r="AG182" s="3">
        <v>8.1199999999999992</v>
      </c>
      <c r="AH182" s="1" t="s">
        <v>98</v>
      </c>
      <c r="AI182" s="1" t="s">
        <v>98</v>
      </c>
      <c r="AJ182" s="2">
        <v>48.1</v>
      </c>
      <c r="AK182" s="1" t="s">
        <v>98</v>
      </c>
      <c r="AL182" s="1" t="s">
        <v>98</v>
      </c>
      <c r="AM182" s="4">
        <v>448</v>
      </c>
      <c r="AN182" s="2">
        <v>64</v>
      </c>
      <c r="AO182" s="2">
        <v>56.5</v>
      </c>
      <c r="AP182" s="3">
        <v>6.51</v>
      </c>
      <c r="AQ182" s="2">
        <v>24.5</v>
      </c>
      <c r="AR182" s="2">
        <v>10.8</v>
      </c>
      <c r="AS182" s="3">
        <v>7</v>
      </c>
      <c r="AT182" s="3">
        <v>1.52</v>
      </c>
      <c r="AU182" s="1" t="s">
        <v>98</v>
      </c>
      <c r="AV182" s="1" t="s">
        <v>98</v>
      </c>
      <c r="AW182" s="1" t="s">
        <v>98</v>
      </c>
      <c r="AX182" s="14">
        <v>0.54500000000000004</v>
      </c>
      <c r="AY182" s="4">
        <v>1460</v>
      </c>
      <c r="AZ182" s="1" t="s">
        <v>98</v>
      </c>
      <c r="BA182" s="2">
        <v>27</v>
      </c>
      <c r="BB182" s="2">
        <v>20.3</v>
      </c>
      <c r="BC182" s="1" t="s">
        <v>98</v>
      </c>
      <c r="BD182" s="1" t="s">
        <v>98</v>
      </c>
      <c r="BE182" s="2">
        <v>11.1</v>
      </c>
      <c r="BF182" s="2">
        <v>31.6</v>
      </c>
      <c r="BG182" s="1" t="s">
        <v>98</v>
      </c>
      <c r="BH182" s="1" t="s">
        <v>98</v>
      </c>
      <c r="BI182" s="1" t="s">
        <v>98</v>
      </c>
      <c r="BJ182" s="1" t="s">
        <v>98</v>
      </c>
      <c r="BK182" s="1" t="s">
        <v>98</v>
      </c>
      <c r="BL182" s="1" t="s">
        <v>98</v>
      </c>
      <c r="BM182" s="1" t="s">
        <v>98</v>
      </c>
      <c r="BN182" s="1" t="s">
        <v>98</v>
      </c>
      <c r="BO182" s="1" t="s">
        <v>98</v>
      </c>
      <c r="BP182" s="1" t="s">
        <v>98</v>
      </c>
      <c r="BQ182" s="1" t="s">
        <v>98</v>
      </c>
      <c r="BR182" s="1" t="s">
        <v>98</v>
      </c>
      <c r="BS182" s="1" t="s">
        <v>98</v>
      </c>
      <c r="BT182" s="1" t="s">
        <v>98</v>
      </c>
      <c r="BU182" s="1" t="s">
        <v>98</v>
      </c>
      <c r="BV182" s="1" t="s">
        <v>98</v>
      </c>
      <c r="BW182" s="3">
        <v>1.83</v>
      </c>
      <c r="BX182" s="2">
        <v>15.5</v>
      </c>
      <c r="BY182" s="2">
        <v>51.5</v>
      </c>
      <c r="BZ182" s="1" t="s">
        <v>98</v>
      </c>
      <c r="CA182" s="2">
        <v>58.5</v>
      </c>
      <c r="CB182" s="2">
        <v>38.799999999999997</v>
      </c>
      <c r="CC182" s="2">
        <v>45.8</v>
      </c>
      <c r="CD182" s="11">
        <v>13.625</v>
      </c>
      <c r="CE182" s="11">
        <v>3.5</v>
      </c>
      <c r="CF182" s="12" t="s">
        <v>98</v>
      </c>
      <c r="CG182" s="3">
        <f>Beams!$B$11/F182</f>
        <v>1060.3773584905662</v>
      </c>
      <c r="CH182" s="3">
        <f>Beams!$B$9/AO182</f>
        <v>198.93805309734512</v>
      </c>
      <c r="CI182" s="3">
        <f>Beams!$C$9/AS182</f>
        <v>1605.7142857142858</v>
      </c>
      <c r="CJ182" s="3">
        <f>Beams!$B$8*BE182/(AQ182*2*T182)</f>
        <v>5921.4048410061696</v>
      </c>
      <c r="CK182" s="3">
        <f>Beams!$C$8*BF182/(AM182*Q182)</f>
        <v>2687.5302663438256</v>
      </c>
      <c r="CL182" s="3">
        <f>Beams!$B$12*T182/AX182</f>
        <v>8868.2568807339449</v>
      </c>
      <c r="CM182" s="3">
        <f>Beams!$B$12*Q182/AX182</f>
        <v>6084.0366972477059</v>
      </c>
      <c r="CN182" s="3">
        <f t="shared" si="4"/>
        <v>18690.51741787135</v>
      </c>
      <c r="CO182" s="3">
        <f t="shared" si="5"/>
        <v>11871.114503884468</v>
      </c>
      <c r="CP182" s="3"/>
      <c r="CQ182" s="3">
        <f>MIN(Beams!$B$21:$B$22)/MAX(CN182:CP182)-1</f>
        <v>7.0061333929501535E-2</v>
      </c>
      <c r="CS182" s="1"/>
      <c r="CT182" s="3"/>
      <c r="CU182" s="3"/>
      <c r="CV182" s="1"/>
      <c r="CW182" s="1"/>
      <c r="CX182" s="1"/>
      <c r="CY182" s="2"/>
      <c r="CZ182" s="2"/>
      <c r="DA182" s="2"/>
      <c r="DB182" s="1"/>
      <c r="DC182" s="1"/>
      <c r="DD182" s="1"/>
      <c r="DE182" s="1"/>
      <c r="DF182" s="1"/>
      <c r="DG182" s="3"/>
      <c r="DH182" s="1"/>
      <c r="DI182" s="1"/>
      <c r="DJ182" s="2"/>
      <c r="DK182" s="1"/>
      <c r="DL182" s="1"/>
      <c r="DM182" s="1"/>
      <c r="DN182" s="1"/>
      <c r="DO182" s="1"/>
      <c r="DP182" s="1"/>
      <c r="DQ182" s="3"/>
      <c r="DR182" s="2"/>
      <c r="DS182" s="2"/>
      <c r="DT182" s="2"/>
      <c r="DU182" s="1"/>
      <c r="DV182" s="1"/>
      <c r="DW182" s="1"/>
      <c r="DX182" s="1"/>
      <c r="DY182" s="1"/>
      <c r="DZ182" s="1"/>
      <c r="EA182" s="1"/>
      <c r="EB182" s="1"/>
      <c r="EC182" s="1"/>
      <c r="ED182" s="4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</row>
    <row r="183" spans="1:162" x14ac:dyDescent="0.55000000000000004">
      <c r="A183" s="1" t="s">
        <v>17</v>
      </c>
      <c r="B183" s="1" t="s">
        <v>278</v>
      </c>
      <c r="C183" s="1" t="s">
        <v>278</v>
      </c>
      <c r="D183" s="1" t="s">
        <v>100</v>
      </c>
      <c r="E183" s="2">
        <v>31</v>
      </c>
      <c r="F183" s="3">
        <v>9.1300000000000008</v>
      </c>
      <c r="G183" s="2">
        <v>15.9</v>
      </c>
      <c r="H183" s="11">
        <v>15.875</v>
      </c>
      <c r="I183" s="1" t="s">
        <v>98</v>
      </c>
      <c r="J183" s="1" t="s">
        <v>98</v>
      </c>
      <c r="K183" s="1" t="s">
        <v>98</v>
      </c>
      <c r="L183" s="3">
        <v>5.53</v>
      </c>
      <c r="M183" s="11">
        <v>5.5</v>
      </c>
      <c r="N183" s="11" t="s">
        <v>98</v>
      </c>
      <c r="O183" s="1" t="s">
        <v>98</v>
      </c>
      <c r="P183" s="1" t="s">
        <v>98</v>
      </c>
      <c r="Q183" s="14">
        <v>0.27500000000000002</v>
      </c>
      <c r="R183" s="11">
        <v>0.25</v>
      </c>
      <c r="S183" s="13">
        <v>0.125</v>
      </c>
      <c r="T183" s="14">
        <v>0.44</v>
      </c>
      <c r="U183" s="13">
        <v>0.4375</v>
      </c>
      <c r="V183" s="1" t="s">
        <v>98</v>
      </c>
      <c r="W183" s="1" t="s">
        <v>98</v>
      </c>
      <c r="X183" s="1" t="s">
        <v>98</v>
      </c>
      <c r="Y183" s="17">
        <v>0.84199999999999997</v>
      </c>
      <c r="Z183" s="18">
        <v>1.125</v>
      </c>
      <c r="AA183" s="18">
        <v>0.75</v>
      </c>
      <c r="AB183" s="1" t="s">
        <v>98</v>
      </c>
      <c r="AC183" s="1" t="s">
        <v>98</v>
      </c>
      <c r="AD183" s="1" t="s">
        <v>98</v>
      </c>
      <c r="AE183" s="1" t="s">
        <v>98</v>
      </c>
      <c r="AF183" s="1" t="s">
        <v>98</v>
      </c>
      <c r="AG183" s="3">
        <v>6.28</v>
      </c>
      <c r="AH183" s="1" t="s">
        <v>98</v>
      </c>
      <c r="AI183" s="1" t="s">
        <v>98</v>
      </c>
      <c r="AJ183" s="2">
        <v>51.6</v>
      </c>
      <c r="AK183" s="1" t="s">
        <v>98</v>
      </c>
      <c r="AL183" s="1" t="s">
        <v>98</v>
      </c>
      <c r="AM183" s="4">
        <v>375</v>
      </c>
      <c r="AN183" s="2">
        <v>54</v>
      </c>
      <c r="AO183" s="2">
        <v>47.2</v>
      </c>
      <c r="AP183" s="3">
        <v>6.41</v>
      </c>
      <c r="AQ183" s="2">
        <v>12.4</v>
      </c>
      <c r="AR183" s="3">
        <v>7.03</v>
      </c>
      <c r="AS183" s="3">
        <v>4.49</v>
      </c>
      <c r="AT183" s="3">
        <v>1.17</v>
      </c>
      <c r="AU183" s="1" t="s">
        <v>98</v>
      </c>
      <c r="AV183" s="1" t="s">
        <v>98</v>
      </c>
      <c r="AW183" s="1" t="s">
        <v>98</v>
      </c>
      <c r="AX183" s="14">
        <v>0.46100000000000002</v>
      </c>
      <c r="AY183" s="4">
        <v>739</v>
      </c>
      <c r="AZ183" s="1" t="s">
        <v>98</v>
      </c>
      <c r="BA183" s="2">
        <v>21.4</v>
      </c>
      <c r="BB183" s="2">
        <v>13</v>
      </c>
      <c r="BC183" s="1" t="s">
        <v>98</v>
      </c>
      <c r="BD183" s="1" t="s">
        <v>98</v>
      </c>
      <c r="BE183" s="3">
        <v>8.94</v>
      </c>
      <c r="BF183" s="2">
        <v>26.6</v>
      </c>
      <c r="BG183" s="1" t="s">
        <v>98</v>
      </c>
      <c r="BH183" s="1" t="s">
        <v>98</v>
      </c>
      <c r="BI183" s="1" t="s">
        <v>98</v>
      </c>
      <c r="BJ183" s="1" t="s">
        <v>98</v>
      </c>
      <c r="BK183" s="1" t="s">
        <v>98</v>
      </c>
      <c r="BL183" s="1" t="s">
        <v>98</v>
      </c>
      <c r="BM183" s="1" t="s">
        <v>98</v>
      </c>
      <c r="BN183" s="1" t="s">
        <v>98</v>
      </c>
      <c r="BO183" s="1" t="s">
        <v>98</v>
      </c>
      <c r="BP183" s="1" t="s">
        <v>98</v>
      </c>
      <c r="BQ183" s="1" t="s">
        <v>98</v>
      </c>
      <c r="BR183" s="1" t="s">
        <v>98</v>
      </c>
      <c r="BS183" s="1" t="s">
        <v>98</v>
      </c>
      <c r="BT183" s="1" t="s">
        <v>98</v>
      </c>
      <c r="BU183" s="1" t="s">
        <v>98</v>
      </c>
      <c r="BV183" s="1" t="s">
        <v>98</v>
      </c>
      <c r="BW183" s="3">
        <v>1.42</v>
      </c>
      <c r="BX183" s="2">
        <v>15.5</v>
      </c>
      <c r="BY183" s="2">
        <v>47.2</v>
      </c>
      <c r="BZ183" s="1" t="s">
        <v>98</v>
      </c>
      <c r="CA183" s="2">
        <v>52.7</v>
      </c>
      <c r="CB183" s="2">
        <v>37.299999999999997</v>
      </c>
      <c r="CC183" s="2">
        <v>42.9</v>
      </c>
      <c r="CD183" s="11">
        <v>13.625</v>
      </c>
      <c r="CE183" s="11">
        <v>3.5</v>
      </c>
      <c r="CF183" s="12" t="s">
        <v>98</v>
      </c>
      <c r="CG183" s="3">
        <f>Beams!$B$11/F183</f>
        <v>1231.1062431544358</v>
      </c>
      <c r="CH183" s="3">
        <f>Beams!$B$9/AO183</f>
        <v>238.13559322033896</v>
      </c>
      <c r="CI183" s="3">
        <f>Beams!$C$9/AS183</f>
        <v>2503.3407572383071</v>
      </c>
      <c r="CJ183" s="3">
        <f>Beams!$B$8*BE183/(AQ183*2*T183)</f>
        <v>9208.7243401759515</v>
      </c>
      <c r="CK183" s="3">
        <f>Beams!$C$8*BF183/(AM183*Q183)</f>
        <v>2899.2387878787877</v>
      </c>
      <c r="CL183" s="3">
        <f>Beams!$B$12*T183/AX183</f>
        <v>10727.982646420825</v>
      </c>
      <c r="CM183" s="3">
        <f>Beams!$B$12*Q183/AX183</f>
        <v>6704.9891540130156</v>
      </c>
      <c r="CN183" s="3">
        <f t="shared" si="4"/>
        <v>24808.306257559059</v>
      </c>
      <c r="CO183" s="3">
        <f t="shared" si="5"/>
        <v>13261.553746706935</v>
      </c>
      <c r="CP183" s="3"/>
      <c r="CQ183" s="3">
        <f>MIN(Beams!$B$21:$B$22)/MAX(CN183:CP183)-1</f>
        <v>-0.1938184012902523</v>
      </c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26"/>
    </row>
    <row r="184" spans="1:162" x14ac:dyDescent="0.55000000000000004">
      <c r="A184" s="1" t="s">
        <v>17</v>
      </c>
      <c r="B184" s="1" t="s">
        <v>279</v>
      </c>
      <c r="C184" s="1" t="s">
        <v>279</v>
      </c>
      <c r="D184" s="1" t="s">
        <v>100</v>
      </c>
      <c r="E184" s="2">
        <v>26</v>
      </c>
      <c r="F184" s="3">
        <v>7.68</v>
      </c>
      <c r="G184" s="2">
        <v>15.7</v>
      </c>
      <c r="H184" s="11">
        <v>15.75</v>
      </c>
      <c r="I184" s="1" t="s">
        <v>98</v>
      </c>
      <c r="J184" s="1" t="s">
        <v>98</v>
      </c>
      <c r="K184" s="1" t="s">
        <v>98</v>
      </c>
      <c r="L184" s="3">
        <v>5.5</v>
      </c>
      <c r="M184" s="11">
        <v>5.5</v>
      </c>
      <c r="N184" s="11" t="s">
        <v>98</v>
      </c>
      <c r="O184" s="1" t="s">
        <v>98</v>
      </c>
      <c r="P184" s="1" t="s">
        <v>98</v>
      </c>
      <c r="Q184" s="14">
        <v>0.25</v>
      </c>
      <c r="R184" s="11">
        <v>0.25</v>
      </c>
      <c r="S184" s="13">
        <v>0.125</v>
      </c>
      <c r="T184" s="14">
        <v>0.34499999999999997</v>
      </c>
      <c r="U184" s="13">
        <v>0.375</v>
      </c>
      <c r="V184" s="1" t="s">
        <v>98</v>
      </c>
      <c r="W184" s="1" t="s">
        <v>98</v>
      </c>
      <c r="X184" s="1" t="s">
        <v>98</v>
      </c>
      <c r="Y184" s="17">
        <v>0.747</v>
      </c>
      <c r="Z184" s="18">
        <v>1.0625</v>
      </c>
      <c r="AA184" s="18">
        <v>0.75</v>
      </c>
      <c r="AB184" s="1" t="s">
        <v>98</v>
      </c>
      <c r="AC184" s="1" t="s">
        <v>98</v>
      </c>
      <c r="AD184" s="1" t="s">
        <v>98</v>
      </c>
      <c r="AE184" s="1" t="s">
        <v>98</v>
      </c>
      <c r="AF184" s="1" t="s">
        <v>98</v>
      </c>
      <c r="AG184" s="3">
        <v>7.97</v>
      </c>
      <c r="AH184" s="1" t="s">
        <v>98</v>
      </c>
      <c r="AI184" s="1" t="s">
        <v>98</v>
      </c>
      <c r="AJ184" s="2">
        <v>56.8</v>
      </c>
      <c r="AK184" s="1" t="s">
        <v>98</v>
      </c>
      <c r="AL184" s="1" t="s">
        <v>98</v>
      </c>
      <c r="AM184" s="4">
        <v>301</v>
      </c>
      <c r="AN184" s="2">
        <v>44.2</v>
      </c>
      <c r="AO184" s="2">
        <v>38.4</v>
      </c>
      <c r="AP184" s="3">
        <v>6.26</v>
      </c>
      <c r="AQ184" s="2">
        <v>9.59</v>
      </c>
      <c r="AR184" s="3">
        <v>5.48</v>
      </c>
      <c r="AS184" s="3">
        <v>3.49</v>
      </c>
      <c r="AT184" s="3">
        <v>1.1200000000000001</v>
      </c>
      <c r="AU184" s="1" t="s">
        <v>98</v>
      </c>
      <c r="AV184" s="1" t="s">
        <v>98</v>
      </c>
      <c r="AW184" s="1" t="s">
        <v>98</v>
      </c>
      <c r="AX184" s="14">
        <v>0.26200000000000001</v>
      </c>
      <c r="AY184" s="4">
        <v>565</v>
      </c>
      <c r="AZ184" s="1" t="s">
        <v>98</v>
      </c>
      <c r="BA184" s="2">
        <v>21.1</v>
      </c>
      <c r="BB184" s="2">
        <v>10</v>
      </c>
      <c r="BC184" s="1" t="s">
        <v>98</v>
      </c>
      <c r="BD184" s="1" t="s">
        <v>98</v>
      </c>
      <c r="BE184" s="3">
        <v>6.95</v>
      </c>
      <c r="BF184" s="2">
        <v>21.6</v>
      </c>
      <c r="BG184" s="1" t="s">
        <v>98</v>
      </c>
      <c r="BH184" s="1" t="s">
        <v>98</v>
      </c>
      <c r="BI184" s="1" t="s">
        <v>98</v>
      </c>
      <c r="BJ184" s="1" t="s">
        <v>98</v>
      </c>
      <c r="BK184" s="1" t="s">
        <v>98</v>
      </c>
      <c r="BL184" s="1" t="s">
        <v>98</v>
      </c>
      <c r="BM184" s="1" t="s">
        <v>98</v>
      </c>
      <c r="BN184" s="1" t="s">
        <v>98</v>
      </c>
      <c r="BO184" s="1" t="s">
        <v>98</v>
      </c>
      <c r="BP184" s="1" t="s">
        <v>98</v>
      </c>
      <c r="BQ184" s="1" t="s">
        <v>98</v>
      </c>
      <c r="BR184" s="1" t="s">
        <v>98</v>
      </c>
      <c r="BS184" s="1" t="s">
        <v>98</v>
      </c>
      <c r="BT184" s="1" t="s">
        <v>98</v>
      </c>
      <c r="BU184" s="1" t="s">
        <v>98</v>
      </c>
      <c r="BV184" s="1" t="s">
        <v>98</v>
      </c>
      <c r="BW184" s="3">
        <v>1.38</v>
      </c>
      <c r="BX184" s="2">
        <v>15.4</v>
      </c>
      <c r="BY184" s="2">
        <v>46.7</v>
      </c>
      <c r="BZ184" s="1" t="s">
        <v>98</v>
      </c>
      <c r="CA184" s="2">
        <v>52.2</v>
      </c>
      <c r="CB184" s="2">
        <v>36.9</v>
      </c>
      <c r="CC184" s="2">
        <v>42.4</v>
      </c>
      <c r="CD184" s="11">
        <v>13.625</v>
      </c>
      <c r="CE184" s="11">
        <v>3.5</v>
      </c>
      <c r="CF184" s="12" t="s">
        <v>98</v>
      </c>
      <c r="CG184" s="3">
        <f>Beams!$B$11/F184</f>
        <v>1463.5416666666667</v>
      </c>
      <c r="CH184" s="3">
        <f>Beams!$B$9/AO184</f>
        <v>292.70833333333337</v>
      </c>
      <c r="CI184" s="3">
        <f>Beams!$C$9/AS184</f>
        <v>3220.6303724928366</v>
      </c>
      <c r="CJ184" s="3">
        <f>Beams!$B$8*BE184/(AQ184*2*T184)</f>
        <v>11805.473696936724</v>
      </c>
      <c r="CK184" s="3">
        <f>Beams!$C$8*BF184/(AM184*Q184)</f>
        <v>3226.3654485049838</v>
      </c>
      <c r="CL184" s="3">
        <f>Beams!$B$12*T184/AX184</f>
        <v>14800.763358778624</v>
      </c>
      <c r="CM184" s="3">
        <f>Beams!$B$12*Q184/AX184</f>
        <v>10725.190839694656</v>
      </c>
      <c r="CN184" s="3">
        <f t="shared" si="4"/>
        <v>33167.224090613774</v>
      </c>
      <c r="CO184" s="3">
        <f t="shared" si="5"/>
        <v>20027.151467636009</v>
      </c>
      <c r="CP184" s="3"/>
      <c r="CQ184" s="3">
        <f>MIN(Beams!$B$21:$B$22)/MAX(CN184:CP184)-1</f>
        <v>-0.39699505917771571</v>
      </c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26"/>
    </row>
    <row r="185" spans="1:162" x14ac:dyDescent="0.55000000000000004">
      <c r="A185" s="1" t="s">
        <v>17</v>
      </c>
      <c r="B185" s="1" t="s">
        <v>280</v>
      </c>
      <c r="C185" s="1" t="s">
        <v>280</v>
      </c>
      <c r="D185" s="1" t="s">
        <v>94</v>
      </c>
      <c r="E185" s="4">
        <v>873</v>
      </c>
      <c r="F185" s="4">
        <v>257</v>
      </c>
      <c r="G185" s="2">
        <v>23.6</v>
      </c>
      <c r="H185" s="11">
        <v>23.625</v>
      </c>
      <c r="I185" s="1" t="s">
        <v>98</v>
      </c>
      <c r="J185" s="1" t="s">
        <v>98</v>
      </c>
      <c r="K185" s="1" t="s">
        <v>98</v>
      </c>
      <c r="L185" s="2">
        <v>18.8</v>
      </c>
      <c r="M185" s="11">
        <v>18.75</v>
      </c>
      <c r="N185" s="1" t="s">
        <v>98</v>
      </c>
      <c r="O185" s="1" t="s">
        <v>98</v>
      </c>
      <c r="P185" s="1" t="s">
        <v>98</v>
      </c>
      <c r="Q185" s="3">
        <v>3.94</v>
      </c>
      <c r="R185" s="11">
        <v>3.9375</v>
      </c>
      <c r="S185" s="13">
        <v>2</v>
      </c>
      <c r="T185" s="3">
        <v>5.51</v>
      </c>
      <c r="U185" s="13">
        <v>5.5</v>
      </c>
      <c r="V185" s="1" t="s">
        <v>98</v>
      </c>
      <c r="W185" s="1" t="s">
        <v>98</v>
      </c>
      <c r="X185" s="1" t="s">
        <v>98</v>
      </c>
      <c r="Y185" s="16">
        <v>6.1</v>
      </c>
      <c r="Z185" s="18">
        <v>6.1875</v>
      </c>
      <c r="AA185" s="18">
        <v>2.5625</v>
      </c>
      <c r="AB185" s="1" t="s">
        <v>98</v>
      </c>
      <c r="AC185" s="1" t="s">
        <v>98</v>
      </c>
      <c r="AD185" s="1" t="s">
        <v>98</v>
      </c>
      <c r="AE185" s="1" t="s">
        <v>98</v>
      </c>
      <c r="AF185" s="1" t="s">
        <v>98</v>
      </c>
      <c r="AG185" s="3">
        <v>1.71</v>
      </c>
      <c r="AH185" s="1" t="s">
        <v>98</v>
      </c>
      <c r="AI185" s="1" t="s">
        <v>98</v>
      </c>
      <c r="AJ185" s="3">
        <v>2.89</v>
      </c>
      <c r="AK185" s="1" t="s">
        <v>98</v>
      </c>
      <c r="AL185" s="1" t="s">
        <v>98</v>
      </c>
      <c r="AM185" s="4">
        <v>18100</v>
      </c>
      <c r="AN185" s="4">
        <v>2030</v>
      </c>
      <c r="AO185" s="4">
        <v>1530</v>
      </c>
      <c r="AP185" s="3">
        <v>8.39</v>
      </c>
      <c r="AQ185" s="4">
        <v>6170</v>
      </c>
      <c r="AR185" s="4">
        <v>1020</v>
      </c>
      <c r="AS185" s="4">
        <v>656</v>
      </c>
      <c r="AT185" s="3">
        <v>4.9000000000000004</v>
      </c>
      <c r="AU185" s="1" t="s">
        <v>98</v>
      </c>
      <c r="AV185" s="1" t="s">
        <v>98</v>
      </c>
      <c r="AW185" s="1" t="s">
        <v>98</v>
      </c>
      <c r="AX185" s="4">
        <v>2270</v>
      </c>
      <c r="AY185" s="4">
        <v>505000</v>
      </c>
      <c r="AZ185" s="1" t="s">
        <v>98</v>
      </c>
      <c r="BA185" s="2">
        <v>85</v>
      </c>
      <c r="BB185" s="4">
        <v>2200</v>
      </c>
      <c r="BC185" s="1" t="s">
        <v>98</v>
      </c>
      <c r="BD185" s="1" t="s">
        <v>98</v>
      </c>
      <c r="BE185" s="4">
        <v>370</v>
      </c>
      <c r="BF185" s="4">
        <v>1010</v>
      </c>
      <c r="BG185" s="1" t="s">
        <v>98</v>
      </c>
      <c r="BH185" s="1" t="s">
        <v>98</v>
      </c>
      <c r="BI185" s="1" t="s">
        <v>98</v>
      </c>
      <c r="BJ185" s="1" t="s">
        <v>98</v>
      </c>
      <c r="BK185" s="1" t="s">
        <v>98</v>
      </c>
      <c r="BL185" s="1" t="s">
        <v>98</v>
      </c>
      <c r="BM185" s="1" t="s">
        <v>98</v>
      </c>
      <c r="BN185" s="1" t="s">
        <v>98</v>
      </c>
      <c r="BO185" s="1" t="s">
        <v>98</v>
      </c>
      <c r="BP185" s="1" t="s">
        <v>98</v>
      </c>
      <c r="BQ185" s="1" t="s">
        <v>98</v>
      </c>
      <c r="BR185" s="1" t="s">
        <v>98</v>
      </c>
      <c r="BS185" s="1" t="s">
        <v>98</v>
      </c>
      <c r="BT185" s="1" t="s">
        <v>98</v>
      </c>
      <c r="BU185" s="1" t="s">
        <v>98</v>
      </c>
      <c r="BV185" s="1" t="s">
        <v>98</v>
      </c>
      <c r="BW185" s="3">
        <v>6.04</v>
      </c>
      <c r="BX185" s="2">
        <v>18.100000000000001</v>
      </c>
      <c r="BY185" s="2">
        <v>95.2</v>
      </c>
      <c r="BZ185" s="1" t="s">
        <v>98</v>
      </c>
      <c r="CA185" s="4">
        <v>114</v>
      </c>
      <c r="CB185" s="2">
        <v>66</v>
      </c>
      <c r="CC185" s="2">
        <v>84.800000000000011</v>
      </c>
      <c r="CD185" s="11">
        <v>11.25</v>
      </c>
      <c r="CE185" s="11">
        <v>8.5</v>
      </c>
      <c r="CF185" s="12">
        <v>3</v>
      </c>
      <c r="CG185" s="3">
        <f>Beams!$B$11/F185</f>
        <v>43.735408560311285</v>
      </c>
      <c r="CH185" s="3">
        <f>Beams!$B$9/AO185</f>
        <v>7.3464052287581696</v>
      </c>
      <c r="CI185" s="3">
        <f>Beams!$C$9/AS185</f>
        <v>17.134146341463413</v>
      </c>
      <c r="CJ185" s="3">
        <f>Beams!$B$8*BE185/(AQ185*2*T185)</f>
        <v>61.164760109069412</v>
      </c>
      <c r="CK185" s="3">
        <f>Beams!$C$8*BF185/(AM185*Q185)</f>
        <v>159.18893905824945</v>
      </c>
      <c r="CL185" s="3">
        <f>Beams!$B$12*T185/AX185</f>
        <v>27.282995594713654</v>
      </c>
      <c r="CM185" s="3">
        <f>Beams!$B$12*Q185/AX185</f>
        <v>19.50907488986784</v>
      </c>
      <c r="CN185" s="3">
        <f t="shared" si="4"/>
        <v>134.57297797103982</v>
      </c>
      <c r="CO185" s="3">
        <f t="shared" si="5"/>
        <v>286.03948010926575</v>
      </c>
      <c r="CP185" s="3"/>
      <c r="CQ185" s="3">
        <f>MIN(Beams!$B$21:$B$22)/MAX(CN185:CP185)-1</f>
        <v>68.92041795195577</v>
      </c>
      <c r="CS185" s="1"/>
      <c r="CT185" s="1"/>
      <c r="CU185" s="1"/>
      <c r="CV185" s="1"/>
      <c r="CW185" s="1"/>
      <c r="CX185" s="1"/>
      <c r="CY185" s="1"/>
      <c r="CZ185" s="1"/>
      <c r="DA185" s="2"/>
      <c r="DB185" s="1"/>
      <c r="DC185" s="1"/>
      <c r="DD185" s="1"/>
      <c r="DE185" s="1"/>
      <c r="DF185" s="1"/>
      <c r="DG185" s="3"/>
      <c r="DH185" s="1"/>
      <c r="DI185" s="1"/>
      <c r="DJ185" s="3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4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26"/>
    </row>
    <row r="186" spans="1:162" x14ac:dyDescent="0.55000000000000004">
      <c r="A186" s="1" t="s">
        <v>17</v>
      </c>
      <c r="B186" s="1" t="s">
        <v>281</v>
      </c>
      <c r="C186" s="1" t="s">
        <v>281</v>
      </c>
      <c r="D186" s="1" t="s">
        <v>94</v>
      </c>
      <c r="E186" s="4">
        <v>808</v>
      </c>
      <c r="F186" s="4">
        <v>238</v>
      </c>
      <c r="G186" s="2">
        <v>22.8</v>
      </c>
      <c r="H186" s="11">
        <v>22.75</v>
      </c>
      <c r="I186" s="1" t="s">
        <v>98</v>
      </c>
      <c r="J186" s="1" t="s">
        <v>98</v>
      </c>
      <c r="K186" s="1" t="s">
        <v>98</v>
      </c>
      <c r="L186" s="2">
        <v>18.600000000000001</v>
      </c>
      <c r="M186" s="11">
        <v>18.625</v>
      </c>
      <c r="N186" s="1" t="s">
        <v>98</v>
      </c>
      <c r="O186" s="1" t="s">
        <v>98</v>
      </c>
      <c r="P186" s="1" t="s">
        <v>98</v>
      </c>
      <c r="Q186" s="3">
        <v>3.74</v>
      </c>
      <c r="R186" s="11">
        <v>3.75</v>
      </c>
      <c r="S186" s="13">
        <v>1.875</v>
      </c>
      <c r="T186" s="3">
        <v>5.12</v>
      </c>
      <c r="U186" s="13">
        <v>5.125</v>
      </c>
      <c r="V186" s="1" t="s">
        <v>98</v>
      </c>
      <c r="W186" s="1" t="s">
        <v>98</v>
      </c>
      <c r="X186" s="1" t="s">
        <v>98</v>
      </c>
      <c r="Y186" s="16">
        <v>5.71</v>
      </c>
      <c r="Z186" s="18">
        <v>5.75</v>
      </c>
      <c r="AA186" s="18">
        <v>2.5</v>
      </c>
      <c r="AB186" s="1" t="s">
        <v>98</v>
      </c>
      <c r="AC186" s="1" t="s">
        <v>98</v>
      </c>
      <c r="AD186" s="1" t="s">
        <v>98</v>
      </c>
      <c r="AE186" s="1" t="s">
        <v>98</v>
      </c>
      <c r="AF186" s="1" t="s">
        <v>98</v>
      </c>
      <c r="AG186" s="3">
        <v>1.82</v>
      </c>
      <c r="AH186" s="1" t="s">
        <v>98</v>
      </c>
      <c r="AI186" s="1" t="s">
        <v>98</v>
      </c>
      <c r="AJ186" s="3">
        <v>3.04</v>
      </c>
      <c r="AK186" s="1" t="s">
        <v>98</v>
      </c>
      <c r="AL186" s="1" t="s">
        <v>98</v>
      </c>
      <c r="AM186" s="4">
        <v>15900</v>
      </c>
      <c r="AN186" s="4">
        <v>1830</v>
      </c>
      <c r="AO186" s="4">
        <v>1390</v>
      </c>
      <c r="AP186" s="3">
        <v>8.17</v>
      </c>
      <c r="AQ186" s="4">
        <v>5550</v>
      </c>
      <c r="AR186" s="4">
        <v>930</v>
      </c>
      <c r="AS186" s="4">
        <v>597</v>
      </c>
      <c r="AT186" s="3">
        <v>4.83</v>
      </c>
      <c r="AU186" s="1" t="s">
        <v>98</v>
      </c>
      <c r="AV186" s="1" t="s">
        <v>98</v>
      </c>
      <c r="AW186" s="1" t="s">
        <v>98</v>
      </c>
      <c r="AX186" s="4">
        <v>1840</v>
      </c>
      <c r="AY186" s="4">
        <v>434000</v>
      </c>
      <c r="AZ186" s="1" t="s">
        <v>98</v>
      </c>
      <c r="BA186" s="2">
        <v>82.2</v>
      </c>
      <c r="BB186" s="4">
        <v>1960</v>
      </c>
      <c r="BC186" s="1" t="s">
        <v>98</v>
      </c>
      <c r="BD186" s="1" t="s">
        <v>98</v>
      </c>
      <c r="BE186" s="4">
        <v>336</v>
      </c>
      <c r="BF186" s="4">
        <v>916</v>
      </c>
      <c r="BG186" s="1" t="s">
        <v>98</v>
      </c>
      <c r="BH186" s="1" t="s">
        <v>98</v>
      </c>
      <c r="BI186" s="1" t="s">
        <v>98</v>
      </c>
      <c r="BJ186" s="1" t="s">
        <v>98</v>
      </c>
      <c r="BK186" s="1" t="s">
        <v>98</v>
      </c>
      <c r="BL186" s="1" t="s">
        <v>98</v>
      </c>
      <c r="BM186" s="1" t="s">
        <v>98</v>
      </c>
      <c r="BN186" s="1" t="s">
        <v>98</v>
      </c>
      <c r="BO186" s="1" t="s">
        <v>98</v>
      </c>
      <c r="BP186" s="1" t="s">
        <v>98</v>
      </c>
      <c r="BQ186" s="1" t="s">
        <v>98</v>
      </c>
      <c r="BR186" s="1" t="s">
        <v>98</v>
      </c>
      <c r="BS186" s="1" t="s">
        <v>98</v>
      </c>
      <c r="BT186" s="1" t="s">
        <v>98</v>
      </c>
      <c r="BU186" s="1" t="s">
        <v>98</v>
      </c>
      <c r="BV186" s="1" t="s">
        <v>98</v>
      </c>
      <c r="BW186" s="3">
        <v>5.94</v>
      </c>
      <c r="BX186" s="2">
        <v>17.7</v>
      </c>
      <c r="BY186" s="2">
        <v>93.4</v>
      </c>
      <c r="BZ186" s="1" t="s">
        <v>98</v>
      </c>
      <c r="CA186" s="4">
        <v>112</v>
      </c>
      <c r="CB186" s="2">
        <v>64.2</v>
      </c>
      <c r="CC186" s="2">
        <v>82.800000000000011</v>
      </c>
      <c r="CD186" s="11">
        <v>11.25</v>
      </c>
      <c r="CE186" s="11">
        <v>8.5</v>
      </c>
      <c r="CF186" s="12">
        <v>3</v>
      </c>
      <c r="CG186" s="3">
        <f>Beams!$B$11/F186</f>
        <v>47.226890756302524</v>
      </c>
      <c r="CH186" s="3">
        <f>Beams!$B$9/AO186</f>
        <v>8.086330935251798</v>
      </c>
      <c r="CI186" s="3">
        <f>Beams!$C$9/AS186</f>
        <v>18.827470686767168</v>
      </c>
      <c r="CJ186" s="3">
        <f>Beams!$B$8*BE186/(AQ186*2*T186)</f>
        <v>66.452702702702709</v>
      </c>
      <c r="CK186" s="3">
        <f>Beams!$C$8*BF186/(AM186*Q186)</f>
        <v>173.1382638818821</v>
      </c>
      <c r="CL186" s="3">
        <f>Beams!$B$12*T186/AX186</f>
        <v>31.276521739130438</v>
      </c>
      <c r="CM186" s="3">
        <f>Beams!$B$12*Q186/AX186</f>
        <v>22.846521739130438</v>
      </c>
      <c r="CN186" s="3">
        <f t="shared" si="4"/>
        <v>147.23922640422006</v>
      </c>
      <c r="CO186" s="3">
        <f t="shared" si="5"/>
        <v>311.43748681422937</v>
      </c>
      <c r="CP186" s="3"/>
      <c r="CQ186" s="3">
        <f>MIN(Beams!$B$21:$B$22)/MAX(CN186:CP186)-1</f>
        <v>63.218345082940772</v>
      </c>
      <c r="CS186" s="1"/>
      <c r="CT186" s="1"/>
      <c r="CU186" s="1"/>
      <c r="CV186" s="1"/>
      <c r="CW186" s="1"/>
      <c r="CX186" s="1"/>
      <c r="CY186" s="1"/>
      <c r="CZ186" s="1"/>
      <c r="DA186" s="2"/>
      <c r="DB186" s="1"/>
      <c r="DC186" s="1"/>
      <c r="DD186" s="1"/>
      <c r="DE186" s="1"/>
      <c r="DF186" s="1"/>
      <c r="DG186" s="3"/>
      <c r="DH186" s="1"/>
      <c r="DI186" s="1"/>
      <c r="DJ186" s="3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4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26"/>
    </row>
    <row r="187" spans="1:162" x14ac:dyDescent="0.55000000000000004">
      <c r="A187" s="1" t="s">
        <v>17</v>
      </c>
      <c r="B187" s="1" t="s">
        <v>282</v>
      </c>
      <c r="C187" s="1" t="s">
        <v>282</v>
      </c>
      <c r="D187" s="1" t="s">
        <v>94</v>
      </c>
      <c r="E187" s="4">
        <v>730</v>
      </c>
      <c r="F187" s="4">
        <v>215</v>
      </c>
      <c r="G187" s="2">
        <v>22.4</v>
      </c>
      <c r="H187" s="11">
        <v>22.375</v>
      </c>
      <c r="I187" s="1" t="s">
        <v>98</v>
      </c>
      <c r="J187" s="1" t="s">
        <v>98</v>
      </c>
      <c r="K187" s="1" t="s">
        <v>98</v>
      </c>
      <c r="L187" s="2">
        <v>17.899999999999999</v>
      </c>
      <c r="M187" s="11">
        <v>17.875</v>
      </c>
      <c r="N187" s="11" t="s">
        <v>98</v>
      </c>
      <c r="O187" s="1" t="s">
        <v>98</v>
      </c>
      <c r="P187" s="1" t="s">
        <v>98</v>
      </c>
      <c r="Q187" s="3">
        <v>3.07</v>
      </c>
      <c r="R187" s="11">
        <v>3.0625</v>
      </c>
      <c r="S187" s="13">
        <v>1.5625</v>
      </c>
      <c r="T187" s="3">
        <v>4.91</v>
      </c>
      <c r="U187" s="13">
        <v>4.9375</v>
      </c>
      <c r="V187" s="1" t="s">
        <v>98</v>
      </c>
      <c r="W187" s="1" t="s">
        <v>98</v>
      </c>
      <c r="X187" s="1" t="s">
        <v>98</v>
      </c>
      <c r="Y187" s="16">
        <v>5.51</v>
      </c>
      <c r="Z187" s="18">
        <v>6.1875</v>
      </c>
      <c r="AA187" s="18">
        <v>2.75</v>
      </c>
      <c r="AB187" s="1" t="s">
        <v>98</v>
      </c>
      <c r="AC187" s="1" t="s">
        <v>98</v>
      </c>
      <c r="AD187" s="1" t="s">
        <v>98</v>
      </c>
      <c r="AE187" s="1" t="s">
        <v>98</v>
      </c>
      <c r="AF187" s="1" t="s">
        <v>98</v>
      </c>
      <c r="AG187" s="3">
        <v>1.82</v>
      </c>
      <c r="AH187" s="1" t="s">
        <v>98</v>
      </c>
      <c r="AI187" s="1" t="s">
        <v>98</v>
      </c>
      <c r="AJ187" s="3">
        <v>3.71</v>
      </c>
      <c r="AK187" s="1" t="s">
        <v>98</v>
      </c>
      <c r="AL187" s="1" t="s">
        <v>98</v>
      </c>
      <c r="AM187" s="4">
        <v>14300</v>
      </c>
      <c r="AN187" s="4">
        <v>1660</v>
      </c>
      <c r="AO187" s="4">
        <v>1280</v>
      </c>
      <c r="AP187" s="3">
        <v>8.17</v>
      </c>
      <c r="AQ187" s="4">
        <v>4720</v>
      </c>
      <c r="AR187" s="4">
        <v>816</v>
      </c>
      <c r="AS187" s="4">
        <v>527</v>
      </c>
      <c r="AT187" s="3">
        <v>4.6900000000000004</v>
      </c>
      <c r="AU187" s="1" t="s">
        <v>98</v>
      </c>
      <c r="AV187" s="1" t="s">
        <v>98</v>
      </c>
      <c r="AW187" s="1" t="s">
        <v>98</v>
      </c>
      <c r="AX187" s="4">
        <v>1450</v>
      </c>
      <c r="AY187" s="4">
        <v>362000</v>
      </c>
      <c r="AZ187" s="1" t="s">
        <v>98</v>
      </c>
      <c r="BA187" s="2">
        <v>78.3</v>
      </c>
      <c r="BB187" s="4">
        <v>1720</v>
      </c>
      <c r="BC187" s="1" t="s">
        <v>98</v>
      </c>
      <c r="BD187" s="1" t="s">
        <v>98</v>
      </c>
      <c r="BE187" s="4">
        <v>318</v>
      </c>
      <c r="BF187" s="4">
        <v>829</v>
      </c>
      <c r="BG187" s="1" t="s">
        <v>98</v>
      </c>
      <c r="BH187" s="1" t="s">
        <v>98</v>
      </c>
      <c r="BI187" s="1" t="s">
        <v>98</v>
      </c>
      <c r="BJ187" s="1" t="s">
        <v>98</v>
      </c>
      <c r="BK187" s="1" t="s">
        <v>98</v>
      </c>
      <c r="BL187" s="1" t="s">
        <v>98</v>
      </c>
      <c r="BM187" s="1" t="s">
        <v>98</v>
      </c>
      <c r="BN187" s="1" t="s">
        <v>98</v>
      </c>
      <c r="BO187" s="1" t="s">
        <v>98</v>
      </c>
      <c r="BP187" s="1" t="s">
        <v>98</v>
      </c>
      <c r="BQ187" s="1" t="s">
        <v>98</v>
      </c>
      <c r="BR187" s="1" t="s">
        <v>98</v>
      </c>
      <c r="BS187" s="1" t="s">
        <v>98</v>
      </c>
      <c r="BT187" s="1" t="s">
        <v>98</v>
      </c>
      <c r="BU187" s="1" t="s">
        <v>98</v>
      </c>
      <c r="BV187" s="1" t="s">
        <v>98</v>
      </c>
      <c r="BW187" s="3">
        <v>5.68</v>
      </c>
      <c r="BX187" s="2">
        <v>17.5</v>
      </c>
      <c r="BY187" s="2">
        <v>91.1</v>
      </c>
      <c r="BZ187" s="1" t="s">
        <v>98</v>
      </c>
      <c r="CA187" s="4">
        <v>109</v>
      </c>
      <c r="CB187" s="2">
        <v>62.7</v>
      </c>
      <c r="CC187" s="2">
        <v>80.599999999999994</v>
      </c>
      <c r="CD187" s="11">
        <v>10</v>
      </c>
      <c r="CE187" s="11">
        <v>7.5</v>
      </c>
      <c r="CF187" s="12">
        <v>3</v>
      </c>
      <c r="CG187" s="3">
        <f>Beams!$B$11/F187</f>
        <v>52.279069767441861</v>
      </c>
      <c r="CH187" s="3">
        <f>Beams!$B$9/AO187</f>
        <v>8.78125</v>
      </c>
      <c r="CI187" s="3">
        <f>Beams!$C$9/AS187</f>
        <v>21.328273244781784</v>
      </c>
      <c r="CJ187" s="3">
        <f>Beams!$B$8*BE187/(AQ187*2*T187)</f>
        <v>77.115192101902025</v>
      </c>
      <c r="CK187" s="3">
        <f>Beams!$C$8*BF187/(AM187*Q187)</f>
        <v>212.2493792852099</v>
      </c>
      <c r="CL187" s="3">
        <f>Beams!$B$12*T187/AX187</f>
        <v>38.060965517241378</v>
      </c>
      <c r="CM187" s="3">
        <f>Beams!$B$12*Q187/AX187</f>
        <v>23.797793103448274</v>
      </c>
      <c r="CN187" s="3">
        <f t="shared" si="4"/>
        <v>170.21765509366969</v>
      </c>
      <c r="CO187" s="3">
        <f t="shared" si="5"/>
        <v>378.99377587130385</v>
      </c>
      <c r="CP187" s="3"/>
      <c r="CQ187" s="3">
        <f>MIN(Beams!$B$21:$B$22)/MAX(CN187:CP187)-1</f>
        <v>51.771315185902857</v>
      </c>
      <c r="CS187" s="1"/>
      <c r="CT187" s="1"/>
      <c r="CU187" s="1"/>
      <c r="CV187" s="1"/>
      <c r="CW187" s="1"/>
      <c r="CX187" s="1"/>
      <c r="CY187" s="1"/>
      <c r="CZ187" s="1"/>
      <c r="DA187" s="2"/>
      <c r="DB187" s="1"/>
      <c r="DC187" s="1"/>
      <c r="DD187" s="1"/>
      <c r="DE187" s="1"/>
      <c r="DF187" s="1"/>
      <c r="DG187" s="3"/>
      <c r="DH187" s="1"/>
      <c r="DI187" s="1"/>
      <c r="DJ187" s="3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4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26"/>
    </row>
    <row r="188" spans="1:162" x14ac:dyDescent="0.55000000000000004">
      <c r="A188" s="1" t="s">
        <v>17</v>
      </c>
      <c r="B188" s="1" t="s">
        <v>283</v>
      </c>
      <c r="C188" s="1" t="s">
        <v>283</v>
      </c>
      <c r="D188" s="1" t="s">
        <v>94</v>
      </c>
      <c r="E188" s="4">
        <v>665</v>
      </c>
      <c r="F188" s="4">
        <v>196</v>
      </c>
      <c r="G188" s="2">
        <v>21.6</v>
      </c>
      <c r="H188" s="11">
        <v>21.625</v>
      </c>
      <c r="I188" s="1" t="s">
        <v>98</v>
      </c>
      <c r="J188" s="1" t="s">
        <v>98</v>
      </c>
      <c r="K188" s="1" t="s">
        <v>98</v>
      </c>
      <c r="L188" s="2">
        <v>17.7</v>
      </c>
      <c r="M188" s="11">
        <v>17.625</v>
      </c>
      <c r="N188" s="11" t="s">
        <v>98</v>
      </c>
      <c r="O188" s="1" t="s">
        <v>98</v>
      </c>
      <c r="P188" s="1" t="s">
        <v>98</v>
      </c>
      <c r="Q188" s="3">
        <v>2.83</v>
      </c>
      <c r="R188" s="11">
        <v>2.8125</v>
      </c>
      <c r="S188" s="13">
        <v>1.4375</v>
      </c>
      <c r="T188" s="3">
        <v>4.5199999999999996</v>
      </c>
      <c r="U188" s="13">
        <v>4.5</v>
      </c>
      <c r="V188" s="1" t="s">
        <v>98</v>
      </c>
      <c r="W188" s="1" t="s">
        <v>98</v>
      </c>
      <c r="X188" s="1" t="s">
        <v>98</v>
      </c>
      <c r="Y188" s="16">
        <v>5.12</v>
      </c>
      <c r="Z188" s="18">
        <v>5.8125</v>
      </c>
      <c r="AA188" s="18">
        <v>2.625</v>
      </c>
      <c r="AB188" s="1" t="s">
        <v>98</v>
      </c>
      <c r="AC188" s="1" t="s">
        <v>98</v>
      </c>
      <c r="AD188" s="1" t="s">
        <v>98</v>
      </c>
      <c r="AE188" s="1" t="s">
        <v>98</v>
      </c>
      <c r="AF188" s="1" t="s">
        <v>98</v>
      </c>
      <c r="AG188" s="3">
        <v>1.95</v>
      </c>
      <c r="AH188" s="1" t="s">
        <v>98</v>
      </c>
      <c r="AI188" s="1" t="s">
        <v>98</v>
      </c>
      <c r="AJ188" s="3">
        <v>4.03</v>
      </c>
      <c r="AK188" s="1" t="s">
        <v>98</v>
      </c>
      <c r="AL188" s="1" t="s">
        <v>98</v>
      </c>
      <c r="AM188" s="4">
        <v>12400</v>
      </c>
      <c r="AN188" s="4">
        <v>1480</v>
      </c>
      <c r="AO188" s="4">
        <v>1150</v>
      </c>
      <c r="AP188" s="3">
        <v>7.98</v>
      </c>
      <c r="AQ188" s="4">
        <v>4170</v>
      </c>
      <c r="AR188" s="4">
        <v>730</v>
      </c>
      <c r="AS188" s="4">
        <v>472</v>
      </c>
      <c r="AT188" s="3">
        <v>4.62</v>
      </c>
      <c r="AU188" s="1" t="s">
        <v>98</v>
      </c>
      <c r="AV188" s="1" t="s">
        <v>98</v>
      </c>
      <c r="AW188" s="1" t="s">
        <v>98</v>
      </c>
      <c r="AX188" s="4">
        <v>1120</v>
      </c>
      <c r="AY188" s="4">
        <v>305000</v>
      </c>
      <c r="AZ188" s="1" t="s">
        <v>98</v>
      </c>
      <c r="BA188" s="2">
        <v>75.599999999999994</v>
      </c>
      <c r="BB188" s="4">
        <v>1510</v>
      </c>
      <c r="BC188" s="1" t="s">
        <v>98</v>
      </c>
      <c r="BD188" s="1" t="s">
        <v>98</v>
      </c>
      <c r="BE188" s="4">
        <v>287</v>
      </c>
      <c r="BF188" s="4">
        <v>739</v>
      </c>
      <c r="BG188" s="1" t="s">
        <v>98</v>
      </c>
      <c r="BH188" s="1" t="s">
        <v>98</v>
      </c>
      <c r="BI188" s="1" t="s">
        <v>98</v>
      </c>
      <c r="BJ188" s="1" t="s">
        <v>98</v>
      </c>
      <c r="BK188" s="1" t="s">
        <v>98</v>
      </c>
      <c r="BL188" s="1" t="s">
        <v>98</v>
      </c>
      <c r="BM188" s="1" t="s">
        <v>98</v>
      </c>
      <c r="BN188" s="1" t="s">
        <v>98</v>
      </c>
      <c r="BO188" s="1" t="s">
        <v>98</v>
      </c>
      <c r="BP188" s="1" t="s">
        <v>98</v>
      </c>
      <c r="BQ188" s="1" t="s">
        <v>98</v>
      </c>
      <c r="BR188" s="1" t="s">
        <v>98</v>
      </c>
      <c r="BS188" s="1" t="s">
        <v>98</v>
      </c>
      <c r="BT188" s="1" t="s">
        <v>98</v>
      </c>
      <c r="BU188" s="1" t="s">
        <v>98</v>
      </c>
      <c r="BV188" s="1" t="s">
        <v>98</v>
      </c>
      <c r="BW188" s="3">
        <v>5.57</v>
      </c>
      <c r="BX188" s="2">
        <v>17.100000000000001</v>
      </c>
      <c r="BY188" s="2">
        <v>89.3</v>
      </c>
      <c r="BZ188" s="1" t="s">
        <v>98</v>
      </c>
      <c r="CA188" s="4">
        <v>107</v>
      </c>
      <c r="CB188" s="2">
        <v>60.9</v>
      </c>
      <c r="CC188" s="2">
        <v>78.599999999999994</v>
      </c>
      <c r="CD188" s="11">
        <v>10</v>
      </c>
      <c r="CE188" s="11">
        <v>7.5</v>
      </c>
      <c r="CF188" s="12">
        <v>3</v>
      </c>
      <c r="CG188" s="3">
        <f>Beams!$B$11/F188</f>
        <v>57.346938775510203</v>
      </c>
      <c r="CH188" s="3">
        <f>Beams!$B$9/AO188</f>
        <v>9.7739130434782613</v>
      </c>
      <c r="CI188" s="3">
        <f>Beams!$C$9/AS188</f>
        <v>23.8135593220339</v>
      </c>
      <c r="CJ188" s="3">
        <f>Beams!$B$8*BE188/(AQ188*2*T188)</f>
        <v>85.57437236051868</v>
      </c>
      <c r="CK188" s="3">
        <f>Beams!$C$8*BF188/(AM188*Q188)</f>
        <v>236.70238230935826</v>
      </c>
      <c r="CL188" s="3">
        <f>Beams!$B$12*T188/AX188</f>
        <v>45.361428571428569</v>
      </c>
      <c r="CM188" s="3">
        <f>Beams!$B$12*Q188/AX188</f>
        <v>28.401071428571431</v>
      </c>
      <c r="CN188" s="3">
        <f t="shared" si="4"/>
        <v>190.81657252549383</v>
      </c>
      <c r="CO188" s="3">
        <f t="shared" si="5"/>
        <v>422.81554261546927</v>
      </c>
      <c r="CP188" s="3"/>
      <c r="CQ188" s="3">
        <f>MIN(Beams!$B$21:$B$22)/MAX(CN188:CP188)-1</f>
        <v>46.301950813546732</v>
      </c>
      <c r="CS188" s="1"/>
      <c r="CT188" s="2"/>
      <c r="CU188" s="2"/>
      <c r="CV188" s="1"/>
      <c r="CW188" s="1"/>
      <c r="CX188" s="1"/>
      <c r="CY188" s="1"/>
      <c r="CZ188" s="1"/>
      <c r="DA188" s="2"/>
      <c r="DB188" s="1"/>
      <c r="DC188" s="1"/>
      <c r="DD188" s="1"/>
      <c r="DE188" s="1"/>
      <c r="DF188" s="1"/>
      <c r="DG188" s="3"/>
      <c r="DH188" s="1"/>
      <c r="DI188" s="1"/>
      <c r="DJ188" s="3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4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26"/>
    </row>
    <row r="189" spans="1:162" x14ac:dyDescent="0.55000000000000004">
      <c r="A189" s="1" t="s">
        <v>17</v>
      </c>
      <c r="B189" s="1" t="s">
        <v>284</v>
      </c>
      <c r="C189" s="1" t="s">
        <v>284</v>
      </c>
      <c r="D189" s="1" t="s">
        <v>94</v>
      </c>
      <c r="E189" s="4">
        <v>605</v>
      </c>
      <c r="F189" s="4">
        <v>178</v>
      </c>
      <c r="G189" s="2">
        <v>20.9</v>
      </c>
      <c r="H189" s="11">
        <v>20.875</v>
      </c>
      <c r="I189" s="1" t="s">
        <v>98</v>
      </c>
      <c r="J189" s="1" t="s">
        <v>98</v>
      </c>
      <c r="K189" s="1" t="s">
        <v>98</v>
      </c>
      <c r="L189" s="2">
        <v>17.399999999999999</v>
      </c>
      <c r="M189" s="11">
        <v>17.375</v>
      </c>
      <c r="N189" s="11" t="s">
        <v>98</v>
      </c>
      <c r="O189" s="1" t="s">
        <v>98</v>
      </c>
      <c r="P189" s="1" t="s">
        <v>98</v>
      </c>
      <c r="Q189" s="3">
        <v>2.6</v>
      </c>
      <c r="R189" s="11">
        <v>2.625</v>
      </c>
      <c r="S189" s="13">
        <v>1.3125</v>
      </c>
      <c r="T189" s="3">
        <v>4.16</v>
      </c>
      <c r="U189" s="13">
        <v>4.1875</v>
      </c>
      <c r="V189" s="1" t="s">
        <v>98</v>
      </c>
      <c r="W189" s="1" t="s">
        <v>98</v>
      </c>
      <c r="X189" s="1" t="s">
        <v>98</v>
      </c>
      <c r="Y189" s="16">
        <v>4.76</v>
      </c>
      <c r="Z189" s="18">
        <v>5.4375</v>
      </c>
      <c r="AA189" s="18">
        <v>2.5</v>
      </c>
      <c r="AB189" s="1" t="s">
        <v>98</v>
      </c>
      <c r="AC189" s="1" t="s">
        <v>98</v>
      </c>
      <c r="AD189" s="1" t="s">
        <v>98</v>
      </c>
      <c r="AE189" s="1" t="s">
        <v>98</v>
      </c>
      <c r="AF189" s="1" t="s">
        <v>98</v>
      </c>
      <c r="AG189" s="3">
        <v>2.09</v>
      </c>
      <c r="AH189" s="1" t="s">
        <v>98</v>
      </c>
      <c r="AI189" s="1" t="s">
        <v>98</v>
      </c>
      <c r="AJ189" s="3">
        <v>4.3899999999999997</v>
      </c>
      <c r="AK189" s="1" t="s">
        <v>98</v>
      </c>
      <c r="AL189" s="1" t="s">
        <v>98</v>
      </c>
      <c r="AM189" s="4">
        <v>10800</v>
      </c>
      <c r="AN189" s="4">
        <v>1320</v>
      </c>
      <c r="AO189" s="4">
        <v>1040</v>
      </c>
      <c r="AP189" s="3">
        <v>7.8</v>
      </c>
      <c r="AQ189" s="4">
        <v>3680</v>
      </c>
      <c r="AR189" s="4">
        <v>652</v>
      </c>
      <c r="AS189" s="4">
        <v>423</v>
      </c>
      <c r="AT189" s="3">
        <v>4.55</v>
      </c>
      <c r="AU189" s="1" t="s">
        <v>98</v>
      </c>
      <c r="AV189" s="1" t="s">
        <v>98</v>
      </c>
      <c r="AW189" s="1" t="s">
        <v>98</v>
      </c>
      <c r="AX189" s="4">
        <v>869</v>
      </c>
      <c r="AY189" s="4">
        <v>258000</v>
      </c>
      <c r="AZ189" s="1" t="s">
        <v>98</v>
      </c>
      <c r="BA189" s="2">
        <v>72.8</v>
      </c>
      <c r="BB189" s="4">
        <v>1320</v>
      </c>
      <c r="BC189" s="1" t="s">
        <v>98</v>
      </c>
      <c r="BD189" s="1" t="s">
        <v>98</v>
      </c>
      <c r="BE189" s="4">
        <v>258</v>
      </c>
      <c r="BF189" s="4">
        <v>657</v>
      </c>
      <c r="BG189" s="1" t="s">
        <v>98</v>
      </c>
      <c r="BH189" s="1" t="s">
        <v>98</v>
      </c>
      <c r="BI189" s="1" t="s">
        <v>98</v>
      </c>
      <c r="BJ189" s="1" t="s">
        <v>98</v>
      </c>
      <c r="BK189" s="1" t="s">
        <v>98</v>
      </c>
      <c r="BL189" s="1" t="s">
        <v>98</v>
      </c>
      <c r="BM189" s="1" t="s">
        <v>98</v>
      </c>
      <c r="BN189" s="1" t="s">
        <v>98</v>
      </c>
      <c r="BO189" s="1" t="s">
        <v>98</v>
      </c>
      <c r="BP189" s="1" t="s">
        <v>98</v>
      </c>
      <c r="BQ189" s="1" t="s">
        <v>98</v>
      </c>
      <c r="BR189" s="1" t="s">
        <v>98</v>
      </c>
      <c r="BS189" s="1" t="s">
        <v>98</v>
      </c>
      <c r="BT189" s="1" t="s">
        <v>98</v>
      </c>
      <c r="BU189" s="1" t="s">
        <v>98</v>
      </c>
      <c r="BV189" s="1" t="s">
        <v>98</v>
      </c>
      <c r="BW189" s="3">
        <v>5.44</v>
      </c>
      <c r="BX189" s="2">
        <v>16.7</v>
      </c>
      <c r="BY189" s="2">
        <v>87.6</v>
      </c>
      <c r="BZ189" s="1" t="s">
        <v>98</v>
      </c>
      <c r="CA189" s="4">
        <v>105</v>
      </c>
      <c r="CB189" s="2">
        <v>59.2</v>
      </c>
      <c r="CC189" s="2">
        <v>76.599999999999994</v>
      </c>
      <c r="CD189" s="11">
        <v>10</v>
      </c>
      <c r="CE189" s="11">
        <v>7.5</v>
      </c>
      <c r="CF189" s="12">
        <v>3</v>
      </c>
      <c r="CG189" s="3">
        <f>Beams!$B$11/F189</f>
        <v>63.146067415730336</v>
      </c>
      <c r="CH189" s="3">
        <f>Beams!$B$9/AO189</f>
        <v>10.807692307692308</v>
      </c>
      <c r="CI189" s="3">
        <f>Beams!$C$9/AS189</f>
        <v>26.57210401891253</v>
      </c>
      <c r="CJ189" s="3">
        <f>Beams!$B$8*BE189/(AQ189*2*T189)</f>
        <v>94.714151337792629</v>
      </c>
      <c r="CK189" s="3">
        <f>Beams!$C$8*BF189/(AM189*Q189)</f>
        <v>262.9871794871795</v>
      </c>
      <c r="CL189" s="3">
        <f>Beams!$B$12*T189/AX189</f>
        <v>53.807134637514388</v>
      </c>
      <c r="CM189" s="3">
        <f>Beams!$B$12*Q189/AX189</f>
        <v>33.629459148446493</v>
      </c>
      <c r="CN189" s="3">
        <f t="shared" si="4"/>
        <v>213.78349769277372</v>
      </c>
      <c r="CO189" s="3">
        <f t="shared" si="5"/>
        <v>470.09045998920197</v>
      </c>
      <c r="CP189" s="3"/>
      <c r="CQ189" s="3">
        <f>MIN(Beams!$B$21:$B$22)/MAX(CN189:CP189)-1</f>
        <v>41.545002935093393</v>
      </c>
      <c r="CS189" s="1"/>
      <c r="CT189" s="2"/>
      <c r="CU189" s="2"/>
      <c r="CV189" s="1"/>
      <c r="CW189" s="1"/>
      <c r="CX189" s="1"/>
      <c r="CY189" s="1"/>
      <c r="CZ189" s="1"/>
      <c r="DA189" s="2"/>
      <c r="DB189" s="1"/>
      <c r="DC189" s="1"/>
      <c r="DD189" s="1"/>
      <c r="DE189" s="1"/>
      <c r="DF189" s="1"/>
      <c r="DG189" s="3"/>
      <c r="DH189" s="1"/>
      <c r="DI189" s="1"/>
      <c r="DJ189" s="3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4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26"/>
    </row>
    <row r="190" spans="1:162" x14ac:dyDescent="0.55000000000000004">
      <c r="A190" s="1" t="s">
        <v>17</v>
      </c>
      <c r="B190" s="1" t="s">
        <v>285</v>
      </c>
      <c r="C190" s="1" t="s">
        <v>285</v>
      </c>
      <c r="D190" s="1" t="s">
        <v>94</v>
      </c>
      <c r="E190" s="4">
        <v>550</v>
      </c>
      <c r="F190" s="4">
        <v>162</v>
      </c>
      <c r="G190" s="2">
        <v>20.2</v>
      </c>
      <c r="H190" s="11">
        <v>20.25</v>
      </c>
      <c r="I190" s="1" t="s">
        <v>98</v>
      </c>
      <c r="J190" s="1" t="s">
        <v>98</v>
      </c>
      <c r="K190" s="1" t="s">
        <v>98</v>
      </c>
      <c r="L190" s="2">
        <v>17.2</v>
      </c>
      <c r="M190" s="11">
        <v>17.25</v>
      </c>
      <c r="N190" s="11" t="s">
        <v>98</v>
      </c>
      <c r="O190" s="1" t="s">
        <v>98</v>
      </c>
      <c r="P190" s="1" t="s">
        <v>98</v>
      </c>
      <c r="Q190" s="3">
        <v>2.38</v>
      </c>
      <c r="R190" s="11">
        <v>2.375</v>
      </c>
      <c r="S190" s="13">
        <v>1.1875</v>
      </c>
      <c r="T190" s="3">
        <v>3.82</v>
      </c>
      <c r="U190" s="13">
        <v>3.8125</v>
      </c>
      <c r="V190" s="1" t="s">
        <v>98</v>
      </c>
      <c r="W190" s="1" t="s">
        <v>98</v>
      </c>
      <c r="X190" s="1" t="s">
        <v>98</v>
      </c>
      <c r="Y190" s="16">
        <v>4.42</v>
      </c>
      <c r="Z190" s="18">
        <v>5.125</v>
      </c>
      <c r="AA190" s="18">
        <v>2.375</v>
      </c>
      <c r="AB190" s="1" t="s">
        <v>98</v>
      </c>
      <c r="AC190" s="1" t="s">
        <v>98</v>
      </c>
      <c r="AD190" s="1" t="s">
        <v>98</v>
      </c>
      <c r="AE190" s="1" t="s">
        <v>98</v>
      </c>
      <c r="AF190" s="1" t="s">
        <v>98</v>
      </c>
      <c r="AG190" s="3">
        <v>2.25</v>
      </c>
      <c r="AH190" s="1" t="s">
        <v>98</v>
      </c>
      <c r="AI190" s="1" t="s">
        <v>98</v>
      </c>
      <c r="AJ190" s="3">
        <v>4.79</v>
      </c>
      <c r="AK190" s="1" t="s">
        <v>98</v>
      </c>
      <c r="AL190" s="1" t="s">
        <v>98</v>
      </c>
      <c r="AM190" s="4">
        <v>9430</v>
      </c>
      <c r="AN190" s="4">
        <v>1180</v>
      </c>
      <c r="AO190" s="4">
        <v>931</v>
      </c>
      <c r="AP190" s="3">
        <v>7.63</v>
      </c>
      <c r="AQ190" s="4">
        <v>3250</v>
      </c>
      <c r="AR190" s="4">
        <v>583</v>
      </c>
      <c r="AS190" s="4">
        <v>378</v>
      </c>
      <c r="AT190" s="3">
        <v>4.49</v>
      </c>
      <c r="AU190" s="1" t="s">
        <v>98</v>
      </c>
      <c r="AV190" s="1" t="s">
        <v>98</v>
      </c>
      <c r="AW190" s="1" t="s">
        <v>98</v>
      </c>
      <c r="AX190" s="4">
        <v>669</v>
      </c>
      <c r="AY190" s="4">
        <v>219000</v>
      </c>
      <c r="AZ190" s="1" t="s">
        <v>98</v>
      </c>
      <c r="BA190" s="2">
        <v>70.400000000000006</v>
      </c>
      <c r="BB190" s="4">
        <v>1160</v>
      </c>
      <c r="BC190" s="1" t="s">
        <v>98</v>
      </c>
      <c r="BD190" s="1" t="s">
        <v>98</v>
      </c>
      <c r="BE190" s="4">
        <v>232</v>
      </c>
      <c r="BF190" s="4">
        <v>585</v>
      </c>
      <c r="BG190" s="1" t="s">
        <v>98</v>
      </c>
      <c r="BH190" s="1" t="s">
        <v>98</v>
      </c>
      <c r="BI190" s="1" t="s">
        <v>98</v>
      </c>
      <c r="BJ190" s="1" t="s">
        <v>98</v>
      </c>
      <c r="BK190" s="1" t="s">
        <v>98</v>
      </c>
      <c r="BL190" s="1" t="s">
        <v>98</v>
      </c>
      <c r="BM190" s="1" t="s">
        <v>98</v>
      </c>
      <c r="BN190" s="1" t="s">
        <v>98</v>
      </c>
      <c r="BO190" s="1" t="s">
        <v>98</v>
      </c>
      <c r="BP190" s="1" t="s">
        <v>98</v>
      </c>
      <c r="BQ190" s="1" t="s">
        <v>98</v>
      </c>
      <c r="BR190" s="1" t="s">
        <v>98</v>
      </c>
      <c r="BS190" s="1" t="s">
        <v>98</v>
      </c>
      <c r="BT190" s="1" t="s">
        <v>98</v>
      </c>
      <c r="BU190" s="1" t="s">
        <v>98</v>
      </c>
      <c r="BV190" s="1" t="s">
        <v>98</v>
      </c>
      <c r="BW190" s="3">
        <v>5.35</v>
      </c>
      <c r="BX190" s="2">
        <v>16.399999999999999</v>
      </c>
      <c r="BY190" s="2">
        <v>85.8</v>
      </c>
      <c r="BZ190" s="1" t="s">
        <v>98</v>
      </c>
      <c r="CA190" s="4">
        <v>103</v>
      </c>
      <c r="CB190" s="2">
        <v>57.6</v>
      </c>
      <c r="CC190" s="2">
        <v>74.8</v>
      </c>
      <c r="CD190" s="11">
        <v>10</v>
      </c>
      <c r="CE190" s="11">
        <v>7.5</v>
      </c>
      <c r="CF190" s="12">
        <v>3</v>
      </c>
      <c r="CG190" s="3">
        <f>Beams!$B$11/F190</f>
        <v>69.382716049382722</v>
      </c>
      <c r="CH190" s="3">
        <f>Beams!$B$9/AO190</f>
        <v>12.073039742212675</v>
      </c>
      <c r="CI190" s="3">
        <f>Beams!$C$9/AS190</f>
        <v>29.735449735449734</v>
      </c>
      <c r="CJ190" s="3">
        <f>Beams!$B$8*BE190/(AQ190*2*T190)</f>
        <v>105.02134514699959</v>
      </c>
      <c r="CK190" s="3">
        <f>Beams!$C$8*BF190/(AM190*Q190)</f>
        <v>292.97699991979829</v>
      </c>
      <c r="CL190" s="3">
        <f>Beams!$B$12*T190/AX190</f>
        <v>64.180568011958144</v>
      </c>
      <c r="CM190" s="3">
        <f>Beams!$B$12*Q190/AX190</f>
        <v>39.986846038863973</v>
      </c>
      <c r="CN190" s="3">
        <f t="shared" si="4"/>
        <v>240.43578961341424</v>
      </c>
      <c r="CO190" s="3">
        <f t="shared" si="5"/>
        <v>524.08672488528225</v>
      </c>
      <c r="CP190" s="3"/>
      <c r="CQ190" s="3">
        <f>MIN(Beams!$B$21:$B$22)/MAX(CN190:CP190)-1</f>
        <v>37.161622972567784</v>
      </c>
      <c r="CS190" s="1"/>
      <c r="CT190" s="2"/>
      <c r="CU190" s="2"/>
      <c r="CV190" s="1"/>
      <c r="CW190" s="1"/>
      <c r="CX190" s="1"/>
      <c r="CY190" s="2"/>
      <c r="CZ190" s="1"/>
      <c r="DA190" s="2"/>
      <c r="DB190" s="1"/>
      <c r="DC190" s="1"/>
      <c r="DD190" s="1"/>
      <c r="DE190" s="1"/>
      <c r="DF190" s="1"/>
      <c r="DG190" s="3"/>
      <c r="DH190" s="1"/>
      <c r="DI190" s="1"/>
      <c r="DJ190" s="3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4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26"/>
    </row>
    <row r="191" spans="1:162" x14ac:dyDescent="0.55000000000000004">
      <c r="A191" s="1" t="s">
        <v>17</v>
      </c>
      <c r="B191" s="1" t="s">
        <v>286</v>
      </c>
      <c r="C191" s="1" t="s">
        <v>286</v>
      </c>
      <c r="D191" s="1" t="s">
        <v>94</v>
      </c>
      <c r="E191" s="4">
        <v>500</v>
      </c>
      <c r="F191" s="4">
        <v>147</v>
      </c>
      <c r="G191" s="2">
        <v>19.600000000000001</v>
      </c>
      <c r="H191" s="11">
        <v>19.625</v>
      </c>
      <c r="I191" s="1" t="s">
        <v>98</v>
      </c>
      <c r="J191" s="1" t="s">
        <v>98</v>
      </c>
      <c r="K191" s="1" t="s">
        <v>98</v>
      </c>
      <c r="L191" s="2">
        <v>17</v>
      </c>
      <c r="M191" s="11">
        <v>17</v>
      </c>
      <c r="N191" s="11" t="s">
        <v>98</v>
      </c>
      <c r="O191" s="1" t="s">
        <v>98</v>
      </c>
      <c r="P191" s="1" t="s">
        <v>98</v>
      </c>
      <c r="Q191" s="3">
        <v>2.19</v>
      </c>
      <c r="R191" s="11">
        <v>2.1875</v>
      </c>
      <c r="S191" s="13">
        <v>1.125</v>
      </c>
      <c r="T191" s="3">
        <v>3.5</v>
      </c>
      <c r="U191" s="13">
        <v>3.5</v>
      </c>
      <c r="V191" s="1" t="s">
        <v>98</v>
      </c>
      <c r="W191" s="1" t="s">
        <v>98</v>
      </c>
      <c r="X191" s="1" t="s">
        <v>98</v>
      </c>
      <c r="Y191" s="16">
        <v>4.0999999999999996</v>
      </c>
      <c r="Z191" s="18">
        <v>4.8125</v>
      </c>
      <c r="AA191" s="18">
        <v>2.3125</v>
      </c>
      <c r="AB191" s="1" t="s">
        <v>98</v>
      </c>
      <c r="AC191" s="1" t="s">
        <v>98</v>
      </c>
      <c r="AD191" s="1" t="s">
        <v>98</v>
      </c>
      <c r="AE191" s="1" t="s">
        <v>98</v>
      </c>
      <c r="AF191" s="1" t="s">
        <v>98</v>
      </c>
      <c r="AG191" s="3">
        <v>2.4300000000000002</v>
      </c>
      <c r="AH191" s="1" t="s">
        <v>98</v>
      </c>
      <c r="AI191" s="1" t="s">
        <v>98</v>
      </c>
      <c r="AJ191" s="3">
        <v>5.21</v>
      </c>
      <c r="AK191" s="1" t="s">
        <v>98</v>
      </c>
      <c r="AL191" s="1" t="s">
        <v>98</v>
      </c>
      <c r="AM191" s="4">
        <v>8210</v>
      </c>
      <c r="AN191" s="4">
        <v>1050</v>
      </c>
      <c r="AO191" s="4">
        <v>838</v>
      </c>
      <c r="AP191" s="3">
        <v>7.48</v>
      </c>
      <c r="AQ191" s="4">
        <v>2880</v>
      </c>
      <c r="AR191" s="4">
        <v>522</v>
      </c>
      <c r="AS191" s="4">
        <v>339</v>
      </c>
      <c r="AT191" s="3">
        <v>4.43</v>
      </c>
      <c r="AU191" s="1" t="s">
        <v>98</v>
      </c>
      <c r="AV191" s="1" t="s">
        <v>98</v>
      </c>
      <c r="AW191" s="1" t="s">
        <v>98</v>
      </c>
      <c r="AX191" s="4">
        <v>514</v>
      </c>
      <c r="AY191" s="4">
        <v>187000</v>
      </c>
      <c r="AZ191" s="1" t="s">
        <v>98</v>
      </c>
      <c r="BA191" s="2">
        <v>68.400000000000006</v>
      </c>
      <c r="BB191" s="4">
        <v>1020</v>
      </c>
      <c r="BC191" s="1" t="s">
        <v>98</v>
      </c>
      <c r="BD191" s="1" t="s">
        <v>98</v>
      </c>
      <c r="BE191" s="4">
        <v>209</v>
      </c>
      <c r="BF191" s="4">
        <v>522</v>
      </c>
      <c r="BG191" s="1" t="s">
        <v>98</v>
      </c>
      <c r="BH191" s="1" t="s">
        <v>98</v>
      </c>
      <c r="BI191" s="1" t="s">
        <v>98</v>
      </c>
      <c r="BJ191" s="1" t="s">
        <v>98</v>
      </c>
      <c r="BK191" s="1" t="s">
        <v>98</v>
      </c>
      <c r="BL191" s="1" t="s">
        <v>98</v>
      </c>
      <c r="BM191" s="1" t="s">
        <v>98</v>
      </c>
      <c r="BN191" s="1" t="s">
        <v>98</v>
      </c>
      <c r="BO191" s="1" t="s">
        <v>98</v>
      </c>
      <c r="BP191" s="1" t="s">
        <v>98</v>
      </c>
      <c r="BQ191" s="1" t="s">
        <v>98</v>
      </c>
      <c r="BR191" s="1" t="s">
        <v>98</v>
      </c>
      <c r="BS191" s="1" t="s">
        <v>98</v>
      </c>
      <c r="BT191" s="1" t="s">
        <v>98</v>
      </c>
      <c r="BU191" s="1" t="s">
        <v>98</v>
      </c>
      <c r="BV191" s="1" t="s">
        <v>98</v>
      </c>
      <c r="BW191" s="3">
        <v>5.26</v>
      </c>
      <c r="BX191" s="2">
        <v>16.100000000000001</v>
      </c>
      <c r="BY191" s="2">
        <v>85</v>
      </c>
      <c r="BZ191" s="1" t="s">
        <v>98</v>
      </c>
      <c r="CA191" s="4">
        <v>102</v>
      </c>
      <c r="CB191" s="2">
        <v>56.2</v>
      </c>
      <c r="CC191" s="2">
        <v>73.2</v>
      </c>
      <c r="CD191" s="11">
        <v>10</v>
      </c>
      <c r="CE191" s="11">
        <v>7.5</v>
      </c>
      <c r="CF191" s="12">
        <v>3</v>
      </c>
      <c r="CG191" s="3">
        <f>Beams!$B$11/F191</f>
        <v>76.4625850340136</v>
      </c>
      <c r="CH191" s="3">
        <f>Beams!$B$9/AO191</f>
        <v>13.41288782816229</v>
      </c>
      <c r="CI191" s="3">
        <f>Beams!$C$9/AS191</f>
        <v>33.156342182890853</v>
      </c>
      <c r="CJ191" s="3">
        <f>Beams!$B$8*BE191/(AQ191*2*T191)</f>
        <v>116.52579365079364</v>
      </c>
      <c r="CK191" s="3">
        <f>Beams!$C$8*BF191/(AM191*Q191)</f>
        <v>326.32439557505887</v>
      </c>
      <c r="CL191" s="3">
        <f>Beams!$B$12*T191/AX191</f>
        <v>76.536964980544752</v>
      </c>
      <c r="CM191" s="3">
        <f>Beams!$B$12*Q191/AX191</f>
        <v>47.890272373540853</v>
      </c>
      <c r="CN191" s="3">
        <f t="shared" si="4"/>
        <v>271.00798935903151</v>
      </c>
      <c r="CO191" s="3">
        <f t="shared" si="5"/>
        <v>584.36298267395568</v>
      </c>
      <c r="CP191" s="3"/>
      <c r="CQ191" s="3">
        <f>MIN(Beams!$B$21:$B$22)/MAX(CN191:CP191)-1</f>
        <v>33.225302753578021</v>
      </c>
      <c r="CS191" s="1"/>
      <c r="CT191" s="2"/>
      <c r="CU191" s="2"/>
      <c r="CV191" s="1"/>
      <c r="CW191" s="1"/>
      <c r="CX191" s="1"/>
      <c r="CY191" s="2"/>
      <c r="CZ191" s="1"/>
      <c r="DA191" s="2"/>
      <c r="DB191" s="1"/>
      <c r="DC191" s="1"/>
      <c r="DD191" s="1"/>
      <c r="DE191" s="1"/>
      <c r="DF191" s="1"/>
      <c r="DG191" s="3"/>
      <c r="DH191" s="1"/>
      <c r="DI191" s="1"/>
      <c r="DJ191" s="3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4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26"/>
    </row>
    <row r="192" spans="1:162" x14ac:dyDescent="0.55000000000000004">
      <c r="A192" s="1" t="s">
        <v>17</v>
      </c>
      <c r="B192" s="1" t="s">
        <v>287</v>
      </c>
      <c r="C192" s="1" t="s">
        <v>287</v>
      </c>
      <c r="D192" s="1" t="s">
        <v>94</v>
      </c>
      <c r="E192" s="4">
        <v>455</v>
      </c>
      <c r="F192" s="4">
        <v>134</v>
      </c>
      <c r="G192" s="2">
        <v>19</v>
      </c>
      <c r="H192" s="11">
        <v>19</v>
      </c>
      <c r="I192" s="1" t="s">
        <v>98</v>
      </c>
      <c r="J192" s="1" t="s">
        <v>98</v>
      </c>
      <c r="K192" s="1" t="s">
        <v>98</v>
      </c>
      <c r="L192" s="2">
        <v>16.8</v>
      </c>
      <c r="M192" s="11">
        <v>16.875</v>
      </c>
      <c r="N192" s="11" t="s">
        <v>98</v>
      </c>
      <c r="O192" s="1" t="s">
        <v>98</v>
      </c>
      <c r="P192" s="1" t="s">
        <v>98</v>
      </c>
      <c r="Q192" s="3">
        <v>2.02</v>
      </c>
      <c r="R192" s="11">
        <v>2</v>
      </c>
      <c r="S192" s="13">
        <v>1</v>
      </c>
      <c r="T192" s="3">
        <v>3.21</v>
      </c>
      <c r="U192" s="13">
        <v>3.1875</v>
      </c>
      <c r="V192" s="1" t="s">
        <v>98</v>
      </c>
      <c r="W192" s="1" t="s">
        <v>98</v>
      </c>
      <c r="X192" s="1" t="s">
        <v>98</v>
      </c>
      <c r="Y192" s="16">
        <v>3.81</v>
      </c>
      <c r="Z192" s="18">
        <v>4.5</v>
      </c>
      <c r="AA192" s="18">
        <v>2.25</v>
      </c>
      <c r="AB192" s="1" t="s">
        <v>98</v>
      </c>
      <c r="AC192" s="1" t="s">
        <v>98</v>
      </c>
      <c r="AD192" s="1" t="s">
        <v>98</v>
      </c>
      <c r="AE192" s="1" t="s">
        <v>98</v>
      </c>
      <c r="AF192" s="1" t="s">
        <v>98</v>
      </c>
      <c r="AG192" s="3">
        <v>2.62</v>
      </c>
      <c r="AH192" s="1" t="s">
        <v>98</v>
      </c>
      <c r="AI192" s="1" t="s">
        <v>98</v>
      </c>
      <c r="AJ192" s="3">
        <v>5.66</v>
      </c>
      <c r="AK192" s="1" t="s">
        <v>98</v>
      </c>
      <c r="AL192" s="1" t="s">
        <v>98</v>
      </c>
      <c r="AM192" s="4">
        <v>7190</v>
      </c>
      <c r="AN192" s="4">
        <v>936</v>
      </c>
      <c r="AO192" s="4">
        <v>756</v>
      </c>
      <c r="AP192" s="3">
        <v>7.33</v>
      </c>
      <c r="AQ192" s="4">
        <v>2560</v>
      </c>
      <c r="AR192" s="4">
        <v>468</v>
      </c>
      <c r="AS192" s="4">
        <v>304</v>
      </c>
      <c r="AT192" s="3">
        <v>4.38</v>
      </c>
      <c r="AU192" s="1" t="s">
        <v>98</v>
      </c>
      <c r="AV192" s="1" t="s">
        <v>98</v>
      </c>
      <c r="AW192" s="1" t="s">
        <v>98</v>
      </c>
      <c r="AX192" s="4">
        <v>395</v>
      </c>
      <c r="AY192" s="4">
        <v>160000</v>
      </c>
      <c r="AZ192" s="1" t="s">
        <v>98</v>
      </c>
      <c r="BA192" s="2">
        <v>66.3</v>
      </c>
      <c r="BB192" s="4">
        <v>894</v>
      </c>
      <c r="BC192" s="1" t="s">
        <v>98</v>
      </c>
      <c r="BD192" s="1" t="s">
        <v>98</v>
      </c>
      <c r="BE192" s="4">
        <v>187</v>
      </c>
      <c r="BF192" s="4">
        <v>466</v>
      </c>
      <c r="BG192" s="1" t="s">
        <v>98</v>
      </c>
      <c r="BH192" s="1" t="s">
        <v>98</v>
      </c>
      <c r="BI192" s="1" t="s">
        <v>98</v>
      </c>
      <c r="BJ192" s="1" t="s">
        <v>98</v>
      </c>
      <c r="BK192" s="1" t="s">
        <v>98</v>
      </c>
      <c r="BL192" s="1" t="s">
        <v>98</v>
      </c>
      <c r="BM192" s="1" t="s">
        <v>98</v>
      </c>
      <c r="BN192" s="1" t="s">
        <v>98</v>
      </c>
      <c r="BO192" s="1" t="s">
        <v>98</v>
      </c>
      <c r="BP192" s="1" t="s">
        <v>98</v>
      </c>
      <c r="BQ192" s="1" t="s">
        <v>98</v>
      </c>
      <c r="BR192" s="1" t="s">
        <v>98</v>
      </c>
      <c r="BS192" s="1" t="s">
        <v>98</v>
      </c>
      <c r="BT192" s="1" t="s">
        <v>98</v>
      </c>
      <c r="BU192" s="1" t="s">
        <v>98</v>
      </c>
      <c r="BV192" s="1" t="s">
        <v>98</v>
      </c>
      <c r="BW192" s="3">
        <v>5.17</v>
      </c>
      <c r="BX192" s="2">
        <v>15.8</v>
      </c>
      <c r="BY192" s="2">
        <v>83.2</v>
      </c>
      <c r="BZ192" s="1" t="s">
        <v>98</v>
      </c>
      <c r="CA192" s="4">
        <v>100</v>
      </c>
      <c r="CB192" s="2">
        <v>54.8</v>
      </c>
      <c r="CC192" s="2">
        <v>71.599999999999994</v>
      </c>
      <c r="CD192" s="11">
        <v>10</v>
      </c>
      <c r="CE192" s="11">
        <v>7.5</v>
      </c>
      <c r="CF192" s="12">
        <v>3</v>
      </c>
      <c r="CG192" s="3">
        <f>Beams!$B$11/F192</f>
        <v>83.880597014925371</v>
      </c>
      <c r="CH192" s="3">
        <f>Beams!$B$9/AO192</f>
        <v>14.867724867724867</v>
      </c>
      <c r="CI192" s="3">
        <f>Beams!$C$9/AS192</f>
        <v>36.973684210526315</v>
      </c>
      <c r="CJ192" s="3">
        <f>Beams!$B$8*BE192/(AQ192*2*T192)</f>
        <v>127.88892133956385</v>
      </c>
      <c r="CK192" s="3">
        <f>Beams!$C$8*BF192/(AM192*Q192)</f>
        <v>360.63840041862323</v>
      </c>
      <c r="CL192" s="3">
        <f>Beams!$B$12*T192/AX192</f>
        <v>91.342784810126588</v>
      </c>
      <c r="CM192" s="3">
        <f>Beams!$B$12*Q192/AX192</f>
        <v>57.480506329113922</v>
      </c>
      <c r="CN192" s="3">
        <f t="shared" si="4"/>
        <v>304.16723122774908</v>
      </c>
      <c r="CO192" s="3">
        <f t="shared" si="5"/>
        <v>646.92554156643087</v>
      </c>
      <c r="CP192" s="3"/>
      <c r="CQ192" s="3">
        <f>MIN(Beams!$B$21:$B$22)/MAX(CN192:CP192)-1</f>
        <v>29.915458912896021</v>
      </c>
      <c r="CS192" s="1"/>
      <c r="CT192" s="2"/>
      <c r="CU192" s="2"/>
      <c r="CV192" s="1"/>
      <c r="CW192" s="1"/>
      <c r="CX192" s="1"/>
      <c r="CY192" s="2"/>
      <c r="CZ192" s="1"/>
      <c r="DA192" s="2"/>
      <c r="DB192" s="1"/>
      <c r="DC192" s="1"/>
      <c r="DD192" s="1"/>
      <c r="DE192" s="1"/>
      <c r="DF192" s="1"/>
      <c r="DG192" s="3"/>
      <c r="DH192" s="1"/>
      <c r="DI192" s="1"/>
      <c r="DJ192" s="3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4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26"/>
    </row>
    <row r="193" spans="1:162" x14ac:dyDescent="0.55000000000000004">
      <c r="A193" s="1" t="s">
        <v>17</v>
      </c>
      <c r="B193" s="1" t="s">
        <v>288</v>
      </c>
      <c r="C193" s="1" t="s">
        <v>288</v>
      </c>
      <c r="D193" s="1" t="s">
        <v>94</v>
      </c>
      <c r="E193" s="4">
        <v>426</v>
      </c>
      <c r="F193" s="4">
        <v>125</v>
      </c>
      <c r="G193" s="2">
        <v>18.7</v>
      </c>
      <c r="H193" s="11">
        <v>18.625</v>
      </c>
      <c r="I193" s="1" t="s">
        <v>98</v>
      </c>
      <c r="J193" s="1" t="s">
        <v>98</v>
      </c>
      <c r="K193" s="1" t="s">
        <v>98</v>
      </c>
      <c r="L193" s="2">
        <v>16.7</v>
      </c>
      <c r="M193" s="11">
        <v>16.75</v>
      </c>
      <c r="N193" s="11" t="s">
        <v>98</v>
      </c>
      <c r="O193" s="1" t="s">
        <v>98</v>
      </c>
      <c r="P193" s="1" t="s">
        <v>98</v>
      </c>
      <c r="Q193" s="3">
        <v>1.88</v>
      </c>
      <c r="R193" s="11">
        <v>1.875</v>
      </c>
      <c r="S193" s="13">
        <v>0.9375</v>
      </c>
      <c r="T193" s="3">
        <v>3.04</v>
      </c>
      <c r="U193" s="13">
        <v>3.0625</v>
      </c>
      <c r="V193" s="1" t="s">
        <v>98</v>
      </c>
      <c r="W193" s="1" t="s">
        <v>98</v>
      </c>
      <c r="X193" s="1" t="s">
        <v>98</v>
      </c>
      <c r="Y193" s="16">
        <v>3.63</v>
      </c>
      <c r="Z193" s="18">
        <v>4.3125</v>
      </c>
      <c r="AA193" s="18">
        <v>2.125</v>
      </c>
      <c r="AB193" s="1" t="s">
        <v>98</v>
      </c>
      <c r="AC193" s="1" t="s">
        <v>98</v>
      </c>
      <c r="AD193" s="1" t="s">
        <v>98</v>
      </c>
      <c r="AE193" s="1" t="s">
        <v>98</v>
      </c>
      <c r="AF193" s="1" t="s">
        <v>98</v>
      </c>
      <c r="AG193" s="3">
        <v>2.75</v>
      </c>
      <c r="AH193" s="1" t="s">
        <v>98</v>
      </c>
      <c r="AI193" s="1" t="s">
        <v>98</v>
      </c>
      <c r="AJ193" s="3">
        <v>6.08</v>
      </c>
      <c r="AK193" s="1" t="s">
        <v>98</v>
      </c>
      <c r="AL193" s="1" t="s">
        <v>98</v>
      </c>
      <c r="AM193" s="4">
        <v>6600</v>
      </c>
      <c r="AN193" s="4">
        <v>869</v>
      </c>
      <c r="AO193" s="4">
        <v>706</v>
      </c>
      <c r="AP193" s="3">
        <v>7.26</v>
      </c>
      <c r="AQ193" s="4">
        <v>2360</v>
      </c>
      <c r="AR193" s="4">
        <v>434</v>
      </c>
      <c r="AS193" s="4">
        <v>283</v>
      </c>
      <c r="AT193" s="3">
        <v>4.34</v>
      </c>
      <c r="AU193" s="1" t="s">
        <v>98</v>
      </c>
      <c r="AV193" s="1" t="s">
        <v>98</v>
      </c>
      <c r="AW193" s="1" t="s">
        <v>98</v>
      </c>
      <c r="AX193" s="4">
        <v>331</v>
      </c>
      <c r="AY193" s="4">
        <v>144000</v>
      </c>
      <c r="AZ193" s="1" t="s">
        <v>98</v>
      </c>
      <c r="BA193" s="2">
        <v>65.400000000000006</v>
      </c>
      <c r="BB193" s="4">
        <v>830</v>
      </c>
      <c r="BC193" s="1" t="s">
        <v>98</v>
      </c>
      <c r="BD193" s="1" t="s">
        <v>98</v>
      </c>
      <c r="BE193" s="4">
        <v>176</v>
      </c>
      <c r="BF193" s="4">
        <v>435</v>
      </c>
      <c r="BG193" s="1" t="s">
        <v>98</v>
      </c>
      <c r="BH193" s="1" t="s">
        <v>98</v>
      </c>
      <c r="BI193" s="1" t="s">
        <v>98</v>
      </c>
      <c r="BJ193" s="1" t="s">
        <v>98</v>
      </c>
      <c r="BK193" s="1" t="s">
        <v>98</v>
      </c>
      <c r="BL193" s="1" t="s">
        <v>98</v>
      </c>
      <c r="BM193" s="1" t="s">
        <v>98</v>
      </c>
      <c r="BN193" s="1" t="s">
        <v>98</v>
      </c>
      <c r="BO193" s="1" t="s">
        <v>98</v>
      </c>
      <c r="BP193" s="1" t="s">
        <v>98</v>
      </c>
      <c r="BQ193" s="1" t="s">
        <v>98</v>
      </c>
      <c r="BR193" s="1" t="s">
        <v>98</v>
      </c>
      <c r="BS193" s="1" t="s">
        <v>98</v>
      </c>
      <c r="BT193" s="1" t="s">
        <v>98</v>
      </c>
      <c r="BU193" s="1" t="s">
        <v>98</v>
      </c>
      <c r="BV193" s="1" t="s">
        <v>98</v>
      </c>
      <c r="BW193" s="3">
        <v>5.1100000000000003</v>
      </c>
      <c r="BX193" s="2">
        <v>15.7</v>
      </c>
      <c r="BY193" s="2">
        <v>82.7</v>
      </c>
      <c r="BZ193" s="1" t="s">
        <v>98</v>
      </c>
      <c r="CA193" s="2">
        <v>99.4</v>
      </c>
      <c r="CB193" s="2">
        <v>54.1</v>
      </c>
      <c r="CC193" s="2">
        <v>70.8</v>
      </c>
      <c r="CD193" s="11">
        <v>10</v>
      </c>
      <c r="CE193" s="11">
        <v>7.5</v>
      </c>
      <c r="CF193" s="12">
        <v>3</v>
      </c>
      <c r="CG193" s="3">
        <f>Beams!$B$11/F193</f>
        <v>89.92</v>
      </c>
      <c r="CH193" s="3">
        <f>Beams!$B$9/AO193</f>
        <v>15.920679886685553</v>
      </c>
      <c r="CI193" s="3">
        <f>Beams!$C$9/AS193</f>
        <v>39.717314487632507</v>
      </c>
      <c r="CJ193" s="3">
        <f>Beams!$B$8*BE193/(AQ193*2*T193)</f>
        <v>137.86797502230152</v>
      </c>
      <c r="CK193" s="3">
        <f>Beams!$C$8*BF193/(AM193*Q193)</f>
        <v>394.05222437137331</v>
      </c>
      <c r="CL193" s="3">
        <f>Beams!$B$12*T193/AX193</f>
        <v>103.23141993957704</v>
      </c>
      <c r="CM193" s="3">
        <f>Beams!$B$12*Q193/AX193</f>
        <v>63.840483383685793</v>
      </c>
      <c r="CN193" s="3">
        <f t="shared" si="4"/>
        <v>331.93379388779891</v>
      </c>
      <c r="CO193" s="3">
        <f t="shared" si="5"/>
        <v>706.57300987112671</v>
      </c>
      <c r="CP193" s="3"/>
      <c r="CQ193" s="3">
        <f>MIN(Beams!$B$21:$B$22)/MAX(CN193:CP193)-1</f>
        <v>27.305638229300381</v>
      </c>
      <c r="CS193" s="1"/>
      <c r="CT193" s="2"/>
      <c r="CU193" s="2"/>
      <c r="CV193" s="1"/>
      <c r="CW193" s="1"/>
      <c r="CX193" s="1"/>
      <c r="CY193" s="2"/>
      <c r="CZ193" s="1"/>
      <c r="DA193" s="2"/>
      <c r="DB193" s="1"/>
      <c r="DC193" s="1"/>
      <c r="DD193" s="1"/>
      <c r="DE193" s="1"/>
      <c r="DF193" s="1"/>
      <c r="DG193" s="3"/>
      <c r="DH193" s="1"/>
      <c r="DI193" s="1"/>
      <c r="DJ193" s="3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4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26"/>
    </row>
    <row r="194" spans="1:162" x14ac:dyDescent="0.55000000000000004">
      <c r="A194" s="1" t="s">
        <v>17</v>
      </c>
      <c r="B194" s="1" t="s">
        <v>289</v>
      </c>
      <c r="C194" s="1" t="s">
        <v>289</v>
      </c>
      <c r="D194" s="1" t="s">
        <v>94</v>
      </c>
      <c r="E194" s="4">
        <v>398</v>
      </c>
      <c r="F194" s="4">
        <v>117</v>
      </c>
      <c r="G194" s="2">
        <v>18.3</v>
      </c>
      <c r="H194" s="11">
        <v>18.25</v>
      </c>
      <c r="I194" s="1" t="s">
        <v>98</v>
      </c>
      <c r="J194" s="1" t="s">
        <v>98</v>
      </c>
      <c r="K194" s="1" t="s">
        <v>98</v>
      </c>
      <c r="L194" s="2">
        <v>16.600000000000001</v>
      </c>
      <c r="M194" s="11">
        <v>16.625</v>
      </c>
      <c r="N194" s="11" t="s">
        <v>98</v>
      </c>
      <c r="O194" s="1" t="s">
        <v>98</v>
      </c>
      <c r="P194" s="1" t="s">
        <v>98</v>
      </c>
      <c r="Q194" s="3">
        <v>1.77</v>
      </c>
      <c r="R194" s="11">
        <v>1.75</v>
      </c>
      <c r="S194" s="13">
        <v>0.875</v>
      </c>
      <c r="T194" s="3">
        <v>2.85</v>
      </c>
      <c r="U194" s="13">
        <v>2.875</v>
      </c>
      <c r="V194" s="1" t="s">
        <v>98</v>
      </c>
      <c r="W194" s="1" t="s">
        <v>98</v>
      </c>
      <c r="X194" s="1" t="s">
        <v>98</v>
      </c>
      <c r="Y194" s="16">
        <v>3.44</v>
      </c>
      <c r="Z194" s="18">
        <v>4.125</v>
      </c>
      <c r="AA194" s="18">
        <v>2.125</v>
      </c>
      <c r="AB194" s="1" t="s">
        <v>98</v>
      </c>
      <c r="AC194" s="1" t="s">
        <v>98</v>
      </c>
      <c r="AD194" s="1" t="s">
        <v>98</v>
      </c>
      <c r="AE194" s="1" t="s">
        <v>98</v>
      </c>
      <c r="AF194" s="1" t="s">
        <v>98</v>
      </c>
      <c r="AG194" s="3">
        <v>2.92</v>
      </c>
      <c r="AH194" s="1" t="s">
        <v>98</v>
      </c>
      <c r="AI194" s="1" t="s">
        <v>98</v>
      </c>
      <c r="AJ194" s="3">
        <v>6.44</v>
      </c>
      <c r="AK194" s="1" t="s">
        <v>98</v>
      </c>
      <c r="AL194" s="1" t="s">
        <v>98</v>
      </c>
      <c r="AM194" s="4">
        <v>6000</v>
      </c>
      <c r="AN194" s="4">
        <v>801</v>
      </c>
      <c r="AO194" s="4">
        <v>656</v>
      </c>
      <c r="AP194" s="3">
        <v>7.16</v>
      </c>
      <c r="AQ194" s="4">
        <v>2170</v>
      </c>
      <c r="AR194" s="4">
        <v>402</v>
      </c>
      <c r="AS194" s="4">
        <v>262</v>
      </c>
      <c r="AT194" s="3">
        <v>4.3099999999999996</v>
      </c>
      <c r="AU194" s="1" t="s">
        <v>98</v>
      </c>
      <c r="AV194" s="1" t="s">
        <v>98</v>
      </c>
      <c r="AW194" s="1" t="s">
        <v>98</v>
      </c>
      <c r="AX194" s="4">
        <v>273</v>
      </c>
      <c r="AY194" s="4">
        <v>129000</v>
      </c>
      <c r="AZ194" s="1" t="s">
        <v>98</v>
      </c>
      <c r="BA194" s="2">
        <v>64.099999999999994</v>
      </c>
      <c r="BB194" s="4">
        <v>758</v>
      </c>
      <c r="BC194" s="1" t="s">
        <v>98</v>
      </c>
      <c r="BD194" s="1" t="s">
        <v>98</v>
      </c>
      <c r="BE194" s="4">
        <v>163</v>
      </c>
      <c r="BF194" s="4">
        <v>401</v>
      </c>
      <c r="BG194" s="1" t="s">
        <v>98</v>
      </c>
      <c r="BH194" s="1" t="s">
        <v>98</v>
      </c>
      <c r="BI194" s="1" t="s">
        <v>98</v>
      </c>
      <c r="BJ194" s="1" t="s">
        <v>98</v>
      </c>
      <c r="BK194" s="1" t="s">
        <v>98</v>
      </c>
      <c r="BL194" s="1" t="s">
        <v>98</v>
      </c>
      <c r="BM194" s="1" t="s">
        <v>98</v>
      </c>
      <c r="BN194" s="1" t="s">
        <v>98</v>
      </c>
      <c r="BO194" s="1" t="s">
        <v>98</v>
      </c>
      <c r="BP194" s="1" t="s">
        <v>98</v>
      </c>
      <c r="BQ194" s="1" t="s">
        <v>98</v>
      </c>
      <c r="BR194" s="1" t="s">
        <v>98</v>
      </c>
      <c r="BS194" s="1" t="s">
        <v>98</v>
      </c>
      <c r="BT194" s="1" t="s">
        <v>98</v>
      </c>
      <c r="BU194" s="1" t="s">
        <v>98</v>
      </c>
      <c r="BV194" s="1" t="s">
        <v>98</v>
      </c>
      <c r="BW194" s="3">
        <v>5.05</v>
      </c>
      <c r="BX194" s="2">
        <v>15.5</v>
      </c>
      <c r="BY194" s="2">
        <v>81.8</v>
      </c>
      <c r="BZ194" s="1" t="s">
        <v>98</v>
      </c>
      <c r="CA194" s="2">
        <v>98.4</v>
      </c>
      <c r="CB194" s="2">
        <v>53.2</v>
      </c>
      <c r="CC194" s="2">
        <v>69.8</v>
      </c>
      <c r="CD194" s="11">
        <v>10</v>
      </c>
      <c r="CE194" s="11">
        <v>7.5</v>
      </c>
      <c r="CF194" s="12">
        <v>3</v>
      </c>
      <c r="CG194" s="3">
        <f>Beams!$B$11/F194</f>
        <v>96.068376068376068</v>
      </c>
      <c r="CH194" s="3">
        <f>Beams!$B$9/AO194</f>
        <v>17.134146341463413</v>
      </c>
      <c r="CI194" s="3">
        <f>Beams!$C$9/AS194</f>
        <v>42.900763358778626</v>
      </c>
      <c r="CJ194" s="3">
        <f>Beams!$B$8*BE194/(AQ194*2*T194)</f>
        <v>148.12191769746948</v>
      </c>
      <c r="CK194" s="3">
        <f>Beams!$C$8*BF194/(AM194*Q194)</f>
        <v>424.41054613935972</v>
      </c>
      <c r="CL194" s="3">
        <f>Beams!$B$12*T194/AX194</f>
        <v>117.34065934065934</v>
      </c>
      <c r="CM194" s="3">
        <f>Beams!$B$12*Q194/AX194</f>
        <v>72.874725274725279</v>
      </c>
      <c r="CN194" s="3">
        <f t="shared" si="4"/>
        <v>362.62244047823157</v>
      </c>
      <c r="CO194" s="3">
        <f t="shared" si="5"/>
        <v>762.01925671356082</v>
      </c>
      <c r="CP194" s="3"/>
      <c r="CQ194" s="3">
        <f>MIN(Beams!$B$21:$B$22)/MAX(CN194:CP194)-1</f>
        <v>25.246055888739697</v>
      </c>
      <c r="CS194" s="1"/>
      <c r="CT194" s="2"/>
      <c r="CU194" s="2"/>
      <c r="CV194" s="1"/>
      <c r="CW194" s="1"/>
      <c r="CX194" s="1"/>
      <c r="CY194" s="2"/>
      <c r="CZ194" s="2"/>
      <c r="DA194" s="2"/>
      <c r="DB194" s="1"/>
      <c r="DC194" s="1"/>
      <c r="DD194" s="1"/>
      <c r="DE194" s="1"/>
      <c r="DF194" s="1"/>
      <c r="DG194" s="3"/>
      <c r="DH194" s="1"/>
      <c r="DI194" s="1"/>
      <c r="DJ194" s="3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4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26"/>
    </row>
    <row r="195" spans="1:162" x14ac:dyDescent="0.55000000000000004">
      <c r="A195" s="1" t="s">
        <v>17</v>
      </c>
      <c r="B195" s="1" t="s">
        <v>290</v>
      </c>
      <c r="C195" s="1" t="s">
        <v>290</v>
      </c>
      <c r="D195" s="1" t="s">
        <v>94</v>
      </c>
      <c r="E195" s="4">
        <v>370</v>
      </c>
      <c r="F195" s="4">
        <v>109</v>
      </c>
      <c r="G195" s="2">
        <v>17.899999999999999</v>
      </c>
      <c r="H195" s="11">
        <v>17.875</v>
      </c>
      <c r="I195" s="1" t="s">
        <v>98</v>
      </c>
      <c r="J195" s="1" t="s">
        <v>98</v>
      </c>
      <c r="K195" s="1" t="s">
        <v>98</v>
      </c>
      <c r="L195" s="2">
        <v>16.5</v>
      </c>
      <c r="M195" s="11">
        <v>16.5</v>
      </c>
      <c r="N195" s="11" t="s">
        <v>98</v>
      </c>
      <c r="O195" s="1" t="s">
        <v>98</v>
      </c>
      <c r="P195" s="1" t="s">
        <v>98</v>
      </c>
      <c r="Q195" s="3">
        <v>1.66</v>
      </c>
      <c r="R195" s="11">
        <v>1.6875</v>
      </c>
      <c r="S195" s="13">
        <v>0.8125</v>
      </c>
      <c r="T195" s="3">
        <v>2.66</v>
      </c>
      <c r="U195" s="13">
        <v>2.6875</v>
      </c>
      <c r="V195" s="1" t="s">
        <v>98</v>
      </c>
      <c r="W195" s="1" t="s">
        <v>98</v>
      </c>
      <c r="X195" s="1" t="s">
        <v>98</v>
      </c>
      <c r="Y195" s="16">
        <v>3.26</v>
      </c>
      <c r="Z195" s="18">
        <v>3.9375</v>
      </c>
      <c r="AA195" s="18">
        <v>2.0625</v>
      </c>
      <c r="AB195" s="1" t="s">
        <v>98</v>
      </c>
      <c r="AC195" s="1" t="s">
        <v>98</v>
      </c>
      <c r="AD195" s="1" t="s">
        <v>98</v>
      </c>
      <c r="AE195" s="1" t="s">
        <v>98</v>
      </c>
      <c r="AF195" s="1" t="s">
        <v>98</v>
      </c>
      <c r="AG195" s="3">
        <v>3.1</v>
      </c>
      <c r="AH195" s="1" t="s">
        <v>98</v>
      </c>
      <c r="AI195" s="1" t="s">
        <v>98</v>
      </c>
      <c r="AJ195" s="3">
        <v>6.89</v>
      </c>
      <c r="AK195" s="1" t="s">
        <v>98</v>
      </c>
      <c r="AL195" s="1" t="s">
        <v>98</v>
      </c>
      <c r="AM195" s="4">
        <v>5440</v>
      </c>
      <c r="AN195" s="4">
        <v>736</v>
      </c>
      <c r="AO195" s="4">
        <v>607</v>
      </c>
      <c r="AP195" s="3">
        <v>7.07</v>
      </c>
      <c r="AQ195" s="4">
        <v>1990</v>
      </c>
      <c r="AR195" s="4">
        <v>370</v>
      </c>
      <c r="AS195" s="4">
        <v>241</v>
      </c>
      <c r="AT195" s="3">
        <v>4.2699999999999996</v>
      </c>
      <c r="AU195" s="1" t="s">
        <v>98</v>
      </c>
      <c r="AV195" s="1" t="s">
        <v>98</v>
      </c>
      <c r="AW195" s="1" t="s">
        <v>98</v>
      </c>
      <c r="AX195" s="4">
        <v>222</v>
      </c>
      <c r="AY195" s="4">
        <v>116000</v>
      </c>
      <c r="AZ195" s="1" t="s">
        <v>98</v>
      </c>
      <c r="BA195" s="2">
        <v>62.9</v>
      </c>
      <c r="BB195" s="4">
        <v>690</v>
      </c>
      <c r="BC195" s="1" t="s">
        <v>98</v>
      </c>
      <c r="BD195" s="1" t="s">
        <v>98</v>
      </c>
      <c r="BE195" s="4">
        <v>150</v>
      </c>
      <c r="BF195" s="4">
        <v>367</v>
      </c>
      <c r="BG195" s="1" t="s">
        <v>98</v>
      </c>
      <c r="BH195" s="1" t="s">
        <v>98</v>
      </c>
      <c r="BI195" s="1" t="s">
        <v>98</v>
      </c>
      <c r="BJ195" s="1" t="s">
        <v>98</v>
      </c>
      <c r="BK195" s="1" t="s">
        <v>98</v>
      </c>
      <c r="BL195" s="1" t="s">
        <v>98</v>
      </c>
      <c r="BM195" s="1" t="s">
        <v>98</v>
      </c>
      <c r="BN195" s="1" t="s">
        <v>98</v>
      </c>
      <c r="BO195" s="1" t="s">
        <v>98</v>
      </c>
      <c r="BP195" s="1" t="s">
        <v>98</v>
      </c>
      <c r="BQ195" s="1" t="s">
        <v>98</v>
      </c>
      <c r="BR195" s="1" t="s">
        <v>98</v>
      </c>
      <c r="BS195" s="1" t="s">
        <v>98</v>
      </c>
      <c r="BT195" s="1" t="s">
        <v>98</v>
      </c>
      <c r="BU195" s="1" t="s">
        <v>98</v>
      </c>
      <c r="BV195" s="1" t="s">
        <v>98</v>
      </c>
      <c r="BW195" s="3">
        <v>5</v>
      </c>
      <c r="BX195" s="2">
        <v>15.2</v>
      </c>
      <c r="BY195" s="2">
        <v>81</v>
      </c>
      <c r="BZ195" s="1" t="s">
        <v>98</v>
      </c>
      <c r="CA195" s="2">
        <v>97.5</v>
      </c>
      <c r="CB195" s="2">
        <v>52.3</v>
      </c>
      <c r="CC195" s="2">
        <v>68.8</v>
      </c>
      <c r="CD195" s="11">
        <v>10</v>
      </c>
      <c r="CE195" s="11">
        <v>7.5</v>
      </c>
      <c r="CF195" s="12">
        <v>3</v>
      </c>
      <c r="CG195" s="3">
        <f>Beams!$B$11/F195</f>
        <v>103.11926605504587</v>
      </c>
      <c r="CH195" s="3">
        <f>Beams!$B$9/AO195</f>
        <v>18.517298187808898</v>
      </c>
      <c r="CI195" s="3">
        <f>Beams!$C$9/AS195</f>
        <v>46.639004149377591</v>
      </c>
      <c r="CJ195" s="3">
        <f>Beams!$B$8*BE195/(AQ195*2*T195)</f>
        <v>159.25492122265462</v>
      </c>
      <c r="CK195" s="3">
        <f>Beams!$C$8*BF195/(AM195*Q195)</f>
        <v>456.79925584691711</v>
      </c>
      <c r="CL195" s="3">
        <f>Beams!$B$12*T195/AX195</f>
        <v>134.67747747747748</v>
      </c>
      <c r="CM195" s="3">
        <f>Beams!$B$12*Q195/AX195</f>
        <v>84.046846846846833</v>
      </c>
      <c r="CN195" s="3">
        <f t="shared" si="4"/>
        <v>398.51866397663241</v>
      </c>
      <c r="CO195" s="3">
        <f t="shared" si="5"/>
        <v>821.89109055842221</v>
      </c>
      <c r="CP195" s="3"/>
      <c r="CQ195" s="3">
        <f>MIN(Beams!$B$21:$B$22)/MAX(CN195:CP195)-1</f>
        <v>23.334124350236337</v>
      </c>
      <c r="CS195" s="2"/>
      <c r="CT195" s="2"/>
      <c r="CU195" s="2"/>
      <c r="CV195" s="1"/>
      <c r="CW195" s="1"/>
      <c r="CX195" s="1"/>
      <c r="CY195" s="2"/>
      <c r="CZ195" s="2"/>
      <c r="DA195" s="2"/>
      <c r="DB195" s="1"/>
      <c r="DC195" s="1"/>
      <c r="DD195" s="1"/>
      <c r="DE195" s="1"/>
      <c r="DF195" s="1"/>
      <c r="DG195" s="3"/>
      <c r="DH195" s="1"/>
      <c r="DI195" s="1"/>
      <c r="DJ195" s="3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4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26"/>
    </row>
    <row r="196" spans="1:162" x14ac:dyDescent="0.55000000000000004">
      <c r="A196" s="1" t="s">
        <v>17</v>
      </c>
      <c r="B196" s="1" t="s">
        <v>291</v>
      </c>
      <c r="C196" s="1" t="s">
        <v>291</v>
      </c>
      <c r="D196" s="1" t="s">
        <v>94</v>
      </c>
      <c r="E196" s="4">
        <v>342</v>
      </c>
      <c r="F196" s="4">
        <v>101</v>
      </c>
      <c r="G196" s="2">
        <v>17.5</v>
      </c>
      <c r="H196" s="11">
        <v>17.5</v>
      </c>
      <c r="I196" s="1" t="s">
        <v>98</v>
      </c>
      <c r="J196" s="1" t="s">
        <v>98</v>
      </c>
      <c r="K196" s="1" t="s">
        <v>98</v>
      </c>
      <c r="L196" s="2">
        <v>16.399999999999999</v>
      </c>
      <c r="M196" s="11">
        <v>16.375</v>
      </c>
      <c r="N196" s="11" t="s">
        <v>98</v>
      </c>
      <c r="O196" s="1" t="s">
        <v>98</v>
      </c>
      <c r="P196" s="1" t="s">
        <v>98</v>
      </c>
      <c r="Q196" s="3">
        <v>1.54</v>
      </c>
      <c r="R196" s="11">
        <v>1.5625</v>
      </c>
      <c r="S196" s="13">
        <v>0.8125</v>
      </c>
      <c r="T196" s="3">
        <v>2.4700000000000002</v>
      </c>
      <c r="U196" s="13">
        <v>2.5</v>
      </c>
      <c r="V196" s="1" t="s">
        <v>98</v>
      </c>
      <c r="W196" s="1" t="s">
        <v>98</v>
      </c>
      <c r="X196" s="1" t="s">
        <v>98</v>
      </c>
      <c r="Y196" s="16">
        <v>3.07</v>
      </c>
      <c r="Z196" s="18">
        <v>3.75</v>
      </c>
      <c r="AA196" s="18">
        <v>2</v>
      </c>
      <c r="AB196" s="1" t="s">
        <v>98</v>
      </c>
      <c r="AC196" s="1" t="s">
        <v>98</v>
      </c>
      <c r="AD196" s="1" t="s">
        <v>98</v>
      </c>
      <c r="AE196" s="1" t="s">
        <v>98</v>
      </c>
      <c r="AF196" s="1" t="s">
        <v>98</v>
      </c>
      <c r="AG196" s="3">
        <v>3.31</v>
      </c>
      <c r="AH196" s="1" t="s">
        <v>98</v>
      </c>
      <c r="AI196" s="1" t="s">
        <v>98</v>
      </c>
      <c r="AJ196" s="3">
        <v>7.41</v>
      </c>
      <c r="AK196" s="1" t="s">
        <v>98</v>
      </c>
      <c r="AL196" s="1" t="s">
        <v>98</v>
      </c>
      <c r="AM196" s="4">
        <v>4900</v>
      </c>
      <c r="AN196" s="4">
        <v>672</v>
      </c>
      <c r="AO196" s="4">
        <v>558</v>
      </c>
      <c r="AP196" s="3">
        <v>6.98</v>
      </c>
      <c r="AQ196" s="4">
        <v>1810</v>
      </c>
      <c r="AR196" s="4">
        <v>338</v>
      </c>
      <c r="AS196" s="4">
        <v>221</v>
      </c>
      <c r="AT196" s="3">
        <v>4.24</v>
      </c>
      <c r="AU196" s="1" t="s">
        <v>98</v>
      </c>
      <c r="AV196" s="1" t="s">
        <v>98</v>
      </c>
      <c r="AW196" s="1" t="s">
        <v>98</v>
      </c>
      <c r="AX196" s="4">
        <v>178</v>
      </c>
      <c r="AY196" s="4">
        <v>103000</v>
      </c>
      <c r="AZ196" s="1" t="s">
        <v>98</v>
      </c>
      <c r="BA196" s="2">
        <v>61.6</v>
      </c>
      <c r="BB196" s="4">
        <v>624</v>
      </c>
      <c r="BC196" s="1" t="s">
        <v>98</v>
      </c>
      <c r="BD196" s="1" t="s">
        <v>98</v>
      </c>
      <c r="BE196" s="4">
        <v>138</v>
      </c>
      <c r="BF196" s="4">
        <v>335</v>
      </c>
      <c r="BG196" s="1" t="s">
        <v>98</v>
      </c>
      <c r="BH196" s="1" t="s">
        <v>98</v>
      </c>
      <c r="BI196" s="1" t="s">
        <v>98</v>
      </c>
      <c r="BJ196" s="1" t="s">
        <v>98</v>
      </c>
      <c r="BK196" s="1" t="s">
        <v>98</v>
      </c>
      <c r="BL196" s="1" t="s">
        <v>98</v>
      </c>
      <c r="BM196" s="1" t="s">
        <v>98</v>
      </c>
      <c r="BN196" s="1" t="s">
        <v>98</v>
      </c>
      <c r="BO196" s="1" t="s">
        <v>98</v>
      </c>
      <c r="BP196" s="1" t="s">
        <v>98</v>
      </c>
      <c r="BQ196" s="1" t="s">
        <v>98</v>
      </c>
      <c r="BR196" s="1" t="s">
        <v>98</v>
      </c>
      <c r="BS196" s="1" t="s">
        <v>98</v>
      </c>
      <c r="BT196" s="1" t="s">
        <v>98</v>
      </c>
      <c r="BU196" s="1" t="s">
        <v>98</v>
      </c>
      <c r="BV196" s="1" t="s">
        <v>98</v>
      </c>
      <c r="BW196" s="3">
        <v>4.95</v>
      </c>
      <c r="BX196" s="2">
        <v>15</v>
      </c>
      <c r="BY196" s="2">
        <v>80.099999999999994</v>
      </c>
      <c r="BZ196" s="1" t="s">
        <v>98</v>
      </c>
      <c r="CA196" s="2">
        <v>96.5</v>
      </c>
      <c r="CB196" s="2">
        <v>51.4</v>
      </c>
      <c r="CC196" s="2">
        <v>67.8</v>
      </c>
      <c r="CD196" s="11">
        <v>10</v>
      </c>
      <c r="CE196" s="11">
        <v>7.5</v>
      </c>
      <c r="CF196" s="12">
        <v>3</v>
      </c>
      <c r="CG196" s="3">
        <f>Beams!$B$11/F196</f>
        <v>111.28712871287129</v>
      </c>
      <c r="CH196" s="3">
        <f>Beams!$B$9/AO196</f>
        <v>20.143369175627239</v>
      </c>
      <c r="CI196" s="3">
        <f>Beams!$C$9/AS196</f>
        <v>50.859728506787327</v>
      </c>
      <c r="CJ196" s="3">
        <f>Beams!$B$8*BE196/(AQ196*2*T196)</f>
        <v>173.47618941105418</v>
      </c>
      <c r="CK196" s="3">
        <f>Beams!$C$8*BF196/(AM196*Q196)</f>
        <v>498.9928438908031</v>
      </c>
      <c r="CL196" s="3">
        <f>Beams!$B$12*T196/AX196</f>
        <v>155.97078651685396</v>
      </c>
      <c r="CM196" s="3">
        <f>Beams!$B$12*Q196/AX196</f>
        <v>97.244943820224734</v>
      </c>
      <c r="CN196" s="3">
        <f t="shared" si="4"/>
        <v>443.27457659676639</v>
      </c>
      <c r="CO196" s="3">
        <f t="shared" si="5"/>
        <v>899.21134262070711</v>
      </c>
      <c r="CP196" s="3"/>
      <c r="CQ196" s="3">
        <f>MIN(Beams!$B$21:$B$22)/MAX(CN196:CP196)-1</f>
        <v>21.241712322835014</v>
      </c>
      <c r="CS196" s="1"/>
      <c r="CT196" s="2"/>
      <c r="CU196" s="2"/>
      <c r="CV196" s="1"/>
      <c r="CW196" s="1"/>
      <c r="CX196" s="1"/>
      <c r="CY196" s="2"/>
      <c r="CZ196" s="2"/>
      <c r="DA196" s="2"/>
      <c r="DB196" s="1"/>
      <c r="DC196" s="1"/>
      <c r="DD196" s="1"/>
      <c r="DE196" s="1"/>
      <c r="DF196" s="1"/>
      <c r="DG196" s="3"/>
      <c r="DH196" s="1"/>
      <c r="DI196" s="1"/>
      <c r="DJ196" s="3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4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26"/>
    </row>
    <row r="197" spans="1:162" x14ac:dyDescent="0.55000000000000004">
      <c r="A197" s="1" t="s">
        <v>17</v>
      </c>
      <c r="B197" s="1" t="s">
        <v>292</v>
      </c>
      <c r="C197" s="1" t="s">
        <v>292</v>
      </c>
      <c r="D197" s="1" t="s">
        <v>94</v>
      </c>
      <c r="E197" s="4">
        <v>311</v>
      </c>
      <c r="F197" s="2">
        <v>91.4</v>
      </c>
      <c r="G197" s="2">
        <v>17.100000000000001</v>
      </c>
      <c r="H197" s="11">
        <v>17.125</v>
      </c>
      <c r="I197" s="1" t="s">
        <v>98</v>
      </c>
      <c r="J197" s="1" t="s">
        <v>98</v>
      </c>
      <c r="K197" s="1" t="s">
        <v>98</v>
      </c>
      <c r="L197" s="2">
        <v>16.2</v>
      </c>
      <c r="M197" s="11">
        <v>16.25</v>
      </c>
      <c r="N197" s="11" t="s">
        <v>98</v>
      </c>
      <c r="O197" s="1" t="s">
        <v>98</v>
      </c>
      <c r="P197" s="1" t="s">
        <v>98</v>
      </c>
      <c r="Q197" s="3">
        <v>1.41</v>
      </c>
      <c r="R197" s="11">
        <v>1.4375</v>
      </c>
      <c r="S197" s="13">
        <v>0.75</v>
      </c>
      <c r="T197" s="3">
        <v>2.2599999999999998</v>
      </c>
      <c r="U197" s="13">
        <v>2.25</v>
      </c>
      <c r="V197" s="1" t="s">
        <v>98</v>
      </c>
      <c r="W197" s="1" t="s">
        <v>98</v>
      </c>
      <c r="X197" s="1" t="s">
        <v>98</v>
      </c>
      <c r="Y197" s="16">
        <v>2.86</v>
      </c>
      <c r="Z197" s="18">
        <v>3.5625</v>
      </c>
      <c r="AA197" s="18">
        <v>1.9375</v>
      </c>
      <c r="AB197" s="1" t="s">
        <v>98</v>
      </c>
      <c r="AC197" s="1" t="s">
        <v>98</v>
      </c>
      <c r="AD197" s="1" t="s">
        <v>98</v>
      </c>
      <c r="AE197" s="1" t="s">
        <v>98</v>
      </c>
      <c r="AF197" s="1" t="s">
        <v>98</v>
      </c>
      <c r="AG197" s="3">
        <v>3.59</v>
      </c>
      <c r="AH197" s="1" t="s">
        <v>98</v>
      </c>
      <c r="AI197" s="1" t="s">
        <v>98</v>
      </c>
      <c r="AJ197" s="3">
        <v>8.09</v>
      </c>
      <c r="AK197" s="1" t="s">
        <v>98</v>
      </c>
      <c r="AL197" s="1" t="s">
        <v>98</v>
      </c>
      <c r="AM197" s="4">
        <v>4330</v>
      </c>
      <c r="AN197" s="4">
        <v>603</v>
      </c>
      <c r="AO197" s="4">
        <v>506</v>
      </c>
      <c r="AP197" s="3">
        <v>6.88</v>
      </c>
      <c r="AQ197" s="4">
        <v>1610</v>
      </c>
      <c r="AR197" s="4">
        <v>304</v>
      </c>
      <c r="AS197" s="4">
        <v>199</v>
      </c>
      <c r="AT197" s="3">
        <v>4.2</v>
      </c>
      <c r="AU197" s="1" t="s">
        <v>98</v>
      </c>
      <c r="AV197" s="1" t="s">
        <v>98</v>
      </c>
      <c r="AW197" s="1" t="s">
        <v>98</v>
      </c>
      <c r="AX197" s="4">
        <v>136</v>
      </c>
      <c r="AY197" s="4">
        <v>89100</v>
      </c>
      <c r="AZ197" s="1" t="s">
        <v>98</v>
      </c>
      <c r="BA197" s="2">
        <v>60.1</v>
      </c>
      <c r="BB197" s="4">
        <v>550</v>
      </c>
      <c r="BC197" s="1" t="s">
        <v>98</v>
      </c>
      <c r="BD197" s="1" t="s">
        <v>98</v>
      </c>
      <c r="BE197" s="4">
        <v>124</v>
      </c>
      <c r="BF197" s="4">
        <v>300</v>
      </c>
      <c r="BG197" s="1" t="s">
        <v>98</v>
      </c>
      <c r="BH197" s="1" t="s">
        <v>98</v>
      </c>
      <c r="BI197" s="1" t="s">
        <v>98</v>
      </c>
      <c r="BJ197" s="1" t="s">
        <v>98</v>
      </c>
      <c r="BK197" s="1" t="s">
        <v>98</v>
      </c>
      <c r="BL197" s="1" t="s">
        <v>98</v>
      </c>
      <c r="BM197" s="1" t="s">
        <v>98</v>
      </c>
      <c r="BN197" s="1" t="s">
        <v>98</v>
      </c>
      <c r="BO197" s="1" t="s">
        <v>98</v>
      </c>
      <c r="BP197" s="1" t="s">
        <v>98</v>
      </c>
      <c r="BQ197" s="1" t="s">
        <v>98</v>
      </c>
      <c r="BR197" s="1" t="s">
        <v>98</v>
      </c>
      <c r="BS197" s="1" t="s">
        <v>98</v>
      </c>
      <c r="BT197" s="1" t="s">
        <v>98</v>
      </c>
      <c r="BU197" s="1" t="s">
        <v>98</v>
      </c>
      <c r="BV197" s="1" t="s">
        <v>98</v>
      </c>
      <c r="BW197" s="3">
        <v>4.87</v>
      </c>
      <c r="BX197" s="2">
        <v>14.8</v>
      </c>
      <c r="BY197" s="2">
        <v>79</v>
      </c>
      <c r="BZ197" s="1" t="s">
        <v>98</v>
      </c>
      <c r="CA197" s="2">
        <v>95.2</v>
      </c>
      <c r="CB197" s="2">
        <v>50.4</v>
      </c>
      <c r="CC197" s="2">
        <v>66.599999999999994</v>
      </c>
      <c r="CD197" s="11">
        <v>10</v>
      </c>
      <c r="CE197" s="11">
        <v>7.5</v>
      </c>
      <c r="CF197" s="12">
        <v>3</v>
      </c>
      <c r="CG197" s="3">
        <f>Beams!$B$11/F197</f>
        <v>122.97592997811816</v>
      </c>
      <c r="CH197" s="3">
        <f>Beams!$B$9/AO197</f>
        <v>22.213438735177867</v>
      </c>
      <c r="CI197" s="3">
        <f>Beams!$C$9/AS197</f>
        <v>56.482412060301506</v>
      </c>
      <c r="CJ197" s="3">
        <f>Beams!$B$8*BE197/(AQ197*2*T197)</f>
        <v>191.52421260924535</v>
      </c>
      <c r="CK197" s="3">
        <f>Beams!$C$8*BF197/(AM197*Q197)</f>
        <v>552.30701194044525</v>
      </c>
      <c r="CL197" s="3">
        <f>Beams!$B$12*T197/AX197</f>
        <v>186.78235294117644</v>
      </c>
      <c r="CM197" s="3">
        <f>Beams!$B$12*Q197/AX197</f>
        <v>116.53235294117647</v>
      </c>
      <c r="CN197" s="3">
        <f t="shared" si="4"/>
        <v>505.35039459556657</v>
      </c>
      <c r="CO197" s="3">
        <f t="shared" si="5"/>
        <v>998.26849160041309</v>
      </c>
      <c r="CP197" s="3"/>
      <c r="CQ197" s="3">
        <f>MIN(Beams!$B$21:$B$22)/MAX(CN197:CP197)-1</f>
        <v>19.034690234424026</v>
      </c>
      <c r="CS197" s="1"/>
      <c r="CT197" s="2"/>
      <c r="CU197" s="2"/>
      <c r="CV197" s="1"/>
      <c r="CW197" s="1"/>
      <c r="CX197" s="1"/>
      <c r="CY197" s="2"/>
      <c r="CZ197" s="2"/>
      <c r="DA197" s="2"/>
      <c r="DB197" s="1"/>
      <c r="DC197" s="1"/>
      <c r="DD197" s="1"/>
      <c r="DE197" s="1"/>
      <c r="DF197" s="1"/>
      <c r="DG197" s="3"/>
      <c r="DH197" s="1"/>
      <c r="DI197" s="1"/>
      <c r="DJ197" s="3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4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26"/>
    </row>
    <row r="198" spans="1:162" x14ac:dyDescent="0.55000000000000004">
      <c r="A198" s="1" t="s">
        <v>17</v>
      </c>
      <c r="B198" s="1" t="s">
        <v>293</v>
      </c>
      <c r="C198" s="1" t="s">
        <v>293</v>
      </c>
      <c r="D198" s="1" t="s">
        <v>94</v>
      </c>
      <c r="E198" s="4">
        <v>283</v>
      </c>
      <c r="F198" s="2">
        <v>83.3</v>
      </c>
      <c r="G198" s="2">
        <v>16.7</v>
      </c>
      <c r="H198" s="11">
        <v>16.75</v>
      </c>
      <c r="I198" s="1" t="s">
        <v>98</v>
      </c>
      <c r="J198" s="1" t="s">
        <v>98</v>
      </c>
      <c r="K198" s="1" t="s">
        <v>98</v>
      </c>
      <c r="L198" s="2">
        <v>16.100000000000001</v>
      </c>
      <c r="M198" s="11">
        <v>16.125</v>
      </c>
      <c r="N198" s="11" t="s">
        <v>98</v>
      </c>
      <c r="O198" s="1" t="s">
        <v>98</v>
      </c>
      <c r="P198" s="1" t="s">
        <v>98</v>
      </c>
      <c r="Q198" s="3">
        <v>1.29</v>
      </c>
      <c r="R198" s="11">
        <v>1.3125</v>
      </c>
      <c r="S198" s="13">
        <v>0.6875</v>
      </c>
      <c r="T198" s="3">
        <v>2.0699999999999998</v>
      </c>
      <c r="U198" s="13">
        <v>2.0625</v>
      </c>
      <c r="V198" s="1" t="s">
        <v>98</v>
      </c>
      <c r="W198" s="1" t="s">
        <v>98</v>
      </c>
      <c r="X198" s="1" t="s">
        <v>98</v>
      </c>
      <c r="Y198" s="16">
        <v>2.67</v>
      </c>
      <c r="Z198" s="18">
        <v>3.375</v>
      </c>
      <c r="AA198" s="18">
        <v>1.875</v>
      </c>
      <c r="AB198" s="1" t="s">
        <v>98</v>
      </c>
      <c r="AC198" s="1" t="s">
        <v>98</v>
      </c>
      <c r="AD198" s="1" t="s">
        <v>98</v>
      </c>
      <c r="AE198" s="1" t="s">
        <v>98</v>
      </c>
      <c r="AF198" s="1" t="s">
        <v>98</v>
      </c>
      <c r="AG198" s="3">
        <v>3.89</v>
      </c>
      <c r="AH198" s="1" t="s">
        <v>98</v>
      </c>
      <c r="AI198" s="1" t="s">
        <v>98</v>
      </c>
      <c r="AJ198" s="3">
        <v>8.84</v>
      </c>
      <c r="AK198" s="1" t="s">
        <v>98</v>
      </c>
      <c r="AL198" s="1" t="s">
        <v>98</v>
      </c>
      <c r="AM198" s="4">
        <v>3840</v>
      </c>
      <c r="AN198" s="4">
        <v>542</v>
      </c>
      <c r="AO198" s="4">
        <v>459</v>
      </c>
      <c r="AP198" s="3">
        <v>6.79</v>
      </c>
      <c r="AQ198" s="4">
        <v>1440</v>
      </c>
      <c r="AR198" s="4">
        <v>274</v>
      </c>
      <c r="AS198" s="4">
        <v>179</v>
      </c>
      <c r="AT198" s="3">
        <v>4.17</v>
      </c>
      <c r="AU198" s="1" t="s">
        <v>98</v>
      </c>
      <c r="AV198" s="1" t="s">
        <v>98</v>
      </c>
      <c r="AW198" s="1" t="s">
        <v>98</v>
      </c>
      <c r="AX198" s="4">
        <v>104</v>
      </c>
      <c r="AY198" s="4">
        <v>77700</v>
      </c>
      <c r="AZ198" s="1" t="s">
        <v>98</v>
      </c>
      <c r="BA198" s="2">
        <v>58.9</v>
      </c>
      <c r="BB198" s="4">
        <v>491</v>
      </c>
      <c r="BC198" s="1" t="s">
        <v>98</v>
      </c>
      <c r="BD198" s="1" t="s">
        <v>98</v>
      </c>
      <c r="BE198" s="4">
        <v>112</v>
      </c>
      <c r="BF198" s="4">
        <v>269</v>
      </c>
      <c r="BG198" s="1" t="s">
        <v>98</v>
      </c>
      <c r="BH198" s="1" t="s">
        <v>98</v>
      </c>
      <c r="BI198" s="1" t="s">
        <v>98</v>
      </c>
      <c r="BJ198" s="1" t="s">
        <v>98</v>
      </c>
      <c r="BK198" s="1" t="s">
        <v>98</v>
      </c>
      <c r="BL198" s="1" t="s">
        <v>98</v>
      </c>
      <c r="BM198" s="1" t="s">
        <v>98</v>
      </c>
      <c r="BN198" s="1" t="s">
        <v>98</v>
      </c>
      <c r="BO198" s="1" t="s">
        <v>98</v>
      </c>
      <c r="BP198" s="1" t="s">
        <v>98</v>
      </c>
      <c r="BQ198" s="1" t="s">
        <v>98</v>
      </c>
      <c r="BR198" s="1" t="s">
        <v>98</v>
      </c>
      <c r="BS198" s="1" t="s">
        <v>98</v>
      </c>
      <c r="BT198" s="1" t="s">
        <v>98</v>
      </c>
      <c r="BU198" s="1" t="s">
        <v>98</v>
      </c>
      <c r="BV198" s="1" t="s">
        <v>98</v>
      </c>
      <c r="BW198" s="3">
        <v>4.8</v>
      </c>
      <c r="BX198" s="2">
        <v>14.6</v>
      </c>
      <c r="BY198" s="2">
        <v>78.099999999999994</v>
      </c>
      <c r="BZ198" s="1" t="s">
        <v>98</v>
      </c>
      <c r="CA198" s="2">
        <v>94.2</v>
      </c>
      <c r="CB198" s="2">
        <v>49.5</v>
      </c>
      <c r="CC198" s="2">
        <v>65.599999999999994</v>
      </c>
      <c r="CD198" s="11">
        <v>10</v>
      </c>
      <c r="CE198" s="11">
        <v>7.5</v>
      </c>
      <c r="CF198" s="12">
        <v>3</v>
      </c>
      <c r="CG198" s="3">
        <f>Beams!$B$11/F198</f>
        <v>134.93397358943577</v>
      </c>
      <c r="CH198" s="3">
        <f>Beams!$B$9/AO198</f>
        <v>24.488017429193899</v>
      </c>
      <c r="CI198" s="3">
        <f>Beams!$C$9/AS198</f>
        <v>62.793296089385478</v>
      </c>
      <c r="CJ198" s="3">
        <f>Beams!$B$8*BE198/(AQ198*2*T198)</f>
        <v>211.1647879763822</v>
      </c>
      <c r="CK198" s="3">
        <f>Beams!$C$8*BF198/(AM198*Q198)</f>
        <v>610.37629198966408</v>
      </c>
      <c r="CL198" s="3">
        <f>Beams!$B$12*T198/AX198</f>
        <v>223.71923076923076</v>
      </c>
      <c r="CM198" s="3">
        <f>Beams!$B$12*Q198/AX198</f>
        <v>139.41923076923078</v>
      </c>
      <c r="CN198" s="3">
        <f t="shared" ref="CN198:CN261" si="6">SQRT( (CG198 + CH198 + CI198)^2 + 3 * ( CJ198^2 + CL198^2 ) )</f>
        <v>577.32332320438775</v>
      </c>
      <c r="CO198" s="3">
        <f t="shared" ref="CO198:CO261" si="7">SQRT( (CG198 + CH198 + CI198)^2 + 3 * ( CK198^2 + CM198^2 ) )</f>
        <v>1106.9645220234047</v>
      </c>
      <c r="CP198" s="3"/>
      <c r="CQ198" s="3">
        <f>MIN(Beams!$B$21:$B$22)/MAX(CN198:CP198)-1</f>
        <v>17.06742637373986</v>
      </c>
      <c r="CS198" s="1"/>
      <c r="CT198" s="2"/>
      <c r="CU198" s="2"/>
      <c r="CV198" s="1"/>
      <c r="CW198" s="1"/>
      <c r="CX198" s="1"/>
      <c r="CY198" s="2"/>
      <c r="CZ198" s="2"/>
      <c r="DA198" s="2"/>
      <c r="DB198" s="1"/>
      <c r="DC198" s="1"/>
      <c r="DD198" s="1"/>
      <c r="DE198" s="1"/>
      <c r="DF198" s="1"/>
      <c r="DG198" s="3"/>
      <c r="DH198" s="1"/>
      <c r="DI198" s="1"/>
      <c r="DJ198" s="2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4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26"/>
    </row>
    <row r="199" spans="1:162" x14ac:dyDescent="0.55000000000000004">
      <c r="A199" s="1" t="s">
        <v>17</v>
      </c>
      <c r="B199" s="1" t="s">
        <v>294</v>
      </c>
      <c r="C199" s="1" t="s">
        <v>294</v>
      </c>
      <c r="D199" s="1" t="s">
        <v>100</v>
      </c>
      <c r="E199" s="4">
        <v>257</v>
      </c>
      <c r="F199" s="2">
        <v>75.599999999999994</v>
      </c>
      <c r="G199" s="2">
        <v>16.399999999999999</v>
      </c>
      <c r="H199" s="11">
        <v>16.375</v>
      </c>
      <c r="I199" s="1" t="s">
        <v>98</v>
      </c>
      <c r="J199" s="1" t="s">
        <v>98</v>
      </c>
      <c r="K199" s="1" t="s">
        <v>98</v>
      </c>
      <c r="L199" s="2">
        <v>16</v>
      </c>
      <c r="M199" s="11">
        <v>16</v>
      </c>
      <c r="N199" s="11" t="s">
        <v>98</v>
      </c>
      <c r="O199" s="1" t="s">
        <v>98</v>
      </c>
      <c r="P199" s="1" t="s">
        <v>98</v>
      </c>
      <c r="Q199" s="3">
        <v>1.18</v>
      </c>
      <c r="R199" s="11">
        <v>1.1875</v>
      </c>
      <c r="S199" s="13">
        <v>0.625</v>
      </c>
      <c r="T199" s="3">
        <v>1.89</v>
      </c>
      <c r="U199" s="13">
        <v>1.875</v>
      </c>
      <c r="V199" s="1" t="s">
        <v>98</v>
      </c>
      <c r="W199" s="1" t="s">
        <v>98</v>
      </c>
      <c r="X199" s="1" t="s">
        <v>98</v>
      </c>
      <c r="Y199" s="16">
        <v>2.4900000000000002</v>
      </c>
      <c r="Z199" s="18">
        <v>3.1875</v>
      </c>
      <c r="AA199" s="18">
        <v>1.8125</v>
      </c>
      <c r="AB199" s="1" t="s">
        <v>98</v>
      </c>
      <c r="AC199" s="1" t="s">
        <v>98</v>
      </c>
      <c r="AD199" s="1" t="s">
        <v>98</v>
      </c>
      <c r="AE199" s="1" t="s">
        <v>98</v>
      </c>
      <c r="AF199" s="1" t="s">
        <v>98</v>
      </c>
      <c r="AG199" s="3">
        <v>4.2300000000000004</v>
      </c>
      <c r="AH199" s="1" t="s">
        <v>98</v>
      </c>
      <c r="AI199" s="1" t="s">
        <v>98</v>
      </c>
      <c r="AJ199" s="3">
        <v>9.7100000000000009</v>
      </c>
      <c r="AK199" s="1" t="s">
        <v>98</v>
      </c>
      <c r="AL199" s="1" t="s">
        <v>98</v>
      </c>
      <c r="AM199" s="4">
        <v>3400</v>
      </c>
      <c r="AN199" s="4">
        <v>487</v>
      </c>
      <c r="AO199" s="4">
        <v>415</v>
      </c>
      <c r="AP199" s="3">
        <v>6.71</v>
      </c>
      <c r="AQ199" s="4">
        <v>1290</v>
      </c>
      <c r="AR199" s="4">
        <v>246</v>
      </c>
      <c r="AS199" s="4">
        <v>161</v>
      </c>
      <c r="AT199" s="3">
        <v>4.13</v>
      </c>
      <c r="AU199" s="1" t="s">
        <v>98</v>
      </c>
      <c r="AV199" s="1" t="s">
        <v>98</v>
      </c>
      <c r="AW199" s="1" t="s">
        <v>98</v>
      </c>
      <c r="AX199" s="2">
        <v>79.099999999999994</v>
      </c>
      <c r="AY199" s="4">
        <v>67800</v>
      </c>
      <c r="AZ199" s="1" t="s">
        <v>98</v>
      </c>
      <c r="BA199" s="2">
        <v>58</v>
      </c>
      <c r="BB199" s="4">
        <v>439</v>
      </c>
      <c r="BC199" s="1" t="s">
        <v>98</v>
      </c>
      <c r="BD199" s="1" t="s">
        <v>98</v>
      </c>
      <c r="BE199" s="4">
        <v>102</v>
      </c>
      <c r="BF199" s="4">
        <v>243</v>
      </c>
      <c r="BG199" s="1" t="s">
        <v>98</v>
      </c>
      <c r="BH199" s="1" t="s">
        <v>98</v>
      </c>
      <c r="BI199" s="1" t="s">
        <v>98</v>
      </c>
      <c r="BJ199" s="1" t="s">
        <v>98</v>
      </c>
      <c r="BK199" s="1" t="s">
        <v>98</v>
      </c>
      <c r="BL199" s="1" t="s">
        <v>98</v>
      </c>
      <c r="BM199" s="1" t="s">
        <v>98</v>
      </c>
      <c r="BN199" s="1" t="s">
        <v>98</v>
      </c>
      <c r="BO199" s="1" t="s">
        <v>98</v>
      </c>
      <c r="BP199" s="1" t="s">
        <v>98</v>
      </c>
      <c r="BQ199" s="1" t="s">
        <v>98</v>
      </c>
      <c r="BR199" s="1" t="s">
        <v>98</v>
      </c>
      <c r="BS199" s="1" t="s">
        <v>98</v>
      </c>
      <c r="BT199" s="1" t="s">
        <v>98</v>
      </c>
      <c r="BU199" s="1" t="s">
        <v>98</v>
      </c>
      <c r="BV199" s="1" t="s">
        <v>98</v>
      </c>
      <c r="BW199" s="3">
        <v>4.75</v>
      </c>
      <c r="BX199" s="2">
        <v>14.5</v>
      </c>
      <c r="BY199" s="2">
        <v>77.400000000000006</v>
      </c>
      <c r="BZ199" s="1" t="s">
        <v>98</v>
      </c>
      <c r="CA199" s="2">
        <v>93.4</v>
      </c>
      <c r="CB199" s="2">
        <v>48.8</v>
      </c>
      <c r="CC199" s="2">
        <v>64.8</v>
      </c>
      <c r="CD199" s="11">
        <v>10</v>
      </c>
      <c r="CE199" s="11">
        <v>7.5</v>
      </c>
      <c r="CF199" s="12">
        <v>3</v>
      </c>
      <c r="CG199" s="3">
        <f>Beams!$B$11/F199</f>
        <v>148.67724867724868</v>
      </c>
      <c r="CH199" s="3">
        <f>Beams!$B$9/AO199</f>
        <v>27.08433734939759</v>
      </c>
      <c r="CI199" s="3">
        <f>Beams!$C$9/AS199</f>
        <v>69.813664596273298</v>
      </c>
      <c r="CJ199" s="3">
        <f>Beams!$B$8*BE199/(AQ199*2*T199)</f>
        <v>235.1175095361142</v>
      </c>
      <c r="CK199" s="3">
        <f>Beams!$C$8*BF199/(AM199*Q199)</f>
        <v>680.78763708873385</v>
      </c>
      <c r="CL199" s="3">
        <f>Beams!$B$12*T199/AX199</f>
        <v>268.56637168141594</v>
      </c>
      <c r="CM199" s="3">
        <f>Beams!$B$12*Q199/AX199</f>
        <v>167.67635903919088</v>
      </c>
      <c r="CN199" s="3">
        <f t="shared" si="6"/>
        <v>665.2305025961042</v>
      </c>
      <c r="CO199" s="3">
        <f t="shared" si="7"/>
        <v>1238.978897438941</v>
      </c>
      <c r="CP199" s="3"/>
      <c r="CQ199" s="3">
        <f>MIN(Beams!$B$21:$B$22)/MAX(CN199:CP199)-1</f>
        <v>15.142324975301392</v>
      </c>
      <c r="CS199" s="1"/>
      <c r="CT199" s="2"/>
      <c r="CU199" s="2"/>
      <c r="CV199" s="1"/>
      <c r="CW199" s="1"/>
      <c r="CX199" s="1"/>
      <c r="CY199" s="2"/>
      <c r="CZ199" s="2"/>
      <c r="DA199" s="2"/>
      <c r="DB199" s="1"/>
      <c r="DC199" s="1"/>
      <c r="DD199" s="1"/>
      <c r="DE199" s="1"/>
      <c r="DF199" s="1"/>
      <c r="DG199" s="3"/>
      <c r="DH199" s="1"/>
      <c r="DI199" s="1"/>
      <c r="DJ199" s="2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4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26"/>
    </row>
    <row r="200" spans="1:162" x14ac:dyDescent="0.55000000000000004">
      <c r="A200" s="1" t="s">
        <v>17</v>
      </c>
      <c r="B200" s="1" t="s">
        <v>295</v>
      </c>
      <c r="C200" s="1" t="s">
        <v>295</v>
      </c>
      <c r="D200" s="1" t="s">
        <v>100</v>
      </c>
      <c r="E200" s="4">
        <v>233</v>
      </c>
      <c r="F200" s="2">
        <v>68.5</v>
      </c>
      <c r="G200" s="2">
        <v>16</v>
      </c>
      <c r="H200" s="11">
        <v>16</v>
      </c>
      <c r="I200" s="1" t="s">
        <v>98</v>
      </c>
      <c r="J200" s="1" t="s">
        <v>98</v>
      </c>
      <c r="K200" s="1" t="s">
        <v>98</v>
      </c>
      <c r="L200" s="2">
        <v>15.9</v>
      </c>
      <c r="M200" s="11">
        <v>15.875</v>
      </c>
      <c r="N200" s="11" t="s">
        <v>98</v>
      </c>
      <c r="O200" s="1" t="s">
        <v>98</v>
      </c>
      <c r="P200" s="1" t="s">
        <v>98</v>
      </c>
      <c r="Q200" s="3">
        <v>1.07</v>
      </c>
      <c r="R200" s="11">
        <v>1.0625</v>
      </c>
      <c r="S200" s="13">
        <v>0.5625</v>
      </c>
      <c r="T200" s="3">
        <v>1.72</v>
      </c>
      <c r="U200" s="13">
        <v>1.75</v>
      </c>
      <c r="V200" s="1" t="s">
        <v>98</v>
      </c>
      <c r="W200" s="1" t="s">
        <v>98</v>
      </c>
      <c r="X200" s="1" t="s">
        <v>98</v>
      </c>
      <c r="Y200" s="16">
        <v>2.3199999999999998</v>
      </c>
      <c r="Z200" s="18">
        <v>3</v>
      </c>
      <c r="AA200" s="18">
        <v>1.75</v>
      </c>
      <c r="AB200" s="1" t="s">
        <v>98</v>
      </c>
      <c r="AC200" s="1" t="s">
        <v>98</v>
      </c>
      <c r="AD200" s="1" t="s">
        <v>98</v>
      </c>
      <c r="AE200" s="1" t="s">
        <v>98</v>
      </c>
      <c r="AF200" s="1" t="s">
        <v>98</v>
      </c>
      <c r="AG200" s="3">
        <v>4.62</v>
      </c>
      <c r="AH200" s="1" t="s">
        <v>98</v>
      </c>
      <c r="AI200" s="1" t="s">
        <v>98</v>
      </c>
      <c r="AJ200" s="2">
        <v>10.7</v>
      </c>
      <c r="AK200" s="1" t="s">
        <v>98</v>
      </c>
      <c r="AL200" s="1" t="s">
        <v>98</v>
      </c>
      <c r="AM200" s="4">
        <v>3010</v>
      </c>
      <c r="AN200" s="4">
        <v>436</v>
      </c>
      <c r="AO200" s="4">
        <v>375</v>
      </c>
      <c r="AP200" s="3">
        <v>6.63</v>
      </c>
      <c r="AQ200" s="4">
        <v>1150</v>
      </c>
      <c r="AR200" s="4">
        <v>221</v>
      </c>
      <c r="AS200" s="4">
        <v>145</v>
      </c>
      <c r="AT200" s="3">
        <v>4.0999999999999996</v>
      </c>
      <c r="AU200" s="1" t="s">
        <v>98</v>
      </c>
      <c r="AV200" s="1" t="s">
        <v>98</v>
      </c>
      <c r="AW200" s="1" t="s">
        <v>98</v>
      </c>
      <c r="AX200" s="2">
        <v>59.5</v>
      </c>
      <c r="AY200" s="4">
        <v>59000</v>
      </c>
      <c r="AZ200" s="1" t="s">
        <v>98</v>
      </c>
      <c r="BA200" s="2">
        <v>56.8</v>
      </c>
      <c r="BB200" s="4">
        <v>388</v>
      </c>
      <c r="BC200" s="1" t="s">
        <v>98</v>
      </c>
      <c r="BD200" s="1" t="s">
        <v>98</v>
      </c>
      <c r="BE200" s="2">
        <v>91.1</v>
      </c>
      <c r="BF200" s="4">
        <v>216</v>
      </c>
      <c r="BG200" s="1" t="s">
        <v>98</v>
      </c>
      <c r="BH200" s="1" t="s">
        <v>98</v>
      </c>
      <c r="BI200" s="1" t="s">
        <v>98</v>
      </c>
      <c r="BJ200" s="1" t="s">
        <v>98</v>
      </c>
      <c r="BK200" s="1" t="s">
        <v>98</v>
      </c>
      <c r="BL200" s="1" t="s">
        <v>98</v>
      </c>
      <c r="BM200" s="1" t="s">
        <v>98</v>
      </c>
      <c r="BN200" s="1" t="s">
        <v>98</v>
      </c>
      <c r="BO200" s="1" t="s">
        <v>98</v>
      </c>
      <c r="BP200" s="1" t="s">
        <v>98</v>
      </c>
      <c r="BQ200" s="1" t="s">
        <v>98</v>
      </c>
      <c r="BR200" s="1" t="s">
        <v>98</v>
      </c>
      <c r="BS200" s="1" t="s">
        <v>98</v>
      </c>
      <c r="BT200" s="1" t="s">
        <v>98</v>
      </c>
      <c r="BU200" s="1" t="s">
        <v>98</v>
      </c>
      <c r="BV200" s="1" t="s">
        <v>98</v>
      </c>
      <c r="BW200" s="3">
        <v>4.6900000000000004</v>
      </c>
      <c r="BX200" s="2">
        <v>14.3</v>
      </c>
      <c r="BY200" s="2">
        <v>76.5</v>
      </c>
      <c r="BZ200" s="1" t="s">
        <v>98</v>
      </c>
      <c r="CA200" s="2">
        <v>92.4</v>
      </c>
      <c r="CB200" s="2">
        <v>47.9</v>
      </c>
      <c r="CC200" s="2">
        <v>63.8</v>
      </c>
      <c r="CD200" s="11">
        <v>10</v>
      </c>
      <c r="CE200" s="11">
        <v>7.5</v>
      </c>
      <c r="CF200" s="12">
        <v>3</v>
      </c>
      <c r="CG200" s="3">
        <f>Beams!$B$11/F200</f>
        <v>164.08759124087592</v>
      </c>
      <c r="CH200" s="3">
        <f>Beams!$B$9/AO200</f>
        <v>29.973333333333333</v>
      </c>
      <c r="CI200" s="3">
        <f>Beams!$C$9/AS200</f>
        <v>77.517241379310349</v>
      </c>
      <c r="CJ200" s="3">
        <f>Beams!$B$8*BE200/(AQ200*2*T200)</f>
        <v>258.83822042467136</v>
      </c>
      <c r="CK200" s="3">
        <f>Beams!$C$8*BF200/(AM200*Q200)</f>
        <v>753.82370292172504</v>
      </c>
      <c r="CL200" s="3">
        <f>Beams!$B$12*T200/AX200</f>
        <v>324.92100840336133</v>
      </c>
      <c r="CM200" s="3">
        <f>Beams!$B$12*Q200/AX200</f>
        <v>202.1310924369748</v>
      </c>
      <c r="CN200" s="3">
        <f t="shared" si="6"/>
        <v>769.06915058795676</v>
      </c>
      <c r="CO200" s="3">
        <f t="shared" si="7"/>
        <v>1378.7951845984362</v>
      </c>
      <c r="CP200" s="3"/>
      <c r="CQ200" s="3">
        <f>MIN(Beams!$B$21:$B$22)/MAX(CN200:CP200)-1</f>
        <v>13.505417645351619</v>
      </c>
      <c r="CS200" s="1"/>
      <c r="CT200" s="2"/>
      <c r="CU200" s="2"/>
      <c r="CV200" s="1"/>
      <c r="CW200" s="1"/>
      <c r="CX200" s="1"/>
      <c r="CY200" s="2"/>
      <c r="CZ200" s="2"/>
      <c r="DA200" s="2"/>
      <c r="DB200" s="1"/>
      <c r="DC200" s="1"/>
      <c r="DD200" s="1"/>
      <c r="DE200" s="1"/>
      <c r="DF200" s="1"/>
      <c r="DG200" s="3"/>
      <c r="DH200" s="1"/>
      <c r="DI200" s="1"/>
      <c r="DJ200" s="2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4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26"/>
    </row>
    <row r="201" spans="1:162" x14ac:dyDescent="0.55000000000000004">
      <c r="A201" s="1" t="s">
        <v>17</v>
      </c>
      <c r="B201" s="1" t="s">
        <v>296</v>
      </c>
      <c r="C201" s="1" t="s">
        <v>296</v>
      </c>
      <c r="D201" s="1" t="s">
        <v>100</v>
      </c>
      <c r="E201" s="4">
        <v>211</v>
      </c>
      <c r="F201" s="2">
        <v>62</v>
      </c>
      <c r="G201" s="2">
        <v>15.7</v>
      </c>
      <c r="H201" s="11">
        <v>15.75</v>
      </c>
      <c r="I201" s="1" t="s">
        <v>98</v>
      </c>
      <c r="J201" s="1" t="s">
        <v>98</v>
      </c>
      <c r="K201" s="1" t="s">
        <v>98</v>
      </c>
      <c r="L201" s="2">
        <v>15.8</v>
      </c>
      <c r="M201" s="11">
        <v>15.75</v>
      </c>
      <c r="N201" s="11" t="s">
        <v>98</v>
      </c>
      <c r="O201" s="1" t="s">
        <v>98</v>
      </c>
      <c r="P201" s="1" t="s">
        <v>98</v>
      </c>
      <c r="Q201" s="14">
        <v>0.98</v>
      </c>
      <c r="R201" s="11">
        <v>1</v>
      </c>
      <c r="S201" s="13">
        <v>0.5</v>
      </c>
      <c r="T201" s="3">
        <v>1.56</v>
      </c>
      <c r="U201" s="13">
        <v>1.5625</v>
      </c>
      <c r="V201" s="1" t="s">
        <v>98</v>
      </c>
      <c r="W201" s="1" t="s">
        <v>98</v>
      </c>
      <c r="X201" s="1" t="s">
        <v>98</v>
      </c>
      <c r="Y201" s="16">
        <v>2.16</v>
      </c>
      <c r="Z201" s="18">
        <v>2.875</v>
      </c>
      <c r="AA201" s="18">
        <v>1.6875</v>
      </c>
      <c r="AB201" s="1" t="s">
        <v>98</v>
      </c>
      <c r="AC201" s="1" t="s">
        <v>98</v>
      </c>
      <c r="AD201" s="1" t="s">
        <v>98</v>
      </c>
      <c r="AE201" s="1" t="s">
        <v>98</v>
      </c>
      <c r="AF201" s="1" t="s">
        <v>98</v>
      </c>
      <c r="AG201" s="3">
        <v>5.0599999999999996</v>
      </c>
      <c r="AH201" s="1" t="s">
        <v>98</v>
      </c>
      <c r="AI201" s="1" t="s">
        <v>98</v>
      </c>
      <c r="AJ201" s="2">
        <v>11.6</v>
      </c>
      <c r="AK201" s="1" t="s">
        <v>98</v>
      </c>
      <c r="AL201" s="1" t="s">
        <v>98</v>
      </c>
      <c r="AM201" s="4">
        <v>2660</v>
      </c>
      <c r="AN201" s="4">
        <v>390</v>
      </c>
      <c r="AO201" s="4">
        <v>338</v>
      </c>
      <c r="AP201" s="3">
        <v>6.55</v>
      </c>
      <c r="AQ201" s="4">
        <v>1030</v>
      </c>
      <c r="AR201" s="4">
        <v>198</v>
      </c>
      <c r="AS201" s="4">
        <v>130</v>
      </c>
      <c r="AT201" s="3">
        <v>4.07</v>
      </c>
      <c r="AU201" s="1" t="s">
        <v>98</v>
      </c>
      <c r="AV201" s="1" t="s">
        <v>98</v>
      </c>
      <c r="AW201" s="1" t="s">
        <v>98</v>
      </c>
      <c r="AX201" s="2">
        <v>44.6</v>
      </c>
      <c r="AY201" s="4">
        <v>51500</v>
      </c>
      <c r="AZ201" s="1" t="s">
        <v>98</v>
      </c>
      <c r="BA201" s="2">
        <v>55.9</v>
      </c>
      <c r="BB201" s="4">
        <v>344</v>
      </c>
      <c r="BC201" s="1" t="s">
        <v>98</v>
      </c>
      <c r="BD201" s="1" t="s">
        <v>98</v>
      </c>
      <c r="BE201" s="2">
        <v>81.7</v>
      </c>
      <c r="BF201" s="4">
        <v>194</v>
      </c>
      <c r="BG201" s="1" t="s">
        <v>98</v>
      </c>
      <c r="BH201" s="1" t="s">
        <v>98</v>
      </c>
      <c r="BI201" s="1" t="s">
        <v>98</v>
      </c>
      <c r="BJ201" s="1" t="s">
        <v>98</v>
      </c>
      <c r="BK201" s="1" t="s">
        <v>98</v>
      </c>
      <c r="BL201" s="1" t="s">
        <v>98</v>
      </c>
      <c r="BM201" s="1" t="s">
        <v>98</v>
      </c>
      <c r="BN201" s="1" t="s">
        <v>98</v>
      </c>
      <c r="BO201" s="1" t="s">
        <v>98</v>
      </c>
      <c r="BP201" s="1" t="s">
        <v>98</v>
      </c>
      <c r="BQ201" s="1" t="s">
        <v>98</v>
      </c>
      <c r="BR201" s="1" t="s">
        <v>98</v>
      </c>
      <c r="BS201" s="1" t="s">
        <v>98</v>
      </c>
      <c r="BT201" s="1" t="s">
        <v>98</v>
      </c>
      <c r="BU201" s="1" t="s">
        <v>98</v>
      </c>
      <c r="BV201" s="1" t="s">
        <v>98</v>
      </c>
      <c r="BW201" s="3">
        <v>4.6399999999999997</v>
      </c>
      <c r="BX201" s="2">
        <v>14.1</v>
      </c>
      <c r="BY201" s="2">
        <v>75.8</v>
      </c>
      <c r="BZ201" s="1" t="s">
        <v>98</v>
      </c>
      <c r="CA201" s="2">
        <v>91.6</v>
      </c>
      <c r="CB201" s="2">
        <v>47.2</v>
      </c>
      <c r="CC201" s="2">
        <v>63</v>
      </c>
      <c r="CD201" s="11">
        <v>10</v>
      </c>
      <c r="CE201" s="11">
        <v>7.5</v>
      </c>
      <c r="CF201" s="12">
        <v>3</v>
      </c>
      <c r="CG201" s="3">
        <f>Beams!$B$11/F201</f>
        <v>181.29032258064515</v>
      </c>
      <c r="CH201" s="3">
        <f>Beams!$B$9/AO201</f>
        <v>33.254437869822482</v>
      </c>
      <c r="CI201" s="3">
        <f>Beams!$C$9/AS201</f>
        <v>86.461538461538467</v>
      </c>
      <c r="CJ201" s="3">
        <f>Beams!$B$8*BE201/(AQ201*2*T201)</f>
        <v>285.75678366940502</v>
      </c>
      <c r="CK201" s="3">
        <f>Beams!$C$8*BF201/(AM201*Q201)</f>
        <v>836.48918213902107</v>
      </c>
      <c r="CL201" s="3">
        <f>Beams!$B$12*T201/AX201</f>
        <v>393.14798206278027</v>
      </c>
      <c r="CM201" s="3">
        <f>Beams!$B$12*Q201/AX201</f>
        <v>246.97757847533629</v>
      </c>
      <c r="CN201" s="3">
        <f t="shared" si="6"/>
        <v>894.01992014946848</v>
      </c>
      <c r="CO201" s="3">
        <f t="shared" si="7"/>
        <v>1540.3704165882152</v>
      </c>
      <c r="CP201" s="3"/>
      <c r="CQ201" s="3">
        <f>MIN(Beams!$B$21:$B$22)/MAX(CN201:CP201)-1</f>
        <v>11.983889968685739</v>
      </c>
      <c r="CS201" s="1"/>
      <c r="CT201" s="2"/>
      <c r="CU201" s="2"/>
      <c r="CV201" s="1"/>
      <c r="CW201" s="1"/>
      <c r="CX201" s="1"/>
      <c r="CY201" s="2"/>
      <c r="CZ201" s="2"/>
      <c r="DA201" s="2"/>
      <c r="DB201" s="1"/>
      <c r="DC201" s="1"/>
      <c r="DD201" s="1"/>
      <c r="DE201" s="1"/>
      <c r="DF201" s="1"/>
      <c r="DG201" s="3"/>
      <c r="DH201" s="1"/>
      <c r="DI201" s="1"/>
      <c r="DJ201" s="2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4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26"/>
    </row>
    <row r="202" spans="1:162" x14ac:dyDescent="0.55000000000000004">
      <c r="A202" s="1" t="s">
        <v>17</v>
      </c>
      <c r="B202" s="1" t="s">
        <v>297</v>
      </c>
      <c r="C202" s="1" t="s">
        <v>297</v>
      </c>
      <c r="D202" s="1" t="s">
        <v>100</v>
      </c>
      <c r="E202" s="4">
        <v>193</v>
      </c>
      <c r="F202" s="2">
        <v>56.8</v>
      </c>
      <c r="G202" s="2">
        <v>15.5</v>
      </c>
      <c r="H202" s="11">
        <v>15.5</v>
      </c>
      <c r="I202" s="1" t="s">
        <v>98</v>
      </c>
      <c r="J202" s="1" t="s">
        <v>98</v>
      </c>
      <c r="K202" s="1" t="s">
        <v>98</v>
      </c>
      <c r="L202" s="2">
        <v>15.7</v>
      </c>
      <c r="M202" s="11">
        <v>15.75</v>
      </c>
      <c r="N202" s="11" t="s">
        <v>98</v>
      </c>
      <c r="O202" s="1" t="s">
        <v>98</v>
      </c>
      <c r="P202" s="1" t="s">
        <v>98</v>
      </c>
      <c r="Q202" s="14">
        <v>0.89</v>
      </c>
      <c r="R202" s="11">
        <v>0.875</v>
      </c>
      <c r="S202" s="13">
        <v>0.4375</v>
      </c>
      <c r="T202" s="3">
        <v>1.44</v>
      </c>
      <c r="U202" s="13">
        <v>1.4375</v>
      </c>
      <c r="V202" s="1" t="s">
        <v>98</v>
      </c>
      <c r="W202" s="1" t="s">
        <v>98</v>
      </c>
      <c r="X202" s="1" t="s">
        <v>98</v>
      </c>
      <c r="Y202" s="16">
        <v>2.04</v>
      </c>
      <c r="Z202" s="18">
        <v>2.75</v>
      </c>
      <c r="AA202" s="18">
        <v>1.6875</v>
      </c>
      <c r="AB202" s="1" t="s">
        <v>98</v>
      </c>
      <c r="AC202" s="1" t="s">
        <v>98</v>
      </c>
      <c r="AD202" s="1" t="s">
        <v>98</v>
      </c>
      <c r="AE202" s="1" t="s">
        <v>98</v>
      </c>
      <c r="AF202" s="1" t="s">
        <v>98</v>
      </c>
      <c r="AG202" s="3">
        <v>5.45</v>
      </c>
      <c r="AH202" s="1" t="s">
        <v>98</v>
      </c>
      <c r="AI202" s="1" t="s">
        <v>98</v>
      </c>
      <c r="AJ202" s="2">
        <v>12.8</v>
      </c>
      <c r="AK202" s="1" t="s">
        <v>98</v>
      </c>
      <c r="AL202" s="1" t="s">
        <v>98</v>
      </c>
      <c r="AM202" s="4">
        <v>2400</v>
      </c>
      <c r="AN202" s="4">
        <v>355</v>
      </c>
      <c r="AO202" s="4">
        <v>310</v>
      </c>
      <c r="AP202" s="3">
        <v>6.5</v>
      </c>
      <c r="AQ202" s="4">
        <v>931</v>
      </c>
      <c r="AR202" s="4">
        <v>180</v>
      </c>
      <c r="AS202" s="4">
        <v>119</v>
      </c>
      <c r="AT202" s="3">
        <v>4.05</v>
      </c>
      <c r="AU202" s="1" t="s">
        <v>98</v>
      </c>
      <c r="AV202" s="1" t="s">
        <v>98</v>
      </c>
      <c r="AW202" s="1" t="s">
        <v>98</v>
      </c>
      <c r="AX202" s="2">
        <v>34.799999999999997</v>
      </c>
      <c r="AY202" s="4">
        <v>45900</v>
      </c>
      <c r="AZ202" s="1" t="s">
        <v>98</v>
      </c>
      <c r="BA202" s="2">
        <v>55.2</v>
      </c>
      <c r="BB202" s="4">
        <v>312</v>
      </c>
      <c r="BC202" s="1" t="s">
        <v>98</v>
      </c>
      <c r="BD202" s="1" t="s">
        <v>98</v>
      </c>
      <c r="BE202" s="2">
        <v>75</v>
      </c>
      <c r="BF202" s="4">
        <v>177</v>
      </c>
      <c r="BG202" s="1" t="s">
        <v>98</v>
      </c>
      <c r="BH202" s="1" t="s">
        <v>98</v>
      </c>
      <c r="BI202" s="1" t="s">
        <v>98</v>
      </c>
      <c r="BJ202" s="1" t="s">
        <v>98</v>
      </c>
      <c r="BK202" s="1" t="s">
        <v>98</v>
      </c>
      <c r="BL202" s="1" t="s">
        <v>98</v>
      </c>
      <c r="BM202" s="1" t="s">
        <v>98</v>
      </c>
      <c r="BN202" s="1" t="s">
        <v>98</v>
      </c>
      <c r="BO202" s="1" t="s">
        <v>98</v>
      </c>
      <c r="BP202" s="1" t="s">
        <v>98</v>
      </c>
      <c r="BQ202" s="1" t="s">
        <v>98</v>
      </c>
      <c r="BR202" s="1" t="s">
        <v>98</v>
      </c>
      <c r="BS202" s="1" t="s">
        <v>98</v>
      </c>
      <c r="BT202" s="1" t="s">
        <v>98</v>
      </c>
      <c r="BU202" s="1" t="s">
        <v>98</v>
      </c>
      <c r="BV202" s="1" t="s">
        <v>98</v>
      </c>
      <c r="BW202" s="3">
        <v>4.59</v>
      </c>
      <c r="BX202" s="2">
        <v>14.1</v>
      </c>
      <c r="BY202" s="2">
        <v>75.3</v>
      </c>
      <c r="BZ202" s="1" t="s">
        <v>98</v>
      </c>
      <c r="CA202" s="2">
        <v>91</v>
      </c>
      <c r="CB202" s="2">
        <v>46.7</v>
      </c>
      <c r="CC202" s="2">
        <v>62.4</v>
      </c>
      <c r="CD202" s="11">
        <v>10</v>
      </c>
      <c r="CE202" s="11">
        <v>7.5</v>
      </c>
      <c r="CF202" s="12">
        <v>3</v>
      </c>
      <c r="CG202" s="3">
        <f>Beams!$B$11/F202</f>
        <v>197.88732394366198</v>
      </c>
      <c r="CH202" s="3">
        <f>Beams!$B$9/AO202</f>
        <v>36.258064516129032</v>
      </c>
      <c r="CI202" s="3">
        <f>Beams!$C$9/AS202</f>
        <v>94.453781512605048</v>
      </c>
      <c r="CJ202" s="3">
        <f>Beams!$B$8*BE202/(AQ202*2*T202)</f>
        <v>314.40207662012176</v>
      </c>
      <c r="CK202" s="3">
        <f>Beams!$C$8*BF202/(AM202*Q202)</f>
        <v>931.40449438202245</v>
      </c>
      <c r="CL202" s="3">
        <f>Beams!$B$12*T202/AX202</f>
        <v>465.10344827586209</v>
      </c>
      <c r="CM202" s="3">
        <f>Beams!$B$12*Q202/AX202</f>
        <v>287.45977011494256</v>
      </c>
      <c r="CN202" s="3">
        <f t="shared" si="6"/>
        <v>1026.3951795726512</v>
      </c>
      <c r="CO202" s="3">
        <f t="shared" si="7"/>
        <v>1720.0057468727384</v>
      </c>
      <c r="CP202" s="3"/>
      <c r="CQ202" s="3">
        <f>MIN(Beams!$B$21:$B$22)/MAX(CN202:CP202)-1</f>
        <v>10.62786812565213</v>
      </c>
      <c r="CS202" s="1"/>
      <c r="CT202" s="2"/>
      <c r="CU202" s="2"/>
      <c r="CV202" s="1"/>
      <c r="CW202" s="1"/>
      <c r="CX202" s="1"/>
      <c r="CY202" s="2"/>
      <c r="CZ202" s="2"/>
      <c r="DA202" s="2"/>
      <c r="DB202" s="1"/>
      <c r="DC202" s="1"/>
      <c r="DD202" s="1"/>
      <c r="DE202" s="1"/>
      <c r="DF202" s="1"/>
      <c r="DG202" s="3"/>
      <c r="DH202" s="1"/>
      <c r="DI202" s="1"/>
      <c r="DJ202" s="2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4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26"/>
    </row>
    <row r="203" spans="1:162" x14ac:dyDescent="0.55000000000000004">
      <c r="A203" s="1" t="s">
        <v>17</v>
      </c>
      <c r="B203" s="1" t="s">
        <v>298</v>
      </c>
      <c r="C203" s="1" t="s">
        <v>298</v>
      </c>
      <c r="D203" s="1" t="s">
        <v>100</v>
      </c>
      <c r="E203" s="4">
        <v>176</v>
      </c>
      <c r="F203" s="2">
        <v>51.8</v>
      </c>
      <c r="G203" s="2">
        <v>15.2</v>
      </c>
      <c r="H203" s="11">
        <v>15.25</v>
      </c>
      <c r="I203" s="1" t="s">
        <v>98</v>
      </c>
      <c r="J203" s="1" t="s">
        <v>98</v>
      </c>
      <c r="K203" s="1" t="s">
        <v>98</v>
      </c>
      <c r="L203" s="2">
        <v>15.7</v>
      </c>
      <c r="M203" s="11">
        <v>15.625</v>
      </c>
      <c r="N203" s="11" t="s">
        <v>98</v>
      </c>
      <c r="O203" s="1" t="s">
        <v>98</v>
      </c>
      <c r="P203" s="1" t="s">
        <v>98</v>
      </c>
      <c r="Q203" s="14">
        <v>0.83</v>
      </c>
      <c r="R203" s="11">
        <v>0.8125</v>
      </c>
      <c r="S203" s="13">
        <v>0.4375</v>
      </c>
      <c r="T203" s="3">
        <v>1.31</v>
      </c>
      <c r="U203" s="13">
        <v>1.3125</v>
      </c>
      <c r="V203" s="1" t="s">
        <v>98</v>
      </c>
      <c r="W203" s="1" t="s">
        <v>98</v>
      </c>
      <c r="X203" s="1" t="s">
        <v>98</v>
      </c>
      <c r="Y203" s="16">
        <v>1.91</v>
      </c>
      <c r="Z203" s="18">
        <v>2.625</v>
      </c>
      <c r="AA203" s="18">
        <v>1.625</v>
      </c>
      <c r="AB203" s="1" t="s">
        <v>98</v>
      </c>
      <c r="AC203" s="1" t="s">
        <v>98</v>
      </c>
      <c r="AD203" s="1" t="s">
        <v>98</v>
      </c>
      <c r="AE203" s="1" t="s">
        <v>98</v>
      </c>
      <c r="AF203" s="1" t="s">
        <v>98</v>
      </c>
      <c r="AG203" s="3">
        <v>5.97</v>
      </c>
      <c r="AH203" s="1" t="s">
        <v>98</v>
      </c>
      <c r="AI203" s="1" t="s">
        <v>98</v>
      </c>
      <c r="AJ203" s="2">
        <v>13.7</v>
      </c>
      <c r="AK203" s="1" t="s">
        <v>98</v>
      </c>
      <c r="AL203" s="1" t="s">
        <v>98</v>
      </c>
      <c r="AM203" s="4">
        <v>2140</v>
      </c>
      <c r="AN203" s="4">
        <v>320</v>
      </c>
      <c r="AO203" s="4">
        <v>281</v>
      </c>
      <c r="AP203" s="3">
        <v>6.43</v>
      </c>
      <c r="AQ203" s="4">
        <v>838</v>
      </c>
      <c r="AR203" s="4">
        <v>163</v>
      </c>
      <c r="AS203" s="4">
        <v>107</v>
      </c>
      <c r="AT203" s="3">
        <v>4.0199999999999996</v>
      </c>
      <c r="AU203" s="1" t="s">
        <v>98</v>
      </c>
      <c r="AV203" s="1" t="s">
        <v>98</v>
      </c>
      <c r="AW203" s="1" t="s">
        <v>98</v>
      </c>
      <c r="AX203" s="2">
        <v>26.5</v>
      </c>
      <c r="AY203" s="4">
        <v>40500</v>
      </c>
      <c r="AZ203" s="1" t="s">
        <v>98</v>
      </c>
      <c r="BA203" s="2">
        <v>54.5</v>
      </c>
      <c r="BB203" s="4">
        <v>280</v>
      </c>
      <c r="BC203" s="1" t="s">
        <v>98</v>
      </c>
      <c r="BD203" s="1" t="s">
        <v>98</v>
      </c>
      <c r="BE203" s="2">
        <v>67.599999999999994</v>
      </c>
      <c r="BF203" s="4">
        <v>159</v>
      </c>
      <c r="BG203" s="1" t="s">
        <v>98</v>
      </c>
      <c r="BH203" s="1" t="s">
        <v>98</v>
      </c>
      <c r="BI203" s="1" t="s">
        <v>98</v>
      </c>
      <c r="BJ203" s="1" t="s">
        <v>98</v>
      </c>
      <c r="BK203" s="1" t="s">
        <v>98</v>
      </c>
      <c r="BL203" s="1" t="s">
        <v>98</v>
      </c>
      <c r="BM203" s="1" t="s">
        <v>98</v>
      </c>
      <c r="BN203" s="1" t="s">
        <v>98</v>
      </c>
      <c r="BO203" s="1" t="s">
        <v>98</v>
      </c>
      <c r="BP203" s="1" t="s">
        <v>98</v>
      </c>
      <c r="BQ203" s="1" t="s">
        <v>98</v>
      </c>
      <c r="BR203" s="1" t="s">
        <v>98</v>
      </c>
      <c r="BS203" s="1" t="s">
        <v>98</v>
      </c>
      <c r="BT203" s="1" t="s">
        <v>98</v>
      </c>
      <c r="BU203" s="1" t="s">
        <v>98</v>
      </c>
      <c r="BV203" s="1" t="s">
        <v>98</v>
      </c>
      <c r="BW203" s="3">
        <v>4.55</v>
      </c>
      <c r="BX203" s="2">
        <v>13.9</v>
      </c>
      <c r="BY203" s="2">
        <v>74.8</v>
      </c>
      <c r="BZ203" s="1" t="s">
        <v>98</v>
      </c>
      <c r="CA203" s="2">
        <v>90.5</v>
      </c>
      <c r="CB203" s="2">
        <v>46.1</v>
      </c>
      <c r="CC203" s="2">
        <v>61.8</v>
      </c>
      <c r="CD203" s="11">
        <v>10</v>
      </c>
      <c r="CE203" s="11">
        <v>7.5</v>
      </c>
      <c r="CF203" s="12">
        <v>3</v>
      </c>
      <c r="CG203" s="3">
        <f>Beams!$B$11/F203</f>
        <v>216.98841698841699</v>
      </c>
      <c r="CH203" s="3">
        <f>Beams!$B$9/AO203</f>
        <v>40</v>
      </c>
      <c r="CI203" s="3">
        <f>Beams!$C$9/AS203</f>
        <v>105.04672897196262</v>
      </c>
      <c r="CJ203" s="3">
        <f>Beams!$B$8*BE203/(AQ203*2*T203)</f>
        <v>346.07298365792775</v>
      </c>
      <c r="CK203" s="3">
        <f>Beams!$C$8*BF203/(AM203*Q203)</f>
        <v>1006.1704762977143</v>
      </c>
      <c r="CL203" s="3">
        <f>Beams!$B$12*T203/AX203</f>
        <v>555.63773584905664</v>
      </c>
      <c r="CM203" s="3">
        <f>Beams!$B$12*Q203/AX203</f>
        <v>352.04528301886791</v>
      </c>
      <c r="CN203" s="3">
        <f t="shared" si="6"/>
        <v>1190.1969826304605</v>
      </c>
      <c r="CO203" s="3">
        <f t="shared" si="7"/>
        <v>1881.4925386292571</v>
      </c>
      <c r="CP203" s="3"/>
      <c r="CQ203" s="3">
        <f>MIN(Beams!$B$21:$B$22)/MAX(CN203:CP203)-1</f>
        <v>9.6298587899640591</v>
      </c>
      <c r="CS203" s="1"/>
      <c r="CT203" s="2"/>
      <c r="CU203" s="2"/>
      <c r="CV203" s="1"/>
      <c r="CW203" s="1"/>
      <c r="CX203" s="1"/>
      <c r="CY203" s="2"/>
      <c r="CZ203" s="2"/>
      <c r="DA203" s="2"/>
      <c r="DB203" s="1"/>
      <c r="DC203" s="1"/>
      <c r="DD203" s="1"/>
      <c r="DE203" s="1"/>
      <c r="DF203" s="1"/>
      <c r="DG203" s="3"/>
      <c r="DH203" s="1"/>
      <c r="DI203" s="1"/>
      <c r="DJ203" s="2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4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26"/>
    </row>
    <row r="204" spans="1:162" x14ac:dyDescent="0.55000000000000004">
      <c r="A204" s="1" t="s">
        <v>17</v>
      </c>
      <c r="B204" s="1" t="s">
        <v>299</v>
      </c>
      <c r="C204" s="1" t="s">
        <v>299</v>
      </c>
      <c r="D204" s="1" t="s">
        <v>100</v>
      </c>
      <c r="E204" s="4">
        <v>159</v>
      </c>
      <c r="F204" s="2">
        <v>46.7</v>
      </c>
      <c r="G204" s="2">
        <v>15</v>
      </c>
      <c r="H204" s="11">
        <v>15</v>
      </c>
      <c r="I204" s="1" t="s">
        <v>98</v>
      </c>
      <c r="J204" s="1" t="s">
        <v>98</v>
      </c>
      <c r="K204" s="1" t="s">
        <v>98</v>
      </c>
      <c r="L204" s="2">
        <v>15.6</v>
      </c>
      <c r="M204" s="11">
        <v>15.625</v>
      </c>
      <c r="N204" s="11" t="s">
        <v>98</v>
      </c>
      <c r="O204" s="1" t="s">
        <v>98</v>
      </c>
      <c r="P204" s="1" t="s">
        <v>98</v>
      </c>
      <c r="Q204" s="14">
        <v>0.745</v>
      </c>
      <c r="R204" s="11">
        <v>0.75</v>
      </c>
      <c r="S204" s="13">
        <v>0.375</v>
      </c>
      <c r="T204" s="3">
        <v>1.19</v>
      </c>
      <c r="U204" s="13">
        <v>1.1875</v>
      </c>
      <c r="V204" s="1" t="s">
        <v>98</v>
      </c>
      <c r="W204" s="1" t="s">
        <v>98</v>
      </c>
      <c r="X204" s="1" t="s">
        <v>98</v>
      </c>
      <c r="Y204" s="16">
        <v>1.79</v>
      </c>
      <c r="Z204" s="18">
        <v>2.5</v>
      </c>
      <c r="AA204" s="18">
        <v>1.5625</v>
      </c>
      <c r="AB204" s="1" t="s">
        <v>98</v>
      </c>
      <c r="AC204" s="1" t="s">
        <v>98</v>
      </c>
      <c r="AD204" s="1" t="s">
        <v>98</v>
      </c>
      <c r="AE204" s="1" t="s">
        <v>98</v>
      </c>
      <c r="AF204" s="1" t="s">
        <v>98</v>
      </c>
      <c r="AG204" s="3">
        <v>6.54</v>
      </c>
      <c r="AH204" s="1" t="s">
        <v>98</v>
      </c>
      <c r="AI204" s="1" t="s">
        <v>98</v>
      </c>
      <c r="AJ204" s="2">
        <v>15.3</v>
      </c>
      <c r="AK204" s="1" t="s">
        <v>98</v>
      </c>
      <c r="AL204" s="1" t="s">
        <v>98</v>
      </c>
      <c r="AM204" s="4">
        <v>1900</v>
      </c>
      <c r="AN204" s="4">
        <v>287</v>
      </c>
      <c r="AO204" s="4">
        <v>254</v>
      </c>
      <c r="AP204" s="3">
        <v>6.38</v>
      </c>
      <c r="AQ204" s="4">
        <v>748</v>
      </c>
      <c r="AR204" s="4">
        <v>146</v>
      </c>
      <c r="AS204" s="2">
        <v>96.2</v>
      </c>
      <c r="AT204" s="3">
        <v>4</v>
      </c>
      <c r="AU204" s="1" t="s">
        <v>98</v>
      </c>
      <c r="AV204" s="1" t="s">
        <v>98</v>
      </c>
      <c r="AW204" s="1" t="s">
        <v>98</v>
      </c>
      <c r="AX204" s="2">
        <v>19.7</v>
      </c>
      <c r="AY204" s="4">
        <v>35600</v>
      </c>
      <c r="AZ204" s="1" t="s">
        <v>98</v>
      </c>
      <c r="BA204" s="2">
        <v>53.9</v>
      </c>
      <c r="BB204" s="4">
        <v>250</v>
      </c>
      <c r="BC204" s="1" t="s">
        <v>98</v>
      </c>
      <c r="BD204" s="1" t="s">
        <v>98</v>
      </c>
      <c r="BE204" s="2">
        <v>61</v>
      </c>
      <c r="BF204" s="4">
        <v>143</v>
      </c>
      <c r="BG204" s="1" t="s">
        <v>98</v>
      </c>
      <c r="BH204" s="1" t="s">
        <v>98</v>
      </c>
      <c r="BI204" s="1" t="s">
        <v>98</v>
      </c>
      <c r="BJ204" s="1" t="s">
        <v>98</v>
      </c>
      <c r="BK204" s="1" t="s">
        <v>98</v>
      </c>
      <c r="BL204" s="1" t="s">
        <v>98</v>
      </c>
      <c r="BM204" s="1" t="s">
        <v>98</v>
      </c>
      <c r="BN204" s="1" t="s">
        <v>98</v>
      </c>
      <c r="BO204" s="1" t="s">
        <v>98</v>
      </c>
      <c r="BP204" s="1" t="s">
        <v>98</v>
      </c>
      <c r="BQ204" s="1" t="s">
        <v>98</v>
      </c>
      <c r="BR204" s="1" t="s">
        <v>98</v>
      </c>
      <c r="BS204" s="1" t="s">
        <v>98</v>
      </c>
      <c r="BT204" s="1" t="s">
        <v>98</v>
      </c>
      <c r="BU204" s="1" t="s">
        <v>98</v>
      </c>
      <c r="BV204" s="1" t="s">
        <v>98</v>
      </c>
      <c r="BW204" s="3">
        <v>4.51</v>
      </c>
      <c r="BX204" s="2">
        <v>13.8</v>
      </c>
      <c r="BY204" s="2">
        <v>74.3</v>
      </c>
      <c r="BZ204" s="1" t="s">
        <v>98</v>
      </c>
      <c r="CA204" s="2">
        <v>89.9</v>
      </c>
      <c r="CB204" s="2">
        <v>45.6</v>
      </c>
      <c r="CC204" s="2">
        <v>61.2</v>
      </c>
      <c r="CD204" s="11">
        <v>10</v>
      </c>
      <c r="CE204" s="11">
        <v>7.5</v>
      </c>
      <c r="CF204" s="12">
        <v>3</v>
      </c>
      <c r="CG204" s="3">
        <f>Beams!$B$11/F204</f>
        <v>240.68522483940041</v>
      </c>
      <c r="CH204" s="3">
        <f>Beams!$B$9/AO204</f>
        <v>44.251968503937007</v>
      </c>
      <c r="CI204" s="3">
        <f>Beams!$C$9/AS204</f>
        <v>116.83991683991684</v>
      </c>
      <c r="CJ204" s="3">
        <f>Beams!$B$8*BE204/(AQ204*2*T204)</f>
        <v>385.1390823709163</v>
      </c>
      <c r="CK204" s="3">
        <f>Beams!$C$8*BF204/(AM204*Q204)</f>
        <v>1135.5139526669022</v>
      </c>
      <c r="CL204" s="3">
        <f>Beams!$B$12*T204/AX204</f>
        <v>678.96446700507613</v>
      </c>
      <c r="CM204" s="3">
        <f>Beams!$B$12*Q204/AX204</f>
        <v>425.06598984771574</v>
      </c>
      <c r="CN204" s="3">
        <f t="shared" si="6"/>
        <v>1410.460714427099</v>
      </c>
      <c r="CO204" s="3">
        <f t="shared" si="7"/>
        <v>2138.1403002484417</v>
      </c>
      <c r="CP204" s="3"/>
      <c r="CQ204" s="3">
        <f>MIN(Beams!$B$21:$B$22)/MAX(CN204:CP204)-1</f>
        <v>8.3539231254731483</v>
      </c>
      <c r="CS204" s="1"/>
      <c r="CT204" s="2"/>
      <c r="CU204" s="2"/>
      <c r="CV204" s="1"/>
      <c r="CW204" s="1"/>
      <c r="CX204" s="1"/>
      <c r="CY204" s="2"/>
      <c r="CZ204" s="2"/>
      <c r="DA204" s="2"/>
      <c r="DB204" s="1"/>
      <c r="DC204" s="1"/>
      <c r="DD204" s="1"/>
      <c r="DE204" s="1"/>
      <c r="DF204" s="1"/>
      <c r="DG204" s="3"/>
      <c r="DH204" s="1"/>
      <c r="DI204" s="1"/>
      <c r="DJ204" s="2"/>
      <c r="DK204" s="1"/>
      <c r="DL204" s="1"/>
      <c r="DM204" s="1"/>
      <c r="DN204" s="1"/>
      <c r="DO204" s="1"/>
      <c r="DP204" s="1"/>
      <c r="DQ204" s="1"/>
      <c r="DR204" s="1"/>
      <c r="DS204" s="1"/>
      <c r="DT204" s="2"/>
      <c r="DU204" s="1"/>
      <c r="DV204" s="1"/>
      <c r="DW204" s="1"/>
      <c r="DX204" s="1"/>
      <c r="DY204" s="1"/>
      <c r="DZ204" s="1"/>
      <c r="EA204" s="1"/>
      <c r="EB204" s="1"/>
      <c r="EC204" s="1"/>
      <c r="ED204" s="4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</row>
    <row r="205" spans="1:162" x14ac:dyDescent="0.55000000000000004">
      <c r="A205" s="1" t="s">
        <v>17</v>
      </c>
      <c r="B205" s="1" t="s">
        <v>300</v>
      </c>
      <c r="C205" s="1" t="s">
        <v>300</v>
      </c>
      <c r="D205" s="1" t="s">
        <v>100</v>
      </c>
      <c r="E205" s="4">
        <v>145</v>
      </c>
      <c r="F205" s="2">
        <v>42.7</v>
      </c>
      <c r="G205" s="2">
        <v>14.8</v>
      </c>
      <c r="H205" s="11">
        <v>14.75</v>
      </c>
      <c r="I205" s="1" t="s">
        <v>98</v>
      </c>
      <c r="J205" s="1" t="s">
        <v>98</v>
      </c>
      <c r="K205" s="1" t="s">
        <v>98</v>
      </c>
      <c r="L205" s="2">
        <v>15.5</v>
      </c>
      <c r="M205" s="11">
        <v>15.5</v>
      </c>
      <c r="N205" s="11" t="s">
        <v>98</v>
      </c>
      <c r="O205" s="1" t="s">
        <v>98</v>
      </c>
      <c r="P205" s="1" t="s">
        <v>98</v>
      </c>
      <c r="Q205" s="14">
        <v>0.68</v>
      </c>
      <c r="R205" s="11">
        <v>0.6875</v>
      </c>
      <c r="S205" s="13">
        <v>0.375</v>
      </c>
      <c r="T205" s="3">
        <v>1.0900000000000001</v>
      </c>
      <c r="U205" s="13">
        <v>1.0625</v>
      </c>
      <c r="V205" s="1" t="s">
        <v>98</v>
      </c>
      <c r="W205" s="1" t="s">
        <v>98</v>
      </c>
      <c r="X205" s="1" t="s">
        <v>98</v>
      </c>
      <c r="Y205" s="16">
        <v>1.69</v>
      </c>
      <c r="Z205" s="18">
        <v>2.375</v>
      </c>
      <c r="AA205" s="18">
        <v>1.5625</v>
      </c>
      <c r="AB205" s="1" t="s">
        <v>98</v>
      </c>
      <c r="AC205" s="1" t="s">
        <v>98</v>
      </c>
      <c r="AD205" s="1" t="s">
        <v>98</v>
      </c>
      <c r="AE205" s="1" t="s">
        <v>98</v>
      </c>
      <c r="AF205" s="1" t="s">
        <v>98</v>
      </c>
      <c r="AG205" s="3">
        <v>7.11</v>
      </c>
      <c r="AH205" s="1" t="s">
        <v>98</v>
      </c>
      <c r="AI205" s="1" t="s">
        <v>98</v>
      </c>
      <c r="AJ205" s="2">
        <v>16.8</v>
      </c>
      <c r="AK205" s="1" t="s">
        <v>98</v>
      </c>
      <c r="AL205" s="1" t="s">
        <v>98</v>
      </c>
      <c r="AM205" s="4">
        <v>1710</v>
      </c>
      <c r="AN205" s="4">
        <v>260</v>
      </c>
      <c r="AO205" s="4">
        <v>232</v>
      </c>
      <c r="AP205" s="3">
        <v>6.33</v>
      </c>
      <c r="AQ205" s="4">
        <v>677</v>
      </c>
      <c r="AR205" s="4">
        <v>133</v>
      </c>
      <c r="AS205" s="2">
        <v>87.3</v>
      </c>
      <c r="AT205" s="3">
        <v>3.98</v>
      </c>
      <c r="AU205" s="1" t="s">
        <v>98</v>
      </c>
      <c r="AV205" s="1" t="s">
        <v>98</v>
      </c>
      <c r="AW205" s="1" t="s">
        <v>98</v>
      </c>
      <c r="AX205" s="2">
        <v>15.2</v>
      </c>
      <c r="AY205" s="4">
        <v>31700</v>
      </c>
      <c r="AZ205" s="1" t="s">
        <v>98</v>
      </c>
      <c r="BA205" s="2">
        <v>53.1</v>
      </c>
      <c r="BB205" s="4">
        <v>224</v>
      </c>
      <c r="BC205" s="1" t="s">
        <v>98</v>
      </c>
      <c r="BD205" s="1" t="s">
        <v>98</v>
      </c>
      <c r="BE205" s="2">
        <v>55.4</v>
      </c>
      <c r="BF205" s="4">
        <v>129</v>
      </c>
      <c r="BG205" s="1" t="s">
        <v>98</v>
      </c>
      <c r="BH205" s="1" t="s">
        <v>98</v>
      </c>
      <c r="BI205" s="1" t="s">
        <v>98</v>
      </c>
      <c r="BJ205" s="1" t="s">
        <v>98</v>
      </c>
      <c r="BK205" s="1" t="s">
        <v>98</v>
      </c>
      <c r="BL205" s="1" t="s">
        <v>98</v>
      </c>
      <c r="BM205" s="1" t="s">
        <v>98</v>
      </c>
      <c r="BN205" s="1" t="s">
        <v>98</v>
      </c>
      <c r="BO205" s="1" t="s">
        <v>98</v>
      </c>
      <c r="BP205" s="1" t="s">
        <v>98</v>
      </c>
      <c r="BQ205" s="1" t="s">
        <v>98</v>
      </c>
      <c r="BR205" s="1" t="s">
        <v>98</v>
      </c>
      <c r="BS205" s="1" t="s">
        <v>98</v>
      </c>
      <c r="BT205" s="1" t="s">
        <v>98</v>
      </c>
      <c r="BU205" s="1" t="s">
        <v>98</v>
      </c>
      <c r="BV205" s="1" t="s">
        <v>98</v>
      </c>
      <c r="BW205" s="3">
        <v>4.47</v>
      </c>
      <c r="BX205" s="2">
        <v>13.7</v>
      </c>
      <c r="BY205" s="2">
        <v>73.7</v>
      </c>
      <c r="BZ205" s="1" t="s">
        <v>98</v>
      </c>
      <c r="CA205" s="2">
        <v>89.2</v>
      </c>
      <c r="CB205" s="2">
        <v>45.1</v>
      </c>
      <c r="CC205" s="2">
        <v>60.6</v>
      </c>
      <c r="CD205" s="11">
        <v>10</v>
      </c>
      <c r="CE205" s="11">
        <v>7.5</v>
      </c>
      <c r="CF205" s="12">
        <v>3</v>
      </c>
      <c r="CG205" s="3">
        <f>Beams!$B$11/F205</f>
        <v>263.23185011709597</v>
      </c>
      <c r="CH205" s="3">
        <f>Beams!$B$9/AO205</f>
        <v>48.448275862068968</v>
      </c>
      <c r="CI205" s="3">
        <f>Beams!$C$9/AS205</f>
        <v>128.75143184421535</v>
      </c>
      <c r="CJ205" s="3">
        <f>Beams!$B$8*BE205/(AQ205*2*T205)</f>
        <v>421.92077839361451</v>
      </c>
      <c r="CK205" s="3">
        <f>Beams!$C$8*BF205/(AM205*Q205)</f>
        <v>1246.9556243550051</v>
      </c>
      <c r="CL205" s="3">
        <f>Beams!$B$12*T205/AX205</f>
        <v>806.02631578947376</v>
      </c>
      <c r="CM205" s="3">
        <f>Beams!$B$12*Q205/AX205</f>
        <v>502.84210526315798</v>
      </c>
      <c r="CN205" s="3">
        <f t="shared" si="6"/>
        <v>1636.1743953756909</v>
      </c>
      <c r="CO205" s="3">
        <f t="shared" si="7"/>
        <v>2370.0686684007546</v>
      </c>
      <c r="CP205" s="3"/>
      <c r="CQ205" s="3">
        <f>MIN(Beams!$B$21:$B$22)/MAX(CN205:CP205)-1</f>
        <v>7.438574066081955</v>
      </c>
      <c r="CS205" s="1"/>
      <c r="CT205" s="2"/>
      <c r="CU205" s="2"/>
      <c r="CV205" s="1"/>
      <c r="CW205" s="1"/>
      <c r="CX205" s="1"/>
      <c r="CY205" s="2"/>
      <c r="CZ205" s="2"/>
      <c r="DA205" s="2"/>
      <c r="DB205" s="1"/>
      <c r="DC205" s="1"/>
      <c r="DD205" s="1"/>
      <c r="DE205" s="1"/>
      <c r="DF205" s="1"/>
      <c r="DG205" s="3"/>
      <c r="DH205" s="1"/>
      <c r="DI205" s="1"/>
      <c r="DJ205" s="2"/>
      <c r="DK205" s="1"/>
      <c r="DL205" s="1"/>
      <c r="DM205" s="1"/>
      <c r="DN205" s="1"/>
      <c r="DO205" s="1"/>
      <c r="DP205" s="1"/>
      <c r="DQ205" s="1"/>
      <c r="DR205" s="1"/>
      <c r="DS205" s="1"/>
      <c r="DT205" s="2"/>
      <c r="DU205" s="1"/>
      <c r="DV205" s="1"/>
      <c r="DW205" s="1"/>
      <c r="DX205" s="1"/>
      <c r="DY205" s="1"/>
      <c r="DZ205" s="1"/>
      <c r="EA205" s="1"/>
      <c r="EB205" s="1"/>
      <c r="EC205" s="1"/>
      <c r="ED205" s="4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</row>
    <row r="206" spans="1:162" x14ac:dyDescent="0.55000000000000004">
      <c r="A206" s="1" t="s">
        <v>17</v>
      </c>
      <c r="B206" s="1" t="s">
        <v>301</v>
      </c>
      <c r="C206" s="1" t="s">
        <v>301</v>
      </c>
      <c r="D206" s="1" t="s">
        <v>100</v>
      </c>
      <c r="E206" s="4">
        <v>132</v>
      </c>
      <c r="F206" s="2">
        <v>38.799999999999997</v>
      </c>
      <c r="G206" s="2">
        <v>14.7</v>
      </c>
      <c r="H206" s="11">
        <v>14.625</v>
      </c>
      <c r="I206" s="1" t="s">
        <v>98</v>
      </c>
      <c r="J206" s="1" t="s">
        <v>98</v>
      </c>
      <c r="K206" s="1" t="s">
        <v>98</v>
      </c>
      <c r="L206" s="2">
        <v>14.7</v>
      </c>
      <c r="M206" s="11">
        <v>14.75</v>
      </c>
      <c r="N206" s="11" t="s">
        <v>98</v>
      </c>
      <c r="O206" s="1" t="s">
        <v>98</v>
      </c>
      <c r="P206" s="1" t="s">
        <v>98</v>
      </c>
      <c r="Q206" s="14">
        <v>0.64500000000000002</v>
      </c>
      <c r="R206" s="11">
        <v>0.625</v>
      </c>
      <c r="S206" s="13">
        <v>0.3125</v>
      </c>
      <c r="T206" s="3">
        <v>1.03</v>
      </c>
      <c r="U206" s="13">
        <v>1</v>
      </c>
      <c r="V206" s="1" t="s">
        <v>98</v>
      </c>
      <c r="W206" s="1" t="s">
        <v>98</v>
      </c>
      <c r="X206" s="1" t="s">
        <v>98</v>
      </c>
      <c r="Y206" s="16">
        <v>1.63</v>
      </c>
      <c r="Z206" s="18">
        <v>2.3125</v>
      </c>
      <c r="AA206" s="18">
        <v>1.5625</v>
      </c>
      <c r="AB206" s="1" t="s">
        <v>98</v>
      </c>
      <c r="AC206" s="1" t="s">
        <v>98</v>
      </c>
      <c r="AD206" s="1" t="s">
        <v>98</v>
      </c>
      <c r="AE206" s="1" t="s">
        <v>98</v>
      </c>
      <c r="AF206" s="1" t="s">
        <v>98</v>
      </c>
      <c r="AG206" s="3">
        <v>7.15</v>
      </c>
      <c r="AH206" s="1" t="s">
        <v>98</v>
      </c>
      <c r="AI206" s="1" t="s">
        <v>98</v>
      </c>
      <c r="AJ206" s="2">
        <v>17.7</v>
      </c>
      <c r="AK206" s="1" t="s">
        <v>98</v>
      </c>
      <c r="AL206" s="1" t="s">
        <v>98</v>
      </c>
      <c r="AM206" s="4">
        <v>1530</v>
      </c>
      <c r="AN206" s="4">
        <v>234</v>
      </c>
      <c r="AO206" s="4">
        <v>209</v>
      </c>
      <c r="AP206" s="3">
        <v>6.28</v>
      </c>
      <c r="AQ206" s="4">
        <v>548</v>
      </c>
      <c r="AR206" s="4">
        <v>113</v>
      </c>
      <c r="AS206" s="2">
        <v>74.5</v>
      </c>
      <c r="AT206" s="3">
        <v>3.76</v>
      </c>
      <c r="AU206" s="1" t="s">
        <v>98</v>
      </c>
      <c r="AV206" s="1" t="s">
        <v>98</v>
      </c>
      <c r="AW206" s="1" t="s">
        <v>98</v>
      </c>
      <c r="AX206" s="2">
        <v>12.3</v>
      </c>
      <c r="AY206" s="4">
        <v>25500</v>
      </c>
      <c r="AZ206" s="1" t="s">
        <v>98</v>
      </c>
      <c r="BA206" s="2">
        <v>50.2</v>
      </c>
      <c r="BB206" s="4">
        <v>190</v>
      </c>
      <c r="BC206" s="1" t="s">
        <v>98</v>
      </c>
      <c r="BD206" s="1" t="s">
        <v>98</v>
      </c>
      <c r="BE206" s="2">
        <v>49.5</v>
      </c>
      <c r="BF206" s="4">
        <v>116</v>
      </c>
      <c r="BG206" s="1" t="s">
        <v>98</v>
      </c>
      <c r="BH206" s="1" t="s">
        <v>98</v>
      </c>
      <c r="BI206" s="1" t="s">
        <v>98</v>
      </c>
      <c r="BJ206" s="1" t="s">
        <v>98</v>
      </c>
      <c r="BK206" s="1" t="s">
        <v>98</v>
      </c>
      <c r="BL206" s="1" t="s">
        <v>98</v>
      </c>
      <c r="BM206" s="1" t="s">
        <v>98</v>
      </c>
      <c r="BN206" s="1" t="s">
        <v>98</v>
      </c>
      <c r="BO206" s="1" t="s">
        <v>98</v>
      </c>
      <c r="BP206" s="1" t="s">
        <v>98</v>
      </c>
      <c r="BQ206" s="1" t="s">
        <v>98</v>
      </c>
      <c r="BR206" s="1" t="s">
        <v>98</v>
      </c>
      <c r="BS206" s="1" t="s">
        <v>98</v>
      </c>
      <c r="BT206" s="1" t="s">
        <v>98</v>
      </c>
      <c r="BU206" s="1" t="s">
        <v>98</v>
      </c>
      <c r="BV206" s="1" t="s">
        <v>98</v>
      </c>
      <c r="BW206" s="3">
        <v>4.2300000000000004</v>
      </c>
      <c r="BX206" s="2">
        <v>13.7</v>
      </c>
      <c r="BY206" s="2">
        <v>71.2</v>
      </c>
      <c r="BZ206" s="1" t="s">
        <v>98</v>
      </c>
      <c r="CA206" s="2">
        <v>85.9</v>
      </c>
      <c r="CB206" s="2">
        <v>44.1</v>
      </c>
      <c r="CC206" s="2">
        <v>58.8</v>
      </c>
      <c r="CD206" s="11">
        <v>10</v>
      </c>
      <c r="CE206" s="11">
        <v>5.5</v>
      </c>
      <c r="CF206" s="12" t="s">
        <v>98</v>
      </c>
      <c r="CG206" s="3">
        <f>Beams!$B$11/F206</f>
        <v>289.69072164948454</v>
      </c>
      <c r="CH206" s="3">
        <f>Beams!$B$9/AO206</f>
        <v>53.779904306220097</v>
      </c>
      <c r="CI206" s="3">
        <f>Beams!$C$9/AS206</f>
        <v>150.8724832214765</v>
      </c>
      <c r="CJ206" s="3">
        <f>Beams!$B$8*BE206/(AQ206*2*T206)</f>
        <v>492.86018000141729</v>
      </c>
      <c r="CK206" s="3">
        <f>Beams!$C$8*BF206/(AM206*Q206)</f>
        <v>1321.2139636216243</v>
      </c>
      <c r="CL206" s="3">
        <f>Beams!$B$12*T206/AX206</f>
        <v>941.23577235772359</v>
      </c>
      <c r="CM206" s="3">
        <f>Beams!$B$12*Q206/AX206</f>
        <v>589.41463414634143</v>
      </c>
      <c r="CN206" s="3">
        <f t="shared" si="6"/>
        <v>1905.4875801698556</v>
      </c>
      <c r="CO206" s="3">
        <f t="shared" si="7"/>
        <v>2554.0992454160523</v>
      </c>
      <c r="CP206" s="3"/>
      <c r="CQ206" s="3">
        <f>MIN(Beams!$B$21:$B$22)/MAX(CN206:CP206)-1</f>
        <v>6.8305492771648666</v>
      </c>
      <c r="CS206" s="1"/>
      <c r="CT206" s="2"/>
      <c r="CU206" s="2"/>
      <c r="CV206" s="1"/>
      <c r="CW206" s="1"/>
      <c r="CX206" s="1"/>
      <c r="CY206" s="2"/>
      <c r="CZ206" s="2"/>
      <c r="DA206" s="2"/>
      <c r="DB206" s="1"/>
      <c r="DC206" s="1"/>
      <c r="DD206" s="1"/>
      <c r="DE206" s="1"/>
      <c r="DF206" s="1"/>
      <c r="DG206" s="3"/>
      <c r="DH206" s="1"/>
      <c r="DI206" s="1"/>
      <c r="DJ206" s="2"/>
      <c r="DK206" s="1"/>
      <c r="DL206" s="1"/>
      <c r="DM206" s="1"/>
      <c r="DN206" s="1"/>
      <c r="DO206" s="1"/>
      <c r="DP206" s="1"/>
      <c r="DQ206" s="1"/>
      <c r="DR206" s="1"/>
      <c r="DS206" s="1"/>
      <c r="DT206" s="2"/>
      <c r="DU206" s="1"/>
      <c r="DV206" s="1"/>
      <c r="DW206" s="1"/>
      <c r="DX206" s="1"/>
      <c r="DY206" s="1"/>
      <c r="DZ206" s="1"/>
      <c r="EA206" s="1"/>
      <c r="EB206" s="1"/>
      <c r="EC206" s="1"/>
      <c r="ED206" s="4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</row>
    <row r="207" spans="1:162" x14ac:dyDescent="0.55000000000000004">
      <c r="A207" s="1" t="s">
        <v>17</v>
      </c>
      <c r="B207" s="1" t="s">
        <v>302</v>
      </c>
      <c r="C207" s="1" t="s">
        <v>302</v>
      </c>
      <c r="D207" s="1" t="s">
        <v>100</v>
      </c>
      <c r="E207" s="4">
        <v>120</v>
      </c>
      <c r="F207" s="2">
        <v>35.299999999999997</v>
      </c>
      <c r="G207" s="2">
        <v>14.5</v>
      </c>
      <c r="H207" s="11">
        <v>14.5</v>
      </c>
      <c r="I207" s="1" t="s">
        <v>98</v>
      </c>
      <c r="J207" s="1" t="s">
        <v>98</v>
      </c>
      <c r="K207" s="1" t="s">
        <v>98</v>
      </c>
      <c r="L207" s="2">
        <v>14.7</v>
      </c>
      <c r="M207" s="11">
        <v>14.625</v>
      </c>
      <c r="N207" s="11" t="s">
        <v>98</v>
      </c>
      <c r="O207" s="1" t="s">
        <v>98</v>
      </c>
      <c r="P207" s="1" t="s">
        <v>98</v>
      </c>
      <c r="Q207" s="14">
        <v>0.59</v>
      </c>
      <c r="R207" s="11">
        <v>0.5625</v>
      </c>
      <c r="S207" s="13">
        <v>0.3125</v>
      </c>
      <c r="T207" s="14">
        <v>0.94</v>
      </c>
      <c r="U207" s="13">
        <v>0.9375</v>
      </c>
      <c r="V207" s="1" t="s">
        <v>98</v>
      </c>
      <c r="W207" s="1" t="s">
        <v>98</v>
      </c>
      <c r="X207" s="1" t="s">
        <v>98</v>
      </c>
      <c r="Y207" s="16">
        <v>1.54</v>
      </c>
      <c r="Z207" s="18">
        <v>2.25</v>
      </c>
      <c r="AA207" s="18">
        <v>1.5</v>
      </c>
      <c r="AB207" s="1" t="s">
        <v>98</v>
      </c>
      <c r="AC207" s="1" t="s">
        <v>98</v>
      </c>
      <c r="AD207" s="1" t="s">
        <v>98</v>
      </c>
      <c r="AE207" s="1" t="s">
        <v>98</v>
      </c>
      <c r="AF207" s="1" t="s">
        <v>98</v>
      </c>
      <c r="AG207" s="3">
        <v>7.8</v>
      </c>
      <c r="AH207" s="1" t="s">
        <v>98</v>
      </c>
      <c r="AI207" s="1" t="s">
        <v>98</v>
      </c>
      <c r="AJ207" s="2">
        <v>19.3</v>
      </c>
      <c r="AK207" s="1" t="s">
        <v>98</v>
      </c>
      <c r="AL207" s="1" t="s">
        <v>98</v>
      </c>
      <c r="AM207" s="4">
        <v>1380</v>
      </c>
      <c r="AN207" s="4">
        <v>212</v>
      </c>
      <c r="AO207" s="4">
        <v>190</v>
      </c>
      <c r="AP207" s="3">
        <v>6.24</v>
      </c>
      <c r="AQ207" s="4">
        <v>495</v>
      </c>
      <c r="AR207" s="4">
        <v>102</v>
      </c>
      <c r="AS207" s="2">
        <v>67.5</v>
      </c>
      <c r="AT207" s="3">
        <v>3.74</v>
      </c>
      <c r="AU207" s="1" t="s">
        <v>98</v>
      </c>
      <c r="AV207" s="1" t="s">
        <v>98</v>
      </c>
      <c r="AW207" s="1" t="s">
        <v>98</v>
      </c>
      <c r="AX207" s="3">
        <v>9.3699999999999992</v>
      </c>
      <c r="AY207" s="4">
        <v>22700</v>
      </c>
      <c r="AZ207" s="1" t="s">
        <v>98</v>
      </c>
      <c r="BA207" s="2">
        <v>49.8</v>
      </c>
      <c r="BB207" s="4">
        <v>172</v>
      </c>
      <c r="BC207" s="1" t="s">
        <v>98</v>
      </c>
      <c r="BD207" s="1" t="s">
        <v>98</v>
      </c>
      <c r="BE207" s="2">
        <v>45</v>
      </c>
      <c r="BF207" s="4">
        <v>105</v>
      </c>
      <c r="BG207" s="1" t="s">
        <v>98</v>
      </c>
      <c r="BH207" s="1" t="s">
        <v>98</v>
      </c>
      <c r="BI207" s="1" t="s">
        <v>98</v>
      </c>
      <c r="BJ207" s="1" t="s">
        <v>98</v>
      </c>
      <c r="BK207" s="1" t="s">
        <v>98</v>
      </c>
      <c r="BL207" s="1" t="s">
        <v>98</v>
      </c>
      <c r="BM207" s="1" t="s">
        <v>98</v>
      </c>
      <c r="BN207" s="1" t="s">
        <v>98</v>
      </c>
      <c r="BO207" s="1" t="s">
        <v>98</v>
      </c>
      <c r="BP207" s="1" t="s">
        <v>98</v>
      </c>
      <c r="BQ207" s="1" t="s">
        <v>98</v>
      </c>
      <c r="BR207" s="1" t="s">
        <v>98</v>
      </c>
      <c r="BS207" s="1" t="s">
        <v>98</v>
      </c>
      <c r="BT207" s="1" t="s">
        <v>98</v>
      </c>
      <c r="BU207" s="1" t="s">
        <v>98</v>
      </c>
      <c r="BV207" s="1" t="s">
        <v>98</v>
      </c>
      <c r="BW207" s="3">
        <v>4.2</v>
      </c>
      <c r="BX207" s="2">
        <v>13.6</v>
      </c>
      <c r="BY207" s="2">
        <v>70.900000000000006</v>
      </c>
      <c r="BZ207" s="1" t="s">
        <v>98</v>
      </c>
      <c r="CA207" s="2">
        <v>85.6</v>
      </c>
      <c r="CB207" s="2">
        <v>43.7</v>
      </c>
      <c r="CC207" s="2">
        <v>58.4</v>
      </c>
      <c r="CD207" s="11">
        <v>10</v>
      </c>
      <c r="CE207" s="11">
        <v>5.5</v>
      </c>
      <c r="CF207" s="12" t="s">
        <v>98</v>
      </c>
      <c r="CG207" s="3">
        <f>Beams!$B$11/F207</f>
        <v>318.41359773371107</v>
      </c>
      <c r="CH207" s="3">
        <f>Beams!$B$9/AO207</f>
        <v>59.157894736842103</v>
      </c>
      <c r="CI207" s="3">
        <f>Beams!$C$9/AS207</f>
        <v>166.5185185185185</v>
      </c>
      <c r="CJ207" s="3">
        <f>Beams!$B$8*BE207/(AQ207*2*T207)</f>
        <v>543.52030947775631</v>
      </c>
      <c r="CK207" s="3">
        <f>Beams!$C$8*BF207/(AM207*Q207)</f>
        <v>1449.5210022107592</v>
      </c>
      <c r="CL207" s="3">
        <f>Beams!$B$12*T207/AX207</f>
        <v>1127.598719316969</v>
      </c>
      <c r="CM207" s="3">
        <f>Beams!$B$12*Q207/AX207</f>
        <v>707.74813233724649</v>
      </c>
      <c r="CN207" s="3">
        <f t="shared" si="6"/>
        <v>2235.3329809937227</v>
      </c>
      <c r="CO207" s="3">
        <f t="shared" si="7"/>
        <v>2846.4169764967537</v>
      </c>
      <c r="CP207" s="3"/>
      <c r="CQ207" s="3">
        <f>MIN(Beams!$B$21:$B$22)/MAX(CN207:CP207)-1</f>
        <v>6.0263774299909958</v>
      </c>
      <c r="CS207" s="1"/>
      <c r="CT207" s="2"/>
      <c r="CU207" s="2"/>
      <c r="CV207" s="1"/>
      <c r="CW207" s="1"/>
      <c r="CX207" s="1"/>
      <c r="CY207" s="2"/>
      <c r="CZ207" s="2"/>
      <c r="DA207" s="2"/>
      <c r="DB207" s="1"/>
      <c r="DC207" s="1"/>
      <c r="DD207" s="1"/>
      <c r="DE207" s="1"/>
      <c r="DF207" s="1"/>
      <c r="DG207" s="3"/>
      <c r="DH207" s="1"/>
      <c r="DI207" s="1"/>
      <c r="DJ207" s="2"/>
      <c r="DK207" s="1"/>
      <c r="DL207" s="1"/>
      <c r="DM207" s="1"/>
      <c r="DN207" s="1"/>
      <c r="DO207" s="1"/>
      <c r="DP207" s="1"/>
      <c r="DQ207" s="1"/>
      <c r="DR207" s="1"/>
      <c r="DS207" s="1"/>
      <c r="DT207" s="2"/>
      <c r="DU207" s="1"/>
      <c r="DV207" s="1"/>
      <c r="DW207" s="1"/>
      <c r="DX207" s="1"/>
      <c r="DY207" s="1"/>
      <c r="DZ207" s="1"/>
      <c r="EA207" s="1"/>
      <c r="EB207" s="1"/>
      <c r="EC207" s="1"/>
      <c r="ED207" s="4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</row>
    <row r="208" spans="1:162" x14ac:dyDescent="0.55000000000000004">
      <c r="A208" s="1" t="s">
        <v>17</v>
      </c>
      <c r="B208" s="1" t="s">
        <v>303</v>
      </c>
      <c r="C208" s="1" t="s">
        <v>303</v>
      </c>
      <c r="D208" s="1" t="s">
        <v>100</v>
      </c>
      <c r="E208" s="4">
        <v>109</v>
      </c>
      <c r="F208" s="2">
        <v>32</v>
      </c>
      <c r="G208" s="2">
        <v>14.3</v>
      </c>
      <c r="H208" s="11">
        <v>14.375</v>
      </c>
      <c r="I208" s="1" t="s">
        <v>98</v>
      </c>
      <c r="J208" s="1" t="s">
        <v>98</v>
      </c>
      <c r="K208" s="1" t="s">
        <v>98</v>
      </c>
      <c r="L208" s="2">
        <v>14.6</v>
      </c>
      <c r="M208" s="11">
        <v>14.625</v>
      </c>
      <c r="N208" s="11" t="s">
        <v>98</v>
      </c>
      <c r="O208" s="1" t="s">
        <v>98</v>
      </c>
      <c r="P208" s="1" t="s">
        <v>98</v>
      </c>
      <c r="Q208" s="14">
        <v>0.52500000000000002</v>
      </c>
      <c r="R208" s="11">
        <v>0.5</v>
      </c>
      <c r="S208" s="13">
        <v>0.25</v>
      </c>
      <c r="T208" s="14">
        <v>0.86</v>
      </c>
      <c r="U208" s="13">
        <v>0.875</v>
      </c>
      <c r="V208" s="1" t="s">
        <v>98</v>
      </c>
      <c r="W208" s="1" t="s">
        <v>98</v>
      </c>
      <c r="X208" s="1" t="s">
        <v>98</v>
      </c>
      <c r="Y208" s="16">
        <v>1.46</v>
      </c>
      <c r="Z208" s="18">
        <v>2.1875</v>
      </c>
      <c r="AA208" s="18">
        <v>1.5</v>
      </c>
      <c r="AB208" s="1" t="s">
        <v>98</v>
      </c>
      <c r="AC208" s="1" t="s">
        <v>98</v>
      </c>
      <c r="AD208" s="1" t="s">
        <v>98</v>
      </c>
      <c r="AE208" s="1" t="s">
        <v>98</v>
      </c>
      <c r="AF208" s="1" t="s">
        <v>98</v>
      </c>
      <c r="AG208" s="3">
        <v>8.49</v>
      </c>
      <c r="AH208" s="1" t="s">
        <v>98</v>
      </c>
      <c r="AI208" s="1" t="s">
        <v>98</v>
      </c>
      <c r="AJ208" s="2">
        <v>21.7</v>
      </c>
      <c r="AK208" s="1" t="s">
        <v>98</v>
      </c>
      <c r="AL208" s="1" t="s">
        <v>98</v>
      </c>
      <c r="AM208" s="4">
        <v>1240</v>
      </c>
      <c r="AN208" s="4">
        <v>192</v>
      </c>
      <c r="AO208" s="4">
        <v>173</v>
      </c>
      <c r="AP208" s="3">
        <v>6.22</v>
      </c>
      <c r="AQ208" s="4">
        <v>447</v>
      </c>
      <c r="AR208" s="2">
        <v>92.7</v>
      </c>
      <c r="AS208" s="2">
        <v>61.2</v>
      </c>
      <c r="AT208" s="3">
        <v>3.73</v>
      </c>
      <c r="AU208" s="1" t="s">
        <v>98</v>
      </c>
      <c r="AV208" s="1" t="s">
        <v>98</v>
      </c>
      <c r="AW208" s="1" t="s">
        <v>98</v>
      </c>
      <c r="AX208" s="3">
        <v>7.12</v>
      </c>
      <c r="AY208" s="4">
        <v>20200</v>
      </c>
      <c r="AZ208" s="1" t="s">
        <v>98</v>
      </c>
      <c r="BA208" s="2">
        <v>49.1</v>
      </c>
      <c r="BB208" s="4">
        <v>154</v>
      </c>
      <c r="BC208" s="1" t="s">
        <v>98</v>
      </c>
      <c r="BD208" s="1" t="s">
        <v>98</v>
      </c>
      <c r="BE208" s="2">
        <v>40.700000000000003</v>
      </c>
      <c r="BF208" s="2">
        <v>94.8</v>
      </c>
      <c r="BG208" s="1" t="s">
        <v>98</v>
      </c>
      <c r="BH208" s="1" t="s">
        <v>98</v>
      </c>
      <c r="BI208" s="1" t="s">
        <v>98</v>
      </c>
      <c r="BJ208" s="1" t="s">
        <v>98</v>
      </c>
      <c r="BK208" s="1" t="s">
        <v>98</v>
      </c>
      <c r="BL208" s="1" t="s">
        <v>98</v>
      </c>
      <c r="BM208" s="1" t="s">
        <v>98</v>
      </c>
      <c r="BN208" s="1" t="s">
        <v>98</v>
      </c>
      <c r="BO208" s="1" t="s">
        <v>98</v>
      </c>
      <c r="BP208" s="1" t="s">
        <v>98</v>
      </c>
      <c r="BQ208" s="1" t="s">
        <v>98</v>
      </c>
      <c r="BR208" s="1" t="s">
        <v>98</v>
      </c>
      <c r="BS208" s="1" t="s">
        <v>98</v>
      </c>
      <c r="BT208" s="1" t="s">
        <v>98</v>
      </c>
      <c r="BU208" s="1" t="s">
        <v>98</v>
      </c>
      <c r="BV208" s="1" t="s">
        <v>98</v>
      </c>
      <c r="BW208" s="3">
        <v>4.17</v>
      </c>
      <c r="BX208" s="2">
        <v>13.4</v>
      </c>
      <c r="BY208" s="2">
        <v>70.3</v>
      </c>
      <c r="BZ208" s="1" t="s">
        <v>98</v>
      </c>
      <c r="CA208" s="2">
        <v>84.9</v>
      </c>
      <c r="CB208" s="2">
        <v>43.2</v>
      </c>
      <c r="CC208" s="2">
        <v>57.8</v>
      </c>
      <c r="CD208" s="11">
        <v>10</v>
      </c>
      <c r="CE208" s="11">
        <v>5.5</v>
      </c>
      <c r="CF208" s="12" t="s">
        <v>98</v>
      </c>
      <c r="CG208" s="3">
        <f>Beams!$B$11/F208</f>
        <v>351.25</v>
      </c>
      <c r="CH208" s="3">
        <f>Beams!$B$9/AO208</f>
        <v>64.971098265895961</v>
      </c>
      <c r="CI208" s="3">
        <f>Beams!$C$9/AS208</f>
        <v>183.66013071895424</v>
      </c>
      <c r="CJ208" s="3">
        <f>Beams!$B$8*BE208/(AQ208*2*T208)</f>
        <v>595.01066541803243</v>
      </c>
      <c r="CK208" s="3">
        <f>Beams!$C$8*BF208/(AM208*Q208)</f>
        <v>1636.7926267281107</v>
      </c>
      <c r="CL208" s="3">
        <f>Beams!$B$12*T208/AX208</f>
        <v>1357.6404494382023</v>
      </c>
      <c r="CM208" s="3">
        <f>Beams!$B$12*Q208/AX208</f>
        <v>828.79213483146066</v>
      </c>
      <c r="CN208" s="3">
        <f t="shared" si="6"/>
        <v>2636.5760627420359</v>
      </c>
      <c r="CO208" s="3">
        <f t="shared" si="7"/>
        <v>3233.8548214009807</v>
      </c>
      <c r="CP208" s="3"/>
      <c r="CQ208" s="3">
        <f>MIN(Beams!$B$21:$B$22)/MAX(CN208:CP208)-1</f>
        <v>5.1845695322016772</v>
      </c>
      <c r="CS208" s="1"/>
      <c r="CT208" s="2"/>
      <c r="CU208" s="2"/>
      <c r="CV208" s="1"/>
      <c r="CW208" s="1"/>
      <c r="CX208" s="1"/>
      <c r="CY208" s="2"/>
      <c r="CZ208" s="2"/>
      <c r="DA208" s="2"/>
      <c r="DB208" s="1"/>
      <c r="DC208" s="1"/>
      <c r="DD208" s="1"/>
      <c r="DE208" s="1"/>
      <c r="DF208" s="1"/>
      <c r="DG208" s="2"/>
      <c r="DH208" s="1"/>
      <c r="DI208" s="1"/>
      <c r="DJ208" s="2"/>
      <c r="DK208" s="1"/>
      <c r="DL208" s="1"/>
      <c r="DM208" s="1"/>
      <c r="DN208" s="1"/>
      <c r="DO208" s="1"/>
      <c r="DP208" s="1"/>
      <c r="DQ208" s="1"/>
      <c r="DR208" s="1"/>
      <c r="DS208" s="1"/>
      <c r="DT208" s="2"/>
      <c r="DU208" s="1"/>
      <c r="DV208" s="1"/>
      <c r="DW208" s="1"/>
      <c r="DX208" s="1"/>
      <c r="DY208" s="1"/>
      <c r="DZ208" s="1"/>
      <c r="EA208" s="1"/>
      <c r="EB208" s="1"/>
      <c r="EC208" s="1"/>
      <c r="ED208" s="4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</row>
    <row r="209" spans="1:162" x14ac:dyDescent="0.55000000000000004">
      <c r="A209" s="1" t="s">
        <v>17</v>
      </c>
      <c r="B209" s="1" t="s">
        <v>304</v>
      </c>
      <c r="C209" s="1" t="s">
        <v>304</v>
      </c>
      <c r="D209" s="1" t="s">
        <v>100</v>
      </c>
      <c r="E209" s="2">
        <v>99</v>
      </c>
      <c r="F209" s="2">
        <v>29.1</v>
      </c>
      <c r="G209" s="2">
        <v>14.2</v>
      </c>
      <c r="H209" s="11">
        <v>14.125</v>
      </c>
      <c r="I209" s="1" t="s">
        <v>98</v>
      </c>
      <c r="J209" s="1" t="s">
        <v>98</v>
      </c>
      <c r="K209" s="1" t="s">
        <v>98</v>
      </c>
      <c r="L209" s="2">
        <v>14.6</v>
      </c>
      <c r="M209" s="11">
        <v>14.625</v>
      </c>
      <c r="N209" s="11" t="s">
        <v>98</v>
      </c>
      <c r="O209" s="1" t="s">
        <v>98</v>
      </c>
      <c r="P209" s="1" t="s">
        <v>98</v>
      </c>
      <c r="Q209" s="14">
        <v>0.48499999999999999</v>
      </c>
      <c r="R209" s="11">
        <v>0.5</v>
      </c>
      <c r="S209" s="13">
        <v>0.25</v>
      </c>
      <c r="T209" s="14">
        <v>0.78</v>
      </c>
      <c r="U209" s="13">
        <v>0.75</v>
      </c>
      <c r="V209" s="1" t="s">
        <v>98</v>
      </c>
      <c r="W209" s="1" t="s">
        <v>98</v>
      </c>
      <c r="X209" s="1" t="s">
        <v>98</v>
      </c>
      <c r="Y209" s="16">
        <v>1.38</v>
      </c>
      <c r="Z209" s="18">
        <v>2.0625</v>
      </c>
      <c r="AA209" s="18">
        <v>1.4375</v>
      </c>
      <c r="AB209" s="1" t="s">
        <v>98</v>
      </c>
      <c r="AC209" s="1" t="s">
        <v>98</v>
      </c>
      <c r="AD209" s="1" t="s">
        <v>98</v>
      </c>
      <c r="AE209" s="1" t="s">
        <v>98</v>
      </c>
      <c r="AF209" s="1" t="s">
        <v>98</v>
      </c>
      <c r="AG209" s="3">
        <v>9.34</v>
      </c>
      <c r="AH209" s="1" t="s">
        <v>98</v>
      </c>
      <c r="AI209" s="1" t="s">
        <v>98</v>
      </c>
      <c r="AJ209" s="2">
        <v>23.5</v>
      </c>
      <c r="AK209" s="1" t="s">
        <v>98</v>
      </c>
      <c r="AL209" s="1" t="s">
        <v>98</v>
      </c>
      <c r="AM209" s="4">
        <v>1110</v>
      </c>
      <c r="AN209" s="4">
        <v>173</v>
      </c>
      <c r="AO209" s="4">
        <v>157</v>
      </c>
      <c r="AP209" s="3">
        <v>6.17</v>
      </c>
      <c r="AQ209" s="4">
        <v>402</v>
      </c>
      <c r="AR209" s="2">
        <v>83.6</v>
      </c>
      <c r="AS209" s="2">
        <v>55.2</v>
      </c>
      <c r="AT209" s="3">
        <v>3.71</v>
      </c>
      <c r="AU209" s="1" t="s">
        <v>98</v>
      </c>
      <c r="AV209" s="1" t="s">
        <v>98</v>
      </c>
      <c r="AW209" s="1" t="s">
        <v>98</v>
      </c>
      <c r="AX209" s="3">
        <v>5.37</v>
      </c>
      <c r="AY209" s="4">
        <v>18000</v>
      </c>
      <c r="AZ209" s="1" t="s">
        <v>98</v>
      </c>
      <c r="BA209" s="2">
        <v>49</v>
      </c>
      <c r="BB209" s="4">
        <v>139</v>
      </c>
      <c r="BC209" s="1" t="s">
        <v>98</v>
      </c>
      <c r="BD209" s="1" t="s">
        <v>98</v>
      </c>
      <c r="BE209" s="2">
        <v>36.9</v>
      </c>
      <c r="BF209" s="2">
        <v>86.1</v>
      </c>
      <c r="BG209" s="1" t="s">
        <v>98</v>
      </c>
      <c r="BH209" s="1" t="s">
        <v>98</v>
      </c>
      <c r="BI209" s="1" t="s">
        <v>98</v>
      </c>
      <c r="BJ209" s="1" t="s">
        <v>98</v>
      </c>
      <c r="BK209" s="1" t="s">
        <v>98</v>
      </c>
      <c r="BL209" s="1" t="s">
        <v>98</v>
      </c>
      <c r="BM209" s="1" t="s">
        <v>98</v>
      </c>
      <c r="BN209" s="1" t="s">
        <v>98</v>
      </c>
      <c r="BO209" s="1" t="s">
        <v>98</v>
      </c>
      <c r="BP209" s="1" t="s">
        <v>98</v>
      </c>
      <c r="BQ209" s="1" t="s">
        <v>98</v>
      </c>
      <c r="BR209" s="1" t="s">
        <v>98</v>
      </c>
      <c r="BS209" s="1" t="s">
        <v>98</v>
      </c>
      <c r="BT209" s="1" t="s">
        <v>98</v>
      </c>
      <c r="BU209" s="1" t="s">
        <v>98</v>
      </c>
      <c r="BV209" s="1" t="s">
        <v>98</v>
      </c>
      <c r="BW209" s="3">
        <v>4.1399999999999997</v>
      </c>
      <c r="BX209" s="2">
        <v>13.4</v>
      </c>
      <c r="BY209" s="2">
        <v>70.2</v>
      </c>
      <c r="BZ209" s="1" t="s">
        <v>98</v>
      </c>
      <c r="CA209" s="2">
        <v>84.8</v>
      </c>
      <c r="CB209" s="2">
        <v>43</v>
      </c>
      <c r="CC209" s="2">
        <v>57.6</v>
      </c>
      <c r="CD209" s="11">
        <v>10</v>
      </c>
      <c r="CE209" s="11">
        <v>5.5</v>
      </c>
      <c r="CF209" s="12" t="s">
        <v>98</v>
      </c>
      <c r="CG209" s="3">
        <f>Beams!$B$11/F209</f>
        <v>386.25429553264604</v>
      </c>
      <c r="CH209" s="3">
        <f>Beams!$B$9/AO209</f>
        <v>71.592356687898089</v>
      </c>
      <c r="CI209" s="3">
        <f>Beams!$C$9/AS209</f>
        <v>203.62318840579709</v>
      </c>
      <c r="CJ209" s="3">
        <f>Beams!$B$8*BE209/(AQ209*2*T209)</f>
        <v>661.36624569460389</v>
      </c>
      <c r="CK209" s="3">
        <f>Beams!$C$8*BF209/(AM209*Q209)</f>
        <v>1797.6483700195038</v>
      </c>
      <c r="CL209" s="3">
        <f>Beams!$B$12*T209/AX209</f>
        <v>1632.6256983240226</v>
      </c>
      <c r="CM209" s="3">
        <f>Beams!$B$12*Q209/AX209</f>
        <v>1015.1582867783984</v>
      </c>
      <c r="CN209" s="3">
        <f t="shared" si="6"/>
        <v>3121.8837735211687</v>
      </c>
      <c r="CO209" s="3">
        <f t="shared" si="7"/>
        <v>3636.4543690804276</v>
      </c>
      <c r="CP209" s="3"/>
      <c r="CQ209" s="3">
        <f>MIN(Beams!$B$21:$B$22)/MAX(CN209:CP209)-1</f>
        <v>4.4998627701899423</v>
      </c>
      <c r="CS209" s="1"/>
      <c r="CT209" s="2"/>
      <c r="CU209" s="2"/>
      <c r="CV209" s="1"/>
      <c r="CW209" s="1"/>
      <c r="CX209" s="1"/>
      <c r="CY209" s="2"/>
      <c r="CZ209" s="2"/>
      <c r="DA209" s="2"/>
      <c r="DB209" s="1"/>
      <c r="DC209" s="1"/>
      <c r="DD209" s="1"/>
      <c r="DE209" s="1"/>
      <c r="DF209" s="1"/>
      <c r="DG209" s="3"/>
      <c r="DH209" s="1"/>
      <c r="DI209" s="1"/>
      <c r="DJ209" s="2"/>
      <c r="DK209" s="1"/>
      <c r="DL209" s="1"/>
      <c r="DM209" s="1"/>
      <c r="DN209" s="1"/>
      <c r="DO209" s="1"/>
      <c r="DP209" s="1"/>
      <c r="DQ209" s="2"/>
      <c r="DR209" s="1"/>
      <c r="DS209" s="1"/>
      <c r="DT209" s="2"/>
      <c r="DU209" s="1"/>
      <c r="DV209" s="1"/>
      <c r="DW209" s="1"/>
      <c r="DX209" s="1"/>
      <c r="DY209" s="1"/>
      <c r="DZ209" s="1"/>
      <c r="EA209" s="1"/>
      <c r="EB209" s="1"/>
      <c r="EC209" s="1"/>
      <c r="ED209" s="4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</row>
    <row r="210" spans="1:162" x14ac:dyDescent="0.55000000000000004">
      <c r="A210" s="1" t="s">
        <v>17</v>
      </c>
      <c r="B210" s="1" t="s">
        <v>305</v>
      </c>
      <c r="C210" s="1" t="s">
        <v>305</v>
      </c>
      <c r="D210" s="1" t="s">
        <v>100</v>
      </c>
      <c r="E210" s="2">
        <v>90</v>
      </c>
      <c r="F210" s="2">
        <v>26.5</v>
      </c>
      <c r="G210" s="2">
        <v>14</v>
      </c>
      <c r="H210" s="11">
        <v>14</v>
      </c>
      <c r="I210" s="1" t="s">
        <v>98</v>
      </c>
      <c r="J210" s="1" t="s">
        <v>98</v>
      </c>
      <c r="K210" s="1" t="s">
        <v>98</v>
      </c>
      <c r="L210" s="2">
        <v>14.5</v>
      </c>
      <c r="M210" s="11">
        <v>14.5</v>
      </c>
      <c r="N210" s="11" t="s">
        <v>98</v>
      </c>
      <c r="O210" s="1" t="s">
        <v>98</v>
      </c>
      <c r="P210" s="1" t="s">
        <v>98</v>
      </c>
      <c r="Q210" s="14">
        <v>0.44</v>
      </c>
      <c r="R210" s="11">
        <v>0.4375</v>
      </c>
      <c r="S210" s="13">
        <v>0.25</v>
      </c>
      <c r="T210" s="14">
        <v>0.71</v>
      </c>
      <c r="U210" s="13">
        <v>0.6875</v>
      </c>
      <c r="V210" s="1" t="s">
        <v>98</v>
      </c>
      <c r="W210" s="1" t="s">
        <v>98</v>
      </c>
      <c r="X210" s="1" t="s">
        <v>98</v>
      </c>
      <c r="Y210" s="16">
        <v>1.31</v>
      </c>
      <c r="Z210" s="18">
        <v>2</v>
      </c>
      <c r="AA210" s="18">
        <v>1.4375</v>
      </c>
      <c r="AB210" s="1" t="s">
        <v>98</v>
      </c>
      <c r="AC210" s="1" t="s">
        <v>98</v>
      </c>
      <c r="AD210" s="1" t="s">
        <v>98</v>
      </c>
      <c r="AE210" s="1" t="s">
        <v>98</v>
      </c>
      <c r="AF210" s="1" t="s">
        <v>98</v>
      </c>
      <c r="AG210" s="2">
        <v>10.199999999999999</v>
      </c>
      <c r="AH210" s="1" t="s">
        <v>98</v>
      </c>
      <c r="AI210" s="1" t="s">
        <v>98</v>
      </c>
      <c r="AJ210" s="2">
        <v>25.9</v>
      </c>
      <c r="AK210" s="1" t="s">
        <v>98</v>
      </c>
      <c r="AL210" s="1" t="s">
        <v>98</v>
      </c>
      <c r="AM210" s="4">
        <v>999</v>
      </c>
      <c r="AN210" s="4">
        <v>157</v>
      </c>
      <c r="AO210" s="4">
        <v>143</v>
      </c>
      <c r="AP210" s="3">
        <v>6.14</v>
      </c>
      <c r="AQ210" s="4">
        <v>362</v>
      </c>
      <c r="AR210" s="2">
        <v>75.599999999999994</v>
      </c>
      <c r="AS210" s="2">
        <v>49.9</v>
      </c>
      <c r="AT210" s="3">
        <v>3.7</v>
      </c>
      <c r="AU210" s="1" t="s">
        <v>98</v>
      </c>
      <c r="AV210" s="1" t="s">
        <v>98</v>
      </c>
      <c r="AW210" s="1" t="s">
        <v>98</v>
      </c>
      <c r="AX210" s="3">
        <v>4.0599999999999996</v>
      </c>
      <c r="AY210" s="4">
        <v>16000</v>
      </c>
      <c r="AZ210" s="1" t="s">
        <v>98</v>
      </c>
      <c r="BA210" s="2">
        <v>48.2</v>
      </c>
      <c r="BB210" s="4">
        <v>124</v>
      </c>
      <c r="BC210" s="1" t="s">
        <v>98</v>
      </c>
      <c r="BD210" s="1" t="s">
        <v>98</v>
      </c>
      <c r="BE210" s="2">
        <v>33.200000000000003</v>
      </c>
      <c r="BF210" s="2">
        <v>77.099999999999994</v>
      </c>
      <c r="BG210" s="1" t="s">
        <v>98</v>
      </c>
      <c r="BH210" s="1" t="s">
        <v>98</v>
      </c>
      <c r="BI210" s="1" t="s">
        <v>98</v>
      </c>
      <c r="BJ210" s="1" t="s">
        <v>98</v>
      </c>
      <c r="BK210" s="1" t="s">
        <v>98</v>
      </c>
      <c r="BL210" s="1" t="s">
        <v>98</v>
      </c>
      <c r="BM210" s="1" t="s">
        <v>98</v>
      </c>
      <c r="BN210" s="1" t="s">
        <v>98</v>
      </c>
      <c r="BO210" s="1" t="s">
        <v>98</v>
      </c>
      <c r="BP210" s="1" t="s">
        <v>98</v>
      </c>
      <c r="BQ210" s="1" t="s">
        <v>98</v>
      </c>
      <c r="BR210" s="1" t="s">
        <v>98</v>
      </c>
      <c r="BS210" s="1" t="s">
        <v>98</v>
      </c>
      <c r="BT210" s="1" t="s">
        <v>98</v>
      </c>
      <c r="BU210" s="1" t="s">
        <v>98</v>
      </c>
      <c r="BV210" s="1" t="s">
        <v>98</v>
      </c>
      <c r="BW210" s="3">
        <v>4.0999999999999996</v>
      </c>
      <c r="BX210" s="2">
        <v>13.3</v>
      </c>
      <c r="BY210" s="2">
        <v>69.599999999999994</v>
      </c>
      <c r="BZ210" s="1" t="s">
        <v>98</v>
      </c>
      <c r="CA210" s="2">
        <v>84.1</v>
      </c>
      <c r="CB210" s="2">
        <v>42.5</v>
      </c>
      <c r="CC210" s="2">
        <v>57</v>
      </c>
      <c r="CD210" s="11">
        <v>10</v>
      </c>
      <c r="CE210" s="11">
        <v>5.5</v>
      </c>
      <c r="CF210" s="12" t="s">
        <v>98</v>
      </c>
      <c r="CG210" s="3">
        <f>Beams!$B$11/F210</f>
        <v>424.15094339622641</v>
      </c>
      <c r="CH210" s="3">
        <f>Beams!$B$9/AO210</f>
        <v>78.6013986013986</v>
      </c>
      <c r="CI210" s="3">
        <f>Beams!$C$9/AS210</f>
        <v>225.250501002004</v>
      </c>
      <c r="CJ210" s="3">
        <f>Beams!$B$8*BE210/(AQ210*2*T210)</f>
        <v>725.9512878375225</v>
      </c>
      <c r="CK210" s="3">
        <f>Beams!$C$8*BF210/(AM210*Q210)</f>
        <v>1971.5260715260713</v>
      </c>
      <c r="CL210" s="3">
        <f>Beams!$B$12*T210/AX210</f>
        <v>1965.6157635467982</v>
      </c>
      <c r="CM210" s="3">
        <f>Beams!$B$12*Q210/AX210</f>
        <v>1218.1280788177341</v>
      </c>
      <c r="CN210" s="3">
        <f t="shared" si="6"/>
        <v>3701.6131545672629</v>
      </c>
      <c r="CO210" s="3">
        <f t="shared" si="7"/>
        <v>4079.4903285519827</v>
      </c>
      <c r="CP210" s="3"/>
      <c r="CQ210" s="3">
        <f>MIN(Beams!$B$21:$B$22)/MAX(CN210:CP210)-1</f>
        <v>3.9025732111734195</v>
      </c>
      <c r="CS210" s="1"/>
      <c r="CT210" s="2"/>
      <c r="CU210" s="2"/>
      <c r="CV210" s="1"/>
      <c r="CW210" s="1"/>
      <c r="CX210" s="1"/>
      <c r="CY210" s="2"/>
      <c r="CZ210" s="2"/>
      <c r="DA210" s="2"/>
      <c r="DB210" s="1"/>
      <c r="DC210" s="1"/>
      <c r="DD210" s="1"/>
      <c r="DE210" s="1"/>
      <c r="DF210" s="1"/>
      <c r="DG210" s="3"/>
      <c r="DH210" s="1"/>
      <c r="DI210" s="1"/>
      <c r="DJ210" s="2"/>
      <c r="DK210" s="1"/>
      <c r="DL210" s="1"/>
      <c r="DM210" s="1"/>
      <c r="DN210" s="1"/>
      <c r="DO210" s="1"/>
      <c r="DP210" s="1"/>
      <c r="DQ210" s="2"/>
      <c r="DR210" s="1"/>
      <c r="DS210" s="1"/>
      <c r="DT210" s="2"/>
      <c r="DU210" s="1"/>
      <c r="DV210" s="1"/>
      <c r="DW210" s="1"/>
      <c r="DX210" s="1"/>
      <c r="DY210" s="1"/>
      <c r="DZ210" s="1"/>
      <c r="EA210" s="1"/>
      <c r="EB210" s="1"/>
      <c r="EC210" s="1"/>
      <c r="ED210" s="4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</row>
    <row r="211" spans="1:162" x14ac:dyDescent="0.55000000000000004">
      <c r="A211" s="1" t="s">
        <v>17</v>
      </c>
      <c r="B211" s="1" t="s">
        <v>306</v>
      </c>
      <c r="C211" s="1" t="s">
        <v>306</v>
      </c>
      <c r="D211" s="1" t="s">
        <v>100</v>
      </c>
      <c r="E211" s="2">
        <v>82</v>
      </c>
      <c r="F211" s="2">
        <v>24</v>
      </c>
      <c r="G211" s="2">
        <v>14.3</v>
      </c>
      <c r="H211" s="11">
        <v>14.25</v>
      </c>
      <c r="I211" s="1" t="s">
        <v>98</v>
      </c>
      <c r="J211" s="1" t="s">
        <v>98</v>
      </c>
      <c r="K211" s="1" t="s">
        <v>98</v>
      </c>
      <c r="L211" s="2">
        <v>10.1</v>
      </c>
      <c r="M211" s="11">
        <v>10.125</v>
      </c>
      <c r="N211" s="11" t="s">
        <v>98</v>
      </c>
      <c r="O211" s="1" t="s">
        <v>98</v>
      </c>
      <c r="P211" s="1" t="s">
        <v>98</v>
      </c>
      <c r="Q211" s="14">
        <v>0.51</v>
      </c>
      <c r="R211" s="11">
        <v>0.5</v>
      </c>
      <c r="S211" s="13">
        <v>0.25</v>
      </c>
      <c r="T211" s="14">
        <v>0.85499999999999998</v>
      </c>
      <c r="U211" s="13">
        <v>0.875</v>
      </c>
      <c r="V211" s="1" t="s">
        <v>98</v>
      </c>
      <c r="W211" s="1" t="s">
        <v>98</v>
      </c>
      <c r="X211" s="1" t="s">
        <v>98</v>
      </c>
      <c r="Y211" s="16">
        <v>1.45</v>
      </c>
      <c r="Z211" s="18">
        <v>1.6875</v>
      </c>
      <c r="AA211" s="18">
        <v>1.0625</v>
      </c>
      <c r="AB211" s="1" t="s">
        <v>98</v>
      </c>
      <c r="AC211" s="1" t="s">
        <v>98</v>
      </c>
      <c r="AD211" s="1" t="s">
        <v>98</v>
      </c>
      <c r="AE211" s="1" t="s">
        <v>98</v>
      </c>
      <c r="AF211" s="1" t="s">
        <v>98</v>
      </c>
      <c r="AG211" s="3">
        <v>5.92</v>
      </c>
      <c r="AH211" s="1" t="s">
        <v>98</v>
      </c>
      <c r="AI211" s="1" t="s">
        <v>98</v>
      </c>
      <c r="AJ211" s="2">
        <v>22.4</v>
      </c>
      <c r="AK211" s="1" t="s">
        <v>98</v>
      </c>
      <c r="AL211" s="1" t="s">
        <v>98</v>
      </c>
      <c r="AM211" s="4">
        <v>881</v>
      </c>
      <c r="AN211" s="4">
        <v>139</v>
      </c>
      <c r="AO211" s="4">
        <v>123</v>
      </c>
      <c r="AP211" s="3">
        <v>6.05</v>
      </c>
      <c r="AQ211" s="4">
        <v>148</v>
      </c>
      <c r="AR211" s="2">
        <v>44.8</v>
      </c>
      <c r="AS211" s="2">
        <v>29.3</v>
      </c>
      <c r="AT211" s="3">
        <v>2.48</v>
      </c>
      <c r="AU211" s="1" t="s">
        <v>98</v>
      </c>
      <c r="AV211" s="1" t="s">
        <v>98</v>
      </c>
      <c r="AW211" s="1" t="s">
        <v>98</v>
      </c>
      <c r="AX211" s="3">
        <v>5.07</v>
      </c>
      <c r="AY211" s="4">
        <v>6710</v>
      </c>
      <c r="AZ211" s="1" t="s">
        <v>98</v>
      </c>
      <c r="BA211" s="2">
        <v>33.9</v>
      </c>
      <c r="BB211" s="2">
        <v>73.3</v>
      </c>
      <c r="BC211" s="1" t="s">
        <v>98</v>
      </c>
      <c r="BD211" s="1" t="s">
        <v>98</v>
      </c>
      <c r="BE211" s="2">
        <v>27.6</v>
      </c>
      <c r="BF211" s="2">
        <v>68.2</v>
      </c>
      <c r="BG211" s="1" t="s">
        <v>98</v>
      </c>
      <c r="BH211" s="1" t="s">
        <v>98</v>
      </c>
      <c r="BI211" s="1" t="s">
        <v>98</v>
      </c>
      <c r="BJ211" s="1" t="s">
        <v>98</v>
      </c>
      <c r="BK211" s="1" t="s">
        <v>98</v>
      </c>
      <c r="BL211" s="1" t="s">
        <v>98</v>
      </c>
      <c r="BM211" s="1" t="s">
        <v>98</v>
      </c>
      <c r="BN211" s="1" t="s">
        <v>98</v>
      </c>
      <c r="BO211" s="1" t="s">
        <v>98</v>
      </c>
      <c r="BP211" s="1" t="s">
        <v>98</v>
      </c>
      <c r="BQ211" s="1" t="s">
        <v>98</v>
      </c>
      <c r="BR211" s="1" t="s">
        <v>98</v>
      </c>
      <c r="BS211" s="1" t="s">
        <v>98</v>
      </c>
      <c r="BT211" s="1" t="s">
        <v>98</v>
      </c>
      <c r="BU211" s="1" t="s">
        <v>98</v>
      </c>
      <c r="BV211" s="1" t="s">
        <v>98</v>
      </c>
      <c r="BW211" s="3">
        <v>2.85</v>
      </c>
      <c r="BX211" s="2">
        <v>13.4</v>
      </c>
      <c r="BY211" s="2">
        <v>56.9</v>
      </c>
      <c r="BZ211" s="1" t="s">
        <v>98</v>
      </c>
      <c r="CA211" s="2">
        <v>67</v>
      </c>
      <c r="CB211" s="2">
        <v>38.700000000000003</v>
      </c>
      <c r="CC211" s="2">
        <v>48.8</v>
      </c>
      <c r="CD211" s="11">
        <v>10.875</v>
      </c>
      <c r="CE211" s="11">
        <v>5.5</v>
      </c>
      <c r="CF211" s="12" t="s">
        <v>98</v>
      </c>
      <c r="CG211" s="3">
        <f>Beams!$B$11/F211</f>
        <v>468.33333333333331</v>
      </c>
      <c r="CH211" s="3">
        <f>Beams!$B$9/AO211</f>
        <v>91.382113821138205</v>
      </c>
      <c r="CI211" s="3">
        <f>Beams!$C$9/AS211</f>
        <v>383.61774744027304</v>
      </c>
      <c r="CJ211" s="3">
        <f>Beams!$B$8*BE211/(AQ211*2*T211)</f>
        <v>1225.7942152678995</v>
      </c>
      <c r="CK211" s="3">
        <f>Beams!$C$8*BF211/(AM211*Q211)</f>
        <v>1706.1004651576861</v>
      </c>
      <c r="CL211" s="3">
        <f>Beams!$B$12*T211/AX211</f>
        <v>1895.5029585798814</v>
      </c>
      <c r="CM211" s="3">
        <f>Beams!$B$12*Q211/AX211</f>
        <v>1130.6508875739646</v>
      </c>
      <c r="CN211" s="3">
        <f t="shared" si="6"/>
        <v>4021.9878528573795</v>
      </c>
      <c r="CO211" s="3">
        <f t="shared" si="7"/>
        <v>3668.4231212298191</v>
      </c>
      <c r="CP211" s="3"/>
      <c r="CQ211" s="3">
        <f>MIN(Beams!$B$21:$B$22)/MAX(CN211:CP211)-1</f>
        <v>3.9726654409936142</v>
      </c>
      <c r="CS211" s="1"/>
      <c r="CT211" s="2"/>
      <c r="CU211" s="2"/>
      <c r="CV211" s="1"/>
      <c r="CW211" s="1"/>
      <c r="CX211" s="1"/>
      <c r="CY211" s="2"/>
      <c r="CZ211" s="2"/>
      <c r="DA211" s="2"/>
      <c r="DB211" s="1"/>
      <c r="DC211" s="1"/>
      <c r="DD211" s="1"/>
      <c r="DE211" s="1"/>
      <c r="DF211" s="1"/>
      <c r="DG211" s="3"/>
      <c r="DH211" s="1"/>
      <c r="DI211" s="1"/>
      <c r="DJ211" s="2"/>
      <c r="DK211" s="1"/>
      <c r="DL211" s="1"/>
      <c r="DM211" s="1"/>
      <c r="DN211" s="1"/>
      <c r="DO211" s="1"/>
      <c r="DP211" s="1"/>
      <c r="DQ211" s="2"/>
      <c r="DR211" s="1"/>
      <c r="DS211" s="1"/>
      <c r="DT211" s="2"/>
      <c r="DU211" s="1"/>
      <c r="DV211" s="1"/>
      <c r="DW211" s="1"/>
      <c r="DX211" s="1"/>
      <c r="DY211" s="1"/>
      <c r="DZ211" s="1"/>
      <c r="EA211" s="1"/>
      <c r="EB211" s="1"/>
      <c r="EC211" s="1"/>
      <c r="ED211" s="4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</row>
    <row r="212" spans="1:162" x14ac:dyDescent="0.55000000000000004">
      <c r="A212" s="1" t="s">
        <v>17</v>
      </c>
      <c r="B212" s="1" t="s">
        <v>307</v>
      </c>
      <c r="C212" s="1" t="s">
        <v>307</v>
      </c>
      <c r="D212" s="1" t="s">
        <v>100</v>
      </c>
      <c r="E212" s="2">
        <v>74</v>
      </c>
      <c r="F212" s="2">
        <v>21.8</v>
      </c>
      <c r="G212" s="2">
        <v>14.2</v>
      </c>
      <c r="H212" s="11">
        <v>14.125</v>
      </c>
      <c r="I212" s="1" t="s">
        <v>98</v>
      </c>
      <c r="J212" s="1" t="s">
        <v>98</v>
      </c>
      <c r="K212" s="1" t="s">
        <v>98</v>
      </c>
      <c r="L212" s="2">
        <v>10.1</v>
      </c>
      <c r="M212" s="11">
        <v>10.125</v>
      </c>
      <c r="N212" s="11" t="s">
        <v>98</v>
      </c>
      <c r="O212" s="1" t="s">
        <v>98</v>
      </c>
      <c r="P212" s="1" t="s">
        <v>98</v>
      </c>
      <c r="Q212" s="14">
        <v>0.45</v>
      </c>
      <c r="R212" s="11">
        <v>0.4375</v>
      </c>
      <c r="S212" s="13">
        <v>0.25</v>
      </c>
      <c r="T212" s="14">
        <v>0.78500000000000003</v>
      </c>
      <c r="U212" s="13">
        <v>0.8125</v>
      </c>
      <c r="V212" s="1" t="s">
        <v>98</v>
      </c>
      <c r="W212" s="1" t="s">
        <v>98</v>
      </c>
      <c r="X212" s="1" t="s">
        <v>98</v>
      </c>
      <c r="Y212" s="16">
        <v>1.38</v>
      </c>
      <c r="Z212" s="18">
        <v>1.625</v>
      </c>
      <c r="AA212" s="18">
        <v>1.0625</v>
      </c>
      <c r="AB212" s="1" t="s">
        <v>98</v>
      </c>
      <c r="AC212" s="1" t="s">
        <v>98</v>
      </c>
      <c r="AD212" s="1" t="s">
        <v>98</v>
      </c>
      <c r="AE212" s="1" t="s">
        <v>98</v>
      </c>
      <c r="AF212" s="1" t="s">
        <v>98</v>
      </c>
      <c r="AG212" s="3">
        <v>6.41</v>
      </c>
      <c r="AH212" s="1" t="s">
        <v>98</v>
      </c>
      <c r="AI212" s="1" t="s">
        <v>98</v>
      </c>
      <c r="AJ212" s="2">
        <v>25.4</v>
      </c>
      <c r="AK212" s="1" t="s">
        <v>98</v>
      </c>
      <c r="AL212" s="1" t="s">
        <v>98</v>
      </c>
      <c r="AM212" s="4">
        <v>795</v>
      </c>
      <c r="AN212" s="4">
        <v>126</v>
      </c>
      <c r="AO212" s="4">
        <v>112</v>
      </c>
      <c r="AP212" s="3">
        <v>6.04</v>
      </c>
      <c r="AQ212" s="4">
        <v>134</v>
      </c>
      <c r="AR212" s="2">
        <v>40.5</v>
      </c>
      <c r="AS212" s="2">
        <v>26.6</v>
      </c>
      <c r="AT212" s="3">
        <v>2.48</v>
      </c>
      <c r="AU212" s="1" t="s">
        <v>98</v>
      </c>
      <c r="AV212" s="1" t="s">
        <v>98</v>
      </c>
      <c r="AW212" s="1" t="s">
        <v>98</v>
      </c>
      <c r="AX212" s="3">
        <v>3.87</v>
      </c>
      <c r="AY212" s="4">
        <v>5990</v>
      </c>
      <c r="AZ212" s="1" t="s">
        <v>98</v>
      </c>
      <c r="BA212" s="2">
        <v>33.9</v>
      </c>
      <c r="BB212" s="2">
        <v>67.099999999999994</v>
      </c>
      <c r="BC212" s="1" t="s">
        <v>98</v>
      </c>
      <c r="BD212" s="1" t="s">
        <v>98</v>
      </c>
      <c r="BE212" s="2">
        <v>25.4</v>
      </c>
      <c r="BF212" s="2">
        <v>62.2</v>
      </c>
      <c r="BG212" s="1" t="s">
        <v>98</v>
      </c>
      <c r="BH212" s="1" t="s">
        <v>98</v>
      </c>
      <c r="BI212" s="1" t="s">
        <v>98</v>
      </c>
      <c r="BJ212" s="1" t="s">
        <v>98</v>
      </c>
      <c r="BK212" s="1" t="s">
        <v>98</v>
      </c>
      <c r="BL212" s="1" t="s">
        <v>98</v>
      </c>
      <c r="BM212" s="1" t="s">
        <v>98</v>
      </c>
      <c r="BN212" s="1" t="s">
        <v>98</v>
      </c>
      <c r="BO212" s="1" t="s">
        <v>98</v>
      </c>
      <c r="BP212" s="1" t="s">
        <v>98</v>
      </c>
      <c r="BQ212" s="1" t="s">
        <v>98</v>
      </c>
      <c r="BR212" s="1" t="s">
        <v>98</v>
      </c>
      <c r="BS212" s="1" t="s">
        <v>98</v>
      </c>
      <c r="BT212" s="1" t="s">
        <v>98</v>
      </c>
      <c r="BU212" s="1" t="s">
        <v>98</v>
      </c>
      <c r="BV212" s="1" t="s">
        <v>98</v>
      </c>
      <c r="BW212" s="3">
        <v>2.83</v>
      </c>
      <c r="BX212" s="2">
        <v>13.4</v>
      </c>
      <c r="BY212" s="2">
        <v>56.8</v>
      </c>
      <c r="BZ212" s="1" t="s">
        <v>98</v>
      </c>
      <c r="CA212" s="2">
        <v>66.900000000000006</v>
      </c>
      <c r="CB212" s="2">
        <v>38.5</v>
      </c>
      <c r="CC212" s="2">
        <v>48.6</v>
      </c>
      <c r="CD212" s="11">
        <v>10.875</v>
      </c>
      <c r="CE212" s="11">
        <v>5.5</v>
      </c>
      <c r="CF212" s="12" t="s">
        <v>98</v>
      </c>
      <c r="CG212" s="3">
        <f>Beams!$B$11/F212</f>
        <v>515.59633027522932</v>
      </c>
      <c r="CH212" s="3">
        <f>Beams!$B$9/AO212</f>
        <v>100.35714285714286</v>
      </c>
      <c r="CI212" s="3">
        <f>Beams!$C$9/AS212</f>
        <v>422.55639097744358</v>
      </c>
      <c r="CJ212" s="3">
        <f>Beams!$B$8*BE212/(AQ212*2*T212)</f>
        <v>1357.0491491586654</v>
      </c>
      <c r="CK212" s="3">
        <f>Beams!$C$8*BF212/(AM212*Q212)</f>
        <v>1954.2361984626136</v>
      </c>
      <c r="CL212" s="3">
        <f>Beams!$B$12*T212/AX212</f>
        <v>2279.9483204134367</v>
      </c>
      <c r="CM212" s="3">
        <f>Beams!$B$12*Q212/AX212</f>
        <v>1306.9767441860465</v>
      </c>
      <c r="CN212" s="3">
        <f t="shared" si="6"/>
        <v>4711.4480734502758</v>
      </c>
      <c r="CO212" s="3">
        <f t="shared" si="7"/>
        <v>4202.4022565108744</v>
      </c>
      <c r="CP212" s="3"/>
      <c r="CQ212" s="3">
        <f>MIN(Beams!$B$21:$B$22)/MAX(CN212:CP212)-1</f>
        <v>3.2449793966112104</v>
      </c>
      <c r="CS212" s="1"/>
      <c r="CT212" s="2"/>
      <c r="CU212" s="2"/>
      <c r="CV212" s="1"/>
      <c r="CW212" s="1"/>
      <c r="CX212" s="1"/>
      <c r="CY212" s="2"/>
      <c r="CZ212" s="2"/>
      <c r="DA212" s="2"/>
      <c r="DB212" s="1"/>
      <c r="DC212" s="1"/>
      <c r="DD212" s="1"/>
      <c r="DE212" s="1"/>
      <c r="DF212" s="1"/>
      <c r="DG212" s="3"/>
      <c r="DH212" s="1"/>
      <c r="DI212" s="1"/>
      <c r="DJ212" s="2"/>
      <c r="DK212" s="1"/>
      <c r="DL212" s="1"/>
      <c r="DM212" s="1"/>
      <c r="DN212" s="1"/>
      <c r="DO212" s="1"/>
      <c r="DP212" s="1"/>
      <c r="DQ212" s="2"/>
      <c r="DR212" s="1"/>
      <c r="DS212" s="1"/>
      <c r="DT212" s="2"/>
      <c r="DU212" s="1"/>
      <c r="DV212" s="1"/>
      <c r="DW212" s="1"/>
      <c r="DX212" s="1"/>
      <c r="DY212" s="1"/>
      <c r="DZ212" s="1"/>
      <c r="EA212" s="1"/>
      <c r="EB212" s="1"/>
      <c r="EC212" s="1"/>
      <c r="ED212" s="4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</row>
    <row r="213" spans="1:162" x14ac:dyDescent="0.55000000000000004">
      <c r="A213" s="1" t="s">
        <v>17</v>
      </c>
      <c r="B213" s="1" t="s">
        <v>308</v>
      </c>
      <c r="C213" s="1" t="s">
        <v>308</v>
      </c>
      <c r="D213" s="1" t="s">
        <v>100</v>
      </c>
      <c r="E213" s="2">
        <v>68</v>
      </c>
      <c r="F213" s="2">
        <v>20</v>
      </c>
      <c r="G213" s="2">
        <v>14</v>
      </c>
      <c r="H213" s="11">
        <v>14</v>
      </c>
      <c r="I213" s="1" t="s">
        <v>98</v>
      </c>
      <c r="J213" s="1" t="s">
        <v>98</v>
      </c>
      <c r="K213" s="1" t="s">
        <v>98</v>
      </c>
      <c r="L213" s="2">
        <v>10</v>
      </c>
      <c r="M213" s="11">
        <v>10</v>
      </c>
      <c r="N213" s="11" t="s">
        <v>98</v>
      </c>
      <c r="O213" s="1" t="s">
        <v>98</v>
      </c>
      <c r="P213" s="1" t="s">
        <v>98</v>
      </c>
      <c r="Q213" s="14">
        <v>0.41499999999999998</v>
      </c>
      <c r="R213" s="11">
        <v>0.4375</v>
      </c>
      <c r="S213" s="13">
        <v>0.25</v>
      </c>
      <c r="T213" s="14">
        <v>0.72</v>
      </c>
      <c r="U213" s="13">
        <v>0.75</v>
      </c>
      <c r="V213" s="1" t="s">
        <v>98</v>
      </c>
      <c r="W213" s="1" t="s">
        <v>98</v>
      </c>
      <c r="X213" s="1" t="s">
        <v>98</v>
      </c>
      <c r="Y213" s="16">
        <v>1.31</v>
      </c>
      <c r="Z213" s="18">
        <v>1.5625</v>
      </c>
      <c r="AA213" s="18">
        <v>1.0625</v>
      </c>
      <c r="AB213" s="1" t="s">
        <v>98</v>
      </c>
      <c r="AC213" s="1" t="s">
        <v>98</v>
      </c>
      <c r="AD213" s="1" t="s">
        <v>98</v>
      </c>
      <c r="AE213" s="1" t="s">
        <v>98</v>
      </c>
      <c r="AF213" s="1" t="s">
        <v>98</v>
      </c>
      <c r="AG213" s="3">
        <v>6.97</v>
      </c>
      <c r="AH213" s="1" t="s">
        <v>98</v>
      </c>
      <c r="AI213" s="1" t="s">
        <v>98</v>
      </c>
      <c r="AJ213" s="2">
        <v>27.5</v>
      </c>
      <c r="AK213" s="1" t="s">
        <v>98</v>
      </c>
      <c r="AL213" s="1" t="s">
        <v>98</v>
      </c>
      <c r="AM213" s="4">
        <v>722</v>
      </c>
      <c r="AN213" s="4">
        <v>115</v>
      </c>
      <c r="AO213" s="4">
        <v>103</v>
      </c>
      <c r="AP213" s="3">
        <v>6.01</v>
      </c>
      <c r="AQ213" s="4">
        <v>121</v>
      </c>
      <c r="AR213" s="2">
        <v>36.9</v>
      </c>
      <c r="AS213" s="2">
        <v>24.2</v>
      </c>
      <c r="AT213" s="3">
        <v>2.46</v>
      </c>
      <c r="AU213" s="1" t="s">
        <v>98</v>
      </c>
      <c r="AV213" s="1" t="s">
        <v>98</v>
      </c>
      <c r="AW213" s="1" t="s">
        <v>98</v>
      </c>
      <c r="AX213" s="3">
        <v>3.01</v>
      </c>
      <c r="AY213" s="4">
        <v>5380</v>
      </c>
      <c r="AZ213" s="1" t="s">
        <v>98</v>
      </c>
      <c r="BA213" s="2">
        <v>33.200000000000003</v>
      </c>
      <c r="BB213" s="2">
        <v>59.8</v>
      </c>
      <c r="BC213" s="1" t="s">
        <v>98</v>
      </c>
      <c r="BD213" s="1" t="s">
        <v>98</v>
      </c>
      <c r="BE213" s="2">
        <v>22.9</v>
      </c>
      <c r="BF213" s="2">
        <v>56</v>
      </c>
      <c r="BG213" s="1" t="s">
        <v>98</v>
      </c>
      <c r="BH213" s="1" t="s">
        <v>98</v>
      </c>
      <c r="BI213" s="1" t="s">
        <v>98</v>
      </c>
      <c r="BJ213" s="1" t="s">
        <v>98</v>
      </c>
      <c r="BK213" s="1" t="s">
        <v>98</v>
      </c>
      <c r="BL213" s="1" t="s">
        <v>98</v>
      </c>
      <c r="BM213" s="1" t="s">
        <v>98</v>
      </c>
      <c r="BN213" s="1" t="s">
        <v>98</v>
      </c>
      <c r="BO213" s="1" t="s">
        <v>98</v>
      </c>
      <c r="BP213" s="1" t="s">
        <v>98</v>
      </c>
      <c r="BQ213" s="1" t="s">
        <v>98</v>
      </c>
      <c r="BR213" s="1" t="s">
        <v>98</v>
      </c>
      <c r="BS213" s="1" t="s">
        <v>98</v>
      </c>
      <c r="BT213" s="1" t="s">
        <v>98</v>
      </c>
      <c r="BU213" s="1" t="s">
        <v>98</v>
      </c>
      <c r="BV213" s="1" t="s">
        <v>98</v>
      </c>
      <c r="BW213" s="3">
        <v>2.8</v>
      </c>
      <c r="BX213" s="2">
        <v>13.3</v>
      </c>
      <c r="BY213" s="2">
        <v>56.2</v>
      </c>
      <c r="BZ213" s="1" t="s">
        <v>98</v>
      </c>
      <c r="CA213" s="2">
        <v>66.2</v>
      </c>
      <c r="CB213" s="2">
        <v>38</v>
      </c>
      <c r="CC213" s="2">
        <v>48</v>
      </c>
      <c r="CD213" s="11">
        <v>10.875</v>
      </c>
      <c r="CE213" s="11">
        <v>5.5</v>
      </c>
      <c r="CF213" s="12" t="s">
        <v>98</v>
      </c>
      <c r="CG213" s="3">
        <f>Beams!$B$11/F213</f>
        <v>562</v>
      </c>
      <c r="CH213" s="3">
        <f>Beams!$B$9/AO213</f>
        <v>109.12621359223301</v>
      </c>
      <c r="CI213" s="3">
        <f>Beams!$C$9/AS213</f>
        <v>464.4628099173554</v>
      </c>
      <c r="CJ213" s="3">
        <f>Beams!$B$8*BE213/(AQ213*2*T213)</f>
        <v>1477.2497704315886</v>
      </c>
      <c r="CK213" s="3">
        <f>Beams!$C$8*BF213/(AM213*Q213)</f>
        <v>2100.7242265460736</v>
      </c>
      <c r="CL213" s="3">
        <f>Beams!$B$12*T213/AX213</f>
        <v>2688.6378737541527</v>
      </c>
      <c r="CM213" s="3">
        <f>Beams!$B$12*Q213/AX213</f>
        <v>1549.7009966777407</v>
      </c>
      <c r="CN213" s="3">
        <f t="shared" si="6"/>
        <v>5433.4780694865931</v>
      </c>
      <c r="CO213" s="3">
        <f t="shared" si="7"/>
        <v>4661.9104233801199</v>
      </c>
      <c r="CP213" s="3"/>
      <c r="CQ213" s="3">
        <f>MIN(Beams!$B$21:$B$22)/MAX(CN213:CP213)-1</f>
        <v>2.6808835416703523</v>
      </c>
      <c r="CS213" s="1"/>
      <c r="CT213" s="2"/>
      <c r="CU213" s="2"/>
      <c r="CV213" s="1"/>
      <c r="CW213" s="1"/>
      <c r="CX213" s="1"/>
      <c r="CY213" s="2"/>
      <c r="CZ213" s="2"/>
      <c r="DA213" s="2"/>
      <c r="DB213" s="1"/>
      <c r="DC213" s="1"/>
      <c r="DD213" s="1"/>
      <c r="DE213" s="1"/>
      <c r="DF213" s="1"/>
      <c r="DG213" s="3"/>
      <c r="DH213" s="1"/>
      <c r="DI213" s="1"/>
      <c r="DJ213" s="2"/>
      <c r="DK213" s="1"/>
      <c r="DL213" s="1"/>
      <c r="DM213" s="1"/>
      <c r="DN213" s="1"/>
      <c r="DO213" s="1"/>
      <c r="DP213" s="1"/>
      <c r="DQ213" s="2"/>
      <c r="DR213" s="1"/>
      <c r="DS213" s="1"/>
      <c r="DT213" s="2"/>
      <c r="DU213" s="1"/>
      <c r="DV213" s="1"/>
      <c r="DW213" s="1"/>
      <c r="DX213" s="1"/>
      <c r="DY213" s="1"/>
      <c r="DZ213" s="1"/>
      <c r="EA213" s="1"/>
      <c r="EB213" s="1"/>
      <c r="EC213" s="1"/>
      <c r="ED213" s="4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</row>
    <row r="214" spans="1:162" x14ac:dyDescent="0.55000000000000004">
      <c r="A214" s="1" t="s">
        <v>17</v>
      </c>
      <c r="B214" s="1" t="s">
        <v>309</v>
      </c>
      <c r="C214" s="1" t="s">
        <v>309</v>
      </c>
      <c r="D214" s="1" t="s">
        <v>100</v>
      </c>
      <c r="E214" s="2">
        <v>61</v>
      </c>
      <c r="F214" s="2">
        <v>17.899999999999999</v>
      </c>
      <c r="G214" s="2">
        <v>13.9</v>
      </c>
      <c r="H214" s="11">
        <v>13.875</v>
      </c>
      <c r="I214" s="1" t="s">
        <v>98</v>
      </c>
      <c r="J214" s="1" t="s">
        <v>98</v>
      </c>
      <c r="K214" s="1" t="s">
        <v>98</v>
      </c>
      <c r="L214" s="2">
        <v>10</v>
      </c>
      <c r="M214" s="11">
        <v>10</v>
      </c>
      <c r="N214" s="11" t="s">
        <v>98</v>
      </c>
      <c r="O214" s="1" t="s">
        <v>98</v>
      </c>
      <c r="P214" s="1" t="s">
        <v>98</v>
      </c>
      <c r="Q214" s="14">
        <v>0.375</v>
      </c>
      <c r="R214" s="11">
        <v>0.375</v>
      </c>
      <c r="S214" s="13">
        <v>0.1875</v>
      </c>
      <c r="T214" s="14">
        <v>0.64500000000000002</v>
      </c>
      <c r="U214" s="13">
        <v>0.625</v>
      </c>
      <c r="V214" s="1" t="s">
        <v>98</v>
      </c>
      <c r="W214" s="1" t="s">
        <v>98</v>
      </c>
      <c r="X214" s="1" t="s">
        <v>98</v>
      </c>
      <c r="Y214" s="16">
        <v>1.24</v>
      </c>
      <c r="Z214" s="18">
        <v>1.5</v>
      </c>
      <c r="AA214" s="18">
        <v>1</v>
      </c>
      <c r="AB214" s="1" t="s">
        <v>98</v>
      </c>
      <c r="AC214" s="1" t="s">
        <v>98</v>
      </c>
      <c r="AD214" s="1" t="s">
        <v>98</v>
      </c>
      <c r="AE214" s="1" t="s">
        <v>98</v>
      </c>
      <c r="AF214" s="1" t="s">
        <v>98</v>
      </c>
      <c r="AG214" s="3">
        <v>7.75</v>
      </c>
      <c r="AH214" s="1" t="s">
        <v>98</v>
      </c>
      <c r="AI214" s="1" t="s">
        <v>98</v>
      </c>
      <c r="AJ214" s="2">
        <v>30.4</v>
      </c>
      <c r="AK214" s="1" t="s">
        <v>98</v>
      </c>
      <c r="AL214" s="1" t="s">
        <v>98</v>
      </c>
      <c r="AM214" s="4">
        <v>640</v>
      </c>
      <c r="AN214" s="4">
        <v>102</v>
      </c>
      <c r="AO214" s="2">
        <v>92.1</v>
      </c>
      <c r="AP214" s="3">
        <v>5.98</v>
      </c>
      <c r="AQ214" s="4">
        <v>107</v>
      </c>
      <c r="AR214" s="2">
        <v>32.799999999999997</v>
      </c>
      <c r="AS214" s="2">
        <v>21.5</v>
      </c>
      <c r="AT214" s="3">
        <v>2.4500000000000002</v>
      </c>
      <c r="AU214" s="1" t="s">
        <v>98</v>
      </c>
      <c r="AV214" s="1" t="s">
        <v>98</v>
      </c>
      <c r="AW214" s="1" t="s">
        <v>98</v>
      </c>
      <c r="AX214" s="3">
        <v>2.19</v>
      </c>
      <c r="AY214" s="4">
        <v>4710</v>
      </c>
      <c r="AZ214" s="1" t="s">
        <v>98</v>
      </c>
      <c r="BA214" s="2">
        <v>33.1</v>
      </c>
      <c r="BB214" s="2">
        <v>53.4</v>
      </c>
      <c r="BC214" s="1" t="s">
        <v>98</v>
      </c>
      <c r="BD214" s="1" t="s">
        <v>98</v>
      </c>
      <c r="BE214" s="2">
        <v>20.6</v>
      </c>
      <c r="BF214" s="2">
        <v>50.2</v>
      </c>
      <c r="BG214" s="1" t="s">
        <v>98</v>
      </c>
      <c r="BH214" s="1" t="s">
        <v>98</v>
      </c>
      <c r="BI214" s="1" t="s">
        <v>98</v>
      </c>
      <c r="BJ214" s="1" t="s">
        <v>98</v>
      </c>
      <c r="BK214" s="1" t="s">
        <v>98</v>
      </c>
      <c r="BL214" s="1" t="s">
        <v>98</v>
      </c>
      <c r="BM214" s="1" t="s">
        <v>98</v>
      </c>
      <c r="BN214" s="1" t="s">
        <v>98</v>
      </c>
      <c r="BO214" s="1" t="s">
        <v>98</v>
      </c>
      <c r="BP214" s="1" t="s">
        <v>98</v>
      </c>
      <c r="BQ214" s="1" t="s">
        <v>98</v>
      </c>
      <c r="BR214" s="1" t="s">
        <v>98</v>
      </c>
      <c r="BS214" s="1" t="s">
        <v>98</v>
      </c>
      <c r="BT214" s="1" t="s">
        <v>98</v>
      </c>
      <c r="BU214" s="1" t="s">
        <v>98</v>
      </c>
      <c r="BV214" s="1" t="s">
        <v>98</v>
      </c>
      <c r="BW214" s="3">
        <v>2.78</v>
      </c>
      <c r="BX214" s="2">
        <v>13.3</v>
      </c>
      <c r="BY214" s="2">
        <v>56</v>
      </c>
      <c r="BZ214" s="1" t="s">
        <v>98</v>
      </c>
      <c r="CA214" s="2">
        <v>66</v>
      </c>
      <c r="CB214" s="2">
        <v>37.799999999999997</v>
      </c>
      <c r="CC214" s="2">
        <v>47.8</v>
      </c>
      <c r="CD214" s="11">
        <v>10.875</v>
      </c>
      <c r="CE214" s="11">
        <v>5.5</v>
      </c>
      <c r="CF214" s="12" t="s">
        <v>98</v>
      </c>
      <c r="CG214" s="3">
        <f>Beams!$B$11/F214</f>
        <v>627.93296089385478</v>
      </c>
      <c r="CH214" s="3">
        <f>Beams!$B$9/AO214</f>
        <v>122.04125950054289</v>
      </c>
      <c r="CI214" s="3">
        <f>Beams!$C$9/AS214</f>
        <v>522.79069767441865</v>
      </c>
      <c r="CJ214" s="3">
        <f>Beams!$B$8*BE214/(AQ214*2*T214)</f>
        <v>1677.4904006375427</v>
      </c>
      <c r="CK214" s="3">
        <f>Beams!$C$8*BF214/(AM214*Q214)</f>
        <v>2351.0333333333333</v>
      </c>
      <c r="CL214" s="3">
        <f>Beams!$B$12*T214/AX214</f>
        <v>3310.41095890411</v>
      </c>
      <c r="CM214" s="3">
        <f>Beams!$B$12*Q214/AX214</f>
        <v>1924.6575342465753</v>
      </c>
      <c r="CN214" s="3">
        <f t="shared" si="6"/>
        <v>6552.733385378755</v>
      </c>
      <c r="CO214" s="3">
        <f t="shared" si="7"/>
        <v>5414.3257763452293</v>
      </c>
      <c r="CP214" s="3"/>
      <c r="CQ214" s="3">
        <f>MIN(Beams!$B$21:$B$22)/MAX(CN214:CP214)-1</f>
        <v>2.0521614147504308</v>
      </c>
      <c r="CS214" s="1"/>
      <c r="CT214" s="2"/>
      <c r="CU214" s="2"/>
      <c r="CV214" s="1"/>
      <c r="CW214" s="1"/>
      <c r="CX214" s="1"/>
      <c r="CY214" s="2"/>
      <c r="CZ214" s="2"/>
      <c r="DA214" s="2"/>
      <c r="DB214" s="1"/>
      <c r="DC214" s="1"/>
      <c r="DD214" s="1"/>
      <c r="DE214" s="1"/>
      <c r="DF214" s="1"/>
      <c r="DG214" s="3"/>
      <c r="DH214" s="1"/>
      <c r="DI214" s="1"/>
      <c r="DJ214" s="2"/>
      <c r="DK214" s="1"/>
      <c r="DL214" s="1"/>
      <c r="DM214" s="1"/>
      <c r="DN214" s="1"/>
      <c r="DO214" s="1"/>
      <c r="DP214" s="1"/>
      <c r="DQ214" s="2"/>
      <c r="DR214" s="1"/>
      <c r="DS214" s="1"/>
      <c r="DT214" s="2"/>
      <c r="DU214" s="1"/>
      <c r="DV214" s="1"/>
      <c r="DW214" s="1"/>
      <c r="DX214" s="1"/>
      <c r="DY214" s="1"/>
      <c r="DZ214" s="1"/>
      <c r="EA214" s="1"/>
      <c r="EB214" s="1"/>
      <c r="EC214" s="1"/>
      <c r="ED214" s="4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</row>
    <row r="215" spans="1:162" x14ac:dyDescent="0.55000000000000004">
      <c r="A215" s="1" t="s">
        <v>17</v>
      </c>
      <c r="B215" s="1" t="s">
        <v>310</v>
      </c>
      <c r="C215" s="1" t="s">
        <v>310</v>
      </c>
      <c r="D215" s="1" t="s">
        <v>100</v>
      </c>
      <c r="E215" s="2">
        <v>53</v>
      </c>
      <c r="F215" s="2">
        <v>15.6</v>
      </c>
      <c r="G215" s="2">
        <v>13.9</v>
      </c>
      <c r="H215" s="11">
        <v>13.875</v>
      </c>
      <c r="I215" s="1" t="s">
        <v>98</v>
      </c>
      <c r="J215" s="1" t="s">
        <v>98</v>
      </c>
      <c r="K215" s="1" t="s">
        <v>98</v>
      </c>
      <c r="L215" s="3">
        <v>8.06</v>
      </c>
      <c r="M215" s="11">
        <v>8</v>
      </c>
      <c r="N215" s="11" t="s">
        <v>98</v>
      </c>
      <c r="O215" s="1" t="s">
        <v>98</v>
      </c>
      <c r="P215" s="1" t="s">
        <v>98</v>
      </c>
      <c r="Q215" s="14">
        <v>0.37</v>
      </c>
      <c r="R215" s="11">
        <v>0.375</v>
      </c>
      <c r="S215" s="13">
        <v>0.1875</v>
      </c>
      <c r="T215" s="14">
        <v>0.66</v>
      </c>
      <c r="U215" s="13">
        <v>0.6875</v>
      </c>
      <c r="V215" s="1" t="s">
        <v>98</v>
      </c>
      <c r="W215" s="1" t="s">
        <v>98</v>
      </c>
      <c r="X215" s="1" t="s">
        <v>98</v>
      </c>
      <c r="Y215" s="16">
        <v>1.25</v>
      </c>
      <c r="Z215" s="18">
        <v>1.5</v>
      </c>
      <c r="AA215" s="18">
        <v>1</v>
      </c>
      <c r="AB215" s="1" t="s">
        <v>98</v>
      </c>
      <c r="AC215" s="1" t="s">
        <v>98</v>
      </c>
      <c r="AD215" s="1" t="s">
        <v>98</v>
      </c>
      <c r="AE215" s="1" t="s">
        <v>98</v>
      </c>
      <c r="AF215" s="1" t="s">
        <v>98</v>
      </c>
      <c r="AG215" s="3">
        <v>6.11</v>
      </c>
      <c r="AH215" s="1" t="s">
        <v>98</v>
      </c>
      <c r="AI215" s="1" t="s">
        <v>98</v>
      </c>
      <c r="AJ215" s="2">
        <v>30.9</v>
      </c>
      <c r="AK215" s="1" t="s">
        <v>98</v>
      </c>
      <c r="AL215" s="1" t="s">
        <v>98</v>
      </c>
      <c r="AM215" s="4">
        <v>541</v>
      </c>
      <c r="AN215" s="2">
        <v>87.1</v>
      </c>
      <c r="AO215" s="2">
        <v>77.8</v>
      </c>
      <c r="AP215" s="3">
        <v>5.89</v>
      </c>
      <c r="AQ215" s="2">
        <v>57.7</v>
      </c>
      <c r="AR215" s="2">
        <v>22</v>
      </c>
      <c r="AS215" s="2">
        <v>14.3</v>
      </c>
      <c r="AT215" s="3">
        <v>1.92</v>
      </c>
      <c r="AU215" s="1" t="s">
        <v>98</v>
      </c>
      <c r="AV215" s="1" t="s">
        <v>98</v>
      </c>
      <c r="AW215" s="1" t="s">
        <v>98</v>
      </c>
      <c r="AX215" s="3">
        <v>1.94</v>
      </c>
      <c r="AY215" s="4">
        <v>2540</v>
      </c>
      <c r="AZ215" s="1" t="s">
        <v>98</v>
      </c>
      <c r="BA215" s="2">
        <v>26.7</v>
      </c>
      <c r="BB215" s="2">
        <v>35.5</v>
      </c>
      <c r="BC215" s="1" t="s">
        <v>98</v>
      </c>
      <c r="BD215" s="1" t="s">
        <v>98</v>
      </c>
      <c r="BE215" s="2">
        <v>16.8</v>
      </c>
      <c r="BF215" s="2">
        <v>42.5</v>
      </c>
      <c r="BG215" s="1" t="s">
        <v>98</v>
      </c>
      <c r="BH215" s="1" t="s">
        <v>98</v>
      </c>
      <c r="BI215" s="1" t="s">
        <v>98</v>
      </c>
      <c r="BJ215" s="1" t="s">
        <v>98</v>
      </c>
      <c r="BK215" s="1" t="s">
        <v>98</v>
      </c>
      <c r="BL215" s="1" t="s">
        <v>98</v>
      </c>
      <c r="BM215" s="1" t="s">
        <v>98</v>
      </c>
      <c r="BN215" s="1" t="s">
        <v>98</v>
      </c>
      <c r="BO215" s="1" t="s">
        <v>98</v>
      </c>
      <c r="BP215" s="1" t="s">
        <v>98</v>
      </c>
      <c r="BQ215" s="1" t="s">
        <v>98</v>
      </c>
      <c r="BR215" s="1" t="s">
        <v>98</v>
      </c>
      <c r="BS215" s="1" t="s">
        <v>98</v>
      </c>
      <c r="BT215" s="1" t="s">
        <v>98</v>
      </c>
      <c r="BU215" s="1" t="s">
        <v>98</v>
      </c>
      <c r="BV215" s="1" t="s">
        <v>98</v>
      </c>
      <c r="BW215" s="3">
        <v>2.2200000000000002</v>
      </c>
      <c r="BX215" s="2">
        <v>13.2</v>
      </c>
      <c r="BY215" s="2">
        <v>50.2</v>
      </c>
      <c r="BZ215" s="1" t="s">
        <v>98</v>
      </c>
      <c r="CA215" s="2">
        <v>58.3</v>
      </c>
      <c r="CB215" s="2">
        <v>35.9</v>
      </c>
      <c r="CC215" s="2">
        <v>43.9</v>
      </c>
      <c r="CD215" s="11">
        <v>10.875</v>
      </c>
      <c r="CE215" s="11">
        <v>5.5</v>
      </c>
      <c r="CF215" s="12" t="s">
        <v>98</v>
      </c>
      <c r="CG215" s="3">
        <f>Beams!$B$11/F215</f>
        <v>720.51282051282055</v>
      </c>
      <c r="CH215" s="3">
        <f>Beams!$B$9/AO215</f>
        <v>144.47300771208228</v>
      </c>
      <c r="CI215" s="3">
        <f>Beams!$C$9/AS215</f>
        <v>786.01398601398603</v>
      </c>
      <c r="CJ215" s="3">
        <f>Beams!$B$8*BE215/(AQ215*2*T215)</f>
        <v>2479.2815503387428</v>
      </c>
      <c r="CK215" s="3">
        <f>Beams!$C$8*BF215/(AM215*Q215)</f>
        <v>2386.4714992256581</v>
      </c>
      <c r="CL215" s="3">
        <f>Beams!$B$12*T215/AX215</f>
        <v>3823.9175257731963</v>
      </c>
      <c r="CM215" s="3">
        <f>Beams!$B$12*Q215/AX215</f>
        <v>2143.7113402061859</v>
      </c>
      <c r="CN215" s="3">
        <f t="shared" si="6"/>
        <v>8064.3255846917109</v>
      </c>
      <c r="CO215" s="3">
        <f t="shared" si="7"/>
        <v>5796.3811095244364</v>
      </c>
      <c r="CP215" s="3"/>
      <c r="CQ215" s="3">
        <f>MIN(Beams!$B$21:$B$22)/MAX(CN215:CP215)-1</f>
        <v>1.4800585975801193</v>
      </c>
      <c r="CS215" s="1"/>
      <c r="CT215" s="2"/>
      <c r="CU215" s="2"/>
      <c r="CV215" s="1"/>
      <c r="CW215" s="1"/>
      <c r="CX215" s="1"/>
      <c r="CY215" s="2"/>
      <c r="CZ215" s="2"/>
      <c r="DA215" s="2"/>
      <c r="DB215" s="1"/>
      <c r="DC215" s="1"/>
      <c r="DD215" s="1"/>
      <c r="DE215" s="1"/>
      <c r="DF215" s="1"/>
      <c r="DG215" s="3"/>
      <c r="DH215" s="1"/>
      <c r="DI215" s="1"/>
      <c r="DJ215" s="2"/>
      <c r="DK215" s="1"/>
      <c r="DL215" s="1"/>
      <c r="DM215" s="1"/>
      <c r="DN215" s="1"/>
      <c r="DO215" s="1"/>
      <c r="DP215" s="1"/>
      <c r="DQ215" s="2"/>
      <c r="DR215" s="1"/>
      <c r="DS215" s="1"/>
      <c r="DT215" s="2"/>
      <c r="DU215" s="1"/>
      <c r="DV215" s="1"/>
      <c r="DW215" s="1"/>
      <c r="DX215" s="1"/>
      <c r="DY215" s="1"/>
      <c r="DZ215" s="1"/>
      <c r="EA215" s="1"/>
      <c r="EB215" s="1"/>
      <c r="EC215" s="1"/>
      <c r="ED215" s="4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</row>
    <row r="216" spans="1:162" x14ac:dyDescent="0.55000000000000004">
      <c r="A216" s="1" t="s">
        <v>17</v>
      </c>
      <c r="B216" s="1" t="s">
        <v>311</v>
      </c>
      <c r="C216" s="1" t="s">
        <v>311</v>
      </c>
      <c r="D216" s="1" t="s">
        <v>100</v>
      </c>
      <c r="E216" s="2">
        <v>48</v>
      </c>
      <c r="F216" s="2">
        <v>14.1</v>
      </c>
      <c r="G216" s="2">
        <v>13.8</v>
      </c>
      <c r="H216" s="11">
        <v>13.75</v>
      </c>
      <c r="I216" s="1" t="s">
        <v>98</v>
      </c>
      <c r="J216" s="1" t="s">
        <v>98</v>
      </c>
      <c r="K216" s="1" t="s">
        <v>98</v>
      </c>
      <c r="L216" s="3">
        <v>8.0299999999999994</v>
      </c>
      <c r="M216" s="11">
        <v>8</v>
      </c>
      <c r="N216" s="11" t="s">
        <v>98</v>
      </c>
      <c r="O216" s="1" t="s">
        <v>98</v>
      </c>
      <c r="P216" s="1" t="s">
        <v>98</v>
      </c>
      <c r="Q216" s="14">
        <v>0.34</v>
      </c>
      <c r="R216" s="11">
        <v>0.3125</v>
      </c>
      <c r="S216" s="13">
        <v>0.1875</v>
      </c>
      <c r="T216" s="14">
        <v>0.59499999999999997</v>
      </c>
      <c r="U216" s="13">
        <v>0.625</v>
      </c>
      <c r="V216" s="1" t="s">
        <v>98</v>
      </c>
      <c r="W216" s="1" t="s">
        <v>98</v>
      </c>
      <c r="X216" s="1" t="s">
        <v>98</v>
      </c>
      <c r="Y216" s="16">
        <v>1.19</v>
      </c>
      <c r="Z216" s="18">
        <v>1.4375</v>
      </c>
      <c r="AA216" s="18">
        <v>1</v>
      </c>
      <c r="AB216" s="1" t="s">
        <v>98</v>
      </c>
      <c r="AC216" s="1" t="s">
        <v>98</v>
      </c>
      <c r="AD216" s="1" t="s">
        <v>98</v>
      </c>
      <c r="AE216" s="1" t="s">
        <v>98</v>
      </c>
      <c r="AF216" s="1" t="s">
        <v>98</v>
      </c>
      <c r="AG216" s="3">
        <v>6.75</v>
      </c>
      <c r="AH216" s="1" t="s">
        <v>98</v>
      </c>
      <c r="AI216" s="1" t="s">
        <v>98</v>
      </c>
      <c r="AJ216" s="2">
        <v>33.6</v>
      </c>
      <c r="AK216" s="1" t="s">
        <v>98</v>
      </c>
      <c r="AL216" s="1" t="s">
        <v>98</v>
      </c>
      <c r="AM216" s="4">
        <v>484</v>
      </c>
      <c r="AN216" s="2">
        <v>78.400000000000006</v>
      </c>
      <c r="AO216" s="2">
        <v>70.2</v>
      </c>
      <c r="AP216" s="3">
        <v>5.85</v>
      </c>
      <c r="AQ216" s="2">
        <v>51.4</v>
      </c>
      <c r="AR216" s="2">
        <v>19.600000000000001</v>
      </c>
      <c r="AS216" s="2">
        <v>12.8</v>
      </c>
      <c r="AT216" s="3">
        <v>1.91</v>
      </c>
      <c r="AU216" s="1" t="s">
        <v>98</v>
      </c>
      <c r="AV216" s="1" t="s">
        <v>98</v>
      </c>
      <c r="AW216" s="1" t="s">
        <v>98</v>
      </c>
      <c r="AX216" s="3">
        <v>1.45</v>
      </c>
      <c r="AY216" s="4">
        <v>2240</v>
      </c>
      <c r="AZ216" s="1" t="s">
        <v>98</v>
      </c>
      <c r="BA216" s="2">
        <v>26.5</v>
      </c>
      <c r="BB216" s="2">
        <v>31.7</v>
      </c>
      <c r="BC216" s="1" t="s">
        <v>98</v>
      </c>
      <c r="BD216" s="1" t="s">
        <v>98</v>
      </c>
      <c r="BE216" s="2">
        <v>15.1</v>
      </c>
      <c r="BF216" s="2">
        <v>38.299999999999997</v>
      </c>
      <c r="BG216" s="1" t="s">
        <v>98</v>
      </c>
      <c r="BH216" s="1" t="s">
        <v>98</v>
      </c>
      <c r="BI216" s="1" t="s">
        <v>98</v>
      </c>
      <c r="BJ216" s="1" t="s">
        <v>98</v>
      </c>
      <c r="BK216" s="1" t="s">
        <v>98</v>
      </c>
      <c r="BL216" s="1" t="s">
        <v>98</v>
      </c>
      <c r="BM216" s="1" t="s">
        <v>98</v>
      </c>
      <c r="BN216" s="1" t="s">
        <v>98</v>
      </c>
      <c r="BO216" s="1" t="s">
        <v>98</v>
      </c>
      <c r="BP216" s="1" t="s">
        <v>98</v>
      </c>
      <c r="BQ216" s="1" t="s">
        <v>98</v>
      </c>
      <c r="BR216" s="1" t="s">
        <v>98</v>
      </c>
      <c r="BS216" s="1" t="s">
        <v>98</v>
      </c>
      <c r="BT216" s="1" t="s">
        <v>98</v>
      </c>
      <c r="BU216" s="1" t="s">
        <v>98</v>
      </c>
      <c r="BV216" s="1" t="s">
        <v>98</v>
      </c>
      <c r="BW216" s="3">
        <v>2.2000000000000002</v>
      </c>
      <c r="BX216" s="2">
        <v>13.2</v>
      </c>
      <c r="BY216" s="2">
        <v>50</v>
      </c>
      <c r="BZ216" s="1" t="s">
        <v>98</v>
      </c>
      <c r="CA216" s="2">
        <v>58</v>
      </c>
      <c r="CB216" s="2">
        <v>35.6</v>
      </c>
      <c r="CC216" s="2">
        <v>43.7</v>
      </c>
      <c r="CD216" s="11">
        <v>10.875</v>
      </c>
      <c r="CE216" s="11">
        <v>5.5</v>
      </c>
      <c r="CF216" s="12" t="s">
        <v>98</v>
      </c>
      <c r="CG216" s="3">
        <f>Beams!$B$11/F216</f>
        <v>797.16312056737593</v>
      </c>
      <c r="CH216" s="3">
        <f>Beams!$B$9/AO216</f>
        <v>160.1139601139601</v>
      </c>
      <c r="CI216" s="3">
        <f>Beams!$C$9/AS216</f>
        <v>878.125</v>
      </c>
      <c r="CJ216" s="3">
        <f>Beams!$B$8*BE216/(AQ216*2*T216)</f>
        <v>2774.8095347088251</v>
      </c>
      <c r="CK216" s="3">
        <f>Beams!$C$8*BF216/(AM216*Q216)</f>
        <v>2616.0184735051043</v>
      </c>
      <c r="CL216" s="3">
        <f>Beams!$B$12*T216/AX216</f>
        <v>4612.2758620689656</v>
      </c>
      <c r="CM216" s="3">
        <f>Beams!$B$12*Q216/AX216</f>
        <v>2635.5862068965521</v>
      </c>
      <c r="CN216" s="3">
        <f t="shared" si="6"/>
        <v>9501.9298325642485</v>
      </c>
      <c r="CO216" s="3">
        <f t="shared" si="7"/>
        <v>6688.6697272984984</v>
      </c>
      <c r="CP216" s="3"/>
      <c r="CQ216" s="3">
        <f>MIN(Beams!$B$21:$B$22)/MAX(CN216:CP216)-1</f>
        <v>1.1048355810266681</v>
      </c>
      <c r="CS216" s="1"/>
      <c r="CT216" s="2"/>
      <c r="CU216" s="2"/>
      <c r="CV216" s="1"/>
      <c r="CW216" s="1"/>
      <c r="CX216" s="1"/>
      <c r="CY216" s="2"/>
      <c r="CZ216" s="2"/>
      <c r="DA216" s="2"/>
      <c r="DB216" s="1"/>
      <c r="DC216" s="1"/>
      <c r="DD216" s="1"/>
      <c r="DE216" s="1"/>
      <c r="DF216" s="1"/>
      <c r="DG216" s="3"/>
      <c r="DH216" s="1"/>
      <c r="DI216" s="1"/>
      <c r="DJ216" s="2"/>
      <c r="DK216" s="1"/>
      <c r="DL216" s="1"/>
      <c r="DM216" s="1"/>
      <c r="DN216" s="1"/>
      <c r="DO216" s="1"/>
      <c r="DP216" s="1"/>
      <c r="DQ216" s="2"/>
      <c r="DR216" s="1"/>
      <c r="DS216" s="1"/>
      <c r="DT216" s="2"/>
      <c r="DU216" s="1"/>
      <c r="DV216" s="1"/>
      <c r="DW216" s="1"/>
      <c r="DX216" s="1"/>
      <c r="DY216" s="1"/>
      <c r="DZ216" s="1"/>
      <c r="EA216" s="1"/>
      <c r="EB216" s="1"/>
      <c r="EC216" s="1"/>
      <c r="ED216" s="4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</row>
    <row r="217" spans="1:162" x14ac:dyDescent="0.55000000000000004">
      <c r="A217" s="1" t="s">
        <v>17</v>
      </c>
      <c r="B217" s="1" t="s">
        <v>312</v>
      </c>
      <c r="C217" s="1" t="s">
        <v>312</v>
      </c>
      <c r="D217" s="1" t="s">
        <v>100</v>
      </c>
      <c r="E217" s="2">
        <v>43</v>
      </c>
      <c r="F217" s="2">
        <v>12.6</v>
      </c>
      <c r="G217" s="2">
        <v>13.7</v>
      </c>
      <c r="H217" s="11">
        <v>13.625</v>
      </c>
      <c r="I217" s="1" t="s">
        <v>98</v>
      </c>
      <c r="J217" s="1" t="s">
        <v>98</v>
      </c>
      <c r="K217" s="1" t="s">
        <v>98</v>
      </c>
      <c r="L217" s="3">
        <v>8</v>
      </c>
      <c r="M217" s="11">
        <v>8</v>
      </c>
      <c r="N217" s="11" t="s">
        <v>98</v>
      </c>
      <c r="O217" s="1" t="s">
        <v>98</v>
      </c>
      <c r="P217" s="1" t="s">
        <v>98</v>
      </c>
      <c r="Q217" s="14">
        <v>0.30499999999999999</v>
      </c>
      <c r="R217" s="11">
        <v>0.3125</v>
      </c>
      <c r="S217" s="13">
        <v>0.1875</v>
      </c>
      <c r="T217" s="14">
        <v>0.53</v>
      </c>
      <c r="U217" s="13">
        <v>0.5</v>
      </c>
      <c r="V217" s="1" t="s">
        <v>98</v>
      </c>
      <c r="W217" s="1" t="s">
        <v>98</v>
      </c>
      <c r="X217" s="1" t="s">
        <v>98</v>
      </c>
      <c r="Y217" s="16">
        <v>1.1200000000000001</v>
      </c>
      <c r="Z217" s="18">
        <v>1.375</v>
      </c>
      <c r="AA217" s="18">
        <v>1</v>
      </c>
      <c r="AB217" s="1" t="s">
        <v>98</v>
      </c>
      <c r="AC217" s="1" t="s">
        <v>98</v>
      </c>
      <c r="AD217" s="1" t="s">
        <v>98</v>
      </c>
      <c r="AE217" s="1" t="s">
        <v>98</v>
      </c>
      <c r="AF217" s="1" t="s">
        <v>98</v>
      </c>
      <c r="AG217" s="3">
        <v>7.54</v>
      </c>
      <c r="AH217" s="1" t="s">
        <v>98</v>
      </c>
      <c r="AI217" s="1" t="s">
        <v>98</v>
      </c>
      <c r="AJ217" s="2">
        <v>37.4</v>
      </c>
      <c r="AK217" s="1" t="s">
        <v>98</v>
      </c>
      <c r="AL217" s="1" t="s">
        <v>98</v>
      </c>
      <c r="AM217" s="4">
        <v>428</v>
      </c>
      <c r="AN217" s="2">
        <v>69.599999999999994</v>
      </c>
      <c r="AO217" s="2">
        <v>62.6</v>
      </c>
      <c r="AP217" s="3">
        <v>5.82</v>
      </c>
      <c r="AQ217" s="2">
        <v>45.2</v>
      </c>
      <c r="AR217" s="2">
        <v>17.3</v>
      </c>
      <c r="AS217" s="2">
        <v>11.3</v>
      </c>
      <c r="AT217" s="3">
        <v>1.89</v>
      </c>
      <c r="AU217" s="1" t="s">
        <v>98</v>
      </c>
      <c r="AV217" s="1" t="s">
        <v>98</v>
      </c>
      <c r="AW217" s="1" t="s">
        <v>98</v>
      </c>
      <c r="AX217" s="3">
        <v>1.05</v>
      </c>
      <c r="AY217" s="4">
        <v>1950</v>
      </c>
      <c r="AZ217" s="1" t="s">
        <v>98</v>
      </c>
      <c r="BA217" s="2">
        <v>26.3</v>
      </c>
      <c r="BB217" s="2">
        <v>27.9</v>
      </c>
      <c r="BC217" s="1" t="s">
        <v>98</v>
      </c>
      <c r="BD217" s="1" t="s">
        <v>98</v>
      </c>
      <c r="BE217" s="2">
        <v>13.4</v>
      </c>
      <c r="BF217" s="2">
        <v>34</v>
      </c>
      <c r="BG217" s="1" t="s">
        <v>98</v>
      </c>
      <c r="BH217" s="1" t="s">
        <v>98</v>
      </c>
      <c r="BI217" s="1" t="s">
        <v>98</v>
      </c>
      <c r="BJ217" s="1" t="s">
        <v>98</v>
      </c>
      <c r="BK217" s="1" t="s">
        <v>98</v>
      </c>
      <c r="BL217" s="1" t="s">
        <v>98</v>
      </c>
      <c r="BM217" s="1" t="s">
        <v>98</v>
      </c>
      <c r="BN217" s="1" t="s">
        <v>98</v>
      </c>
      <c r="BO217" s="1" t="s">
        <v>98</v>
      </c>
      <c r="BP217" s="1" t="s">
        <v>98</v>
      </c>
      <c r="BQ217" s="1" t="s">
        <v>98</v>
      </c>
      <c r="BR217" s="1" t="s">
        <v>98</v>
      </c>
      <c r="BS217" s="1" t="s">
        <v>98</v>
      </c>
      <c r="BT217" s="1" t="s">
        <v>98</v>
      </c>
      <c r="BU217" s="1" t="s">
        <v>98</v>
      </c>
      <c r="BV217" s="1" t="s">
        <v>98</v>
      </c>
      <c r="BW217" s="3">
        <v>2.1800000000000002</v>
      </c>
      <c r="BX217" s="2">
        <v>13.2</v>
      </c>
      <c r="BY217" s="2">
        <v>49.8</v>
      </c>
      <c r="BZ217" s="1" t="s">
        <v>98</v>
      </c>
      <c r="CA217" s="2">
        <v>57.8</v>
      </c>
      <c r="CB217" s="2">
        <v>35.4</v>
      </c>
      <c r="CC217" s="2">
        <v>43.4</v>
      </c>
      <c r="CD217" s="11">
        <v>10.875</v>
      </c>
      <c r="CE217" s="11">
        <v>5.5</v>
      </c>
      <c r="CF217" s="12" t="s">
        <v>98</v>
      </c>
      <c r="CG217" s="3">
        <f>Beams!$B$11/F217</f>
        <v>892.06349206349205</v>
      </c>
      <c r="CH217" s="3">
        <f>Beams!$B$9/AO217</f>
        <v>179.55271565495207</v>
      </c>
      <c r="CI217" s="3">
        <f>Beams!$C$9/AS217</f>
        <v>994.69026548672559</v>
      </c>
      <c r="CJ217" s="3">
        <f>Beams!$B$8*BE217/(AQ217*2*T217)</f>
        <v>3143.5965937552173</v>
      </c>
      <c r="CK217" s="3">
        <f>Beams!$C$8*BF217/(AM217*Q217)</f>
        <v>2927.5317910219092</v>
      </c>
      <c r="CL217" s="3">
        <f>Beams!$B$12*T217/AX217</f>
        <v>5673.5238095238101</v>
      </c>
      <c r="CM217" s="3">
        <f>Beams!$B$12*Q217/AX217</f>
        <v>3264.9523809523807</v>
      </c>
      <c r="CN217" s="3">
        <f t="shared" si="6"/>
        <v>11422.908488021712</v>
      </c>
      <c r="CO217" s="3">
        <f t="shared" si="7"/>
        <v>7871.5114020879928</v>
      </c>
      <c r="CP217" s="3"/>
      <c r="CQ217" s="3">
        <f>MIN(Beams!$B$21:$B$22)/MAX(CN217:CP217)-1</f>
        <v>0.7508675676577814</v>
      </c>
      <c r="CS217" s="1"/>
      <c r="CT217" s="2"/>
      <c r="CU217" s="2"/>
      <c r="CV217" s="1"/>
      <c r="CW217" s="1"/>
      <c r="CX217" s="1"/>
      <c r="CY217" s="2"/>
      <c r="CZ217" s="2"/>
      <c r="DA217" s="2"/>
      <c r="DB217" s="1"/>
      <c r="DC217" s="1"/>
      <c r="DD217" s="1"/>
      <c r="DE217" s="1"/>
      <c r="DF217" s="1"/>
      <c r="DG217" s="3"/>
      <c r="DH217" s="1"/>
      <c r="DI217" s="1"/>
      <c r="DJ217" s="2"/>
      <c r="DK217" s="1"/>
      <c r="DL217" s="1"/>
      <c r="DM217" s="1"/>
      <c r="DN217" s="1"/>
      <c r="DO217" s="1"/>
      <c r="DP217" s="1"/>
      <c r="DQ217" s="3"/>
      <c r="DR217" s="1"/>
      <c r="DS217" s="1"/>
      <c r="DT217" s="2"/>
      <c r="DU217" s="1"/>
      <c r="DV217" s="1"/>
      <c r="DW217" s="1"/>
      <c r="DX217" s="1"/>
      <c r="DY217" s="1"/>
      <c r="DZ217" s="1"/>
      <c r="EA217" s="1"/>
      <c r="EB217" s="1"/>
      <c r="EC217" s="1"/>
      <c r="ED217" s="4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</row>
    <row r="218" spans="1:162" x14ac:dyDescent="0.55000000000000004">
      <c r="A218" s="1" t="s">
        <v>17</v>
      </c>
      <c r="B218" s="1" t="s">
        <v>313</v>
      </c>
      <c r="C218" s="1" t="s">
        <v>313</v>
      </c>
      <c r="D218" s="1" t="s">
        <v>100</v>
      </c>
      <c r="E218" s="2">
        <v>38</v>
      </c>
      <c r="F218" s="2">
        <v>11.2</v>
      </c>
      <c r="G218" s="2">
        <v>14.1</v>
      </c>
      <c r="H218" s="11">
        <v>14.125</v>
      </c>
      <c r="I218" s="1" t="s">
        <v>98</v>
      </c>
      <c r="J218" s="1" t="s">
        <v>98</v>
      </c>
      <c r="K218" s="1" t="s">
        <v>98</v>
      </c>
      <c r="L218" s="3">
        <v>6.77</v>
      </c>
      <c r="M218" s="11">
        <v>6.75</v>
      </c>
      <c r="N218" s="11" t="s">
        <v>98</v>
      </c>
      <c r="O218" s="1" t="s">
        <v>98</v>
      </c>
      <c r="P218" s="1" t="s">
        <v>98</v>
      </c>
      <c r="Q218" s="14">
        <v>0.31</v>
      </c>
      <c r="R218" s="11">
        <v>0.3125</v>
      </c>
      <c r="S218" s="13">
        <v>0.1875</v>
      </c>
      <c r="T218" s="14">
        <v>0.51500000000000001</v>
      </c>
      <c r="U218" s="13">
        <v>0.5</v>
      </c>
      <c r="V218" s="1" t="s">
        <v>98</v>
      </c>
      <c r="W218" s="1" t="s">
        <v>98</v>
      </c>
      <c r="X218" s="1" t="s">
        <v>98</v>
      </c>
      <c r="Y218" s="17">
        <v>0.91500000000000004</v>
      </c>
      <c r="Z218" s="18">
        <v>1.25</v>
      </c>
      <c r="AA218" s="18">
        <v>0.8125</v>
      </c>
      <c r="AB218" s="1" t="s">
        <v>98</v>
      </c>
      <c r="AC218" s="1" t="s">
        <v>98</v>
      </c>
      <c r="AD218" s="1" t="s">
        <v>98</v>
      </c>
      <c r="AE218" s="1" t="s">
        <v>98</v>
      </c>
      <c r="AF218" s="1" t="s">
        <v>98</v>
      </c>
      <c r="AG218" s="3">
        <v>6.57</v>
      </c>
      <c r="AH218" s="1" t="s">
        <v>98</v>
      </c>
      <c r="AI218" s="1" t="s">
        <v>98</v>
      </c>
      <c r="AJ218" s="2">
        <v>39.6</v>
      </c>
      <c r="AK218" s="1" t="s">
        <v>98</v>
      </c>
      <c r="AL218" s="1" t="s">
        <v>98</v>
      </c>
      <c r="AM218" s="4">
        <v>385</v>
      </c>
      <c r="AN218" s="2">
        <v>61.5</v>
      </c>
      <c r="AO218" s="2">
        <v>54.6</v>
      </c>
      <c r="AP218" s="3">
        <v>5.87</v>
      </c>
      <c r="AQ218" s="2">
        <v>26.7</v>
      </c>
      <c r="AR218" s="2">
        <v>12.1</v>
      </c>
      <c r="AS218" s="3">
        <v>7.88</v>
      </c>
      <c r="AT218" s="3">
        <v>1.55</v>
      </c>
      <c r="AU218" s="1" t="s">
        <v>98</v>
      </c>
      <c r="AV218" s="1" t="s">
        <v>98</v>
      </c>
      <c r="AW218" s="1" t="s">
        <v>98</v>
      </c>
      <c r="AX218" s="14">
        <v>0.79800000000000004</v>
      </c>
      <c r="AY218" s="4">
        <v>1230</v>
      </c>
      <c r="AZ218" s="1" t="s">
        <v>98</v>
      </c>
      <c r="BA218" s="2">
        <v>23</v>
      </c>
      <c r="BB218" s="2">
        <v>20</v>
      </c>
      <c r="BC218" s="1" t="s">
        <v>98</v>
      </c>
      <c r="BD218" s="1" t="s">
        <v>98</v>
      </c>
      <c r="BE218" s="2">
        <v>11.3</v>
      </c>
      <c r="BF218" s="2">
        <v>30.3</v>
      </c>
      <c r="BG218" s="1" t="s">
        <v>98</v>
      </c>
      <c r="BH218" s="1" t="s">
        <v>98</v>
      </c>
      <c r="BI218" s="1" t="s">
        <v>98</v>
      </c>
      <c r="BJ218" s="1" t="s">
        <v>98</v>
      </c>
      <c r="BK218" s="1" t="s">
        <v>98</v>
      </c>
      <c r="BL218" s="1" t="s">
        <v>98</v>
      </c>
      <c r="BM218" s="1" t="s">
        <v>98</v>
      </c>
      <c r="BN218" s="1" t="s">
        <v>98</v>
      </c>
      <c r="BO218" s="1" t="s">
        <v>98</v>
      </c>
      <c r="BP218" s="1" t="s">
        <v>98</v>
      </c>
      <c r="BQ218" s="1" t="s">
        <v>98</v>
      </c>
      <c r="BR218" s="1" t="s">
        <v>98</v>
      </c>
      <c r="BS218" s="1" t="s">
        <v>98</v>
      </c>
      <c r="BT218" s="1" t="s">
        <v>98</v>
      </c>
      <c r="BU218" s="1" t="s">
        <v>98</v>
      </c>
      <c r="BV218" s="1" t="s">
        <v>98</v>
      </c>
      <c r="BW218" s="3">
        <v>1.82</v>
      </c>
      <c r="BX218" s="2">
        <v>13.6</v>
      </c>
      <c r="BY218" s="2">
        <v>47.2</v>
      </c>
      <c r="BZ218" s="1" t="s">
        <v>98</v>
      </c>
      <c r="CA218" s="2">
        <v>54</v>
      </c>
      <c r="CB218" s="2">
        <v>35</v>
      </c>
      <c r="CC218" s="2">
        <v>41.7</v>
      </c>
      <c r="CD218" s="11">
        <v>11.625</v>
      </c>
      <c r="CE218" s="11">
        <v>3.5</v>
      </c>
      <c r="CF218" s="12" t="s">
        <v>98</v>
      </c>
      <c r="CG218" s="3">
        <f>Beams!$B$11/F218</f>
        <v>1003.5714285714287</v>
      </c>
      <c r="CH218" s="3">
        <f>Beams!$B$9/AO218</f>
        <v>205.86080586080587</v>
      </c>
      <c r="CI218" s="3">
        <f>Beams!$C$9/AS218</f>
        <v>1426.3959390862944</v>
      </c>
      <c r="CJ218" s="3">
        <f>Beams!$B$8*BE218/(AQ218*2*T218)</f>
        <v>4618.4502381731572</v>
      </c>
      <c r="CK218" s="3">
        <f>Beams!$C$8*BF218/(AM218*Q218)</f>
        <v>2853.5567658148307</v>
      </c>
      <c r="CL218" s="3">
        <f>Beams!$B$12*T218/AX218</f>
        <v>7253.8847117794485</v>
      </c>
      <c r="CM218" s="3">
        <f>Beams!$B$12*Q218/AX218</f>
        <v>4366.4160401002509</v>
      </c>
      <c r="CN218" s="3">
        <f t="shared" si="6"/>
        <v>15125.950158688278</v>
      </c>
      <c r="CO218" s="3">
        <f t="shared" si="7"/>
        <v>9411.3078747446725</v>
      </c>
      <c r="CP218" s="3"/>
      <c r="CQ218" s="3">
        <f>MIN(Beams!$B$21:$B$22)/MAX(CN218:CP218)-1</f>
        <v>0.32223098649522464</v>
      </c>
      <c r="CS218" s="1"/>
      <c r="CT218" s="3"/>
      <c r="CU218" s="3"/>
      <c r="CV218" s="1"/>
      <c r="CW218" s="1"/>
      <c r="CX218" s="1"/>
      <c r="CY218" s="2"/>
      <c r="CZ218" s="2"/>
      <c r="DA218" s="2"/>
      <c r="DB218" s="1"/>
      <c r="DC218" s="1"/>
      <c r="DD218" s="1"/>
      <c r="DE218" s="1"/>
      <c r="DF218" s="1"/>
      <c r="DG218" s="3"/>
      <c r="DH218" s="1"/>
      <c r="DI218" s="1"/>
      <c r="DJ218" s="2"/>
      <c r="DK218" s="1"/>
      <c r="DL218" s="1"/>
      <c r="DM218" s="1"/>
      <c r="DN218" s="1"/>
      <c r="DO218" s="1"/>
      <c r="DP218" s="1"/>
      <c r="DQ218" s="3"/>
      <c r="DR218" s="1"/>
      <c r="DS218" s="2"/>
      <c r="DT218" s="2"/>
      <c r="DU218" s="1"/>
      <c r="DV218" s="1"/>
      <c r="DW218" s="1"/>
      <c r="DX218" s="1"/>
      <c r="DY218" s="1"/>
      <c r="DZ218" s="1"/>
      <c r="EA218" s="1"/>
      <c r="EB218" s="1"/>
      <c r="EC218" s="1"/>
      <c r="ED218" s="4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2"/>
      <c r="EX218" s="1"/>
      <c r="EY218" s="1"/>
      <c r="EZ218" s="1"/>
      <c r="FA218" s="1"/>
      <c r="FB218" s="1"/>
      <c r="FC218" s="1"/>
      <c r="FD218" s="1"/>
      <c r="FE218" s="1"/>
      <c r="FF218" s="1"/>
    </row>
    <row r="219" spans="1:162" x14ac:dyDescent="0.55000000000000004">
      <c r="A219" s="1" t="s">
        <v>17</v>
      </c>
      <c r="B219" s="1" t="s">
        <v>314</v>
      </c>
      <c r="C219" s="1" t="s">
        <v>314</v>
      </c>
      <c r="D219" s="1" t="s">
        <v>100</v>
      </c>
      <c r="E219" s="2">
        <v>34</v>
      </c>
      <c r="F219" s="2">
        <v>10</v>
      </c>
      <c r="G219" s="2">
        <v>14</v>
      </c>
      <c r="H219" s="11">
        <v>14</v>
      </c>
      <c r="I219" s="1" t="s">
        <v>98</v>
      </c>
      <c r="J219" s="1" t="s">
        <v>98</v>
      </c>
      <c r="K219" s="1" t="s">
        <v>98</v>
      </c>
      <c r="L219" s="3">
        <v>6.75</v>
      </c>
      <c r="M219" s="11">
        <v>6.75</v>
      </c>
      <c r="N219" s="11" t="s">
        <v>98</v>
      </c>
      <c r="O219" s="1" t="s">
        <v>98</v>
      </c>
      <c r="P219" s="1" t="s">
        <v>98</v>
      </c>
      <c r="Q219" s="14">
        <v>0.28499999999999998</v>
      </c>
      <c r="R219" s="11">
        <v>0.3125</v>
      </c>
      <c r="S219" s="13">
        <v>0.1875</v>
      </c>
      <c r="T219" s="14">
        <v>0.45500000000000002</v>
      </c>
      <c r="U219" s="13">
        <v>0.4375</v>
      </c>
      <c r="V219" s="1" t="s">
        <v>98</v>
      </c>
      <c r="W219" s="1" t="s">
        <v>98</v>
      </c>
      <c r="X219" s="1" t="s">
        <v>98</v>
      </c>
      <c r="Y219" s="17">
        <v>0.85499999999999998</v>
      </c>
      <c r="Z219" s="18">
        <v>1.1875</v>
      </c>
      <c r="AA219" s="18">
        <v>0.75</v>
      </c>
      <c r="AB219" s="1" t="s">
        <v>98</v>
      </c>
      <c r="AC219" s="1" t="s">
        <v>98</v>
      </c>
      <c r="AD219" s="1" t="s">
        <v>98</v>
      </c>
      <c r="AE219" s="1" t="s">
        <v>98</v>
      </c>
      <c r="AF219" s="1" t="s">
        <v>98</v>
      </c>
      <c r="AG219" s="3">
        <v>7.41</v>
      </c>
      <c r="AH219" s="1" t="s">
        <v>98</v>
      </c>
      <c r="AI219" s="1" t="s">
        <v>98</v>
      </c>
      <c r="AJ219" s="2">
        <v>43.1</v>
      </c>
      <c r="AK219" s="1" t="s">
        <v>98</v>
      </c>
      <c r="AL219" s="1" t="s">
        <v>98</v>
      </c>
      <c r="AM219" s="4">
        <v>340</v>
      </c>
      <c r="AN219" s="2">
        <v>54.6</v>
      </c>
      <c r="AO219" s="2">
        <v>48.6</v>
      </c>
      <c r="AP219" s="3">
        <v>5.83</v>
      </c>
      <c r="AQ219" s="2">
        <v>23.3</v>
      </c>
      <c r="AR219" s="2">
        <v>10.6</v>
      </c>
      <c r="AS219" s="3">
        <v>6.91</v>
      </c>
      <c r="AT219" s="3">
        <v>1.53</v>
      </c>
      <c r="AU219" s="1" t="s">
        <v>98</v>
      </c>
      <c r="AV219" s="1" t="s">
        <v>98</v>
      </c>
      <c r="AW219" s="1" t="s">
        <v>98</v>
      </c>
      <c r="AX219" s="14">
        <v>0.56899999999999995</v>
      </c>
      <c r="AY219" s="4">
        <v>1070</v>
      </c>
      <c r="AZ219" s="1" t="s">
        <v>98</v>
      </c>
      <c r="BA219" s="2">
        <v>22.9</v>
      </c>
      <c r="BB219" s="2">
        <v>17.600000000000001</v>
      </c>
      <c r="BC219" s="1" t="s">
        <v>98</v>
      </c>
      <c r="BD219" s="1" t="s">
        <v>98</v>
      </c>
      <c r="BE219" s="2">
        <v>10</v>
      </c>
      <c r="BF219" s="2">
        <v>26.9</v>
      </c>
      <c r="BG219" s="1" t="s">
        <v>98</v>
      </c>
      <c r="BH219" s="1" t="s">
        <v>98</v>
      </c>
      <c r="BI219" s="1" t="s">
        <v>98</v>
      </c>
      <c r="BJ219" s="1" t="s">
        <v>98</v>
      </c>
      <c r="BK219" s="1" t="s">
        <v>98</v>
      </c>
      <c r="BL219" s="1" t="s">
        <v>98</v>
      </c>
      <c r="BM219" s="1" t="s">
        <v>98</v>
      </c>
      <c r="BN219" s="1" t="s">
        <v>98</v>
      </c>
      <c r="BO219" s="1" t="s">
        <v>98</v>
      </c>
      <c r="BP219" s="1" t="s">
        <v>98</v>
      </c>
      <c r="BQ219" s="1" t="s">
        <v>98</v>
      </c>
      <c r="BR219" s="1" t="s">
        <v>98</v>
      </c>
      <c r="BS219" s="1" t="s">
        <v>98</v>
      </c>
      <c r="BT219" s="1" t="s">
        <v>98</v>
      </c>
      <c r="BU219" s="1" t="s">
        <v>98</v>
      </c>
      <c r="BV219" s="1" t="s">
        <v>98</v>
      </c>
      <c r="BW219" s="3">
        <v>1.8</v>
      </c>
      <c r="BX219" s="2">
        <v>13.5</v>
      </c>
      <c r="BY219" s="2">
        <v>47</v>
      </c>
      <c r="BZ219" s="1" t="s">
        <v>98</v>
      </c>
      <c r="CA219" s="2">
        <v>53.7</v>
      </c>
      <c r="CB219" s="2">
        <v>34.799999999999997</v>
      </c>
      <c r="CC219" s="2">
        <v>41.5</v>
      </c>
      <c r="CD219" s="11">
        <v>11.625</v>
      </c>
      <c r="CE219" s="11">
        <v>3.5</v>
      </c>
      <c r="CF219" s="12" t="s">
        <v>98</v>
      </c>
      <c r="CG219" s="3">
        <f>Beams!$B$11/F219</f>
        <v>1124</v>
      </c>
      <c r="CH219" s="3">
        <f>Beams!$B$9/AO219</f>
        <v>231.27572016460906</v>
      </c>
      <c r="CI219" s="3">
        <f>Beams!$C$9/AS219</f>
        <v>1626.6280752532562</v>
      </c>
      <c r="CJ219" s="3">
        <f>Beams!$B$8*BE219/(AQ219*2*T219)</f>
        <v>5301.1366316087342</v>
      </c>
      <c r="CK219" s="3">
        <f>Beams!$C$8*BF219/(AM219*Q219)</f>
        <v>3120.2889576883385</v>
      </c>
      <c r="CL219" s="3">
        <f>Beams!$B$12*T219/AX219</f>
        <v>8988.0492091388405</v>
      </c>
      <c r="CM219" s="3">
        <f>Beams!$B$12*Q219/AX219</f>
        <v>5629.8769771528996</v>
      </c>
      <c r="CN219" s="3">
        <f t="shared" si="6"/>
        <v>18318.105381392026</v>
      </c>
      <c r="CO219" s="3">
        <f t="shared" si="7"/>
        <v>11540.663070949244</v>
      </c>
      <c r="CP219" s="3"/>
      <c r="CQ219" s="3">
        <f>MIN(Beams!$B$21:$B$22)/MAX(CN219:CP219)-1</f>
        <v>9.1815970243106282E-2</v>
      </c>
      <c r="CS219" s="1"/>
      <c r="CT219" s="2"/>
      <c r="CU219" s="2"/>
      <c r="CV219" s="1"/>
      <c r="CW219" s="1"/>
      <c r="CX219" s="1"/>
      <c r="CY219" s="2"/>
      <c r="CZ219" s="2"/>
      <c r="DA219" s="2"/>
      <c r="DB219" s="1"/>
      <c r="DC219" s="1"/>
      <c r="DD219" s="1"/>
      <c r="DE219" s="1"/>
      <c r="DF219" s="1"/>
      <c r="DG219" s="3"/>
      <c r="DH219" s="1"/>
      <c r="DI219" s="1"/>
      <c r="DJ219" s="2"/>
      <c r="DK219" s="1"/>
      <c r="DL219" s="1"/>
      <c r="DM219" s="1"/>
      <c r="DN219" s="1"/>
      <c r="DO219" s="1"/>
      <c r="DP219" s="1"/>
      <c r="DQ219" s="3"/>
      <c r="DR219" s="2"/>
      <c r="DS219" s="2"/>
      <c r="DT219" s="2"/>
      <c r="DU219" s="1"/>
      <c r="DV219" s="1"/>
      <c r="DW219" s="1"/>
      <c r="DX219" s="1"/>
      <c r="DY219" s="1"/>
      <c r="DZ219" s="1"/>
      <c r="EA219" s="1"/>
      <c r="EB219" s="1"/>
      <c r="EC219" s="1"/>
      <c r="ED219" s="4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2"/>
      <c r="EX219" s="1"/>
      <c r="EY219" s="1"/>
      <c r="EZ219" s="1"/>
      <c r="FA219" s="1"/>
      <c r="FB219" s="1"/>
      <c r="FC219" s="1"/>
      <c r="FD219" s="1"/>
      <c r="FE219" s="1"/>
      <c r="FF219" s="1"/>
    </row>
    <row r="220" spans="1:162" x14ac:dyDescent="0.55000000000000004">
      <c r="A220" s="1" t="s">
        <v>17</v>
      </c>
      <c r="B220" s="1" t="s">
        <v>315</v>
      </c>
      <c r="C220" s="1" t="s">
        <v>315</v>
      </c>
      <c r="D220" s="1" t="s">
        <v>100</v>
      </c>
      <c r="E220" s="2">
        <v>30</v>
      </c>
      <c r="F220" s="3">
        <v>8.85</v>
      </c>
      <c r="G220" s="2">
        <v>13.8</v>
      </c>
      <c r="H220" s="11">
        <v>13.875</v>
      </c>
      <c r="I220" s="1" t="s">
        <v>98</v>
      </c>
      <c r="J220" s="1" t="s">
        <v>98</v>
      </c>
      <c r="K220" s="1" t="s">
        <v>98</v>
      </c>
      <c r="L220" s="3">
        <v>6.73</v>
      </c>
      <c r="M220" s="11">
        <v>6.75</v>
      </c>
      <c r="N220" s="11" t="s">
        <v>98</v>
      </c>
      <c r="O220" s="1" t="s">
        <v>98</v>
      </c>
      <c r="P220" s="1" t="s">
        <v>98</v>
      </c>
      <c r="Q220" s="14">
        <v>0.27</v>
      </c>
      <c r="R220" s="11">
        <v>0.25</v>
      </c>
      <c r="S220" s="13">
        <v>0.125</v>
      </c>
      <c r="T220" s="14">
        <v>0.38500000000000001</v>
      </c>
      <c r="U220" s="13">
        <v>0.375</v>
      </c>
      <c r="V220" s="1" t="s">
        <v>98</v>
      </c>
      <c r="W220" s="1" t="s">
        <v>98</v>
      </c>
      <c r="X220" s="1" t="s">
        <v>98</v>
      </c>
      <c r="Y220" s="17">
        <v>0.78500000000000003</v>
      </c>
      <c r="Z220" s="18">
        <v>1.125</v>
      </c>
      <c r="AA220" s="18">
        <v>0.75</v>
      </c>
      <c r="AB220" s="1" t="s">
        <v>98</v>
      </c>
      <c r="AC220" s="1" t="s">
        <v>98</v>
      </c>
      <c r="AD220" s="1" t="s">
        <v>98</v>
      </c>
      <c r="AE220" s="1" t="s">
        <v>98</v>
      </c>
      <c r="AF220" s="1" t="s">
        <v>98</v>
      </c>
      <c r="AG220" s="3">
        <v>8.74</v>
      </c>
      <c r="AH220" s="1" t="s">
        <v>98</v>
      </c>
      <c r="AI220" s="1" t="s">
        <v>98</v>
      </c>
      <c r="AJ220" s="2">
        <v>45.4</v>
      </c>
      <c r="AK220" s="1" t="s">
        <v>98</v>
      </c>
      <c r="AL220" s="1" t="s">
        <v>98</v>
      </c>
      <c r="AM220" s="4">
        <v>291</v>
      </c>
      <c r="AN220" s="2">
        <v>47.3</v>
      </c>
      <c r="AO220" s="2">
        <v>42</v>
      </c>
      <c r="AP220" s="3">
        <v>5.73</v>
      </c>
      <c r="AQ220" s="2">
        <v>19.600000000000001</v>
      </c>
      <c r="AR220" s="3">
        <v>8.99</v>
      </c>
      <c r="AS220" s="3">
        <v>5.82</v>
      </c>
      <c r="AT220" s="3">
        <v>1.49</v>
      </c>
      <c r="AU220" s="1" t="s">
        <v>98</v>
      </c>
      <c r="AV220" s="1" t="s">
        <v>98</v>
      </c>
      <c r="AW220" s="1" t="s">
        <v>98</v>
      </c>
      <c r="AX220" s="14">
        <v>0.38</v>
      </c>
      <c r="AY220" s="4">
        <v>887</v>
      </c>
      <c r="AZ220" s="1" t="s">
        <v>98</v>
      </c>
      <c r="BA220" s="2">
        <v>22.6</v>
      </c>
      <c r="BB220" s="2">
        <v>14.6</v>
      </c>
      <c r="BC220" s="1" t="s">
        <v>98</v>
      </c>
      <c r="BD220" s="1" t="s">
        <v>98</v>
      </c>
      <c r="BE220" s="3">
        <v>8.34</v>
      </c>
      <c r="BF220" s="2">
        <v>23.1</v>
      </c>
      <c r="BG220" s="1" t="s">
        <v>98</v>
      </c>
      <c r="BH220" s="1" t="s">
        <v>98</v>
      </c>
      <c r="BI220" s="1" t="s">
        <v>98</v>
      </c>
      <c r="BJ220" s="1" t="s">
        <v>98</v>
      </c>
      <c r="BK220" s="1" t="s">
        <v>98</v>
      </c>
      <c r="BL220" s="1" t="s">
        <v>98</v>
      </c>
      <c r="BM220" s="1" t="s">
        <v>98</v>
      </c>
      <c r="BN220" s="1" t="s">
        <v>98</v>
      </c>
      <c r="BO220" s="1" t="s">
        <v>98</v>
      </c>
      <c r="BP220" s="1" t="s">
        <v>98</v>
      </c>
      <c r="BQ220" s="1" t="s">
        <v>98</v>
      </c>
      <c r="BR220" s="1" t="s">
        <v>98</v>
      </c>
      <c r="BS220" s="1" t="s">
        <v>98</v>
      </c>
      <c r="BT220" s="1" t="s">
        <v>98</v>
      </c>
      <c r="BU220" s="1" t="s">
        <v>98</v>
      </c>
      <c r="BV220" s="1" t="s">
        <v>98</v>
      </c>
      <c r="BW220" s="3">
        <v>1.77</v>
      </c>
      <c r="BX220" s="2">
        <v>13.4</v>
      </c>
      <c r="BY220" s="2">
        <v>46.6</v>
      </c>
      <c r="BZ220" s="1" t="s">
        <v>98</v>
      </c>
      <c r="CA220" s="2">
        <v>53.3</v>
      </c>
      <c r="CB220" s="2">
        <v>34.299999999999997</v>
      </c>
      <c r="CC220" s="2">
        <v>41.1</v>
      </c>
      <c r="CD220" s="11">
        <v>11.625</v>
      </c>
      <c r="CE220" s="11">
        <v>3.5</v>
      </c>
      <c r="CF220" s="12" t="s">
        <v>98</v>
      </c>
      <c r="CG220" s="3">
        <f>Beams!$B$11/F220</f>
        <v>1270.0564971751412</v>
      </c>
      <c r="CH220" s="3">
        <f>Beams!$B$9/AO220</f>
        <v>267.61904761904759</v>
      </c>
      <c r="CI220" s="3">
        <f>Beams!$C$9/AS220</f>
        <v>1931.2714776632301</v>
      </c>
      <c r="CJ220" s="3">
        <f>Beams!$B$8*BE220/(AQ220*2*T220)</f>
        <v>6211.3437582825327</v>
      </c>
      <c r="CK220" s="3">
        <f>Beams!$C$8*BF220/(AM220*Q220)</f>
        <v>3304.6200840015272</v>
      </c>
      <c r="CL220" s="3">
        <f>Beams!$B$12*T220/AX220</f>
        <v>11387.894736842107</v>
      </c>
      <c r="CM220" s="3">
        <f>Beams!$B$12*Q220/AX220</f>
        <v>7986.3157894736842</v>
      </c>
      <c r="CN220" s="3">
        <f t="shared" si="6"/>
        <v>22733.860360868563</v>
      </c>
      <c r="CO220" s="3">
        <f t="shared" si="7"/>
        <v>15366.810170330242</v>
      </c>
      <c r="CP220" s="3"/>
      <c r="CQ220" s="3">
        <f>MIN(Beams!$B$21:$B$22)/MAX(CN220:CP220)-1</f>
        <v>-0.12025499925979632</v>
      </c>
      <c r="CS220" s="1"/>
      <c r="CT220" s="3"/>
      <c r="CU220" s="3"/>
      <c r="CV220" s="1"/>
      <c r="CW220" s="1"/>
      <c r="CX220" s="1"/>
      <c r="CY220" s="2"/>
      <c r="CZ220" s="2"/>
      <c r="DA220" s="2"/>
      <c r="DB220" s="1"/>
      <c r="DC220" s="1"/>
      <c r="DD220" s="1"/>
      <c r="DE220" s="1"/>
      <c r="DF220" s="1"/>
      <c r="DG220" s="3"/>
      <c r="DH220" s="1"/>
      <c r="DI220" s="1"/>
      <c r="DJ220" s="2"/>
      <c r="DK220" s="1"/>
      <c r="DL220" s="1"/>
      <c r="DM220" s="2"/>
      <c r="DN220" s="1"/>
      <c r="DO220" s="1"/>
      <c r="DP220" s="1"/>
      <c r="DQ220" s="3"/>
      <c r="DR220" s="2"/>
      <c r="DS220" s="2"/>
      <c r="DT220" s="2"/>
      <c r="DU220" s="1"/>
      <c r="DV220" s="1"/>
      <c r="DW220" s="1"/>
      <c r="DX220" s="2"/>
      <c r="DY220" s="2"/>
      <c r="DZ220" s="1"/>
      <c r="EA220" s="1"/>
      <c r="EB220" s="1"/>
      <c r="EC220" s="1"/>
      <c r="ED220" s="4"/>
      <c r="EE220" s="2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</row>
    <row r="221" spans="1:162" x14ac:dyDescent="0.55000000000000004">
      <c r="A221" s="1" t="s">
        <v>17</v>
      </c>
      <c r="B221" s="1" t="s">
        <v>316</v>
      </c>
      <c r="C221" s="1" t="s">
        <v>316</v>
      </c>
      <c r="D221" s="1" t="s">
        <v>100</v>
      </c>
      <c r="E221" s="2">
        <v>26</v>
      </c>
      <c r="F221" s="3">
        <v>7.69</v>
      </c>
      <c r="G221" s="2">
        <v>13.9</v>
      </c>
      <c r="H221" s="11">
        <v>13.875</v>
      </c>
      <c r="I221" s="1" t="s">
        <v>98</v>
      </c>
      <c r="J221" s="1" t="s">
        <v>98</v>
      </c>
      <c r="K221" s="1" t="s">
        <v>98</v>
      </c>
      <c r="L221" s="3">
        <v>5.03</v>
      </c>
      <c r="M221" s="11">
        <v>5</v>
      </c>
      <c r="N221" s="11" t="s">
        <v>98</v>
      </c>
      <c r="O221" s="1" t="s">
        <v>98</v>
      </c>
      <c r="P221" s="1" t="s">
        <v>98</v>
      </c>
      <c r="Q221" s="14">
        <v>0.255</v>
      </c>
      <c r="R221" s="11">
        <v>0.25</v>
      </c>
      <c r="S221" s="13">
        <v>0.125</v>
      </c>
      <c r="T221" s="14">
        <v>0.42</v>
      </c>
      <c r="U221" s="13">
        <v>0.4375</v>
      </c>
      <c r="V221" s="1" t="s">
        <v>98</v>
      </c>
      <c r="W221" s="1" t="s">
        <v>98</v>
      </c>
      <c r="X221" s="1" t="s">
        <v>98</v>
      </c>
      <c r="Y221" s="17">
        <v>0.82</v>
      </c>
      <c r="Z221" s="18">
        <v>1.125</v>
      </c>
      <c r="AA221" s="18">
        <v>0.75</v>
      </c>
      <c r="AB221" s="1" t="s">
        <v>98</v>
      </c>
      <c r="AC221" s="1" t="s">
        <v>98</v>
      </c>
      <c r="AD221" s="1" t="s">
        <v>98</v>
      </c>
      <c r="AE221" s="1" t="s">
        <v>98</v>
      </c>
      <c r="AF221" s="1" t="s">
        <v>98</v>
      </c>
      <c r="AG221" s="3">
        <v>5.98</v>
      </c>
      <c r="AH221" s="1" t="s">
        <v>98</v>
      </c>
      <c r="AI221" s="1" t="s">
        <v>98</v>
      </c>
      <c r="AJ221" s="2">
        <v>48.1</v>
      </c>
      <c r="AK221" s="1" t="s">
        <v>98</v>
      </c>
      <c r="AL221" s="1" t="s">
        <v>98</v>
      </c>
      <c r="AM221" s="4">
        <v>245</v>
      </c>
      <c r="AN221" s="2">
        <v>40.200000000000003</v>
      </c>
      <c r="AO221" s="2">
        <v>35.299999999999997</v>
      </c>
      <c r="AP221" s="3">
        <v>5.65</v>
      </c>
      <c r="AQ221" s="3">
        <v>8.91</v>
      </c>
      <c r="AR221" s="3">
        <v>5.54</v>
      </c>
      <c r="AS221" s="3">
        <v>3.55</v>
      </c>
      <c r="AT221" s="3">
        <v>1.08</v>
      </c>
      <c r="AU221" s="1" t="s">
        <v>98</v>
      </c>
      <c r="AV221" s="1" t="s">
        <v>98</v>
      </c>
      <c r="AW221" s="1" t="s">
        <v>98</v>
      </c>
      <c r="AX221" s="14">
        <v>0.35799999999999998</v>
      </c>
      <c r="AY221" s="4">
        <v>405</v>
      </c>
      <c r="AZ221" s="1" t="s">
        <v>98</v>
      </c>
      <c r="BA221" s="2">
        <v>17</v>
      </c>
      <c r="BB221" s="3">
        <v>8.9499999999999993</v>
      </c>
      <c r="BC221" s="1" t="s">
        <v>98</v>
      </c>
      <c r="BD221" s="1" t="s">
        <v>98</v>
      </c>
      <c r="BE221" s="3">
        <v>6.76</v>
      </c>
      <c r="BF221" s="2">
        <v>19.7</v>
      </c>
      <c r="BG221" s="1" t="s">
        <v>98</v>
      </c>
      <c r="BH221" s="1" t="s">
        <v>98</v>
      </c>
      <c r="BI221" s="1" t="s">
        <v>98</v>
      </c>
      <c r="BJ221" s="1" t="s">
        <v>98</v>
      </c>
      <c r="BK221" s="1" t="s">
        <v>98</v>
      </c>
      <c r="BL221" s="1" t="s">
        <v>98</v>
      </c>
      <c r="BM221" s="1" t="s">
        <v>98</v>
      </c>
      <c r="BN221" s="1" t="s">
        <v>98</v>
      </c>
      <c r="BO221" s="1" t="s">
        <v>98</v>
      </c>
      <c r="BP221" s="1" t="s">
        <v>98</v>
      </c>
      <c r="BQ221" s="1" t="s">
        <v>98</v>
      </c>
      <c r="BR221" s="1" t="s">
        <v>98</v>
      </c>
      <c r="BS221" s="1" t="s">
        <v>98</v>
      </c>
      <c r="BT221" s="1" t="s">
        <v>98</v>
      </c>
      <c r="BU221" s="1" t="s">
        <v>98</v>
      </c>
      <c r="BV221" s="1" t="s">
        <v>98</v>
      </c>
      <c r="BW221" s="3">
        <v>1.3</v>
      </c>
      <c r="BX221" s="2">
        <v>13.5</v>
      </c>
      <c r="BY221" s="2">
        <v>41.7</v>
      </c>
      <c r="BZ221" s="1" t="s">
        <v>98</v>
      </c>
      <c r="CA221" s="2">
        <v>46.7</v>
      </c>
      <c r="CB221" s="2">
        <v>32.799999999999997</v>
      </c>
      <c r="CC221" s="2">
        <v>37.9</v>
      </c>
      <c r="CD221" s="11">
        <v>11.625</v>
      </c>
      <c r="CE221" s="11">
        <v>2.75</v>
      </c>
      <c r="CF221" s="12" t="s">
        <v>98</v>
      </c>
      <c r="CG221" s="3">
        <f>Beams!$B$11/F221</f>
        <v>1461.6384915474641</v>
      </c>
      <c r="CH221" s="3">
        <f>Beams!$B$9/AO221</f>
        <v>318.41359773371107</v>
      </c>
      <c r="CI221" s="3">
        <f>Beams!$C$9/AS221</f>
        <v>3166.1971830985917</v>
      </c>
      <c r="CJ221" s="3">
        <f>Beams!$B$8*BE221/(AQ221*2*T221)</f>
        <v>10152.103040991929</v>
      </c>
      <c r="CK221" s="3">
        <f>Beams!$C$8*BF221/(AM221*Q221)</f>
        <v>3544.2657062825128</v>
      </c>
      <c r="CL221" s="3">
        <f>Beams!$B$12*T221/AX221</f>
        <v>13186.59217877095</v>
      </c>
      <c r="CM221" s="3">
        <f>Beams!$B$12*Q221/AX221</f>
        <v>8006.1452513966487</v>
      </c>
      <c r="CN221" s="3">
        <f t="shared" si="6"/>
        <v>29245.84774283248</v>
      </c>
      <c r="CO221" s="3">
        <f t="shared" si="7"/>
        <v>15951.3612401604</v>
      </c>
      <c r="CP221" s="3"/>
      <c r="CQ221" s="3">
        <f>MIN(Beams!$B$21:$B$22)/MAX(CN221:CP221)-1</f>
        <v>-0.31614223749415626</v>
      </c>
      <c r="CS221" s="1"/>
      <c r="CT221" s="2"/>
      <c r="CU221" s="2"/>
      <c r="CV221" s="1"/>
      <c r="CW221" s="1"/>
      <c r="CX221" s="1"/>
      <c r="CY221" s="2"/>
      <c r="CZ221" s="2"/>
      <c r="DA221" s="2"/>
      <c r="DB221" s="1"/>
      <c r="DC221" s="1"/>
      <c r="DD221" s="1"/>
      <c r="DE221" s="1"/>
      <c r="DF221" s="1"/>
      <c r="DG221" s="3"/>
      <c r="DH221" s="1"/>
      <c r="DI221" s="1"/>
      <c r="DJ221" s="3"/>
      <c r="DK221" s="1"/>
      <c r="DL221" s="1"/>
      <c r="DM221" s="1"/>
      <c r="DN221" s="1"/>
      <c r="DO221" s="1"/>
      <c r="DP221" s="1"/>
      <c r="DQ221" s="1"/>
      <c r="DR221" s="1"/>
      <c r="DS221" s="1"/>
      <c r="DT221" s="2"/>
      <c r="DU221" s="1"/>
      <c r="DV221" s="1"/>
      <c r="DW221" s="1"/>
      <c r="DX221" s="1"/>
      <c r="DY221" s="1"/>
      <c r="DZ221" s="1"/>
      <c r="EA221" s="1"/>
      <c r="EB221" s="1"/>
      <c r="EC221" s="1"/>
      <c r="ED221" s="4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</row>
    <row r="222" spans="1:162" x14ac:dyDescent="0.55000000000000004">
      <c r="A222" s="1" t="s">
        <v>17</v>
      </c>
      <c r="B222" s="1" t="s">
        <v>317</v>
      </c>
      <c r="C222" s="1" t="s">
        <v>317</v>
      </c>
      <c r="D222" s="1" t="s">
        <v>100</v>
      </c>
      <c r="E222" s="2">
        <v>22</v>
      </c>
      <c r="F222" s="3">
        <v>6.49</v>
      </c>
      <c r="G222" s="2">
        <v>13.7</v>
      </c>
      <c r="H222" s="11">
        <v>13.75</v>
      </c>
      <c r="I222" s="1" t="s">
        <v>98</v>
      </c>
      <c r="J222" s="1" t="s">
        <v>98</v>
      </c>
      <c r="K222" s="1" t="s">
        <v>98</v>
      </c>
      <c r="L222" s="3">
        <v>5</v>
      </c>
      <c r="M222" s="11">
        <v>5</v>
      </c>
      <c r="N222" s="11" t="s">
        <v>98</v>
      </c>
      <c r="O222" s="1" t="s">
        <v>98</v>
      </c>
      <c r="P222" s="1" t="s">
        <v>98</v>
      </c>
      <c r="Q222" s="14">
        <v>0.23</v>
      </c>
      <c r="R222" s="11">
        <v>0.25</v>
      </c>
      <c r="S222" s="13">
        <v>0.125</v>
      </c>
      <c r="T222" s="14">
        <v>0.33500000000000002</v>
      </c>
      <c r="U222" s="13">
        <v>0.3125</v>
      </c>
      <c r="V222" s="1" t="s">
        <v>98</v>
      </c>
      <c r="W222" s="1" t="s">
        <v>98</v>
      </c>
      <c r="X222" s="1" t="s">
        <v>98</v>
      </c>
      <c r="Y222" s="17">
        <v>0.73499999999999999</v>
      </c>
      <c r="Z222" s="18">
        <v>1.0625</v>
      </c>
      <c r="AA222" s="18">
        <v>0.75</v>
      </c>
      <c r="AB222" s="1" t="s">
        <v>98</v>
      </c>
      <c r="AC222" s="1" t="s">
        <v>98</v>
      </c>
      <c r="AD222" s="1" t="s">
        <v>98</v>
      </c>
      <c r="AE222" s="1" t="s">
        <v>98</v>
      </c>
      <c r="AF222" s="1" t="s">
        <v>98</v>
      </c>
      <c r="AG222" s="3">
        <v>7.46</v>
      </c>
      <c r="AH222" s="1" t="s">
        <v>98</v>
      </c>
      <c r="AI222" s="1" t="s">
        <v>98</v>
      </c>
      <c r="AJ222" s="2">
        <v>53.3</v>
      </c>
      <c r="AK222" s="1" t="s">
        <v>98</v>
      </c>
      <c r="AL222" s="1" t="s">
        <v>98</v>
      </c>
      <c r="AM222" s="4">
        <v>199</v>
      </c>
      <c r="AN222" s="2">
        <v>33.200000000000003</v>
      </c>
      <c r="AO222" s="2">
        <v>29</v>
      </c>
      <c r="AP222" s="3">
        <v>5.54</v>
      </c>
      <c r="AQ222" s="3">
        <v>7</v>
      </c>
      <c r="AR222" s="3">
        <v>4.3899999999999997</v>
      </c>
      <c r="AS222" s="3">
        <v>2.8</v>
      </c>
      <c r="AT222" s="3">
        <v>1.04</v>
      </c>
      <c r="AU222" s="1" t="s">
        <v>98</v>
      </c>
      <c r="AV222" s="1" t="s">
        <v>98</v>
      </c>
      <c r="AW222" s="1" t="s">
        <v>98</v>
      </c>
      <c r="AX222" s="14">
        <v>0.20799999999999999</v>
      </c>
      <c r="AY222" s="4">
        <v>314</v>
      </c>
      <c r="AZ222" s="1" t="s">
        <v>98</v>
      </c>
      <c r="BA222" s="2">
        <v>16.7</v>
      </c>
      <c r="BB222" s="3">
        <v>7</v>
      </c>
      <c r="BC222" s="1" t="s">
        <v>98</v>
      </c>
      <c r="BD222" s="1" t="s">
        <v>98</v>
      </c>
      <c r="BE222" s="3">
        <v>5.34</v>
      </c>
      <c r="BF222" s="2">
        <v>16.100000000000001</v>
      </c>
      <c r="BG222" s="1" t="s">
        <v>98</v>
      </c>
      <c r="BH222" s="1" t="s">
        <v>98</v>
      </c>
      <c r="BI222" s="1" t="s">
        <v>98</v>
      </c>
      <c r="BJ222" s="1" t="s">
        <v>98</v>
      </c>
      <c r="BK222" s="1" t="s">
        <v>98</v>
      </c>
      <c r="BL222" s="1" t="s">
        <v>98</v>
      </c>
      <c r="BM222" s="1" t="s">
        <v>98</v>
      </c>
      <c r="BN222" s="1" t="s">
        <v>98</v>
      </c>
      <c r="BO222" s="1" t="s">
        <v>98</v>
      </c>
      <c r="BP222" s="1" t="s">
        <v>98</v>
      </c>
      <c r="BQ222" s="1" t="s">
        <v>98</v>
      </c>
      <c r="BR222" s="1" t="s">
        <v>98</v>
      </c>
      <c r="BS222" s="1" t="s">
        <v>98</v>
      </c>
      <c r="BT222" s="1" t="s">
        <v>98</v>
      </c>
      <c r="BU222" s="1" t="s">
        <v>98</v>
      </c>
      <c r="BV222" s="1" t="s">
        <v>98</v>
      </c>
      <c r="BW222" s="3">
        <v>1.27</v>
      </c>
      <c r="BX222" s="2">
        <v>13.4</v>
      </c>
      <c r="BY222" s="2">
        <v>41.3</v>
      </c>
      <c r="BZ222" s="1" t="s">
        <v>98</v>
      </c>
      <c r="CA222" s="2">
        <v>46.3</v>
      </c>
      <c r="CB222" s="2">
        <v>32.4</v>
      </c>
      <c r="CC222" s="2">
        <v>37.4</v>
      </c>
      <c r="CD222" s="11">
        <v>11.625</v>
      </c>
      <c r="CE222" s="11">
        <v>2.75</v>
      </c>
      <c r="CF222" s="12" t="s">
        <v>98</v>
      </c>
      <c r="CG222" s="3">
        <f>Beams!$B$11/F222</f>
        <v>1731.8952234206472</v>
      </c>
      <c r="CH222" s="3">
        <f>Beams!$B$9/AO222</f>
        <v>387.58620689655174</v>
      </c>
      <c r="CI222" s="3">
        <f>Beams!$C$9/AS222</f>
        <v>4014.2857142857147</v>
      </c>
      <c r="CJ222" s="3">
        <f>Beams!$B$8*BE222/(AQ222*2*T222)</f>
        <v>12797.78251599147</v>
      </c>
      <c r="CK222" s="3">
        <f>Beams!$C$8*BF222/(AM222*Q222)</f>
        <v>3953.7688442211061</v>
      </c>
      <c r="CL222" s="3">
        <f>Beams!$B$12*T222/AX222</f>
        <v>18102.884615384617</v>
      </c>
      <c r="CM222" s="3">
        <f>Beams!$B$12*Q222/AX222</f>
        <v>12428.846153846156</v>
      </c>
      <c r="CN222" s="3">
        <f t="shared" si="6"/>
        <v>38885.937118164562</v>
      </c>
      <c r="CO222" s="3">
        <f t="shared" si="7"/>
        <v>23408.302239862249</v>
      </c>
      <c r="CP222" s="3"/>
      <c r="CQ222" s="3">
        <f>MIN(Beams!$B$21:$B$22)/MAX(CN222:CP222)-1</f>
        <v>-0.48567524708932586</v>
      </c>
      <c r="CS222" s="1"/>
      <c r="CT222" s="2"/>
      <c r="CU222" s="2"/>
      <c r="CV222" s="1"/>
      <c r="CW222" s="1"/>
      <c r="CX222" s="1"/>
      <c r="CY222" s="2"/>
      <c r="CZ222" s="2"/>
      <c r="DA222" s="2"/>
      <c r="DB222" s="1"/>
      <c r="DC222" s="1"/>
      <c r="DD222" s="1"/>
      <c r="DE222" s="1"/>
      <c r="DF222" s="1"/>
      <c r="DG222" s="3"/>
      <c r="DH222" s="1"/>
      <c r="DI222" s="1"/>
      <c r="DJ222" s="3"/>
      <c r="DK222" s="1"/>
      <c r="DL222" s="1"/>
      <c r="DM222" s="1"/>
      <c r="DN222" s="1"/>
      <c r="DO222" s="1"/>
      <c r="DP222" s="1"/>
      <c r="DQ222" s="1"/>
      <c r="DR222" s="1"/>
      <c r="DS222" s="1"/>
      <c r="DT222" s="2"/>
      <c r="DU222" s="1"/>
      <c r="DV222" s="1"/>
      <c r="DW222" s="1"/>
      <c r="DX222" s="1"/>
      <c r="DY222" s="1"/>
      <c r="DZ222" s="1"/>
      <c r="EA222" s="1"/>
      <c r="EB222" s="1"/>
      <c r="EC222" s="1"/>
      <c r="ED222" s="4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</row>
    <row r="223" spans="1:162" x14ac:dyDescent="0.55000000000000004">
      <c r="A223" s="1" t="s">
        <v>17</v>
      </c>
      <c r="B223" s="1" t="s">
        <v>318</v>
      </c>
      <c r="C223" s="1" t="s">
        <v>318</v>
      </c>
      <c r="D223" s="1" t="s">
        <v>94</v>
      </c>
      <c r="E223" s="4">
        <v>336</v>
      </c>
      <c r="F223" s="2">
        <v>98.9</v>
      </c>
      <c r="G223" s="2">
        <v>16.8</v>
      </c>
      <c r="H223" s="11">
        <v>16.875</v>
      </c>
      <c r="I223" s="1" t="s">
        <v>98</v>
      </c>
      <c r="J223" s="1" t="s">
        <v>98</v>
      </c>
      <c r="K223" s="1" t="s">
        <v>98</v>
      </c>
      <c r="L223" s="2">
        <v>13.4</v>
      </c>
      <c r="M223" s="11">
        <v>13.375</v>
      </c>
      <c r="N223" s="11" t="s">
        <v>98</v>
      </c>
      <c r="O223" s="1" t="s">
        <v>98</v>
      </c>
      <c r="P223" s="1" t="s">
        <v>98</v>
      </c>
      <c r="Q223" s="3">
        <v>1.78</v>
      </c>
      <c r="R223" s="11">
        <v>1.75</v>
      </c>
      <c r="S223" s="13">
        <v>0.875</v>
      </c>
      <c r="T223" s="3">
        <v>2.96</v>
      </c>
      <c r="U223" s="13">
        <v>2.9375</v>
      </c>
      <c r="V223" s="1" t="s">
        <v>98</v>
      </c>
      <c r="W223" s="1" t="s">
        <v>98</v>
      </c>
      <c r="X223" s="1" t="s">
        <v>98</v>
      </c>
      <c r="Y223" s="16">
        <v>3.55</v>
      </c>
      <c r="Z223" s="18">
        <v>3.875</v>
      </c>
      <c r="AA223" s="18">
        <v>1.6875</v>
      </c>
      <c r="AB223" s="1" t="s">
        <v>98</v>
      </c>
      <c r="AC223" s="1" t="s">
        <v>98</v>
      </c>
      <c r="AD223" s="1" t="s">
        <v>98</v>
      </c>
      <c r="AE223" s="1" t="s">
        <v>98</v>
      </c>
      <c r="AF223" s="1" t="s">
        <v>98</v>
      </c>
      <c r="AG223" s="3">
        <v>2.2599999999999998</v>
      </c>
      <c r="AH223" s="1" t="s">
        <v>98</v>
      </c>
      <c r="AI223" s="1" t="s">
        <v>98</v>
      </c>
      <c r="AJ223" s="3">
        <v>5.47</v>
      </c>
      <c r="AK223" s="1" t="s">
        <v>98</v>
      </c>
      <c r="AL223" s="1" t="s">
        <v>98</v>
      </c>
      <c r="AM223" s="4">
        <v>4060</v>
      </c>
      <c r="AN223" s="4">
        <v>603</v>
      </c>
      <c r="AO223" s="4">
        <v>483</v>
      </c>
      <c r="AP223" s="3">
        <v>6.41</v>
      </c>
      <c r="AQ223" s="4">
        <v>1190</v>
      </c>
      <c r="AR223" s="4">
        <v>274</v>
      </c>
      <c r="AS223" s="4">
        <v>177</v>
      </c>
      <c r="AT223" s="3">
        <v>3.47</v>
      </c>
      <c r="AU223" s="1" t="s">
        <v>98</v>
      </c>
      <c r="AV223" s="1" t="s">
        <v>98</v>
      </c>
      <c r="AW223" s="1" t="s">
        <v>98</v>
      </c>
      <c r="AX223" s="4">
        <v>243</v>
      </c>
      <c r="AY223" s="4">
        <v>57000</v>
      </c>
      <c r="AZ223" s="1" t="s">
        <v>98</v>
      </c>
      <c r="BA223" s="2">
        <v>46.4</v>
      </c>
      <c r="BB223" s="4">
        <v>460</v>
      </c>
      <c r="BC223" s="1" t="s">
        <v>98</v>
      </c>
      <c r="BD223" s="1" t="s">
        <v>98</v>
      </c>
      <c r="BE223" s="4">
        <v>119</v>
      </c>
      <c r="BF223" s="4">
        <v>301</v>
      </c>
      <c r="BG223" s="1" t="s">
        <v>98</v>
      </c>
      <c r="BH223" s="1" t="s">
        <v>98</v>
      </c>
      <c r="BI223" s="1" t="s">
        <v>98</v>
      </c>
      <c r="BJ223" s="1" t="s">
        <v>98</v>
      </c>
      <c r="BK223" s="1" t="s">
        <v>98</v>
      </c>
      <c r="BL223" s="1" t="s">
        <v>98</v>
      </c>
      <c r="BM223" s="1" t="s">
        <v>98</v>
      </c>
      <c r="BN223" s="1" t="s">
        <v>98</v>
      </c>
      <c r="BO223" s="1" t="s">
        <v>98</v>
      </c>
      <c r="BP223" s="1" t="s">
        <v>98</v>
      </c>
      <c r="BQ223" s="1" t="s">
        <v>98</v>
      </c>
      <c r="BR223" s="1" t="s">
        <v>98</v>
      </c>
      <c r="BS223" s="1" t="s">
        <v>98</v>
      </c>
      <c r="BT223" s="1" t="s">
        <v>98</v>
      </c>
      <c r="BU223" s="1" t="s">
        <v>98</v>
      </c>
      <c r="BV223" s="1" t="s">
        <v>98</v>
      </c>
      <c r="BW223" s="3">
        <v>4.13</v>
      </c>
      <c r="BX223" s="2">
        <v>13.8</v>
      </c>
      <c r="BY223" s="2">
        <v>69.2</v>
      </c>
      <c r="BZ223" s="1" t="s">
        <v>98</v>
      </c>
      <c r="CA223" s="2">
        <v>82.6</v>
      </c>
      <c r="CB223" s="2">
        <v>47</v>
      </c>
      <c r="CC223" s="2">
        <v>60.4</v>
      </c>
      <c r="CD223" s="11">
        <v>9.125</v>
      </c>
      <c r="CE223" s="11">
        <v>5.5</v>
      </c>
      <c r="CF223" s="12" t="s">
        <v>98</v>
      </c>
      <c r="CG223" s="3">
        <f>Beams!$B$11/F223</f>
        <v>113.65015166835187</v>
      </c>
      <c r="CH223" s="3">
        <f>Beams!$B$9/AO223</f>
        <v>23.271221532091097</v>
      </c>
      <c r="CI223" s="3">
        <f>Beams!$C$9/AS223</f>
        <v>63.502824858757059</v>
      </c>
      <c r="CJ223" s="3">
        <f>Beams!$B$8*BE223/(AQ223*2*T223)</f>
        <v>189.86486486486487</v>
      </c>
      <c r="CK223" s="3">
        <f>Beams!$C$8*BF223/(AM223*Q223)</f>
        <v>468.15187911662144</v>
      </c>
      <c r="CL223" s="3">
        <f>Beams!$B$12*T223/AX223</f>
        <v>136.91522633744856</v>
      </c>
      <c r="CM223" s="3">
        <f>Beams!$B$12*Q223/AX223</f>
        <v>82.334156378600824</v>
      </c>
      <c r="CN223" s="3">
        <f t="shared" si="6"/>
        <v>452.27557695197066</v>
      </c>
      <c r="CO223" s="3">
        <f t="shared" si="7"/>
        <v>847.35184241770094</v>
      </c>
      <c r="CP223" s="3"/>
      <c r="CQ223" s="3">
        <f>MIN(Beams!$B$21:$B$22)/MAX(CN223:CP223)-1</f>
        <v>22.602946260121573</v>
      </c>
      <c r="CS223" s="2"/>
      <c r="CT223" s="2"/>
      <c r="CU223" s="2"/>
      <c r="CV223" s="1"/>
      <c r="CW223" s="1"/>
      <c r="CX223" s="1"/>
      <c r="CY223" s="2"/>
      <c r="CZ223" s="2"/>
      <c r="DA223" s="2"/>
      <c r="DB223" s="1"/>
      <c r="DC223" s="1"/>
      <c r="DD223" s="1"/>
      <c r="DE223" s="1"/>
      <c r="DF223" s="1"/>
      <c r="DG223" s="3"/>
      <c r="DH223" s="1"/>
      <c r="DI223" s="1"/>
      <c r="DJ223" s="3"/>
      <c r="DK223" s="1"/>
      <c r="DL223" s="1"/>
      <c r="DM223" s="1"/>
      <c r="DN223" s="1"/>
      <c r="DO223" s="1"/>
      <c r="DP223" s="1"/>
      <c r="DQ223" s="1"/>
      <c r="DR223" s="1"/>
      <c r="DS223" s="1"/>
      <c r="DT223" s="2"/>
      <c r="DU223" s="1"/>
      <c r="DV223" s="1"/>
      <c r="DW223" s="1"/>
      <c r="DX223" s="1"/>
      <c r="DY223" s="1"/>
      <c r="DZ223" s="1"/>
      <c r="EA223" s="1"/>
      <c r="EB223" s="1"/>
      <c r="EC223" s="1"/>
      <c r="ED223" s="4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</row>
    <row r="224" spans="1:162" x14ac:dyDescent="0.55000000000000004">
      <c r="A224" s="1" t="s">
        <v>17</v>
      </c>
      <c r="B224" s="1" t="s">
        <v>319</v>
      </c>
      <c r="C224" s="1" t="s">
        <v>319</v>
      </c>
      <c r="D224" s="1" t="s">
        <v>94</v>
      </c>
      <c r="E224" s="4">
        <v>305</v>
      </c>
      <c r="F224" s="2">
        <v>89.5</v>
      </c>
      <c r="G224" s="2">
        <v>16.3</v>
      </c>
      <c r="H224" s="11">
        <v>16.375</v>
      </c>
      <c r="I224" s="1" t="s">
        <v>98</v>
      </c>
      <c r="J224" s="1" t="s">
        <v>98</v>
      </c>
      <c r="K224" s="1" t="s">
        <v>98</v>
      </c>
      <c r="L224" s="2">
        <v>13.2</v>
      </c>
      <c r="M224" s="11">
        <v>13.25</v>
      </c>
      <c r="N224" s="11" t="s">
        <v>98</v>
      </c>
      <c r="O224" s="1" t="s">
        <v>98</v>
      </c>
      <c r="P224" s="1" t="s">
        <v>98</v>
      </c>
      <c r="Q224" s="3">
        <v>1.63</v>
      </c>
      <c r="R224" s="11">
        <v>1.625</v>
      </c>
      <c r="S224" s="13">
        <v>0.8125</v>
      </c>
      <c r="T224" s="3">
        <v>2.71</v>
      </c>
      <c r="U224" s="13">
        <v>2.6875</v>
      </c>
      <c r="V224" s="1" t="s">
        <v>98</v>
      </c>
      <c r="W224" s="1" t="s">
        <v>98</v>
      </c>
      <c r="X224" s="1" t="s">
        <v>98</v>
      </c>
      <c r="Y224" s="16">
        <v>3.3</v>
      </c>
      <c r="Z224" s="18">
        <v>3.625</v>
      </c>
      <c r="AA224" s="18">
        <v>1.625</v>
      </c>
      <c r="AB224" s="1" t="s">
        <v>98</v>
      </c>
      <c r="AC224" s="1" t="s">
        <v>98</v>
      </c>
      <c r="AD224" s="1" t="s">
        <v>98</v>
      </c>
      <c r="AE224" s="1" t="s">
        <v>98</v>
      </c>
      <c r="AF224" s="1" t="s">
        <v>98</v>
      </c>
      <c r="AG224" s="3">
        <v>2.4500000000000002</v>
      </c>
      <c r="AH224" s="1" t="s">
        <v>98</v>
      </c>
      <c r="AI224" s="1" t="s">
        <v>98</v>
      </c>
      <c r="AJ224" s="3">
        <v>5.98</v>
      </c>
      <c r="AK224" s="1" t="s">
        <v>98</v>
      </c>
      <c r="AL224" s="1" t="s">
        <v>98</v>
      </c>
      <c r="AM224" s="4">
        <v>3550</v>
      </c>
      <c r="AN224" s="4">
        <v>537</v>
      </c>
      <c r="AO224" s="4">
        <v>435</v>
      </c>
      <c r="AP224" s="3">
        <v>6.29</v>
      </c>
      <c r="AQ224" s="4">
        <v>1050</v>
      </c>
      <c r="AR224" s="4">
        <v>244</v>
      </c>
      <c r="AS224" s="4">
        <v>159</v>
      </c>
      <c r="AT224" s="3">
        <v>3.42</v>
      </c>
      <c r="AU224" s="1" t="s">
        <v>98</v>
      </c>
      <c r="AV224" s="1" t="s">
        <v>98</v>
      </c>
      <c r="AW224" s="1" t="s">
        <v>98</v>
      </c>
      <c r="AX224" s="4">
        <v>185</v>
      </c>
      <c r="AY224" s="4">
        <v>48600</v>
      </c>
      <c r="AZ224" s="1" t="s">
        <v>98</v>
      </c>
      <c r="BA224" s="2">
        <v>44.8</v>
      </c>
      <c r="BB224" s="4">
        <v>401</v>
      </c>
      <c r="BC224" s="1" t="s">
        <v>98</v>
      </c>
      <c r="BD224" s="1" t="s">
        <v>98</v>
      </c>
      <c r="BE224" s="4">
        <v>107</v>
      </c>
      <c r="BF224" s="4">
        <v>267</v>
      </c>
      <c r="BG224" s="1" t="s">
        <v>98</v>
      </c>
      <c r="BH224" s="1" t="s">
        <v>98</v>
      </c>
      <c r="BI224" s="1" t="s">
        <v>98</v>
      </c>
      <c r="BJ224" s="1" t="s">
        <v>98</v>
      </c>
      <c r="BK224" s="1" t="s">
        <v>98</v>
      </c>
      <c r="BL224" s="1" t="s">
        <v>98</v>
      </c>
      <c r="BM224" s="1" t="s">
        <v>98</v>
      </c>
      <c r="BN224" s="1" t="s">
        <v>98</v>
      </c>
      <c r="BO224" s="1" t="s">
        <v>98</v>
      </c>
      <c r="BP224" s="1" t="s">
        <v>98</v>
      </c>
      <c r="BQ224" s="1" t="s">
        <v>98</v>
      </c>
      <c r="BR224" s="1" t="s">
        <v>98</v>
      </c>
      <c r="BS224" s="1" t="s">
        <v>98</v>
      </c>
      <c r="BT224" s="1" t="s">
        <v>98</v>
      </c>
      <c r="BU224" s="1" t="s">
        <v>98</v>
      </c>
      <c r="BV224" s="1" t="s">
        <v>98</v>
      </c>
      <c r="BW224" s="3">
        <v>4.05</v>
      </c>
      <c r="BX224" s="2">
        <v>13.6</v>
      </c>
      <c r="BY224" s="2">
        <v>67.900000000000006</v>
      </c>
      <c r="BZ224" s="1" t="s">
        <v>98</v>
      </c>
      <c r="CA224" s="2">
        <v>81.099999999999994</v>
      </c>
      <c r="CB224" s="2">
        <v>45.8</v>
      </c>
      <c r="CC224" s="2">
        <v>59</v>
      </c>
      <c r="CD224" s="11">
        <v>9.125</v>
      </c>
      <c r="CE224" s="11">
        <v>5.5</v>
      </c>
      <c r="CF224" s="12" t="s">
        <v>98</v>
      </c>
      <c r="CG224" s="3">
        <f>Beams!$B$11/F224</f>
        <v>125.58659217877096</v>
      </c>
      <c r="CH224" s="3">
        <f>Beams!$B$9/AO224</f>
        <v>25.839080459770116</v>
      </c>
      <c r="CI224" s="3">
        <f>Beams!$C$9/AS224</f>
        <v>70.691823899371073</v>
      </c>
      <c r="CJ224" s="3">
        <f>Beams!$B$8*BE224/(AQ224*2*T224)</f>
        <v>211.33017044456159</v>
      </c>
      <c r="CK224" s="3">
        <f>Beams!$C$8*BF224/(AM224*Q224)</f>
        <v>518.63475330510676</v>
      </c>
      <c r="CL224" s="3">
        <f>Beams!$B$12*T224/AX224</f>
        <v>164.65081081081081</v>
      </c>
      <c r="CM224" s="3">
        <f>Beams!$B$12*Q224/AX224</f>
        <v>99.033513513513498</v>
      </c>
      <c r="CN224" s="3">
        <f t="shared" si="6"/>
        <v>514.43869760217694</v>
      </c>
      <c r="CO224" s="3">
        <f t="shared" si="7"/>
        <v>941.11907571375366</v>
      </c>
      <c r="CP224" s="3"/>
      <c r="CQ224" s="3">
        <f>MIN(Beams!$B$21:$B$22)/MAX(CN224:CP224)-1</f>
        <v>20.251295947679957</v>
      </c>
      <c r="CS224" s="1"/>
      <c r="CT224" s="2"/>
      <c r="CU224" s="2"/>
      <c r="CV224" s="1"/>
      <c r="CW224" s="1"/>
      <c r="CX224" s="1"/>
      <c r="CY224" s="2"/>
      <c r="CZ224" s="2"/>
      <c r="DA224" s="2"/>
      <c r="DB224" s="1"/>
      <c r="DC224" s="1"/>
      <c r="DD224" s="1"/>
      <c r="DE224" s="1"/>
      <c r="DF224" s="1"/>
      <c r="DG224" s="3"/>
      <c r="DH224" s="1"/>
      <c r="DI224" s="1"/>
      <c r="DJ224" s="3"/>
      <c r="DK224" s="1"/>
      <c r="DL224" s="1"/>
      <c r="DM224" s="1"/>
      <c r="DN224" s="1"/>
      <c r="DO224" s="1"/>
      <c r="DP224" s="1"/>
      <c r="DQ224" s="1"/>
      <c r="DR224" s="1"/>
      <c r="DS224" s="1"/>
      <c r="DT224" s="2"/>
      <c r="DU224" s="1"/>
      <c r="DV224" s="1"/>
      <c r="DW224" s="1"/>
      <c r="DX224" s="1"/>
      <c r="DY224" s="1"/>
      <c r="DZ224" s="1"/>
      <c r="EA224" s="1"/>
      <c r="EB224" s="1"/>
      <c r="EC224" s="1"/>
      <c r="ED224" s="4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</row>
    <row r="225" spans="1:162" x14ac:dyDescent="0.55000000000000004">
      <c r="A225" s="1" t="s">
        <v>17</v>
      </c>
      <c r="B225" s="1" t="s">
        <v>320</v>
      </c>
      <c r="C225" s="1" t="s">
        <v>320</v>
      </c>
      <c r="D225" s="1" t="s">
        <v>94</v>
      </c>
      <c r="E225" s="4">
        <v>279</v>
      </c>
      <c r="F225" s="2">
        <v>81.900000000000006</v>
      </c>
      <c r="G225" s="2">
        <v>15.9</v>
      </c>
      <c r="H225" s="11">
        <v>15.875</v>
      </c>
      <c r="I225" s="1" t="s">
        <v>98</v>
      </c>
      <c r="J225" s="1" t="s">
        <v>98</v>
      </c>
      <c r="K225" s="1" t="s">
        <v>98</v>
      </c>
      <c r="L225" s="2">
        <v>13.1</v>
      </c>
      <c r="M225" s="11">
        <v>13.125</v>
      </c>
      <c r="N225" s="11" t="s">
        <v>98</v>
      </c>
      <c r="O225" s="1" t="s">
        <v>98</v>
      </c>
      <c r="P225" s="1" t="s">
        <v>98</v>
      </c>
      <c r="Q225" s="3">
        <v>1.53</v>
      </c>
      <c r="R225" s="11">
        <v>1.5</v>
      </c>
      <c r="S225" s="13">
        <v>0.75</v>
      </c>
      <c r="T225" s="3">
        <v>2.4700000000000002</v>
      </c>
      <c r="U225" s="13">
        <v>2.5</v>
      </c>
      <c r="V225" s="1" t="s">
        <v>98</v>
      </c>
      <c r="W225" s="1" t="s">
        <v>98</v>
      </c>
      <c r="X225" s="1" t="s">
        <v>98</v>
      </c>
      <c r="Y225" s="16">
        <v>3.07</v>
      </c>
      <c r="Z225" s="18">
        <v>3.375</v>
      </c>
      <c r="AA225" s="18">
        <v>1.625</v>
      </c>
      <c r="AB225" s="1" t="s">
        <v>98</v>
      </c>
      <c r="AC225" s="1" t="s">
        <v>98</v>
      </c>
      <c r="AD225" s="1" t="s">
        <v>98</v>
      </c>
      <c r="AE225" s="1" t="s">
        <v>98</v>
      </c>
      <c r="AF225" s="1" t="s">
        <v>98</v>
      </c>
      <c r="AG225" s="3">
        <v>2.66</v>
      </c>
      <c r="AH225" s="1" t="s">
        <v>98</v>
      </c>
      <c r="AI225" s="1" t="s">
        <v>98</v>
      </c>
      <c r="AJ225" s="3">
        <v>6.35</v>
      </c>
      <c r="AK225" s="1" t="s">
        <v>98</v>
      </c>
      <c r="AL225" s="1" t="s">
        <v>98</v>
      </c>
      <c r="AM225" s="4">
        <v>3110</v>
      </c>
      <c r="AN225" s="4">
        <v>481</v>
      </c>
      <c r="AO225" s="4">
        <v>393</v>
      </c>
      <c r="AP225" s="3">
        <v>6.16</v>
      </c>
      <c r="AQ225" s="4">
        <v>937</v>
      </c>
      <c r="AR225" s="4">
        <v>220</v>
      </c>
      <c r="AS225" s="4">
        <v>143</v>
      </c>
      <c r="AT225" s="3">
        <v>3.38</v>
      </c>
      <c r="AU225" s="1" t="s">
        <v>98</v>
      </c>
      <c r="AV225" s="1" t="s">
        <v>98</v>
      </c>
      <c r="AW225" s="1" t="s">
        <v>98</v>
      </c>
      <c r="AX225" s="4">
        <v>143</v>
      </c>
      <c r="AY225" s="4">
        <v>42000</v>
      </c>
      <c r="AZ225" s="1" t="s">
        <v>98</v>
      </c>
      <c r="BA225" s="2">
        <v>44</v>
      </c>
      <c r="BB225" s="4">
        <v>356</v>
      </c>
      <c r="BC225" s="1" t="s">
        <v>98</v>
      </c>
      <c r="BD225" s="1" t="s">
        <v>98</v>
      </c>
      <c r="BE225" s="2">
        <v>96</v>
      </c>
      <c r="BF225" s="4">
        <v>240</v>
      </c>
      <c r="BG225" s="1" t="s">
        <v>98</v>
      </c>
      <c r="BH225" s="1" t="s">
        <v>98</v>
      </c>
      <c r="BI225" s="1" t="s">
        <v>98</v>
      </c>
      <c r="BJ225" s="1" t="s">
        <v>98</v>
      </c>
      <c r="BK225" s="1" t="s">
        <v>98</v>
      </c>
      <c r="BL225" s="1" t="s">
        <v>98</v>
      </c>
      <c r="BM225" s="1" t="s">
        <v>98</v>
      </c>
      <c r="BN225" s="1" t="s">
        <v>98</v>
      </c>
      <c r="BO225" s="1" t="s">
        <v>98</v>
      </c>
      <c r="BP225" s="1" t="s">
        <v>98</v>
      </c>
      <c r="BQ225" s="1" t="s">
        <v>98</v>
      </c>
      <c r="BR225" s="1" t="s">
        <v>98</v>
      </c>
      <c r="BS225" s="1" t="s">
        <v>98</v>
      </c>
      <c r="BT225" s="1" t="s">
        <v>98</v>
      </c>
      <c r="BU225" s="1" t="s">
        <v>98</v>
      </c>
      <c r="BV225" s="1" t="s">
        <v>98</v>
      </c>
      <c r="BW225" s="3">
        <v>4</v>
      </c>
      <c r="BX225" s="2">
        <v>13.4</v>
      </c>
      <c r="BY225" s="2">
        <v>67</v>
      </c>
      <c r="BZ225" s="1" t="s">
        <v>98</v>
      </c>
      <c r="CA225" s="2">
        <v>80.099999999999994</v>
      </c>
      <c r="CB225" s="2">
        <v>44.9</v>
      </c>
      <c r="CC225" s="2">
        <v>58</v>
      </c>
      <c r="CD225" s="11">
        <v>9.125</v>
      </c>
      <c r="CE225" s="11">
        <v>5.5</v>
      </c>
      <c r="CF225" s="12" t="s">
        <v>98</v>
      </c>
      <c r="CG225" s="3">
        <f>Beams!$B$11/F225</f>
        <v>137.24053724053724</v>
      </c>
      <c r="CH225" s="3">
        <f>Beams!$B$9/AO225</f>
        <v>28.600508905852418</v>
      </c>
      <c r="CI225" s="3">
        <f>Beams!$C$9/AS225</f>
        <v>78.6013986013986</v>
      </c>
      <c r="CJ225" s="3">
        <f>Beams!$B$8*BE225/(AQ225*2*T225)</f>
        <v>233.11542134212468</v>
      </c>
      <c r="CK225" s="3">
        <f>Beams!$C$8*BF225/(AM225*Q225)</f>
        <v>566.9251623478973</v>
      </c>
      <c r="CL225" s="3">
        <f>Beams!$B$12*T225/AX225</f>
        <v>194.14545454545456</v>
      </c>
      <c r="CM225" s="3">
        <f>Beams!$B$12*Q225/AX225</f>
        <v>120.26013986013986</v>
      </c>
      <c r="CN225" s="3">
        <f t="shared" si="6"/>
        <v>579.53246704460651</v>
      </c>
      <c r="CO225" s="3">
        <f t="shared" si="7"/>
        <v>1033.1273065897474</v>
      </c>
      <c r="CP225" s="3"/>
      <c r="CQ225" s="3">
        <f>MIN(Beams!$B$21:$B$22)/MAX(CN225:CP225)-1</f>
        <v>18.35869846090706</v>
      </c>
      <c r="CS225" s="1"/>
      <c r="CT225" s="2"/>
      <c r="CU225" s="2"/>
      <c r="CV225" s="1"/>
      <c r="CW225" s="1"/>
      <c r="CX225" s="1"/>
      <c r="CY225" s="2"/>
      <c r="CZ225" s="2"/>
      <c r="DA225" s="2"/>
      <c r="DB225" s="1"/>
      <c r="DC225" s="1"/>
      <c r="DD225" s="1"/>
      <c r="DE225" s="1"/>
      <c r="DF225" s="1"/>
      <c r="DG225" s="3"/>
      <c r="DH225" s="1"/>
      <c r="DI225" s="1"/>
      <c r="DJ225" s="3"/>
      <c r="DK225" s="1"/>
      <c r="DL225" s="1"/>
      <c r="DM225" s="1"/>
      <c r="DN225" s="1"/>
      <c r="DO225" s="1"/>
      <c r="DP225" s="1"/>
      <c r="DQ225" s="1"/>
      <c r="DR225" s="1"/>
      <c r="DS225" s="1"/>
      <c r="DT225" s="2"/>
      <c r="DU225" s="1"/>
      <c r="DV225" s="1"/>
      <c r="DW225" s="1"/>
      <c r="DX225" s="1"/>
      <c r="DY225" s="1"/>
      <c r="DZ225" s="1"/>
      <c r="EA225" s="1"/>
      <c r="EB225" s="1"/>
      <c r="EC225" s="1"/>
      <c r="ED225" s="4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</row>
    <row r="226" spans="1:162" x14ac:dyDescent="0.55000000000000004">
      <c r="A226" s="1" t="s">
        <v>17</v>
      </c>
      <c r="B226" s="1" t="s">
        <v>321</v>
      </c>
      <c r="C226" s="1" t="s">
        <v>321</v>
      </c>
      <c r="D226" s="1" t="s">
        <v>94</v>
      </c>
      <c r="E226" s="4">
        <v>252</v>
      </c>
      <c r="F226" s="2">
        <v>74.099999999999994</v>
      </c>
      <c r="G226" s="2">
        <v>15.4</v>
      </c>
      <c r="H226" s="11">
        <v>15.375</v>
      </c>
      <c r="I226" s="1" t="s">
        <v>98</v>
      </c>
      <c r="J226" s="1" t="s">
        <v>98</v>
      </c>
      <c r="K226" s="1" t="s">
        <v>98</v>
      </c>
      <c r="L226" s="2">
        <v>13</v>
      </c>
      <c r="M226" s="11">
        <v>13</v>
      </c>
      <c r="N226" s="11" t="s">
        <v>98</v>
      </c>
      <c r="O226" s="1" t="s">
        <v>98</v>
      </c>
      <c r="P226" s="1" t="s">
        <v>98</v>
      </c>
      <c r="Q226" s="3">
        <v>1.4</v>
      </c>
      <c r="R226" s="11">
        <v>1.375</v>
      </c>
      <c r="S226" s="13">
        <v>0.6875</v>
      </c>
      <c r="T226" s="3">
        <v>2.25</v>
      </c>
      <c r="U226" s="13">
        <v>2.25</v>
      </c>
      <c r="V226" s="1" t="s">
        <v>98</v>
      </c>
      <c r="W226" s="1" t="s">
        <v>98</v>
      </c>
      <c r="X226" s="1" t="s">
        <v>98</v>
      </c>
      <c r="Y226" s="16">
        <v>2.85</v>
      </c>
      <c r="Z226" s="18">
        <v>3.125</v>
      </c>
      <c r="AA226" s="18">
        <v>1.5</v>
      </c>
      <c r="AB226" s="1" t="s">
        <v>98</v>
      </c>
      <c r="AC226" s="1" t="s">
        <v>98</v>
      </c>
      <c r="AD226" s="1" t="s">
        <v>98</v>
      </c>
      <c r="AE226" s="1" t="s">
        <v>98</v>
      </c>
      <c r="AF226" s="1" t="s">
        <v>98</v>
      </c>
      <c r="AG226" s="3">
        <v>2.89</v>
      </c>
      <c r="AH226" s="1" t="s">
        <v>98</v>
      </c>
      <c r="AI226" s="1" t="s">
        <v>98</v>
      </c>
      <c r="AJ226" s="3">
        <v>6.96</v>
      </c>
      <c r="AK226" s="1" t="s">
        <v>98</v>
      </c>
      <c r="AL226" s="1" t="s">
        <v>98</v>
      </c>
      <c r="AM226" s="4">
        <v>2720</v>
      </c>
      <c r="AN226" s="4">
        <v>428</v>
      </c>
      <c r="AO226" s="4">
        <v>353</v>
      </c>
      <c r="AP226" s="3">
        <v>6.06</v>
      </c>
      <c r="AQ226" s="4">
        <v>828</v>
      </c>
      <c r="AR226" s="4">
        <v>196</v>
      </c>
      <c r="AS226" s="4">
        <v>127</v>
      </c>
      <c r="AT226" s="3">
        <v>3.34</v>
      </c>
      <c r="AU226" s="1" t="s">
        <v>98</v>
      </c>
      <c r="AV226" s="1" t="s">
        <v>98</v>
      </c>
      <c r="AW226" s="1" t="s">
        <v>98</v>
      </c>
      <c r="AX226" s="4">
        <v>108</v>
      </c>
      <c r="AY226" s="4">
        <v>35800</v>
      </c>
      <c r="AZ226" s="1" t="s">
        <v>98</v>
      </c>
      <c r="BA226" s="2">
        <v>42.7</v>
      </c>
      <c r="BB226" s="4">
        <v>313</v>
      </c>
      <c r="BC226" s="1" t="s">
        <v>98</v>
      </c>
      <c r="BD226" s="1" t="s">
        <v>98</v>
      </c>
      <c r="BE226" s="2">
        <v>85.8</v>
      </c>
      <c r="BF226" s="4">
        <v>213</v>
      </c>
      <c r="BG226" s="1" t="s">
        <v>98</v>
      </c>
      <c r="BH226" s="1" t="s">
        <v>98</v>
      </c>
      <c r="BI226" s="1" t="s">
        <v>98</v>
      </c>
      <c r="BJ226" s="1" t="s">
        <v>98</v>
      </c>
      <c r="BK226" s="1" t="s">
        <v>98</v>
      </c>
      <c r="BL226" s="1" t="s">
        <v>98</v>
      </c>
      <c r="BM226" s="1" t="s">
        <v>98</v>
      </c>
      <c r="BN226" s="1" t="s">
        <v>98</v>
      </c>
      <c r="BO226" s="1" t="s">
        <v>98</v>
      </c>
      <c r="BP226" s="1" t="s">
        <v>98</v>
      </c>
      <c r="BQ226" s="1" t="s">
        <v>98</v>
      </c>
      <c r="BR226" s="1" t="s">
        <v>98</v>
      </c>
      <c r="BS226" s="1" t="s">
        <v>98</v>
      </c>
      <c r="BT226" s="1" t="s">
        <v>98</v>
      </c>
      <c r="BU226" s="1" t="s">
        <v>98</v>
      </c>
      <c r="BV226" s="1" t="s">
        <v>98</v>
      </c>
      <c r="BW226" s="3">
        <v>3.93</v>
      </c>
      <c r="BX226" s="2">
        <v>13.2</v>
      </c>
      <c r="BY226" s="2">
        <v>66</v>
      </c>
      <c r="BZ226" s="1" t="s">
        <v>98</v>
      </c>
      <c r="CA226" s="2">
        <v>79</v>
      </c>
      <c r="CB226" s="2">
        <v>43.8</v>
      </c>
      <c r="CC226" s="2">
        <v>56.8</v>
      </c>
      <c r="CD226" s="11">
        <v>9.125</v>
      </c>
      <c r="CE226" s="11">
        <v>5.5</v>
      </c>
      <c r="CF226" s="12" t="s">
        <v>98</v>
      </c>
      <c r="CG226" s="3">
        <f>Beams!$B$11/F226</f>
        <v>151.68690958164643</v>
      </c>
      <c r="CH226" s="3">
        <f>Beams!$B$9/AO226</f>
        <v>31.841359773371106</v>
      </c>
      <c r="CI226" s="3">
        <f>Beams!$C$9/AS226</f>
        <v>88.503937007874015</v>
      </c>
      <c r="CJ226" s="3">
        <f>Beams!$B$8*BE226/(AQ226*2*T226)</f>
        <v>258.82769726247989</v>
      </c>
      <c r="CK226" s="3">
        <f>Beams!$C$8*BF226/(AM226*Q226)</f>
        <v>628.70798319327741</v>
      </c>
      <c r="CL226" s="3">
        <f>Beams!$B$12*T226/AX226</f>
        <v>234.16666666666666</v>
      </c>
      <c r="CM226" s="3">
        <f>Beams!$B$12*Q226/AX226</f>
        <v>145.7037037037037</v>
      </c>
      <c r="CN226" s="3">
        <f t="shared" si="6"/>
        <v>662.93207438061859</v>
      </c>
      <c r="CO226" s="3">
        <f t="shared" si="7"/>
        <v>1150.4396609603077</v>
      </c>
      <c r="CP226" s="3"/>
      <c r="CQ226" s="3">
        <f>MIN(Beams!$B$21:$B$22)/MAX(CN226:CP226)-1</f>
        <v>16.384657951817637</v>
      </c>
      <c r="CS226" s="1"/>
      <c r="CT226" s="2"/>
      <c r="CU226" s="2"/>
      <c r="CV226" s="1"/>
      <c r="CW226" s="1"/>
      <c r="CX226" s="1"/>
      <c r="CY226" s="2"/>
      <c r="CZ226" s="2"/>
      <c r="DA226" s="2"/>
      <c r="DB226" s="1"/>
      <c r="DC226" s="1"/>
      <c r="DD226" s="1"/>
      <c r="DE226" s="1"/>
      <c r="DF226" s="1"/>
      <c r="DG226" s="3"/>
      <c r="DH226" s="1"/>
      <c r="DI226" s="1"/>
      <c r="DJ226" s="3"/>
      <c r="DK226" s="1"/>
      <c r="DL226" s="1"/>
      <c r="DM226" s="1"/>
      <c r="DN226" s="1"/>
      <c r="DO226" s="1"/>
      <c r="DP226" s="1"/>
      <c r="DQ226" s="1"/>
      <c r="DR226" s="1"/>
      <c r="DS226" s="1"/>
      <c r="DT226" s="2"/>
      <c r="DU226" s="1"/>
      <c r="DV226" s="1"/>
      <c r="DW226" s="1"/>
      <c r="DX226" s="1"/>
      <c r="DY226" s="1"/>
      <c r="DZ226" s="1"/>
      <c r="EA226" s="1"/>
      <c r="EB226" s="1"/>
      <c r="EC226" s="1"/>
      <c r="ED226" s="4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</row>
    <row r="227" spans="1:162" x14ac:dyDescent="0.55000000000000004">
      <c r="A227" s="1" t="s">
        <v>17</v>
      </c>
      <c r="B227" s="1" t="s">
        <v>322</v>
      </c>
      <c r="C227" s="1" t="s">
        <v>322</v>
      </c>
      <c r="D227" s="1" t="s">
        <v>94</v>
      </c>
      <c r="E227" s="4">
        <v>230</v>
      </c>
      <c r="F227" s="2">
        <v>67.7</v>
      </c>
      <c r="G227" s="2">
        <v>15.1</v>
      </c>
      <c r="H227" s="11">
        <v>15</v>
      </c>
      <c r="I227" s="1" t="s">
        <v>98</v>
      </c>
      <c r="J227" s="1" t="s">
        <v>98</v>
      </c>
      <c r="K227" s="1" t="s">
        <v>98</v>
      </c>
      <c r="L227" s="2">
        <v>12.9</v>
      </c>
      <c r="M227" s="11">
        <v>12.875</v>
      </c>
      <c r="N227" s="11" t="s">
        <v>98</v>
      </c>
      <c r="O227" s="1" t="s">
        <v>98</v>
      </c>
      <c r="P227" s="1" t="s">
        <v>98</v>
      </c>
      <c r="Q227" s="3">
        <v>1.29</v>
      </c>
      <c r="R227" s="11">
        <v>1.3125</v>
      </c>
      <c r="S227" s="13">
        <v>0.6875</v>
      </c>
      <c r="T227" s="3">
        <v>2.0699999999999998</v>
      </c>
      <c r="U227" s="13">
        <v>2.0625</v>
      </c>
      <c r="V227" s="1" t="s">
        <v>98</v>
      </c>
      <c r="W227" s="1" t="s">
        <v>98</v>
      </c>
      <c r="X227" s="1" t="s">
        <v>98</v>
      </c>
      <c r="Y227" s="16">
        <v>2.67</v>
      </c>
      <c r="Z227" s="18">
        <v>2.9375</v>
      </c>
      <c r="AA227" s="18">
        <v>1.5</v>
      </c>
      <c r="AB227" s="1" t="s">
        <v>98</v>
      </c>
      <c r="AC227" s="1" t="s">
        <v>98</v>
      </c>
      <c r="AD227" s="1" t="s">
        <v>98</v>
      </c>
      <c r="AE227" s="1" t="s">
        <v>98</v>
      </c>
      <c r="AF227" s="1" t="s">
        <v>98</v>
      </c>
      <c r="AG227" s="3">
        <v>3.11</v>
      </c>
      <c r="AH227" s="1" t="s">
        <v>98</v>
      </c>
      <c r="AI227" s="1" t="s">
        <v>98</v>
      </c>
      <c r="AJ227" s="3">
        <v>7.56</v>
      </c>
      <c r="AK227" s="1" t="s">
        <v>98</v>
      </c>
      <c r="AL227" s="1" t="s">
        <v>98</v>
      </c>
      <c r="AM227" s="4">
        <v>2420</v>
      </c>
      <c r="AN227" s="4">
        <v>386</v>
      </c>
      <c r="AO227" s="4">
        <v>321</v>
      </c>
      <c r="AP227" s="3">
        <v>5.97</v>
      </c>
      <c r="AQ227" s="4">
        <v>742</v>
      </c>
      <c r="AR227" s="4">
        <v>177</v>
      </c>
      <c r="AS227" s="4">
        <v>115</v>
      </c>
      <c r="AT227" s="3">
        <v>3.31</v>
      </c>
      <c r="AU227" s="1" t="s">
        <v>98</v>
      </c>
      <c r="AV227" s="1" t="s">
        <v>98</v>
      </c>
      <c r="AW227" s="1" t="s">
        <v>98</v>
      </c>
      <c r="AX227" s="2">
        <v>83.8</v>
      </c>
      <c r="AY227" s="4">
        <v>31200</v>
      </c>
      <c r="AZ227" s="1" t="s">
        <v>98</v>
      </c>
      <c r="BA227" s="2">
        <v>42</v>
      </c>
      <c r="BB227" s="4">
        <v>281</v>
      </c>
      <c r="BC227" s="1" t="s">
        <v>98</v>
      </c>
      <c r="BD227" s="1" t="s">
        <v>98</v>
      </c>
      <c r="BE227" s="2">
        <v>78.3</v>
      </c>
      <c r="BF227" s="4">
        <v>193</v>
      </c>
      <c r="BG227" s="1" t="s">
        <v>98</v>
      </c>
      <c r="BH227" s="1" t="s">
        <v>98</v>
      </c>
      <c r="BI227" s="1" t="s">
        <v>98</v>
      </c>
      <c r="BJ227" s="1" t="s">
        <v>98</v>
      </c>
      <c r="BK227" s="1" t="s">
        <v>98</v>
      </c>
      <c r="BL227" s="1" t="s">
        <v>98</v>
      </c>
      <c r="BM227" s="1" t="s">
        <v>98</v>
      </c>
      <c r="BN227" s="1" t="s">
        <v>98</v>
      </c>
      <c r="BO227" s="1" t="s">
        <v>98</v>
      </c>
      <c r="BP227" s="1" t="s">
        <v>98</v>
      </c>
      <c r="BQ227" s="1" t="s">
        <v>98</v>
      </c>
      <c r="BR227" s="1" t="s">
        <v>98</v>
      </c>
      <c r="BS227" s="1" t="s">
        <v>98</v>
      </c>
      <c r="BT227" s="1" t="s">
        <v>98</v>
      </c>
      <c r="BU227" s="1" t="s">
        <v>98</v>
      </c>
      <c r="BV227" s="1" t="s">
        <v>98</v>
      </c>
      <c r="BW227" s="3">
        <v>3.87</v>
      </c>
      <c r="BX227" s="2">
        <v>13</v>
      </c>
      <c r="BY227" s="2">
        <v>65.3</v>
      </c>
      <c r="BZ227" s="1" t="s">
        <v>98</v>
      </c>
      <c r="CA227" s="2">
        <v>78.2</v>
      </c>
      <c r="CB227" s="2">
        <v>43.1</v>
      </c>
      <c r="CC227" s="2">
        <v>56</v>
      </c>
      <c r="CD227" s="11">
        <v>9.125</v>
      </c>
      <c r="CE227" s="11">
        <v>5.5</v>
      </c>
      <c r="CF227" s="12" t="s">
        <v>98</v>
      </c>
      <c r="CG227" s="3">
        <f>Beams!$B$11/F227</f>
        <v>166.02658788774002</v>
      </c>
      <c r="CH227" s="3">
        <f>Beams!$B$9/AO227</f>
        <v>35.015576323987538</v>
      </c>
      <c r="CI227" s="3">
        <f>Beams!$C$9/AS227</f>
        <v>97.739130434782609</v>
      </c>
      <c r="CJ227" s="3">
        <f>Beams!$B$8*BE227/(AQ227*2*T227)</f>
        <v>286.49947263564985</v>
      </c>
      <c r="CK227" s="3">
        <f>Beams!$C$8*BF227/(AM227*Q227)</f>
        <v>694.8939714267409</v>
      </c>
      <c r="CL227" s="3">
        <f>Beams!$B$12*T227/AX227</f>
        <v>277.64677804295945</v>
      </c>
      <c r="CM227" s="3">
        <f>Beams!$B$12*Q227/AX227</f>
        <v>173.02625298329357</v>
      </c>
      <c r="CN227" s="3">
        <f t="shared" si="6"/>
        <v>752.84746500540882</v>
      </c>
      <c r="CO227" s="3">
        <f t="shared" si="7"/>
        <v>1275.8202887831208</v>
      </c>
      <c r="CP227" s="3"/>
      <c r="CQ227" s="3">
        <f>MIN(Beams!$B$21:$B$22)/MAX(CN227:CP227)-1</f>
        <v>14.676189018028573</v>
      </c>
      <c r="CS227" s="1"/>
      <c r="CT227" s="2"/>
      <c r="CU227" s="2"/>
      <c r="CV227" s="1"/>
      <c r="CW227" s="1"/>
      <c r="CX227" s="1"/>
      <c r="CY227" s="2"/>
      <c r="CZ227" s="2"/>
      <c r="DA227" s="2"/>
      <c r="DB227" s="1"/>
      <c r="DC227" s="1"/>
      <c r="DD227" s="1"/>
      <c r="DE227" s="1"/>
      <c r="DF227" s="1"/>
      <c r="DG227" s="3"/>
      <c r="DH227" s="1"/>
      <c r="DI227" s="1"/>
      <c r="DJ227" s="3"/>
      <c r="DK227" s="1"/>
      <c r="DL227" s="1"/>
      <c r="DM227" s="1"/>
      <c r="DN227" s="1"/>
      <c r="DO227" s="1"/>
      <c r="DP227" s="1"/>
      <c r="DQ227" s="1"/>
      <c r="DR227" s="1"/>
      <c r="DS227" s="1"/>
      <c r="DT227" s="2"/>
      <c r="DU227" s="1"/>
      <c r="DV227" s="1"/>
      <c r="DW227" s="1"/>
      <c r="DX227" s="1"/>
      <c r="DY227" s="1"/>
      <c r="DZ227" s="1"/>
      <c r="EA227" s="1"/>
      <c r="EB227" s="1"/>
      <c r="EC227" s="1"/>
      <c r="ED227" s="4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</row>
    <row r="228" spans="1:162" x14ac:dyDescent="0.55000000000000004">
      <c r="A228" s="1" t="s">
        <v>17</v>
      </c>
      <c r="B228" s="1" t="s">
        <v>323</v>
      </c>
      <c r="C228" s="1" t="s">
        <v>323</v>
      </c>
      <c r="D228" s="1" t="s">
        <v>100</v>
      </c>
      <c r="E228" s="4">
        <v>210</v>
      </c>
      <c r="F228" s="2">
        <v>61.8</v>
      </c>
      <c r="G228" s="2">
        <v>14.7</v>
      </c>
      <c r="H228" s="11">
        <v>14.75</v>
      </c>
      <c r="I228" s="1" t="s">
        <v>98</v>
      </c>
      <c r="J228" s="1" t="s">
        <v>98</v>
      </c>
      <c r="K228" s="1" t="s">
        <v>98</v>
      </c>
      <c r="L228" s="2">
        <v>12.8</v>
      </c>
      <c r="M228" s="11">
        <v>12.75</v>
      </c>
      <c r="N228" s="11" t="s">
        <v>98</v>
      </c>
      <c r="O228" s="1" t="s">
        <v>98</v>
      </c>
      <c r="P228" s="1" t="s">
        <v>98</v>
      </c>
      <c r="Q228" s="3">
        <v>1.18</v>
      </c>
      <c r="R228" s="11">
        <v>1.1875</v>
      </c>
      <c r="S228" s="13">
        <v>0.625</v>
      </c>
      <c r="T228" s="3">
        <v>1.9</v>
      </c>
      <c r="U228" s="13">
        <v>1.875</v>
      </c>
      <c r="V228" s="1" t="s">
        <v>98</v>
      </c>
      <c r="W228" s="1" t="s">
        <v>98</v>
      </c>
      <c r="X228" s="1" t="s">
        <v>98</v>
      </c>
      <c r="Y228" s="16">
        <v>2.5</v>
      </c>
      <c r="Z228" s="18">
        <v>2.8125</v>
      </c>
      <c r="AA228" s="18">
        <v>1.4375</v>
      </c>
      <c r="AB228" s="1" t="s">
        <v>98</v>
      </c>
      <c r="AC228" s="1" t="s">
        <v>98</v>
      </c>
      <c r="AD228" s="1" t="s">
        <v>98</v>
      </c>
      <c r="AE228" s="1" t="s">
        <v>98</v>
      </c>
      <c r="AF228" s="1" t="s">
        <v>98</v>
      </c>
      <c r="AG228" s="3">
        <v>3.37</v>
      </c>
      <c r="AH228" s="1" t="s">
        <v>98</v>
      </c>
      <c r="AI228" s="1" t="s">
        <v>98</v>
      </c>
      <c r="AJ228" s="3">
        <v>8.23</v>
      </c>
      <c r="AK228" s="1" t="s">
        <v>98</v>
      </c>
      <c r="AL228" s="1" t="s">
        <v>98</v>
      </c>
      <c r="AM228" s="4">
        <v>2140</v>
      </c>
      <c r="AN228" s="4">
        <v>348</v>
      </c>
      <c r="AO228" s="4">
        <v>292</v>
      </c>
      <c r="AP228" s="3">
        <v>5.89</v>
      </c>
      <c r="AQ228" s="4">
        <v>664</v>
      </c>
      <c r="AR228" s="4">
        <v>159</v>
      </c>
      <c r="AS228" s="4">
        <v>104</v>
      </c>
      <c r="AT228" s="3">
        <v>3.28</v>
      </c>
      <c r="AU228" s="1" t="s">
        <v>98</v>
      </c>
      <c r="AV228" s="1" t="s">
        <v>98</v>
      </c>
      <c r="AW228" s="1" t="s">
        <v>98</v>
      </c>
      <c r="AX228" s="2">
        <v>64.7</v>
      </c>
      <c r="AY228" s="4">
        <v>27200</v>
      </c>
      <c r="AZ228" s="1" t="s">
        <v>98</v>
      </c>
      <c r="BA228" s="2">
        <v>41</v>
      </c>
      <c r="BB228" s="4">
        <v>249</v>
      </c>
      <c r="BC228" s="1" t="s">
        <v>98</v>
      </c>
      <c r="BD228" s="1" t="s">
        <v>98</v>
      </c>
      <c r="BE228" s="2">
        <v>70.599999999999994</v>
      </c>
      <c r="BF228" s="4">
        <v>173</v>
      </c>
      <c r="BG228" s="1" t="s">
        <v>98</v>
      </c>
      <c r="BH228" s="1" t="s">
        <v>98</v>
      </c>
      <c r="BI228" s="1" t="s">
        <v>98</v>
      </c>
      <c r="BJ228" s="1" t="s">
        <v>98</v>
      </c>
      <c r="BK228" s="1" t="s">
        <v>98</v>
      </c>
      <c r="BL228" s="1" t="s">
        <v>98</v>
      </c>
      <c r="BM228" s="1" t="s">
        <v>98</v>
      </c>
      <c r="BN228" s="1" t="s">
        <v>98</v>
      </c>
      <c r="BO228" s="1" t="s">
        <v>98</v>
      </c>
      <c r="BP228" s="1" t="s">
        <v>98</v>
      </c>
      <c r="BQ228" s="1" t="s">
        <v>98</v>
      </c>
      <c r="BR228" s="1" t="s">
        <v>98</v>
      </c>
      <c r="BS228" s="1" t="s">
        <v>98</v>
      </c>
      <c r="BT228" s="1" t="s">
        <v>98</v>
      </c>
      <c r="BU228" s="1" t="s">
        <v>98</v>
      </c>
      <c r="BV228" s="1" t="s">
        <v>98</v>
      </c>
      <c r="BW228" s="3">
        <v>3.81</v>
      </c>
      <c r="BX228" s="2">
        <v>12.8</v>
      </c>
      <c r="BY228" s="2">
        <v>64.400000000000006</v>
      </c>
      <c r="BZ228" s="1" t="s">
        <v>98</v>
      </c>
      <c r="CA228" s="2">
        <v>77.2</v>
      </c>
      <c r="CB228" s="2">
        <v>42.2</v>
      </c>
      <c r="CC228" s="2">
        <v>55</v>
      </c>
      <c r="CD228" s="11">
        <v>9.125</v>
      </c>
      <c r="CE228" s="11">
        <v>5.5</v>
      </c>
      <c r="CF228" s="12" t="s">
        <v>98</v>
      </c>
      <c r="CG228" s="3">
        <f>Beams!$B$11/F228</f>
        <v>181.8770226537217</v>
      </c>
      <c r="CH228" s="3">
        <f>Beams!$B$9/AO228</f>
        <v>38.493150684931507</v>
      </c>
      <c r="CI228" s="3">
        <f>Beams!$C$9/AS228</f>
        <v>108.07692307692308</v>
      </c>
      <c r="CJ228" s="3">
        <f>Beams!$B$8*BE228/(AQ228*2*T228)</f>
        <v>314.49904882688645</v>
      </c>
      <c r="CK228" s="3">
        <f>Beams!$C$8*BF228/(AM228*Q228)</f>
        <v>770.04593695548874</v>
      </c>
      <c r="CL228" s="3">
        <f>Beams!$B$12*T228/AX228</f>
        <v>330.07727975270478</v>
      </c>
      <c r="CM228" s="3">
        <f>Beams!$B$12*Q228/AX228</f>
        <v>204.99536321483768</v>
      </c>
      <c r="CN228" s="3">
        <f t="shared" si="6"/>
        <v>855.2540453629598</v>
      </c>
      <c r="CO228" s="3">
        <f t="shared" si="7"/>
        <v>1418.7526306680606</v>
      </c>
      <c r="CP228" s="3"/>
      <c r="CQ228" s="3">
        <f>MIN(Beams!$B$21:$B$22)/MAX(CN228:CP228)-1</f>
        <v>13.096890160889021</v>
      </c>
      <c r="CS228" s="1"/>
      <c r="CT228" s="2"/>
      <c r="CU228" s="2"/>
      <c r="CV228" s="1"/>
      <c r="CW228" s="1"/>
      <c r="CX228" s="1"/>
      <c r="CY228" s="2"/>
      <c r="CZ228" s="2"/>
      <c r="DA228" s="2"/>
      <c r="DB228" s="1"/>
      <c r="DC228" s="1"/>
      <c r="DD228" s="1"/>
      <c r="DE228" s="1"/>
      <c r="DF228" s="1"/>
      <c r="DG228" s="3"/>
      <c r="DH228" s="1"/>
      <c r="DI228" s="1"/>
      <c r="DJ228" s="2"/>
      <c r="DK228" s="1"/>
      <c r="DL228" s="1"/>
      <c r="DM228" s="1"/>
      <c r="DN228" s="1"/>
      <c r="DO228" s="1"/>
      <c r="DP228" s="1"/>
      <c r="DQ228" s="1"/>
      <c r="DR228" s="1"/>
      <c r="DS228" s="1"/>
      <c r="DT228" s="2"/>
      <c r="DU228" s="1"/>
      <c r="DV228" s="1"/>
      <c r="DW228" s="1"/>
      <c r="DX228" s="1"/>
      <c r="DY228" s="1"/>
      <c r="DZ228" s="1"/>
      <c r="EA228" s="1"/>
      <c r="EB228" s="1"/>
      <c r="EC228" s="1"/>
      <c r="ED228" s="4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2"/>
      <c r="EX228" s="1"/>
      <c r="EY228" s="1"/>
      <c r="EZ228" s="1"/>
      <c r="FA228" s="1"/>
      <c r="FB228" s="1"/>
      <c r="FC228" s="1"/>
      <c r="FD228" s="1"/>
      <c r="FE228" s="1"/>
      <c r="FF228" s="1"/>
    </row>
    <row r="229" spans="1:162" x14ac:dyDescent="0.55000000000000004">
      <c r="A229" s="1" t="s">
        <v>17</v>
      </c>
      <c r="B229" s="1" t="s">
        <v>324</v>
      </c>
      <c r="C229" s="1" t="s">
        <v>324</v>
      </c>
      <c r="D229" s="1" t="s">
        <v>100</v>
      </c>
      <c r="E229" s="4">
        <v>190</v>
      </c>
      <c r="F229" s="2">
        <v>56</v>
      </c>
      <c r="G229" s="2">
        <v>14.4</v>
      </c>
      <c r="H229" s="11">
        <v>14.375</v>
      </c>
      <c r="I229" s="1" t="s">
        <v>98</v>
      </c>
      <c r="J229" s="1" t="s">
        <v>98</v>
      </c>
      <c r="K229" s="1" t="s">
        <v>98</v>
      </c>
      <c r="L229" s="2">
        <v>12.7</v>
      </c>
      <c r="M229" s="11">
        <v>12.625</v>
      </c>
      <c r="N229" s="11" t="s">
        <v>98</v>
      </c>
      <c r="O229" s="1" t="s">
        <v>98</v>
      </c>
      <c r="P229" s="1" t="s">
        <v>98</v>
      </c>
      <c r="Q229" s="3">
        <v>1.06</v>
      </c>
      <c r="R229" s="11">
        <v>1.0625</v>
      </c>
      <c r="S229" s="13">
        <v>0.5625</v>
      </c>
      <c r="T229" s="3">
        <v>1.74</v>
      </c>
      <c r="U229" s="13">
        <v>1.75</v>
      </c>
      <c r="V229" s="1" t="s">
        <v>98</v>
      </c>
      <c r="W229" s="1" t="s">
        <v>98</v>
      </c>
      <c r="X229" s="1" t="s">
        <v>98</v>
      </c>
      <c r="Y229" s="16">
        <v>2.33</v>
      </c>
      <c r="Z229" s="18">
        <v>2.625</v>
      </c>
      <c r="AA229" s="18">
        <v>1.375</v>
      </c>
      <c r="AB229" s="1" t="s">
        <v>98</v>
      </c>
      <c r="AC229" s="1" t="s">
        <v>98</v>
      </c>
      <c r="AD229" s="1" t="s">
        <v>98</v>
      </c>
      <c r="AE229" s="1" t="s">
        <v>98</v>
      </c>
      <c r="AF229" s="1" t="s">
        <v>98</v>
      </c>
      <c r="AG229" s="3">
        <v>3.65</v>
      </c>
      <c r="AH229" s="1" t="s">
        <v>98</v>
      </c>
      <c r="AI229" s="1" t="s">
        <v>98</v>
      </c>
      <c r="AJ229" s="3">
        <v>9.16</v>
      </c>
      <c r="AK229" s="1" t="s">
        <v>98</v>
      </c>
      <c r="AL229" s="1" t="s">
        <v>98</v>
      </c>
      <c r="AM229" s="4">
        <v>1890</v>
      </c>
      <c r="AN229" s="4">
        <v>311</v>
      </c>
      <c r="AO229" s="4">
        <v>263</v>
      </c>
      <c r="AP229" s="3">
        <v>5.82</v>
      </c>
      <c r="AQ229" s="4">
        <v>589</v>
      </c>
      <c r="AR229" s="4">
        <v>143</v>
      </c>
      <c r="AS229" s="2">
        <v>93</v>
      </c>
      <c r="AT229" s="3">
        <v>3.25</v>
      </c>
      <c r="AU229" s="1" t="s">
        <v>98</v>
      </c>
      <c r="AV229" s="1" t="s">
        <v>98</v>
      </c>
      <c r="AW229" s="1" t="s">
        <v>98</v>
      </c>
      <c r="AX229" s="2">
        <v>48.8</v>
      </c>
      <c r="AY229" s="4">
        <v>23600</v>
      </c>
      <c r="AZ229" s="1" t="s">
        <v>98</v>
      </c>
      <c r="BA229" s="2">
        <v>40.200000000000003</v>
      </c>
      <c r="BB229" s="4">
        <v>222</v>
      </c>
      <c r="BC229" s="1" t="s">
        <v>98</v>
      </c>
      <c r="BD229" s="1" t="s">
        <v>98</v>
      </c>
      <c r="BE229" s="2">
        <v>64.099999999999994</v>
      </c>
      <c r="BF229" s="4">
        <v>156</v>
      </c>
      <c r="BG229" s="1" t="s">
        <v>98</v>
      </c>
      <c r="BH229" s="1" t="s">
        <v>98</v>
      </c>
      <c r="BI229" s="1" t="s">
        <v>98</v>
      </c>
      <c r="BJ229" s="1" t="s">
        <v>98</v>
      </c>
      <c r="BK229" s="1" t="s">
        <v>98</v>
      </c>
      <c r="BL229" s="1" t="s">
        <v>98</v>
      </c>
      <c r="BM229" s="1" t="s">
        <v>98</v>
      </c>
      <c r="BN229" s="1" t="s">
        <v>98</v>
      </c>
      <c r="BO229" s="1" t="s">
        <v>98</v>
      </c>
      <c r="BP229" s="1" t="s">
        <v>98</v>
      </c>
      <c r="BQ229" s="1" t="s">
        <v>98</v>
      </c>
      <c r="BR229" s="1" t="s">
        <v>98</v>
      </c>
      <c r="BS229" s="1" t="s">
        <v>98</v>
      </c>
      <c r="BT229" s="1" t="s">
        <v>98</v>
      </c>
      <c r="BU229" s="1" t="s">
        <v>98</v>
      </c>
      <c r="BV229" s="1" t="s">
        <v>98</v>
      </c>
      <c r="BW229" s="3">
        <v>3.77</v>
      </c>
      <c r="BX229" s="2">
        <v>12.7</v>
      </c>
      <c r="BY229" s="2">
        <v>63.8</v>
      </c>
      <c r="BZ229" s="1" t="s">
        <v>98</v>
      </c>
      <c r="CA229" s="2">
        <v>76.5</v>
      </c>
      <c r="CB229" s="2">
        <v>41.5</v>
      </c>
      <c r="CC229" s="2">
        <v>54.2</v>
      </c>
      <c r="CD229" s="11">
        <v>9.125</v>
      </c>
      <c r="CE229" s="11">
        <v>5.5</v>
      </c>
      <c r="CF229" s="12" t="s">
        <v>98</v>
      </c>
      <c r="CG229" s="3">
        <f>Beams!$B$11/F229</f>
        <v>200.71428571428572</v>
      </c>
      <c r="CH229" s="3">
        <f>Beams!$B$9/AO229</f>
        <v>42.737642585551328</v>
      </c>
      <c r="CI229" s="3">
        <f>Beams!$C$9/AS229</f>
        <v>120.86021505376344</v>
      </c>
      <c r="CJ229" s="3">
        <f>Beams!$B$8*BE229/(AQ229*2*T229)</f>
        <v>351.503620006635</v>
      </c>
      <c r="CK229" s="3">
        <f>Beams!$C$8*BF229/(AM229*Q229)</f>
        <v>875.23210542078459</v>
      </c>
      <c r="CL229" s="3">
        <f>Beams!$B$12*T229/AX229</f>
        <v>400.77049180327867</v>
      </c>
      <c r="CM229" s="3">
        <f>Beams!$B$12*Q229/AX229</f>
        <v>244.1475409836066</v>
      </c>
      <c r="CN229" s="3">
        <f t="shared" si="6"/>
        <v>992.59190190577647</v>
      </c>
      <c r="CO229" s="3">
        <f t="shared" si="7"/>
        <v>1615.4383671863864</v>
      </c>
      <c r="CP229" s="3"/>
      <c r="CQ229" s="3">
        <f>MIN(Beams!$B$21:$B$22)/MAX(CN229:CP229)-1</f>
        <v>11.380540419399631</v>
      </c>
      <c r="CS229" s="1"/>
      <c r="CT229" s="2"/>
      <c r="CU229" s="2"/>
      <c r="CV229" s="1"/>
      <c r="CW229" s="1"/>
      <c r="CX229" s="1"/>
      <c r="CY229" s="2"/>
      <c r="CZ229" s="2"/>
      <c r="DA229" s="2"/>
      <c r="DB229" s="1"/>
      <c r="DC229" s="1"/>
      <c r="DD229" s="1"/>
      <c r="DE229" s="1"/>
      <c r="DF229" s="1"/>
      <c r="DG229" s="3"/>
      <c r="DH229" s="1"/>
      <c r="DI229" s="1"/>
      <c r="DJ229" s="2"/>
      <c r="DK229" s="1"/>
      <c r="DL229" s="1"/>
      <c r="DM229" s="1"/>
      <c r="DN229" s="1"/>
      <c r="DO229" s="1"/>
      <c r="DP229" s="1"/>
      <c r="DQ229" s="1"/>
      <c r="DR229" s="1"/>
      <c r="DS229" s="1"/>
      <c r="DT229" s="2"/>
      <c r="DU229" s="1"/>
      <c r="DV229" s="1"/>
      <c r="DW229" s="1"/>
      <c r="DX229" s="1"/>
      <c r="DY229" s="1"/>
      <c r="DZ229" s="1"/>
      <c r="EA229" s="1"/>
      <c r="EB229" s="1"/>
      <c r="EC229" s="1"/>
      <c r="ED229" s="4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2"/>
      <c r="EX229" s="1"/>
      <c r="EY229" s="1"/>
      <c r="EZ229" s="1"/>
      <c r="FA229" s="1"/>
      <c r="FB229" s="1"/>
      <c r="FC229" s="1"/>
      <c r="FD229" s="1"/>
      <c r="FE229" s="1"/>
      <c r="FF229" s="1"/>
    </row>
    <row r="230" spans="1:162" x14ac:dyDescent="0.55000000000000004">
      <c r="A230" s="1" t="s">
        <v>17</v>
      </c>
      <c r="B230" s="1" t="s">
        <v>325</v>
      </c>
      <c r="C230" s="1" t="s">
        <v>325</v>
      </c>
      <c r="D230" s="1" t="s">
        <v>100</v>
      </c>
      <c r="E230" s="4">
        <v>170</v>
      </c>
      <c r="F230" s="2">
        <v>50</v>
      </c>
      <c r="G230" s="2">
        <v>14</v>
      </c>
      <c r="H230" s="11">
        <v>14</v>
      </c>
      <c r="I230" s="1" t="s">
        <v>98</v>
      </c>
      <c r="J230" s="1" t="s">
        <v>98</v>
      </c>
      <c r="K230" s="1" t="s">
        <v>98</v>
      </c>
      <c r="L230" s="2">
        <v>12.6</v>
      </c>
      <c r="M230" s="11">
        <v>12.625</v>
      </c>
      <c r="N230" s="11" t="s">
        <v>98</v>
      </c>
      <c r="O230" s="1" t="s">
        <v>98</v>
      </c>
      <c r="P230" s="1" t="s">
        <v>98</v>
      </c>
      <c r="Q230" s="14">
        <v>0.96</v>
      </c>
      <c r="R230" s="11">
        <v>0.9375</v>
      </c>
      <c r="S230" s="13">
        <v>0.5</v>
      </c>
      <c r="T230" s="3">
        <v>1.56</v>
      </c>
      <c r="U230" s="13">
        <v>1.5625</v>
      </c>
      <c r="V230" s="1" t="s">
        <v>98</v>
      </c>
      <c r="W230" s="1" t="s">
        <v>98</v>
      </c>
      <c r="X230" s="1" t="s">
        <v>98</v>
      </c>
      <c r="Y230" s="16">
        <v>2.16</v>
      </c>
      <c r="Z230" s="18">
        <v>2.4375</v>
      </c>
      <c r="AA230" s="18">
        <v>1.3125</v>
      </c>
      <c r="AB230" s="1" t="s">
        <v>98</v>
      </c>
      <c r="AC230" s="1" t="s">
        <v>98</v>
      </c>
      <c r="AD230" s="1" t="s">
        <v>98</v>
      </c>
      <c r="AE230" s="1" t="s">
        <v>98</v>
      </c>
      <c r="AF230" s="1" t="s">
        <v>98</v>
      </c>
      <c r="AG230" s="3">
        <v>4.03</v>
      </c>
      <c r="AH230" s="1" t="s">
        <v>98</v>
      </c>
      <c r="AI230" s="1" t="s">
        <v>98</v>
      </c>
      <c r="AJ230" s="2">
        <v>10.1</v>
      </c>
      <c r="AK230" s="1" t="s">
        <v>98</v>
      </c>
      <c r="AL230" s="1" t="s">
        <v>98</v>
      </c>
      <c r="AM230" s="4">
        <v>1650</v>
      </c>
      <c r="AN230" s="4">
        <v>275</v>
      </c>
      <c r="AO230" s="4">
        <v>235</v>
      </c>
      <c r="AP230" s="3">
        <v>5.74</v>
      </c>
      <c r="AQ230" s="4">
        <v>517</v>
      </c>
      <c r="AR230" s="4">
        <v>126</v>
      </c>
      <c r="AS230" s="2">
        <v>82.3</v>
      </c>
      <c r="AT230" s="3">
        <v>3.22</v>
      </c>
      <c r="AU230" s="1" t="s">
        <v>98</v>
      </c>
      <c r="AV230" s="1" t="s">
        <v>98</v>
      </c>
      <c r="AW230" s="1" t="s">
        <v>98</v>
      </c>
      <c r="AX230" s="2">
        <v>35.6</v>
      </c>
      <c r="AY230" s="4">
        <v>20100</v>
      </c>
      <c r="AZ230" s="1" t="s">
        <v>98</v>
      </c>
      <c r="BA230" s="2">
        <v>39.200000000000003</v>
      </c>
      <c r="BB230" s="4">
        <v>193</v>
      </c>
      <c r="BC230" s="1" t="s">
        <v>98</v>
      </c>
      <c r="BD230" s="1" t="s">
        <v>98</v>
      </c>
      <c r="BE230" s="2">
        <v>56.5</v>
      </c>
      <c r="BF230" s="4">
        <v>136</v>
      </c>
      <c r="BG230" s="1" t="s">
        <v>98</v>
      </c>
      <c r="BH230" s="1" t="s">
        <v>98</v>
      </c>
      <c r="BI230" s="1" t="s">
        <v>98</v>
      </c>
      <c r="BJ230" s="1" t="s">
        <v>98</v>
      </c>
      <c r="BK230" s="1" t="s">
        <v>98</v>
      </c>
      <c r="BL230" s="1" t="s">
        <v>98</v>
      </c>
      <c r="BM230" s="1" t="s">
        <v>98</v>
      </c>
      <c r="BN230" s="1" t="s">
        <v>98</v>
      </c>
      <c r="BO230" s="1" t="s">
        <v>98</v>
      </c>
      <c r="BP230" s="1" t="s">
        <v>98</v>
      </c>
      <c r="BQ230" s="1" t="s">
        <v>98</v>
      </c>
      <c r="BR230" s="1" t="s">
        <v>98</v>
      </c>
      <c r="BS230" s="1" t="s">
        <v>98</v>
      </c>
      <c r="BT230" s="1" t="s">
        <v>98</v>
      </c>
      <c r="BU230" s="1" t="s">
        <v>98</v>
      </c>
      <c r="BV230" s="1" t="s">
        <v>98</v>
      </c>
      <c r="BW230" s="3">
        <v>3.7</v>
      </c>
      <c r="BX230" s="2">
        <v>12.4</v>
      </c>
      <c r="BY230" s="2">
        <v>62.9</v>
      </c>
      <c r="BZ230" s="1" t="s">
        <v>98</v>
      </c>
      <c r="CA230" s="2">
        <v>75.5</v>
      </c>
      <c r="CB230" s="2">
        <v>40.6</v>
      </c>
      <c r="CC230" s="2">
        <v>53.2</v>
      </c>
      <c r="CD230" s="11">
        <v>9.125</v>
      </c>
      <c r="CE230" s="11">
        <v>5.5</v>
      </c>
      <c r="CF230" s="12" t="s">
        <v>98</v>
      </c>
      <c r="CG230" s="3">
        <f>Beams!$B$11/F230</f>
        <v>224.8</v>
      </c>
      <c r="CH230" s="3">
        <f>Beams!$B$9/AO230</f>
        <v>47.829787234042556</v>
      </c>
      <c r="CI230" s="3">
        <f>Beams!$C$9/AS230</f>
        <v>136.57351154313488</v>
      </c>
      <c r="CJ230" s="3">
        <f>Beams!$B$8*BE230/(AQ230*2*T230)</f>
        <v>393.70381391657986</v>
      </c>
      <c r="CK230" s="3">
        <f>Beams!$C$8*BF230/(AM230*Q230)</f>
        <v>965.05050505050508</v>
      </c>
      <c r="CL230" s="3">
        <f>Beams!$B$12*T230/AX230</f>
        <v>492.53932584269666</v>
      </c>
      <c r="CM230" s="3">
        <f>Beams!$B$12*Q230/AX230</f>
        <v>303.10112359550561</v>
      </c>
      <c r="CN230" s="3">
        <f t="shared" si="6"/>
        <v>1166.2934371384592</v>
      </c>
      <c r="CO230" s="3">
        <f t="shared" si="7"/>
        <v>1799.1736005731639</v>
      </c>
      <c r="CP230" s="3"/>
      <c r="CQ230" s="3">
        <f>MIN(Beams!$B$21:$B$22)/MAX(CN230:CP230)-1</f>
        <v>10.116214685246931</v>
      </c>
      <c r="CS230" s="1"/>
      <c r="CT230" s="2"/>
      <c r="CU230" s="2"/>
      <c r="CV230" s="1"/>
      <c r="CW230" s="1"/>
      <c r="CX230" s="1"/>
      <c r="CY230" s="2"/>
      <c r="CZ230" s="2"/>
      <c r="DA230" s="2"/>
      <c r="DB230" s="1"/>
      <c r="DC230" s="1"/>
      <c r="DD230" s="1"/>
      <c r="DE230" s="1"/>
      <c r="DF230" s="1"/>
      <c r="DG230" s="3"/>
      <c r="DH230" s="1"/>
      <c r="DI230" s="1"/>
      <c r="DJ230" s="2"/>
      <c r="DK230" s="1"/>
      <c r="DL230" s="1"/>
      <c r="DM230" s="1"/>
      <c r="DN230" s="1"/>
      <c r="DO230" s="1"/>
      <c r="DP230" s="1"/>
      <c r="DQ230" s="1"/>
      <c r="DR230" s="1"/>
      <c r="DS230" s="1"/>
      <c r="DT230" s="2"/>
      <c r="DU230" s="1"/>
      <c r="DV230" s="1"/>
      <c r="DW230" s="1"/>
      <c r="DX230" s="1"/>
      <c r="DY230" s="1"/>
      <c r="DZ230" s="1"/>
      <c r="EA230" s="1"/>
      <c r="EB230" s="1"/>
      <c r="EC230" s="1"/>
      <c r="ED230" s="4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</row>
    <row r="231" spans="1:162" x14ac:dyDescent="0.55000000000000004">
      <c r="A231" s="1" t="s">
        <v>17</v>
      </c>
      <c r="B231" s="1" t="s">
        <v>326</v>
      </c>
      <c r="C231" s="1" t="s">
        <v>326</v>
      </c>
      <c r="D231" s="1" t="s">
        <v>100</v>
      </c>
      <c r="E231" s="4">
        <v>152</v>
      </c>
      <c r="F231" s="2">
        <v>44.7</v>
      </c>
      <c r="G231" s="2">
        <v>13.7</v>
      </c>
      <c r="H231" s="11">
        <v>13.75</v>
      </c>
      <c r="I231" s="1" t="s">
        <v>98</v>
      </c>
      <c r="J231" s="1" t="s">
        <v>98</v>
      </c>
      <c r="K231" s="1" t="s">
        <v>98</v>
      </c>
      <c r="L231" s="2">
        <v>12.5</v>
      </c>
      <c r="M231" s="11">
        <v>12.5</v>
      </c>
      <c r="N231" s="11" t="s">
        <v>98</v>
      </c>
      <c r="O231" s="1" t="s">
        <v>98</v>
      </c>
      <c r="P231" s="1" t="s">
        <v>98</v>
      </c>
      <c r="Q231" s="14">
        <v>0.87</v>
      </c>
      <c r="R231" s="11">
        <v>0.875</v>
      </c>
      <c r="S231" s="13">
        <v>0.4375</v>
      </c>
      <c r="T231" s="3">
        <v>1.4</v>
      </c>
      <c r="U231" s="13">
        <v>1.375</v>
      </c>
      <c r="V231" s="1" t="s">
        <v>98</v>
      </c>
      <c r="W231" s="1" t="s">
        <v>98</v>
      </c>
      <c r="X231" s="1" t="s">
        <v>98</v>
      </c>
      <c r="Y231" s="16">
        <v>2</v>
      </c>
      <c r="Z231" s="18">
        <v>2.3125</v>
      </c>
      <c r="AA231" s="18">
        <v>1.25</v>
      </c>
      <c r="AB231" s="1" t="s">
        <v>98</v>
      </c>
      <c r="AC231" s="1" t="s">
        <v>98</v>
      </c>
      <c r="AD231" s="1" t="s">
        <v>98</v>
      </c>
      <c r="AE231" s="1" t="s">
        <v>98</v>
      </c>
      <c r="AF231" s="1" t="s">
        <v>98</v>
      </c>
      <c r="AG231" s="3">
        <v>4.46</v>
      </c>
      <c r="AH231" s="1" t="s">
        <v>98</v>
      </c>
      <c r="AI231" s="1" t="s">
        <v>98</v>
      </c>
      <c r="AJ231" s="2">
        <v>11.2</v>
      </c>
      <c r="AK231" s="1" t="s">
        <v>98</v>
      </c>
      <c r="AL231" s="1" t="s">
        <v>98</v>
      </c>
      <c r="AM231" s="4">
        <v>1430</v>
      </c>
      <c r="AN231" s="4">
        <v>243</v>
      </c>
      <c r="AO231" s="4">
        <v>209</v>
      </c>
      <c r="AP231" s="3">
        <v>5.66</v>
      </c>
      <c r="AQ231" s="4">
        <v>454</v>
      </c>
      <c r="AR231" s="4">
        <v>111</v>
      </c>
      <c r="AS231" s="2">
        <v>72.8</v>
      </c>
      <c r="AT231" s="3">
        <v>3.19</v>
      </c>
      <c r="AU231" s="1" t="s">
        <v>98</v>
      </c>
      <c r="AV231" s="1" t="s">
        <v>98</v>
      </c>
      <c r="AW231" s="1" t="s">
        <v>98</v>
      </c>
      <c r="AX231" s="2">
        <v>25.8</v>
      </c>
      <c r="AY231" s="4">
        <v>17200</v>
      </c>
      <c r="AZ231" s="1" t="s">
        <v>98</v>
      </c>
      <c r="BA231" s="2">
        <v>38.4</v>
      </c>
      <c r="BB231" s="4">
        <v>168</v>
      </c>
      <c r="BC231" s="1" t="s">
        <v>98</v>
      </c>
      <c r="BD231" s="1" t="s">
        <v>98</v>
      </c>
      <c r="BE231" s="2">
        <v>50.1</v>
      </c>
      <c r="BF231" s="4">
        <v>121</v>
      </c>
      <c r="BG231" s="1" t="s">
        <v>98</v>
      </c>
      <c r="BH231" s="1" t="s">
        <v>98</v>
      </c>
      <c r="BI231" s="1" t="s">
        <v>98</v>
      </c>
      <c r="BJ231" s="1" t="s">
        <v>98</v>
      </c>
      <c r="BK231" s="1" t="s">
        <v>98</v>
      </c>
      <c r="BL231" s="1" t="s">
        <v>98</v>
      </c>
      <c r="BM231" s="1" t="s">
        <v>98</v>
      </c>
      <c r="BN231" s="1" t="s">
        <v>98</v>
      </c>
      <c r="BO231" s="1" t="s">
        <v>98</v>
      </c>
      <c r="BP231" s="1" t="s">
        <v>98</v>
      </c>
      <c r="BQ231" s="1" t="s">
        <v>98</v>
      </c>
      <c r="BR231" s="1" t="s">
        <v>98</v>
      </c>
      <c r="BS231" s="1" t="s">
        <v>98</v>
      </c>
      <c r="BT231" s="1" t="s">
        <v>98</v>
      </c>
      <c r="BU231" s="1" t="s">
        <v>98</v>
      </c>
      <c r="BV231" s="1" t="s">
        <v>98</v>
      </c>
      <c r="BW231" s="3">
        <v>3.66</v>
      </c>
      <c r="BX231" s="2">
        <v>12.3</v>
      </c>
      <c r="BY231" s="2">
        <v>62.1</v>
      </c>
      <c r="BZ231" s="1" t="s">
        <v>98</v>
      </c>
      <c r="CA231" s="2">
        <v>74.599999999999994</v>
      </c>
      <c r="CB231" s="2">
        <v>39.9</v>
      </c>
      <c r="CC231" s="2">
        <v>52.4</v>
      </c>
      <c r="CD231" s="11">
        <v>9.125</v>
      </c>
      <c r="CE231" s="11">
        <v>5.5</v>
      </c>
      <c r="CF231" s="12" t="s">
        <v>98</v>
      </c>
      <c r="CG231" s="3">
        <f>Beams!$B$11/F231</f>
        <v>251.45413870246082</v>
      </c>
      <c r="CH231" s="3">
        <f>Beams!$B$9/AO231</f>
        <v>53.779904306220097</v>
      </c>
      <c r="CI231" s="3">
        <f>Beams!$C$9/AS231</f>
        <v>154.39560439560441</v>
      </c>
      <c r="CJ231" s="3">
        <f>Beams!$B$8*BE231/(AQ231*2*T231)</f>
        <v>442.98615481434871</v>
      </c>
      <c r="CK231" s="3">
        <f>Beams!$C$8*BF231/(AM231*Q231)</f>
        <v>1093.1918656056587</v>
      </c>
      <c r="CL231" s="3">
        <f>Beams!$B$12*T231/AX231</f>
        <v>609.92248062015494</v>
      </c>
      <c r="CM231" s="3">
        <f>Beams!$B$12*Q231/AX231</f>
        <v>379.02325581395343</v>
      </c>
      <c r="CN231" s="3">
        <f t="shared" si="6"/>
        <v>1384.191428214365</v>
      </c>
      <c r="CO231" s="3">
        <f t="shared" si="7"/>
        <v>2056.0740899091061</v>
      </c>
      <c r="CP231" s="3"/>
      <c r="CQ231" s="3">
        <f>MIN(Beams!$B$21:$B$22)/MAX(CN231:CP231)-1</f>
        <v>8.727275927534377</v>
      </c>
      <c r="CS231" s="1"/>
      <c r="CT231" s="2"/>
      <c r="CU231" s="2"/>
      <c r="CV231" s="1"/>
      <c r="CW231" s="1"/>
      <c r="CX231" s="1"/>
      <c r="CY231" s="2"/>
      <c r="CZ231" s="2"/>
      <c r="DA231" s="2"/>
      <c r="DB231" s="1"/>
      <c r="DC231" s="1"/>
      <c r="DD231" s="1"/>
      <c r="DE231" s="1"/>
      <c r="DF231" s="1"/>
      <c r="DG231" s="3"/>
      <c r="DH231" s="1"/>
      <c r="DI231" s="1"/>
      <c r="DJ231" s="2"/>
      <c r="DK231" s="1"/>
      <c r="DL231" s="1"/>
      <c r="DM231" s="1"/>
      <c r="DN231" s="1"/>
      <c r="DO231" s="1"/>
      <c r="DP231" s="1"/>
      <c r="DQ231" s="1"/>
      <c r="DR231" s="1"/>
      <c r="DS231" s="1"/>
      <c r="DT231" s="2"/>
      <c r="DU231" s="1"/>
      <c r="DV231" s="1"/>
      <c r="DW231" s="1"/>
      <c r="DX231" s="1"/>
      <c r="DY231" s="1"/>
      <c r="DZ231" s="1"/>
      <c r="EA231" s="1"/>
      <c r="EB231" s="1"/>
      <c r="EC231" s="1"/>
      <c r="ED231" s="4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</row>
    <row r="232" spans="1:162" x14ac:dyDescent="0.55000000000000004">
      <c r="A232" s="1" t="s">
        <v>17</v>
      </c>
      <c r="B232" s="1" t="s">
        <v>327</v>
      </c>
      <c r="C232" s="1" t="s">
        <v>327</v>
      </c>
      <c r="D232" s="1" t="s">
        <v>100</v>
      </c>
      <c r="E232" s="4">
        <v>136</v>
      </c>
      <c r="F232" s="2">
        <v>39.9</v>
      </c>
      <c r="G232" s="2">
        <v>13.4</v>
      </c>
      <c r="H232" s="11">
        <v>13.375</v>
      </c>
      <c r="I232" s="1" t="s">
        <v>98</v>
      </c>
      <c r="J232" s="1" t="s">
        <v>98</v>
      </c>
      <c r="K232" s="1" t="s">
        <v>98</v>
      </c>
      <c r="L232" s="2">
        <v>12.4</v>
      </c>
      <c r="M232" s="11">
        <v>12.375</v>
      </c>
      <c r="N232" s="11" t="s">
        <v>98</v>
      </c>
      <c r="O232" s="1" t="s">
        <v>98</v>
      </c>
      <c r="P232" s="1" t="s">
        <v>98</v>
      </c>
      <c r="Q232" s="14">
        <v>0.79</v>
      </c>
      <c r="R232" s="11">
        <v>0.8125</v>
      </c>
      <c r="S232" s="13">
        <v>0.4375</v>
      </c>
      <c r="T232" s="3">
        <v>1.25</v>
      </c>
      <c r="U232" s="13">
        <v>1.25</v>
      </c>
      <c r="V232" s="1" t="s">
        <v>98</v>
      </c>
      <c r="W232" s="1" t="s">
        <v>98</v>
      </c>
      <c r="X232" s="1" t="s">
        <v>98</v>
      </c>
      <c r="Y232" s="16">
        <v>1.85</v>
      </c>
      <c r="Z232" s="18">
        <v>2.125</v>
      </c>
      <c r="AA232" s="18">
        <v>1.25</v>
      </c>
      <c r="AB232" s="1" t="s">
        <v>98</v>
      </c>
      <c r="AC232" s="1" t="s">
        <v>98</v>
      </c>
      <c r="AD232" s="1" t="s">
        <v>98</v>
      </c>
      <c r="AE232" s="1" t="s">
        <v>98</v>
      </c>
      <c r="AF232" s="1" t="s">
        <v>98</v>
      </c>
      <c r="AG232" s="3">
        <v>4.96</v>
      </c>
      <c r="AH232" s="1" t="s">
        <v>98</v>
      </c>
      <c r="AI232" s="1" t="s">
        <v>98</v>
      </c>
      <c r="AJ232" s="2">
        <v>12.3</v>
      </c>
      <c r="AK232" s="1" t="s">
        <v>98</v>
      </c>
      <c r="AL232" s="1" t="s">
        <v>98</v>
      </c>
      <c r="AM232" s="4">
        <v>1240</v>
      </c>
      <c r="AN232" s="4">
        <v>214</v>
      </c>
      <c r="AO232" s="4">
        <v>186</v>
      </c>
      <c r="AP232" s="3">
        <v>5.58</v>
      </c>
      <c r="AQ232" s="4">
        <v>398</v>
      </c>
      <c r="AR232" s="2">
        <v>98</v>
      </c>
      <c r="AS232" s="2">
        <v>64.2</v>
      </c>
      <c r="AT232" s="3">
        <v>3.16</v>
      </c>
      <c r="AU232" s="1" t="s">
        <v>98</v>
      </c>
      <c r="AV232" s="1" t="s">
        <v>98</v>
      </c>
      <c r="AW232" s="1" t="s">
        <v>98</v>
      </c>
      <c r="AX232" s="2">
        <v>18.5</v>
      </c>
      <c r="AY232" s="4">
        <v>14700</v>
      </c>
      <c r="AZ232" s="1" t="s">
        <v>98</v>
      </c>
      <c r="BA232" s="2">
        <v>37.700000000000003</v>
      </c>
      <c r="BB232" s="4">
        <v>146</v>
      </c>
      <c r="BC232" s="1" t="s">
        <v>98</v>
      </c>
      <c r="BD232" s="1" t="s">
        <v>98</v>
      </c>
      <c r="BE232" s="2">
        <v>44.1</v>
      </c>
      <c r="BF232" s="4">
        <v>106</v>
      </c>
      <c r="BG232" s="1" t="s">
        <v>98</v>
      </c>
      <c r="BH232" s="1" t="s">
        <v>98</v>
      </c>
      <c r="BI232" s="1" t="s">
        <v>98</v>
      </c>
      <c r="BJ232" s="1" t="s">
        <v>98</v>
      </c>
      <c r="BK232" s="1" t="s">
        <v>98</v>
      </c>
      <c r="BL232" s="1" t="s">
        <v>98</v>
      </c>
      <c r="BM232" s="1" t="s">
        <v>98</v>
      </c>
      <c r="BN232" s="1" t="s">
        <v>98</v>
      </c>
      <c r="BO232" s="1" t="s">
        <v>98</v>
      </c>
      <c r="BP232" s="1" t="s">
        <v>98</v>
      </c>
      <c r="BQ232" s="1" t="s">
        <v>98</v>
      </c>
      <c r="BR232" s="1" t="s">
        <v>98</v>
      </c>
      <c r="BS232" s="1" t="s">
        <v>98</v>
      </c>
      <c r="BT232" s="1" t="s">
        <v>98</v>
      </c>
      <c r="BU232" s="1" t="s">
        <v>98</v>
      </c>
      <c r="BV232" s="1" t="s">
        <v>98</v>
      </c>
      <c r="BW232" s="3">
        <v>3.61</v>
      </c>
      <c r="BX232" s="2">
        <v>12.2</v>
      </c>
      <c r="BY232" s="2">
        <v>61.4</v>
      </c>
      <c r="BZ232" s="1" t="s">
        <v>98</v>
      </c>
      <c r="CA232" s="2">
        <v>73.8</v>
      </c>
      <c r="CB232" s="2">
        <v>39.200000000000003</v>
      </c>
      <c r="CC232" s="2">
        <v>51.6</v>
      </c>
      <c r="CD232" s="11">
        <v>9.125</v>
      </c>
      <c r="CE232" s="11">
        <v>5.5</v>
      </c>
      <c r="CF232" s="12" t="s">
        <v>98</v>
      </c>
      <c r="CG232" s="3">
        <f>Beams!$B$11/F232</f>
        <v>281.70426065162906</v>
      </c>
      <c r="CH232" s="3">
        <f>Beams!$B$9/AO232</f>
        <v>60.43010752688172</v>
      </c>
      <c r="CI232" s="3">
        <f>Beams!$C$9/AS232</f>
        <v>175.0778816199377</v>
      </c>
      <c r="CJ232" s="3">
        <f>Beams!$B$8*BE232/(AQ232*2*T232)</f>
        <v>498.17487437185929</v>
      </c>
      <c r="CK232" s="3">
        <f>Beams!$C$8*BF232/(AM232*Q232)</f>
        <v>1216.2515312372398</v>
      </c>
      <c r="CL232" s="3">
        <f>Beams!$B$12*T232/AX232</f>
        <v>759.45945945945948</v>
      </c>
      <c r="CM232" s="3">
        <f>Beams!$B$12*Q232/AX232</f>
        <v>479.97837837837841</v>
      </c>
      <c r="CN232" s="3">
        <f t="shared" si="6"/>
        <v>1656.0130251284827</v>
      </c>
      <c r="CO232" s="3">
        <f t="shared" si="7"/>
        <v>2323.0259585688182</v>
      </c>
      <c r="CP232" s="3"/>
      <c r="CQ232" s="3">
        <f>MIN(Beams!$B$21:$B$22)/MAX(CN232:CP232)-1</f>
        <v>7.6094604006585023</v>
      </c>
      <c r="CS232" s="1"/>
      <c r="CT232" s="2"/>
      <c r="CU232" s="2"/>
      <c r="CV232" s="1"/>
      <c r="CW232" s="1"/>
      <c r="CX232" s="1"/>
      <c r="CY232" s="2"/>
      <c r="CZ232" s="2"/>
      <c r="DA232" s="2"/>
      <c r="DB232" s="1"/>
      <c r="DC232" s="1"/>
      <c r="DD232" s="1"/>
      <c r="DE232" s="1"/>
      <c r="DF232" s="1"/>
      <c r="DG232" s="3"/>
      <c r="DH232" s="1"/>
      <c r="DI232" s="1"/>
      <c r="DJ232" s="2"/>
      <c r="DK232" s="1"/>
      <c r="DL232" s="1"/>
      <c r="DM232" s="1"/>
      <c r="DN232" s="1"/>
      <c r="DO232" s="1"/>
      <c r="DP232" s="1"/>
      <c r="DQ232" s="1"/>
      <c r="DR232" s="1"/>
      <c r="DS232" s="1"/>
      <c r="DT232" s="2"/>
      <c r="DU232" s="1"/>
      <c r="DV232" s="1"/>
      <c r="DW232" s="1"/>
      <c r="DX232" s="1"/>
      <c r="DY232" s="1"/>
      <c r="DZ232" s="1"/>
      <c r="EA232" s="1"/>
      <c r="EB232" s="1"/>
      <c r="EC232" s="1"/>
      <c r="ED232" s="4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</row>
    <row r="233" spans="1:162" x14ac:dyDescent="0.55000000000000004">
      <c r="A233" s="1" t="s">
        <v>17</v>
      </c>
      <c r="B233" s="1" t="s">
        <v>328</v>
      </c>
      <c r="C233" s="1" t="s">
        <v>328</v>
      </c>
      <c r="D233" s="1" t="s">
        <v>100</v>
      </c>
      <c r="E233" s="4">
        <v>120</v>
      </c>
      <c r="F233" s="2">
        <v>35.200000000000003</v>
      </c>
      <c r="G233" s="2">
        <v>13.1</v>
      </c>
      <c r="H233" s="11">
        <v>13.125</v>
      </c>
      <c r="I233" s="1" t="s">
        <v>98</v>
      </c>
      <c r="J233" s="1" t="s">
        <v>98</v>
      </c>
      <c r="K233" s="1" t="s">
        <v>98</v>
      </c>
      <c r="L233" s="2">
        <v>12.3</v>
      </c>
      <c r="M233" s="11">
        <v>12.375</v>
      </c>
      <c r="N233" s="11" t="s">
        <v>98</v>
      </c>
      <c r="O233" s="1" t="s">
        <v>98</v>
      </c>
      <c r="P233" s="1" t="s">
        <v>98</v>
      </c>
      <c r="Q233" s="14">
        <v>0.71</v>
      </c>
      <c r="R233" s="11">
        <v>0.6875</v>
      </c>
      <c r="S233" s="13">
        <v>0.375</v>
      </c>
      <c r="T233" s="3">
        <v>1.1100000000000001</v>
      </c>
      <c r="U233" s="13">
        <v>1.125</v>
      </c>
      <c r="V233" s="1" t="s">
        <v>98</v>
      </c>
      <c r="W233" s="1" t="s">
        <v>98</v>
      </c>
      <c r="X233" s="1" t="s">
        <v>98</v>
      </c>
      <c r="Y233" s="16">
        <v>1.7</v>
      </c>
      <c r="Z233" s="18">
        <v>2</v>
      </c>
      <c r="AA233" s="18">
        <v>1.1875</v>
      </c>
      <c r="AB233" s="1" t="s">
        <v>98</v>
      </c>
      <c r="AC233" s="1" t="s">
        <v>98</v>
      </c>
      <c r="AD233" s="1" t="s">
        <v>98</v>
      </c>
      <c r="AE233" s="1" t="s">
        <v>98</v>
      </c>
      <c r="AF233" s="1" t="s">
        <v>98</v>
      </c>
      <c r="AG233" s="3">
        <v>5.57</v>
      </c>
      <c r="AH233" s="1" t="s">
        <v>98</v>
      </c>
      <c r="AI233" s="1" t="s">
        <v>98</v>
      </c>
      <c r="AJ233" s="2">
        <v>13.7</v>
      </c>
      <c r="AK233" s="1" t="s">
        <v>98</v>
      </c>
      <c r="AL233" s="1" t="s">
        <v>98</v>
      </c>
      <c r="AM233" s="4">
        <v>1070</v>
      </c>
      <c r="AN233" s="4">
        <v>186</v>
      </c>
      <c r="AO233" s="4">
        <v>163</v>
      </c>
      <c r="AP233" s="3">
        <v>5.51</v>
      </c>
      <c r="AQ233" s="4">
        <v>345</v>
      </c>
      <c r="AR233" s="2">
        <v>85.4</v>
      </c>
      <c r="AS233" s="2">
        <v>56</v>
      </c>
      <c r="AT233" s="3">
        <v>3.13</v>
      </c>
      <c r="AU233" s="1" t="s">
        <v>98</v>
      </c>
      <c r="AV233" s="1" t="s">
        <v>98</v>
      </c>
      <c r="AW233" s="1" t="s">
        <v>98</v>
      </c>
      <c r="AX233" s="2">
        <v>12.9</v>
      </c>
      <c r="AY233" s="4">
        <v>12400</v>
      </c>
      <c r="AZ233" s="1" t="s">
        <v>98</v>
      </c>
      <c r="BA233" s="2">
        <v>36.9</v>
      </c>
      <c r="BB233" s="4">
        <v>126</v>
      </c>
      <c r="BC233" s="1" t="s">
        <v>98</v>
      </c>
      <c r="BD233" s="1" t="s">
        <v>98</v>
      </c>
      <c r="BE233" s="2">
        <v>38.6</v>
      </c>
      <c r="BF233" s="2">
        <v>92.4</v>
      </c>
      <c r="BG233" s="1" t="s">
        <v>98</v>
      </c>
      <c r="BH233" s="1" t="s">
        <v>98</v>
      </c>
      <c r="BI233" s="1" t="s">
        <v>98</v>
      </c>
      <c r="BJ233" s="1" t="s">
        <v>98</v>
      </c>
      <c r="BK233" s="1" t="s">
        <v>98</v>
      </c>
      <c r="BL233" s="1" t="s">
        <v>98</v>
      </c>
      <c r="BM233" s="1" t="s">
        <v>98</v>
      </c>
      <c r="BN233" s="1" t="s">
        <v>98</v>
      </c>
      <c r="BO233" s="1" t="s">
        <v>98</v>
      </c>
      <c r="BP233" s="1" t="s">
        <v>98</v>
      </c>
      <c r="BQ233" s="1" t="s">
        <v>98</v>
      </c>
      <c r="BR233" s="1" t="s">
        <v>98</v>
      </c>
      <c r="BS233" s="1" t="s">
        <v>98</v>
      </c>
      <c r="BT233" s="1" t="s">
        <v>98</v>
      </c>
      <c r="BU233" s="1" t="s">
        <v>98</v>
      </c>
      <c r="BV233" s="1" t="s">
        <v>98</v>
      </c>
      <c r="BW233" s="3">
        <v>3.56</v>
      </c>
      <c r="BX233" s="2">
        <v>12</v>
      </c>
      <c r="BY233" s="2">
        <v>60.7</v>
      </c>
      <c r="BZ233" s="1" t="s">
        <v>98</v>
      </c>
      <c r="CA233" s="2">
        <v>73</v>
      </c>
      <c r="CB233" s="2">
        <v>38.5</v>
      </c>
      <c r="CC233" s="2">
        <v>50.8</v>
      </c>
      <c r="CD233" s="11">
        <v>9.125</v>
      </c>
      <c r="CE233" s="11">
        <v>5.5</v>
      </c>
      <c r="CF233" s="12" t="s">
        <v>98</v>
      </c>
      <c r="CG233" s="3">
        <f>Beams!$B$11/F233</f>
        <v>319.31818181818181</v>
      </c>
      <c r="CH233" s="3">
        <f>Beams!$B$9/AO233</f>
        <v>68.957055214723923</v>
      </c>
      <c r="CI233" s="3">
        <f>Beams!$C$9/AS233</f>
        <v>200.71428571428572</v>
      </c>
      <c r="CJ233" s="3">
        <f>Beams!$B$8*BE233/(AQ233*2*T233)</f>
        <v>566.47604125864984</v>
      </c>
      <c r="CK233" s="3">
        <f>Beams!$C$8*BF233/(AM233*Q233)</f>
        <v>1367.0870080294856</v>
      </c>
      <c r="CL233" s="3">
        <f>Beams!$B$12*T233/AX233</f>
        <v>967.1627906976745</v>
      </c>
      <c r="CM233" s="3">
        <f>Beams!$B$12*Q233/AX233</f>
        <v>618.63565891472865</v>
      </c>
      <c r="CN233" s="3">
        <f t="shared" si="6"/>
        <v>2028.7448250079456</v>
      </c>
      <c r="CO233" s="3">
        <f t="shared" si="7"/>
        <v>2664.9239306061959</v>
      </c>
      <c r="CP233" s="3"/>
      <c r="CQ233" s="3">
        <f>MIN(Beams!$B$21:$B$22)/MAX(CN233:CP233)-1</f>
        <v>6.5049046504867993</v>
      </c>
      <c r="CS233" s="1"/>
      <c r="CT233" s="2"/>
      <c r="CU233" s="2"/>
      <c r="CV233" s="1"/>
      <c r="CW233" s="1"/>
      <c r="CX233" s="1"/>
      <c r="CY233" s="2"/>
      <c r="CZ233" s="2"/>
      <c r="DA233" s="2"/>
      <c r="DB233" s="1"/>
      <c r="DC233" s="1"/>
      <c r="DD233" s="1"/>
      <c r="DE233" s="1"/>
      <c r="DF233" s="1"/>
      <c r="DG233" s="3"/>
      <c r="DH233" s="1"/>
      <c r="DI233" s="1"/>
      <c r="DJ233" s="2"/>
      <c r="DK233" s="1"/>
      <c r="DL233" s="1"/>
      <c r="DM233" s="1"/>
      <c r="DN233" s="1"/>
      <c r="DO233" s="1"/>
      <c r="DP233" s="1"/>
      <c r="DQ233" s="1"/>
      <c r="DR233" s="1"/>
      <c r="DS233" s="1"/>
      <c r="DT233" s="2"/>
      <c r="DU233" s="1"/>
      <c r="DV233" s="1"/>
      <c r="DW233" s="1"/>
      <c r="DX233" s="1"/>
      <c r="DY233" s="1"/>
      <c r="DZ233" s="1"/>
      <c r="EA233" s="1"/>
      <c r="EB233" s="1"/>
      <c r="EC233" s="1"/>
      <c r="ED233" s="4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</row>
    <row r="234" spans="1:162" x14ac:dyDescent="0.55000000000000004">
      <c r="A234" s="1" t="s">
        <v>17</v>
      </c>
      <c r="B234" s="1" t="s">
        <v>329</v>
      </c>
      <c r="C234" s="1" t="s">
        <v>329</v>
      </c>
      <c r="D234" s="1" t="s">
        <v>100</v>
      </c>
      <c r="E234" s="4">
        <v>106</v>
      </c>
      <c r="F234" s="2">
        <v>31.2</v>
      </c>
      <c r="G234" s="2">
        <v>12.9</v>
      </c>
      <c r="H234" s="11">
        <v>12.875</v>
      </c>
      <c r="I234" s="1" t="s">
        <v>98</v>
      </c>
      <c r="J234" s="1" t="s">
        <v>98</v>
      </c>
      <c r="K234" s="1" t="s">
        <v>98</v>
      </c>
      <c r="L234" s="2">
        <v>12.2</v>
      </c>
      <c r="M234" s="11">
        <v>12.25</v>
      </c>
      <c r="N234" s="11" t="s">
        <v>98</v>
      </c>
      <c r="O234" s="1" t="s">
        <v>98</v>
      </c>
      <c r="P234" s="1" t="s">
        <v>98</v>
      </c>
      <c r="Q234" s="14">
        <v>0.61</v>
      </c>
      <c r="R234" s="11">
        <v>0.625</v>
      </c>
      <c r="S234" s="13">
        <v>0.3125</v>
      </c>
      <c r="T234" s="14">
        <v>0.99</v>
      </c>
      <c r="U234" s="13">
        <v>1</v>
      </c>
      <c r="V234" s="1" t="s">
        <v>98</v>
      </c>
      <c r="W234" s="1" t="s">
        <v>98</v>
      </c>
      <c r="X234" s="1" t="s">
        <v>98</v>
      </c>
      <c r="Y234" s="16">
        <v>1.59</v>
      </c>
      <c r="Z234" s="18">
        <v>1.875</v>
      </c>
      <c r="AA234" s="18">
        <v>1.125</v>
      </c>
      <c r="AB234" s="1" t="s">
        <v>98</v>
      </c>
      <c r="AC234" s="1" t="s">
        <v>98</v>
      </c>
      <c r="AD234" s="1" t="s">
        <v>98</v>
      </c>
      <c r="AE234" s="1" t="s">
        <v>98</v>
      </c>
      <c r="AF234" s="1" t="s">
        <v>98</v>
      </c>
      <c r="AG234" s="3">
        <v>6.17</v>
      </c>
      <c r="AH234" s="1" t="s">
        <v>98</v>
      </c>
      <c r="AI234" s="1" t="s">
        <v>98</v>
      </c>
      <c r="AJ234" s="2">
        <v>15.9</v>
      </c>
      <c r="AK234" s="1" t="s">
        <v>98</v>
      </c>
      <c r="AL234" s="1" t="s">
        <v>98</v>
      </c>
      <c r="AM234" s="4">
        <v>933</v>
      </c>
      <c r="AN234" s="4">
        <v>164</v>
      </c>
      <c r="AO234" s="4">
        <v>145</v>
      </c>
      <c r="AP234" s="3">
        <v>5.47</v>
      </c>
      <c r="AQ234" s="4">
        <v>301</v>
      </c>
      <c r="AR234" s="2">
        <v>75.099999999999994</v>
      </c>
      <c r="AS234" s="2">
        <v>49.3</v>
      </c>
      <c r="AT234" s="3">
        <v>3.11</v>
      </c>
      <c r="AU234" s="1" t="s">
        <v>98</v>
      </c>
      <c r="AV234" s="1" t="s">
        <v>98</v>
      </c>
      <c r="AW234" s="1" t="s">
        <v>98</v>
      </c>
      <c r="AX234" s="3">
        <v>9.1300000000000008</v>
      </c>
      <c r="AY234" s="4">
        <v>10700</v>
      </c>
      <c r="AZ234" s="1" t="s">
        <v>98</v>
      </c>
      <c r="BA234" s="2">
        <v>36.299999999999997</v>
      </c>
      <c r="BB234" s="4">
        <v>110</v>
      </c>
      <c r="BC234" s="1" t="s">
        <v>98</v>
      </c>
      <c r="BD234" s="1" t="s">
        <v>98</v>
      </c>
      <c r="BE234" s="2">
        <v>34.200000000000003</v>
      </c>
      <c r="BF234" s="2">
        <v>81</v>
      </c>
      <c r="BG234" s="1" t="s">
        <v>98</v>
      </c>
      <c r="BH234" s="1" t="s">
        <v>98</v>
      </c>
      <c r="BI234" s="1" t="s">
        <v>98</v>
      </c>
      <c r="BJ234" s="1" t="s">
        <v>98</v>
      </c>
      <c r="BK234" s="1" t="s">
        <v>98</v>
      </c>
      <c r="BL234" s="1" t="s">
        <v>98</v>
      </c>
      <c r="BM234" s="1" t="s">
        <v>98</v>
      </c>
      <c r="BN234" s="1" t="s">
        <v>98</v>
      </c>
      <c r="BO234" s="1" t="s">
        <v>98</v>
      </c>
      <c r="BP234" s="1" t="s">
        <v>98</v>
      </c>
      <c r="BQ234" s="1" t="s">
        <v>98</v>
      </c>
      <c r="BR234" s="1" t="s">
        <v>98</v>
      </c>
      <c r="BS234" s="1" t="s">
        <v>98</v>
      </c>
      <c r="BT234" s="1" t="s">
        <v>98</v>
      </c>
      <c r="BU234" s="1" t="s">
        <v>98</v>
      </c>
      <c r="BV234" s="1" t="s">
        <v>98</v>
      </c>
      <c r="BW234" s="3">
        <v>3.52</v>
      </c>
      <c r="BX234" s="2">
        <v>11.9</v>
      </c>
      <c r="BY234" s="2">
        <v>60.2</v>
      </c>
      <c r="BZ234" s="1" t="s">
        <v>98</v>
      </c>
      <c r="CA234" s="2">
        <v>72.400000000000006</v>
      </c>
      <c r="CB234" s="2">
        <v>38</v>
      </c>
      <c r="CC234" s="2">
        <v>50.2</v>
      </c>
      <c r="CD234" s="11">
        <v>9.125</v>
      </c>
      <c r="CE234" s="11">
        <v>5.5</v>
      </c>
      <c r="CF234" s="12" t="s">
        <v>98</v>
      </c>
      <c r="CG234" s="3">
        <f>Beams!$B$11/F234</f>
        <v>360.25641025641028</v>
      </c>
      <c r="CH234" s="3">
        <f>Beams!$B$9/AO234</f>
        <v>77.517241379310349</v>
      </c>
      <c r="CI234" s="3">
        <f>Beams!$C$9/AS234</f>
        <v>227.99188640973631</v>
      </c>
      <c r="CJ234" s="3">
        <f>Beams!$B$8*BE234/(AQ234*2*T234)</f>
        <v>645.00151011778928</v>
      </c>
      <c r="CK234" s="3">
        <f>Beams!$C$8*BF234/(AM234*Q234)</f>
        <v>1599.7048126087186</v>
      </c>
      <c r="CL234" s="3">
        <f>Beams!$B$12*T234/AX234</f>
        <v>1218.7951807228915</v>
      </c>
      <c r="CM234" s="3">
        <f>Beams!$B$12*Q234/AX234</f>
        <v>750.97480832420581</v>
      </c>
      <c r="CN234" s="3">
        <f t="shared" si="6"/>
        <v>2479.4575361299658</v>
      </c>
      <c r="CO234" s="3">
        <f t="shared" si="7"/>
        <v>3132.4590503807353</v>
      </c>
      <c r="CP234" s="3"/>
      <c r="CQ234" s="3">
        <f>MIN(Beams!$B$21:$B$22)/MAX(CN234:CP234)-1</f>
        <v>5.3847602405429997</v>
      </c>
      <c r="CS234" s="1"/>
      <c r="CT234" s="2"/>
      <c r="CU234" s="2"/>
      <c r="CV234" s="1"/>
      <c r="CW234" s="1"/>
      <c r="CX234" s="1"/>
      <c r="CY234" s="2"/>
      <c r="CZ234" s="2"/>
      <c r="DA234" s="2"/>
      <c r="DB234" s="1"/>
      <c r="DC234" s="1"/>
      <c r="DD234" s="1"/>
      <c r="DE234" s="1"/>
      <c r="DF234" s="1"/>
      <c r="DG234" s="3"/>
      <c r="DH234" s="1"/>
      <c r="DI234" s="1"/>
      <c r="DJ234" s="2"/>
      <c r="DK234" s="1"/>
      <c r="DL234" s="1"/>
      <c r="DM234" s="1"/>
      <c r="DN234" s="1"/>
      <c r="DO234" s="1"/>
      <c r="DP234" s="1"/>
      <c r="DQ234" s="1"/>
      <c r="DR234" s="1"/>
      <c r="DS234" s="1"/>
      <c r="DT234" s="2"/>
      <c r="DU234" s="1"/>
      <c r="DV234" s="1"/>
      <c r="DW234" s="1"/>
      <c r="DX234" s="1"/>
      <c r="DY234" s="1"/>
      <c r="DZ234" s="1"/>
      <c r="EA234" s="1"/>
      <c r="EB234" s="2"/>
      <c r="EC234" s="1"/>
      <c r="ED234" s="4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</row>
    <row r="235" spans="1:162" x14ac:dyDescent="0.55000000000000004">
      <c r="A235" s="1" t="s">
        <v>17</v>
      </c>
      <c r="B235" s="1" t="s">
        <v>330</v>
      </c>
      <c r="C235" s="1" t="s">
        <v>330</v>
      </c>
      <c r="D235" s="1" t="s">
        <v>100</v>
      </c>
      <c r="E235" s="2">
        <v>96</v>
      </c>
      <c r="F235" s="2">
        <v>28.2</v>
      </c>
      <c r="G235" s="2">
        <v>12.7</v>
      </c>
      <c r="H235" s="11">
        <v>12.75</v>
      </c>
      <c r="I235" s="1" t="s">
        <v>98</v>
      </c>
      <c r="J235" s="1" t="s">
        <v>98</v>
      </c>
      <c r="K235" s="1" t="s">
        <v>98</v>
      </c>
      <c r="L235" s="2">
        <v>12.2</v>
      </c>
      <c r="M235" s="11">
        <v>12.125</v>
      </c>
      <c r="N235" s="11" t="s">
        <v>98</v>
      </c>
      <c r="O235" s="1" t="s">
        <v>98</v>
      </c>
      <c r="P235" s="1" t="s">
        <v>98</v>
      </c>
      <c r="Q235" s="14">
        <v>0.55000000000000004</v>
      </c>
      <c r="R235" s="11">
        <v>0.5625</v>
      </c>
      <c r="S235" s="13">
        <v>0.3125</v>
      </c>
      <c r="T235" s="14">
        <v>0.9</v>
      </c>
      <c r="U235" s="13">
        <v>0.875</v>
      </c>
      <c r="V235" s="1" t="s">
        <v>98</v>
      </c>
      <c r="W235" s="1" t="s">
        <v>98</v>
      </c>
      <c r="X235" s="1" t="s">
        <v>98</v>
      </c>
      <c r="Y235" s="16">
        <v>1.5</v>
      </c>
      <c r="Z235" s="18">
        <v>1.8125</v>
      </c>
      <c r="AA235" s="18">
        <v>1.125</v>
      </c>
      <c r="AB235" s="1" t="s">
        <v>98</v>
      </c>
      <c r="AC235" s="1" t="s">
        <v>98</v>
      </c>
      <c r="AD235" s="1" t="s">
        <v>98</v>
      </c>
      <c r="AE235" s="1" t="s">
        <v>98</v>
      </c>
      <c r="AF235" s="1" t="s">
        <v>98</v>
      </c>
      <c r="AG235" s="3">
        <v>6.76</v>
      </c>
      <c r="AH235" s="1" t="s">
        <v>98</v>
      </c>
      <c r="AI235" s="1" t="s">
        <v>98</v>
      </c>
      <c r="AJ235" s="2">
        <v>17.7</v>
      </c>
      <c r="AK235" s="1" t="s">
        <v>98</v>
      </c>
      <c r="AL235" s="1" t="s">
        <v>98</v>
      </c>
      <c r="AM235" s="4">
        <v>833</v>
      </c>
      <c r="AN235" s="4">
        <v>147</v>
      </c>
      <c r="AO235" s="4">
        <v>131</v>
      </c>
      <c r="AP235" s="3">
        <v>5.44</v>
      </c>
      <c r="AQ235" s="4">
        <v>270</v>
      </c>
      <c r="AR235" s="2">
        <v>67.5</v>
      </c>
      <c r="AS235" s="2">
        <v>44.4</v>
      </c>
      <c r="AT235" s="3">
        <v>3.09</v>
      </c>
      <c r="AU235" s="1" t="s">
        <v>98</v>
      </c>
      <c r="AV235" s="1" t="s">
        <v>98</v>
      </c>
      <c r="AW235" s="1" t="s">
        <v>98</v>
      </c>
      <c r="AX235" s="3">
        <v>6.85</v>
      </c>
      <c r="AY235" s="4">
        <v>9410</v>
      </c>
      <c r="AZ235" s="1" t="s">
        <v>98</v>
      </c>
      <c r="BA235" s="2">
        <v>36</v>
      </c>
      <c r="BB235" s="2">
        <v>98.8</v>
      </c>
      <c r="BC235" s="1" t="s">
        <v>98</v>
      </c>
      <c r="BD235" s="1" t="s">
        <v>98</v>
      </c>
      <c r="BE235" s="2">
        <v>30.9</v>
      </c>
      <c r="BF235" s="2">
        <v>73</v>
      </c>
      <c r="BG235" s="1" t="s">
        <v>98</v>
      </c>
      <c r="BH235" s="1" t="s">
        <v>98</v>
      </c>
      <c r="BI235" s="1" t="s">
        <v>98</v>
      </c>
      <c r="BJ235" s="1" t="s">
        <v>98</v>
      </c>
      <c r="BK235" s="1" t="s">
        <v>98</v>
      </c>
      <c r="BL235" s="1" t="s">
        <v>98</v>
      </c>
      <c r="BM235" s="1" t="s">
        <v>98</v>
      </c>
      <c r="BN235" s="1" t="s">
        <v>98</v>
      </c>
      <c r="BO235" s="1" t="s">
        <v>98</v>
      </c>
      <c r="BP235" s="1" t="s">
        <v>98</v>
      </c>
      <c r="BQ235" s="1" t="s">
        <v>98</v>
      </c>
      <c r="BR235" s="1" t="s">
        <v>98</v>
      </c>
      <c r="BS235" s="1" t="s">
        <v>98</v>
      </c>
      <c r="BT235" s="1" t="s">
        <v>98</v>
      </c>
      <c r="BU235" s="1" t="s">
        <v>98</v>
      </c>
      <c r="BV235" s="1" t="s">
        <v>98</v>
      </c>
      <c r="BW235" s="3">
        <v>3.49</v>
      </c>
      <c r="BX235" s="2">
        <v>11.8</v>
      </c>
      <c r="BY235" s="2">
        <v>59.9</v>
      </c>
      <c r="BZ235" s="1" t="s">
        <v>98</v>
      </c>
      <c r="CA235" s="2">
        <v>72.099999999999994</v>
      </c>
      <c r="CB235" s="2">
        <v>37.6</v>
      </c>
      <c r="CC235" s="2">
        <v>49.8</v>
      </c>
      <c r="CD235" s="11">
        <v>9.125</v>
      </c>
      <c r="CE235" s="11">
        <v>5.5</v>
      </c>
      <c r="CF235" s="12" t="s">
        <v>98</v>
      </c>
      <c r="CG235" s="3">
        <f>Beams!$B$11/F235</f>
        <v>398.58156028368796</v>
      </c>
      <c r="CH235" s="3">
        <f>Beams!$B$9/AO235</f>
        <v>85.801526717557252</v>
      </c>
      <c r="CI235" s="3">
        <f>Beams!$C$9/AS235</f>
        <v>253.15315315315317</v>
      </c>
      <c r="CJ235" s="3">
        <f>Beams!$B$8*BE235/(AQ235*2*T235)</f>
        <v>714.64197530864203</v>
      </c>
      <c r="CK235" s="3">
        <f>Beams!$C$8*BF235/(AM235*Q235)</f>
        <v>1790.9418312779655</v>
      </c>
      <c r="CL235" s="3">
        <f>Beams!$B$12*T235/AX235</f>
        <v>1476.7883211678834</v>
      </c>
      <c r="CM235" s="3">
        <f>Beams!$B$12*Q235/AX235</f>
        <v>902.48175182481771</v>
      </c>
      <c r="CN235" s="3">
        <f t="shared" si="6"/>
        <v>2935.7810546384021</v>
      </c>
      <c r="CO235" s="3">
        <f t="shared" si="7"/>
        <v>3551.0276782553078</v>
      </c>
      <c r="CP235" s="3"/>
      <c r="CQ235" s="3">
        <f>MIN(Beams!$B$21:$B$22)/MAX(CN235:CP235)-1</f>
        <v>4.6321723771599572</v>
      </c>
      <c r="CS235" s="1"/>
      <c r="CT235" s="2"/>
      <c r="CU235" s="2"/>
      <c r="CV235" s="1"/>
      <c r="CW235" s="1"/>
      <c r="CX235" s="1"/>
      <c r="CY235" s="2"/>
      <c r="CZ235" s="2"/>
      <c r="DA235" s="2"/>
      <c r="DB235" s="1"/>
      <c r="DC235" s="1"/>
      <c r="DD235" s="1"/>
      <c r="DE235" s="1"/>
      <c r="DF235" s="1"/>
      <c r="DG235" s="3"/>
      <c r="DH235" s="1"/>
      <c r="DI235" s="1"/>
      <c r="DJ235" s="2"/>
      <c r="DK235" s="1"/>
      <c r="DL235" s="1"/>
      <c r="DM235" s="1"/>
      <c r="DN235" s="1"/>
      <c r="DO235" s="1"/>
      <c r="DP235" s="1"/>
      <c r="DQ235" s="2"/>
      <c r="DR235" s="1"/>
      <c r="DS235" s="1"/>
      <c r="DT235" s="2"/>
      <c r="DU235" s="1"/>
      <c r="DV235" s="1"/>
      <c r="DW235" s="1"/>
      <c r="DX235" s="1"/>
      <c r="DY235" s="1"/>
      <c r="DZ235" s="1"/>
      <c r="EA235" s="1"/>
      <c r="EB235" s="1"/>
      <c r="EC235" s="1"/>
      <c r="ED235" s="4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</row>
    <row r="236" spans="1:162" x14ac:dyDescent="0.55000000000000004">
      <c r="A236" s="1" t="s">
        <v>17</v>
      </c>
      <c r="B236" s="1" t="s">
        <v>331</v>
      </c>
      <c r="C236" s="1" t="s">
        <v>331</v>
      </c>
      <c r="D236" s="1" t="s">
        <v>100</v>
      </c>
      <c r="E236" s="2">
        <v>87</v>
      </c>
      <c r="F236" s="2">
        <v>25.6</v>
      </c>
      <c r="G236" s="2">
        <v>12.5</v>
      </c>
      <c r="H236" s="11">
        <v>12.5</v>
      </c>
      <c r="I236" s="1" t="s">
        <v>98</v>
      </c>
      <c r="J236" s="1" t="s">
        <v>98</v>
      </c>
      <c r="K236" s="1" t="s">
        <v>98</v>
      </c>
      <c r="L236" s="2">
        <v>12.1</v>
      </c>
      <c r="M236" s="11">
        <v>12.125</v>
      </c>
      <c r="N236" s="11" t="s">
        <v>98</v>
      </c>
      <c r="O236" s="1" t="s">
        <v>98</v>
      </c>
      <c r="P236" s="1" t="s">
        <v>98</v>
      </c>
      <c r="Q236" s="14">
        <v>0.51500000000000001</v>
      </c>
      <c r="R236" s="11">
        <v>0.5</v>
      </c>
      <c r="S236" s="13">
        <v>0.25</v>
      </c>
      <c r="T236" s="14">
        <v>0.81</v>
      </c>
      <c r="U236" s="13">
        <v>0.8125</v>
      </c>
      <c r="V236" s="1" t="s">
        <v>98</v>
      </c>
      <c r="W236" s="1" t="s">
        <v>98</v>
      </c>
      <c r="X236" s="1" t="s">
        <v>98</v>
      </c>
      <c r="Y236" s="16">
        <v>1.41</v>
      </c>
      <c r="Z236" s="18">
        <v>1.6875</v>
      </c>
      <c r="AA236" s="18">
        <v>1.0625</v>
      </c>
      <c r="AB236" s="1" t="s">
        <v>98</v>
      </c>
      <c r="AC236" s="1" t="s">
        <v>98</v>
      </c>
      <c r="AD236" s="1" t="s">
        <v>98</v>
      </c>
      <c r="AE236" s="1" t="s">
        <v>98</v>
      </c>
      <c r="AF236" s="1" t="s">
        <v>98</v>
      </c>
      <c r="AG236" s="3">
        <v>7.48</v>
      </c>
      <c r="AH236" s="1" t="s">
        <v>98</v>
      </c>
      <c r="AI236" s="1" t="s">
        <v>98</v>
      </c>
      <c r="AJ236" s="2">
        <v>18.899999999999999</v>
      </c>
      <c r="AK236" s="1" t="s">
        <v>98</v>
      </c>
      <c r="AL236" s="1" t="s">
        <v>98</v>
      </c>
      <c r="AM236" s="4">
        <v>740</v>
      </c>
      <c r="AN236" s="4">
        <v>132</v>
      </c>
      <c r="AO236" s="4">
        <v>118</v>
      </c>
      <c r="AP236" s="3">
        <v>5.38</v>
      </c>
      <c r="AQ236" s="4">
        <v>241</v>
      </c>
      <c r="AR236" s="2">
        <v>60.4</v>
      </c>
      <c r="AS236" s="2">
        <v>39.700000000000003</v>
      </c>
      <c r="AT236" s="3">
        <v>3.07</v>
      </c>
      <c r="AU236" s="1" t="s">
        <v>98</v>
      </c>
      <c r="AV236" s="1" t="s">
        <v>98</v>
      </c>
      <c r="AW236" s="1" t="s">
        <v>98</v>
      </c>
      <c r="AX236" s="3">
        <v>5.0999999999999996</v>
      </c>
      <c r="AY236" s="4">
        <v>8270</v>
      </c>
      <c r="AZ236" s="1" t="s">
        <v>98</v>
      </c>
      <c r="BA236" s="2">
        <v>35.4</v>
      </c>
      <c r="BB236" s="2">
        <v>86.6</v>
      </c>
      <c r="BC236" s="1" t="s">
        <v>98</v>
      </c>
      <c r="BD236" s="1" t="s">
        <v>98</v>
      </c>
      <c r="BE236" s="2">
        <v>27.4</v>
      </c>
      <c r="BF236" s="2">
        <v>64.900000000000006</v>
      </c>
      <c r="BG236" s="1" t="s">
        <v>98</v>
      </c>
      <c r="BH236" s="1" t="s">
        <v>98</v>
      </c>
      <c r="BI236" s="1" t="s">
        <v>98</v>
      </c>
      <c r="BJ236" s="1" t="s">
        <v>98</v>
      </c>
      <c r="BK236" s="1" t="s">
        <v>98</v>
      </c>
      <c r="BL236" s="1" t="s">
        <v>98</v>
      </c>
      <c r="BM236" s="1" t="s">
        <v>98</v>
      </c>
      <c r="BN236" s="1" t="s">
        <v>98</v>
      </c>
      <c r="BO236" s="1" t="s">
        <v>98</v>
      </c>
      <c r="BP236" s="1" t="s">
        <v>98</v>
      </c>
      <c r="BQ236" s="1" t="s">
        <v>98</v>
      </c>
      <c r="BR236" s="1" t="s">
        <v>98</v>
      </c>
      <c r="BS236" s="1" t="s">
        <v>98</v>
      </c>
      <c r="BT236" s="1" t="s">
        <v>98</v>
      </c>
      <c r="BU236" s="1" t="s">
        <v>98</v>
      </c>
      <c r="BV236" s="1" t="s">
        <v>98</v>
      </c>
      <c r="BW236" s="3">
        <v>3.46</v>
      </c>
      <c r="BX236" s="2">
        <v>11.7</v>
      </c>
      <c r="BY236" s="2">
        <v>59.2</v>
      </c>
      <c r="BZ236" s="1" t="s">
        <v>98</v>
      </c>
      <c r="CA236" s="2">
        <v>71.3</v>
      </c>
      <c r="CB236" s="2">
        <v>37.1</v>
      </c>
      <c r="CC236" s="2">
        <v>49.2</v>
      </c>
      <c r="CD236" s="11">
        <v>9.125</v>
      </c>
      <c r="CE236" s="11">
        <v>5.5</v>
      </c>
      <c r="CF236" s="12" t="s">
        <v>98</v>
      </c>
      <c r="CG236" s="3">
        <f>Beams!$B$11/F236</f>
        <v>439.0625</v>
      </c>
      <c r="CH236" s="3">
        <f>Beams!$B$9/AO236</f>
        <v>95.254237288135599</v>
      </c>
      <c r="CI236" s="3">
        <f>Beams!$C$9/AS236</f>
        <v>283.12342569269521</v>
      </c>
      <c r="CJ236" s="3">
        <f>Beams!$B$8*BE236/(AQ236*2*T236)</f>
        <v>788.8325393166333</v>
      </c>
      <c r="CK236" s="3">
        <f>Beams!$C$8*BF236/(AM236*Q236)</f>
        <v>1914.1327735502496</v>
      </c>
      <c r="CL236" s="3">
        <f>Beams!$B$12*T236/AX236</f>
        <v>1785.1764705882358</v>
      </c>
      <c r="CM236" s="3">
        <f>Beams!$B$12*Q236/AX236</f>
        <v>1135.0196078431375</v>
      </c>
      <c r="CN236" s="3">
        <f t="shared" si="6"/>
        <v>3477.864839054836</v>
      </c>
      <c r="CO236" s="3">
        <f t="shared" si="7"/>
        <v>3940.1433698479559</v>
      </c>
      <c r="CP236" s="3"/>
      <c r="CQ236" s="3">
        <f>MIN(Beams!$B$21:$B$22)/MAX(CN236:CP236)-1</f>
        <v>4.0759574265876957</v>
      </c>
      <c r="CS236" s="1"/>
      <c r="CT236" s="2"/>
      <c r="CU236" s="2"/>
      <c r="CV236" s="1"/>
      <c r="CW236" s="1"/>
      <c r="CX236" s="1"/>
      <c r="CY236" s="2"/>
      <c r="CZ236" s="2"/>
      <c r="DA236" s="2"/>
      <c r="DB236" s="1"/>
      <c r="DC236" s="1"/>
      <c r="DD236" s="1"/>
      <c r="DE236" s="1"/>
      <c r="DF236" s="1"/>
      <c r="DG236" s="3"/>
      <c r="DH236" s="1"/>
      <c r="DI236" s="1"/>
      <c r="DJ236" s="2"/>
      <c r="DK236" s="1"/>
      <c r="DL236" s="1"/>
      <c r="DM236" s="1"/>
      <c r="DN236" s="1"/>
      <c r="DO236" s="1"/>
      <c r="DP236" s="1"/>
      <c r="DQ236" s="2"/>
      <c r="DR236" s="1"/>
      <c r="DS236" s="1"/>
      <c r="DT236" s="2"/>
      <c r="DU236" s="1"/>
      <c r="DV236" s="1"/>
      <c r="DW236" s="1"/>
      <c r="DX236" s="1"/>
      <c r="DY236" s="1"/>
      <c r="DZ236" s="1"/>
      <c r="EA236" s="1"/>
      <c r="EB236" s="1"/>
      <c r="EC236" s="1"/>
      <c r="ED236" s="4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</row>
    <row r="237" spans="1:162" x14ac:dyDescent="0.55000000000000004">
      <c r="A237" s="1" t="s">
        <v>17</v>
      </c>
      <c r="B237" s="1" t="s">
        <v>332</v>
      </c>
      <c r="C237" s="1" t="s">
        <v>332</v>
      </c>
      <c r="D237" s="1" t="s">
        <v>100</v>
      </c>
      <c r="E237" s="2">
        <v>79</v>
      </c>
      <c r="F237" s="2">
        <v>23.2</v>
      </c>
      <c r="G237" s="2">
        <v>12.4</v>
      </c>
      <c r="H237" s="11">
        <v>12.375</v>
      </c>
      <c r="I237" s="1" t="s">
        <v>98</v>
      </c>
      <c r="J237" s="1" t="s">
        <v>98</v>
      </c>
      <c r="K237" s="1" t="s">
        <v>98</v>
      </c>
      <c r="L237" s="2">
        <v>12.1</v>
      </c>
      <c r="M237" s="11">
        <v>12.125</v>
      </c>
      <c r="N237" s="11" t="s">
        <v>98</v>
      </c>
      <c r="O237" s="1" t="s">
        <v>98</v>
      </c>
      <c r="P237" s="1" t="s">
        <v>98</v>
      </c>
      <c r="Q237" s="14">
        <v>0.47</v>
      </c>
      <c r="R237" s="11">
        <v>0.5</v>
      </c>
      <c r="S237" s="13">
        <v>0.25</v>
      </c>
      <c r="T237" s="14">
        <v>0.73499999999999999</v>
      </c>
      <c r="U237" s="13">
        <v>0.75</v>
      </c>
      <c r="V237" s="1" t="s">
        <v>98</v>
      </c>
      <c r="W237" s="1" t="s">
        <v>98</v>
      </c>
      <c r="X237" s="1" t="s">
        <v>98</v>
      </c>
      <c r="Y237" s="16">
        <v>1.33</v>
      </c>
      <c r="Z237" s="18">
        <v>1.625</v>
      </c>
      <c r="AA237" s="18">
        <v>1.0625</v>
      </c>
      <c r="AB237" s="1" t="s">
        <v>98</v>
      </c>
      <c r="AC237" s="1" t="s">
        <v>98</v>
      </c>
      <c r="AD237" s="1" t="s">
        <v>98</v>
      </c>
      <c r="AE237" s="1" t="s">
        <v>98</v>
      </c>
      <c r="AF237" s="1" t="s">
        <v>98</v>
      </c>
      <c r="AG237" s="3">
        <v>8.2200000000000006</v>
      </c>
      <c r="AH237" s="1" t="s">
        <v>98</v>
      </c>
      <c r="AI237" s="1" t="s">
        <v>98</v>
      </c>
      <c r="AJ237" s="2">
        <v>20.7</v>
      </c>
      <c r="AK237" s="1" t="s">
        <v>98</v>
      </c>
      <c r="AL237" s="1" t="s">
        <v>98</v>
      </c>
      <c r="AM237" s="4">
        <v>662</v>
      </c>
      <c r="AN237" s="4">
        <v>119</v>
      </c>
      <c r="AO237" s="4">
        <v>107</v>
      </c>
      <c r="AP237" s="3">
        <v>5.34</v>
      </c>
      <c r="AQ237" s="4">
        <v>216</v>
      </c>
      <c r="AR237" s="2">
        <v>54.3</v>
      </c>
      <c r="AS237" s="2">
        <v>35.799999999999997</v>
      </c>
      <c r="AT237" s="3">
        <v>3.05</v>
      </c>
      <c r="AU237" s="1" t="s">
        <v>98</v>
      </c>
      <c r="AV237" s="1" t="s">
        <v>98</v>
      </c>
      <c r="AW237" s="1" t="s">
        <v>98</v>
      </c>
      <c r="AX237" s="3">
        <v>3.84</v>
      </c>
      <c r="AY237" s="4">
        <v>7330</v>
      </c>
      <c r="AZ237" s="1" t="s">
        <v>98</v>
      </c>
      <c r="BA237" s="2">
        <v>35.299999999999997</v>
      </c>
      <c r="BB237" s="2">
        <v>78.5</v>
      </c>
      <c r="BC237" s="1" t="s">
        <v>98</v>
      </c>
      <c r="BD237" s="1" t="s">
        <v>98</v>
      </c>
      <c r="BE237" s="2">
        <v>24.9</v>
      </c>
      <c r="BF237" s="2">
        <v>58.9</v>
      </c>
      <c r="BG237" s="1" t="s">
        <v>98</v>
      </c>
      <c r="BH237" s="1" t="s">
        <v>98</v>
      </c>
      <c r="BI237" s="1" t="s">
        <v>98</v>
      </c>
      <c r="BJ237" s="1" t="s">
        <v>98</v>
      </c>
      <c r="BK237" s="1" t="s">
        <v>98</v>
      </c>
      <c r="BL237" s="1" t="s">
        <v>98</v>
      </c>
      <c r="BM237" s="1" t="s">
        <v>98</v>
      </c>
      <c r="BN237" s="1" t="s">
        <v>98</v>
      </c>
      <c r="BO237" s="1" t="s">
        <v>98</v>
      </c>
      <c r="BP237" s="1" t="s">
        <v>98</v>
      </c>
      <c r="BQ237" s="1" t="s">
        <v>98</v>
      </c>
      <c r="BR237" s="1" t="s">
        <v>98</v>
      </c>
      <c r="BS237" s="1" t="s">
        <v>98</v>
      </c>
      <c r="BT237" s="1" t="s">
        <v>98</v>
      </c>
      <c r="BU237" s="1" t="s">
        <v>98</v>
      </c>
      <c r="BV237" s="1" t="s">
        <v>98</v>
      </c>
      <c r="BW237" s="3">
        <v>3.43</v>
      </c>
      <c r="BX237" s="2">
        <v>11.7</v>
      </c>
      <c r="BY237" s="2">
        <v>59.1</v>
      </c>
      <c r="BZ237" s="1" t="s">
        <v>98</v>
      </c>
      <c r="CA237" s="2">
        <v>71.2</v>
      </c>
      <c r="CB237" s="2">
        <v>36.9</v>
      </c>
      <c r="CC237" s="2">
        <v>49</v>
      </c>
      <c r="CD237" s="11">
        <v>9.125</v>
      </c>
      <c r="CE237" s="11">
        <v>5.5</v>
      </c>
      <c r="CF237" s="12" t="s">
        <v>98</v>
      </c>
      <c r="CG237" s="3">
        <f>Beams!$B$11/F237</f>
        <v>484.48275862068965</v>
      </c>
      <c r="CH237" s="3">
        <f>Beams!$B$9/AO237</f>
        <v>105.04672897196262</v>
      </c>
      <c r="CI237" s="3">
        <f>Beams!$C$9/AS237</f>
        <v>313.96648044692739</v>
      </c>
      <c r="CJ237" s="3">
        <f>Beams!$B$8*BE237/(AQ237*2*T237)</f>
        <v>881.44368858654582</v>
      </c>
      <c r="CK237" s="3">
        <f>Beams!$C$8*BF237/(AM237*Q237)</f>
        <v>2127.775278009899</v>
      </c>
      <c r="CL237" s="3">
        <f>Beams!$B$12*T237/AX237</f>
        <v>2151.40625</v>
      </c>
      <c r="CM237" s="3">
        <f>Beams!$B$12*Q237/AX237</f>
        <v>1375.7291666666665</v>
      </c>
      <c r="CN237" s="3">
        <f t="shared" si="6"/>
        <v>4127.0789246545955</v>
      </c>
      <c r="CO237" s="3">
        <f t="shared" si="7"/>
        <v>4480.6785295807786</v>
      </c>
      <c r="CP237" s="3"/>
      <c r="CQ237" s="3">
        <f>MIN(Beams!$B$21:$B$22)/MAX(CN237:CP237)-1</f>
        <v>3.4636096671437038</v>
      </c>
      <c r="CS237" s="1"/>
      <c r="CT237" s="2"/>
      <c r="CU237" s="2"/>
      <c r="CV237" s="1"/>
      <c r="CW237" s="1"/>
      <c r="CX237" s="1"/>
      <c r="CY237" s="2"/>
      <c r="CZ237" s="2"/>
      <c r="DA237" s="2"/>
      <c r="DB237" s="1"/>
      <c r="DC237" s="1"/>
      <c r="DD237" s="1"/>
      <c r="DE237" s="1"/>
      <c r="DF237" s="1"/>
      <c r="DG237" s="3"/>
      <c r="DH237" s="1"/>
      <c r="DI237" s="1"/>
      <c r="DJ237" s="2"/>
      <c r="DK237" s="1"/>
      <c r="DL237" s="1"/>
      <c r="DM237" s="1"/>
      <c r="DN237" s="1"/>
      <c r="DO237" s="1"/>
      <c r="DP237" s="1"/>
      <c r="DQ237" s="2"/>
      <c r="DR237" s="1"/>
      <c r="DS237" s="1"/>
      <c r="DT237" s="2"/>
      <c r="DU237" s="1"/>
      <c r="DV237" s="1"/>
      <c r="DW237" s="1"/>
      <c r="DX237" s="1"/>
      <c r="DY237" s="1"/>
      <c r="DZ237" s="1"/>
      <c r="EA237" s="1"/>
      <c r="EB237" s="1"/>
      <c r="EC237" s="1"/>
      <c r="ED237" s="4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</row>
    <row r="238" spans="1:162" x14ac:dyDescent="0.55000000000000004">
      <c r="A238" s="1" t="s">
        <v>17</v>
      </c>
      <c r="B238" s="1" t="s">
        <v>333</v>
      </c>
      <c r="C238" s="1" t="s">
        <v>333</v>
      </c>
      <c r="D238" s="1" t="s">
        <v>100</v>
      </c>
      <c r="E238" s="2">
        <v>72</v>
      </c>
      <c r="F238" s="2">
        <v>21.1</v>
      </c>
      <c r="G238" s="2">
        <v>12.3</v>
      </c>
      <c r="H238" s="11">
        <v>12.25</v>
      </c>
      <c r="I238" s="1" t="s">
        <v>98</v>
      </c>
      <c r="J238" s="1" t="s">
        <v>98</v>
      </c>
      <c r="K238" s="1" t="s">
        <v>98</v>
      </c>
      <c r="L238" s="2">
        <v>12</v>
      </c>
      <c r="M238" s="11">
        <v>12</v>
      </c>
      <c r="N238" s="11" t="s">
        <v>98</v>
      </c>
      <c r="O238" s="1" t="s">
        <v>98</v>
      </c>
      <c r="P238" s="1" t="s">
        <v>98</v>
      </c>
      <c r="Q238" s="14">
        <v>0.43</v>
      </c>
      <c r="R238" s="11">
        <v>0.4375</v>
      </c>
      <c r="S238" s="13">
        <v>0.25</v>
      </c>
      <c r="T238" s="14">
        <v>0.67</v>
      </c>
      <c r="U238" s="13">
        <v>0.6875</v>
      </c>
      <c r="V238" s="1" t="s">
        <v>98</v>
      </c>
      <c r="W238" s="1" t="s">
        <v>98</v>
      </c>
      <c r="X238" s="1" t="s">
        <v>98</v>
      </c>
      <c r="Y238" s="16">
        <v>1.27</v>
      </c>
      <c r="Z238" s="18">
        <v>1.5625</v>
      </c>
      <c r="AA238" s="18">
        <v>1.0625</v>
      </c>
      <c r="AB238" s="1" t="s">
        <v>98</v>
      </c>
      <c r="AC238" s="1" t="s">
        <v>98</v>
      </c>
      <c r="AD238" s="1" t="s">
        <v>98</v>
      </c>
      <c r="AE238" s="1" t="s">
        <v>98</v>
      </c>
      <c r="AF238" s="1" t="s">
        <v>98</v>
      </c>
      <c r="AG238" s="3">
        <v>8.99</v>
      </c>
      <c r="AH238" s="1" t="s">
        <v>98</v>
      </c>
      <c r="AI238" s="1" t="s">
        <v>98</v>
      </c>
      <c r="AJ238" s="2">
        <v>22.6</v>
      </c>
      <c r="AK238" s="1" t="s">
        <v>98</v>
      </c>
      <c r="AL238" s="1" t="s">
        <v>98</v>
      </c>
      <c r="AM238" s="4">
        <v>597</v>
      </c>
      <c r="AN238" s="4">
        <v>108</v>
      </c>
      <c r="AO238" s="2">
        <v>97.4</v>
      </c>
      <c r="AP238" s="3">
        <v>5.31</v>
      </c>
      <c r="AQ238" s="4">
        <v>195</v>
      </c>
      <c r="AR238" s="2">
        <v>49.2</v>
      </c>
      <c r="AS238" s="2">
        <v>32.4</v>
      </c>
      <c r="AT238" s="3">
        <v>3.04</v>
      </c>
      <c r="AU238" s="1" t="s">
        <v>98</v>
      </c>
      <c r="AV238" s="1" t="s">
        <v>98</v>
      </c>
      <c r="AW238" s="1" t="s">
        <v>98</v>
      </c>
      <c r="AX238" s="3">
        <v>2.93</v>
      </c>
      <c r="AY238" s="4">
        <v>6540</v>
      </c>
      <c r="AZ238" s="1" t="s">
        <v>98</v>
      </c>
      <c r="BA238" s="2">
        <v>34.9</v>
      </c>
      <c r="BB238" s="2">
        <v>70.099999999999994</v>
      </c>
      <c r="BC238" s="1" t="s">
        <v>98</v>
      </c>
      <c r="BD238" s="1" t="s">
        <v>98</v>
      </c>
      <c r="BE238" s="2">
        <v>22.5</v>
      </c>
      <c r="BF238" s="2">
        <v>53.2</v>
      </c>
      <c r="BG238" s="1" t="s">
        <v>98</v>
      </c>
      <c r="BH238" s="1" t="s">
        <v>98</v>
      </c>
      <c r="BI238" s="1" t="s">
        <v>98</v>
      </c>
      <c r="BJ238" s="1" t="s">
        <v>98</v>
      </c>
      <c r="BK238" s="1" t="s">
        <v>98</v>
      </c>
      <c r="BL238" s="1" t="s">
        <v>98</v>
      </c>
      <c r="BM238" s="1" t="s">
        <v>98</v>
      </c>
      <c r="BN238" s="1" t="s">
        <v>98</v>
      </c>
      <c r="BO238" s="1" t="s">
        <v>98</v>
      </c>
      <c r="BP238" s="1" t="s">
        <v>98</v>
      </c>
      <c r="BQ238" s="1" t="s">
        <v>98</v>
      </c>
      <c r="BR238" s="1" t="s">
        <v>98</v>
      </c>
      <c r="BS238" s="1" t="s">
        <v>98</v>
      </c>
      <c r="BT238" s="1" t="s">
        <v>98</v>
      </c>
      <c r="BU238" s="1" t="s">
        <v>98</v>
      </c>
      <c r="BV238" s="1" t="s">
        <v>98</v>
      </c>
      <c r="BW238" s="3">
        <v>3.41</v>
      </c>
      <c r="BX238" s="2">
        <v>11.6</v>
      </c>
      <c r="BY238" s="2">
        <v>58.7</v>
      </c>
      <c r="BZ238" s="1" t="s">
        <v>98</v>
      </c>
      <c r="CA238" s="2">
        <v>70.7</v>
      </c>
      <c r="CB238" s="2">
        <v>36.6</v>
      </c>
      <c r="CC238" s="2">
        <v>48.6</v>
      </c>
      <c r="CD238" s="11">
        <v>9.125</v>
      </c>
      <c r="CE238" s="11">
        <v>5.5</v>
      </c>
      <c r="CF238" s="12" t="s">
        <v>98</v>
      </c>
      <c r="CG238" s="3">
        <f>Beams!$B$11/F238</f>
        <v>532.70142180094786</v>
      </c>
      <c r="CH238" s="3">
        <f>Beams!$B$9/AO238</f>
        <v>115.40041067761807</v>
      </c>
      <c r="CI238" s="3">
        <f>Beams!$C$9/AS238</f>
        <v>346.91358024691357</v>
      </c>
      <c r="CJ238" s="3">
        <f>Beams!$B$8*BE238/(AQ238*2*T238)</f>
        <v>967.85304247990814</v>
      </c>
      <c r="CK238" s="3">
        <f>Beams!$C$8*BF238/(AM238*Q238)</f>
        <v>2329.3521872930546</v>
      </c>
      <c r="CL238" s="3">
        <f>Beams!$B$12*T238/AX238</f>
        <v>2570.238907849829</v>
      </c>
      <c r="CM238" s="3">
        <f>Beams!$B$12*Q238/AX238</f>
        <v>1649.5563139931739</v>
      </c>
      <c r="CN238" s="3">
        <f t="shared" si="6"/>
        <v>4859.9031201608686</v>
      </c>
      <c r="CO238" s="3">
        <f t="shared" si="7"/>
        <v>5042.8968468536323</v>
      </c>
      <c r="CP238" s="3"/>
      <c r="CQ238" s="3">
        <f>MIN(Beams!$B$21:$B$22)/MAX(CN238:CP238)-1</f>
        <v>2.9659744403612804</v>
      </c>
      <c r="CS238" s="1"/>
      <c r="CT238" s="2"/>
      <c r="CU238" s="2"/>
      <c r="CV238" s="1"/>
      <c r="CW238" s="1"/>
      <c r="CX238" s="1"/>
      <c r="CY238" s="2"/>
      <c r="CZ238" s="2"/>
      <c r="DA238" s="2"/>
      <c r="DB238" s="1"/>
      <c r="DC238" s="1"/>
      <c r="DD238" s="1"/>
      <c r="DE238" s="1"/>
      <c r="DF238" s="1"/>
      <c r="DG238" s="3"/>
      <c r="DH238" s="1"/>
      <c r="DI238" s="1"/>
      <c r="DJ238" s="2"/>
      <c r="DK238" s="1"/>
      <c r="DL238" s="1"/>
      <c r="DM238" s="1"/>
      <c r="DN238" s="1"/>
      <c r="DO238" s="1"/>
      <c r="DP238" s="1"/>
      <c r="DQ238" s="2"/>
      <c r="DR238" s="1"/>
      <c r="DS238" s="1"/>
      <c r="DT238" s="2"/>
      <c r="DU238" s="1"/>
      <c r="DV238" s="1"/>
      <c r="DW238" s="1"/>
      <c r="DX238" s="1"/>
      <c r="DY238" s="1"/>
      <c r="DZ238" s="1"/>
      <c r="EA238" s="1"/>
      <c r="EB238" s="1"/>
      <c r="EC238" s="1"/>
      <c r="ED238" s="4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</row>
    <row r="239" spans="1:162" x14ac:dyDescent="0.55000000000000004">
      <c r="A239" s="1" t="s">
        <v>17</v>
      </c>
      <c r="B239" s="1" t="s">
        <v>334</v>
      </c>
      <c r="C239" s="1" t="s">
        <v>334</v>
      </c>
      <c r="D239" s="1" t="s">
        <v>100</v>
      </c>
      <c r="E239" s="2">
        <v>65</v>
      </c>
      <c r="F239" s="2">
        <v>19.100000000000001</v>
      </c>
      <c r="G239" s="2">
        <v>12.1</v>
      </c>
      <c r="H239" s="11">
        <v>12.125</v>
      </c>
      <c r="I239" s="1" t="s">
        <v>98</v>
      </c>
      <c r="J239" s="1" t="s">
        <v>98</v>
      </c>
      <c r="K239" s="1" t="s">
        <v>98</v>
      </c>
      <c r="L239" s="2">
        <v>12</v>
      </c>
      <c r="M239" s="11">
        <v>12</v>
      </c>
      <c r="N239" s="11" t="s">
        <v>98</v>
      </c>
      <c r="O239" s="1" t="s">
        <v>98</v>
      </c>
      <c r="P239" s="1" t="s">
        <v>98</v>
      </c>
      <c r="Q239" s="14">
        <v>0.39</v>
      </c>
      <c r="R239" s="11">
        <v>0.375</v>
      </c>
      <c r="S239" s="13">
        <v>0.1875</v>
      </c>
      <c r="T239" s="14">
        <v>0.60499999999999998</v>
      </c>
      <c r="U239" s="13">
        <v>0.625</v>
      </c>
      <c r="V239" s="1" t="s">
        <v>98</v>
      </c>
      <c r="W239" s="1" t="s">
        <v>98</v>
      </c>
      <c r="X239" s="1" t="s">
        <v>98</v>
      </c>
      <c r="Y239" s="16">
        <v>1.2</v>
      </c>
      <c r="Z239" s="18">
        <v>1.5</v>
      </c>
      <c r="AA239" s="18">
        <v>1</v>
      </c>
      <c r="AB239" s="1" t="s">
        <v>98</v>
      </c>
      <c r="AC239" s="1" t="s">
        <v>98</v>
      </c>
      <c r="AD239" s="1" t="s">
        <v>98</v>
      </c>
      <c r="AE239" s="1" t="s">
        <v>98</v>
      </c>
      <c r="AF239" s="1" t="s">
        <v>98</v>
      </c>
      <c r="AG239" s="3">
        <v>9.92</v>
      </c>
      <c r="AH239" s="1" t="s">
        <v>98</v>
      </c>
      <c r="AI239" s="1" t="s">
        <v>98</v>
      </c>
      <c r="AJ239" s="2">
        <v>24.9</v>
      </c>
      <c r="AK239" s="1" t="s">
        <v>98</v>
      </c>
      <c r="AL239" s="1" t="s">
        <v>98</v>
      </c>
      <c r="AM239" s="4">
        <v>533</v>
      </c>
      <c r="AN239" s="2">
        <v>96.8</v>
      </c>
      <c r="AO239" s="2">
        <v>87.9</v>
      </c>
      <c r="AP239" s="3">
        <v>5.28</v>
      </c>
      <c r="AQ239" s="4">
        <v>174</v>
      </c>
      <c r="AR239" s="2">
        <v>44.1</v>
      </c>
      <c r="AS239" s="2">
        <v>29.1</v>
      </c>
      <c r="AT239" s="3">
        <v>3.02</v>
      </c>
      <c r="AU239" s="1" t="s">
        <v>98</v>
      </c>
      <c r="AV239" s="1" t="s">
        <v>98</v>
      </c>
      <c r="AW239" s="1" t="s">
        <v>98</v>
      </c>
      <c r="AX239" s="3">
        <v>2.1800000000000002</v>
      </c>
      <c r="AY239" s="4">
        <v>5780</v>
      </c>
      <c r="AZ239" s="1" t="s">
        <v>98</v>
      </c>
      <c r="BA239" s="2">
        <v>34.5</v>
      </c>
      <c r="BB239" s="2">
        <v>62.6</v>
      </c>
      <c r="BC239" s="1" t="s">
        <v>98</v>
      </c>
      <c r="BD239" s="1" t="s">
        <v>98</v>
      </c>
      <c r="BE239" s="2">
        <v>20.2</v>
      </c>
      <c r="BF239" s="2">
        <v>47.5</v>
      </c>
      <c r="BG239" s="1" t="s">
        <v>98</v>
      </c>
      <c r="BH239" s="1" t="s">
        <v>98</v>
      </c>
      <c r="BI239" s="1" t="s">
        <v>98</v>
      </c>
      <c r="BJ239" s="1" t="s">
        <v>98</v>
      </c>
      <c r="BK239" s="1" t="s">
        <v>98</v>
      </c>
      <c r="BL239" s="1" t="s">
        <v>98</v>
      </c>
      <c r="BM239" s="1" t="s">
        <v>98</v>
      </c>
      <c r="BN239" s="1" t="s">
        <v>98</v>
      </c>
      <c r="BO239" s="1" t="s">
        <v>98</v>
      </c>
      <c r="BP239" s="1" t="s">
        <v>98</v>
      </c>
      <c r="BQ239" s="1" t="s">
        <v>98</v>
      </c>
      <c r="BR239" s="1" t="s">
        <v>98</v>
      </c>
      <c r="BS239" s="1" t="s">
        <v>98</v>
      </c>
      <c r="BT239" s="1" t="s">
        <v>98</v>
      </c>
      <c r="BU239" s="1" t="s">
        <v>98</v>
      </c>
      <c r="BV239" s="1" t="s">
        <v>98</v>
      </c>
      <c r="BW239" s="3">
        <v>3.38</v>
      </c>
      <c r="BX239" s="2">
        <v>11.5</v>
      </c>
      <c r="BY239" s="2">
        <v>58.4</v>
      </c>
      <c r="BZ239" s="1" t="s">
        <v>98</v>
      </c>
      <c r="CA239" s="2">
        <v>70.400000000000006</v>
      </c>
      <c r="CB239" s="2">
        <v>36.200000000000003</v>
      </c>
      <c r="CC239" s="2">
        <v>48.2</v>
      </c>
      <c r="CD239" s="11">
        <v>9.125</v>
      </c>
      <c r="CE239" s="11">
        <v>5.5</v>
      </c>
      <c r="CF239" s="12" t="s">
        <v>98</v>
      </c>
      <c r="CG239" s="3">
        <f>Beams!$B$11/F239</f>
        <v>588.48167539267013</v>
      </c>
      <c r="CH239" s="3">
        <f>Beams!$B$9/AO239</f>
        <v>127.872582480091</v>
      </c>
      <c r="CI239" s="3">
        <f>Beams!$C$9/AS239</f>
        <v>386.25429553264604</v>
      </c>
      <c r="CJ239" s="3">
        <f>Beams!$B$8*BE239/(AQ239*2*T239)</f>
        <v>1078.4079034862734</v>
      </c>
      <c r="CK239" s="3">
        <f>Beams!$C$8*BF239/(AM239*Q239)</f>
        <v>2568.4321931976715</v>
      </c>
      <c r="CL239" s="3">
        <f>Beams!$B$12*T239/AX239</f>
        <v>3119.3577981651374</v>
      </c>
      <c r="CM239" s="3">
        <f>Beams!$B$12*Q239/AX239</f>
        <v>2010.8256880733945</v>
      </c>
      <c r="CN239" s="3">
        <f t="shared" si="6"/>
        <v>5822.0113070887028</v>
      </c>
      <c r="CO239" s="3">
        <f t="shared" si="7"/>
        <v>5756.4344223358348</v>
      </c>
      <c r="CP239" s="3"/>
      <c r="CQ239" s="3">
        <f>MIN(Beams!$B$21:$B$22)/MAX(CN239:CP239)-1</f>
        <v>2.4352389483765879</v>
      </c>
      <c r="CS239" s="1"/>
      <c r="CT239" s="2"/>
      <c r="CU239" s="2"/>
      <c r="CV239" s="1"/>
      <c r="CW239" s="1"/>
      <c r="CX239" s="1"/>
      <c r="CY239" s="2"/>
      <c r="CZ239" s="2"/>
      <c r="DA239" s="2"/>
      <c r="DB239" s="1"/>
      <c r="DC239" s="1"/>
      <c r="DD239" s="1"/>
      <c r="DE239" s="1"/>
      <c r="DF239" s="1"/>
      <c r="DG239" s="3"/>
      <c r="DH239" s="1"/>
      <c r="DI239" s="1"/>
      <c r="DJ239" s="2"/>
      <c r="DK239" s="1"/>
      <c r="DL239" s="1"/>
      <c r="DM239" s="1"/>
      <c r="DN239" s="1"/>
      <c r="DO239" s="1"/>
      <c r="DP239" s="1"/>
      <c r="DQ239" s="2"/>
      <c r="DR239" s="1"/>
      <c r="DS239" s="1"/>
      <c r="DT239" s="2"/>
      <c r="DU239" s="1"/>
      <c r="DV239" s="1"/>
      <c r="DW239" s="1"/>
      <c r="DX239" s="1"/>
      <c r="DY239" s="1"/>
      <c r="DZ239" s="1"/>
      <c r="EA239" s="1"/>
      <c r="EB239" s="1"/>
      <c r="EC239" s="1"/>
      <c r="ED239" s="4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</row>
    <row r="240" spans="1:162" x14ac:dyDescent="0.55000000000000004">
      <c r="A240" s="1" t="s">
        <v>17</v>
      </c>
      <c r="B240" s="1" t="s">
        <v>335</v>
      </c>
      <c r="C240" s="1" t="s">
        <v>335</v>
      </c>
      <c r="D240" s="1" t="s">
        <v>100</v>
      </c>
      <c r="E240" s="2">
        <v>58</v>
      </c>
      <c r="F240" s="2">
        <v>17</v>
      </c>
      <c r="G240" s="2">
        <v>12.2</v>
      </c>
      <c r="H240" s="11">
        <v>12.25</v>
      </c>
      <c r="I240" s="1" t="s">
        <v>98</v>
      </c>
      <c r="J240" s="1" t="s">
        <v>98</v>
      </c>
      <c r="K240" s="1" t="s">
        <v>98</v>
      </c>
      <c r="L240" s="2">
        <v>10</v>
      </c>
      <c r="M240" s="11">
        <v>10</v>
      </c>
      <c r="N240" s="11" t="s">
        <v>98</v>
      </c>
      <c r="O240" s="1" t="s">
        <v>98</v>
      </c>
      <c r="P240" s="1" t="s">
        <v>98</v>
      </c>
      <c r="Q240" s="14">
        <v>0.36</v>
      </c>
      <c r="R240" s="11">
        <v>0.375</v>
      </c>
      <c r="S240" s="13">
        <v>0.1875</v>
      </c>
      <c r="T240" s="14">
        <v>0.64</v>
      </c>
      <c r="U240" s="13">
        <v>0.625</v>
      </c>
      <c r="V240" s="1" t="s">
        <v>98</v>
      </c>
      <c r="W240" s="1" t="s">
        <v>98</v>
      </c>
      <c r="X240" s="1" t="s">
        <v>98</v>
      </c>
      <c r="Y240" s="16">
        <v>1.24</v>
      </c>
      <c r="Z240" s="18">
        <v>1.5</v>
      </c>
      <c r="AA240" s="18">
        <v>0.9375</v>
      </c>
      <c r="AB240" s="1" t="s">
        <v>98</v>
      </c>
      <c r="AC240" s="1" t="s">
        <v>98</v>
      </c>
      <c r="AD240" s="1" t="s">
        <v>98</v>
      </c>
      <c r="AE240" s="1" t="s">
        <v>98</v>
      </c>
      <c r="AF240" s="1" t="s">
        <v>98</v>
      </c>
      <c r="AG240" s="3">
        <v>7.82</v>
      </c>
      <c r="AH240" s="1" t="s">
        <v>98</v>
      </c>
      <c r="AI240" s="1" t="s">
        <v>98</v>
      </c>
      <c r="AJ240" s="2">
        <v>27</v>
      </c>
      <c r="AK240" s="1" t="s">
        <v>98</v>
      </c>
      <c r="AL240" s="1" t="s">
        <v>98</v>
      </c>
      <c r="AM240" s="4">
        <v>475</v>
      </c>
      <c r="AN240" s="2">
        <v>86.4</v>
      </c>
      <c r="AO240" s="2">
        <v>78</v>
      </c>
      <c r="AP240" s="3">
        <v>5.28</v>
      </c>
      <c r="AQ240" s="4">
        <v>107</v>
      </c>
      <c r="AR240" s="2">
        <v>32.5</v>
      </c>
      <c r="AS240" s="2">
        <v>21.4</v>
      </c>
      <c r="AT240" s="3">
        <v>2.5099999999999998</v>
      </c>
      <c r="AU240" s="1" t="s">
        <v>98</v>
      </c>
      <c r="AV240" s="1" t="s">
        <v>98</v>
      </c>
      <c r="AW240" s="1" t="s">
        <v>98</v>
      </c>
      <c r="AX240" s="3">
        <v>2.1</v>
      </c>
      <c r="AY240" s="4">
        <v>3570</v>
      </c>
      <c r="AZ240" s="1" t="s">
        <v>98</v>
      </c>
      <c r="BA240" s="2">
        <v>28.9</v>
      </c>
      <c r="BB240" s="2">
        <v>46.2</v>
      </c>
      <c r="BC240" s="1" t="s">
        <v>98</v>
      </c>
      <c r="BD240" s="1" t="s">
        <v>98</v>
      </c>
      <c r="BE240" s="2">
        <v>17.8</v>
      </c>
      <c r="BF240" s="2">
        <v>42.4</v>
      </c>
      <c r="BG240" s="1" t="s">
        <v>98</v>
      </c>
      <c r="BH240" s="1" t="s">
        <v>98</v>
      </c>
      <c r="BI240" s="1" t="s">
        <v>98</v>
      </c>
      <c r="BJ240" s="1" t="s">
        <v>98</v>
      </c>
      <c r="BK240" s="1" t="s">
        <v>98</v>
      </c>
      <c r="BL240" s="1" t="s">
        <v>98</v>
      </c>
      <c r="BM240" s="1" t="s">
        <v>98</v>
      </c>
      <c r="BN240" s="1" t="s">
        <v>98</v>
      </c>
      <c r="BO240" s="1" t="s">
        <v>98</v>
      </c>
      <c r="BP240" s="1" t="s">
        <v>98</v>
      </c>
      <c r="BQ240" s="1" t="s">
        <v>98</v>
      </c>
      <c r="BR240" s="1" t="s">
        <v>98</v>
      </c>
      <c r="BS240" s="1" t="s">
        <v>98</v>
      </c>
      <c r="BT240" s="1" t="s">
        <v>98</v>
      </c>
      <c r="BU240" s="1" t="s">
        <v>98</v>
      </c>
      <c r="BV240" s="1" t="s">
        <v>98</v>
      </c>
      <c r="BW240" s="3">
        <v>2.81</v>
      </c>
      <c r="BX240" s="2">
        <v>11.6</v>
      </c>
      <c r="BY240" s="2">
        <v>52.6</v>
      </c>
      <c r="BZ240" s="1" t="s">
        <v>98</v>
      </c>
      <c r="CA240" s="2">
        <v>62.6</v>
      </c>
      <c r="CB240" s="2">
        <v>34.4</v>
      </c>
      <c r="CC240" s="2">
        <v>44.4</v>
      </c>
      <c r="CD240" s="11">
        <v>9.25</v>
      </c>
      <c r="CE240" s="11">
        <v>5.5</v>
      </c>
      <c r="CF240" s="12" t="s">
        <v>98</v>
      </c>
      <c r="CG240" s="3">
        <f>Beams!$B$11/F240</f>
        <v>661.17647058823525</v>
      </c>
      <c r="CH240" s="3">
        <f>Beams!$B$9/AO240</f>
        <v>144.10256410256412</v>
      </c>
      <c r="CI240" s="3">
        <f>Beams!$C$9/AS240</f>
        <v>525.23364485981313</v>
      </c>
      <c r="CJ240" s="3">
        <f>Beams!$B$8*BE240/(AQ240*2*T240)</f>
        <v>1460.8060747663551</v>
      </c>
      <c r="CK240" s="3">
        <f>Beams!$C$8*BF240/(AM240*Q240)</f>
        <v>2786.9941520467837</v>
      </c>
      <c r="CL240" s="3">
        <f>Beams!$B$12*T240/AX240</f>
        <v>3425.5238095238096</v>
      </c>
      <c r="CM240" s="3">
        <f>Beams!$B$12*Q240/AX240</f>
        <v>1926.8571428571427</v>
      </c>
      <c r="CN240" s="3">
        <f t="shared" si="6"/>
        <v>6585.9522670234528</v>
      </c>
      <c r="CO240" s="3">
        <f t="shared" si="7"/>
        <v>6017.5251181870972</v>
      </c>
      <c r="CP240" s="3"/>
      <c r="CQ240" s="3">
        <f>MIN(Beams!$B$21:$B$22)/MAX(CN240:CP240)-1</f>
        <v>2.0367666191785321</v>
      </c>
      <c r="CS240" s="1"/>
      <c r="CT240" s="2"/>
      <c r="CU240" s="2"/>
      <c r="CV240" s="1"/>
      <c r="CW240" s="1"/>
      <c r="CX240" s="1"/>
      <c r="CY240" s="2"/>
      <c r="CZ240" s="2"/>
      <c r="DA240" s="2"/>
      <c r="DB240" s="1"/>
      <c r="DC240" s="1"/>
      <c r="DD240" s="1"/>
      <c r="DE240" s="1"/>
      <c r="DF240" s="1"/>
      <c r="DG240" s="3"/>
      <c r="DH240" s="1"/>
      <c r="DI240" s="1"/>
      <c r="DJ240" s="2"/>
      <c r="DK240" s="1"/>
      <c r="DL240" s="1"/>
      <c r="DM240" s="1"/>
      <c r="DN240" s="1"/>
      <c r="DO240" s="1"/>
      <c r="DP240" s="1"/>
      <c r="DQ240" s="2"/>
      <c r="DR240" s="1"/>
      <c r="DS240" s="1"/>
      <c r="DT240" s="2"/>
      <c r="DU240" s="1"/>
      <c r="DV240" s="1"/>
      <c r="DW240" s="1"/>
      <c r="DX240" s="1"/>
      <c r="DY240" s="1"/>
      <c r="DZ240" s="1"/>
      <c r="EA240" s="1"/>
      <c r="EB240" s="1"/>
      <c r="EC240" s="1"/>
      <c r="ED240" s="4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</row>
    <row r="241" spans="1:162" x14ac:dyDescent="0.55000000000000004">
      <c r="A241" s="1" t="s">
        <v>17</v>
      </c>
      <c r="B241" s="1" t="s">
        <v>336</v>
      </c>
      <c r="C241" s="1" t="s">
        <v>336</v>
      </c>
      <c r="D241" s="1" t="s">
        <v>100</v>
      </c>
      <c r="E241" s="2">
        <v>53</v>
      </c>
      <c r="F241" s="2">
        <v>15.6</v>
      </c>
      <c r="G241" s="2">
        <v>12.1</v>
      </c>
      <c r="H241" s="11">
        <v>12</v>
      </c>
      <c r="I241" s="1" t="s">
        <v>98</v>
      </c>
      <c r="J241" s="1" t="s">
        <v>98</v>
      </c>
      <c r="K241" s="1" t="s">
        <v>98</v>
      </c>
      <c r="L241" s="2">
        <v>10</v>
      </c>
      <c r="M241" s="11">
        <v>10</v>
      </c>
      <c r="N241" s="11" t="s">
        <v>98</v>
      </c>
      <c r="O241" s="1" t="s">
        <v>98</v>
      </c>
      <c r="P241" s="1" t="s">
        <v>98</v>
      </c>
      <c r="Q241" s="14">
        <v>0.34499999999999997</v>
      </c>
      <c r="R241" s="11">
        <v>0.375</v>
      </c>
      <c r="S241" s="13">
        <v>0.1875</v>
      </c>
      <c r="T241" s="14">
        <v>0.57499999999999996</v>
      </c>
      <c r="U241" s="13">
        <v>0.5625</v>
      </c>
      <c r="V241" s="1" t="s">
        <v>98</v>
      </c>
      <c r="W241" s="1" t="s">
        <v>98</v>
      </c>
      <c r="X241" s="1" t="s">
        <v>98</v>
      </c>
      <c r="Y241" s="16">
        <v>1.18</v>
      </c>
      <c r="Z241" s="18">
        <v>1.375</v>
      </c>
      <c r="AA241" s="18">
        <v>0.9375</v>
      </c>
      <c r="AB241" s="1" t="s">
        <v>98</v>
      </c>
      <c r="AC241" s="1" t="s">
        <v>98</v>
      </c>
      <c r="AD241" s="1" t="s">
        <v>98</v>
      </c>
      <c r="AE241" s="1" t="s">
        <v>98</v>
      </c>
      <c r="AF241" s="1" t="s">
        <v>98</v>
      </c>
      <c r="AG241" s="3">
        <v>8.69</v>
      </c>
      <c r="AH241" s="1" t="s">
        <v>98</v>
      </c>
      <c r="AI241" s="1" t="s">
        <v>98</v>
      </c>
      <c r="AJ241" s="2">
        <v>28.1</v>
      </c>
      <c r="AK241" s="1" t="s">
        <v>98</v>
      </c>
      <c r="AL241" s="1" t="s">
        <v>98</v>
      </c>
      <c r="AM241" s="4">
        <v>425</v>
      </c>
      <c r="AN241" s="2">
        <v>77.900000000000006</v>
      </c>
      <c r="AO241" s="2">
        <v>70.599999999999994</v>
      </c>
      <c r="AP241" s="3">
        <v>5.23</v>
      </c>
      <c r="AQ241" s="2">
        <v>95.8</v>
      </c>
      <c r="AR241" s="2">
        <v>29.1</v>
      </c>
      <c r="AS241" s="2">
        <v>19.2</v>
      </c>
      <c r="AT241" s="3">
        <v>2.48</v>
      </c>
      <c r="AU241" s="1" t="s">
        <v>98</v>
      </c>
      <c r="AV241" s="1" t="s">
        <v>98</v>
      </c>
      <c r="AW241" s="1" t="s">
        <v>98</v>
      </c>
      <c r="AX241" s="3">
        <v>1.58</v>
      </c>
      <c r="AY241" s="4">
        <v>3160</v>
      </c>
      <c r="AZ241" s="1" t="s">
        <v>98</v>
      </c>
      <c r="BA241" s="2">
        <v>28.8</v>
      </c>
      <c r="BB241" s="2">
        <v>41.4</v>
      </c>
      <c r="BC241" s="1" t="s">
        <v>98</v>
      </c>
      <c r="BD241" s="1" t="s">
        <v>98</v>
      </c>
      <c r="BE241" s="2">
        <v>16</v>
      </c>
      <c r="BF241" s="2">
        <v>38.299999999999997</v>
      </c>
      <c r="BG241" s="1" t="s">
        <v>98</v>
      </c>
      <c r="BH241" s="1" t="s">
        <v>98</v>
      </c>
      <c r="BI241" s="1" t="s">
        <v>98</v>
      </c>
      <c r="BJ241" s="1" t="s">
        <v>98</v>
      </c>
      <c r="BK241" s="1" t="s">
        <v>98</v>
      </c>
      <c r="BL241" s="1" t="s">
        <v>98</v>
      </c>
      <c r="BM241" s="1" t="s">
        <v>98</v>
      </c>
      <c r="BN241" s="1" t="s">
        <v>98</v>
      </c>
      <c r="BO241" s="1" t="s">
        <v>98</v>
      </c>
      <c r="BP241" s="1" t="s">
        <v>98</v>
      </c>
      <c r="BQ241" s="1" t="s">
        <v>98</v>
      </c>
      <c r="BR241" s="1" t="s">
        <v>98</v>
      </c>
      <c r="BS241" s="1" t="s">
        <v>98</v>
      </c>
      <c r="BT241" s="1" t="s">
        <v>98</v>
      </c>
      <c r="BU241" s="1" t="s">
        <v>98</v>
      </c>
      <c r="BV241" s="1" t="s">
        <v>98</v>
      </c>
      <c r="BW241" s="3">
        <v>2.79</v>
      </c>
      <c r="BX241" s="2">
        <v>11.5</v>
      </c>
      <c r="BY241" s="2">
        <v>52.5</v>
      </c>
      <c r="BZ241" s="1" t="s">
        <v>98</v>
      </c>
      <c r="CA241" s="2">
        <v>62.5</v>
      </c>
      <c r="CB241" s="2">
        <v>34.200000000000003</v>
      </c>
      <c r="CC241" s="2">
        <v>44.2</v>
      </c>
      <c r="CD241" s="11">
        <v>9.25</v>
      </c>
      <c r="CE241" s="11">
        <v>5.5</v>
      </c>
      <c r="CF241" s="12" t="s">
        <v>98</v>
      </c>
      <c r="CG241" s="3">
        <f>Beams!$B$11/F241</f>
        <v>720.51282051282055</v>
      </c>
      <c r="CH241" s="3">
        <f>Beams!$B$9/AO241</f>
        <v>159.20679886685554</v>
      </c>
      <c r="CI241" s="3">
        <f>Beams!$C$9/AS241</f>
        <v>585.41666666666674</v>
      </c>
      <c r="CJ241" s="3">
        <f>Beams!$B$8*BE241/(AQ241*2*T241)</f>
        <v>1632.3863120631752</v>
      </c>
      <c r="CK241" s="3">
        <f>Beams!$C$8*BF241/(AM241*Q241)</f>
        <v>2936.0068201193517</v>
      </c>
      <c r="CL241" s="3">
        <f>Beams!$B$12*T241/AX241</f>
        <v>4090.5063291139231</v>
      </c>
      <c r="CM241" s="3">
        <f>Beams!$B$12*Q241/AX241</f>
        <v>2454.3037974683543</v>
      </c>
      <c r="CN241" s="3">
        <f t="shared" si="6"/>
        <v>7767.7155996912306</v>
      </c>
      <c r="CO241" s="3">
        <f t="shared" si="7"/>
        <v>6788.0670202093961</v>
      </c>
      <c r="CP241" s="3"/>
      <c r="CQ241" s="3">
        <f>MIN(Beams!$B$21:$B$22)/MAX(CN241:CP241)-1</f>
        <v>1.574759560042982</v>
      </c>
      <c r="CS241" s="1"/>
      <c r="CT241" s="2"/>
      <c r="CU241" s="2"/>
      <c r="CV241" s="1"/>
      <c r="CW241" s="1"/>
      <c r="CX241" s="1"/>
      <c r="CY241" s="2"/>
      <c r="CZ241" s="2"/>
      <c r="DA241" s="2"/>
      <c r="DB241" s="1"/>
      <c r="DC241" s="1"/>
      <c r="DD241" s="1"/>
      <c r="DE241" s="1"/>
      <c r="DF241" s="1"/>
      <c r="DG241" s="3"/>
      <c r="DH241" s="1"/>
      <c r="DI241" s="1"/>
      <c r="DJ241" s="2"/>
      <c r="DK241" s="1"/>
      <c r="DL241" s="1"/>
      <c r="DM241" s="1"/>
      <c r="DN241" s="1"/>
      <c r="DO241" s="1"/>
      <c r="DP241" s="1"/>
      <c r="DQ241" s="2"/>
      <c r="DR241" s="1"/>
      <c r="DS241" s="1"/>
      <c r="DT241" s="2"/>
      <c r="DU241" s="1"/>
      <c r="DV241" s="1"/>
      <c r="DW241" s="1"/>
      <c r="DX241" s="1"/>
      <c r="DY241" s="1"/>
      <c r="DZ241" s="1"/>
      <c r="EA241" s="1"/>
      <c r="EB241" s="1"/>
      <c r="EC241" s="1"/>
      <c r="ED241" s="4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</row>
    <row r="242" spans="1:162" x14ac:dyDescent="0.55000000000000004">
      <c r="A242" s="1" t="s">
        <v>17</v>
      </c>
      <c r="B242" s="1" t="s">
        <v>337</v>
      </c>
      <c r="C242" s="1" t="s">
        <v>337</v>
      </c>
      <c r="D242" s="1" t="s">
        <v>100</v>
      </c>
      <c r="E242" s="2">
        <v>50</v>
      </c>
      <c r="F242" s="2">
        <v>14.6</v>
      </c>
      <c r="G242" s="2">
        <v>12.2</v>
      </c>
      <c r="H242" s="11">
        <v>12.25</v>
      </c>
      <c r="I242" s="1" t="s">
        <v>98</v>
      </c>
      <c r="J242" s="1" t="s">
        <v>98</v>
      </c>
      <c r="K242" s="1" t="s">
        <v>98</v>
      </c>
      <c r="L242" s="3">
        <v>8.08</v>
      </c>
      <c r="M242" s="11">
        <v>8.125</v>
      </c>
      <c r="N242" s="11" t="s">
        <v>98</v>
      </c>
      <c r="O242" s="1" t="s">
        <v>98</v>
      </c>
      <c r="P242" s="1" t="s">
        <v>98</v>
      </c>
      <c r="Q242" s="14">
        <v>0.37</v>
      </c>
      <c r="R242" s="11">
        <v>0.375</v>
      </c>
      <c r="S242" s="13">
        <v>0.1875</v>
      </c>
      <c r="T242" s="14">
        <v>0.64</v>
      </c>
      <c r="U242" s="13">
        <v>0.625</v>
      </c>
      <c r="V242" s="1" t="s">
        <v>98</v>
      </c>
      <c r="W242" s="1" t="s">
        <v>98</v>
      </c>
      <c r="X242" s="1" t="s">
        <v>98</v>
      </c>
      <c r="Y242" s="16">
        <v>1.1399999999999999</v>
      </c>
      <c r="Z242" s="18">
        <v>1.5</v>
      </c>
      <c r="AA242" s="18">
        <v>0.9375</v>
      </c>
      <c r="AB242" s="1" t="s">
        <v>98</v>
      </c>
      <c r="AC242" s="1" t="s">
        <v>98</v>
      </c>
      <c r="AD242" s="1" t="s">
        <v>98</v>
      </c>
      <c r="AE242" s="1" t="s">
        <v>98</v>
      </c>
      <c r="AF242" s="1" t="s">
        <v>98</v>
      </c>
      <c r="AG242" s="3">
        <v>6.31</v>
      </c>
      <c r="AH242" s="1" t="s">
        <v>98</v>
      </c>
      <c r="AI242" s="1" t="s">
        <v>98</v>
      </c>
      <c r="AJ242" s="2">
        <v>26.8</v>
      </c>
      <c r="AK242" s="1" t="s">
        <v>98</v>
      </c>
      <c r="AL242" s="1" t="s">
        <v>98</v>
      </c>
      <c r="AM242" s="4">
        <v>391</v>
      </c>
      <c r="AN242" s="2">
        <v>71.900000000000006</v>
      </c>
      <c r="AO242" s="2">
        <v>64.2</v>
      </c>
      <c r="AP242" s="3">
        <v>5.18</v>
      </c>
      <c r="AQ242" s="2">
        <v>56.3</v>
      </c>
      <c r="AR242" s="2">
        <v>21.3</v>
      </c>
      <c r="AS242" s="2">
        <v>13.9</v>
      </c>
      <c r="AT242" s="3">
        <v>1.96</v>
      </c>
      <c r="AU242" s="1" t="s">
        <v>98</v>
      </c>
      <c r="AV242" s="1" t="s">
        <v>98</v>
      </c>
      <c r="AW242" s="1" t="s">
        <v>98</v>
      </c>
      <c r="AX242" s="3">
        <v>1.71</v>
      </c>
      <c r="AY242" s="4">
        <v>1880</v>
      </c>
      <c r="AZ242" s="1" t="s">
        <v>98</v>
      </c>
      <c r="BA242" s="2">
        <v>23.4</v>
      </c>
      <c r="BB242" s="2">
        <v>30.2</v>
      </c>
      <c r="BC242" s="1" t="s">
        <v>98</v>
      </c>
      <c r="BD242" s="1" t="s">
        <v>98</v>
      </c>
      <c r="BE242" s="2">
        <v>14.3</v>
      </c>
      <c r="BF242" s="2">
        <v>35.4</v>
      </c>
      <c r="BG242" s="1" t="s">
        <v>98</v>
      </c>
      <c r="BH242" s="1" t="s">
        <v>98</v>
      </c>
      <c r="BI242" s="1" t="s">
        <v>98</v>
      </c>
      <c r="BJ242" s="1" t="s">
        <v>98</v>
      </c>
      <c r="BK242" s="1" t="s">
        <v>98</v>
      </c>
      <c r="BL242" s="1" t="s">
        <v>98</v>
      </c>
      <c r="BM242" s="1" t="s">
        <v>98</v>
      </c>
      <c r="BN242" s="1" t="s">
        <v>98</v>
      </c>
      <c r="BO242" s="1" t="s">
        <v>98</v>
      </c>
      <c r="BP242" s="1" t="s">
        <v>98</v>
      </c>
      <c r="BQ242" s="1" t="s">
        <v>98</v>
      </c>
      <c r="BR242" s="1" t="s">
        <v>98</v>
      </c>
      <c r="BS242" s="1" t="s">
        <v>98</v>
      </c>
      <c r="BT242" s="1" t="s">
        <v>98</v>
      </c>
      <c r="BU242" s="1" t="s">
        <v>98</v>
      </c>
      <c r="BV242" s="1" t="s">
        <v>98</v>
      </c>
      <c r="BW242" s="3">
        <v>2.25</v>
      </c>
      <c r="BX242" s="2">
        <v>11.6</v>
      </c>
      <c r="BY242" s="2">
        <v>47</v>
      </c>
      <c r="BZ242" s="1" t="s">
        <v>98</v>
      </c>
      <c r="CA242" s="2">
        <v>55.1</v>
      </c>
      <c r="CB242" s="2">
        <v>32.5</v>
      </c>
      <c r="CC242" s="2">
        <v>40.6</v>
      </c>
      <c r="CD242" s="11">
        <v>9.25</v>
      </c>
      <c r="CE242" s="11">
        <v>5.5</v>
      </c>
      <c r="CF242" s="12" t="s">
        <v>98</v>
      </c>
      <c r="CG242" s="3">
        <f>Beams!$B$11/F242</f>
        <v>769.8630136986302</v>
      </c>
      <c r="CH242" s="3">
        <f>Beams!$B$9/AO242</f>
        <v>175.0778816199377</v>
      </c>
      <c r="CI242" s="3">
        <f>Beams!$C$9/AS242</f>
        <v>808.63309352517979</v>
      </c>
      <c r="CJ242" s="3">
        <f>Beams!$B$8*BE242/(AQ242*2*T242)</f>
        <v>2230.406305506217</v>
      </c>
      <c r="CK242" s="3">
        <f>Beams!$C$8*BF242/(AM242*Q242)</f>
        <v>2750.3698071473009</v>
      </c>
      <c r="CL242" s="3">
        <f>Beams!$B$12*T242/AX242</f>
        <v>4206.7836257309946</v>
      </c>
      <c r="CM242" s="3">
        <f>Beams!$B$12*Q242/AX242</f>
        <v>2432.0467836257312</v>
      </c>
      <c r="CN242" s="3">
        <f t="shared" si="6"/>
        <v>8431.5030699413419</v>
      </c>
      <c r="CO242" s="3">
        <f t="shared" si="7"/>
        <v>6596.4519732796216</v>
      </c>
      <c r="CP242" s="3"/>
      <c r="CQ242" s="3">
        <f>MIN(Beams!$B$21:$B$22)/MAX(CN242:CP242)-1</f>
        <v>1.372056302902958</v>
      </c>
      <c r="CS242" s="1"/>
      <c r="CT242" s="2"/>
      <c r="CU242" s="2"/>
      <c r="CV242" s="1"/>
      <c r="CW242" s="1"/>
      <c r="CX242" s="1"/>
      <c r="CY242" s="2"/>
      <c r="CZ242" s="2"/>
      <c r="DA242" s="2"/>
      <c r="DB242" s="1"/>
      <c r="DC242" s="1"/>
      <c r="DD242" s="1"/>
      <c r="DE242" s="1"/>
      <c r="DF242" s="1"/>
      <c r="DG242" s="3"/>
      <c r="DH242" s="1"/>
      <c r="DI242" s="1"/>
      <c r="DJ242" s="2"/>
      <c r="DK242" s="1"/>
      <c r="DL242" s="1"/>
      <c r="DM242" s="1"/>
      <c r="DN242" s="1"/>
      <c r="DO242" s="1"/>
      <c r="DP242" s="1"/>
      <c r="DQ242" s="2"/>
      <c r="DR242" s="1"/>
      <c r="DS242" s="1"/>
      <c r="DT242" s="2"/>
      <c r="DU242" s="1"/>
      <c r="DV242" s="1"/>
      <c r="DW242" s="1"/>
      <c r="DX242" s="1"/>
      <c r="DY242" s="1"/>
      <c r="DZ242" s="1"/>
      <c r="EA242" s="1"/>
      <c r="EB242" s="1"/>
      <c r="EC242" s="1"/>
      <c r="ED242" s="4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</row>
    <row r="243" spans="1:162" x14ac:dyDescent="0.55000000000000004">
      <c r="A243" s="1" t="s">
        <v>17</v>
      </c>
      <c r="B243" s="1" t="s">
        <v>338</v>
      </c>
      <c r="C243" s="1" t="s">
        <v>338</v>
      </c>
      <c r="D243" s="1" t="s">
        <v>100</v>
      </c>
      <c r="E243" s="2">
        <v>45</v>
      </c>
      <c r="F243" s="2">
        <v>13.1</v>
      </c>
      <c r="G243" s="2">
        <v>12.1</v>
      </c>
      <c r="H243" s="11">
        <v>12</v>
      </c>
      <c r="I243" s="1" t="s">
        <v>98</v>
      </c>
      <c r="J243" s="1" t="s">
        <v>98</v>
      </c>
      <c r="K243" s="1" t="s">
        <v>98</v>
      </c>
      <c r="L243" s="3">
        <v>8.0500000000000007</v>
      </c>
      <c r="M243" s="11">
        <v>8</v>
      </c>
      <c r="N243" s="11" t="s">
        <v>98</v>
      </c>
      <c r="O243" s="1" t="s">
        <v>98</v>
      </c>
      <c r="P243" s="1" t="s">
        <v>98</v>
      </c>
      <c r="Q243" s="14">
        <v>0.33500000000000002</v>
      </c>
      <c r="R243" s="11">
        <v>0.3125</v>
      </c>
      <c r="S243" s="13">
        <v>0.1875</v>
      </c>
      <c r="T243" s="14">
        <v>0.57499999999999996</v>
      </c>
      <c r="U243" s="13">
        <v>0.5625</v>
      </c>
      <c r="V243" s="1" t="s">
        <v>98</v>
      </c>
      <c r="W243" s="1" t="s">
        <v>98</v>
      </c>
      <c r="X243" s="1" t="s">
        <v>98</v>
      </c>
      <c r="Y243" s="16">
        <v>1.08</v>
      </c>
      <c r="Z243" s="18">
        <v>1.375</v>
      </c>
      <c r="AA243" s="18">
        <v>0.9375</v>
      </c>
      <c r="AB243" s="1" t="s">
        <v>98</v>
      </c>
      <c r="AC243" s="1" t="s">
        <v>98</v>
      </c>
      <c r="AD243" s="1" t="s">
        <v>98</v>
      </c>
      <c r="AE243" s="1" t="s">
        <v>98</v>
      </c>
      <c r="AF243" s="1" t="s">
        <v>98</v>
      </c>
      <c r="AG243" s="3">
        <v>7</v>
      </c>
      <c r="AH243" s="1" t="s">
        <v>98</v>
      </c>
      <c r="AI243" s="1" t="s">
        <v>98</v>
      </c>
      <c r="AJ243" s="2">
        <v>29.6</v>
      </c>
      <c r="AK243" s="1" t="s">
        <v>98</v>
      </c>
      <c r="AL243" s="1" t="s">
        <v>98</v>
      </c>
      <c r="AM243" s="4">
        <v>348</v>
      </c>
      <c r="AN243" s="2">
        <v>64.2</v>
      </c>
      <c r="AO243" s="2">
        <v>57.7</v>
      </c>
      <c r="AP243" s="3">
        <v>5.15</v>
      </c>
      <c r="AQ243" s="2">
        <v>50</v>
      </c>
      <c r="AR243" s="2">
        <v>19</v>
      </c>
      <c r="AS243" s="2">
        <v>12.4</v>
      </c>
      <c r="AT243" s="3">
        <v>1.95</v>
      </c>
      <c r="AU243" s="1" t="s">
        <v>98</v>
      </c>
      <c r="AV243" s="1" t="s">
        <v>98</v>
      </c>
      <c r="AW243" s="1" t="s">
        <v>98</v>
      </c>
      <c r="AX243" s="3">
        <v>1.26</v>
      </c>
      <c r="AY243" s="4">
        <v>1650</v>
      </c>
      <c r="AZ243" s="1" t="s">
        <v>98</v>
      </c>
      <c r="BA243" s="2">
        <v>23.2</v>
      </c>
      <c r="BB243" s="2">
        <v>26.8</v>
      </c>
      <c r="BC243" s="1" t="s">
        <v>98</v>
      </c>
      <c r="BD243" s="1" t="s">
        <v>98</v>
      </c>
      <c r="BE243" s="2">
        <v>12.8</v>
      </c>
      <c r="BF243" s="2">
        <v>31.7</v>
      </c>
      <c r="BG243" s="1" t="s">
        <v>98</v>
      </c>
      <c r="BH243" s="1" t="s">
        <v>98</v>
      </c>
      <c r="BI243" s="1" t="s">
        <v>98</v>
      </c>
      <c r="BJ243" s="1" t="s">
        <v>98</v>
      </c>
      <c r="BK243" s="1" t="s">
        <v>98</v>
      </c>
      <c r="BL243" s="1" t="s">
        <v>98</v>
      </c>
      <c r="BM243" s="1" t="s">
        <v>98</v>
      </c>
      <c r="BN243" s="1" t="s">
        <v>98</v>
      </c>
      <c r="BO243" s="1" t="s">
        <v>98</v>
      </c>
      <c r="BP243" s="1" t="s">
        <v>98</v>
      </c>
      <c r="BQ243" s="1" t="s">
        <v>98</v>
      </c>
      <c r="BR243" s="1" t="s">
        <v>98</v>
      </c>
      <c r="BS243" s="1" t="s">
        <v>98</v>
      </c>
      <c r="BT243" s="1" t="s">
        <v>98</v>
      </c>
      <c r="BU243" s="1" t="s">
        <v>98</v>
      </c>
      <c r="BV243" s="1" t="s">
        <v>98</v>
      </c>
      <c r="BW243" s="3">
        <v>2.23</v>
      </c>
      <c r="BX243" s="2">
        <v>11.5</v>
      </c>
      <c r="BY243" s="2">
        <v>46.8</v>
      </c>
      <c r="BZ243" s="1" t="s">
        <v>98</v>
      </c>
      <c r="CA243" s="2">
        <v>54.9</v>
      </c>
      <c r="CB243" s="2">
        <v>32.299999999999997</v>
      </c>
      <c r="CC243" s="2">
        <v>40.299999999999997</v>
      </c>
      <c r="CD243" s="11">
        <v>9.25</v>
      </c>
      <c r="CE243" s="11">
        <v>5.5</v>
      </c>
      <c r="CF243" s="12" t="s">
        <v>98</v>
      </c>
      <c r="CG243" s="3">
        <f>Beams!$B$11/F243</f>
        <v>858.01526717557249</v>
      </c>
      <c r="CH243" s="3">
        <f>Beams!$B$9/AO243</f>
        <v>194.80069324090121</v>
      </c>
      <c r="CI243" s="3">
        <f>Beams!$C$9/AS243</f>
        <v>906.45161290322574</v>
      </c>
      <c r="CJ243" s="3">
        <f>Beams!$B$8*BE243/(AQ243*2*T243)</f>
        <v>2502.1217391304349</v>
      </c>
      <c r="CK243" s="3">
        <f>Beams!$C$8*BF243/(AM243*Q243)</f>
        <v>3056.3389946817633</v>
      </c>
      <c r="CL243" s="3">
        <f>Beams!$B$12*T243/AX243</f>
        <v>5129.3650793650786</v>
      </c>
      <c r="CM243" s="3">
        <f>Beams!$B$12*Q243/AX243</f>
        <v>2988.4126984126983</v>
      </c>
      <c r="CN243" s="3">
        <f t="shared" si="6"/>
        <v>10077.287698998136</v>
      </c>
      <c r="CO243" s="3">
        <f t="shared" si="7"/>
        <v>7658.6020227716399</v>
      </c>
      <c r="CP243" s="3"/>
      <c r="CQ243" s="3">
        <f>MIN(Beams!$B$21:$B$22)/MAX(CN243:CP243)-1</f>
        <v>0.98466101171135167</v>
      </c>
      <c r="CS243" s="1"/>
      <c r="CT243" s="2"/>
      <c r="CU243" s="2"/>
      <c r="CV243" s="1"/>
      <c r="CW243" s="1"/>
      <c r="CX243" s="1"/>
      <c r="CY243" s="2"/>
      <c r="CZ243" s="2"/>
      <c r="DA243" s="2"/>
      <c r="DB243" s="1"/>
      <c r="DC243" s="1"/>
      <c r="DD243" s="1"/>
      <c r="DE243" s="1"/>
      <c r="DF243" s="1"/>
      <c r="DG243" s="3"/>
      <c r="DH243" s="1"/>
      <c r="DI243" s="1"/>
      <c r="DJ243" s="2"/>
      <c r="DK243" s="1"/>
      <c r="DL243" s="1"/>
      <c r="DM243" s="1"/>
      <c r="DN243" s="1"/>
      <c r="DO243" s="1"/>
      <c r="DP243" s="1"/>
      <c r="DQ243" s="2"/>
      <c r="DR243" s="1"/>
      <c r="DS243" s="1"/>
      <c r="DT243" s="2"/>
      <c r="DU243" s="1"/>
      <c r="DV243" s="1"/>
      <c r="DW243" s="1"/>
      <c r="DX243" s="1"/>
      <c r="DY243" s="1"/>
      <c r="DZ243" s="1"/>
      <c r="EA243" s="1"/>
      <c r="EB243" s="1"/>
      <c r="EC243" s="1"/>
      <c r="ED243" s="4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</row>
    <row r="244" spans="1:162" x14ac:dyDescent="0.55000000000000004">
      <c r="A244" s="1" t="s">
        <v>17</v>
      </c>
      <c r="B244" s="1" t="s">
        <v>339</v>
      </c>
      <c r="C244" s="1" t="s">
        <v>339</v>
      </c>
      <c r="D244" s="1" t="s">
        <v>100</v>
      </c>
      <c r="E244" s="2">
        <v>40</v>
      </c>
      <c r="F244" s="2">
        <v>11.7</v>
      </c>
      <c r="G244" s="2">
        <v>11.9</v>
      </c>
      <c r="H244" s="11">
        <v>12</v>
      </c>
      <c r="I244" s="1" t="s">
        <v>98</v>
      </c>
      <c r="J244" s="1" t="s">
        <v>98</v>
      </c>
      <c r="K244" s="1" t="s">
        <v>98</v>
      </c>
      <c r="L244" s="3">
        <v>8.01</v>
      </c>
      <c r="M244" s="11">
        <v>8</v>
      </c>
      <c r="N244" s="11" t="s">
        <v>98</v>
      </c>
      <c r="O244" s="1" t="s">
        <v>98</v>
      </c>
      <c r="P244" s="1" t="s">
        <v>98</v>
      </c>
      <c r="Q244" s="14">
        <v>0.29499999999999998</v>
      </c>
      <c r="R244" s="11">
        <v>0.3125</v>
      </c>
      <c r="S244" s="13">
        <v>0.1875</v>
      </c>
      <c r="T244" s="14">
        <v>0.51500000000000001</v>
      </c>
      <c r="U244" s="13">
        <v>0.5</v>
      </c>
      <c r="V244" s="1" t="s">
        <v>98</v>
      </c>
      <c r="W244" s="1" t="s">
        <v>98</v>
      </c>
      <c r="X244" s="1" t="s">
        <v>98</v>
      </c>
      <c r="Y244" s="16">
        <v>1.02</v>
      </c>
      <c r="Z244" s="18">
        <v>1.375</v>
      </c>
      <c r="AA244" s="18">
        <v>0.875</v>
      </c>
      <c r="AB244" s="1" t="s">
        <v>98</v>
      </c>
      <c r="AC244" s="1" t="s">
        <v>98</v>
      </c>
      <c r="AD244" s="1" t="s">
        <v>98</v>
      </c>
      <c r="AE244" s="1" t="s">
        <v>98</v>
      </c>
      <c r="AF244" s="1" t="s">
        <v>98</v>
      </c>
      <c r="AG244" s="3">
        <v>7.77</v>
      </c>
      <c r="AH244" s="1" t="s">
        <v>98</v>
      </c>
      <c r="AI244" s="1" t="s">
        <v>98</v>
      </c>
      <c r="AJ244" s="2">
        <v>33.6</v>
      </c>
      <c r="AK244" s="1" t="s">
        <v>98</v>
      </c>
      <c r="AL244" s="1" t="s">
        <v>98</v>
      </c>
      <c r="AM244" s="4">
        <v>307</v>
      </c>
      <c r="AN244" s="2">
        <v>57</v>
      </c>
      <c r="AO244" s="2">
        <v>51.5</v>
      </c>
      <c r="AP244" s="3">
        <v>5.13</v>
      </c>
      <c r="AQ244" s="2">
        <v>44.1</v>
      </c>
      <c r="AR244" s="2">
        <v>16.8</v>
      </c>
      <c r="AS244" s="2">
        <v>11</v>
      </c>
      <c r="AT244" s="3">
        <v>1.94</v>
      </c>
      <c r="AU244" s="1" t="s">
        <v>98</v>
      </c>
      <c r="AV244" s="1" t="s">
        <v>98</v>
      </c>
      <c r="AW244" s="1" t="s">
        <v>98</v>
      </c>
      <c r="AX244" s="14">
        <v>0.90600000000000003</v>
      </c>
      <c r="AY244" s="4">
        <v>1440</v>
      </c>
      <c r="AZ244" s="1" t="s">
        <v>98</v>
      </c>
      <c r="BA244" s="2">
        <v>22.8</v>
      </c>
      <c r="BB244" s="2">
        <v>23.5</v>
      </c>
      <c r="BC244" s="1" t="s">
        <v>98</v>
      </c>
      <c r="BD244" s="1" t="s">
        <v>98</v>
      </c>
      <c r="BE244" s="2">
        <v>11.3</v>
      </c>
      <c r="BF244" s="2">
        <v>27.8</v>
      </c>
      <c r="BG244" s="1" t="s">
        <v>98</v>
      </c>
      <c r="BH244" s="1" t="s">
        <v>98</v>
      </c>
      <c r="BI244" s="1" t="s">
        <v>98</v>
      </c>
      <c r="BJ244" s="1" t="s">
        <v>98</v>
      </c>
      <c r="BK244" s="1" t="s">
        <v>98</v>
      </c>
      <c r="BL244" s="1" t="s">
        <v>98</v>
      </c>
      <c r="BM244" s="1" t="s">
        <v>98</v>
      </c>
      <c r="BN244" s="1" t="s">
        <v>98</v>
      </c>
      <c r="BO244" s="1" t="s">
        <v>98</v>
      </c>
      <c r="BP244" s="1" t="s">
        <v>98</v>
      </c>
      <c r="BQ244" s="1" t="s">
        <v>98</v>
      </c>
      <c r="BR244" s="1" t="s">
        <v>98</v>
      </c>
      <c r="BS244" s="1" t="s">
        <v>98</v>
      </c>
      <c r="BT244" s="1" t="s">
        <v>98</v>
      </c>
      <c r="BU244" s="1" t="s">
        <v>98</v>
      </c>
      <c r="BV244" s="1" t="s">
        <v>98</v>
      </c>
      <c r="BW244" s="3">
        <v>2.21</v>
      </c>
      <c r="BX244" s="2">
        <v>11.4</v>
      </c>
      <c r="BY244" s="2">
        <v>46.4</v>
      </c>
      <c r="BZ244" s="1" t="s">
        <v>98</v>
      </c>
      <c r="CA244" s="2">
        <v>54.4</v>
      </c>
      <c r="CB244" s="2">
        <v>31.8</v>
      </c>
      <c r="CC244" s="2">
        <v>39.799999999999997</v>
      </c>
      <c r="CD244" s="11">
        <v>9.25</v>
      </c>
      <c r="CE244" s="11">
        <v>5.5</v>
      </c>
      <c r="CF244" s="12" t="s">
        <v>98</v>
      </c>
      <c r="CG244" s="3">
        <f>Beams!$B$11/F244</f>
        <v>960.68376068376074</v>
      </c>
      <c r="CH244" s="3">
        <f>Beams!$B$9/AO244</f>
        <v>218.25242718446603</v>
      </c>
      <c r="CI244" s="3">
        <f>Beams!$C$9/AS244</f>
        <v>1021.8181818181819</v>
      </c>
      <c r="CJ244" s="3">
        <f>Beams!$B$8*BE244/(AQ244*2*T244)</f>
        <v>2796.2045659687824</v>
      </c>
      <c r="CK244" s="3">
        <f>Beams!$C$8*BF244/(AM244*Q244)</f>
        <v>3450.251200795009</v>
      </c>
      <c r="CL244" s="3">
        <f>Beams!$B$12*T244/AX244</f>
        <v>6389.1832229580577</v>
      </c>
      <c r="CM244" s="3">
        <f>Beams!$B$12*Q244/AX244</f>
        <v>3659.8233995584983</v>
      </c>
      <c r="CN244" s="3">
        <f t="shared" si="6"/>
        <v>12278.623151213411</v>
      </c>
      <c r="CO244" s="3">
        <f t="shared" si="7"/>
        <v>8985.4850614379066</v>
      </c>
      <c r="CP244" s="3"/>
      <c r="CQ244" s="3">
        <f>MIN(Beams!$B$21:$B$22)/MAX(CN244:CP244)-1</f>
        <v>0.62884712346787341</v>
      </c>
      <c r="CS244" s="1"/>
      <c r="CT244" s="2"/>
      <c r="CU244" s="2"/>
      <c r="CV244" s="1"/>
      <c r="CW244" s="1"/>
      <c r="CX244" s="1"/>
      <c r="CY244" s="2"/>
      <c r="CZ244" s="2"/>
      <c r="DA244" s="2"/>
      <c r="DB244" s="1"/>
      <c r="DC244" s="1"/>
      <c r="DD244" s="1"/>
      <c r="DE244" s="1"/>
      <c r="DF244" s="1"/>
      <c r="DG244" s="3"/>
      <c r="DH244" s="1"/>
      <c r="DI244" s="1"/>
      <c r="DJ244" s="2"/>
      <c r="DK244" s="1"/>
      <c r="DL244" s="1"/>
      <c r="DM244" s="2"/>
      <c r="DN244" s="1"/>
      <c r="DO244" s="1"/>
      <c r="DP244" s="1"/>
      <c r="DQ244" s="3"/>
      <c r="DR244" s="1"/>
      <c r="DS244" s="1"/>
      <c r="DT244" s="2"/>
      <c r="DU244" s="1"/>
      <c r="DV244" s="1"/>
      <c r="DW244" s="1"/>
      <c r="DX244" s="1"/>
      <c r="DY244" s="1"/>
      <c r="DZ244" s="1"/>
      <c r="EA244" s="1"/>
      <c r="EB244" s="1"/>
      <c r="EC244" s="1"/>
      <c r="ED244" s="4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2"/>
      <c r="EX244" s="1"/>
      <c r="EY244" s="1"/>
      <c r="EZ244" s="1"/>
      <c r="FA244" s="1"/>
      <c r="FB244" s="1"/>
      <c r="FC244" s="1"/>
      <c r="FD244" s="1"/>
      <c r="FE244" s="1"/>
      <c r="FF244" s="1"/>
    </row>
    <row r="245" spans="1:162" x14ac:dyDescent="0.55000000000000004">
      <c r="A245" s="1" t="s">
        <v>17</v>
      </c>
      <c r="B245" s="1" t="s">
        <v>340</v>
      </c>
      <c r="C245" s="1" t="s">
        <v>340</v>
      </c>
      <c r="D245" s="1" t="s">
        <v>100</v>
      </c>
      <c r="E245" s="2">
        <v>35</v>
      </c>
      <c r="F245" s="2">
        <v>10.3</v>
      </c>
      <c r="G245" s="2">
        <v>12.5</v>
      </c>
      <c r="H245" s="11">
        <v>12.5</v>
      </c>
      <c r="I245" s="1" t="s">
        <v>98</v>
      </c>
      <c r="J245" s="1" t="s">
        <v>98</v>
      </c>
      <c r="K245" s="1" t="s">
        <v>98</v>
      </c>
      <c r="L245" s="3">
        <v>6.56</v>
      </c>
      <c r="M245" s="11">
        <v>6.5</v>
      </c>
      <c r="N245" s="11" t="s">
        <v>98</v>
      </c>
      <c r="O245" s="1" t="s">
        <v>98</v>
      </c>
      <c r="P245" s="1" t="s">
        <v>98</v>
      </c>
      <c r="Q245" s="14">
        <v>0.3</v>
      </c>
      <c r="R245" s="11">
        <v>0.3125</v>
      </c>
      <c r="S245" s="13">
        <v>0.1875</v>
      </c>
      <c r="T245" s="14">
        <v>0.52</v>
      </c>
      <c r="U245" s="13">
        <v>0.5</v>
      </c>
      <c r="V245" s="1" t="s">
        <v>98</v>
      </c>
      <c r="W245" s="1" t="s">
        <v>98</v>
      </c>
      <c r="X245" s="1" t="s">
        <v>98</v>
      </c>
      <c r="Y245" s="17">
        <v>0.82</v>
      </c>
      <c r="Z245" s="18">
        <v>1.1875</v>
      </c>
      <c r="AA245" s="18">
        <v>0.75</v>
      </c>
      <c r="AB245" s="1" t="s">
        <v>98</v>
      </c>
      <c r="AC245" s="1" t="s">
        <v>98</v>
      </c>
      <c r="AD245" s="1" t="s">
        <v>98</v>
      </c>
      <c r="AE245" s="1" t="s">
        <v>98</v>
      </c>
      <c r="AF245" s="1" t="s">
        <v>98</v>
      </c>
      <c r="AG245" s="3">
        <v>6.31</v>
      </c>
      <c r="AH245" s="1" t="s">
        <v>98</v>
      </c>
      <c r="AI245" s="1" t="s">
        <v>98</v>
      </c>
      <c r="AJ245" s="2">
        <v>36.200000000000003</v>
      </c>
      <c r="AK245" s="1" t="s">
        <v>98</v>
      </c>
      <c r="AL245" s="1" t="s">
        <v>98</v>
      </c>
      <c r="AM245" s="4">
        <v>285</v>
      </c>
      <c r="AN245" s="2">
        <v>51.2</v>
      </c>
      <c r="AO245" s="2">
        <v>45.6</v>
      </c>
      <c r="AP245" s="3">
        <v>5.25</v>
      </c>
      <c r="AQ245" s="2">
        <v>24.5</v>
      </c>
      <c r="AR245" s="2">
        <v>11.5</v>
      </c>
      <c r="AS245" s="3">
        <v>7.47</v>
      </c>
      <c r="AT245" s="3">
        <v>1.54</v>
      </c>
      <c r="AU245" s="1" t="s">
        <v>98</v>
      </c>
      <c r="AV245" s="1" t="s">
        <v>98</v>
      </c>
      <c r="AW245" s="1" t="s">
        <v>98</v>
      </c>
      <c r="AX245" s="14">
        <v>0.74099999999999999</v>
      </c>
      <c r="AY245" s="4">
        <v>879</v>
      </c>
      <c r="AZ245" s="1" t="s">
        <v>98</v>
      </c>
      <c r="BA245" s="2">
        <v>19.600000000000001</v>
      </c>
      <c r="BB245" s="2">
        <v>16.8</v>
      </c>
      <c r="BC245" s="1" t="s">
        <v>98</v>
      </c>
      <c r="BD245" s="1" t="s">
        <v>98</v>
      </c>
      <c r="BE245" s="3">
        <v>9.75</v>
      </c>
      <c r="BF245" s="2">
        <v>25.4</v>
      </c>
      <c r="BG245" s="1" t="s">
        <v>98</v>
      </c>
      <c r="BH245" s="1" t="s">
        <v>98</v>
      </c>
      <c r="BI245" s="1" t="s">
        <v>98</v>
      </c>
      <c r="BJ245" s="1" t="s">
        <v>98</v>
      </c>
      <c r="BK245" s="1" t="s">
        <v>98</v>
      </c>
      <c r="BL245" s="1" t="s">
        <v>98</v>
      </c>
      <c r="BM245" s="1" t="s">
        <v>98</v>
      </c>
      <c r="BN245" s="1" t="s">
        <v>98</v>
      </c>
      <c r="BO245" s="1" t="s">
        <v>98</v>
      </c>
      <c r="BP245" s="1" t="s">
        <v>98</v>
      </c>
      <c r="BQ245" s="1" t="s">
        <v>98</v>
      </c>
      <c r="BR245" s="1" t="s">
        <v>98</v>
      </c>
      <c r="BS245" s="1" t="s">
        <v>98</v>
      </c>
      <c r="BT245" s="1" t="s">
        <v>98</v>
      </c>
      <c r="BU245" s="1" t="s">
        <v>98</v>
      </c>
      <c r="BV245" s="1" t="s">
        <v>98</v>
      </c>
      <c r="BW245" s="3">
        <v>1.79</v>
      </c>
      <c r="BX245" s="2">
        <v>12</v>
      </c>
      <c r="BY245" s="2">
        <v>43.5</v>
      </c>
      <c r="BZ245" s="1" t="s">
        <v>98</v>
      </c>
      <c r="CA245" s="2">
        <v>50.1</v>
      </c>
      <c r="CB245" s="2">
        <v>31.6</v>
      </c>
      <c r="CC245" s="2">
        <v>38.1</v>
      </c>
      <c r="CD245" s="11">
        <v>10.125</v>
      </c>
      <c r="CE245" s="11">
        <v>3.5</v>
      </c>
      <c r="CF245" s="12" t="s">
        <v>98</v>
      </c>
      <c r="CG245" s="3">
        <f>Beams!$B$11/F245</f>
        <v>1091.2621359223301</v>
      </c>
      <c r="CH245" s="3">
        <f>Beams!$B$9/AO245</f>
        <v>246.49122807017542</v>
      </c>
      <c r="CI245" s="3">
        <f>Beams!$C$9/AS245</f>
        <v>1504.6854082998661</v>
      </c>
      <c r="CJ245" s="3">
        <f>Beams!$B$8*BE245/(AQ245*2*T245)</f>
        <v>4301.0204081632655</v>
      </c>
      <c r="CK245" s="3">
        <f>Beams!$C$8*BF245/(AM245*Q245)</f>
        <v>3339.1345029239765</v>
      </c>
      <c r="CL245" s="3">
        <f>Beams!$B$12*T245/AX245</f>
        <v>7887.7192982456145</v>
      </c>
      <c r="CM245" s="3">
        <f>Beams!$B$12*Q245/AX245</f>
        <v>4550.607287449393</v>
      </c>
      <c r="CN245" s="3">
        <f t="shared" si="6"/>
        <v>15818.47448435817</v>
      </c>
      <c r="CO245" s="3">
        <f t="shared" si="7"/>
        <v>10181.011536868307</v>
      </c>
      <c r="CP245" s="3"/>
      <c r="CQ245" s="3">
        <f>MIN(Beams!$B$21:$B$22)/MAX(CN245:CP245)-1</f>
        <v>0.26434442333719721</v>
      </c>
      <c r="CS245" s="1"/>
      <c r="CT245" s="3"/>
      <c r="CU245" s="3"/>
      <c r="CV245" s="1"/>
      <c r="CW245" s="1"/>
      <c r="CX245" s="1"/>
      <c r="CY245" s="2"/>
      <c r="CZ245" s="2"/>
      <c r="DA245" s="2"/>
      <c r="DB245" s="1"/>
      <c r="DC245" s="1"/>
      <c r="DD245" s="1"/>
      <c r="DE245" s="1"/>
      <c r="DF245" s="1"/>
      <c r="DG245" s="3"/>
      <c r="DH245" s="1"/>
      <c r="DI245" s="1"/>
      <c r="DJ245" s="2"/>
      <c r="DK245" s="1"/>
      <c r="DL245" s="1"/>
      <c r="DM245" s="2"/>
      <c r="DN245" s="1"/>
      <c r="DO245" s="1"/>
      <c r="DP245" s="1"/>
      <c r="DQ245" s="3"/>
      <c r="DR245" s="1"/>
      <c r="DS245" s="2"/>
      <c r="DT245" s="2"/>
      <c r="DU245" s="1"/>
      <c r="DV245" s="1"/>
      <c r="DW245" s="1"/>
      <c r="DX245" s="1"/>
      <c r="DY245" s="1"/>
      <c r="DZ245" s="1"/>
      <c r="EA245" s="1"/>
      <c r="EB245" s="1"/>
      <c r="EC245" s="1"/>
      <c r="ED245" s="4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</row>
    <row r="246" spans="1:162" x14ac:dyDescent="0.55000000000000004">
      <c r="A246" s="1" t="s">
        <v>17</v>
      </c>
      <c r="B246" s="1" t="s">
        <v>341</v>
      </c>
      <c r="C246" s="1" t="s">
        <v>341</v>
      </c>
      <c r="D246" s="1" t="s">
        <v>100</v>
      </c>
      <c r="E246" s="2">
        <v>30</v>
      </c>
      <c r="F246" s="3">
        <v>8.7899999999999991</v>
      </c>
      <c r="G246" s="2">
        <v>12.3</v>
      </c>
      <c r="H246" s="11">
        <v>12.375</v>
      </c>
      <c r="I246" s="1" t="s">
        <v>98</v>
      </c>
      <c r="J246" s="1" t="s">
        <v>98</v>
      </c>
      <c r="K246" s="1" t="s">
        <v>98</v>
      </c>
      <c r="L246" s="3">
        <v>6.52</v>
      </c>
      <c r="M246" s="11">
        <v>6.5</v>
      </c>
      <c r="N246" s="11" t="s">
        <v>98</v>
      </c>
      <c r="O246" s="1" t="s">
        <v>98</v>
      </c>
      <c r="P246" s="1" t="s">
        <v>98</v>
      </c>
      <c r="Q246" s="14">
        <v>0.26</v>
      </c>
      <c r="R246" s="11">
        <v>0.25</v>
      </c>
      <c r="S246" s="13">
        <v>0.125</v>
      </c>
      <c r="T246" s="14">
        <v>0.44</v>
      </c>
      <c r="U246" s="13">
        <v>0.4375</v>
      </c>
      <c r="V246" s="1" t="s">
        <v>98</v>
      </c>
      <c r="W246" s="1" t="s">
        <v>98</v>
      </c>
      <c r="X246" s="1" t="s">
        <v>98</v>
      </c>
      <c r="Y246" s="17">
        <v>0.74</v>
      </c>
      <c r="Z246" s="18">
        <v>1.125</v>
      </c>
      <c r="AA246" s="18">
        <v>0.75</v>
      </c>
      <c r="AB246" s="1" t="s">
        <v>98</v>
      </c>
      <c r="AC246" s="1" t="s">
        <v>98</v>
      </c>
      <c r="AD246" s="1" t="s">
        <v>98</v>
      </c>
      <c r="AE246" s="1" t="s">
        <v>98</v>
      </c>
      <c r="AF246" s="1" t="s">
        <v>98</v>
      </c>
      <c r="AG246" s="3">
        <v>7.41</v>
      </c>
      <c r="AH246" s="1" t="s">
        <v>98</v>
      </c>
      <c r="AI246" s="1" t="s">
        <v>98</v>
      </c>
      <c r="AJ246" s="2">
        <v>41.8</v>
      </c>
      <c r="AK246" s="1" t="s">
        <v>98</v>
      </c>
      <c r="AL246" s="1" t="s">
        <v>98</v>
      </c>
      <c r="AM246" s="4">
        <v>238</v>
      </c>
      <c r="AN246" s="2">
        <v>43.1</v>
      </c>
      <c r="AO246" s="2">
        <v>38.6</v>
      </c>
      <c r="AP246" s="3">
        <v>5.21</v>
      </c>
      <c r="AQ246" s="2">
        <v>20.3</v>
      </c>
      <c r="AR246" s="3">
        <v>9.56</v>
      </c>
      <c r="AS246" s="3">
        <v>6.24</v>
      </c>
      <c r="AT246" s="3">
        <v>1.52</v>
      </c>
      <c r="AU246" s="1" t="s">
        <v>98</v>
      </c>
      <c r="AV246" s="1" t="s">
        <v>98</v>
      </c>
      <c r="AW246" s="1" t="s">
        <v>98</v>
      </c>
      <c r="AX246" s="14">
        <v>0.45700000000000002</v>
      </c>
      <c r="AY246" s="4">
        <v>720</v>
      </c>
      <c r="AZ246" s="1" t="s">
        <v>98</v>
      </c>
      <c r="BA246" s="2">
        <v>19.3</v>
      </c>
      <c r="BB246" s="2">
        <v>13.9</v>
      </c>
      <c r="BC246" s="1" t="s">
        <v>98</v>
      </c>
      <c r="BD246" s="1" t="s">
        <v>98</v>
      </c>
      <c r="BE246" s="3">
        <v>8.17</v>
      </c>
      <c r="BF246" s="2">
        <v>21.3</v>
      </c>
      <c r="BG246" s="1" t="s">
        <v>98</v>
      </c>
      <c r="BH246" s="1" t="s">
        <v>98</v>
      </c>
      <c r="BI246" s="1" t="s">
        <v>98</v>
      </c>
      <c r="BJ246" s="1" t="s">
        <v>98</v>
      </c>
      <c r="BK246" s="1" t="s">
        <v>98</v>
      </c>
      <c r="BL246" s="1" t="s">
        <v>98</v>
      </c>
      <c r="BM246" s="1" t="s">
        <v>98</v>
      </c>
      <c r="BN246" s="1" t="s">
        <v>98</v>
      </c>
      <c r="BO246" s="1" t="s">
        <v>98</v>
      </c>
      <c r="BP246" s="1" t="s">
        <v>98</v>
      </c>
      <c r="BQ246" s="1" t="s">
        <v>98</v>
      </c>
      <c r="BR246" s="1" t="s">
        <v>98</v>
      </c>
      <c r="BS246" s="1" t="s">
        <v>98</v>
      </c>
      <c r="BT246" s="1" t="s">
        <v>98</v>
      </c>
      <c r="BU246" s="1" t="s">
        <v>98</v>
      </c>
      <c r="BV246" s="1" t="s">
        <v>98</v>
      </c>
      <c r="BW246" s="3">
        <v>1.77</v>
      </c>
      <c r="BX246" s="2">
        <v>11.9</v>
      </c>
      <c r="BY246" s="2">
        <v>43.1</v>
      </c>
      <c r="BZ246" s="1" t="s">
        <v>98</v>
      </c>
      <c r="CA246" s="2">
        <v>49.6</v>
      </c>
      <c r="CB246" s="2">
        <v>31.1</v>
      </c>
      <c r="CC246" s="2">
        <v>37.6</v>
      </c>
      <c r="CD246" s="11">
        <v>10.125</v>
      </c>
      <c r="CE246" s="11">
        <v>3.5</v>
      </c>
      <c r="CF246" s="12" t="s">
        <v>98</v>
      </c>
      <c r="CG246" s="3">
        <f>Beams!$B$11/F246</f>
        <v>1278.7258248009102</v>
      </c>
      <c r="CH246" s="3">
        <f>Beams!$B$9/AO246</f>
        <v>291.19170984455957</v>
      </c>
      <c r="CI246" s="3">
        <f>Beams!$C$9/AS246</f>
        <v>1801.2820512820513</v>
      </c>
      <c r="CJ246" s="3">
        <f>Beams!$B$8*BE246/(AQ246*2*T246)</f>
        <v>5140.5508284818625</v>
      </c>
      <c r="CK246" s="3">
        <f>Beams!$C$8*BF246/(AM246*Q246)</f>
        <v>3868.9722042663216</v>
      </c>
      <c r="CL246" s="3">
        <f>Beams!$B$12*T246/AX246</f>
        <v>10821.881838074398</v>
      </c>
      <c r="CM246" s="3">
        <f>Beams!$B$12*Q246/AX246</f>
        <v>6394.7483588621444</v>
      </c>
      <c r="CN246" s="3">
        <f t="shared" si="6"/>
        <v>21023.324063061675</v>
      </c>
      <c r="CO246" s="3">
        <f t="shared" si="7"/>
        <v>13377.228566479096</v>
      </c>
      <c r="CP246" s="3"/>
      <c r="CQ246" s="3">
        <f>MIN(Beams!$B$21:$B$22)/MAX(CN246:CP246)-1</f>
        <v>-4.8675654715310768E-2</v>
      </c>
      <c r="CS246" s="1"/>
      <c r="CT246" s="2"/>
      <c r="CU246" s="2"/>
      <c r="CV246" s="1"/>
      <c r="CW246" s="1"/>
      <c r="CX246" s="1"/>
      <c r="CY246" s="2"/>
      <c r="CZ246" s="2"/>
      <c r="DA246" s="2"/>
      <c r="DB246" s="1"/>
      <c r="DC246" s="1"/>
      <c r="DD246" s="1"/>
      <c r="DE246" s="1"/>
      <c r="DF246" s="1"/>
      <c r="DG246" s="3"/>
      <c r="DH246" s="1"/>
      <c r="DI246" s="1"/>
      <c r="DJ246" s="2"/>
      <c r="DK246" s="1"/>
      <c r="DL246" s="1"/>
      <c r="DM246" s="2"/>
      <c r="DN246" s="1"/>
      <c r="DO246" s="1"/>
      <c r="DP246" s="1"/>
      <c r="DQ246" s="3"/>
      <c r="DR246" s="2"/>
      <c r="DS246" s="2"/>
      <c r="DT246" s="2"/>
      <c r="DU246" s="1"/>
      <c r="DV246" s="1"/>
      <c r="DW246" s="1"/>
      <c r="DX246" s="1"/>
      <c r="DY246" s="2"/>
      <c r="DZ246" s="1"/>
      <c r="EA246" s="1"/>
      <c r="EB246" s="1"/>
      <c r="EC246" s="1"/>
      <c r="ED246" s="4"/>
      <c r="EE246" s="2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</row>
    <row r="247" spans="1:162" x14ac:dyDescent="0.55000000000000004">
      <c r="A247" s="1" t="s">
        <v>17</v>
      </c>
      <c r="B247" s="1" t="s">
        <v>342</v>
      </c>
      <c r="C247" s="1" t="s">
        <v>342</v>
      </c>
      <c r="D247" s="1" t="s">
        <v>100</v>
      </c>
      <c r="E247" s="2">
        <v>26</v>
      </c>
      <c r="F247" s="3">
        <v>7.65</v>
      </c>
      <c r="G247" s="2">
        <v>12.2</v>
      </c>
      <c r="H247" s="11">
        <v>12.25</v>
      </c>
      <c r="I247" s="1" t="s">
        <v>98</v>
      </c>
      <c r="J247" s="1" t="s">
        <v>98</v>
      </c>
      <c r="K247" s="1" t="s">
        <v>98</v>
      </c>
      <c r="L247" s="3">
        <v>6.49</v>
      </c>
      <c r="M247" s="11">
        <v>6.5</v>
      </c>
      <c r="N247" s="11" t="s">
        <v>98</v>
      </c>
      <c r="O247" s="1" t="s">
        <v>98</v>
      </c>
      <c r="P247" s="1" t="s">
        <v>98</v>
      </c>
      <c r="Q247" s="14">
        <v>0.23</v>
      </c>
      <c r="R247" s="11">
        <v>0.25</v>
      </c>
      <c r="S247" s="13">
        <v>0.125</v>
      </c>
      <c r="T247" s="14">
        <v>0.38</v>
      </c>
      <c r="U247" s="13">
        <v>0.375</v>
      </c>
      <c r="V247" s="1" t="s">
        <v>98</v>
      </c>
      <c r="W247" s="1" t="s">
        <v>98</v>
      </c>
      <c r="X247" s="1" t="s">
        <v>98</v>
      </c>
      <c r="Y247" s="17">
        <v>0.68</v>
      </c>
      <c r="Z247" s="18">
        <v>1.0625</v>
      </c>
      <c r="AA247" s="18">
        <v>0.75</v>
      </c>
      <c r="AB247" s="1" t="s">
        <v>98</v>
      </c>
      <c r="AC247" s="1" t="s">
        <v>98</v>
      </c>
      <c r="AD247" s="1" t="s">
        <v>98</v>
      </c>
      <c r="AE247" s="1" t="s">
        <v>98</v>
      </c>
      <c r="AF247" s="1" t="s">
        <v>98</v>
      </c>
      <c r="AG247" s="3">
        <v>8.5399999999999991</v>
      </c>
      <c r="AH247" s="1" t="s">
        <v>98</v>
      </c>
      <c r="AI247" s="1" t="s">
        <v>98</v>
      </c>
      <c r="AJ247" s="2">
        <v>47.2</v>
      </c>
      <c r="AK247" s="1" t="s">
        <v>98</v>
      </c>
      <c r="AL247" s="1" t="s">
        <v>98</v>
      </c>
      <c r="AM247" s="4">
        <v>204</v>
      </c>
      <c r="AN247" s="2">
        <v>37.200000000000003</v>
      </c>
      <c r="AO247" s="2">
        <v>33.4</v>
      </c>
      <c r="AP247" s="3">
        <v>5.17</v>
      </c>
      <c r="AQ247" s="2">
        <v>17.3</v>
      </c>
      <c r="AR247" s="3">
        <v>8.17</v>
      </c>
      <c r="AS247" s="3">
        <v>5.34</v>
      </c>
      <c r="AT247" s="3">
        <v>1.51</v>
      </c>
      <c r="AU247" s="1" t="s">
        <v>98</v>
      </c>
      <c r="AV247" s="1" t="s">
        <v>98</v>
      </c>
      <c r="AW247" s="1" t="s">
        <v>98</v>
      </c>
      <c r="AX247" s="14">
        <v>0.3</v>
      </c>
      <c r="AY247" s="4">
        <v>607</v>
      </c>
      <c r="AZ247" s="1" t="s">
        <v>98</v>
      </c>
      <c r="BA247" s="2">
        <v>19.2</v>
      </c>
      <c r="BB247" s="2">
        <v>11.8</v>
      </c>
      <c r="BC247" s="1" t="s">
        <v>98</v>
      </c>
      <c r="BD247" s="1" t="s">
        <v>98</v>
      </c>
      <c r="BE247" s="3">
        <v>7.03</v>
      </c>
      <c r="BF247" s="2">
        <v>18.3</v>
      </c>
      <c r="BG247" s="1" t="s">
        <v>98</v>
      </c>
      <c r="BH247" s="1" t="s">
        <v>98</v>
      </c>
      <c r="BI247" s="1" t="s">
        <v>98</v>
      </c>
      <c r="BJ247" s="1" t="s">
        <v>98</v>
      </c>
      <c r="BK247" s="1" t="s">
        <v>98</v>
      </c>
      <c r="BL247" s="1" t="s">
        <v>98</v>
      </c>
      <c r="BM247" s="1" t="s">
        <v>98</v>
      </c>
      <c r="BN247" s="1" t="s">
        <v>98</v>
      </c>
      <c r="BO247" s="1" t="s">
        <v>98</v>
      </c>
      <c r="BP247" s="1" t="s">
        <v>98</v>
      </c>
      <c r="BQ247" s="1" t="s">
        <v>98</v>
      </c>
      <c r="BR247" s="1" t="s">
        <v>98</v>
      </c>
      <c r="BS247" s="1" t="s">
        <v>98</v>
      </c>
      <c r="BT247" s="1" t="s">
        <v>98</v>
      </c>
      <c r="BU247" s="1" t="s">
        <v>98</v>
      </c>
      <c r="BV247" s="1" t="s">
        <v>98</v>
      </c>
      <c r="BW247" s="3">
        <v>1.75</v>
      </c>
      <c r="BX247" s="2">
        <v>11.8</v>
      </c>
      <c r="BY247" s="2">
        <v>42.9</v>
      </c>
      <c r="BZ247" s="1" t="s">
        <v>98</v>
      </c>
      <c r="CA247" s="2">
        <v>49.4</v>
      </c>
      <c r="CB247" s="2">
        <v>30.9</v>
      </c>
      <c r="CC247" s="2">
        <v>37.4</v>
      </c>
      <c r="CD247" s="11">
        <v>10.125</v>
      </c>
      <c r="CE247" s="11">
        <v>3.5</v>
      </c>
      <c r="CF247" s="12" t="s">
        <v>98</v>
      </c>
      <c r="CG247" s="3">
        <f>Beams!$B$11/F247</f>
        <v>1469.2810457516339</v>
      </c>
      <c r="CH247" s="3">
        <f>Beams!$B$9/AO247</f>
        <v>336.52694610778445</v>
      </c>
      <c r="CI247" s="3">
        <f>Beams!$C$9/AS247</f>
        <v>2104.8689138576779</v>
      </c>
      <c r="CJ247" s="3">
        <f>Beams!$B$8*BE247/(AQ247*2*T247)</f>
        <v>6009.8265895953746</v>
      </c>
      <c r="CK247" s="3">
        <f>Beams!$C$8*BF247/(AM247*Q247)</f>
        <v>4383.8874680306908</v>
      </c>
      <c r="CL247" s="3">
        <f>Beams!$B$12*T247/AX247</f>
        <v>14237.333333333334</v>
      </c>
      <c r="CM247" s="3">
        <f>Beams!$B$12*Q247/AX247</f>
        <v>8617.3333333333339</v>
      </c>
      <c r="CN247" s="3">
        <f t="shared" si="6"/>
        <v>27050.922758849927</v>
      </c>
      <c r="CO247" s="3">
        <f t="shared" si="7"/>
        <v>17196.630576694726</v>
      </c>
      <c r="CP247" s="3"/>
      <c r="CQ247" s="3">
        <f>MIN(Beams!$B$21:$B$22)/MAX(CN247:CP247)-1</f>
        <v>-0.26065368718496529</v>
      </c>
      <c r="CS247" s="1"/>
      <c r="CT247" s="3"/>
      <c r="CU247" s="3"/>
      <c r="CV247" s="1"/>
      <c r="CW247" s="1"/>
      <c r="CX247" s="1"/>
      <c r="CY247" s="2"/>
      <c r="CZ247" s="2"/>
      <c r="DA247" s="2"/>
      <c r="DB247" s="1"/>
      <c r="DC247" s="1"/>
      <c r="DD247" s="1"/>
      <c r="DE247" s="1"/>
      <c r="DF247" s="1"/>
      <c r="DG247" s="3"/>
      <c r="DH247" s="1"/>
      <c r="DI247" s="1"/>
      <c r="DJ247" s="2"/>
      <c r="DK247" s="1"/>
      <c r="DL247" s="1"/>
      <c r="DM247" s="2"/>
      <c r="DN247" s="1"/>
      <c r="DO247" s="1"/>
      <c r="DP247" s="1"/>
      <c r="DQ247" s="3"/>
      <c r="DR247" s="2"/>
      <c r="DS247" s="2"/>
      <c r="DT247" s="2"/>
      <c r="DU247" s="1"/>
      <c r="DV247" s="1"/>
      <c r="DW247" s="1"/>
      <c r="DX247" s="2"/>
      <c r="DY247" s="2"/>
      <c r="DZ247" s="1"/>
      <c r="EA247" s="1"/>
      <c r="EB247" s="1"/>
      <c r="EC247" s="1"/>
      <c r="ED247" s="4"/>
      <c r="EE247" s="2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</row>
    <row r="248" spans="1:162" x14ac:dyDescent="0.55000000000000004">
      <c r="A248" s="1" t="s">
        <v>17</v>
      </c>
      <c r="B248" s="1" t="s">
        <v>343</v>
      </c>
      <c r="C248" s="1" t="s">
        <v>343</v>
      </c>
      <c r="D248" s="1" t="s">
        <v>100</v>
      </c>
      <c r="E248" s="2">
        <v>22</v>
      </c>
      <c r="F248" s="3">
        <v>6.48</v>
      </c>
      <c r="G248" s="2">
        <v>12.3</v>
      </c>
      <c r="H248" s="11">
        <v>12.25</v>
      </c>
      <c r="I248" s="1" t="s">
        <v>98</v>
      </c>
      <c r="J248" s="1" t="s">
        <v>98</v>
      </c>
      <c r="K248" s="1" t="s">
        <v>98</v>
      </c>
      <c r="L248" s="3">
        <v>4.03</v>
      </c>
      <c r="M248" s="11">
        <v>4</v>
      </c>
      <c r="N248" s="11" t="s">
        <v>98</v>
      </c>
      <c r="O248" s="1" t="s">
        <v>98</v>
      </c>
      <c r="P248" s="1" t="s">
        <v>98</v>
      </c>
      <c r="Q248" s="14">
        <v>0.26</v>
      </c>
      <c r="R248" s="11">
        <v>0.25</v>
      </c>
      <c r="S248" s="13">
        <v>0.125</v>
      </c>
      <c r="T248" s="14">
        <v>0.42499999999999999</v>
      </c>
      <c r="U248" s="13">
        <v>0.4375</v>
      </c>
      <c r="V248" s="1" t="s">
        <v>98</v>
      </c>
      <c r="W248" s="1" t="s">
        <v>98</v>
      </c>
      <c r="X248" s="1" t="s">
        <v>98</v>
      </c>
      <c r="Y248" s="17">
        <v>0.72499999999999998</v>
      </c>
      <c r="Z248" s="18">
        <v>0.9375</v>
      </c>
      <c r="AA248" s="18">
        <v>0.625</v>
      </c>
      <c r="AB248" s="1" t="s">
        <v>98</v>
      </c>
      <c r="AC248" s="1" t="s">
        <v>98</v>
      </c>
      <c r="AD248" s="1" t="s">
        <v>98</v>
      </c>
      <c r="AE248" s="1" t="s">
        <v>98</v>
      </c>
      <c r="AF248" s="1" t="s">
        <v>98</v>
      </c>
      <c r="AG248" s="3">
        <v>4.74</v>
      </c>
      <c r="AH248" s="1" t="s">
        <v>98</v>
      </c>
      <c r="AI248" s="1" t="s">
        <v>98</v>
      </c>
      <c r="AJ248" s="2">
        <v>41.8</v>
      </c>
      <c r="AK248" s="1" t="s">
        <v>98</v>
      </c>
      <c r="AL248" s="1" t="s">
        <v>98</v>
      </c>
      <c r="AM248" s="4">
        <v>156</v>
      </c>
      <c r="AN248" s="2">
        <v>29.3</v>
      </c>
      <c r="AO248" s="2">
        <v>25.4</v>
      </c>
      <c r="AP248" s="3">
        <v>4.91</v>
      </c>
      <c r="AQ248" s="3">
        <v>4.66</v>
      </c>
      <c r="AR248" s="3">
        <v>3.66</v>
      </c>
      <c r="AS248" s="3">
        <v>2.31</v>
      </c>
      <c r="AT248" s="14">
        <v>0.84799999999999998</v>
      </c>
      <c r="AU248" s="1" t="s">
        <v>98</v>
      </c>
      <c r="AV248" s="1" t="s">
        <v>98</v>
      </c>
      <c r="AW248" s="1" t="s">
        <v>98</v>
      </c>
      <c r="AX248" s="14">
        <v>0.29299999999999998</v>
      </c>
      <c r="AY248" s="4">
        <v>164</v>
      </c>
      <c r="AZ248" s="1" t="s">
        <v>98</v>
      </c>
      <c r="BA248" s="2">
        <v>12</v>
      </c>
      <c r="BB248" s="3">
        <v>5.12</v>
      </c>
      <c r="BC248" s="1" t="s">
        <v>98</v>
      </c>
      <c r="BD248" s="1" t="s">
        <v>98</v>
      </c>
      <c r="BE248" s="3">
        <v>4.76</v>
      </c>
      <c r="BF248" s="2">
        <v>14.4</v>
      </c>
      <c r="BG248" s="1" t="s">
        <v>98</v>
      </c>
      <c r="BH248" s="1" t="s">
        <v>98</v>
      </c>
      <c r="BI248" s="1" t="s">
        <v>98</v>
      </c>
      <c r="BJ248" s="1" t="s">
        <v>98</v>
      </c>
      <c r="BK248" s="1" t="s">
        <v>98</v>
      </c>
      <c r="BL248" s="1" t="s">
        <v>98</v>
      </c>
      <c r="BM248" s="1" t="s">
        <v>98</v>
      </c>
      <c r="BN248" s="1" t="s">
        <v>98</v>
      </c>
      <c r="BO248" s="1" t="s">
        <v>98</v>
      </c>
      <c r="BP248" s="1" t="s">
        <v>98</v>
      </c>
      <c r="BQ248" s="1" t="s">
        <v>98</v>
      </c>
      <c r="BR248" s="1" t="s">
        <v>98</v>
      </c>
      <c r="BS248" s="1" t="s">
        <v>98</v>
      </c>
      <c r="BT248" s="1" t="s">
        <v>98</v>
      </c>
      <c r="BU248" s="1" t="s">
        <v>98</v>
      </c>
      <c r="BV248" s="1" t="s">
        <v>98</v>
      </c>
      <c r="BW248" s="3">
        <v>1.04</v>
      </c>
      <c r="BX248" s="2">
        <v>11.9</v>
      </c>
      <c r="BY248" s="2">
        <v>35.700000000000003</v>
      </c>
      <c r="BZ248" s="1" t="s">
        <v>98</v>
      </c>
      <c r="CA248" s="2">
        <v>39.700000000000003</v>
      </c>
      <c r="CB248" s="2">
        <v>28.6</v>
      </c>
      <c r="CC248" s="2">
        <v>32.700000000000003</v>
      </c>
      <c r="CD248" s="11">
        <v>10.375</v>
      </c>
      <c r="CE248" s="11">
        <v>2.25</v>
      </c>
      <c r="CF248" s="12" t="s">
        <v>98</v>
      </c>
      <c r="CG248" s="3">
        <f>Beams!$B$11/F248</f>
        <v>1734.5679012345679</v>
      </c>
      <c r="CH248" s="3">
        <f>Beams!$B$9/AO248</f>
        <v>442.51968503937013</v>
      </c>
      <c r="CI248" s="3">
        <f>Beams!$C$9/AS248</f>
        <v>4865.8008658008657</v>
      </c>
      <c r="CJ248" s="3">
        <f>Beams!$B$8*BE248/(AQ248*2*T248)</f>
        <v>13507.296137339055</v>
      </c>
      <c r="CK248" s="3">
        <f>Beams!$C$8*BF248/(AM248*Q248)</f>
        <v>3990.5325443786978</v>
      </c>
      <c r="CL248" s="3">
        <f>Beams!$B$12*T248/AX248</f>
        <v>16303.754266211605</v>
      </c>
      <c r="CM248" s="3">
        <f>Beams!$B$12*Q248/AX248</f>
        <v>9974.0614334470993</v>
      </c>
      <c r="CN248" s="3">
        <f t="shared" si="6"/>
        <v>37341.406428959417</v>
      </c>
      <c r="CO248" s="3">
        <f t="shared" si="7"/>
        <v>19895.251497433641</v>
      </c>
      <c r="CP248" s="3"/>
      <c r="CQ248" s="3">
        <f>MIN(Beams!$B$21:$B$22)/MAX(CN248:CP248)-1</f>
        <v>-0.46440153404373696</v>
      </c>
      <c r="CS248" s="1"/>
      <c r="CT248" s="3"/>
      <c r="CU248" s="3"/>
      <c r="CV248" s="1"/>
      <c r="CW248" s="1"/>
      <c r="CX248" s="1"/>
      <c r="CY248" s="2"/>
      <c r="CZ248" s="2"/>
      <c r="DA248" s="2"/>
      <c r="DB248" s="1"/>
      <c r="DC248" s="1"/>
      <c r="DD248" s="1"/>
      <c r="DE248" s="1"/>
      <c r="DF248" s="1"/>
      <c r="DG248" s="3"/>
      <c r="DH248" s="1"/>
      <c r="DI248" s="1"/>
      <c r="DJ248" s="2"/>
      <c r="DK248" s="1"/>
      <c r="DL248" s="1"/>
      <c r="DM248" s="2"/>
      <c r="DN248" s="1"/>
      <c r="DO248" s="1"/>
      <c r="DP248" s="1"/>
      <c r="DQ248" s="3"/>
      <c r="DR248" s="2"/>
      <c r="DS248" s="2"/>
      <c r="DT248" s="2"/>
      <c r="DU248" s="1"/>
      <c r="DV248" s="1"/>
      <c r="DW248" s="1"/>
      <c r="DX248" s="2"/>
      <c r="DY248" s="2"/>
      <c r="DZ248" s="1"/>
      <c r="EA248" s="1"/>
      <c r="EB248" s="1"/>
      <c r="EC248" s="1"/>
      <c r="ED248" s="4"/>
      <c r="EE248" s="2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2"/>
      <c r="EX248" s="1"/>
      <c r="EY248" s="1"/>
      <c r="EZ248" s="1"/>
      <c r="FA248" s="1"/>
      <c r="FB248" s="1"/>
      <c r="FC248" s="1"/>
      <c r="FD248" s="1"/>
      <c r="FE248" s="1"/>
      <c r="FF248" s="1"/>
    </row>
    <row r="249" spans="1:162" x14ac:dyDescent="0.55000000000000004">
      <c r="A249" s="1" t="s">
        <v>17</v>
      </c>
      <c r="B249" s="1" t="s">
        <v>344</v>
      </c>
      <c r="C249" s="1" t="s">
        <v>344</v>
      </c>
      <c r="D249" s="1" t="s">
        <v>100</v>
      </c>
      <c r="E249" s="2">
        <v>19</v>
      </c>
      <c r="F249" s="3">
        <v>5.57</v>
      </c>
      <c r="G249" s="2">
        <v>12.2</v>
      </c>
      <c r="H249" s="11">
        <v>12.125</v>
      </c>
      <c r="I249" s="1" t="s">
        <v>98</v>
      </c>
      <c r="J249" s="1" t="s">
        <v>98</v>
      </c>
      <c r="K249" s="1" t="s">
        <v>98</v>
      </c>
      <c r="L249" s="3">
        <v>4.01</v>
      </c>
      <c r="M249" s="11">
        <v>4</v>
      </c>
      <c r="N249" s="11" t="s">
        <v>98</v>
      </c>
      <c r="O249" s="1" t="s">
        <v>98</v>
      </c>
      <c r="P249" s="1" t="s">
        <v>98</v>
      </c>
      <c r="Q249" s="14">
        <v>0.23499999999999999</v>
      </c>
      <c r="R249" s="11">
        <v>0.25</v>
      </c>
      <c r="S249" s="13">
        <v>0.125</v>
      </c>
      <c r="T249" s="14">
        <v>0.35</v>
      </c>
      <c r="U249" s="13">
        <v>0.375</v>
      </c>
      <c r="V249" s="1" t="s">
        <v>98</v>
      </c>
      <c r="W249" s="1" t="s">
        <v>98</v>
      </c>
      <c r="X249" s="1" t="s">
        <v>98</v>
      </c>
      <c r="Y249" s="17">
        <v>0.65</v>
      </c>
      <c r="Z249" s="18">
        <v>0.875</v>
      </c>
      <c r="AA249" s="18">
        <v>0.5625</v>
      </c>
      <c r="AB249" s="1" t="s">
        <v>98</v>
      </c>
      <c r="AC249" s="1" t="s">
        <v>98</v>
      </c>
      <c r="AD249" s="1" t="s">
        <v>98</v>
      </c>
      <c r="AE249" s="1" t="s">
        <v>98</v>
      </c>
      <c r="AF249" s="1" t="s">
        <v>98</v>
      </c>
      <c r="AG249" s="3">
        <v>5.72</v>
      </c>
      <c r="AH249" s="1" t="s">
        <v>98</v>
      </c>
      <c r="AI249" s="1" t="s">
        <v>98</v>
      </c>
      <c r="AJ249" s="2">
        <v>46.2</v>
      </c>
      <c r="AK249" s="1" t="s">
        <v>98</v>
      </c>
      <c r="AL249" s="1" t="s">
        <v>98</v>
      </c>
      <c r="AM249" s="4">
        <v>130</v>
      </c>
      <c r="AN249" s="2">
        <v>24.7</v>
      </c>
      <c r="AO249" s="2">
        <v>21.3</v>
      </c>
      <c r="AP249" s="3">
        <v>4.82</v>
      </c>
      <c r="AQ249" s="3">
        <v>3.76</v>
      </c>
      <c r="AR249" s="3">
        <v>2.98</v>
      </c>
      <c r="AS249" s="3">
        <v>1.88</v>
      </c>
      <c r="AT249" s="14">
        <v>0.82199999999999995</v>
      </c>
      <c r="AU249" s="1" t="s">
        <v>98</v>
      </c>
      <c r="AV249" s="1" t="s">
        <v>98</v>
      </c>
      <c r="AW249" s="1" t="s">
        <v>98</v>
      </c>
      <c r="AX249" s="14">
        <v>0.18</v>
      </c>
      <c r="AY249" s="4">
        <v>131</v>
      </c>
      <c r="AZ249" s="1" t="s">
        <v>98</v>
      </c>
      <c r="BA249" s="2">
        <v>11.9</v>
      </c>
      <c r="BB249" s="3">
        <v>4.17</v>
      </c>
      <c r="BC249" s="1" t="s">
        <v>98</v>
      </c>
      <c r="BD249" s="1" t="s">
        <v>98</v>
      </c>
      <c r="BE249" s="3">
        <v>3.91</v>
      </c>
      <c r="BF249" s="2">
        <v>12.2</v>
      </c>
      <c r="BG249" s="1" t="s">
        <v>98</v>
      </c>
      <c r="BH249" s="1" t="s">
        <v>98</v>
      </c>
      <c r="BI249" s="1" t="s">
        <v>98</v>
      </c>
      <c r="BJ249" s="1" t="s">
        <v>98</v>
      </c>
      <c r="BK249" s="1" t="s">
        <v>98</v>
      </c>
      <c r="BL249" s="1" t="s">
        <v>98</v>
      </c>
      <c r="BM249" s="1" t="s">
        <v>98</v>
      </c>
      <c r="BN249" s="1" t="s">
        <v>98</v>
      </c>
      <c r="BO249" s="1" t="s">
        <v>98</v>
      </c>
      <c r="BP249" s="1" t="s">
        <v>98</v>
      </c>
      <c r="BQ249" s="1" t="s">
        <v>98</v>
      </c>
      <c r="BR249" s="1" t="s">
        <v>98</v>
      </c>
      <c r="BS249" s="1" t="s">
        <v>98</v>
      </c>
      <c r="BT249" s="1" t="s">
        <v>98</v>
      </c>
      <c r="BU249" s="1" t="s">
        <v>98</v>
      </c>
      <c r="BV249" s="1" t="s">
        <v>98</v>
      </c>
      <c r="BW249" s="3">
        <v>1.02</v>
      </c>
      <c r="BX249" s="2">
        <v>11.9</v>
      </c>
      <c r="BY249" s="2">
        <v>35.5</v>
      </c>
      <c r="BZ249" s="1" t="s">
        <v>98</v>
      </c>
      <c r="CA249" s="2">
        <v>39.5</v>
      </c>
      <c r="CB249" s="2">
        <v>28.4</v>
      </c>
      <c r="CC249" s="2">
        <v>32.4</v>
      </c>
      <c r="CD249" s="11">
        <v>10.375</v>
      </c>
      <c r="CE249" s="11">
        <v>2.25</v>
      </c>
      <c r="CF249" s="12" t="s">
        <v>98</v>
      </c>
      <c r="CG249" s="3">
        <f>Beams!$B$11/F249</f>
        <v>2017.9533213644522</v>
      </c>
      <c r="CH249" s="3">
        <f>Beams!$B$9/AO249</f>
        <v>527.69953051643188</v>
      </c>
      <c r="CI249" s="3">
        <f>Beams!$C$9/AS249</f>
        <v>5978.7234042553191</v>
      </c>
      <c r="CJ249" s="3">
        <f>Beams!$B$8*BE249/(AQ249*2*T249)</f>
        <v>16697.720364741643</v>
      </c>
      <c r="CK249" s="3">
        <f>Beams!$C$8*BF249/(AM249*Q249)</f>
        <v>4488.6415711947629</v>
      </c>
      <c r="CL249" s="3">
        <f>Beams!$B$12*T249/AX249</f>
        <v>21855.555555555555</v>
      </c>
      <c r="CM249" s="3">
        <f>Beams!$B$12*Q249/AX249</f>
        <v>14674.444444444443</v>
      </c>
      <c r="CN249" s="3">
        <f t="shared" si="6"/>
        <v>48395.273659929109</v>
      </c>
      <c r="CO249" s="3">
        <f t="shared" si="7"/>
        <v>27912.840401496425</v>
      </c>
      <c r="CP249" s="3"/>
      <c r="CQ249" s="3">
        <f>MIN(Beams!$B$21:$B$22)/MAX(CN249:CP249)-1</f>
        <v>-0.58673650364002716</v>
      </c>
      <c r="CS249" s="1"/>
      <c r="CT249" s="3"/>
      <c r="CU249" s="3"/>
      <c r="CV249" s="1"/>
      <c r="CW249" s="1"/>
      <c r="CX249" s="1"/>
      <c r="CY249" s="2"/>
      <c r="CZ249" s="2"/>
      <c r="DA249" s="2"/>
      <c r="DB249" s="1"/>
      <c r="DC249" s="1"/>
      <c r="DD249" s="1"/>
      <c r="DE249" s="1"/>
      <c r="DF249" s="1"/>
      <c r="DG249" s="3"/>
      <c r="DH249" s="1"/>
      <c r="DI249" s="1"/>
      <c r="DJ249" s="2"/>
      <c r="DK249" s="1"/>
      <c r="DL249" s="1"/>
      <c r="DM249" s="2"/>
      <c r="DN249" s="1"/>
      <c r="DO249" s="1"/>
      <c r="DP249" s="1"/>
      <c r="DQ249" s="14"/>
      <c r="DR249" s="2"/>
      <c r="DS249" s="2"/>
      <c r="DT249" s="2"/>
      <c r="DU249" s="1"/>
      <c r="DV249" s="1"/>
      <c r="DW249" s="1"/>
      <c r="DX249" s="2"/>
      <c r="DY249" s="2"/>
      <c r="DZ249" s="1"/>
      <c r="EA249" s="1"/>
      <c r="EB249" s="1"/>
      <c r="EC249" s="1"/>
      <c r="ED249" s="4"/>
      <c r="EE249" s="2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</row>
    <row r="250" spans="1:162" x14ac:dyDescent="0.55000000000000004">
      <c r="A250" s="1" t="s">
        <v>17</v>
      </c>
      <c r="B250" s="1" t="s">
        <v>345</v>
      </c>
      <c r="C250" s="1" t="s">
        <v>345</v>
      </c>
      <c r="D250" s="1" t="s">
        <v>100</v>
      </c>
      <c r="E250" s="2">
        <v>16</v>
      </c>
      <c r="F250" s="3">
        <v>4.71</v>
      </c>
      <c r="G250" s="2">
        <v>12</v>
      </c>
      <c r="H250" s="11">
        <v>12</v>
      </c>
      <c r="I250" s="1" t="s">
        <v>98</v>
      </c>
      <c r="J250" s="1" t="s">
        <v>98</v>
      </c>
      <c r="K250" s="1" t="s">
        <v>98</v>
      </c>
      <c r="L250" s="3">
        <v>3.99</v>
      </c>
      <c r="M250" s="11">
        <v>4</v>
      </c>
      <c r="N250" s="11" t="s">
        <v>98</v>
      </c>
      <c r="O250" s="1" t="s">
        <v>98</v>
      </c>
      <c r="P250" s="1" t="s">
        <v>98</v>
      </c>
      <c r="Q250" s="14">
        <v>0.22</v>
      </c>
      <c r="R250" s="11">
        <v>0.25</v>
      </c>
      <c r="S250" s="13">
        <v>0.125</v>
      </c>
      <c r="T250" s="14">
        <v>0.26500000000000001</v>
      </c>
      <c r="U250" s="13">
        <v>0.25</v>
      </c>
      <c r="V250" s="1" t="s">
        <v>98</v>
      </c>
      <c r="W250" s="1" t="s">
        <v>98</v>
      </c>
      <c r="X250" s="1" t="s">
        <v>98</v>
      </c>
      <c r="Y250" s="17">
        <v>0.56499999999999995</v>
      </c>
      <c r="Z250" s="18">
        <v>0.8125</v>
      </c>
      <c r="AA250" s="18">
        <v>0.5625</v>
      </c>
      <c r="AB250" s="1" t="s">
        <v>98</v>
      </c>
      <c r="AC250" s="1" t="s">
        <v>98</v>
      </c>
      <c r="AD250" s="1" t="s">
        <v>98</v>
      </c>
      <c r="AE250" s="1" t="s">
        <v>98</v>
      </c>
      <c r="AF250" s="1" t="s">
        <v>98</v>
      </c>
      <c r="AG250" s="3">
        <v>7.53</v>
      </c>
      <c r="AH250" s="1" t="s">
        <v>98</v>
      </c>
      <c r="AI250" s="1" t="s">
        <v>98</v>
      </c>
      <c r="AJ250" s="2">
        <v>49.4</v>
      </c>
      <c r="AK250" s="1" t="s">
        <v>98</v>
      </c>
      <c r="AL250" s="1" t="s">
        <v>98</v>
      </c>
      <c r="AM250" s="4">
        <v>103</v>
      </c>
      <c r="AN250" s="2">
        <v>20.100000000000001</v>
      </c>
      <c r="AO250" s="2">
        <v>17.100000000000001</v>
      </c>
      <c r="AP250" s="3">
        <v>4.67</v>
      </c>
      <c r="AQ250" s="3">
        <v>2.82</v>
      </c>
      <c r="AR250" s="3">
        <v>2.2599999999999998</v>
      </c>
      <c r="AS250" s="3">
        <v>1.41</v>
      </c>
      <c r="AT250" s="14">
        <v>0.77300000000000002</v>
      </c>
      <c r="AU250" s="1" t="s">
        <v>98</v>
      </c>
      <c r="AV250" s="1" t="s">
        <v>98</v>
      </c>
      <c r="AW250" s="1" t="s">
        <v>98</v>
      </c>
      <c r="AX250" s="14">
        <v>0.10299999999999999</v>
      </c>
      <c r="AY250" s="2">
        <v>96.9</v>
      </c>
      <c r="AZ250" s="1" t="s">
        <v>98</v>
      </c>
      <c r="BA250" s="2">
        <v>11.7</v>
      </c>
      <c r="BB250" s="3">
        <v>3.09</v>
      </c>
      <c r="BC250" s="1" t="s">
        <v>98</v>
      </c>
      <c r="BD250" s="1" t="s">
        <v>98</v>
      </c>
      <c r="BE250" s="3">
        <v>2.93</v>
      </c>
      <c r="BF250" s="3">
        <v>9.82</v>
      </c>
      <c r="BG250" s="1" t="s">
        <v>98</v>
      </c>
      <c r="BH250" s="1" t="s">
        <v>98</v>
      </c>
      <c r="BI250" s="1" t="s">
        <v>98</v>
      </c>
      <c r="BJ250" s="1" t="s">
        <v>98</v>
      </c>
      <c r="BK250" s="1" t="s">
        <v>98</v>
      </c>
      <c r="BL250" s="1" t="s">
        <v>98</v>
      </c>
      <c r="BM250" s="1" t="s">
        <v>98</v>
      </c>
      <c r="BN250" s="1" t="s">
        <v>98</v>
      </c>
      <c r="BO250" s="1" t="s">
        <v>98</v>
      </c>
      <c r="BP250" s="1" t="s">
        <v>98</v>
      </c>
      <c r="BQ250" s="1" t="s">
        <v>98</v>
      </c>
      <c r="BR250" s="1" t="s">
        <v>98</v>
      </c>
      <c r="BS250" s="1" t="s">
        <v>98</v>
      </c>
      <c r="BT250" s="1" t="s">
        <v>98</v>
      </c>
      <c r="BU250" s="1" t="s">
        <v>98</v>
      </c>
      <c r="BV250" s="1" t="s">
        <v>98</v>
      </c>
      <c r="BW250" s="14">
        <v>0.98299999999999998</v>
      </c>
      <c r="BX250" s="2">
        <v>11.7</v>
      </c>
      <c r="BY250" s="2">
        <v>35</v>
      </c>
      <c r="BZ250" s="1" t="s">
        <v>98</v>
      </c>
      <c r="CA250" s="2">
        <v>39</v>
      </c>
      <c r="CB250" s="2">
        <v>28</v>
      </c>
      <c r="CC250" s="2">
        <v>32</v>
      </c>
      <c r="CD250" s="11">
        <v>10.375</v>
      </c>
      <c r="CE250" s="11">
        <v>2.25</v>
      </c>
      <c r="CF250" s="12" t="s">
        <v>98</v>
      </c>
      <c r="CG250" s="3">
        <f>Beams!$B$11/F250</f>
        <v>2386.411889596603</v>
      </c>
      <c r="CH250" s="3">
        <f>Beams!$B$9/AO250</f>
        <v>657.30994152046776</v>
      </c>
      <c r="CI250" s="3">
        <f>Beams!$C$9/AS250</f>
        <v>7971.6312056737597</v>
      </c>
      <c r="CJ250" s="3">
        <f>Beams!$B$8*BE250/(AQ250*2*T250)</f>
        <v>22034.791917569921</v>
      </c>
      <c r="CK250" s="3">
        <f>Beams!$C$8*BF250/(AM250*Q250)</f>
        <v>4870.9973521624006</v>
      </c>
      <c r="CL250" s="3">
        <f>Beams!$B$12*T250/AX250</f>
        <v>28918.446601941752</v>
      </c>
      <c r="CM250" s="3">
        <f>Beams!$B$12*Q250/AX250</f>
        <v>24007.766990291264</v>
      </c>
      <c r="CN250" s="3">
        <f t="shared" si="6"/>
        <v>63927.801688193693</v>
      </c>
      <c r="CO250" s="3">
        <f t="shared" si="7"/>
        <v>43836.474261963776</v>
      </c>
      <c r="CP250" s="3"/>
      <c r="CQ250" s="3">
        <f>MIN(Beams!$B$21:$B$22)/MAX(CN250:CP250)-1</f>
        <v>-0.68714707104196204</v>
      </c>
      <c r="CS250" s="1"/>
      <c r="CT250" s="2"/>
      <c r="CU250" s="2"/>
      <c r="CV250" s="1"/>
      <c r="CW250" s="1"/>
      <c r="CX250" s="1"/>
      <c r="CY250" s="2"/>
      <c r="CZ250" s="2"/>
      <c r="DA250" s="2"/>
      <c r="DB250" s="1"/>
      <c r="DC250" s="1"/>
      <c r="DD250" s="1"/>
      <c r="DE250" s="1"/>
      <c r="DF250" s="1"/>
      <c r="DG250" s="3"/>
      <c r="DH250" s="1"/>
      <c r="DI250" s="1"/>
      <c r="DJ250" s="2"/>
      <c r="DK250" s="1"/>
      <c r="DL250" s="1"/>
      <c r="DM250" s="1"/>
      <c r="DN250" s="1"/>
      <c r="DO250" s="1"/>
      <c r="DP250" s="1"/>
      <c r="DQ250" s="2"/>
      <c r="DR250" s="1"/>
      <c r="DS250" s="1"/>
      <c r="DT250" s="2"/>
      <c r="DU250" s="1"/>
      <c r="DV250" s="1"/>
      <c r="DW250" s="1"/>
      <c r="DX250" s="1"/>
      <c r="DY250" s="1"/>
      <c r="DZ250" s="1"/>
      <c r="EA250" s="1"/>
      <c r="EB250" s="1"/>
      <c r="EC250" s="1"/>
      <c r="ED250" s="4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</row>
    <row r="251" spans="1:162" x14ac:dyDescent="0.55000000000000004">
      <c r="A251" s="1" t="s">
        <v>17</v>
      </c>
      <c r="B251" s="1" t="s">
        <v>346</v>
      </c>
      <c r="C251" s="1" t="s">
        <v>346</v>
      </c>
      <c r="D251" s="1" t="s">
        <v>100</v>
      </c>
      <c r="E251" s="2">
        <v>14</v>
      </c>
      <c r="F251" s="3">
        <v>4.16</v>
      </c>
      <c r="G251" s="2">
        <v>11.9</v>
      </c>
      <c r="H251" s="11">
        <v>11.875</v>
      </c>
      <c r="I251" s="1" t="s">
        <v>98</v>
      </c>
      <c r="J251" s="1" t="s">
        <v>98</v>
      </c>
      <c r="K251" s="1" t="s">
        <v>98</v>
      </c>
      <c r="L251" s="3">
        <v>3.97</v>
      </c>
      <c r="M251" s="11">
        <v>4</v>
      </c>
      <c r="N251" s="11" t="s">
        <v>98</v>
      </c>
      <c r="O251" s="1" t="s">
        <v>98</v>
      </c>
      <c r="P251" s="1" t="s">
        <v>98</v>
      </c>
      <c r="Q251" s="14">
        <v>0.2</v>
      </c>
      <c r="R251" s="11">
        <v>0.1875</v>
      </c>
      <c r="S251" s="13">
        <v>0.125</v>
      </c>
      <c r="T251" s="14">
        <v>0.22500000000000001</v>
      </c>
      <c r="U251" s="13">
        <v>0.25</v>
      </c>
      <c r="V251" s="1" t="s">
        <v>98</v>
      </c>
      <c r="W251" s="1" t="s">
        <v>98</v>
      </c>
      <c r="X251" s="1" t="s">
        <v>98</v>
      </c>
      <c r="Y251" s="17">
        <v>0.52500000000000002</v>
      </c>
      <c r="Z251" s="18">
        <v>0.75</v>
      </c>
      <c r="AA251" s="18">
        <v>0.5625</v>
      </c>
      <c r="AB251" s="1" t="s">
        <v>98</v>
      </c>
      <c r="AC251" s="1" t="s">
        <v>98</v>
      </c>
      <c r="AD251" s="1" t="s">
        <v>98</v>
      </c>
      <c r="AE251" s="1" t="s">
        <v>98</v>
      </c>
      <c r="AF251" s="1" t="s">
        <v>98</v>
      </c>
      <c r="AG251" s="3">
        <v>8.82</v>
      </c>
      <c r="AH251" s="1" t="s">
        <v>98</v>
      </c>
      <c r="AI251" s="1" t="s">
        <v>98</v>
      </c>
      <c r="AJ251" s="2">
        <v>54.3</v>
      </c>
      <c r="AK251" s="1" t="s">
        <v>98</v>
      </c>
      <c r="AL251" s="1" t="s">
        <v>98</v>
      </c>
      <c r="AM251" s="2">
        <v>88.6</v>
      </c>
      <c r="AN251" s="2">
        <v>17.399999999999999</v>
      </c>
      <c r="AO251" s="2">
        <v>14.9</v>
      </c>
      <c r="AP251" s="3">
        <v>4.62</v>
      </c>
      <c r="AQ251" s="3">
        <v>2.36</v>
      </c>
      <c r="AR251" s="3">
        <v>1.9</v>
      </c>
      <c r="AS251" s="3">
        <v>1.19</v>
      </c>
      <c r="AT251" s="14">
        <v>0.753</v>
      </c>
      <c r="AU251" s="1" t="s">
        <v>98</v>
      </c>
      <c r="AV251" s="1" t="s">
        <v>98</v>
      </c>
      <c r="AW251" s="1" t="s">
        <v>98</v>
      </c>
      <c r="AX251" s="15">
        <v>7.0400000000000004E-2</v>
      </c>
      <c r="AY251" s="2">
        <v>80.400000000000006</v>
      </c>
      <c r="AZ251" s="1" t="s">
        <v>98</v>
      </c>
      <c r="BA251" s="2">
        <v>11.6</v>
      </c>
      <c r="BB251" s="3">
        <v>2.59</v>
      </c>
      <c r="BC251" s="1" t="s">
        <v>98</v>
      </c>
      <c r="BD251" s="1" t="s">
        <v>98</v>
      </c>
      <c r="BE251" s="3">
        <v>2.48</v>
      </c>
      <c r="BF251" s="3">
        <v>8.49</v>
      </c>
      <c r="BG251" s="1" t="s">
        <v>98</v>
      </c>
      <c r="BH251" s="1" t="s">
        <v>98</v>
      </c>
      <c r="BI251" s="1" t="s">
        <v>98</v>
      </c>
      <c r="BJ251" s="1" t="s">
        <v>98</v>
      </c>
      <c r="BK251" s="1" t="s">
        <v>98</v>
      </c>
      <c r="BL251" s="1" t="s">
        <v>98</v>
      </c>
      <c r="BM251" s="1" t="s">
        <v>98</v>
      </c>
      <c r="BN251" s="1" t="s">
        <v>98</v>
      </c>
      <c r="BO251" s="1" t="s">
        <v>98</v>
      </c>
      <c r="BP251" s="1" t="s">
        <v>98</v>
      </c>
      <c r="BQ251" s="1" t="s">
        <v>98</v>
      </c>
      <c r="BR251" s="1" t="s">
        <v>98</v>
      </c>
      <c r="BS251" s="1" t="s">
        <v>98</v>
      </c>
      <c r="BT251" s="1" t="s">
        <v>98</v>
      </c>
      <c r="BU251" s="1" t="s">
        <v>98</v>
      </c>
      <c r="BV251" s="1" t="s">
        <v>98</v>
      </c>
      <c r="BW251" s="14">
        <v>0.96099999999999997</v>
      </c>
      <c r="BX251" s="2">
        <v>11.7</v>
      </c>
      <c r="BY251" s="2">
        <v>34.799999999999997</v>
      </c>
      <c r="BZ251" s="1" t="s">
        <v>98</v>
      </c>
      <c r="CA251" s="2">
        <v>38.799999999999997</v>
      </c>
      <c r="CB251" s="2">
        <v>27.8</v>
      </c>
      <c r="CC251" s="2">
        <v>31.7</v>
      </c>
      <c r="CD251" s="11">
        <v>10.375</v>
      </c>
      <c r="CE251" s="11">
        <v>2.25</v>
      </c>
      <c r="CF251" s="12" t="s">
        <v>98</v>
      </c>
      <c r="CG251" s="3">
        <f>Beams!$B$11/F251</f>
        <v>2701.9230769230767</v>
      </c>
      <c r="CH251" s="3">
        <f>Beams!$B$9/AO251</f>
        <v>754.3624161073825</v>
      </c>
      <c r="CI251" s="3">
        <f>Beams!$C$9/AS251</f>
        <v>9445.3781512605037</v>
      </c>
      <c r="CJ251" s="3">
        <f>Beams!$B$8*BE251/(AQ251*2*T251)</f>
        <v>26247.834274952918</v>
      </c>
      <c r="CK251" s="3">
        <f>Beams!$C$8*BF251/(AM251*Q251)</f>
        <v>5385.3047404063209</v>
      </c>
      <c r="CL251" s="3">
        <f>Beams!$B$12*T251/AX251</f>
        <v>35923.295454545456</v>
      </c>
      <c r="CM251" s="3">
        <f>Beams!$B$12*Q251/AX251</f>
        <v>31931.81818181818</v>
      </c>
      <c r="CN251" s="3">
        <f t="shared" si="6"/>
        <v>78132.891960494439</v>
      </c>
      <c r="CO251" s="3">
        <f t="shared" si="7"/>
        <v>57553.283863057106</v>
      </c>
      <c r="CP251" s="3"/>
      <c r="CQ251" s="3">
        <f>MIN(Beams!$B$21:$B$22)/MAX(CN251:CP251)-1</f>
        <v>-0.74402585776407193</v>
      </c>
      <c r="CS251" s="1"/>
      <c r="CT251" s="2"/>
      <c r="CU251" s="2"/>
      <c r="CV251" s="1"/>
      <c r="CW251" s="1"/>
      <c r="CX251" s="1"/>
      <c r="CY251" s="2"/>
      <c r="CZ251" s="2"/>
      <c r="DA251" s="2"/>
      <c r="DB251" s="1"/>
      <c r="DC251" s="1"/>
      <c r="DD251" s="1"/>
      <c r="DE251" s="1"/>
      <c r="DF251" s="1"/>
      <c r="DG251" s="3"/>
      <c r="DH251" s="1"/>
      <c r="DI251" s="1"/>
      <c r="DJ251" s="2"/>
      <c r="DK251" s="1"/>
      <c r="DL251" s="1"/>
      <c r="DM251" s="1"/>
      <c r="DN251" s="1"/>
      <c r="DO251" s="1"/>
      <c r="DP251" s="1"/>
      <c r="DQ251" s="2"/>
      <c r="DR251" s="1"/>
      <c r="DS251" s="1"/>
      <c r="DT251" s="2"/>
      <c r="DU251" s="1"/>
      <c r="DV251" s="1"/>
      <c r="DW251" s="1"/>
      <c r="DX251" s="1"/>
      <c r="DY251" s="1"/>
      <c r="DZ251" s="1"/>
      <c r="EA251" s="1"/>
      <c r="EB251" s="1"/>
      <c r="EC251" s="1"/>
      <c r="ED251" s="4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</row>
    <row r="252" spans="1:162" x14ac:dyDescent="0.55000000000000004">
      <c r="A252" s="1" t="s">
        <v>17</v>
      </c>
      <c r="B252" s="1" t="s">
        <v>347</v>
      </c>
      <c r="C252" s="1" t="s">
        <v>347</v>
      </c>
      <c r="D252" s="1" t="s">
        <v>100</v>
      </c>
      <c r="E252" s="4">
        <v>112</v>
      </c>
      <c r="F252" s="2">
        <v>32.9</v>
      </c>
      <c r="G252" s="2">
        <v>11.4</v>
      </c>
      <c r="H252" s="11">
        <v>11.375</v>
      </c>
      <c r="I252" s="1" t="s">
        <v>98</v>
      </c>
      <c r="J252" s="1" t="s">
        <v>98</v>
      </c>
      <c r="K252" s="1" t="s">
        <v>98</v>
      </c>
      <c r="L252" s="2">
        <v>10.4</v>
      </c>
      <c r="M252" s="11">
        <v>10.375</v>
      </c>
      <c r="N252" s="11" t="s">
        <v>98</v>
      </c>
      <c r="O252" s="1" t="s">
        <v>98</v>
      </c>
      <c r="P252" s="1" t="s">
        <v>98</v>
      </c>
      <c r="Q252" s="14">
        <v>0.755</v>
      </c>
      <c r="R252" s="11">
        <v>0.75</v>
      </c>
      <c r="S252" s="13">
        <v>0.375</v>
      </c>
      <c r="T252" s="3">
        <v>1.25</v>
      </c>
      <c r="U252" s="13">
        <v>1.25</v>
      </c>
      <c r="V252" s="1" t="s">
        <v>98</v>
      </c>
      <c r="W252" s="1" t="s">
        <v>98</v>
      </c>
      <c r="X252" s="1" t="s">
        <v>98</v>
      </c>
      <c r="Y252" s="16">
        <v>1.75</v>
      </c>
      <c r="Z252" s="18">
        <v>1.9375</v>
      </c>
      <c r="AA252" s="18">
        <v>1</v>
      </c>
      <c r="AB252" s="1" t="s">
        <v>98</v>
      </c>
      <c r="AC252" s="1" t="s">
        <v>98</v>
      </c>
      <c r="AD252" s="1" t="s">
        <v>98</v>
      </c>
      <c r="AE252" s="1" t="s">
        <v>98</v>
      </c>
      <c r="AF252" s="1" t="s">
        <v>98</v>
      </c>
      <c r="AG252" s="3">
        <v>4.17</v>
      </c>
      <c r="AH252" s="1" t="s">
        <v>98</v>
      </c>
      <c r="AI252" s="1" t="s">
        <v>98</v>
      </c>
      <c r="AJ252" s="2">
        <v>10.4</v>
      </c>
      <c r="AK252" s="1" t="s">
        <v>98</v>
      </c>
      <c r="AL252" s="1" t="s">
        <v>98</v>
      </c>
      <c r="AM252" s="4">
        <v>716</v>
      </c>
      <c r="AN252" s="4">
        <v>147</v>
      </c>
      <c r="AO252" s="4">
        <v>126</v>
      </c>
      <c r="AP252" s="3">
        <v>4.66</v>
      </c>
      <c r="AQ252" s="4">
        <v>236</v>
      </c>
      <c r="AR252" s="2">
        <v>69.2</v>
      </c>
      <c r="AS252" s="2">
        <v>45.3</v>
      </c>
      <c r="AT252" s="3">
        <v>2.68</v>
      </c>
      <c r="AU252" s="1" t="s">
        <v>98</v>
      </c>
      <c r="AV252" s="1" t="s">
        <v>98</v>
      </c>
      <c r="AW252" s="1" t="s">
        <v>98</v>
      </c>
      <c r="AX252" s="2">
        <v>15.1</v>
      </c>
      <c r="AY252" s="4">
        <v>6020</v>
      </c>
      <c r="AZ252" s="1" t="s">
        <v>98</v>
      </c>
      <c r="BA252" s="2">
        <v>26.4</v>
      </c>
      <c r="BB252" s="2">
        <v>85.8</v>
      </c>
      <c r="BC252" s="1" t="s">
        <v>98</v>
      </c>
      <c r="BD252" s="1" t="s">
        <v>98</v>
      </c>
      <c r="BE252" s="2">
        <v>30.6</v>
      </c>
      <c r="BF252" s="2">
        <v>73.5</v>
      </c>
      <c r="BG252" s="1" t="s">
        <v>98</v>
      </c>
      <c r="BH252" s="1" t="s">
        <v>98</v>
      </c>
      <c r="BI252" s="1" t="s">
        <v>98</v>
      </c>
      <c r="BJ252" s="1" t="s">
        <v>98</v>
      </c>
      <c r="BK252" s="1" t="s">
        <v>98</v>
      </c>
      <c r="BL252" s="1" t="s">
        <v>98</v>
      </c>
      <c r="BM252" s="1" t="s">
        <v>98</v>
      </c>
      <c r="BN252" s="1" t="s">
        <v>98</v>
      </c>
      <c r="BO252" s="1" t="s">
        <v>98</v>
      </c>
      <c r="BP252" s="1" t="s">
        <v>98</v>
      </c>
      <c r="BQ252" s="1" t="s">
        <v>98</v>
      </c>
      <c r="BR252" s="1" t="s">
        <v>98</v>
      </c>
      <c r="BS252" s="1" t="s">
        <v>98</v>
      </c>
      <c r="BT252" s="1" t="s">
        <v>98</v>
      </c>
      <c r="BU252" s="1" t="s">
        <v>98</v>
      </c>
      <c r="BV252" s="1" t="s">
        <v>98</v>
      </c>
      <c r="BW252" s="3">
        <v>3.08</v>
      </c>
      <c r="BX252" s="2">
        <v>10.199999999999999</v>
      </c>
      <c r="BY252" s="2">
        <v>51.6</v>
      </c>
      <c r="BZ252" s="1" t="s">
        <v>98</v>
      </c>
      <c r="CA252" s="2">
        <v>62</v>
      </c>
      <c r="CB252" s="2">
        <v>33.200000000000003</v>
      </c>
      <c r="CC252" s="2">
        <v>43.6</v>
      </c>
      <c r="CD252" s="11">
        <v>7.5</v>
      </c>
      <c r="CE252" s="11">
        <v>5.5</v>
      </c>
      <c r="CF252" s="12" t="s">
        <v>98</v>
      </c>
      <c r="CG252" s="3">
        <f>Beams!$B$11/F252</f>
        <v>341.64133738601828</v>
      </c>
      <c r="CH252" s="3">
        <f>Beams!$B$9/AO252</f>
        <v>89.206349206349202</v>
      </c>
      <c r="CI252" s="3">
        <f>Beams!$C$9/AS252</f>
        <v>248.12362030905078</v>
      </c>
      <c r="CJ252" s="3">
        <f>Beams!$B$8*BE252/(AQ252*2*T252)</f>
        <v>582.95593220338981</v>
      </c>
      <c r="CK252" s="3">
        <f>Beams!$C$8*BF252/(AM252*Q252)</f>
        <v>1528.2474379370306</v>
      </c>
      <c r="CL252" s="3">
        <f>Beams!$B$12*T252/AX252</f>
        <v>930.46357615894044</v>
      </c>
      <c r="CM252" s="3">
        <f>Beams!$B$12*Q252/AX252</f>
        <v>562.00000000000011</v>
      </c>
      <c r="CN252" s="3">
        <f t="shared" si="6"/>
        <v>2019.3569005859868</v>
      </c>
      <c r="CO252" s="3">
        <f t="shared" si="7"/>
        <v>2900.888610456926</v>
      </c>
      <c r="CP252" s="3"/>
      <c r="CQ252" s="3">
        <f>MIN(Beams!$B$21:$B$22)/MAX(CN252:CP252)-1</f>
        <v>5.8944391480270424</v>
      </c>
      <c r="CS252" s="1"/>
      <c r="CT252" s="2"/>
      <c r="CU252" s="2"/>
      <c r="CV252" s="1"/>
      <c r="CW252" s="1"/>
      <c r="CX252" s="1"/>
      <c r="CY252" s="2"/>
      <c r="CZ252" s="2"/>
      <c r="DA252" s="2"/>
      <c r="DB252" s="1"/>
      <c r="DC252" s="1"/>
      <c r="DD252" s="1"/>
      <c r="DE252" s="1"/>
      <c r="DF252" s="1"/>
      <c r="DG252" s="3"/>
      <c r="DH252" s="1"/>
      <c r="DI252" s="1"/>
      <c r="DJ252" s="2"/>
      <c r="DK252" s="1"/>
      <c r="DL252" s="1"/>
      <c r="DM252" s="1"/>
      <c r="DN252" s="1"/>
      <c r="DO252" s="1"/>
      <c r="DP252" s="1"/>
      <c r="DQ252" s="2"/>
      <c r="DR252" s="1"/>
      <c r="DS252" s="1"/>
      <c r="DT252" s="2"/>
      <c r="DU252" s="1"/>
      <c r="DV252" s="1"/>
      <c r="DW252" s="1"/>
      <c r="DX252" s="1"/>
      <c r="DY252" s="1"/>
      <c r="DZ252" s="1"/>
      <c r="EA252" s="1"/>
      <c r="EB252" s="1"/>
      <c r="EC252" s="1"/>
      <c r="ED252" s="4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</row>
    <row r="253" spans="1:162" x14ac:dyDescent="0.55000000000000004">
      <c r="A253" s="1" t="s">
        <v>17</v>
      </c>
      <c r="B253" s="1" t="s">
        <v>348</v>
      </c>
      <c r="C253" s="1" t="s">
        <v>348</v>
      </c>
      <c r="D253" s="1" t="s">
        <v>100</v>
      </c>
      <c r="E253" s="4">
        <v>100</v>
      </c>
      <c r="F253" s="2">
        <v>29.3</v>
      </c>
      <c r="G253" s="2">
        <v>11.1</v>
      </c>
      <c r="H253" s="11">
        <v>11.125</v>
      </c>
      <c r="I253" s="1" t="s">
        <v>98</v>
      </c>
      <c r="J253" s="1" t="s">
        <v>98</v>
      </c>
      <c r="K253" s="1" t="s">
        <v>98</v>
      </c>
      <c r="L253" s="2">
        <v>10.3</v>
      </c>
      <c r="M253" s="11">
        <v>10.375</v>
      </c>
      <c r="N253" s="11" t="s">
        <v>98</v>
      </c>
      <c r="O253" s="1" t="s">
        <v>98</v>
      </c>
      <c r="P253" s="1" t="s">
        <v>98</v>
      </c>
      <c r="Q253" s="14">
        <v>0.68</v>
      </c>
      <c r="R253" s="11">
        <v>0.6875</v>
      </c>
      <c r="S253" s="13">
        <v>0.375</v>
      </c>
      <c r="T253" s="3">
        <v>1.1200000000000001</v>
      </c>
      <c r="U253" s="13">
        <v>1.125</v>
      </c>
      <c r="V253" s="1" t="s">
        <v>98</v>
      </c>
      <c r="W253" s="1" t="s">
        <v>98</v>
      </c>
      <c r="X253" s="1" t="s">
        <v>98</v>
      </c>
      <c r="Y253" s="16">
        <v>1.62</v>
      </c>
      <c r="Z253" s="18">
        <v>1.8125</v>
      </c>
      <c r="AA253" s="18">
        <v>1</v>
      </c>
      <c r="AB253" s="1" t="s">
        <v>98</v>
      </c>
      <c r="AC253" s="1" t="s">
        <v>98</v>
      </c>
      <c r="AD253" s="1" t="s">
        <v>98</v>
      </c>
      <c r="AE253" s="1" t="s">
        <v>98</v>
      </c>
      <c r="AF253" s="1" t="s">
        <v>98</v>
      </c>
      <c r="AG253" s="3">
        <v>4.62</v>
      </c>
      <c r="AH253" s="1" t="s">
        <v>98</v>
      </c>
      <c r="AI253" s="1" t="s">
        <v>98</v>
      </c>
      <c r="AJ253" s="2">
        <v>11.6</v>
      </c>
      <c r="AK253" s="1" t="s">
        <v>98</v>
      </c>
      <c r="AL253" s="1" t="s">
        <v>98</v>
      </c>
      <c r="AM253" s="4">
        <v>623</v>
      </c>
      <c r="AN253" s="4">
        <v>130</v>
      </c>
      <c r="AO253" s="4">
        <v>112</v>
      </c>
      <c r="AP253" s="3">
        <v>4.5999999999999996</v>
      </c>
      <c r="AQ253" s="4">
        <v>207</v>
      </c>
      <c r="AR253" s="2">
        <v>61</v>
      </c>
      <c r="AS253" s="2">
        <v>40</v>
      </c>
      <c r="AT253" s="3">
        <v>2.65</v>
      </c>
      <c r="AU253" s="1" t="s">
        <v>98</v>
      </c>
      <c r="AV253" s="1" t="s">
        <v>98</v>
      </c>
      <c r="AW253" s="1" t="s">
        <v>98</v>
      </c>
      <c r="AX253" s="2">
        <v>10.9</v>
      </c>
      <c r="AY253" s="4">
        <v>5150</v>
      </c>
      <c r="AZ253" s="1" t="s">
        <v>98</v>
      </c>
      <c r="BA253" s="2">
        <v>25.7</v>
      </c>
      <c r="BB253" s="2">
        <v>74.099999999999994</v>
      </c>
      <c r="BC253" s="1" t="s">
        <v>98</v>
      </c>
      <c r="BD253" s="1" t="s">
        <v>98</v>
      </c>
      <c r="BE253" s="2">
        <v>26.9</v>
      </c>
      <c r="BF253" s="2">
        <v>64.2</v>
      </c>
      <c r="BG253" s="1" t="s">
        <v>98</v>
      </c>
      <c r="BH253" s="1" t="s">
        <v>98</v>
      </c>
      <c r="BI253" s="1" t="s">
        <v>98</v>
      </c>
      <c r="BJ253" s="1" t="s">
        <v>98</v>
      </c>
      <c r="BK253" s="1" t="s">
        <v>98</v>
      </c>
      <c r="BL253" s="1" t="s">
        <v>98</v>
      </c>
      <c r="BM253" s="1" t="s">
        <v>98</v>
      </c>
      <c r="BN253" s="1" t="s">
        <v>98</v>
      </c>
      <c r="BO253" s="1" t="s">
        <v>98</v>
      </c>
      <c r="BP253" s="1" t="s">
        <v>98</v>
      </c>
      <c r="BQ253" s="1" t="s">
        <v>98</v>
      </c>
      <c r="BR253" s="1" t="s">
        <v>98</v>
      </c>
      <c r="BS253" s="1" t="s">
        <v>98</v>
      </c>
      <c r="BT253" s="1" t="s">
        <v>98</v>
      </c>
      <c r="BU253" s="1" t="s">
        <v>98</v>
      </c>
      <c r="BV253" s="1" t="s">
        <v>98</v>
      </c>
      <c r="BW253" s="3">
        <v>3.04</v>
      </c>
      <c r="BX253" s="2">
        <v>10</v>
      </c>
      <c r="BY253" s="2">
        <v>50.9</v>
      </c>
      <c r="BZ253" s="1" t="s">
        <v>98</v>
      </c>
      <c r="CA253" s="2">
        <v>61.2</v>
      </c>
      <c r="CB253" s="2">
        <v>32.5</v>
      </c>
      <c r="CC253" s="2">
        <v>42.8</v>
      </c>
      <c r="CD253" s="11">
        <v>7.5</v>
      </c>
      <c r="CE253" s="11">
        <v>5.5</v>
      </c>
      <c r="CF253" s="12" t="s">
        <v>98</v>
      </c>
      <c r="CG253" s="3">
        <f>Beams!$B$11/F253</f>
        <v>383.61774744027304</v>
      </c>
      <c r="CH253" s="3">
        <f>Beams!$B$9/AO253</f>
        <v>100.35714285714286</v>
      </c>
      <c r="CI253" s="3">
        <f>Beams!$C$9/AS253</f>
        <v>281</v>
      </c>
      <c r="CJ253" s="3">
        <f>Beams!$B$8*BE253/(AQ253*2*T253)</f>
        <v>652.07902001380251</v>
      </c>
      <c r="CK253" s="3">
        <f>Beams!$C$8*BF253/(AM253*Q253)</f>
        <v>1703.3519025587761</v>
      </c>
      <c r="CL253" s="3">
        <f>Beams!$B$12*T253/AX253</f>
        <v>1154.9357798165138</v>
      </c>
      <c r="CM253" s="3">
        <f>Beams!$B$12*Q253/AX253</f>
        <v>701.21100917431193</v>
      </c>
      <c r="CN253" s="3">
        <f t="shared" si="6"/>
        <v>2421.2471361497082</v>
      </c>
      <c r="CO253" s="3">
        <f t="shared" si="7"/>
        <v>3280.929796993395</v>
      </c>
      <c r="CP253" s="3"/>
      <c r="CQ253" s="3">
        <f>MIN(Beams!$B$21:$B$22)/MAX(CN253:CP253)-1</f>
        <v>5.0958329612318316</v>
      </c>
      <c r="CS253" s="1"/>
      <c r="CT253" s="2"/>
      <c r="CU253" s="2"/>
      <c r="CV253" s="1"/>
      <c r="CW253" s="1"/>
      <c r="CX253" s="1"/>
      <c r="CY253" s="2"/>
      <c r="CZ253" s="2"/>
      <c r="DA253" s="2"/>
      <c r="DB253" s="1"/>
      <c r="DC253" s="1"/>
      <c r="DD253" s="1"/>
      <c r="DE253" s="1"/>
      <c r="DF253" s="1"/>
      <c r="DG253" s="3"/>
      <c r="DH253" s="1"/>
      <c r="DI253" s="1"/>
      <c r="DJ253" s="2"/>
      <c r="DK253" s="1"/>
      <c r="DL253" s="1"/>
      <c r="DM253" s="1"/>
      <c r="DN253" s="1"/>
      <c r="DO253" s="1"/>
      <c r="DP253" s="1"/>
      <c r="DQ253" s="2"/>
      <c r="DR253" s="1"/>
      <c r="DS253" s="1"/>
      <c r="DT253" s="2"/>
      <c r="DU253" s="1"/>
      <c r="DV253" s="1"/>
      <c r="DW253" s="1"/>
      <c r="DX253" s="1"/>
      <c r="DY253" s="1"/>
      <c r="DZ253" s="1"/>
      <c r="EA253" s="1"/>
      <c r="EB253" s="1"/>
      <c r="EC253" s="1"/>
      <c r="ED253" s="4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</row>
    <row r="254" spans="1:162" x14ac:dyDescent="0.55000000000000004">
      <c r="A254" s="1" t="s">
        <v>17</v>
      </c>
      <c r="B254" s="1" t="s">
        <v>349</v>
      </c>
      <c r="C254" s="1" t="s">
        <v>349</v>
      </c>
      <c r="D254" s="1" t="s">
        <v>100</v>
      </c>
      <c r="E254" s="2">
        <v>88</v>
      </c>
      <c r="F254" s="2">
        <v>26</v>
      </c>
      <c r="G254" s="2">
        <v>10.8</v>
      </c>
      <c r="H254" s="11">
        <v>10.875</v>
      </c>
      <c r="I254" s="1" t="s">
        <v>98</v>
      </c>
      <c r="J254" s="1" t="s">
        <v>98</v>
      </c>
      <c r="K254" s="1" t="s">
        <v>98</v>
      </c>
      <c r="L254" s="2">
        <v>10.3</v>
      </c>
      <c r="M254" s="11">
        <v>10.25</v>
      </c>
      <c r="N254" s="11" t="s">
        <v>98</v>
      </c>
      <c r="O254" s="1" t="s">
        <v>98</v>
      </c>
      <c r="P254" s="1" t="s">
        <v>98</v>
      </c>
      <c r="Q254" s="14">
        <v>0.60499999999999998</v>
      </c>
      <c r="R254" s="11">
        <v>0.625</v>
      </c>
      <c r="S254" s="13">
        <v>0.3125</v>
      </c>
      <c r="T254" s="14">
        <v>0.99</v>
      </c>
      <c r="U254" s="13">
        <v>1</v>
      </c>
      <c r="V254" s="1" t="s">
        <v>98</v>
      </c>
      <c r="W254" s="1" t="s">
        <v>98</v>
      </c>
      <c r="X254" s="1" t="s">
        <v>98</v>
      </c>
      <c r="Y254" s="16">
        <v>1.49</v>
      </c>
      <c r="Z254" s="18">
        <v>1.6875</v>
      </c>
      <c r="AA254" s="18">
        <v>0.9375</v>
      </c>
      <c r="AB254" s="1" t="s">
        <v>98</v>
      </c>
      <c r="AC254" s="1" t="s">
        <v>98</v>
      </c>
      <c r="AD254" s="1" t="s">
        <v>98</v>
      </c>
      <c r="AE254" s="1" t="s">
        <v>98</v>
      </c>
      <c r="AF254" s="1" t="s">
        <v>98</v>
      </c>
      <c r="AG254" s="3">
        <v>5.18</v>
      </c>
      <c r="AH254" s="1" t="s">
        <v>98</v>
      </c>
      <c r="AI254" s="1" t="s">
        <v>98</v>
      </c>
      <c r="AJ254" s="2">
        <v>13</v>
      </c>
      <c r="AK254" s="1" t="s">
        <v>98</v>
      </c>
      <c r="AL254" s="1" t="s">
        <v>98</v>
      </c>
      <c r="AM254" s="4">
        <v>534</v>
      </c>
      <c r="AN254" s="4">
        <v>113</v>
      </c>
      <c r="AO254" s="2">
        <v>98.5</v>
      </c>
      <c r="AP254" s="3">
        <v>4.54</v>
      </c>
      <c r="AQ254" s="4">
        <v>179</v>
      </c>
      <c r="AR254" s="2">
        <v>53.1</v>
      </c>
      <c r="AS254" s="2">
        <v>34.799999999999997</v>
      </c>
      <c r="AT254" s="3">
        <v>2.63</v>
      </c>
      <c r="AU254" s="1" t="s">
        <v>98</v>
      </c>
      <c r="AV254" s="1" t="s">
        <v>98</v>
      </c>
      <c r="AW254" s="1" t="s">
        <v>98</v>
      </c>
      <c r="AX254" s="3">
        <v>7.53</v>
      </c>
      <c r="AY254" s="4">
        <v>4330</v>
      </c>
      <c r="AZ254" s="1" t="s">
        <v>98</v>
      </c>
      <c r="BA254" s="2">
        <v>25.3</v>
      </c>
      <c r="BB254" s="2">
        <v>64.400000000000006</v>
      </c>
      <c r="BC254" s="1" t="s">
        <v>98</v>
      </c>
      <c r="BD254" s="1" t="s">
        <v>98</v>
      </c>
      <c r="BE254" s="2">
        <v>23.5</v>
      </c>
      <c r="BF254" s="2">
        <v>55.9</v>
      </c>
      <c r="BG254" s="1" t="s">
        <v>98</v>
      </c>
      <c r="BH254" s="1" t="s">
        <v>98</v>
      </c>
      <c r="BI254" s="1" t="s">
        <v>98</v>
      </c>
      <c r="BJ254" s="1" t="s">
        <v>98</v>
      </c>
      <c r="BK254" s="1" t="s">
        <v>98</v>
      </c>
      <c r="BL254" s="1" t="s">
        <v>98</v>
      </c>
      <c r="BM254" s="1" t="s">
        <v>98</v>
      </c>
      <c r="BN254" s="1" t="s">
        <v>98</v>
      </c>
      <c r="BO254" s="1" t="s">
        <v>98</v>
      </c>
      <c r="BP254" s="1" t="s">
        <v>98</v>
      </c>
      <c r="BQ254" s="1" t="s">
        <v>98</v>
      </c>
      <c r="BR254" s="1" t="s">
        <v>98</v>
      </c>
      <c r="BS254" s="1" t="s">
        <v>98</v>
      </c>
      <c r="BT254" s="1" t="s">
        <v>98</v>
      </c>
      <c r="BU254" s="1" t="s">
        <v>98</v>
      </c>
      <c r="BV254" s="1" t="s">
        <v>98</v>
      </c>
      <c r="BW254" s="3">
        <v>2.99</v>
      </c>
      <c r="BX254" s="3">
        <v>9.81</v>
      </c>
      <c r="BY254" s="2">
        <v>50.4</v>
      </c>
      <c r="BZ254" s="1" t="s">
        <v>98</v>
      </c>
      <c r="CA254" s="2">
        <v>60.7</v>
      </c>
      <c r="CB254" s="2">
        <v>31.9</v>
      </c>
      <c r="CC254" s="2">
        <v>42.2</v>
      </c>
      <c r="CD254" s="11">
        <v>7.5</v>
      </c>
      <c r="CE254" s="11">
        <v>5.5</v>
      </c>
      <c r="CF254" s="12" t="s">
        <v>98</v>
      </c>
      <c r="CG254" s="3">
        <f>Beams!$B$11/F254</f>
        <v>432.30769230769232</v>
      </c>
      <c r="CH254" s="3">
        <f>Beams!$B$9/AO254</f>
        <v>114.11167512690355</v>
      </c>
      <c r="CI254" s="3">
        <f>Beams!$C$9/AS254</f>
        <v>322.98850574712645</v>
      </c>
      <c r="CJ254" s="3">
        <f>Beams!$B$8*BE254/(AQ254*2*T254)</f>
        <v>745.27396873765588</v>
      </c>
      <c r="CK254" s="3">
        <f>Beams!$C$8*BF254/(AM254*Q254)</f>
        <v>1944.829293961061</v>
      </c>
      <c r="CL254" s="3">
        <f>Beams!$B$12*T254/AX254</f>
        <v>1477.7689243027889</v>
      </c>
      <c r="CM254" s="3">
        <f>Beams!$B$12*Q254/AX254</f>
        <v>903.08100929614864</v>
      </c>
      <c r="CN254" s="3">
        <f t="shared" si="6"/>
        <v>2995.5922446637092</v>
      </c>
      <c r="CO254" s="3">
        <f t="shared" si="7"/>
        <v>3814.3962728001475</v>
      </c>
      <c r="CP254" s="3"/>
      <c r="CQ254" s="3">
        <f>MIN(Beams!$B$21:$B$22)/MAX(CN254:CP254)-1</f>
        <v>4.2432937140319726</v>
      </c>
      <c r="CS254" s="1"/>
      <c r="CT254" s="2"/>
      <c r="CU254" s="2"/>
      <c r="CV254" s="1"/>
      <c r="CW254" s="1"/>
      <c r="CX254" s="1"/>
      <c r="CY254" s="2"/>
      <c r="CZ254" s="2"/>
      <c r="DA254" s="2"/>
      <c r="DB254" s="1"/>
      <c r="DC254" s="1"/>
      <c r="DD254" s="1"/>
      <c r="DE254" s="1"/>
      <c r="DF254" s="1"/>
      <c r="DG254" s="3"/>
      <c r="DH254" s="1"/>
      <c r="DI254" s="1"/>
      <c r="DJ254" s="2"/>
      <c r="DK254" s="1"/>
      <c r="DL254" s="1"/>
      <c r="DM254" s="1"/>
      <c r="DN254" s="1"/>
      <c r="DO254" s="1"/>
      <c r="DP254" s="1"/>
      <c r="DQ254" s="2"/>
      <c r="DR254" s="1"/>
      <c r="DS254" s="1"/>
      <c r="DT254" s="2"/>
      <c r="DU254" s="1"/>
      <c r="DV254" s="1"/>
      <c r="DW254" s="1"/>
      <c r="DX254" s="1"/>
      <c r="DY254" s="1"/>
      <c r="DZ254" s="1"/>
      <c r="EA254" s="1"/>
      <c r="EB254" s="1"/>
      <c r="EC254" s="1"/>
      <c r="ED254" s="4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</row>
    <row r="255" spans="1:162" x14ac:dyDescent="0.55000000000000004">
      <c r="A255" s="1" t="s">
        <v>17</v>
      </c>
      <c r="B255" s="1" t="s">
        <v>350</v>
      </c>
      <c r="C255" s="1" t="s">
        <v>350</v>
      </c>
      <c r="D255" s="1" t="s">
        <v>100</v>
      </c>
      <c r="E255" s="2">
        <v>77</v>
      </c>
      <c r="F255" s="2">
        <v>22.7</v>
      </c>
      <c r="G255" s="2">
        <v>10.6</v>
      </c>
      <c r="H255" s="11">
        <v>10.625</v>
      </c>
      <c r="I255" s="1" t="s">
        <v>98</v>
      </c>
      <c r="J255" s="1" t="s">
        <v>98</v>
      </c>
      <c r="K255" s="1" t="s">
        <v>98</v>
      </c>
      <c r="L255" s="2">
        <v>10.199999999999999</v>
      </c>
      <c r="M255" s="11">
        <v>10.25</v>
      </c>
      <c r="N255" s="11" t="s">
        <v>98</v>
      </c>
      <c r="O255" s="1" t="s">
        <v>98</v>
      </c>
      <c r="P255" s="1" t="s">
        <v>98</v>
      </c>
      <c r="Q255" s="14">
        <v>0.53</v>
      </c>
      <c r="R255" s="11">
        <v>0.5</v>
      </c>
      <c r="S255" s="13">
        <v>0.25</v>
      </c>
      <c r="T255" s="14">
        <v>0.87</v>
      </c>
      <c r="U255" s="13">
        <v>0.875</v>
      </c>
      <c r="V255" s="1" t="s">
        <v>98</v>
      </c>
      <c r="W255" s="1" t="s">
        <v>98</v>
      </c>
      <c r="X255" s="1" t="s">
        <v>98</v>
      </c>
      <c r="Y255" s="16">
        <v>1.37</v>
      </c>
      <c r="Z255" s="18">
        <v>1.5625</v>
      </c>
      <c r="AA255" s="18">
        <v>0.875</v>
      </c>
      <c r="AB255" s="1" t="s">
        <v>98</v>
      </c>
      <c r="AC255" s="1" t="s">
        <v>98</v>
      </c>
      <c r="AD255" s="1" t="s">
        <v>98</v>
      </c>
      <c r="AE255" s="1" t="s">
        <v>98</v>
      </c>
      <c r="AF255" s="1" t="s">
        <v>98</v>
      </c>
      <c r="AG255" s="3">
        <v>5.86</v>
      </c>
      <c r="AH255" s="1" t="s">
        <v>98</v>
      </c>
      <c r="AI255" s="1" t="s">
        <v>98</v>
      </c>
      <c r="AJ255" s="2">
        <v>14.8</v>
      </c>
      <c r="AK255" s="1" t="s">
        <v>98</v>
      </c>
      <c r="AL255" s="1" t="s">
        <v>98</v>
      </c>
      <c r="AM255" s="4">
        <v>455</v>
      </c>
      <c r="AN255" s="2">
        <v>97.6</v>
      </c>
      <c r="AO255" s="2">
        <v>85.9</v>
      </c>
      <c r="AP255" s="3">
        <v>4.49</v>
      </c>
      <c r="AQ255" s="4">
        <v>154</v>
      </c>
      <c r="AR255" s="2">
        <v>45.9</v>
      </c>
      <c r="AS255" s="2">
        <v>30.1</v>
      </c>
      <c r="AT255" s="3">
        <v>2.6</v>
      </c>
      <c r="AU255" s="1" t="s">
        <v>98</v>
      </c>
      <c r="AV255" s="1" t="s">
        <v>98</v>
      </c>
      <c r="AW255" s="1" t="s">
        <v>98</v>
      </c>
      <c r="AX255" s="3">
        <v>5.1100000000000003</v>
      </c>
      <c r="AY255" s="4">
        <v>3630</v>
      </c>
      <c r="AZ255" s="1" t="s">
        <v>98</v>
      </c>
      <c r="BA255" s="2">
        <v>24.8</v>
      </c>
      <c r="BB255" s="2">
        <v>55</v>
      </c>
      <c r="BC255" s="1" t="s">
        <v>98</v>
      </c>
      <c r="BD255" s="1" t="s">
        <v>98</v>
      </c>
      <c r="BE255" s="2">
        <v>20.5</v>
      </c>
      <c r="BF255" s="2">
        <v>48.4</v>
      </c>
      <c r="BG255" s="1" t="s">
        <v>98</v>
      </c>
      <c r="BH255" s="1" t="s">
        <v>98</v>
      </c>
      <c r="BI255" s="1" t="s">
        <v>98</v>
      </c>
      <c r="BJ255" s="1" t="s">
        <v>98</v>
      </c>
      <c r="BK255" s="1" t="s">
        <v>98</v>
      </c>
      <c r="BL255" s="1" t="s">
        <v>98</v>
      </c>
      <c r="BM255" s="1" t="s">
        <v>98</v>
      </c>
      <c r="BN255" s="1" t="s">
        <v>98</v>
      </c>
      <c r="BO255" s="1" t="s">
        <v>98</v>
      </c>
      <c r="BP255" s="1" t="s">
        <v>98</v>
      </c>
      <c r="BQ255" s="1" t="s">
        <v>98</v>
      </c>
      <c r="BR255" s="1" t="s">
        <v>98</v>
      </c>
      <c r="BS255" s="1" t="s">
        <v>98</v>
      </c>
      <c r="BT255" s="1" t="s">
        <v>98</v>
      </c>
      <c r="BU255" s="1" t="s">
        <v>98</v>
      </c>
      <c r="BV255" s="1" t="s">
        <v>98</v>
      </c>
      <c r="BW255" s="3">
        <v>2.95</v>
      </c>
      <c r="BX255" s="3">
        <v>9.73</v>
      </c>
      <c r="BY255" s="2">
        <v>49.9</v>
      </c>
      <c r="BZ255" s="1" t="s">
        <v>98</v>
      </c>
      <c r="CA255" s="2">
        <v>60.1</v>
      </c>
      <c r="CB255" s="2">
        <v>31.4</v>
      </c>
      <c r="CC255" s="2">
        <v>41.6</v>
      </c>
      <c r="CD255" s="11">
        <v>7.5</v>
      </c>
      <c r="CE255" s="11">
        <v>5.5</v>
      </c>
      <c r="CF255" s="12" t="s">
        <v>98</v>
      </c>
      <c r="CG255" s="3">
        <f>Beams!$B$11/F255</f>
        <v>495.15418502202647</v>
      </c>
      <c r="CH255" s="3">
        <f>Beams!$B$9/AO255</f>
        <v>130.84982537834691</v>
      </c>
      <c r="CI255" s="3">
        <f>Beams!$C$9/AS255</f>
        <v>373.42192691029896</v>
      </c>
      <c r="CJ255" s="3">
        <f>Beams!$B$8*BE255/(AQ255*2*T255)</f>
        <v>859.9044633527393</v>
      </c>
      <c r="CK255" s="3">
        <f>Beams!$C$8*BF255/(AM255*Q255)</f>
        <v>2255.9236989425667</v>
      </c>
      <c r="CL255" s="3">
        <f>Beams!$B$12*T255/AX255</f>
        <v>1913.6594911937375</v>
      </c>
      <c r="CM255" s="3">
        <f>Beams!$B$12*Q255/AX255</f>
        <v>1165.7925636007828</v>
      </c>
      <c r="CN255" s="3">
        <f t="shared" si="6"/>
        <v>3768.7447787239225</v>
      </c>
      <c r="CO255" s="3">
        <f t="shared" si="7"/>
        <v>4510.3929224139783</v>
      </c>
      <c r="CP255" s="3"/>
      <c r="CQ255" s="3">
        <f>MIN(Beams!$B$21:$B$22)/MAX(CN255:CP255)-1</f>
        <v>3.4342034816106288</v>
      </c>
      <c r="CS255" s="1"/>
      <c r="CT255" s="2"/>
      <c r="CU255" s="2"/>
      <c r="CV255" s="1"/>
      <c r="CW255" s="1"/>
      <c r="CX255" s="1"/>
      <c r="CY255" s="2"/>
      <c r="CZ255" s="2"/>
      <c r="DA255" s="2"/>
      <c r="DB255" s="1"/>
      <c r="DC255" s="1"/>
      <c r="DD255" s="1"/>
      <c r="DE255" s="1"/>
      <c r="DF255" s="1"/>
      <c r="DG255" s="3"/>
      <c r="DH255" s="1"/>
      <c r="DI255" s="1"/>
      <c r="DJ255" s="2"/>
      <c r="DK255" s="1"/>
      <c r="DL255" s="1"/>
      <c r="DM255" s="1"/>
      <c r="DN255" s="1"/>
      <c r="DO255" s="1"/>
      <c r="DP255" s="1"/>
      <c r="DQ255" s="2"/>
      <c r="DR255" s="1"/>
      <c r="DS255" s="1"/>
      <c r="DT255" s="2"/>
      <c r="DU255" s="1"/>
      <c r="DV255" s="1"/>
      <c r="DW255" s="1"/>
      <c r="DX255" s="1"/>
      <c r="DY255" s="1"/>
      <c r="DZ255" s="1"/>
      <c r="EA255" s="1"/>
      <c r="EB255" s="1"/>
      <c r="EC255" s="1"/>
      <c r="ED255" s="4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</row>
    <row r="256" spans="1:162" x14ac:dyDescent="0.55000000000000004">
      <c r="A256" s="1" t="s">
        <v>17</v>
      </c>
      <c r="B256" s="1" t="s">
        <v>351</v>
      </c>
      <c r="C256" s="1" t="s">
        <v>351</v>
      </c>
      <c r="D256" s="1" t="s">
        <v>100</v>
      </c>
      <c r="E256" s="2">
        <v>68</v>
      </c>
      <c r="F256" s="2">
        <v>19.899999999999999</v>
      </c>
      <c r="G256" s="2">
        <v>10.4</v>
      </c>
      <c r="H256" s="11">
        <v>10.375</v>
      </c>
      <c r="I256" s="1" t="s">
        <v>98</v>
      </c>
      <c r="J256" s="1" t="s">
        <v>98</v>
      </c>
      <c r="K256" s="1" t="s">
        <v>98</v>
      </c>
      <c r="L256" s="2">
        <v>10.1</v>
      </c>
      <c r="M256" s="11">
        <v>10.125</v>
      </c>
      <c r="N256" s="11" t="s">
        <v>98</v>
      </c>
      <c r="O256" s="1" t="s">
        <v>98</v>
      </c>
      <c r="P256" s="1" t="s">
        <v>98</v>
      </c>
      <c r="Q256" s="14">
        <v>0.47</v>
      </c>
      <c r="R256" s="11">
        <v>0.5</v>
      </c>
      <c r="S256" s="13">
        <v>0.25</v>
      </c>
      <c r="T256" s="14">
        <v>0.77</v>
      </c>
      <c r="U256" s="13">
        <v>0.75</v>
      </c>
      <c r="V256" s="1" t="s">
        <v>98</v>
      </c>
      <c r="W256" s="1" t="s">
        <v>98</v>
      </c>
      <c r="X256" s="1" t="s">
        <v>98</v>
      </c>
      <c r="Y256" s="16">
        <v>1.27</v>
      </c>
      <c r="Z256" s="18">
        <v>1.4375</v>
      </c>
      <c r="AA256" s="18">
        <v>0.875</v>
      </c>
      <c r="AB256" s="1" t="s">
        <v>98</v>
      </c>
      <c r="AC256" s="1" t="s">
        <v>98</v>
      </c>
      <c r="AD256" s="1" t="s">
        <v>98</v>
      </c>
      <c r="AE256" s="1" t="s">
        <v>98</v>
      </c>
      <c r="AF256" s="1" t="s">
        <v>98</v>
      </c>
      <c r="AG256" s="3">
        <v>6.58</v>
      </c>
      <c r="AH256" s="1" t="s">
        <v>98</v>
      </c>
      <c r="AI256" s="1" t="s">
        <v>98</v>
      </c>
      <c r="AJ256" s="2">
        <v>16.7</v>
      </c>
      <c r="AK256" s="1" t="s">
        <v>98</v>
      </c>
      <c r="AL256" s="1" t="s">
        <v>98</v>
      </c>
      <c r="AM256" s="4">
        <v>394</v>
      </c>
      <c r="AN256" s="2">
        <v>85.3</v>
      </c>
      <c r="AO256" s="2">
        <v>75.7</v>
      </c>
      <c r="AP256" s="3">
        <v>4.4400000000000004</v>
      </c>
      <c r="AQ256" s="4">
        <v>134</v>
      </c>
      <c r="AR256" s="2">
        <v>40.1</v>
      </c>
      <c r="AS256" s="2">
        <v>26.4</v>
      </c>
      <c r="AT256" s="3">
        <v>2.59</v>
      </c>
      <c r="AU256" s="1" t="s">
        <v>98</v>
      </c>
      <c r="AV256" s="1" t="s">
        <v>98</v>
      </c>
      <c r="AW256" s="1" t="s">
        <v>98</v>
      </c>
      <c r="AX256" s="3">
        <v>3.56</v>
      </c>
      <c r="AY256" s="4">
        <v>3100</v>
      </c>
      <c r="AZ256" s="1" t="s">
        <v>98</v>
      </c>
      <c r="BA256" s="2">
        <v>24.3</v>
      </c>
      <c r="BB256" s="2">
        <v>47.3</v>
      </c>
      <c r="BC256" s="1" t="s">
        <v>98</v>
      </c>
      <c r="BD256" s="1" t="s">
        <v>98</v>
      </c>
      <c r="BE256" s="2">
        <v>17.899999999999999</v>
      </c>
      <c r="BF256" s="2">
        <v>42.1</v>
      </c>
      <c r="BG256" s="1" t="s">
        <v>98</v>
      </c>
      <c r="BH256" s="1" t="s">
        <v>98</v>
      </c>
      <c r="BI256" s="1" t="s">
        <v>98</v>
      </c>
      <c r="BJ256" s="1" t="s">
        <v>98</v>
      </c>
      <c r="BK256" s="1" t="s">
        <v>98</v>
      </c>
      <c r="BL256" s="1" t="s">
        <v>98</v>
      </c>
      <c r="BM256" s="1" t="s">
        <v>98</v>
      </c>
      <c r="BN256" s="1" t="s">
        <v>98</v>
      </c>
      <c r="BO256" s="1" t="s">
        <v>98</v>
      </c>
      <c r="BP256" s="1" t="s">
        <v>98</v>
      </c>
      <c r="BQ256" s="1" t="s">
        <v>98</v>
      </c>
      <c r="BR256" s="1" t="s">
        <v>98</v>
      </c>
      <c r="BS256" s="1" t="s">
        <v>98</v>
      </c>
      <c r="BT256" s="1" t="s">
        <v>98</v>
      </c>
      <c r="BU256" s="1" t="s">
        <v>98</v>
      </c>
      <c r="BV256" s="1" t="s">
        <v>98</v>
      </c>
      <c r="BW256" s="3">
        <v>2.92</v>
      </c>
      <c r="BX256" s="3">
        <v>9.6300000000000008</v>
      </c>
      <c r="BY256" s="2">
        <v>49.3</v>
      </c>
      <c r="BZ256" s="1" t="s">
        <v>98</v>
      </c>
      <c r="CA256" s="2">
        <v>59.4</v>
      </c>
      <c r="CB256" s="2">
        <v>30.9</v>
      </c>
      <c r="CC256" s="2">
        <v>41</v>
      </c>
      <c r="CD256" s="11">
        <v>7.5</v>
      </c>
      <c r="CE256" s="11">
        <v>5.5</v>
      </c>
      <c r="CF256" s="12" t="s">
        <v>98</v>
      </c>
      <c r="CG256" s="3">
        <f>Beams!$B$11/F256</f>
        <v>564.8241206030151</v>
      </c>
      <c r="CH256" s="3">
        <f>Beams!$B$9/AO256</f>
        <v>148.48084544253632</v>
      </c>
      <c r="CI256" s="3">
        <f>Beams!$C$9/AS256</f>
        <v>425.75757575757581</v>
      </c>
      <c r="CJ256" s="3">
        <f>Beams!$B$8*BE256/(AQ256*2*T256)</f>
        <v>974.97577049815834</v>
      </c>
      <c r="CK256" s="3">
        <f>Beams!$C$8*BF256/(AM256*Q256)</f>
        <v>2555.373150448213</v>
      </c>
      <c r="CL256" s="3">
        <f>Beams!$B$12*T256/AX256</f>
        <v>2431.1235955056181</v>
      </c>
      <c r="CM256" s="3">
        <f>Beams!$B$12*Q256/AX256</f>
        <v>1483.9325842696626</v>
      </c>
      <c r="CN256" s="3">
        <f t="shared" si="6"/>
        <v>4677.636426998889</v>
      </c>
      <c r="CO256" s="3">
        <f t="shared" si="7"/>
        <v>5243.4174955085919</v>
      </c>
      <c r="CP256" s="3"/>
      <c r="CQ256" s="3">
        <f>MIN(Beams!$B$21:$B$22)/MAX(CN256:CP256)-1</f>
        <v>2.8143062262601837</v>
      </c>
      <c r="CS256" s="1"/>
      <c r="CT256" s="2"/>
      <c r="CU256" s="2"/>
      <c r="CV256" s="1"/>
      <c r="CW256" s="1"/>
      <c r="CX256" s="1"/>
      <c r="CY256" s="2"/>
      <c r="CZ256" s="2"/>
      <c r="DA256" s="2"/>
      <c r="DB256" s="1"/>
      <c r="DC256" s="1"/>
      <c r="DD256" s="1"/>
      <c r="DE256" s="1"/>
      <c r="DF256" s="1"/>
      <c r="DG256" s="3"/>
      <c r="DH256" s="1"/>
      <c r="DI256" s="1"/>
      <c r="DJ256" s="2"/>
      <c r="DK256" s="1"/>
      <c r="DL256" s="1"/>
      <c r="DM256" s="1"/>
      <c r="DN256" s="1"/>
      <c r="DO256" s="1"/>
      <c r="DP256" s="1"/>
      <c r="DQ256" s="2"/>
      <c r="DR256" s="1"/>
      <c r="DS256" s="1"/>
      <c r="DT256" s="2"/>
      <c r="DU256" s="1"/>
      <c r="DV256" s="1"/>
      <c r="DW256" s="1"/>
      <c r="DX256" s="1"/>
      <c r="DY256" s="1"/>
      <c r="DZ256" s="1"/>
      <c r="EA256" s="1"/>
      <c r="EB256" s="1"/>
      <c r="EC256" s="1"/>
      <c r="ED256" s="4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</row>
    <row r="257" spans="1:162" x14ac:dyDescent="0.55000000000000004">
      <c r="A257" s="1" t="s">
        <v>17</v>
      </c>
      <c r="B257" s="1" t="s">
        <v>352</v>
      </c>
      <c r="C257" s="1" t="s">
        <v>352</v>
      </c>
      <c r="D257" s="1" t="s">
        <v>100</v>
      </c>
      <c r="E257" s="2">
        <v>60</v>
      </c>
      <c r="F257" s="2">
        <v>17.7</v>
      </c>
      <c r="G257" s="2">
        <v>10.199999999999999</v>
      </c>
      <c r="H257" s="11">
        <v>10.25</v>
      </c>
      <c r="I257" s="1" t="s">
        <v>98</v>
      </c>
      <c r="J257" s="1" t="s">
        <v>98</v>
      </c>
      <c r="K257" s="1" t="s">
        <v>98</v>
      </c>
      <c r="L257" s="2">
        <v>10.1</v>
      </c>
      <c r="M257" s="11">
        <v>10.125</v>
      </c>
      <c r="N257" s="11" t="s">
        <v>98</v>
      </c>
      <c r="O257" s="1" t="s">
        <v>98</v>
      </c>
      <c r="P257" s="1" t="s">
        <v>98</v>
      </c>
      <c r="Q257" s="14">
        <v>0.42</v>
      </c>
      <c r="R257" s="11">
        <v>0.4375</v>
      </c>
      <c r="S257" s="13">
        <v>0.25</v>
      </c>
      <c r="T257" s="14">
        <v>0.68</v>
      </c>
      <c r="U257" s="13">
        <v>0.6875</v>
      </c>
      <c r="V257" s="1" t="s">
        <v>98</v>
      </c>
      <c r="W257" s="1" t="s">
        <v>98</v>
      </c>
      <c r="X257" s="1" t="s">
        <v>98</v>
      </c>
      <c r="Y257" s="16">
        <v>1.18</v>
      </c>
      <c r="Z257" s="18">
        <v>1.375</v>
      </c>
      <c r="AA257" s="18">
        <v>0.8125</v>
      </c>
      <c r="AB257" s="1" t="s">
        <v>98</v>
      </c>
      <c r="AC257" s="1" t="s">
        <v>98</v>
      </c>
      <c r="AD257" s="1" t="s">
        <v>98</v>
      </c>
      <c r="AE257" s="1" t="s">
        <v>98</v>
      </c>
      <c r="AF257" s="1" t="s">
        <v>98</v>
      </c>
      <c r="AG257" s="3">
        <v>7.41</v>
      </c>
      <c r="AH257" s="1" t="s">
        <v>98</v>
      </c>
      <c r="AI257" s="1" t="s">
        <v>98</v>
      </c>
      <c r="AJ257" s="2">
        <v>18.7</v>
      </c>
      <c r="AK257" s="1" t="s">
        <v>98</v>
      </c>
      <c r="AL257" s="1" t="s">
        <v>98</v>
      </c>
      <c r="AM257" s="4">
        <v>341</v>
      </c>
      <c r="AN257" s="2">
        <v>74.599999999999994</v>
      </c>
      <c r="AO257" s="2">
        <v>66.7</v>
      </c>
      <c r="AP257" s="3">
        <v>4.3899999999999997</v>
      </c>
      <c r="AQ257" s="4">
        <v>116</v>
      </c>
      <c r="AR257" s="2">
        <v>35</v>
      </c>
      <c r="AS257" s="2">
        <v>23</v>
      </c>
      <c r="AT257" s="3">
        <v>2.57</v>
      </c>
      <c r="AU257" s="1" t="s">
        <v>98</v>
      </c>
      <c r="AV257" s="1" t="s">
        <v>98</v>
      </c>
      <c r="AW257" s="1" t="s">
        <v>98</v>
      </c>
      <c r="AX257" s="3">
        <v>2.48</v>
      </c>
      <c r="AY257" s="4">
        <v>2640</v>
      </c>
      <c r="AZ257" s="1" t="s">
        <v>98</v>
      </c>
      <c r="BA257" s="2">
        <v>24</v>
      </c>
      <c r="BB257" s="2">
        <v>41.3</v>
      </c>
      <c r="BC257" s="1" t="s">
        <v>98</v>
      </c>
      <c r="BD257" s="1" t="s">
        <v>98</v>
      </c>
      <c r="BE257" s="2">
        <v>15.7</v>
      </c>
      <c r="BF257" s="2">
        <v>36.799999999999997</v>
      </c>
      <c r="BG257" s="1" t="s">
        <v>98</v>
      </c>
      <c r="BH257" s="1" t="s">
        <v>98</v>
      </c>
      <c r="BI257" s="1" t="s">
        <v>98</v>
      </c>
      <c r="BJ257" s="1" t="s">
        <v>98</v>
      </c>
      <c r="BK257" s="1" t="s">
        <v>98</v>
      </c>
      <c r="BL257" s="1" t="s">
        <v>98</v>
      </c>
      <c r="BM257" s="1" t="s">
        <v>98</v>
      </c>
      <c r="BN257" s="1" t="s">
        <v>98</v>
      </c>
      <c r="BO257" s="1" t="s">
        <v>98</v>
      </c>
      <c r="BP257" s="1" t="s">
        <v>98</v>
      </c>
      <c r="BQ257" s="1" t="s">
        <v>98</v>
      </c>
      <c r="BR257" s="1" t="s">
        <v>98</v>
      </c>
      <c r="BS257" s="1" t="s">
        <v>98</v>
      </c>
      <c r="BT257" s="1" t="s">
        <v>98</v>
      </c>
      <c r="BU257" s="1" t="s">
        <v>98</v>
      </c>
      <c r="BV257" s="1" t="s">
        <v>98</v>
      </c>
      <c r="BW257" s="3">
        <v>2.88</v>
      </c>
      <c r="BX257" s="3">
        <v>9.52</v>
      </c>
      <c r="BY257" s="2">
        <v>49</v>
      </c>
      <c r="BZ257" s="1" t="s">
        <v>98</v>
      </c>
      <c r="CA257" s="2">
        <v>59.1</v>
      </c>
      <c r="CB257" s="2">
        <v>30.5</v>
      </c>
      <c r="CC257" s="2">
        <v>40.6</v>
      </c>
      <c r="CD257" s="11">
        <v>7.5</v>
      </c>
      <c r="CE257" s="11">
        <v>5.5</v>
      </c>
      <c r="CF257" s="12" t="s">
        <v>98</v>
      </c>
      <c r="CG257" s="3">
        <f>Beams!$B$11/F257</f>
        <v>635.0282485875706</v>
      </c>
      <c r="CH257" s="3">
        <f>Beams!$B$9/AO257</f>
        <v>168.51574212893553</v>
      </c>
      <c r="CI257" s="3">
        <f>Beams!$C$9/AS257</f>
        <v>488.69565217391306</v>
      </c>
      <c r="CJ257" s="3">
        <f>Beams!$B$8*BE257/(AQ257*2*T257)</f>
        <v>1118.5851926977687</v>
      </c>
      <c r="CK257" s="3">
        <f>Beams!$C$8*BF257/(AM257*Q257)</f>
        <v>2888.088255830191</v>
      </c>
      <c r="CL257" s="3">
        <f>Beams!$B$12*T257/AX257</f>
        <v>3081.9354838709683</v>
      </c>
      <c r="CM257" s="3">
        <f>Beams!$B$12*Q257/AX257</f>
        <v>1903.5483870967744</v>
      </c>
      <c r="CN257" s="3">
        <f t="shared" si="6"/>
        <v>5823.964352127733</v>
      </c>
      <c r="CO257" s="3">
        <f t="shared" si="7"/>
        <v>6128.9096910548924</v>
      </c>
      <c r="CP257" s="3"/>
      <c r="CQ257" s="3">
        <f>MIN(Beams!$B$21:$B$22)/MAX(CN257:CP257)-1</f>
        <v>2.2632231519400396</v>
      </c>
      <c r="CS257" s="1"/>
      <c r="CT257" s="2"/>
      <c r="CU257" s="2"/>
      <c r="CV257" s="1"/>
      <c r="CW257" s="1"/>
      <c r="CX257" s="1"/>
      <c r="CY257" s="2"/>
      <c r="CZ257" s="2"/>
      <c r="DA257" s="2"/>
      <c r="DB257" s="1"/>
      <c r="DC257" s="1"/>
      <c r="DD257" s="1"/>
      <c r="DE257" s="1"/>
      <c r="DF257" s="1"/>
      <c r="DG257" s="3"/>
      <c r="DH257" s="1"/>
      <c r="DI257" s="1"/>
      <c r="DJ257" s="2"/>
      <c r="DK257" s="1"/>
      <c r="DL257" s="1"/>
      <c r="DM257" s="1"/>
      <c r="DN257" s="1"/>
      <c r="DO257" s="1"/>
      <c r="DP257" s="1"/>
      <c r="DQ257" s="2"/>
      <c r="DR257" s="1"/>
      <c r="DS257" s="1"/>
      <c r="DT257" s="2"/>
      <c r="DU257" s="1"/>
      <c r="DV257" s="1"/>
      <c r="DW257" s="1"/>
      <c r="DX257" s="1"/>
      <c r="DY257" s="1"/>
      <c r="DZ257" s="1"/>
      <c r="EA257" s="1"/>
      <c r="EB257" s="1"/>
      <c r="EC257" s="1"/>
      <c r="ED257" s="4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</row>
    <row r="258" spans="1:162" x14ac:dyDescent="0.55000000000000004">
      <c r="A258" s="1" t="s">
        <v>17</v>
      </c>
      <c r="B258" s="1" t="s">
        <v>353</v>
      </c>
      <c r="C258" s="1" t="s">
        <v>353</v>
      </c>
      <c r="D258" s="1" t="s">
        <v>100</v>
      </c>
      <c r="E258" s="2">
        <v>54</v>
      </c>
      <c r="F258" s="2">
        <v>15.8</v>
      </c>
      <c r="G258" s="2">
        <v>10.1</v>
      </c>
      <c r="H258" s="11">
        <v>10.125</v>
      </c>
      <c r="I258" s="1" t="s">
        <v>98</v>
      </c>
      <c r="J258" s="1" t="s">
        <v>98</v>
      </c>
      <c r="K258" s="1" t="s">
        <v>98</v>
      </c>
      <c r="L258" s="2">
        <v>10</v>
      </c>
      <c r="M258" s="11">
        <v>10</v>
      </c>
      <c r="N258" s="11" t="s">
        <v>98</v>
      </c>
      <c r="O258" s="1" t="s">
        <v>98</v>
      </c>
      <c r="P258" s="1" t="s">
        <v>98</v>
      </c>
      <c r="Q258" s="14">
        <v>0.37</v>
      </c>
      <c r="R258" s="11">
        <v>0.375</v>
      </c>
      <c r="S258" s="13">
        <v>0.1875</v>
      </c>
      <c r="T258" s="14">
        <v>0.61499999999999999</v>
      </c>
      <c r="U258" s="13">
        <v>0.625</v>
      </c>
      <c r="V258" s="1" t="s">
        <v>98</v>
      </c>
      <c r="W258" s="1" t="s">
        <v>98</v>
      </c>
      <c r="X258" s="1" t="s">
        <v>98</v>
      </c>
      <c r="Y258" s="16">
        <v>1.1200000000000001</v>
      </c>
      <c r="Z258" s="18">
        <v>1.3125</v>
      </c>
      <c r="AA258" s="18">
        <v>0.8125</v>
      </c>
      <c r="AB258" s="1" t="s">
        <v>98</v>
      </c>
      <c r="AC258" s="1" t="s">
        <v>98</v>
      </c>
      <c r="AD258" s="1" t="s">
        <v>98</v>
      </c>
      <c r="AE258" s="1" t="s">
        <v>98</v>
      </c>
      <c r="AF258" s="1" t="s">
        <v>98</v>
      </c>
      <c r="AG258" s="3">
        <v>8.15</v>
      </c>
      <c r="AH258" s="1" t="s">
        <v>98</v>
      </c>
      <c r="AI258" s="1" t="s">
        <v>98</v>
      </c>
      <c r="AJ258" s="2">
        <v>21.2</v>
      </c>
      <c r="AK258" s="1" t="s">
        <v>98</v>
      </c>
      <c r="AL258" s="1" t="s">
        <v>98</v>
      </c>
      <c r="AM258" s="4">
        <v>303</v>
      </c>
      <c r="AN258" s="2">
        <v>66.599999999999994</v>
      </c>
      <c r="AO258" s="2">
        <v>60</v>
      </c>
      <c r="AP258" s="3">
        <v>4.37</v>
      </c>
      <c r="AQ258" s="4">
        <v>103</v>
      </c>
      <c r="AR258" s="2">
        <v>31.3</v>
      </c>
      <c r="AS258" s="2">
        <v>20.6</v>
      </c>
      <c r="AT258" s="3">
        <v>2.56</v>
      </c>
      <c r="AU258" s="1" t="s">
        <v>98</v>
      </c>
      <c r="AV258" s="1" t="s">
        <v>98</v>
      </c>
      <c r="AW258" s="1" t="s">
        <v>98</v>
      </c>
      <c r="AX258" s="3">
        <v>1.82</v>
      </c>
      <c r="AY258" s="4">
        <v>2320</v>
      </c>
      <c r="AZ258" s="1" t="s">
        <v>98</v>
      </c>
      <c r="BA258" s="2">
        <v>23.7</v>
      </c>
      <c r="BB258" s="2">
        <v>36.5</v>
      </c>
      <c r="BC258" s="1" t="s">
        <v>98</v>
      </c>
      <c r="BD258" s="1" t="s">
        <v>98</v>
      </c>
      <c r="BE258" s="2">
        <v>14</v>
      </c>
      <c r="BF258" s="2">
        <v>32.799999999999997</v>
      </c>
      <c r="BG258" s="1" t="s">
        <v>98</v>
      </c>
      <c r="BH258" s="1" t="s">
        <v>98</v>
      </c>
      <c r="BI258" s="1" t="s">
        <v>98</v>
      </c>
      <c r="BJ258" s="1" t="s">
        <v>98</v>
      </c>
      <c r="BK258" s="1" t="s">
        <v>98</v>
      </c>
      <c r="BL258" s="1" t="s">
        <v>98</v>
      </c>
      <c r="BM258" s="1" t="s">
        <v>98</v>
      </c>
      <c r="BN258" s="1" t="s">
        <v>98</v>
      </c>
      <c r="BO258" s="1" t="s">
        <v>98</v>
      </c>
      <c r="BP258" s="1" t="s">
        <v>98</v>
      </c>
      <c r="BQ258" s="1" t="s">
        <v>98</v>
      </c>
      <c r="BR258" s="1" t="s">
        <v>98</v>
      </c>
      <c r="BS258" s="1" t="s">
        <v>98</v>
      </c>
      <c r="BT258" s="1" t="s">
        <v>98</v>
      </c>
      <c r="BU258" s="1" t="s">
        <v>98</v>
      </c>
      <c r="BV258" s="1" t="s">
        <v>98</v>
      </c>
      <c r="BW258" s="3">
        <v>2.85</v>
      </c>
      <c r="BX258" s="3">
        <v>9.49</v>
      </c>
      <c r="BY258" s="2">
        <v>48.6</v>
      </c>
      <c r="BZ258" s="1" t="s">
        <v>98</v>
      </c>
      <c r="CA258" s="2">
        <v>58.6</v>
      </c>
      <c r="CB258" s="2">
        <v>30.2</v>
      </c>
      <c r="CC258" s="2">
        <v>40.200000000000003</v>
      </c>
      <c r="CD258" s="11">
        <v>7.5</v>
      </c>
      <c r="CE258" s="11">
        <v>5.5</v>
      </c>
      <c r="CF258" s="12" t="s">
        <v>98</v>
      </c>
      <c r="CG258" s="3">
        <f>Beams!$B$11/F258</f>
        <v>711.39240506329111</v>
      </c>
      <c r="CH258" s="3">
        <f>Beams!$B$9/AO258</f>
        <v>187.33333333333334</v>
      </c>
      <c r="CI258" s="3">
        <f>Beams!$C$9/AS258</f>
        <v>545.63106796116506</v>
      </c>
      <c r="CJ258" s="3">
        <f>Beams!$B$8*BE258/(AQ258*2*T258)</f>
        <v>1242.0869839766358</v>
      </c>
      <c r="CK258" s="3">
        <f>Beams!$C$8*BF258/(AM258*Q258)</f>
        <v>3288.4845241280882</v>
      </c>
      <c r="CL258" s="3">
        <f>Beams!$B$12*T258/AX258</f>
        <v>3798.1318681318676</v>
      </c>
      <c r="CM258" s="3">
        <f>Beams!$B$12*Q258/AX258</f>
        <v>2285.0549450549452</v>
      </c>
      <c r="CN258" s="3">
        <f t="shared" si="6"/>
        <v>7070.4967204943396</v>
      </c>
      <c r="CO258" s="3">
        <f t="shared" si="7"/>
        <v>7084.7008607366097</v>
      </c>
      <c r="CP258" s="3"/>
      <c r="CQ258" s="3">
        <f>MIN(Beams!$B$21:$B$22)/MAX(CN258:CP258)-1</f>
        <v>1.8229843987965588</v>
      </c>
      <c r="CS258" s="1"/>
      <c r="CT258" s="2"/>
      <c r="CU258" s="2"/>
      <c r="CV258" s="1"/>
      <c r="CW258" s="1"/>
      <c r="CX258" s="1"/>
      <c r="CY258" s="2"/>
      <c r="CZ258" s="2"/>
      <c r="DA258" s="2"/>
      <c r="DB258" s="1"/>
      <c r="DC258" s="1"/>
      <c r="DD258" s="1"/>
      <c r="DE258" s="1"/>
      <c r="DF258" s="1"/>
      <c r="DG258" s="3"/>
      <c r="DH258" s="1"/>
      <c r="DI258" s="1"/>
      <c r="DJ258" s="2"/>
      <c r="DK258" s="1"/>
      <c r="DL258" s="1"/>
      <c r="DM258" s="1"/>
      <c r="DN258" s="1"/>
      <c r="DO258" s="1"/>
      <c r="DP258" s="1"/>
      <c r="DQ258" s="2"/>
      <c r="DR258" s="1"/>
      <c r="DS258" s="1"/>
      <c r="DT258" s="2"/>
      <c r="DU258" s="1"/>
      <c r="DV258" s="1"/>
      <c r="DW258" s="1"/>
      <c r="DX258" s="1"/>
      <c r="DY258" s="1"/>
      <c r="DZ258" s="1"/>
      <c r="EA258" s="1"/>
      <c r="EB258" s="1"/>
      <c r="EC258" s="1"/>
      <c r="ED258" s="4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</row>
    <row r="259" spans="1:162" x14ac:dyDescent="0.55000000000000004">
      <c r="A259" s="1" t="s">
        <v>17</v>
      </c>
      <c r="B259" s="1" t="s">
        <v>354</v>
      </c>
      <c r="C259" s="1" t="s">
        <v>354</v>
      </c>
      <c r="D259" s="1" t="s">
        <v>100</v>
      </c>
      <c r="E259" s="2">
        <v>49</v>
      </c>
      <c r="F259" s="2">
        <v>14.4</v>
      </c>
      <c r="G259" s="2">
        <v>10</v>
      </c>
      <c r="H259" s="11">
        <v>10</v>
      </c>
      <c r="I259" s="1" t="s">
        <v>98</v>
      </c>
      <c r="J259" s="1" t="s">
        <v>98</v>
      </c>
      <c r="K259" s="1" t="s">
        <v>98</v>
      </c>
      <c r="L259" s="2">
        <v>10</v>
      </c>
      <c r="M259" s="11">
        <v>10</v>
      </c>
      <c r="N259" s="11" t="s">
        <v>98</v>
      </c>
      <c r="O259" s="1" t="s">
        <v>98</v>
      </c>
      <c r="P259" s="1" t="s">
        <v>98</v>
      </c>
      <c r="Q259" s="14">
        <v>0.34</v>
      </c>
      <c r="R259" s="11">
        <v>0.3125</v>
      </c>
      <c r="S259" s="13">
        <v>0.1875</v>
      </c>
      <c r="T259" s="14">
        <v>0.56000000000000005</v>
      </c>
      <c r="U259" s="13">
        <v>0.5625</v>
      </c>
      <c r="V259" s="1" t="s">
        <v>98</v>
      </c>
      <c r="W259" s="1" t="s">
        <v>98</v>
      </c>
      <c r="X259" s="1" t="s">
        <v>98</v>
      </c>
      <c r="Y259" s="16">
        <v>1.06</v>
      </c>
      <c r="Z259" s="18">
        <v>1.25</v>
      </c>
      <c r="AA259" s="18">
        <v>0.8125</v>
      </c>
      <c r="AB259" s="1" t="s">
        <v>98</v>
      </c>
      <c r="AC259" s="1" t="s">
        <v>98</v>
      </c>
      <c r="AD259" s="1" t="s">
        <v>98</v>
      </c>
      <c r="AE259" s="1" t="s">
        <v>98</v>
      </c>
      <c r="AF259" s="1" t="s">
        <v>98</v>
      </c>
      <c r="AG259" s="3">
        <v>8.93</v>
      </c>
      <c r="AH259" s="1" t="s">
        <v>98</v>
      </c>
      <c r="AI259" s="1" t="s">
        <v>98</v>
      </c>
      <c r="AJ259" s="2">
        <v>23.1</v>
      </c>
      <c r="AK259" s="1" t="s">
        <v>98</v>
      </c>
      <c r="AL259" s="1" t="s">
        <v>98</v>
      </c>
      <c r="AM259" s="4">
        <v>272</v>
      </c>
      <c r="AN259" s="2">
        <v>60.4</v>
      </c>
      <c r="AO259" s="2">
        <v>54.6</v>
      </c>
      <c r="AP259" s="3">
        <v>4.3499999999999996</v>
      </c>
      <c r="AQ259" s="2">
        <v>93.4</v>
      </c>
      <c r="AR259" s="2">
        <v>28.3</v>
      </c>
      <c r="AS259" s="2">
        <v>18.7</v>
      </c>
      <c r="AT259" s="3">
        <v>2.54</v>
      </c>
      <c r="AU259" s="1" t="s">
        <v>98</v>
      </c>
      <c r="AV259" s="1" t="s">
        <v>98</v>
      </c>
      <c r="AW259" s="1" t="s">
        <v>98</v>
      </c>
      <c r="AX259" s="3">
        <v>1.39</v>
      </c>
      <c r="AY259" s="4">
        <v>2070</v>
      </c>
      <c r="AZ259" s="1" t="s">
        <v>98</v>
      </c>
      <c r="BA259" s="2">
        <v>23.6</v>
      </c>
      <c r="BB259" s="2">
        <v>33</v>
      </c>
      <c r="BC259" s="1" t="s">
        <v>98</v>
      </c>
      <c r="BD259" s="1" t="s">
        <v>98</v>
      </c>
      <c r="BE259" s="2">
        <v>12.8</v>
      </c>
      <c r="BF259" s="2">
        <v>29.8</v>
      </c>
      <c r="BG259" s="1" t="s">
        <v>98</v>
      </c>
      <c r="BH259" s="1" t="s">
        <v>98</v>
      </c>
      <c r="BI259" s="1" t="s">
        <v>98</v>
      </c>
      <c r="BJ259" s="1" t="s">
        <v>98</v>
      </c>
      <c r="BK259" s="1" t="s">
        <v>98</v>
      </c>
      <c r="BL259" s="1" t="s">
        <v>98</v>
      </c>
      <c r="BM259" s="1" t="s">
        <v>98</v>
      </c>
      <c r="BN259" s="1" t="s">
        <v>98</v>
      </c>
      <c r="BO259" s="1" t="s">
        <v>98</v>
      </c>
      <c r="BP259" s="1" t="s">
        <v>98</v>
      </c>
      <c r="BQ259" s="1" t="s">
        <v>98</v>
      </c>
      <c r="BR259" s="1" t="s">
        <v>98</v>
      </c>
      <c r="BS259" s="1" t="s">
        <v>98</v>
      </c>
      <c r="BT259" s="1" t="s">
        <v>98</v>
      </c>
      <c r="BU259" s="1" t="s">
        <v>98</v>
      </c>
      <c r="BV259" s="1" t="s">
        <v>98</v>
      </c>
      <c r="BW259" s="3">
        <v>2.84</v>
      </c>
      <c r="BX259" s="3">
        <v>9.44</v>
      </c>
      <c r="BY259" s="2">
        <v>48.5</v>
      </c>
      <c r="BZ259" s="1" t="s">
        <v>98</v>
      </c>
      <c r="CA259" s="2">
        <v>58.5</v>
      </c>
      <c r="CB259" s="2">
        <v>30</v>
      </c>
      <c r="CC259" s="2">
        <v>40</v>
      </c>
      <c r="CD259" s="11">
        <v>7.5</v>
      </c>
      <c r="CE259" s="11">
        <v>5.5</v>
      </c>
      <c r="CF259" s="12" t="s">
        <v>98</v>
      </c>
      <c r="CG259" s="3">
        <f>Beams!$B$11/F259</f>
        <v>780.55555555555554</v>
      </c>
      <c r="CH259" s="3">
        <f>Beams!$B$9/AO259</f>
        <v>205.86080586080587</v>
      </c>
      <c r="CI259" s="3">
        <f>Beams!$C$9/AS259</f>
        <v>601.06951871657759</v>
      </c>
      <c r="CJ259" s="3">
        <f>Beams!$B$8*BE259/(AQ259*2*T259)</f>
        <v>1375.3441419394308</v>
      </c>
      <c r="CK259" s="3">
        <f>Beams!$C$8*BF259/(AM259*Q259)</f>
        <v>3621.8858131487887</v>
      </c>
      <c r="CL259" s="3">
        <f>Beams!$B$12*T259/AX259</f>
        <v>4528.3453237410076</v>
      </c>
      <c r="CM259" s="3">
        <f>Beams!$B$12*Q259/AX259</f>
        <v>2749.3525179856119</v>
      </c>
      <c r="CN259" s="3">
        <f t="shared" si="6"/>
        <v>8349.404772740625</v>
      </c>
      <c r="CO259" s="3">
        <f t="shared" si="7"/>
        <v>8034.3699040153924</v>
      </c>
      <c r="CP259" s="3"/>
      <c r="CQ259" s="3">
        <f>MIN(Beams!$B$21:$B$22)/MAX(CN259:CP259)-1</f>
        <v>1.3953803348110001</v>
      </c>
      <c r="CS259" s="1"/>
      <c r="CT259" s="2"/>
      <c r="CU259" s="2"/>
      <c r="CV259" s="1"/>
      <c r="CW259" s="1"/>
      <c r="CX259" s="1"/>
      <c r="CY259" s="2"/>
      <c r="CZ259" s="2"/>
      <c r="DA259" s="2"/>
      <c r="DB259" s="1"/>
      <c r="DC259" s="1"/>
      <c r="DD259" s="1"/>
      <c r="DE259" s="1"/>
      <c r="DF259" s="1"/>
      <c r="DG259" s="3"/>
      <c r="DH259" s="1"/>
      <c r="DI259" s="1"/>
      <c r="DJ259" s="2"/>
      <c r="DK259" s="1"/>
      <c r="DL259" s="1"/>
      <c r="DM259" s="2"/>
      <c r="DN259" s="1"/>
      <c r="DO259" s="1"/>
      <c r="DP259" s="1"/>
      <c r="DQ259" s="2"/>
      <c r="DR259" s="1"/>
      <c r="DS259" s="1"/>
      <c r="DT259" s="2"/>
      <c r="DU259" s="1"/>
      <c r="DV259" s="1"/>
      <c r="DW259" s="1"/>
      <c r="DX259" s="1"/>
      <c r="DY259" s="1"/>
      <c r="DZ259" s="1"/>
      <c r="EA259" s="1"/>
      <c r="EB259" s="1"/>
      <c r="EC259" s="1"/>
      <c r="ED259" s="4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</row>
    <row r="260" spans="1:162" x14ac:dyDescent="0.55000000000000004">
      <c r="A260" s="1" t="s">
        <v>17</v>
      </c>
      <c r="B260" s="1" t="s">
        <v>355</v>
      </c>
      <c r="C260" s="1" t="s">
        <v>355</v>
      </c>
      <c r="D260" s="1" t="s">
        <v>100</v>
      </c>
      <c r="E260" s="2">
        <v>45</v>
      </c>
      <c r="F260" s="2">
        <v>13.3</v>
      </c>
      <c r="G260" s="2">
        <v>10.1</v>
      </c>
      <c r="H260" s="11">
        <v>10.125</v>
      </c>
      <c r="I260" s="1" t="s">
        <v>98</v>
      </c>
      <c r="J260" s="1" t="s">
        <v>98</v>
      </c>
      <c r="K260" s="1" t="s">
        <v>98</v>
      </c>
      <c r="L260" s="3">
        <v>8.02</v>
      </c>
      <c r="M260" s="11">
        <v>8</v>
      </c>
      <c r="N260" s="11" t="s">
        <v>98</v>
      </c>
      <c r="O260" s="1" t="s">
        <v>98</v>
      </c>
      <c r="P260" s="1" t="s">
        <v>98</v>
      </c>
      <c r="Q260" s="14">
        <v>0.35</v>
      </c>
      <c r="R260" s="11">
        <v>0.375</v>
      </c>
      <c r="S260" s="13">
        <v>0.1875</v>
      </c>
      <c r="T260" s="14">
        <v>0.62</v>
      </c>
      <c r="U260" s="13">
        <v>0.625</v>
      </c>
      <c r="V260" s="1" t="s">
        <v>98</v>
      </c>
      <c r="W260" s="1" t="s">
        <v>98</v>
      </c>
      <c r="X260" s="1" t="s">
        <v>98</v>
      </c>
      <c r="Y260" s="16">
        <v>1.1200000000000001</v>
      </c>
      <c r="Z260" s="18">
        <v>1.3125</v>
      </c>
      <c r="AA260" s="18">
        <v>0.8125</v>
      </c>
      <c r="AB260" s="1" t="s">
        <v>98</v>
      </c>
      <c r="AC260" s="1" t="s">
        <v>98</v>
      </c>
      <c r="AD260" s="1" t="s">
        <v>98</v>
      </c>
      <c r="AE260" s="1" t="s">
        <v>98</v>
      </c>
      <c r="AF260" s="1" t="s">
        <v>98</v>
      </c>
      <c r="AG260" s="3">
        <v>6.47</v>
      </c>
      <c r="AH260" s="1" t="s">
        <v>98</v>
      </c>
      <c r="AI260" s="1" t="s">
        <v>98</v>
      </c>
      <c r="AJ260" s="2">
        <v>22.5</v>
      </c>
      <c r="AK260" s="1" t="s">
        <v>98</v>
      </c>
      <c r="AL260" s="1" t="s">
        <v>98</v>
      </c>
      <c r="AM260" s="4">
        <v>248</v>
      </c>
      <c r="AN260" s="2">
        <v>54.9</v>
      </c>
      <c r="AO260" s="2">
        <v>49.1</v>
      </c>
      <c r="AP260" s="3">
        <v>4.32</v>
      </c>
      <c r="AQ260" s="2">
        <v>53.4</v>
      </c>
      <c r="AR260" s="2">
        <v>20.3</v>
      </c>
      <c r="AS260" s="2">
        <v>13.3</v>
      </c>
      <c r="AT260" s="3">
        <v>2.0099999999999998</v>
      </c>
      <c r="AU260" s="1" t="s">
        <v>98</v>
      </c>
      <c r="AV260" s="1" t="s">
        <v>98</v>
      </c>
      <c r="AW260" s="1" t="s">
        <v>98</v>
      </c>
      <c r="AX260" s="3">
        <v>1.51</v>
      </c>
      <c r="AY260" s="4">
        <v>1200</v>
      </c>
      <c r="AZ260" s="1" t="s">
        <v>98</v>
      </c>
      <c r="BA260" s="2">
        <v>19</v>
      </c>
      <c r="BB260" s="2">
        <v>23.6</v>
      </c>
      <c r="BC260" s="1" t="s">
        <v>98</v>
      </c>
      <c r="BD260" s="1" t="s">
        <v>98</v>
      </c>
      <c r="BE260" s="2">
        <v>11.3</v>
      </c>
      <c r="BF260" s="2">
        <v>27</v>
      </c>
      <c r="BG260" s="1" t="s">
        <v>98</v>
      </c>
      <c r="BH260" s="1" t="s">
        <v>98</v>
      </c>
      <c r="BI260" s="1" t="s">
        <v>98</v>
      </c>
      <c r="BJ260" s="1" t="s">
        <v>98</v>
      </c>
      <c r="BK260" s="1" t="s">
        <v>98</v>
      </c>
      <c r="BL260" s="1" t="s">
        <v>98</v>
      </c>
      <c r="BM260" s="1" t="s">
        <v>98</v>
      </c>
      <c r="BN260" s="1" t="s">
        <v>98</v>
      </c>
      <c r="BO260" s="1" t="s">
        <v>98</v>
      </c>
      <c r="BP260" s="1" t="s">
        <v>98</v>
      </c>
      <c r="BQ260" s="1" t="s">
        <v>98</v>
      </c>
      <c r="BR260" s="1" t="s">
        <v>98</v>
      </c>
      <c r="BS260" s="1" t="s">
        <v>98</v>
      </c>
      <c r="BT260" s="1" t="s">
        <v>98</v>
      </c>
      <c r="BU260" s="1" t="s">
        <v>98</v>
      </c>
      <c r="BV260" s="1" t="s">
        <v>98</v>
      </c>
      <c r="BW260" s="3">
        <v>2.27</v>
      </c>
      <c r="BX260" s="3">
        <v>9.48</v>
      </c>
      <c r="BY260" s="2">
        <v>42.7</v>
      </c>
      <c r="BZ260" s="1" t="s">
        <v>98</v>
      </c>
      <c r="CA260" s="2">
        <v>50.7</v>
      </c>
      <c r="CB260" s="2">
        <v>28.2</v>
      </c>
      <c r="CC260" s="2">
        <v>36.200000000000003</v>
      </c>
      <c r="CD260" s="11">
        <v>7.5</v>
      </c>
      <c r="CE260" s="11">
        <v>5.5</v>
      </c>
      <c r="CF260" s="12" t="s">
        <v>98</v>
      </c>
      <c r="CG260" s="3">
        <f>Beams!$B$11/F260</f>
        <v>845.11278195488717</v>
      </c>
      <c r="CH260" s="3">
        <f>Beams!$B$9/AO260</f>
        <v>228.92057026476579</v>
      </c>
      <c r="CI260" s="3">
        <f>Beams!$C$9/AS260</f>
        <v>845.11278195488717</v>
      </c>
      <c r="CJ260" s="3">
        <f>Beams!$B$8*BE260/(AQ260*2*T260)</f>
        <v>1918.146671499336</v>
      </c>
      <c r="CK260" s="3">
        <f>Beams!$C$8*BF260/(AM260*Q260)</f>
        <v>3496.3133640552996</v>
      </c>
      <c r="CL260" s="3">
        <f>Beams!$B$12*T260/AX260</f>
        <v>4615.0993377483446</v>
      </c>
      <c r="CM260" s="3">
        <f>Beams!$B$12*Q260/AX260</f>
        <v>2605.298013245033</v>
      </c>
      <c r="CN260" s="3">
        <f t="shared" si="6"/>
        <v>8866.7021792955602</v>
      </c>
      <c r="CO260" s="3">
        <f t="shared" si="7"/>
        <v>7792.2061392642645</v>
      </c>
      <c r="CP260" s="3"/>
      <c r="CQ260" s="3">
        <f>MIN(Beams!$B$21:$B$22)/MAX(CN260:CP260)-1</f>
        <v>1.2556300635315751</v>
      </c>
      <c r="CS260" s="1"/>
      <c r="CT260" s="2"/>
      <c r="CU260" s="2"/>
      <c r="CV260" s="1"/>
      <c r="CW260" s="1"/>
      <c r="CX260" s="1"/>
      <c r="CY260" s="2"/>
      <c r="CZ260" s="2"/>
      <c r="DA260" s="2"/>
      <c r="DB260" s="1"/>
      <c r="DC260" s="1"/>
      <c r="DD260" s="1"/>
      <c r="DE260" s="1"/>
      <c r="DF260" s="1"/>
      <c r="DG260" s="3"/>
      <c r="DH260" s="1"/>
      <c r="DI260" s="1"/>
      <c r="DJ260" s="2"/>
      <c r="DK260" s="1"/>
      <c r="DL260" s="1"/>
      <c r="DM260" s="2"/>
      <c r="DN260" s="1"/>
      <c r="DO260" s="1"/>
      <c r="DP260" s="1"/>
      <c r="DQ260" s="2"/>
      <c r="DR260" s="1"/>
      <c r="DS260" s="1"/>
      <c r="DT260" s="2"/>
      <c r="DU260" s="1"/>
      <c r="DV260" s="1"/>
      <c r="DW260" s="1"/>
      <c r="DX260" s="1"/>
      <c r="DY260" s="1"/>
      <c r="DZ260" s="1"/>
      <c r="EA260" s="1"/>
      <c r="EB260" s="1"/>
      <c r="EC260" s="1"/>
      <c r="ED260" s="4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</row>
    <row r="261" spans="1:162" x14ac:dyDescent="0.55000000000000004">
      <c r="A261" s="1" t="s">
        <v>17</v>
      </c>
      <c r="B261" s="1" t="s">
        <v>356</v>
      </c>
      <c r="C261" s="1" t="s">
        <v>356</v>
      </c>
      <c r="D261" s="1" t="s">
        <v>100</v>
      </c>
      <c r="E261" s="2">
        <v>39</v>
      </c>
      <c r="F261" s="2">
        <v>11.5</v>
      </c>
      <c r="G261" s="3">
        <v>9.92</v>
      </c>
      <c r="H261" s="11">
        <v>9.875</v>
      </c>
      <c r="I261" s="1" t="s">
        <v>98</v>
      </c>
      <c r="J261" s="1" t="s">
        <v>98</v>
      </c>
      <c r="K261" s="1" t="s">
        <v>98</v>
      </c>
      <c r="L261" s="3">
        <v>7.99</v>
      </c>
      <c r="M261" s="11">
        <v>8</v>
      </c>
      <c r="N261" s="11" t="s">
        <v>98</v>
      </c>
      <c r="O261" s="1" t="s">
        <v>98</v>
      </c>
      <c r="P261" s="1" t="s">
        <v>98</v>
      </c>
      <c r="Q261" s="14">
        <v>0.315</v>
      </c>
      <c r="R261" s="11">
        <v>0.3125</v>
      </c>
      <c r="S261" s="13">
        <v>0.1875</v>
      </c>
      <c r="T261" s="14">
        <v>0.53</v>
      </c>
      <c r="U261" s="13">
        <v>0.5</v>
      </c>
      <c r="V261" s="1" t="s">
        <v>98</v>
      </c>
      <c r="W261" s="1" t="s">
        <v>98</v>
      </c>
      <c r="X261" s="1" t="s">
        <v>98</v>
      </c>
      <c r="Y261" s="16">
        <v>1.03</v>
      </c>
      <c r="Z261" s="18">
        <v>1.1875</v>
      </c>
      <c r="AA261" s="18">
        <v>0.8125</v>
      </c>
      <c r="AB261" s="1" t="s">
        <v>98</v>
      </c>
      <c r="AC261" s="1" t="s">
        <v>98</v>
      </c>
      <c r="AD261" s="1" t="s">
        <v>98</v>
      </c>
      <c r="AE261" s="1" t="s">
        <v>98</v>
      </c>
      <c r="AF261" s="1" t="s">
        <v>98</v>
      </c>
      <c r="AG261" s="3">
        <v>7.53</v>
      </c>
      <c r="AH261" s="1" t="s">
        <v>98</v>
      </c>
      <c r="AI261" s="1" t="s">
        <v>98</v>
      </c>
      <c r="AJ261" s="2">
        <v>25</v>
      </c>
      <c r="AK261" s="1" t="s">
        <v>98</v>
      </c>
      <c r="AL261" s="1" t="s">
        <v>98</v>
      </c>
      <c r="AM261" s="4">
        <v>209</v>
      </c>
      <c r="AN261" s="2">
        <v>46.8</v>
      </c>
      <c r="AO261" s="2">
        <v>42.1</v>
      </c>
      <c r="AP261" s="3">
        <v>4.2699999999999996</v>
      </c>
      <c r="AQ261" s="2">
        <v>45</v>
      </c>
      <c r="AR261" s="2">
        <v>17.2</v>
      </c>
      <c r="AS261" s="2">
        <v>11.3</v>
      </c>
      <c r="AT261" s="3">
        <v>1.98</v>
      </c>
      <c r="AU261" s="1" t="s">
        <v>98</v>
      </c>
      <c r="AV261" s="1" t="s">
        <v>98</v>
      </c>
      <c r="AW261" s="1" t="s">
        <v>98</v>
      </c>
      <c r="AX261" s="14">
        <v>0.97599999999999998</v>
      </c>
      <c r="AY261" s="4">
        <v>992</v>
      </c>
      <c r="AZ261" s="1" t="s">
        <v>98</v>
      </c>
      <c r="BA261" s="2">
        <v>18.8</v>
      </c>
      <c r="BB261" s="2">
        <v>19.899999999999999</v>
      </c>
      <c r="BC261" s="1" t="s">
        <v>98</v>
      </c>
      <c r="BD261" s="1" t="s">
        <v>98</v>
      </c>
      <c r="BE261" s="3">
        <v>9.5500000000000007</v>
      </c>
      <c r="BF261" s="2">
        <v>23</v>
      </c>
      <c r="BG261" s="1" t="s">
        <v>98</v>
      </c>
      <c r="BH261" s="1" t="s">
        <v>98</v>
      </c>
      <c r="BI261" s="1" t="s">
        <v>98</v>
      </c>
      <c r="BJ261" s="1" t="s">
        <v>98</v>
      </c>
      <c r="BK261" s="1" t="s">
        <v>98</v>
      </c>
      <c r="BL261" s="1" t="s">
        <v>98</v>
      </c>
      <c r="BM261" s="1" t="s">
        <v>98</v>
      </c>
      <c r="BN261" s="1" t="s">
        <v>98</v>
      </c>
      <c r="BO261" s="1" t="s">
        <v>98</v>
      </c>
      <c r="BP261" s="1" t="s">
        <v>98</v>
      </c>
      <c r="BQ261" s="1" t="s">
        <v>98</v>
      </c>
      <c r="BR261" s="1" t="s">
        <v>98</v>
      </c>
      <c r="BS261" s="1" t="s">
        <v>98</v>
      </c>
      <c r="BT261" s="1" t="s">
        <v>98</v>
      </c>
      <c r="BU261" s="1" t="s">
        <v>98</v>
      </c>
      <c r="BV261" s="1" t="s">
        <v>98</v>
      </c>
      <c r="BW261" s="3">
        <v>2.2400000000000002</v>
      </c>
      <c r="BX261" s="3">
        <v>9.39</v>
      </c>
      <c r="BY261" s="2">
        <v>42.3</v>
      </c>
      <c r="BZ261" s="1" t="s">
        <v>98</v>
      </c>
      <c r="CA261" s="2">
        <v>50.3</v>
      </c>
      <c r="CB261" s="2">
        <v>27.8</v>
      </c>
      <c r="CC261" s="2">
        <v>35.799999999999997</v>
      </c>
      <c r="CD261" s="11">
        <v>7.5</v>
      </c>
      <c r="CE261" s="11">
        <v>5.5</v>
      </c>
      <c r="CF261" s="12" t="s">
        <v>98</v>
      </c>
      <c r="CG261" s="3">
        <f>Beams!$B$11/F261</f>
        <v>977.39130434782612</v>
      </c>
      <c r="CH261" s="3">
        <f>Beams!$B$9/AO261</f>
        <v>266.98337292161517</v>
      </c>
      <c r="CI261" s="3">
        <f>Beams!$C$9/AS261</f>
        <v>994.69026548672559</v>
      </c>
      <c r="CJ261" s="3">
        <f>Beams!$B$8*BE261/(AQ261*2*T261)</f>
        <v>2250.356394129979</v>
      </c>
      <c r="CK261" s="3">
        <f>Beams!$C$8*BF261/(AM261*Q261)</f>
        <v>3926.7866636287695</v>
      </c>
      <c r="CL261" s="3">
        <f>Beams!$B$12*T261/AX261</f>
        <v>6103.6885245901649</v>
      </c>
      <c r="CM261" s="3">
        <f>Beams!$B$12*Q261/AX261</f>
        <v>3627.6639344262294</v>
      </c>
      <c r="CN261" s="3">
        <f t="shared" si="6"/>
        <v>11487.852903625017</v>
      </c>
      <c r="CO261" s="3">
        <f t="shared" si="7"/>
        <v>9526.3953931299911</v>
      </c>
      <c r="CP261" s="3"/>
      <c r="CQ261" s="3">
        <f>MIN(Beams!$B$21:$B$22)/MAX(CN261:CP261)-1</f>
        <v>0.74096936719036122</v>
      </c>
      <c r="CS261" s="1"/>
      <c r="CT261" s="2"/>
      <c r="CU261" s="2"/>
      <c r="CV261" s="1"/>
      <c r="CW261" s="1"/>
      <c r="CX261" s="1"/>
      <c r="CY261" s="2"/>
      <c r="CZ261" s="2"/>
      <c r="DA261" s="2"/>
      <c r="DB261" s="1"/>
      <c r="DC261" s="1"/>
      <c r="DD261" s="1"/>
      <c r="DE261" s="1"/>
      <c r="DF261" s="1"/>
      <c r="DG261" s="3"/>
      <c r="DH261" s="1"/>
      <c r="DI261" s="1"/>
      <c r="DJ261" s="2"/>
      <c r="DK261" s="1"/>
      <c r="DL261" s="1"/>
      <c r="DM261" s="2"/>
      <c r="DN261" s="1"/>
      <c r="DO261" s="1"/>
      <c r="DP261" s="1"/>
      <c r="DQ261" s="3"/>
      <c r="DR261" s="1"/>
      <c r="DS261" s="2"/>
      <c r="DT261" s="2"/>
      <c r="DU261" s="1"/>
      <c r="DV261" s="1"/>
      <c r="DW261" s="1"/>
      <c r="DX261" s="1"/>
      <c r="DY261" s="1"/>
      <c r="DZ261" s="1"/>
      <c r="EA261" s="1"/>
      <c r="EB261" s="1"/>
      <c r="EC261" s="1"/>
      <c r="ED261" s="4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</row>
    <row r="262" spans="1:162" x14ac:dyDescent="0.55000000000000004">
      <c r="A262" s="1" t="s">
        <v>17</v>
      </c>
      <c r="B262" s="1" t="s">
        <v>357</v>
      </c>
      <c r="C262" s="1" t="s">
        <v>357</v>
      </c>
      <c r="D262" s="1" t="s">
        <v>100</v>
      </c>
      <c r="E262" s="2">
        <v>33</v>
      </c>
      <c r="F262" s="3">
        <v>9.7100000000000009</v>
      </c>
      <c r="G262" s="3">
        <v>9.73</v>
      </c>
      <c r="H262" s="11">
        <v>9.75</v>
      </c>
      <c r="I262" s="1" t="s">
        <v>98</v>
      </c>
      <c r="J262" s="1" t="s">
        <v>98</v>
      </c>
      <c r="K262" s="1" t="s">
        <v>98</v>
      </c>
      <c r="L262" s="3">
        <v>7.96</v>
      </c>
      <c r="M262" s="11">
        <v>8</v>
      </c>
      <c r="N262" s="11" t="s">
        <v>98</v>
      </c>
      <c r="O262" s="1" t="s">
        <v>98</v>
      </c>
      <c r="P262" s="1" t="s">
        <v>98</v>
      </c>
      <c r="Q262" s="14">
        <v>0.28999999999999998</v>
      </c>
      <c r="R262" s="11">
        <v>0.3125</v>
      </c>
      <c r="S262" s="13">
        <v>0.1875</v>
      </c>
      <c r="T262" s="14">
        <v>0.435</v>
      </c>
      <c r="U262" s="13">
        <v>0.4375</v>
      </c>
      <c r="V262" s="1" t="s">
        <v>98</v>
      </c>
      <c r="W262" s="1" t="s">
        <v>98</v>
      </c>
      <c r="X262" s="1" t="s">
        <v>98</v>
      </c>
      <c r="Y262" s="17">
        <v>0.93500000000000005</v>
      </c>
      <c r="Z262" s="18">
        <v>1.125</v>
      </c>
      <c r="AA262" s="18">
        <v>0.75</v>
      </c>
      <c r="AB262" s="1" t="s">
        <v>98</v>
      </c>
      <c r="AC262" s="1" t="s">
        <v>98</v>
      </c>
      <c r="AD262" s="1" t="s">
        <v>98</v>
      </c>
      <c r="AE262" s="1" t="s">
        <v>98</v>
      </c>
      <c r="AF262" s="1" t="s">
        <v>98</v>
      </c>
      <c r="AG262" s="3">
        <v>9.15</v>
      </c>
      <c r="AH262" s="1" t="s">
        <v>98</v>
      </c>
      <c r="AI262" s="1" t="s">
        <v>98</v>
      </c>
      <c r="AJ262" s="2">
        <v>27.1</v>
      </c>
      <c r="AK262" s="1" t="s">
        <v>98</v>
      </c>
      <c r="AL262" s="1" t="s">
        <v>98</v>
      </c>
      <c r="AM262" s="4">
        <v>171</v>
      </c>
      <c r="AN262" s="2">
        <v>38.799999999999997</v>
      </c>
      <c r="AO262" s="2">
        <v>35</v>
      </c>
      <c r="AP262" s="3">
        <v>4.1900000000000004</v>
      </c>
      <c r="AQ262" s="2">
        <v>36.6</v>
      </c>
      <c r="AR262" s="2">
        <v>14</v>
      </c>
      <c r="AS262" s="3">
        <v>9.1999999999999993</v>
      </c>
      <c r="AT262" s="3">
        <v>1.94</v>
      </c>
      <c r="AU262" s="1" t="s">
        <v>98</v>
      </c>
      <c r="AV262" s="1" t="s">
        <v>98</v>
      </c>
      <c r="AW262" s="1" t="s">
        <v>98</v>
      </c>
      <c r="AX262" s="14">
        <v>0.58299999999999996</v>
      </c>
      <c r="AY262" s="4">
        <v>791</v>
      </c>
      <c r="AZ262" s="1" t="s">
        <v>98</v>
      </c>
      <c r="BA262" s="2">
        <v>18.5</v>
      </c>
      <c r="BB262" s="2">
        <v>16</v>
      </c>
      <c r="BC262" s="1" t="s">
        <v>98</v>
      </c>
      <c r="BD262" s="1" t="s">
        <v>98</v>
      </c>
      <c r="BE262" s="3">
        <v>7.75</v>
      </c>
      <c r="BF262" s="2">
        <v>18.899999999999999</v>
      </c>
      <c r="BG262" s="1" t="s">
        <v>98</v>
      </c>
      <c r="BH262" s="1" t="s">
        <v>98</v>
      </c>
      <c r="BI262" s="1" t="s">
        <v>98</v>
      </c>
      <c r="BJ262" s="1" t="s">
        <v>98</v>
      </c>
      <c r="BK262" s="1" t="s">
        <v>98</v>
      </c>
      <c r="BL262" s="1" t="s">
        <v>98</v>
      </c>
      <c r="BM262" s="1" t="s">
        <v>98</v>
      </c>
      <c r="BN262" s="1" t="s">
        <v>98</v>
      </c>
      <c r="BO262" s="1" t="s">
        <v>98</v>
      </c>
      <c r="BP262" s="1" t="s">
        <v>98</v>
      </c>
      <c r="BQ262" s="1" t="s">
        <v>98</v>
      </c>
      <c r="BR262" s="1" t="s">
        <v>98</v>
      </c>
      <c r="BS262" s="1" t="s">
        <v>98</v>
      </c>
      <c r="BT262" s="1" t="s">
        <v>98</v>
      </c>
      <c r="BU262" s="1" t="s">
        <v>98</v>
      </c>
      <c r="BV262" s="1" t="s">
        <v>98</v>
      </c>
      <c r="BW262" s="3">
        <v>2.2000000000000002</v>
      </c>
      <c r="BX262" s="3">
        <v>9.3000000000000007</v>
      </c>
      <c r="BY262" s="2">
        <v>41.9</v>
      </c>
      <c r="BZ262" s="1" t="s">
        <v>98</v>
      </c>
      <c r="CA262" s="2">
        <v>49.9</v>
      </c>
      <c r="CB262" s="2">
        <v>27.4</v>
      </c>
      <c r="CC262" s="2">
        <v>35.4</v>
      </c>
      <c r="CD262" s="11">
        <v>7.5</v>
      </c>
      <c r="CE262" s="11">
        <v>5.5</v>
      </c>
      <c r="CF262" s="12" t="s">
        <v>98</v>
      </c>
      <c r="CG262" s="3">
        <f>Beams!$B$11/F262</f>
        <v>1157.5695159629247</v>
      </c>
      <c r="CH262" s="3">
        <f>Beams!$B$9/AO262</f>
        <v>321.14285714285717</v>
      </c>
      <c r="CI262" s="3">
        <f>Beams!$C$9/AS262</f>
        <v>1221.7391304347827</v>
      </c>
      <c r="CJ262" s="3">
        <f>Beams!$B$8*BE262/(AQ262*2*T262)</f>
        <v>2735.6949940330378</v>
      </c>
      <c r="CK262" s="3">
        <f>Beams!$C$8*BF262/(AM262*Q262)</f>
        <v>4283.8475499092556</v>
      </c>
      <c r="CL262" s="3">
        <f>Beams!$B$12*T262/AX262</f>
        <v>8386.6209262435677</v>
      </c>
      <c r="CM262" s="3">
        <f>Beams!$B$12*Q262/AX262</f>
        <v>5591.0806174957124</v>
      </c>
      <c r="CN262" s="3">
        <f t="shared" ref="CN262:CN292" si="8">SQRT( (CG262 + CH262 + CI262)^2 + 3 * ( CJ262^2 + CL262^2 ) )</f>
        <v>15516.144859649459</v>
      </c>
      <c r="CO262" s="3">
        <f t="shared" ref="CO262:CO292" si="9">SQRT( (CG262 + CH262 + CI262)^2 + 3 * ( CK262^2 + CM262^2 ) )</f>
        <v>12495.080441100561</v>
      </c>
      <c r="CP262" s="3"/>
      <c r="CQ262" s="3">
        <f>MIN(Beams!$B$21:$B$22)/MAX(CN262:CP262)-1</f>
        <v>0.28897997414364429</v>
      </c>
      <c r="CS262" s="1"/>
      <c r="CT262" s="2"/>
      <c r="CU262" s="2"/>
      <c r="CV262" s="1"/>
      <c r="CW262" s="1"/>
      <c r="CX262" s="1"/>
      <c r="CY262" s="2"/>
      <c r="CZ262" s="2"/>
      <c r="DA262" s="2"/>
      <c r="DB262" s="1"/>
      <c r="DC262" s="1"/>
      <c r="DD262" s="1"/>
      <c r="DE262" s="1"/>
      <c r="DF262" s="1"/>
      <c r="DG262" s="3"/>
      <c r="DH262" s="1"/>
      <c r="DI262" s="1"/>
      <c r="DJ262" s="2"/>
      <c r="DK262" s="1"/>
      <c r="DL262" s="1"/>
      <c r="DM262" s="2"/>
      <c r="DN262" s="1"/>
      <c r="DO262" s="1"/>
      <c r="DP262" s="1"/>
      <c r="DQ262" s="3"/>
      <c r="DR262" s="1"/>
      <c r="DS262" s="2"/>
      <c r="DT262" s="2"/>
      <c r="DU262" s="1"/>
      <c r="DV262" s="1"/>
      <c r="DW262" s="1"/>
      <c r="DX262" s="1"/>
      <c r="DY262" s="2"/>
      <c r="DZ262" s="1"/>
      <c r="EA262" s="1"/>
      <c r="EB262" s="1"/>
      <c r="EC262" s="1"/>
      <c r="ED262" s="4"/>
      <c r="EE262" s="2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</row>
    <row r="263" spans="1:162" x14ac:dyDescent="0.55000000000000004">
      <c r="A263" s="1" t="s">
        <v>17</v>
      </c>
      <c r="B263" s="1" t="s">
        <v>358</v>
      </c>
      <c r="C263" s="1" t="s">
        <v>358</v>
      </c>
      <c r="D263" s="1" t="s">
        <v>100</v>
      </c>
      <c r="E263" s="2">
        <v>30</v>
      </c>
      <c r="F263" s="3">
        <v>8.84</v>
      </c>
      <c r="G263" s="2">
        <v>10.5</v>
      </c>
      <c r="H263" s="11">
        <v>10.5</v>
      </c>
      <c r="I263" s="1" t="s">
        <v>98</v>
      </c>
      <c r="J263" s="1" t="s">
        <v>98</v>
      </c>
      <c r="K263" s="1" t="s">
        <v>98</v>
      </c>
      <c r="L263" s="3">
        <v>5.81</v>
      </c>
      <c r="M263" s="11">
        <v>5.75</v>
      </c>
      <c r="N263" s="11" t="s">
        <v>98</v>
      </c>
      <c r="O263" s="1" t="s">
        <v>98</v>
      </c>
      <c r="P263" s="1" t="s">
        <v>98</v>
      </c>
      <c r="Q263" s="14">
        <v>0.3</v>
      </c>
      <c r="R263" s="11">
        <v>0.3125</v>
      </c>
      <c r="S263" s="13">
        <v>0.1875</v>
      </c>
      <c r="T263" s="14">
        <v>0.51</v>
      </c>
      <c r="U263" s="13">
        <v>0.5</v>
      </c>
      <c r="V263" s="1" t="s">
        <v>98</v>
      </c>
      <c r="W263" s="1" t="s">
        <v>98</v>
      </c>
      <c r="X263" s="1" t="s">
        <v>98</v>
      </c>
      <c r="Y263" s="17">
        <v>0.81</v>
      </c>
      <c r="Z263" s="18">
        <v>1.125</v>
      </c>
      <c r="AA263" s="18">
        <v>0.6875</v>
      </c>
      <c r="AB263" s="1" t="s">
        <v>98</v>
      </c>
      <c r="AC263" s="1" t="s">
        <v>98</v>
      </c>
      <c r="AD263" s="1" t="s">
        <v>98</v>
      </c>
      <c r="AE263" s="1" t="s">
        <v>98</v>
      </c>
      <c r="AF263" s="1" t="s">
        <v>98</v>
      </c>
      <c r="AG263" s="3">
        <v>5.7</v>
      </c>
      <c r="AH263" s="1" t="s">
        <v>98</v>
      </c>
      <c r="AI263" s="1" t="s">
        <v>98</v>
      </c>
      <c r="AJ263" s="2">
        <v>29.5</v>
      </c>
      <c r="AK263" s="1" t="s">
        <v>98</v>
      </c>
      <c r="AL263" s="1" t="s">
        <v>98</v>
      </c>
      <c r="AM263" s="4">
        <v>170</v>
      </c>
      <c r="AN263" s="2">
        <v>36.6</v>
      </c>
      <c r="AO263" s="2">
        <v>32.4</v>
      </c>
      <c r="AP263" s="3">
        <v>4.38</v>
      </c>
      <c r="AQ263" s="2">
        <v>16.7</v>
      </c>
      <c r="AR263" s="3">
        <v>8.84</v>
      </c>
      <c r="AS263" s="3">
        <v>5.75</v>
      </c>
      <c r="AT263" s="3">
        <v>1.37</v>
      </c>
      <c r="AU263" s="1" t="s">
        <v>98</v>
      </c>
      <c r="AV263" s="1" t="s">
        <v>98</v>
      </c>
      <c r="AW263" s="1" t="s">
        <v>98</v>
      </c>
      <c r="AX263" s="14">
        <v>0.622</v>
      </c>
      <c r="AY263" s="4">
        <v>414</v>
      </c>
      <c r="AZ263" s="1" t="s">
        <v>98</v>
      </c>
      <c r="BA263" s="2">
        <v>14.5</v>
      </c>
      <c r="BB263" s="2">
        <v>10.7</v>
      </c>
      <c r="BC263" s="1" t="s">
        <v>98</v>
      </c>
      <c r="BD263" s="1" t="s">
        <v>98</v>
      </c>
      <c r="BE263" s="3">
        <v>7.02</v>
      </c>
      <c r="BF263" s="2">
        <v>18.2</v>
      </c>
      <c r="BG263" s="1" t="s">
        <v>98</v>
      </c>
      <c r="BH263" s="1" t="s">
        <v>98</v>
      </c>
      <c r="BI263" s="1" t="s">
        <v>98</v>
      </c>
      <c r="BJ263" s="1" t="s">
        <v>98</v>
      </c>
      <c r="BK263" s="1" t="s">
        <v>98</v>
      </c>
      <c r="BL263" s="1" t="s">
        <v>98</v>
      </c>
      <c r="BM263" s="1" t="s">
        <v>98</v>
      </c>
      <c r="BN263" s="1" t="s">
        <v>98</v>
      </c>
      <c r="BO263" s="1" t="s">
        <v>98</v>
      </c>
      <c r="BP263" s="1" t="s">
        <v>98</v>
      </c>
      <c r="BQ263" s="1" t="s">
        <v>98</v>
      </c>
      <c r="BR263" s="1" t="s">
        <v>98</v>
      </c>
      <c r="BS263" s="1" t="s">
        <v>98</v>
      </c>
      <c r="BT263" s="1" t="s">
        <v>98</v>
      </c>
      <c r="BU263" s="1" t="s">
        <v>98</v>
      </c>
      <c r="BV263" s="1" t="s">
        <v>98</v>
      </c>
      <c r="BW263" s="3">
        <v>1.6</v>
      </c>
      <c r="BX263" s="3">
        <v>9.99</v>
      </c>
      <c r="BY263" s="2">
        <v>37.299999999999997</v>
      </c>
      <c r="BZ263" s="1" t="s">
        <v>98</v>
      </c>
      <c r="CA263" s="2">
        <v>43.1</v>
      </c>
      <c r="CB263" s="2">
        <v>26.8</v>
      </c>
      <c r="CC263" s="2">
        <v>32.6</v>
      </c>
      <c r="CD263" s="11">
        <v>8.25</v>
      </c>
      <c r="CE263" s="11">
        <v>2.75</v>
      </c>
      <c r="CF263" s="12" t="s">
        <v>98</v>
      </c>
      <c r="CG263" s="3">
        <f>Beams!$B$11/F263</f>
        <v>1271.4932126696833</v>
      </c>
      <c r="CH263" s="3">
        <f>Beams!$B$9/AO263</f>
        <v>346.91358024691357</v>
      </c>
      <c r="CI263" s="3">
        <f>Beams!$C$9/AS263</f>
        <v>1954.7826086956522</v>
      </c>
      <c r="CJ263" s="3">
        <f>Beams!$B$8*BE263/(AQ263*2*T263)</f>
        <v>4632.1944346600912</v>
      </c>
      <c r="CK263" s="3">
        <f>Beams!$C$8*BF263/(AM263*Q263)</f>
        <v>4011.1372549019607</v>
      </c>
      <c r="CL263" s="3">
        <f>Beams!$B$12*T263/AX263</f>
        <v>9216.0771704180079</v>
      </c>
      <c r="CM263" s="3">
        <f>Beams!$B$12*Q263/AX263</f>
        <v>5421.2218649517681</v>
      </c>
      <c r="CN263" s="3">
        <f t="shared" si="8"/>
        <v>18219.429013407142</v>
      </c>
      <c r="CO263" s="3">
        <f t="shared" si="9"/>
        <v>12214.920722619316</v>
      </c>
      <c r="CP263" s="3"/>
      <c r="CQ263" s="3">
        <f>MIN(Beams!$B$21:$B$22)/MAX(CN263:CP263)-1</f>
        <v>9.7729241969251035E-2</v>
      </c>
      <c r="CS263" s="1"/>
      <c r="CT263" s="3"/>
      <c r="CU263" s="3"/>
      <c r="CV263" s="1"/>
      <c r="CW263" s="1"/>
      <c r="CX263" s="1"/>
      <c r="CY263" s="2"/>
      <c r="CZ263" s="2"/>
      <c r="DA263" s="2"/>
      <c r="DB263" s="1"/>
      <c r="DC263" s="1"/>
      <c r="DD263" s="1"/>
      <c r="DE263" s="1"/>
      <c r="DF263" s="1"/>
      <c r="DG263" s="3"/>
      <c r="DH263" s="1"/>
      <c r="DI263" s="1"/>
      <c r="DJ263" s="2"/>
      <c r="DK263" s="1"/>
      <c r="DL263" s="1"/>
      <c r="DM263" s="2"/>
      <c r="DN263" s="1"/>
      <c r="DO263" s="1"/>
      <c r="DP263" s="1"/>
      <c r="DQ263" s="3"/>
      <c r="DR263" s="1"/>
      <c r="DS263" s="2"/>
      <c r="DT263" s="2"/>
      <c r="DU263" s="1"/>
      <c r="DV263" s="1"/>
      <c r="DW263" s="1"/>
      <c r="DX263" s="1"/>
      <c r="DY263" s="2"/>
      <c r="DZ263" s="1"/>
      <c r="EA263" s="1"/>
      <c r="EB263" s="1"/>
      <c r="EC263" s="1"/>
      <c r="ED263" s="4"/>
      <c r="EE263" s="2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</row>
    <row r="264" spans="1:162" x14ac:dyDescent="0.55000000000000004">
      <c r="A264" s="1" t="s">
        <v>17</v>
      </c>
      <c r="B264" s="1" t="s">
        <v>359</v>
      </c>
      <c r="C264" s="1" t="s">
        <v>359</v>
      </c>
      <c r="D264" s="1" t="s">
        <v>100</v>
      </c>
      <c r="E264" s="2">
        <v>26</v>
      </c>
      <c r="F264" s="3">
        <v>7.61</v>
      </c>
      <c r="G264" s="2">
        <v>10.3</v>
      </c>
      <c r="H264" s="11">
        <v>10.375</v>
      </c>
      <c r="I264" s="1" t="s">
        <v>98</v>
      </c>
      <c r="J264" s="1" t="s">
        <v>98</v>
      </c>
      <c r="K264" s="1" t="s">
        <v>98</v>
      </c>
      <c r="L264" s="3">
        <v>5.77</v>
      </c>
      <c r="M264" s="11">
        <v>5.75</v>
      </c>
      <c r="N264" s="11" t="s">
        <v>98</v>
      </c>
      <c r="O264" s="1" t="s">
        <v>98</v>
      </c>
      <c r="P264" s="1" t="s">
        <v>98</v>
      </c>
      <c r="Q264" s="14">
        <v>0.26</v>
      </c>
      <c r="R264" s="11">
        <v>0.25</v>
      </c>
      <c r="S264" s="13">
        <v>0.125</v>
      </c>
      <c r="T264" s="14">
        <v>0.44</v>
      </c>
      <c r="U264" s="13">
        <v>0.4375</v>
      </c>
      <c r="V264" s="1" t="s">
        <v>98</v>
      </c>
      <c r="W264" s="1" t="s">
        <v>98</v>
      </c>
      <c r="X264" s="1" t="s">
        <v>98</v>
      </c>
      <c r="Y264" s="17">
        <v>0.74</v>
      </c>
      <c r="Z264" s="18">
        <v>1.0625</v>
      </c>
      <c r="AA264" s="18">
        <v>0.6875</v>
      </c>
      <c r="AB264" s="1" t="s">
        <v>98</v>
      </c>
      <c r="AC264" s="1" t="s">
        <v>98</v>
      </c>
      <c r="AD264" s="1" t="s">
        <v>98</v>
      </c>
      <c r="AE264" s="1" t="s">
        <v>98</v>
      </c>
      <c r="AF264" s="1" t="s">
        <v>98</v>
      </c>
      <c r="AG264" s="3">
        <v>6.56</v>
      </c>
      <c r="AH264" s="1" t="s">
        <v>98</v>
      </c>
      <c r="AI264" s="1" t="s">
        <v>98</v>
      </c>
      <c r="AJ264" s="2">
        <v>34</v>
      </c>
      <c r="AK264" s="1" t="s">
        <v>98</v>
      </c>
      <c r="AL264" s="1" t="s">
        <v>98</v>
      </c>
      <c r="AM264" s="4">
        <v>144</v>
      </c>
      <c r="AN264" s="2">
        <v>31.3</v>
      </c>
      <c r="AO264" s="2">
        <v>27.9</v>
      </c>
      <c r="AP264" s="3">
        <v>4.3499999999999996</v>
      </c>
      <c r="AQ264" s="2">
        <v>14.1</v>
      </c>
      <c r="AR264" s="3">
        <v>7.5</v>
      </c>
      <c r="AS264" s="3">
        <v>4.8899999999999997</v>
      </c>
      <c r="AT264" s="3">
        <v>1.36</v>
      </c>
      <c r="AU264" s="1" t="s">
        <v>98</v>
      </c>
      <c r="AV264" s="1" t="s">
        <v>98</v>
      </c>
      <c r="AW264" s="1" t="s">
        <v>98</v>
      </c>
      <c r="AX264" s="14">
        <v>0.40200000000000002</v>
      </c>
      <c r="AY264" s="4">
        <v>345</v>
      </c>
      <c r="AZ264" s="1" t="s">
        <v>98</v>
      </c>
      <c r="BA264" s="2">
        <v>14.2</v>
      </c>
      <c r="BB264" s="3">
        <v>9.0299999999999994</v>
      </c>
      <c r="BC264" s="1" t="s">
        <v>98</v>
      </c>
      <c r="BD264" s="1" t="s">
        <v>98</v>
      </c>
      <c r="BE264" s="3">
        <v>5.98</v>
      </c>
      <c r="BF264" s="2">
        <v>15.4</v>
      </c>
      <c r="BG264" s="1" t="s">
        <v>98</v>
      </c>
      <c r="BH264" s="1" t="s">
        <v>98</v>
      </c>
      <c r="BI264" s="1" t="s">
        <v>98</v>
      </c>
      <c r="BJ264" s="1" t="s">
        <v>98</v>
      </c>
      <c r="BK264" s="1" t="s">
        <v>98</v>
      </c>
      <c r="BL264" s="1" t="s">
        <v>98</v>
      </c>
      <c r="BM264" s="1" t="s">
        <v>98</v>
      </c>
      <c r="BN264" s="1" t="s">
        <v>98</v>
      </c>
      <c r="BO264" s="1" t="s">
        <v>98</v>
      </c>
      <c r="BP264" s="1" t="s">
        <v>98</v>
      </c>
      <c r="BQ264" s="1" t="s">
        <v>98</v>
      </c>
      <c r="BR264" s="1" t="s">
        <v>98</v>
      </c>
      <c r="BS264" s="1" t="s">
        <v>98</v>
      </c>
      <c r="BT264" s="1" t="s">
        <v>98</v>
      </c>
      <c r="BU264" s="1" t="s">
        <v>98</v>
      </c>
      <c r="BV264" s="1" t="s">
        <v>98</v>
      </c>
      <c r="BW264" s="3">
        <v>1.58</v>
      </c>
      <c r="BX264" s="3">
        <v>9.86</v>
      </c>
      <c r="BY264" s="2">
        <v>36.799999999999997</v>
      </c>
      <c r="BZ264" s="1" t="s">
        <v>98</v>
      </c>
      <c r="CA264" s="2">
        <v>42.6</v>
      </c>
      <c r="CB264" s="2">
        <v>26.4</v>
      </c>
      <c r="CC264" s="2">
        <v>32.1</v>
      </c>
      <c r="CD264" s="11">
        <v>8.25</v>
      </c>
      <c r="CE264" s="11">
        <v>2.75</v>
      </c>
      <c r="CF264" s="12" t="s">
        <v>98</v>
      </c>
      <c r="CG264" s="3">
        <f>Beams!$B$11/F264</f>
        <v>1477.0039421813403</v>
      </c>
      <c r="CH264" s="3">
        <f>Beams!$B$9/AO264</f>
        <v>402.86738351254485</v>
      </c>
      <c r="CI264" s="3">
        <f>Beams!$C$9/AS264</f>
        <v>2298.5685071574644</v>
      </c>
      <c r="CJ264" s="3">
        <f>Beams!$B$8*BE264/(AQ264*2*T264)</f>
        <v>5417.0857511283057</v>
      </c>
      <c r="CK264" s="3">
        <f>Beams!$C$8*BF264/(AM264*Q264)</f>
        <v>4623.2905982905986</v>
      </c>
      <c r="CL264" s="3">
        <f>Beams!$B$12*T264/AX264</f>
        <v>12302.487562189055</v>
      </c>
      <c r="CM264" s="3">
        <f>Beams!$B$12*Q264/AX264</f>
        <v>7269.6517412935318</v>
      </c>
      <c r="CN264" s="3">
        <f t="shared" si="8"/>
        <v>23654.754579057462</v>
      </c>
      <c r="CO264" s="3">
        <f t="shared" si="9"/>
        <v>15496.041966404253</v>
      </c>
      <c r="CP264" s="3"/>
      <c r="CQ264" s="3">
        <f>MIN(Beams!$B$21:$B$22)/MAX(CN264:CP264)-1</f>
        <v>-0.15450401596189756</v>
      </c>
      <c r="CS264" s="1"/>
      <c r="CT264" s="2"/>
      <c r="CU264" s="3"/>
      <c r="CV264" s="1"/>
      <c r="CW264" s="1"/>
      <c r="CX264" s="1"/>
      <c r="CY264" s="2"/>
      <c r="CZ264" s="2"/>
      <c r="DA264" s="2"/>
      <c r="DB264" s="1"/>
      <c r="DC264" s="1"/>
      <c r="DD264" s="1"/>
      <c r="DE264" s="1"/>
      <c r="DF264" s="1"/>
      <c r="DG264" s="3"/>
      <c r="DH264" s="1"/>
      <c r="DI264" s="1"/>
      <c r="DJ264" s="2"/>
      <c r="DK264" s="1"/>
      <c r="DL264" s="1"/>
      <c r="DM264" s="2"/>
      <c r="DN264" s="1"/>
      <c r="DO264" s="1"/>
      <c r="DP264" s="1"/>
      <c r="DQ264" s="3"/>
      <c r="DR264" s="2"/>
      <c r="DS264" s="2"/>
      <c r="DT264" s="2"/>
      <c r="DU264" s="1"/>
      <c r="DV264" s="1"/>
      <c r="DW264" s="1"/>
      <c r="DX264" s="2"/>
      <c r="DY264" s="2"/>
      <c r="DZ264" s="1"/>
      <c r="EA264" s="1"/>
      <c r="EB264" s="1"/>
      <c r="EC264" s="1"/>
      <c r="ED264" s="4"/>
      <c r="EE264" s="2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</row>
    <row r="265" spans="1:162" x14ac:dyDescent="0.55000000000000004">
      <c r="A265" s="1" t="s">
        <v>17</v>
      </c>
      <c r="B265" s="1" t="s">
        <v>360</v>
      </c>
      <c r="C265" s="1" t="s">
        <v>360</v>
      </c>
      <c r="D265" s="1" t="s">
        <v>100</v>
      </c>
      <c r="E265" s="2">
        <v>22</v>
      </c>
      <c r="F265" s="3">
        <v>6.49</v>
      </c>
      <c r="G265" s="2">
        <v>10.199999999999999</v>
      </c>
      <c r="H265" s="11">
        <v>10.125</v>
      </c>
      <c r="I265" s="1" t="s">
        <v>98</v>
      </c>
      <c r="J265" s="1" t="s">
        <v>98</v>
      </c>
      <c r="K265" s="1" t="s">
        <v>98</v>
      </c>
      <c r="L265" s="3">
        <v>5.75</v>
      </c>
      <c r="M265" s="11">
        <v>5.75</v>
      </c>
      <c r="N265" s="11" t="s">
        <v>98</v>
      </c>
      <c r="O265" s="1" t="s">
        <v>98</v>
      </c>
      <c r="P265" s="1" t="s">
        <v>98</v>
      </c>
      <c r="Q265" s="14">
        <v>0.24</v>
      </c>
      <c r="R265" s="11">
        <v>0.25</v>
      </c>
      <c r="S265" s="13">
        <v>0.125</v>
      </c>
      <c r="T265" s="14">
        <v>0.36</v>
      </c>
      <c r="U265" s="13">
        <v>0.375</v>
      </c>
      <c r="V265" s="1" t="s">
        <v>98</v>
      </c>
      <c r="W265" s="1" t="s">
        <v>98</v>
      </c>
      <c r="X265" s="1" t="s">
        <v>98</v>
      </c>
      <c r="Y265" s="17">
        <v>0.66</v>
      </c>
      <c r="Z265" s="18">
        <v>0.9375</v>
      </c>
      <c r="AA265" s="18">
        <v>0.625</v>
      </c>
      <c r="AB265" s="1" t="s">
        <v>98</v>
      </c>
      <c r="AC265" s="1" t="s">
        <v>98</v>
      </c>
      <c r="AD265" s="1" t="s">
        <v>98</v>
      </c>
      <c r="AE265" s="1" t="s">
        <v>98</v>
      </c>
      <c r="AF265" s="1" t="s">
        <v>98</v>
      </c>
      <c r="AG265" s="3">
        <v>7.99</v>
      </c>
      <c r="AH265" s="1" t="s">
        <v>98</v>
      </c>
      <c r="AI265" s="1" t="s">
        <v>98</v>
      </c>
      <c r="AJ265" s="2">
        <v>36.9</v>
      </c>
      <c r="AK265" s="1" t="s">
        <v>98</v>
      </c>
      <c r="AL265" s="1" t="s">
        <v>98</v>
      </c>
      <c r="AM265" s="4">
        <v>118</v>
      </c>
      <c r="AN265" s="2">
        <v>26</v>
      </c>
      <c r="AO265" s="2">
        <v>23.2</v>
      </c>
      <c r="AP265" s="3">
        <v>4.2699999999999996</v>
      </c>
      <c r="AQ265" s="2">
        <v>11.4</v>
      </c>
      <c r="AR265" s="3">
        <v>6.1</v>
      </c>
      <c r="AS265" s="3">
        <v>3.97</v>
      </c>
      <c r="AT265" s="3">
        <v>1.33</v>
      </c>
      <c r="AU265" s="1" t="s">
        <v>98</v>
      </c>
      <c r="AV265" s="1" t="s">
        <v>98</v>
      </c>
      <c r="AW265" s="1" t="s">
        <v>98</v>
      </c>
      <c r="AX265" s="14">
        <v>0.23899999999999999</v>
      </c>
      <c r="AY265" s="4">
        <v>275</v>
      </c>
      <c r="AZ265" s="1" t="s">
        <v>98</v>
      </c>
      <c r="BA265" s="2">
        <v>14.1</v>
      </c>
      <c r="BB265" s="3">
        <v>7.32</v>
      </c>
      <c r="BC265" s="1" t="s">
        <v>98</v>
      </c>
      <c r="BD265" s="1" t="s">
        <v>98</v>
      </c>
      <c r="BE265" s="3">
        <v>4.88</v>
      </c>
      <c r="BF265" s="2">
        <v>12.9</v>
      </c>
      <c r="BG265" s="1" t="s">
        <v>98</v>
      </c>
      <c r="BH265" s="1" t="s">
        <v>98</v>
      </c>
      <c r="BI265" s="1" t="s">
        <v>98</v>
      </c>
      <c r="BJ265" s="1" t="s">
        <v>98</v>
      </c>
      <c r="BK265" s="1" t="s">
        <v>98</v>
      </c>
      <c r="BL265" s="1" t="s">
        <v>98</v>
      </c>
      <c r="BM265" s="1" t="s">
        <v>98</v>
      </c>
      <c r="BN265" s="1" t="s">
        <v>98</v>
      </c>
      <c r="BO265" s="1" t="s">
        <v>98</v>
      </c>
      <c r="BP265" s="1" t="s">
        <v>98</v>
      </c>
      <c r="BQ265" s="1" t="s">
        <v>98</v>
      </c>
      <c r="BR265" s="1" t="s">
        <v>98</v>
      </c>
      <c r="BS265" s="1" t="s">
        <v>98</v>
      </c>
      <c r="BT265" s="1" t="s">
        <v>98</v>
      </c>
      <c r="BU265" s="1" t="s">
        <v>98</v>
      </c>
      <c r="BV265" s="1" t="s">
        <v>98</v>
      </c>
      <c r="BW265" s="3">
        <v>1.55</v>
      </c>
      <c r="BX265" s="3">
        <v>9.84</v>
      </c>
      <c r="BY265" s="2">
        <v>36.6</v>
      </c>
      <c r="BZ265" s="1" t="s">
        <v>98</v>
      </c>
      <c r="CA265" s="2">
        <v>42.4</v>
      </c>
      <c r="CB265" s="2">
        <v>26.2</v>
      </c>
      <c r="CC265" s="2">
        <v>31.9</v>
      </c>
      <c r="CD265" s="11">
        <v>8.25</v>
      </c>
      <c r="CE265" s="11">
        <v>2.75</v>
      </c>
      <c r="CF265" s="12" t="s">
        <v>98</v>
      </c>
      <c r="CG265" s="3">
        <f>Beams!$B$11/F265</f>
        <v>1731.8952234206472</v>
      </c>
      <c r="CH265" s="3">
        <f>Beams!$B$9/AO265</f>
        <v>484.48275862068965</v>
      </c>
      <c r="CI265" s="3">
        <f>Beams!$C$9/AS265</f>
        <v>2831.2342569269522</v>
      </c>
      <c r="CJ265" s="3">
        <f>Beams!$B$8*BE265/(AQ265*2*T265)</f>
        <v>6682.651072124756</v>
      </c>
      <c r="CK265" s="3">
        <f>Beams!$C$8*BF265/(AM265*Q265)</f>
        <v>5119.9152542372885</v>
      </c>
      <c r="CL265" s="3">
        <f>Beams!$B$12*T265/AX265</f>
        <v>16930.543933054392</v>
      </c>
      <c r="CM265" s="3">
        <f>Beams!$B$12*Q265/AX265</f>
        <v>11287.029288702928</v>
      </c>
      <c r="CN265" s="3">
        <f t="shared" si="8"/>
        <v>31927.759379222771</v>
      </c>
      <c r="CO265" s="3">
        <f t="shared" si="9"/>
        <v>22052.439240111529</v>
      </c>
      <c r="CP265" s="3"/>
      <c r="CQ265" s="3">
        <f>MIN(Beams!$B$21:$B$22)/MAX(CN265:CP265)-1</f>
        <v>-0.37358585792227095</v>
      </c>
      <c r="CS265" s="1"/>
      <c r="CT265" s="3"/>
      <c r="CU265" s="3"/>
      <c r="CV265" s="1"/>
      <c r="CW265" s="1"/>
      <c r="CX265" s="1"/>
      <c r="CY265" s="2"/>
      <c r="CZ265" s="2"/>
      <c r="DA265" s="2"/>
      <c r="DB265" s="1"/>
      <c r="DC265" s="1"/>
      <c r="DD265" s="1"/>
      <c r="DE265" s="1"/>
      <c r="DF265" s="1"/>
      <c r="DG265" s="3"/>
      <c r="DH265" s="1"/>
      <c r="DI265" s="1"/>
      <c r="DJ265" s="2"/>
      <c r="DK265" s="1"/>
      <c r="DL265" s="1"/>
      <c r="DM265" s="2"/>
      <c r="DN265" s="1"/>
      <c r="DO265" s="1"/>
      <c r="DP265" s="1"/>
      <c r="DQ265" s="3"/>
      <c r="DR265" s="2"/>
      <c r="DS265" s="2"/>
      <c r="DT265" s="2"/>
      <c r="DU265" s="1"/>
      <c r="DV265" s="1"/>
      <c r="DW265" s="1"/>
      <c r="DX265" s="2"/>
      <c r="DY265" s="2"/>
      <c r="DZ265" s="1"/>
      <c r="EA265" s="1"/>
      <c r="EB265" s="1"/>
      <c r="EC265" s="1"/>
      <c r="ED265" s="4"/>
      <c r="EE265" s="2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</row>
    <row r="266" spans="1:162" x14ac:dyDescent="0.55000000000000004">
      <c r="A266" s="1" t="s">
        <v>17</v>
      </c>
      <c r="B266" s="1" t="s">
        <v>361</v>
      </c>
      <c r="C266" s="1" t="s">
        <v>361</v>
      </c>
      <c r="D266" s="1" t="s">
        <v>100</v>
      </c>
      <c r="E266" s="2">
        <v>19</v>
      </c>
      <c r="F266" s="3">
        <v>5.62</v>
      </c>
      <c r="G266" s="2">
        <v>10.199999999999999</v>
      </c>
      <c r="H266" s="11">
        <v>10.25</v>
      </c>
      <c r="I266" s="1" t="s">
        <v>98</v>
      </c>
      <c r="J266" s="1" t="s">
        <v>98</v>
      </c>
      <c r="K266" s="1" t="s">
        <v>98</v>
      </c>
      <c r="L266" s="3">
        <v>4.0199999999999996</v>
      </c>
      <c r="M266" s="11">
        <v>4</v>
      </c>
      <c r="N266" s="11" t="s">
        <v>98</v>
      </c>
      <c r="O266" s="1" t="s">
        <v>98</v>
      </c>
      <c r="P266" s="1" t="s">
        <v>98</v>
      </c>
      <c r="Q266" s="14">
        <v>0.25</v>
      </c>
      <c r="R266" s="11">
        <v>0.25</v>
      </c>
      <c r="S266" s="13">
        <v>0.125</v>
      </c>
      <c r="T266" s="14">
        <v>0.39500000000000002</v>
      </c>
      <c r="U266" s="13">
        <v>0.375</v>
      </c>
      <c r="V266" s="1" t="s">
        <v>98</v>
      </c>
      <c r="W266" s="1" t="s">
        <v>98</v>
      </c>
      <c r="X266" s="1" t="s">
        <v>98</v>
      </c>
      <c r="Y266" s="17">
        <v>0.69499999999999995</v>
      </c>
      <c r="Z266" s="18">
        <v>0.9375</v>
      </c>
      <c r="AA266" s="18">
        <v>0.625</v>
      </c>
      <c r="AB266" s="1" t="s">
        <v>98</v>
      </c>
      <c r="AC266" s="1" t="s">
        <v>98</v>
      </c>
      <c r="AD266" s="1" t="s">
        <v>98</v>
      </c>
      <c r="AE266" s="1" t="s">
        <v>98</v>
      </c>
      <c r="AF266" s="1" t="s">
        <v>98</v>
      </c>
      <c r="AG266" s="3">
        <v>5.09</v>
      </c>
      <c r="AH266" s="1" t="s">
        <v>98</v>
      </c>
      <c r="AI266" s="1" t="s">
        <v>98</v>
      </c>
      <c r="AJ266" s="2">
        <v>35.4</v>
      </c>
      <c r="AK266" s="1" t="s">
        <v>98</v>
      </c>
      <c r="AL266" s="1" t="s">
        <v>98</v>
      </c>
      <c r="AM266" s="2">
        <v>96.3</v>
      </c>
      <c r="AN266" s="2">
        <v>21.6</v>
      </c>
      <c r="AO266" s="2">
        <v>18.8</v>
      </c>
      <c r="AP266" s="3">
        <v>4.1399999999999997</v>
      </c>
      <c r="AQ266" s="3">
        <v>4.29</v>
      </c>
      <c r="AR266" s="3">
        <v>3.35</v>
      </c>
      <c r="AS266" s="3">
        <v>2.14</v>
      </c>
      <c r="AT266" s="14">
        <v>0.874</v>
      </c>
      <c r="AU266" s="1" t="s">
        <v>98</v>
      </c>
      <c r="AV266" s="1" t="s">
        <v>98</v>
      </c>
      <c r="AW266" s="1" t="s">
        <v>98</v>
      </c>
      <c r="AX266" s="14">
        <v>0.23300000000000001</v>
      </c>
      <c r="AY266" s="4">
        <v>104</v>
      </c>
      <c r="AZ266" s="1" t="s">
        <v>98</v>
      </c>
      <c r="BA266" s="3">
        <v>9.85</v>
      </c>
      <c r="BB266" s="3">
        <v>3.91</v>
      </c>
      <c r="BC266" s="1" t="s">
        <v>98</v>
      </c>
      <c r="BD266" s="1" t="s">
        <v>98</v>
      </c>
      <c r="BE266" s="3">
        <v>3.65</v>
      </c>
      <c r="BF266" s="2">
        <v>10.6</v>
      </c>
      <c r="BG266" s="1" t="s">
        <v>98</v>
      </c>
      <c r="BH266" s="1" t="s">
        <v>98</v>
      </c>
      <c r="BI266" s="1" t="s">
        <v>98</v>
      </c>
      <c r="BJ266" s="1" t="s">
        <v>98</v>
      </c>
      <c r="BK266" s="1" t="s">
        <v>98</v>
      </c>
      <c r="BL266" s="1" t="s">
        <v>98</v>
      </c>
      <c r="BM266" s="1" t="s">
        <v>98</v>
      </c>
      <c r="BN266" s="1" t="s">
        <v>98</v>
      </c>
      <c r="BO266" s="1" t="s">
        <v>98</v>
      </c>
      <c r="BP266" s="1" t="s">
        <v>98</v>
      </c>
      <c r="BQ266" s="1" t="s">
        <v>98</v>
      </c>
      <c r="BR266" s="1" t="s">
        <v>98</v>
      </c>
      <c r="BS266" s="1" t="s">
        <v>98</v>
      </c>
      <c r="BT266" s="1" t="s">
        <v>98</v>
      </c>
      <c r="BU266" s="1" t="s">
        <v>98</v>
      </c>
      <c r="BV266" s="1" t="s">
        <v>98</v>
      </c>
      <c r="BW266" s="3">
        <v>1.06</v>
      </c>
      <c r="BX266" s="3">
        <v>9.81</v>
      </c>
      <c r="BY266" s="2">
        <v>31.5</v>
      </c>
      <c r="BZ266" s="1" t="s">
        <v>98</v>
      </c>
      <c r="CA266" s="2">
        <v>35.5</v>
      </c>
      <c r="CB266" s="2">
        <v>24.4</v>
      </c>
      <c r="CC266" s="2">
        <v>28.4</v>
      </c>
      <c r="CD266" s="11">
        <v>8.375</v>
      </c>
      <c r="CE266" s="11">
        <v>2.25</v>
      </c>
      <c r="CF266" s="12" t="s">
        <v>98</v>
      </c>
      <c r="CG266" s="3">
        <f>Beams!$B$11/F266</f>
        <v>2000</v>
      </c>
      <c r="CH266" s="3">
        <f>Beams!$B$9/AO266</f>
        <v>597.87234042553189</v>
      </c>
      <c r="CI266" s="3">
        <f>Beams!$C$9/AS266</f>
        <v>5252.3364485981301</v>
      </c>
      <c r="CJ266" s="3">
        <f>Beams!$B$8*BE266/(AQ266*2*T266)</f>
        <v>12105.278687557169</v>
      </c>
      <c r="CK266" s="3">
        <f>Beams!$C$8*BF266/(AM266*Q266)</f>
        <v>4948.8681204569057</v>
      </c>
      <c r="CL266" s="3">
        <f>Beams!$B$12*T266/AX266</f>
        <v>19054.935622317596</v>
      </c>
      <c r="CM266" s="3">
        <f>Beams!$B$12*Q266/AX266</f>
        <v>12060.085836909871</v>
      </c>
      <c r="CN266" s="3">
        <f t="shared" si="8"/>
        <v>39881.208721069954</v>
      </c>
      <c r="CO266" s="3">
        <f t="shared" si="9"/>
        <v>23904.741710237962</v>
      </c>
      <c r="CP266" s="3"/>
      <c r="CQ266" s="3">
        <f>MIN(Beams!$B$21:$B$22)/MAX(CN266:CP266)-1</f>
        <v>-0.49851068607572957</v>
      </c>
      <c r="CS266" s="1"/>
      <c r="CT266" s="3"/>
      <c r="CU266" s="3"/>
      <c r="CV266" s="1"/>
      <c r="CW266" s="1"/>
      <c r="CX266" s="1"/>
      <c r="CY266" s="2"/>
      <c r="CZ266" s="2"/>
      <c r="DA266" s="2"/>
      <c r="DB266" s="1"/>
      <c r="DC266" s="1"/>
      <c r="DD266" s="1"/>
      <c r="DE266" s="1"/>
      <c r="DF266" s="1"/>
      <c r="DG266" s="3"/>
      <c r="DH266" s="1"/>
      <c r="DI266" s="1"/>
      <c r="DJ266" s="2"/>
      <c r="DK266" s="1"/>
      <c r="DL266" s="1"/>
      <c r="DM266" s="2"/>
      <c r="DN266" s="1"/>
      <c r="DO266" s="1"/>
      <c r="DP266" s="1"/>
      <c r="DQ266" s="3"/>
      <c r="DR266" s="2"/>
      <c r="DS266" s="2"/>
      <c r="DT266" s="2"/>
      <c r="DU266" s="1"/>
      <c r="DV266" s="1"/>
      <c r="DW266" s="1"/>
      <c r="DX266" s="2"/>
      <c r="DY266" s="2"/>
      <c r="DZ266" s="1"/>
      <c r="EA266" s="1"/>
      <c r="EB266" s="1"/>
      <c r="EC266" s="1"/>
      <c r="ED266" s="4"/>
      <c r="EE266" s="2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</row>
    <row r="267" spans="1:162" x14ac:dyDescent="0.55000000000000004">
      <c r="A267" s="1" t="s">
        <v>17</v>
      </c>
      <c r="B267" s="1" t="s">
        <v>362</v>
      </c>
      <c r="C267" s="1" t="s">
        <v>362</v>
      </c>
      <c r="D267" s="1" t="s">
        <v>100</v>
      </c>
      <c r="E267" s="2">
        <v>17</v>
      </c>
      <c r="F267" s="3">
        <v>4.99</v>
      </c>
      <c r="G267" s="2">
        <v>10.1</v>
      </c>
      <c r="H267" s="11">
        <v>10.125</v>
      </c>
      <c r="I267" s="1" t="s">
        <v>98</v>
      </c>
      <c r="J267" s="1" t="s">
        <v>98</v>
      </c>
      <c r="K267" s="1" t="s">
        <v>98</v>
      </c>
      <c r="L267" s="3">
        <v>4.01</v>
      </c>
      <c r="M267" s="11">
        <v>4</v>
      </c>
      <c r="N267" s="11" t="s">
        <v>98</v>
      </c>
      <c r="O267" s="1" t="s">
        <v>98</v>
      </c>
      <c r="P267" s="1" t="s">
        <v>98</v>
      </c>
      <c r="Q267" s="14">
        <v>0.24</v>
      </c>
      <c r="R267" s="11">
        <v>0.25</v>
      </c>
      <c r="S267" s="13">
        <v>0.125</v>
      </c>
      <c r="T267" s="14">
        <v>0.33</v>
      </c>
      <c r="U267" s="13">
        <v>0.3125</v>
      </c>
      <c r="V267" s="1" t="s">
        <v>98</v>
      </c>
      <c r="W267" s="1" t="s">
        <v>98</v>
      </c>
      <c r="X267" s="1" t="s">
        <v>98</v>
      </c>
      <c r="Y267" s="17">
        <v>0.63</v>
      </c>
      <c r="Z267" s="18">
        <v>0.875</v>
      </c>
      <c r="AA267" s="18">
        <v>0.5625</v>
      </c>
      <c r="AB267" s="1" t="s">
        <v>98</v>
      </c>
      <c r="AC267" s="1" t="s">
        <v>98</v>
      </c>
      <c r="AD267" s="1" t="s">
        <v>98</v>
      </c>
      <c r="AE267" s="1" t="s">
        <v>98</v>
      </c>
      <c r="AF267" s="1" t="s">
        <v>98</v>
      </c>
      <c r="AG267" s="3">
        <v>6.08</v>
      </c>
      <c r="AH267" s="1" t="s">
        <v>98</v>
      </c>
      <c r="AI267" s="1" t="s">
        <v>98</v>
      </c>
      <c r="AJ267" s="2">
        <v>36.9</v>
      </c>
      <c r="AK267" s="1" t="s">
        <v>98</v>
      </c>
      <c r="AL267" s="1" t="s">
        <v>98</v>
      </c>
      <c r="AM267" s="2">
        <v>81.900000000000006</v>
      </c>
      <c r="AN267" s="2">
        <v>18.7</v>
      </c>
      <c r="AO267" s="2">
        <v>16.2</v>
      </c>
      <c r="AP267" s="3">
        <v>4.05</v>
      </c>
      <c r="AQ267" s="3">
        <v>3.56</v>
      </c>
      <c r="AR267" s="3">
        <v>2.8</v>
      </c>
      <c r="AS267" s="3">
        <v>1.78</v>
      </c>
      <c r="AT267" s="14">
        <v>0.84499999999999997</v>
      </c>
      <c r="AU267" s="1" t="s">
        <v>98</v>
      </c>
      <c r="AV267" s="1" t="s">
        <v>98</v>
      </c>
      <c r="AW267" s="1" t="s">
        <v>98</v>
      </c>
      <c r="AX267" s="14">
        <v>0.156</v>
      </c>
      <c r="AY267" s="2">
        <v>85.1</v>
      </c>
      <c r="AZ267" s="1" t="s">
        <v>98</v>
      </c>
      <c r="BA267" s="3">
        <v>9.7899999999999991</v>
      </c>
      <c r="BB267" s="3">
        <v>3.24</v>
      </c>
      <c r="BC267" s="1" t="s">
        <v>98</v>
      </c>
      <c r="BD267" s="1" t="s">
        <v>98</v>
      </c>
      <c r="BE267" s="3">
        <v>3.04</v>
      </c>
      <c r="BF267" s="3">
        <v>9.14</v>
      </c>
      <c r="BG267" s="1" t="s">
        <v>98</v>
      </c>
      <c r="BH267" s="1" t="s">
        <v>98</v>
      </c>
      <c r="BI267" s="1" t="s">
        <v>98</v>
      </c>
      <c r="BJ267" s="1" t="s">
        <v>98</v>
      </c>
      <c r="BK267" s="1" t="s">
        <v>98</v>
      </c>
      <c r="BL267" s="1" t="s">
        <v>98</v>
      </c>
      <c r="BM267" s="1" t="s">
        <v>98</v>
      </c>
      <c r="BN267" s="1" t="s">
        <v>98</v>
      </c>
      <c r="BO267" s="1" t="s">
        <v>98</v>
      </c>
      <c r="BP267" s="1" t="s">
        <v>98</v>
      </c>
      <c r="BQ267" s="1" t="s">
        <v>98</v>
      </c>
      <c r="BR267" s="1" t="s">
        <v>98</v>
      </c>
      <c r="BS267" s="1" t="s">
        <v>98</v>
      </c>
      <c r="BT267" s="1" t="s">
        <v>98</v>
      </c>
      <c r="BU267" s="1" t="s">
        <v>98</v>
      </c>
      <c r="BV267" s="1" t="s">
        <v>98</v>
      </c>
      <c r="BW267" s="3">
        <v>1.04</v>
      </c>
      <c r="BX267" s="3">
        <v>9.77</v>
      </c>
      <c r="BY267" s="2">
        <v>31.2</v>
      </c>
      <c r="BZ267" s="1" t="s">
        <v>98</v>
      </c>
      <c r="CA267" s="2">
        <v>35.200000000000003</v>
      </c>
      <c r="CB267" s="2">
        <v>24.2</v>
      </c>
      <c r="CC267" s="2">
        <v>28.2</v>
      </c>
      <c r="CD267" s="11">
        <v>8.375</v>
      </c>
      <c r="CE267" s="11">
        <v>2.25</v>
      </c>
      <c r="CF267" s="12" t="s">
        <v>98</v>
      </c>
      <c r="CG267" s="3">
        <f>Beams!$B$11/F267</f>
        <v>2252.5050100200401</v>
      </c>
      <c r="CH267" s="3">
        <f>Beams!$B$9/AO267</f>
        <v>693.82716049382714</v>
      </c>
      <c r="CI267" s="3">
        <f>Beams!$C$9/AS267</f>
        <v>6314.606741573034</v>
      </c>
      <c r="CJ267" s="3">
        <f>Beams!$B$8*BE267/(AQ267*2*T267)</f>
        <v>14542.730677562136</v>
      </c>
      <c r="CK267" s="3">
        <f>Beams!$C$8*BF267/(AM267*Q267)</f>
        <v>5226.5771265771264</v>
      </c>
      <c r="CL267" s="3">
        <f>Beams!$B$12*T267/AX267</f>
        <v>23776.923076923078</v>
      </c>
      <c r="CM267" s="3">
        <f>Beams!$B$12*Q267/AX267</f>
        <v>17292.307692307691</v>
      </c>
      <c r="CN267" s="3">
        <f t="shared" si="8"/>
        <v>49155.510873466446</v>
      </c>
      <c r="CO267" s="3">
        <f t="shared" si="9"/>
        <v>32631.089943333402</v>
      </c>
      <c r="CP267" s="3"/>
      <c r="CQ267" s="3">
        <f>MIN(Beams!$B$21:$B$22)/MAX(CN267:CP267)-1</f>
        <v>-0.59312802075268922</v>
      </c>
      <c r="CS267" s="1"/>
      <c r="CT267" s="3"/>
      <c r="CU267" s="3"/>
      <c r="CV267" s="1"/>
      <c r="CW267" s="1"/>
      <c r="CX267" s="1"/>
      <c r="CY267" s="2"/>
      <c r="CZ267" s="2"/>
      <c r="DA267" s="2"/>
      <c r="DB267" s="1"/>
      <c r="DC267" s="1"/>
      <c r="DD267" s="1"/>
      <c r="DE267" s="1"/>
      <c r="DF267" s="1"/>
      <c r="DG267" s="3"/>
      <c r="DH267" s="1"/>
      <c r="DI267" s="1"/>
      <c r="DJ267" s="2"/>
      <c r="DK267" s="1"/>
      <c r="DL267" s="1"/>
      <c r="DM267" s="2"/>
      <c r="DN267" s="1"/>
      <c r="DO267" s="1"/>
      <c r="DP267" s="2"/>
      <c r="DQ267" s="14"/>
      <c r="DR267" s="2"/>
      <c r="DS267" s="2"/>
      <c r="DT267" s="2"/>
      <c r="DU267" s="1"/>
      <c r="DV267" s="1"/>
      <c r="DW267" s="1"/>
      <c r="DX267" s="2"/>
      <c r="DY267" s="2"/>
      <c r="DZ267" s="1"/>
      <c r="EA267" s="1"/>
      <c r="EB267" s="1"/>
      <c r="EC267" s="1"/>
      <c r="ED267" s="4"/>
      <c r="EE267" s="2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2"/>
      <c r="EX267" s="1"/>
      <c r="EY267" s="1"/>
      <c r="EZ267" s="1"/>
      <c r="FA267" s="1"/>
      <c r="FB267" s="1"/>
      <c r="FC267" s="1"/>
      <c r="FD267" s="1"/>
      <c r="FE267" s="1"/>
      <c r="FF267" s="1"/>
    </row>
    <row r="268" spans="1:162" x14ac:dyDescent="0.55000000000000004">
      <c r="A268" s="1" t="s">
        <v>17</v>
      </c>
      <c r="B268" s="1" t="s">
        <v>363</v>
      </c>
      <c r="C268" s="1" t="s">
        <v>363</v>
      </c>
      <c r="D268" s="1" t="s">
        <v>100</v>
      </c>
      <c r="E268" s="2">
        <v>15</v>
      </c>
      <c r="F268" s="3">
        <v>4.41</v>
      </c>
      <c r="G268" s="3">
        <v>9.99</v>
      </c>
      <c r="H268" s="11">
        <v>10</v>
      </c>
      <c r="I268" s="1" t="s">
        <v>98</v>
      </c>
      <c r="J268" s="1" t="s">
        <v>98</v>
      </c>
      <c r="K268" s="1" t="s">
        <v>98</v>
      </c>
      <c r="L268" s="3">
        <v>4</v>
      </c>
      <c r="M268" s="11">
        <v>4</v>
      </c>
      <c r="N268" s="11" t="s">
        <v>98</v>
      </c>
      <c r="O268" s="1" t="s">
        <v>98</v>
      </c>
      <c r="P268" s="1" t="s">
        <v>98</v>
      </c>
      <c r="Q268" s="14">
        <v>0.23</v>
      </c>
      <c r="R268" s="11">
        <v>0.25</v>
      </c>
      <c r="S268" s="13">
        <v>0.125</v>
      </c>
      <c r="T268" s="14">
        <v>0.27</v>
      </c>
      <c r="U268" s="13">
        <v>0.25</v>
      </c>
      <c r="V268" s="1" t="s">
        <v>98</v>
      </c>
      <c r="W268" s="1" t="s">
        <v>98</v>
      </c>
      <c r="X268" s="1" t="s">
        <v>98</v>
      </c>
      <c r="Y268" s="17">
        <v>0.56999999999999995</v>
      </c>
      <c r="Z268" s="18">
        <v>0.8125</v>
      </c>
      <c r="AA268" s="18">
        <v>0.5625</v>
      </c>
      <c r="AB268" s="1" t="s">
        <v>98</v>
      </c>
      <c r="AC268" s="1" t="s">
        <v>98</v>
      </c>
      <c r="AD268" s="1" t="s">
        <v>98</v>
      </c>
      <c r="AE268" s="1" t="s">
        <v>98</v>
      </c>
      <c r="AF268" s="1" t="s">
        <v>98</v>
      </c>
      <c r="AG268" s="3">
        <v>7.41</v>
      </c>
      <c r="AH268" s="1" t="s">
        <v>98</v>
      </c>
      <c r="AI268" s="1" t="s">
        <v>98</v>
      </c>
      <c r="AJ268" s="2">
        <v>38.5</v>
      </c>
      <c r="AK268" s="1" t="s">
        <v>98</v>
      </c>
      <c r="AL268" s="1" t="s">
        <v>98</v>
      </c>
      <c r="AM268" s="2">
        <v>68.900000000000006</v>
      </c>
      <c r="AN268" s="2">
        <v>16</v>
      </c>
      <c r="AO268" s="2">
        <v>13.8</v>
      </c>
      <c r="AP268" s="3">
        <v>3.95</v>
      </c>
      <c r="AQ268" s="3">
        <v>2.89</v>
      </c>
      <c r="AR268" s="3">
        <v>2.2999999999999998</v>
      </c>
      <c r="AS268" s="3">
        <v>1.45</v>
      </c>
      <c r="AT268" s="14">
        <v>0.81</v>
      </c>
      <c r="AU268" s="1" t="s">
        <v>98</v>
      </c>
      <c r="AV268" s="1" t="s">
        <v>98</v>
      </c>
      <c r="AW268" s="1" t="s">
        <v>98</v>
      </c>
      <c r="AX268" s="14">
        <v>0.104</v>
      </c>
      <c r="AY268" s="2">
        <v>68.3</v>
      </c>
      <c r="AZ268" s="1" t="s">
        <v>98</v>
      </c>
      <c r="BA268" s="3">
        <v>9.73</v>
      </c>
      <c r="BB268" s="3">
        <v>2.63</v>
      </c>
      <c r="BC268" s="1" t="s">
        <v>98</v>
      </c>
      <c r="BD268" s="1" t="s">
        <v>98</v>
      </c>
      <c r="BE268" s="3">
        <v>2.48</v>
      </c>
      <c r="BF268" s="3">
        <v>7.83</v>
      </c>
      <c r="BG268" s="1" t="s">
        <v>98</v>
      </c>
      <c r="BH268" s="1" t="s">
        <v>98</v>
      </c>
      <c r="BI268" s="1" t="s">
        <v>98</v>
      </c>
      <c r="BJ268" s="1" t="s">
        <v>98</v>
      </c>
      <c r="BK268" s="1" t="s">
        <v>98</v>
      </c>
      <c r="BL268" s="1" t="s">
        <v>98</v>
      </c>
      <c r="BM268" s="1" t="s">
        <v>98</v>
      </c>
      <c r="BN268" s="1" t="s">
        <v>98</v>
      </c>
      <c r="BO268" s="1" t="s">
        <v>98</v>
      </c>
      <c r="BP268" s="1" t="s">
        <v>98</v>
      </c>
      <c r="BQ268" s="1" t="s">
        <v>98</v>
      </c>
      <c r="BR268" s="1" t="s">
        <v>98</v>
      </c>
      <c r="BS268" s="1" t="s">
        <v>98</v>
      </c>
      <c r="BT268" s="1" t="s">
        <v>98</v>
      </c>
      <c r="BU268" s="1" t="s">
        <v>98</v>
      </c>
      <c r="BV268" s="1" t="s">
        <v>98</v>
      </c>
      <c r="BW268" s="3">
        <v>1.01</v>
      </c>
      <c r="BX268" s="3">
        <v>9.7200000000000006</v>
      </c>
      <c r="BY268" s="2">
        <v>31</v>
      </c>
      <c r="BZ268" s="1" t="s">
        <v>98</v>
      </c>
      <c r="CA268" s="2">
        <v>35</v>
      </c>
      <c r="CB268" s="2">
        <v>24</v>
      </c>
      <c r="CC268" s="2">
        <v>28</v>
      </c>
      <c r="CD268" s="11">
        <v>8.375</v>
      </c>
      <c r="CE268" s="11">
        <v>2.25</v>
      </c>
      <c r="CF268" s="12" t="s">
        <v>98</v>
      </c>
      <c r="CG268" s="3">
        <f>Beams!$B$11/F268</f>
        <v>2548.75283446712</v>
      </c>
      <c r="CH268" s="3">
        <f>Beams!$B$9/AO268</f>
        <v>814.49275362318838</v>
      </c>
      <c r="CI268" s="3">
        <f>Beams!$C$9/AS268</f>
        <v>7751.7241379310344</v>
      </c>
      <c r="CJ268" s="3">
        <f>Beams!$B$8*BE268/(AQ268*2*T268)</f>
        <v>17861.848007176726</v>
      </c>
      <c r="CK268" s="3">
        <f>Beams!$C$8*BF268/(AM268*Q268)</f>
        <v>5553.6820849372116</v>
      </c>
      <c r="CL268" s="3">
        <f>Beams!$B$12*T268/AX268</f>
        <v>29180.769230769234</v>
      </c>
      <c r="CM268" s="3">
        <f>Beams!$B$12*Q268/AX268</f>
        <v>24857.692307692312</v>
      </c>
      <c r="CN268" s="3">
        <f t="shared" si="8"/>
        <v>60292.879126834254</v>
      </c>
      <c r="CO268" s="3">
        <f t="shared" si="9"/>
        <v>45494.915174157053</v>
      </c>
      <c r="CP268" s="3"/>
      <c r="CQ268" s="3">
        <f>MIN(Beams!$B$21:$B$22)/MAX(CN268:CP268)-1</f>
        <v>-0.66828586908368925</v>
      </c>
      <c r="CS268" s="1"/>
      <c r="CT268" s="2"/>
      <c r="CU268" s="2"/>
      <c r="CV268" s="1"/>
      <c r="CW268" s="1"/>
      <c r="CX268" s="1"/>
      <c r="CY268" s="2"/>
      <c r="CZ268" s="2"/>
      <c r="DA268" s="2"/>
      <c r="DB268" s="1"/>
      <c r="DC268" s="1"/>
      <c r="DD268" s="1"/>
      <c r="DE268" s="1"/>
      <c r="DF268" s="1"/>
      <c r="DG268" s="3"/>
      <c r="DH268" s="1"/>
      <c r="DI268" s="1"/>
      <c r="DJ268" s="2"/>
      <c r="DK268" s="1"/>
      <c r="DL268" s="1"/>
      <c r="DM268" s="1"/>
      <c r="DN268" s="1"/>
      <c r="DO268" s="1"/>
      <c r="DP268" s="2"/>
      <c r="DQ268" s="2"/>
      <c r="DR268" s="1"/>
      <c r="DS268" s="1"/>
      <c r="DT268" s="2"/>
      <c r="DU268" s="1"/>
      <c r="DV268" s="1"/>
      <c r="DW268" s="1"/>
      <c r="DX268" s="1"/>
      <c r="DY268" s="1"/>
      <c r="DZ268" s="1"/>
      <c r="EA268" s="1"/>
      <c r="EB268" s="1"/>
      <c r="EC268" s="1"/>
      <c r="ED268" s="4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</row>
    <row r="269" spans="1:162" x14ac:dyDescent="0.55000000000000004">
      <c r="A269" s="1" t="s">
        <v>17</v>
      </c>
      <c r="B269" s="1" t="s">
        <v>364</v>
      </c>
      <c r="C269" s="1" t="s">
        <v>364</v>
      </c>
      <c r="D269" s="1" t="s">
        <v>100</v>
      </c>
      <c r="E269" s="2">
        <v>12</v>
      </c>
      <c r="F269" s="3">
        <v>3.54</v>
      </c>
      <c r="G269" s="3">
        <v>9.8699999999999992</v>
      </c>
      <c r="H269" s="11">
        <v>9.875</v>
      </c>
      <c r="I269" s="1" t="s">
        <v>98</v>
      </c>
      <c r="J269" s="1" t="s">
        <v>98</v>
      </c>
      <c r="K269" s="1" t="s">
        <v>98</v>
      </c>
      <c r="L269" s="3">
        <v>3.96</v>
      </c>
      <c r="M269" s="11">
        <v>4</v>
      </c>
      <c r="N269" s="11" t="s">
        <v>98</v>
      </c>
      <c r="O269" s="1" t="s">
        <v>98</v>
      </c>
      <c r="P269" s="1" t="s">
        <v>98</v>
      </c>
      <c r="Q269" s="14">
        <v>0.19</v>
      </c>
      <c r="R269" s="11">
        <v>0.1875</v>
      </c>
      <c r="S269" s="13">
        <v>0.125</v>
      </c>
      <c r="T269" s="14">
        <v>0.21</v>
      </c>
      <c r="U269" s="13">
        <v>0.1875</v>
      </c>
      <c r="V269" s="1" t="s">
        <v>98</v>
      </c>
      <c r="W269" s="1" t="s">
        <v>98</v>
      </c>
      <c r="X269" s="1" t="s">
        <v>98</v>
      </c>
      <c r="Y269" s="17">
        <v>0.51</v>
      </c>
      <c r="Z269" s="18">
        <v>0.75</v>
      </c>
      <c r="AA269" s="18">
        <v>0.5625</v>
      </c>
      <c r="AB269" s="1" t="s">
        <v>98</v>
      </c>
      <c r="AC269" s="1" t="s">
        <v>98</v>
      </c>
      <c r="AD269" s="1" t="s">
        <v>98</v>
      </c>
      <c r="AE269" s="1" t="s">
        <v>98</v>
      </c>
      <c r="AF269" s="1" t="s">
        <v>98</v>
      </c>
      <c r="AG269" s="3">
        <v>9.43</v>
      </c>
      <c r="AH269" s="1" t="s">
        <v>98</v>
      </c>
      <c r="AI269" s="1" t="s">
        <v>98</v>
      </c>
      <c r="AJ269" s="2">
        <v>46.6</v>
      </c>
      <c r="AK269" s="1" t="s">
        <v>98</v>
      </c>
      <c r="AL269" s="1" t="s">
        <v>98</v>
      </c>
      <c r="AM269" s="2">
        <v>53.8</v>
      </c>
      <c r="AN269" s="2">
        <v>12.6</v>
      </c>
      <c r="AO269" s="2">
        <v>10.9</v>
      </c>
      <c r="AP269" s="3">
        <v>3.9</v>
      </c>
      <c r="AQ269" s="3">
        <v>2.1800000000000002</v>
      </c>
      <c r="AR269" s="3">
        <v>1.74</v>
      </c>
      <c r="AS269" s="3">
        <v>1.1000000000000001</v>
      </c>
      <c r="AT269" s="14">
        <v>0.78500000000000003</v>
      </c>
      <c r="AU269" s="1" t="s">
        <v>98</v>
      </c>
      <c r="AV269" s="1" t="s">
        <v>98</v>
      </c>
      <c r="AW269" s="1" t="s">
        <v>98</v>
      </c>
      <c r="AX269" s="15">
        <v>5.4699999999999999E-2</v>
      </c>
      <c r="AY269" s="2">
        <v>50.9</v>
      </c>
      <c r="AZ269" s="1" t="s">
        <v>98</v>
      </c>
      <c r="BA269" s="3">
        <v>9.56</v>
      </c>
      <c r="BB269" s="3">
        <v>1.99</v>
      </c>
      <c r="BC269" s="1" t="s">
        <v>98</v>
      </c>
      <c r="BD269" s="1" t="s">
        <v>98</v>
      </c>
      <c r="BE269" s="3">
        <v>1.91</v>
      </c>
      <c r="BF269" s="3">
        <v>6.14</v>
      </c>
      <c r="BG269" s="1" t="s">
        <v>98</v>
      </c>
      <c r="BH269" s="1" t="s">
        <v>98</v>
      </c>
      <c r="BI269" s="1" t="s">
        <v>98</v>
      </c>
      <c r="BJ269" s="1" t="s">
        <v>98</v>
      </c>
      <c r="BK269" s="1" t="s">
        <v>98</v>
      </c>
      <c r="BL269" s="1" t="s">
        <v>98</v>
      </c>
      <c r="BM269" s="1" t="s">
        <v>98</v>
      </c>
      <c r="BN269" s="1" t="s">
        <v>98</v>
      </c>
      <c r="BO269" s="1" t="s">
        <v>98</v>
      </c>
      <c r="BP269" s="1" t="s">
        <v>98</v>
      </c>
      <c r="BQ269" s="1" t="s">
        <v>98</v>
      </c>
      <c r="BR269" s="1" t="s">
        <v>98</v>
      </c>
      <c r="BS269" s="1" t="s">
        <v>98</v>
      </c>
      <c r="BT269" s="1" t="s">
        <v>98</v>
      </c>
      <c r="BU269" s="1" t="s">
        <v>98</v>
      </c>
      <c r="BV269" s="1" t="s">
        <v>98</v>
      </c>
      <c r="BW269" s="14">
        <v>0.98299999999999998</v>
      </c>
      <c r="BX269" s="3">
        <v>9.66</v>
      </c>
      <c r="BY269" s="2">
        <v>30.7</v>
      </c>
      <c r="BZ269" s="1" t="s">
        <v>98</v>
      </c>
      <c r="CA269" s="2">
        <v>34.700000000000003</v>
      </c>
      <c r="CB269" s="2">
        <v>23.7</v>
      </c>
      <c r="CC269" s="2">
        <v>27.7</v>
      </c>
      <c r="CD269" s="11">
        <v>8.375</v>
      </c>
      <c r="CE269" s="11">
        <v>2.25</v>
      </c>
      <c r="CF269" s="12" t="s">
        <v>98</v>
      </c>
      <c r="CG269" s="3">
        <f>Beams!$B$11/F269</f>
        <v>3175.1412429378529</v>
      </c>
      <c r="CH269" s="3">
        <f>Beams!$B$9/AO269</f>
        <v>1031.1926605504586</v>
      </c>
      <c r="CI269" s="3">
        <f>Beams!$C$9/AS269</f>
        <v>10218.181818181818</v>
      </c>
      <c r="CJ269" s="3">
        <f>Beams!$B$8*BE269/(AQ269*2*T269)</f>
        <v>23447.356924421139</v>
      </c>
      <c r="CK269" s="3">
        <f>Beams!$C$8*BF269/(AM269*Q269)</f>
        <v>6751.4772060262176</v>
      </c>
      <c r="CL269" s="3">
        <f>Beams!$B$12*T269/AX269</f>
        <v>43151.736745886657</v>
      </c>
      <c r="CM269" s="3">
        <f>Beams!$B$12*Q269/AX269</f>
        <v>39042.047531992685</v>
      </c>
      <c r="CN269" s="3">
        <f t="shared" si="8"/>
        <v>86276.413037325692</v>
      </c>
      <c r="CO269" s="3">
        <f t="shared" si="9"/>
        <v>70126.018093617095</v>
      </c>
      <c r="CP269" s="3"/>
      <c r="CQ269" s="3">
        <f>MIN(Beams!$B$21:$B$22)/MAX(CN269:CP269)-1</f>
        <v>-0.76818693202570421</v>
      </c>
      <c r="CS269" s="1"/>
      <c r="CT269" s="2"/>
      <c r="CU269" s="2"/>
      <c r="CV269" s="1"/>
      <c r="CW269" s="1"/>
      <c r="CX269" s="1"/>
      <c r="CY269" s="2"/>
      <c r="CZ269" s="2"/>
      <c r="DA269" s="2"/>
      <c r="DB269" s="1"/>
      <c r="DC269" s="1"/>
      <c r="DD269" s="1"/>
      <c r="DE269" s="1"/>
      <c r="DF269" s="1"/>
      <c r="DG269" s="3"/>
      <c r="DH269" s="1"/>
      <c r="DI269" s="1"/>
      <c r="DJ269" s="2"/>
      <c r="DK269" s="1"/>
      <c r="DL269" s="1"/>
      <c r="DM269" s="2"/>
      <c r="DN269" s="1"/>
      <c r="DO269" s="1"/>
      <c r="DP269" s="2"/>
      <c r="DQ269" s="2"/>
      <c r="DR269" s="1"/>
      <c r="DS269" s="1"/>
      <c r="DT269" s="2"/>
      <c r="DU269" s="1"/>
      <c r="DV269" s="1"/>
      <c r="DW269" s="1"/>
      <c r="DX269" s="1"/>
      <c r="DY269" s="1"/>
      <c r="DZ269" s="1"/>
      <c r="EA269" s="1"/>
      <c r="EB269" s="1"/>
      <c r="EC269" s="1"/>
      <c r="ED269" s="4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</row>
    <row r="270" spans="1:162" x14ac:dyDescent="0.55000000000000004">
      <c r="A270" s="1" t="s">
        <v>17</v>
      </c>
      <c r="B270" s="1" t="s">
        <v>365</v>
      </c>
      <c r="C270" s="1" t="s">
        <v>365</v>
      </c>
      <c r="D270" s="1" t="s">
        <v>100</v>
      </c>
      <c r="E270" s="2">
        <v>67</v>
      </c>
      <c r="F270" s="2">
        <v>19.7</v>
      </c>
      <c r="G270" s="3">
        <v>9</v>
      </c>
      <c r="H270" s="11">
        <v>9</v>
      </c>
      <c r="I270" s="1" t="s">
        <v>98</v>
      </c>
      <c r="J270" s="1" t="s">
        <v>98</v>
      </c>
      <c r="K270" s="1" t="s">
        <v>98</v>
      </c>
      <c r="L270" s="3">
        <v>8.2799999999999994</v>
      </c>
      <c r="M270" s="11">
        <v>8.25</v>
      </c>
      <c r="N270" s="11" t="s">
        <v>98</v>
      </c>
      <c r="O270" s="1" t="s">
        <v>98</v>
      </c>
      <c r="P270" s="1" t="s">
        <v>98</v>
      </c>
      <c r="Q270" s="14">
        <v>0.56999999999999995</v>
      </c>
      <c r="R270" s="11">
        <v>0.5625</v>
      </c>
      <c r="S270" s="13">
        <v>0.3125</v>
      </c>
      <c r="T270" s="14">
        <v>0.93500000000000005</v>
      </c>
      <c r="U270" s="13">
        <v>0.9375</v>
      </c>
      <c r="V270" s="1" t="s">
        <v>98</v>
      </c>
      <c r="W270" s="1" t="s">
        <v>98</v>
      </c>
      <c r="X270" s="1" t="s">
        <v>98</v>
      </c>
      <c r="Y270" s="16">
        <v>1.33</v>
      </c>
      <c r="Z270" s="18">
        <v>1.625</v>
      </c>
      <c r="AA270" s="18">
        <v>0.9375</v>
      </c>
      <c r="AB270" s="1" t="s">
        <v>98</v>
      </c>
      <c r="AC270" s="1" t="s">
        <v>98</v>
      </c>
      <c r="AD270" s="1" t="s">
        <v>98</v>
      </c>
      <c r="AE270" s="1" t="s">
        <v>98</v>
      </c>
      <c r="AF270" s="1" t="s">
        <v>98</v>
      </c>
      <c r="AG270" s="3">
        <v>4.43</v>
      </c>
      <c r="AH270" s="1" t="s">
        <v>98</v>
      </c>
      <c r="AI270" s="1" t="s">
        <v>98</v>
      </c>
      <c r="AJ270" s="2">
        <v>11.1</v>
      </c>
      <c r="AK270" s="1" t="s">
        <v>98</v>
      </c>
      <c r="AL270" s="1" t="s">
        <v>98</v>
      </c>
      <c r="AM270" s="4">
        <v>272</v>
      </c>
      <c r="AN270" s="2">
        <v>70.099999999999994</v>
      </c>
      <c r="AO270" s="2">
        <v>60.4</v>
      </c>
      <c r="AP270" s="3">
        <v>3.72</v>
      </c>
      <c r="AQ270" s="2">
        <v>88.6</v>
      </c>
      <c r="AR270" s="2">
        <v>32.700000000000003</v>
      </c>
      <c r="AS270" s="2">
        <v>21.4</v>
      </c>
      <c r="AT270" s="3">
        <v>2.12</v>
      </c>
      <c r="AU270" s="1" t="s">
        <v>98</v>
      </c>
      <c r="AV270" s="1" t="s">
        <v>98</v>
      </c>
      <c r="AW270" s="1" t="s">
        <v>98</v>
      </c>
      <c r="AX270" s="3">
        <v>5.05</v>
      </c>
      <c r="AY270" s="4">
        <v>1440</v>
      </c>
      <c r="AZ270" s="1" t="s">
        <v>98</v>
      </c>
      <c r="BA270" s="2">
        <v>16.7</v>
      </c>
      <c r="BB270" s="2">
        <v>32.299999999999997</v>
      </c>
      <c r="BC270" s="1" t="s">
        <v>98</v>
      </c>
      <c r="BD270" s="1" t="s">
        <v>98</v>
      </c>
      <c r="BE270" s="2">
        <v>14.5</v>
      </c>
      <c r="BF270" s="2">
        <v>34.799999999999997</v>
      </c>
      <c r="BG270" s="1" t="s">
        <v>98</v>
      </c>
      <c r="BH270" s="1" t="s">
        <v>98</v>
      </c>
      <c r="BI270" s="1" t="s">
        <v>98</v>
      </c>
      <c r="BJ270" s="1" t="s">
        <v>98</v>
      </c>
      <c r="BK270" s="1" t="s">
        <v>98</v>
      </c>
      <c r="BL270" s="1" t="s">
        <v>98</v>
      </c>
      <c r="BM270" s="1" t="s">
        <v>98</v>
      </c>
      <c r="BN270" s="1" t="s">
        <v>98</v>
      </c>
      <c r="BO270" s="1" t="s">
        <v>98</v>
      </c>
      <c r="BP270" s="1" t="s">
        <v>98</v>
      </c>
      <c r="BQ270" s="1" t="s">
        <v>98</v>
      </c>
      <c r="BR270" s="1" t="s">
        <v>98</v>
      </c>
      <c r="BS270" s="1" t="s">
        <v>98</v>
      </c>
      <c r="BT270" s="1" t="s">
        <v>98</v>
      </c>
      <c r="BU270" s="1" t="s">
        <v>98</v>
      </c>
      <c r="BV270" s="1" t="s">
        <v>98</v>
      </c>
      <c r="BW270" s="3">
        <v>2.4300000000000002</v>
      </c>
      <c r="BX270" s="3">
        <v>8.07</v>
      </c>
      <c r="BY270" s="2">
        <v>41</v>
      </c>
      <c r="BZ270" s="1" t="s">
        <v>98</v>
      </c>
      <c r="CA270" s="2">
        <v>49.3</v>
      </c>
      <c r="CB270" s="2">
        <v>26.3</v>
      </c>
      <c r="CC270" s="2">
        <v>34.6</v>
      </c>
      <c r="CD270" s="11">
        <v>5.75</v>
      </c>
      <c r="CE270" s="11">
        <v>5.5</v>
      </c>
      <c r="CF270" s="12" t="s">
        <v>98</v>
      </c>
      <c r="CG270" s="3">
        <f>Beams!$B$11/F270</f>
        <v>570.5583756345178</v>
      </c>
      <c r="CH270" s="3">
        <f>Beams!$B$9/AO270</f>
        <v>186.09271523178808</v>
      </c>
      <c r="CI270" s="3">
        <f>Beams!$C$9/AS270</f>
        <v>525.23364485981313</v>
      </c>
      <c r="CJ270" s="3">
        <f>Beams!$B$8*BE270/(AQ270*2*T270)</f>
        <v>983.69165026979397</v>
      </c>
      <c r="CK270" s="3">
        <f>Beams!$C$8*BF270/(AM270*Q270)</f>
        <v>2522.9102167182659</v>
      </c>
      <c r="CL270" s="3">
        <f>Beams!$B$12*T270/AX270</f>
        <v>2081.0693069306935</v>
      </c>
      <c r="CM270" s="3">
        <f>Beams!$B$12*Q270/AX270</f>
        <v>1268.6732673267327</v>
      </c>
      <c r="CN270" s="3">
        <f t="shared" si="8"/>
        <v>4187.9260553245385</v>
      </c>
      <c r="CO270" s="3">
        <f t="shared" si="9"/>
        <v>5056.3872417211387</v>
      </c>
      <c r="CP270" s="3"/>
      <c r="CQ270" s="3">
        <f>MIN(Beams!$B$21:$B$22)/MAX(CN270:CP270)-1</f>
        <v>2.9553932568646029</v>
      </c>
      <c r="CS270" s="1"/>
      <c r="CT270" s="2"/>
      <c r="CU270" s="2"/>
      <c r="CV270" s="1"/>
      <c r="CW270" s="1"/>
      <c r="CX270" s="1"/>
      <c r="CY270" s="2"/>
      <c r="CZ270" s="2"/>
      <c r="DA270" s="2"/>
      <c r="DB270" s="1"/>
      <c r="DC270" s="1"/>
      <c r="DD270" s="1"/>
      <c r="DE270" s="1"/>
      <c r="DF270" s="1"/>
      <c r="DG270" s="3"/>
      <c r="DH270" s="1"/>
      <c r="DI270" s="1"/>
      <c r="DJ270" s="2"/>
      <c r="DK270" s="1"/>
      <c r="DL270" s="1"/>
      <c r="DM270" s="2"/>
      <c r="DN270" s="1"/>
      <c r="DO270" s="1"/>
      <c r="DP270" s="2"/>
      <c r="DQ270" s="2"/>
      <c r="DR270" s="1"/>
      <c r="DS270" s="1"/>
      <c r="DT270" s="2"/>
      <c r="DU270" s="1"/>
      <c r="DV270" s="1"/>
      <c r="DW270" s="1"/>
      <c r="DX270" s="1"/>
      <c r="DY270" s="1"/>
      <c r="DZ270" s="1"/>
      <c r="EA270" s="1"/>
      <c r="EB270" s="1"/>
      <c r="EC270" s="1"/>
      <c r="ED270" s="4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</row>
    <row r="271" spans="1:162" x14ac:dyDescent="0.55000000000000004">
      <c r="A271" s="1" t="s">
        <v>17</v>
      </c>
      <c r="B271" s="1" t="s">
        <v>366</v>
      </c>
      <c r="C271" s="1" t="s">
        <v>366</v>
      </c>
      <c r="D271" s="1" t="s">
        <v>100</v>
      </c>
      <c r="E271" s="2">
        <v>58</v>
      </c>
      <c r="F271" s="2">
        <v>17.100000000000001</v>
      </c>
      <c r="G271" s="3">
        <v>8.75</v>
      </c>
      <c r="H271" s="11">
        <v>8.75</v>
      </c>
      <c r="I271" s="1" t="s">
        <v>98</v>
      </c>
      <c r="J271" s="1" t="s">
        <v>98</v>
      </c>
      <c r="K271" s="1" t="s">
        <v>98</v>
      </c>
      <c r="L271" s="3">
        <v>8.2200000000000006</v>
      </c>
      <c r="M271" s="11">
        <v>8.25</v>
      </c>
      <c r="N271" s="11" t="s">
        <v>98</v>
      </c>
      <c r="O271" s="1" t="s">
        <v>98</v>
      </c>
      <c r="P271" s="1" t="s">
        <v>98</v>
      </c>
      <c r="Q271" s="14">
        <v>0.51</v>
      </c>
      <c r="R271" s="11">
        <v>0.5</v>
      </c>
      <c r="S271" s="13">
        <v>0.25</v>
      </c>
      <c r="T271" s="14">
        <v>0.81</v>
      </c>
      <c r="U271" s="13">
        <v>0.8125</v>
      </c>
      <c r="V271" s="1" t="s">
        <v>98</v>
      </c>
      <c r="W271" s="1" t="s">
        <v>98</v>
      </c>
      <c r="X271" s="1" t="s">
        <v>98</v>
      </c>
      <c r="Y271" s="16">
        <v>1.2</v>
      </c>
      <c r="Z271" s="18">
        <v>1.5</v>
      </c>
      <c r="AA271" s="18">
        <v>0.875</v>
      </c>
      <c r="AB271" s="1" t="s">
        <v>98</v>
      </c>
      <c r="AC271" s="1" t="s">
        <v>98</v>
      </c>
      <c r="AD271" s="1" t="s">
        <v>98</v>
      </c>
      <c r="AE271" s="1" t="s">
        <v>98</v>
      </c>
      <c r="AF271" s="1" t="s">
        <v>98</v>
      </c>
      <c r="AG271" s="3">
        <v>5.07</v>
      </c>
      <c r="AH271" s="1" t="s">
        <v>98</v>
      </c>
      <c r="AI271" s="1" t="s">
        <v>98</v>
      </c>
      <c r="AJ271" s="2">
        <v>12.4</v>
      </c>
      <c r="AK271" s="1" t="s">
        <v>98</v>
      </c>
      <c r="AL271" s="1" t="s">
        <v>98</v>
      </c>
      <c r="AM271" s="4">
        <v>228</v>
      </c>
      <c r="AN271" s="2">
        <v>59.8</v>
      </c>
      <c r="AO271" s="2">
        <v>52</v>
      </c>
      <c r="AP271" s="3">
        <v>3.65</v>
      </c>
      <c r="AQ271" s="2">
        <v>75.099999999999994</v>
      </c>
      <c r="AR271" s="2">
        <v>27.9</v>
      </c>
      <c r="AS271" s="2">
        <v>18.3</v>
      </c>
      <c r="AT271" s="3">
        <v>2.1</v>
      </c>
      <c r="AU271" s="1" t="s">
        <v>98</v>
      </c>
      <c r="AV271" s="1" t="s">
        <v>98</v>
      </c>
      <c r="AW271" s="1" t="s">
        <v>98</v>
      </c>
      <c r="AX271" s="3">
        <v>3.33</v>
      </c>
      <c r="AY271" s="4">
        <v>1180</v>
      </c>
      <c r="AZ271" s="1" t="s">
        <v>98</v>
      </c>
      <c r="BA271" s="2">
        <v>16.3</v>
      </c>
      <c r="BB271" s="2">
        <v>27.2</v>
      </c>
      <c r="BC271" s="1" t="s">
        <v>98</v>
      </c>
      <c r="BD271" s="1" t="s">
        <v>98</v>
      </c>
      <c r="BE271" s="2">
        <v>12.4</v>
      </c>
      <c r="BF271" s="2">
        <v>29.7</v>
      </c>
      <c r="BG271" s="1" t="s">
        <v>98</v>
      </c>
      <c r="BH271" s="1" t="s">
        <v>98</v>
      </c>
      <c r="BI271" s="1" t="s">
        <v>98</v>
      </c>
      <c r="BJ271" s="1" t="s">
        <v>98</v>
      </c>
      <c r="BK271" s="1" t="s">
        <v>98</v>
      </c>
      <c r="BL271" s="1" t="s">
        <v>98</v>
      </c>
      <c r="BM271" s="1" t="s">
        <v>98</v>
      </c>
      <c r="BN271" s="1" t="s">
        <v>98</v>
      </c>
      <c r="BO271" s="1" t="s">
        <v>98</v>
      </c>
      <c r="BP271" s="1" t="s">
        <v>98</v>
      </c>
      <c r="BQ271" s="1" t="s">
        <v>98</v>
      </c>
      <c r="BR271" s="1" t="s">
        <v>98</v>
      </c>
      <c r="BS271" s="1" t="s">
        <v>98</v>
      </c>
      <c r="BT271" s="1" t="s">
        <v>98</v>
      </c>
      <c r="BU271" s="1" t="s">
        <v>98</v>
      </c>
      <c r="BV271" s="1" t="s">
        <v>98</v>
      </c>
      <c r="BW271" s="3">
        <v>2.39</v>
      </c>
      <c r="BX271" s="3">
        <v>7.94</v>
      </c>
      <c r="BY271" s="2">
        <v>40.5</v>
      </c>
      <c r="BZ271" s="1" t="s">
        <v>98</v>
      </c>
      <c r="CA271" s="2">
        <v>48.7</v>
      </c>
      <c r="CB271" s="2">
        <v>25.7</v>
      </c>
      <c r="CC271" s="2">
        <v>33.9</v>
      </c>
      <c r="CD271" s="11">
        <v>5.75</v>
      </c>
      <c r="CE271" s="11">
        <v>5.5</v>
      </c>
      <c r="CF271" s="12" t="s">
        <v>98</v>
      </c>
      <c r="CG271" s="3">
        <f>Beams!$B$11/F271</f>
        <v>657.30994152046776</v>
      </c>
      <c r="CH271" s="3">
        <f>Beams!$B$9/AO271</f>
        <v>216.15384615384616</v>
      </c>
      <c r="CI271" s="3">
        <f>Beams!$C$9/AS271</f>
        <v>614.20765027322398</v>
      </c>
      <c r="CJ271" s="3">
        <f>Beams!$B$8*BE271/(AQ271*2*T271)</f>
        <v>1145.600105209515</v>
      </c>
      <c r="CK271" s="3">
        <f>Beams!$C$8*BF271/(AM271*Q271)</f>
        <v>2870.8978328173375</v>
      </c>
      <c r="CL271" s="3">
        <f>Beams!$B$12*T271/AX271</f>
        <v>2734.0540540540546</v>
      </c>
      <c r="CM271" s="3">
        <f>Beams!$B$12*Q271/AX271</f>
        <v>1721.4414414414416</v>
      </c>
      <c r="CN271" s="3">
        <f t="shared" si="8"/>
        <v>5345.6075259900335</v>
      </c>
      <c r="CO271" s="3">
        <f t="shared" si="9"/>
        <v>5985.7673957185061</v>
      </c>
      <c r="CP271" s="3"/>
      <c r="CQ271" s="3">
        <f>MIN(Beams!$B$21:$B$22)/MAX(CN271:CP271)-1</f>
        <v>2.3412591365153248</v>
      </c>
      <c r="CS271" s="1"/>
      <c r="CT271" s="2"/>
      <c r="CU271" s="2"/>
      <c r="CV271" s="1"/>
      <c r="CW271" s="1"/>
      <c r="CX271" s="1"/>
      <c r="CY271" s="2"/>
      <c r="CZ271" s="2"/>
      <c r="DA271" s="2"/>
      <c r="DB271" s="1"/>
      <c r="DC271" s="1"/>
      <c r="DD271" s="1"/>
      <c r="DE271" s="1"/>
      <c r="DF271" s="1"/>
      <c r="DG271" s="3"/>
      <c r="DH271" s="1"/>
      <c r="DI271" s="1"/>
      <c r="DJ271" s="2"/>
      <c r="DK271" s="1"/>
      <c r="DL271" s="1"/>
      <c r="DM271" s="2"/>
      <c r="DN271" s="1"/>
      <c r="DO271" s="1"/>
      <c r="DP271" s="2"/>
      <c r="DQ271" s="2"/>
      <c r="DR271" s="1"/>
      <c r="DS271" s="1"/>
      <c r="DT271" s="2"/>
      <c r="DU271" s="1"/>
      <c r="DV271" s="1"/>
      <c r="DW271" s="1"/>
      <c r="DX271" s="1"/>
      <c r="DY271" s="1"/>
      <c r="DZ271" s="1"/>
      <c r="EA271" s="1"/>
      <c r="EB271" s="1"/>
      <c r="EC271" s="1"/>
      <c r="ED271" s="4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</row>
    <row r="272" spans="1:162" x14ac:dyDescent="0.55000000000000004">
      <c r="A272" s="1" t="s">
        <v>17</v>
      </c>
      <c r="B272" s="1" t="s">
        <v>367</v>
      </c>
      <c r="C272" s="1" t="s">
        <v>367</v>
      </c>
      <c r="D272" s="1" t="s">
        <v>100</v>
      </c>
      <c r="E272" s="2">
        <v>48</v>
      </c>
      <c r="F272" s="2">
        <v>14.1</v>
      </c>
      <c r="G272" s="3">
        <v>8.5</v>
      </c>
      <c r="H272" s="11">
        <v>8.5</v>
      </c>
      <c r="I272" s="1" t="s">
        <v>98</v>
      </c>
      <c r="J272" s="1" t="s">
        <v>98</v>
      </c>
      <c r="K272" s="1" t="s">
        <v>98</v>
      </c>
      <c r="L272" s="3">
        <v>8.11</v>
      </c>
      <c r="M272" s="11">
        <v>8.125</v>
      </c>
      <c r="N272" s="11" t="s">
        <v>98</v>
      </c>
      <c r="O272" s="1" t="s">
        <v>98</v>
      </c>
      <c r="P272" s="1" t="s">
        <v>98</v>
      </c>
      <c r="Q272" s="14">
        <v>0.4</v>
      </c>
      <c r="R272" s="11">
        <v>0.375</v>
      </c>
      <c r="S272" s="13">
        <v>0.1875</v>
      </c>
      <c r="T272" s="14">
        <v>0.68500000000000005</v>
      </c>
      <c r="U272" s="13">
        <v>0.6875</v>
      </c>
      <c r="V272" s="1" t="s">
        <v>98</v>
      </c>
      <c r="W272" s="1" t="s">
        <v>98</v>
      </c>
      <c r="X272" s="1" t="s">
        <v>98</v>
      </c>
      <c r="Y272" s="16">
        <v>1.08</v>
      </c>
      <c r="Z272" s="18">
        <v>1.375</v>
      </c>
      <c r="AA272" s="18">
        <v>0.8125</v>
      </c>
      <c r="AB272" s="1" t="s">
        <v>98</v>
      </c>
      <c r="AC272" s="1" t="s">
        <v>98</v>
      </c>
      <c r="AD272" s="1" t="s">
        <v>98</v>
      </c>
      <c r="AE272" s="1" t="s">
        <v>98</v>
      </c>
      <c r="AF272" s="1" t="s">
        <v>98</v>
      </c>
      <c r="AG272" s="3">
        <v>5.92</v>
      </c>
      <c r="AH272" s="1" t="s">
        <v>98</v>
      </c>
      <c r="AI272" s="1" t="s">
        <v>98</v>
      </c>
      <c r="AJ272" s="2">
        <v>15.9</v>
      </c>
      <c r="AK272" s="1" t="s">
        <v>98</v>
      </c>
      <c r="AL272" s="1" t="s">
        <v>98</v>
      </c>
      <c r="AM272" s="4">
        <v>184</v>
      </c>
      <c r="AN272" s="2">
        <v>49</v>
      </c>
      <c r="AO272" s="2">
        <v>43.2</v>
      </c>
      <c r="AP272" s="3">
        <v>3.61</v>
      </c>
      <c r="AQ272" s="2">
        <v>60.9</v>
      </c>
      <c r="AR272" s="2">
        <v>22.9</v>
      </c>
      <c r="AS272" s="2">
        <v>15</v>
      </c>
      <c r="AT272" s="3">
        <v>2.08</v>
      </c>
      <c r="AU272" s="1" t="s">
        <v>98</v>
      </c>
      <c r="AV272" s="1" t="s">
        <v>98</v>
      </c>
      <c r="AW272" s="1" t="s">
        <v>98</v>
      </c>
      <c r="AX272" s="3">
        <v>1.96</v>
      </c>
      <c r="AY272" s="4">
        <v>931</v>
      </c>
      <c r="AZ272" s="1" t="s">
        <v>98</v>
      </c>
      <c r="BA272" s="2">
        <v>15.8</v>
      </c>
      <c r="BB272" s="2">
        <v>22</v>
      </c>
      <c r="BC272" s="1" t="s">
        <v>98</v>
      </c>
      <c r="BD272" s="1" t="s">
        <v>98</v>
      </c>
      <c r="BE272" s="2">
        <v>10.3</v>
      </c>
      <c r="BF272" s="2">
        <v>24.2</v>
      </c>
      <c r="BG272" s="1" t="s">
        <v>98</v>
      </c>
      <c r="BH272" s="1" t="s">
        <v>98</v>
      </c>
      <c r="BI272" s="1" t="s">
        <v>98</v>
      </c>
      <c r="BJ272" s="1" t="s">
        <v>98</v>
      </c>
      <c r="BK272" s="1" t="s">
        <v>98</v>
      </c>
      <c r="BL272" s="1" t="s">
        <v>98</v>
      </c>
      <c r="BM272" s="1" t="s">
        <v>98</v>
      </c>
      <c r="BN272" s="1" t="s">
        <v>98</v>
      </c>
      <c r="BO272" s="1" t="s">
        <v>98</v>
      </c>
      <c r="BP272" s="1" t="s">
        <v>98</v>
      </c>
      <c r="BQ272" s="1" t="s">
        <v>98</v>
      </c>
      <c r="BR272" s="1" t="s">
        <v>98</v>
      </c>
      <c r="BS272" s="1" t="s">
        <v>98</v>
      </c>
      <c r="BT272" s="1" t="s">
        <v>98</v>
      </c>
      <c r="BU272" s="1" t="s">
        <v>98</v>
      </c>
      <c r="BV272" s="1" t="s">
        <v>98</v>
      </c>
      <c r="BW272" s="3">
        <v>2.35</v>
      </c>
      <c r="BX272" s="3">
        <v>7.82</v>
      </c>
      <c r="BY272" s="2">
        <v>39.9</v>
      </c>
      <c r="BZ272" s="1" t="s">
        <v>98</v>
      </c>
      <c r="CA272" s="2">
        <v>48</v>
      </c>
      <c r="CB272" s="2">
        <v>25.1</v>
      </c>
      <c r="CC272" s="2">
        <v>33.200000000000003</v>
      </c>
      <c r="CD272" s="11">
        <v>5.75</v>
      </c>
      <c r="CE272" s="11">
        <v>5.5</v>
      </c>
      <c r="CF272" s="12" t="s">
        <v>98</v>
      </c>
      <c r="CG272" s="3">
        <f>Beams!$B$11/F272</f>
        <v>797.16312056737593</v>
      </c>
      <c r="CH272" s="3">
        <f>Beams!$B$9/AO272</f>
        <v>260.18518518518516</v>
      </c>
      <c r="CI272" s="3">
        <f>Beams!$C$9/AS272</f>
        <v>749.33333333333337</v>
      </c>
      <c r="CJ272" s="3">
        <f>Beams!$B$8*BE272/(AQ272*2*T272)</f>
        <v>1387.6044251075714</v>
      </c>
      <c r="CK272" s="3">
        <f>Beams!$C$8*BF272/(AM272*Q272)</f>
        <v>3695.760869565217</v>
      </c>
      <c r="CL272" s="3">
        <f>Beams!$B$12*T272/AX272</f>
        <v>3928.2653061224491</v>
      </c>
      <c r="CM272" s="3">
        <f>Beams!$B$12*Q272/AX272</f>
        <v>2293.8775510204082</v>
      </c>
      <c r="CN272" s="3">
        <f t="shared" si="8"/>
        <v>7438.6989193406889</v>
      </c>
      <c r="CO272" s="3">
        <f t="shared" si="9"/>
        <v>7747.6232753835293</v>
      </c>
      <c r="CP272" s="3"/>
      <c r="CQ272" s="3">
        <f>MIN(Beams!$B$21:$B$22)/MAX(CN272:CP272)-1</f>
        <v>1.5814368212179164</v>
      </c>
      <c r="CS272" s="1"/>
      <c r="CT272" s="2"/>
      <c r="CU272" s="2"/>
      <c r="CV272" s="1"/>
      <c r="CW272" s="1"/>
      <c r="CX272" s="1"/>
      <c r="CY272" s="2"/>
      <c r="CZ272" s="2"/>
      <c r="DA272" s="2"/>
      <c r="DB272" s="1"/>
      <c r="DC272" s="1"/>
      <c r="DD272" s="1"/>
      <c r="DE272" s="1"/>
      <c r="DF272" s="1"/>
      <c r="DG272" s="3"/>
      <c r="DH272" s="1"/>
      <c r="DI272" s="1"/>
      <c r="DJ272" s="2"/>
      <c r="DK272" s="1"/>
      <c r="DL272" s="1"/>
      <c r="DM272" s="2"/>
      <c r="DN272" s="1"/>
      <c r="DO272" s="1"/>
      <c r="DP272" s="2"/>
      <c r="DQ272" s="2"/>
      <c r="DR272" s="1"/>
      <c r="DS272" s="1"/>
      <c r="DT272" s="2"/>
      <c r="DU272" s="1"/>
      <c r="DV272" s="1"/>
      <c r="DW272" s="1"/>
      <c r="DX272" s="1"/>
      <c r="DY272" s="1"/>
      <c r="DZ272" s="1"/>
      <c r="EA272" s="1"/>
      <c r="EB272" s="1"/>
      <c r="EC272" s="1"/>
      <c r="ED272" s="4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</row>
    <row r="273" spans="1:162" x14ac:dyDescent="0.55000000000000004">
      <c r="A273" s="1" t="s">
        <v>17</v>
      </c>
      <c r="B273" s="1" t="s">
        <v>368</v>
      </c>
      <c r="C273" s="1" t="s">
        <v>368</v>
      </c>
      <c r="D273" s="1" t="s">
        <v>100</v>
      </c>
      <c r="E273" s="2">
        <v>40</v>
      </c>
      <c r="F273" s="2">
        <v>11.7</v>
      </c>
      <c r="G273" s="3">
        <v>8.25</v>
      </c>
      <c r="H273" s="11">
        <v>8.25</v>
      </c>
      <c r="I273" s="1" t="s">
        <v>98</v>
      </c>
      <c r="J273" s="1" t="s">
        <v>98</v>
      </c>
      <c r="K273" s="1" t="s">
        <v>98</v>
      </c>
      <c r="L273" s="3">
        <v>8.07</v>
      </c>
      <c r="M273" s="11">
        <v>8.125</v>
      </c>
      <c r="N273" s="11" t="s">
        <v>98</v>
      </c>
      <c r="O273" s="1" t="s">
        <v>98</v>
      </c>
      <c r="P273" s="1" t="s">
        <v>98</v>
      </c>
      <c r="Q273" s="14">
        <v>0.36</v>
      </c>
      <c r="R273" s="11">
        <v>0.375</v>
      </c>
      <c r="S273" s="13">
        <v>0.1875</v>
      </c>
      <c r="T273" s="14">
        <v>0.56000000000000005</v>
      </c>
      <c r="U273" s="13">
        <v>0.5625</v>
      </c>
      <c r="V273" s="1" t="s">
        <v>98</v>
      </c>
      <c r="W273" s="1" t="s">
        <v>98</v>
      </c>
      <c r="X273" s="1" t="s">
        <v>98</v>
      </c>
      <c r="Y273" s="17">
        <v>0.95399999999999996</v>
      </c>
      <c r="Z273" s="18">
        <v>1.25</v>
      </c>
      <c r="AA273" s="18">
        <v>0.8125</v>
      </c>
      <c r="AB273" s="1" t="s">
        <v>98</v>
      </c>
      <c r="AC273" s="1" t="s">
        <v>98</v>
      </c>
      <c r="AD273" s="1" t="s">
        <v>98</v>
      </c>
      <c r="AE273" s="1" t="s">
        <v>98</v>
      </c>
      <c r="AF273" s="1" t="s">
        <v>98</v>
      </c>
      <c r="AG273" s="3">
        <v>7.21</v>
      </c>
      <c r="AH273" s="1" t="s">
        <v>98</v>
      </c>
      <c r="AI273" s="1" t="s">
        <v>98</v>
      </c>
      <c r="AJ273" s="2">
        <v>17.600000000000001</v>
      </c>
      <c r="AK273" s="1" t="s">
        <v>98</v>
      </c>
      <c r="AL273" s="1" t="s">
        <v>98</v>
      </c>
      <c r="AM273" s="4">
        <v>146</v>
      </c>
      <c r="AN273" s="2">
        <v>39.799999999999997</v>
      </c>
      <c r="AO273" s="2">
        <v>35.5</v>
      </c>
      <c r="AP273" s="3">
        <v>3.53</v>
      </c>
      <c r="AQ273" s="2">
        <v>49.1</v>
      </c>
      <c r="AR273" s="2">
        <v>18.5</v>
      </c>
      <c r="AS273" s="2">
        <v>12.2</v>
      </c>
      <c r="AT273" s="3">
        <v>2.04</v>
      </c>
      <c r="AU273" s="1" t="s">
        <v>98</v>
      </c>
      <c r="AV273" s="1" t="s">
        <v>98</v>
      </c>
      <c r="AW273" s="1" t="s">
        <v>98</v>
      </c>
      <c r="AX273" s="3">
        <v>1.1200000000000001</v>
      </c>
      <c r="AY273" s="4">
        <v>726</v>
      </c>
      <c r="AZ273" s="1" t="s">
        <v>98</v>
      </c>
      <c r="BA273" s="2">
        <v>15.5</v>
      </c>
      <c r="BB273" s="2">
        <v>17.5</v>
      </c>
      <c r="BC273" s="1" t="s">
        <v>98</v>
      </c>
      <c r="BD273" s="1" t="s">
        <v>98</v>
      </c>
      <c r="BE273" s="3">
        <v>8.3000000000000007</v>
      </c>
      <c r="BF273" s="2">
        <v>19.7</v>
      </c>
      <c r="BG273" s="1" t="s">
        <v>98</v>
      </c>
      <c r="BH273" s="1" t="s">
        <v>98</v>
      </c>
      <c r="BI273" s="1" t="s">
        <v>98</v>
      </c>
      <c r="BJ273" s="1" t="s">
        <v>98</v>
      </c>
      <c r="BK273" s="1" t="s">
        <v>98</v>
      </c>
      <c r="BL273" s="1" t="s">
        <v>98</v>
      </c>
      <c r="BM273" s="1" t="s">
        <v>98</v>
      </c>
      <c r="BN273" s="1" t="s">
        <v>98</v>
      </c>
      <c r="BO273" s="1" t="s">
        <v>98</v>
      </c>
      <c r="BP273" s="1" t="s">
        <v>98</v>
      </c>
      <c r="BQ273" s="1" t="s">
        <v>98</v>
      </c>
      <c r="BR273" s="1" t="s">
        <v>98</v>
      </c>
      <c r="BS273" s="1" t="s">
        <v>98</v>
      </c>
      <c r="BT273" s="1" t="s">
        <v>98</v>
      </c>
      <c r="BU273" s="1" t="s">
        <v>98</v>
      </c>
      <c r="BV273" s="1" t="s">
        <v>98</v>
      </c>
      <c r="BW273" s="3">
        <v>2.31</v>
      </c>
      <c r="BX273" s="3">
        <v>7.69</v>
      </c>
      <c r="BY273" s="2">
        <v>39.299999999999997</v>
      </c>
      <c r="BZ273" s="1" t="s">
        <v>98</v>
      </c>
      <c r="CA273" s="2">
        <v>47.4</v>
      </c>
      <c r="CB273" s="2">
        <v>24.6</v>
      </c>
      <c r="CC273" s="2">
        <v>32.6</v>
      </c>
      <c r="CD273" s="11">
        <v>5.75</v>
      </c>
      <c r="CE273" s="11">
        <v>5.5</v>
      </c>
      <c r="CF273" s="12" t="s">
        <v>98</v>
      </c>
      <c r="CG273" s="3">
        <f>Beams!$B$11/F273</f>
        <v>960.68376068376074</v>
      </c>
      <c r="CH273" s="3">
        <f>Beams!$B$9/AO273</f>
        <v>316.61971830985914</v>
      </c>
      <c r="CI273" s="3">
        <f>Beams!$C$9/AS273</f>
        <v>921.31147540983613</v>
      </c>
      <c r="CJ273" s="3">
        <f>Beams!$B$8*BE273/(AQ273*2*T273)</f>
        <v>1696.4649403549608</v>
      </c>
      <c r="CK273" s="3">
        <f>Beams!$C$8*BF273/(AM273*Q273)</f>
        <v>4212.8614916286151</v>
      </c>
      <c r="CL273" s="3">
        <f>Beams!$B$12*T273/AX273</f>
        <v>5620</v>
      </c>
      <c r="CM273" s="3">
        <f>Beams!$B$12*Q273/AX273</f>
        <v>3612.8571428571422</v>
      </c>
      <c r="CN273" s="3">
        <f t="shared" si="8"/>
        <v>10402.936489246064</v>
      </c>
      <c r="CO273" s="3">
        <f t="shared" si="9"/>
        <v>9860.8683068353548</v>
      </c>
      <c r="CP273" s="3"/>
      <c r="CQ273" s="3">
        <f>MIN(Beams!$B$21:$B$22)/MAX(CN273:CP273)-1</f>
        <v>0.92253408647402679</v>
      </c>
      <c r="CS273" s="1"/>
      <c r="CT273" s="2"/>
      <c r="CU273" s="2"/>
      <c r="CV273" s="1"/>
      <c r="CW273" s="1"/>
      <c r="CX273" s="1"/>
      <c r="CY273" s="2"/>
      <c r="CZ273" s="2"/>
      <c r="DA273" s="2"/>
      <c r="DB273" s="1"/>
      <c r="DC273" s="1"/>
      <c r="DD273" s="1"/>
      <c r="DE273" s="1"/>
      <c r="DF273" s="1"/>
      <c r="DG273" s="3"/>
      <c r="DH273" s="1"/>
      <c r="DI273" s="1"/>
      <c r="DJ273" s="2"/>
      <c r="DK273" s="1"/>
      <c r="DL273" s="1"/>
      <c r="DM273" s="2"/>
      <c r="DN273" s="1"/>
      <c r="DO273" s="1"/>
      <c r="DP273" s="2"/>
      <c r="DQ273" s="2"/>
      <c r="DR273" s="1"/>
      <c r="DS273" s="1"/>
      <c r="DT273" s="2"/>
      <c r="DU273" s="1"/>
      <c r="DV273" s="1"/>
      <c r="DW273" s="1"/>
      <c r="DX273" s="1"/>
      <c r="DY273" s="1"/>
      <c r="DZ273" s="1"/>
      <c r="EA273" s="1"/>
      <c r="EB273" s="1"/>
      <c r="EC273" s="1"/>
      <c r="ED273" s="4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</row>
    <row r="274" spans="1:162" x14ac:dyDescent="0.55000000000000004">
      <c r="A274" s="1" t="s">
        <v>17</v>
      </c>
      <c r="B274" s="1" t="s">
        <v>369</v>
      </c>
      <c r="C274" s="1" t="s">
        <v>369</v>
      </c>
      <c r="D274" s="1" t="s">
        <v>100</v>
      </c>
      <c r="E274" s="2">
        <v>35</v>
      </c>
      <c r="F274" s="2">
        <v>10.3</v>
      </c>
      <c r="G274" s="3">
        <v>8.1199999999999992</v>
      </c>
      <c r="H274" s="11">
        <v>8.125</v>
      </c>
      <c r="I274" s="1" t="s">
        <v>98</v>
      </c>
      <c r="J274" s="1" t="s">
        <v>98</v>
      </c>
      <c r="K274" s="1" t="s">
        <v>98</v>
      </c>
      <c r="L274" s="3">
        <v>8.02</v>
      </c>
      <c r="M274" s="11">
        <v>8</v>
      </c>
      <c r="N274" s="11" t="s">
        <v>98</v>
      </c>
      <c r="O274" s="1" t="s">
        <v>98</v>
      </c>
      <c r="P274" s="1" t="s">
        <v>98</v>
      </c>
      <c r="Q274" s="14">
        <v>0.31</v>
      </c>
      <c r="R274" s="11">
        <v>0.3125</v>
      </c>
      <c r="S274" s="13">
        <v>0.1875</v>
      </c>
      <c r="T274" s="14">
        <v>0.495</v>
      </c>
      <c r="U274" s="13">
        <v>0.5</v>
      </c>
      <c r="V274" s="1" t="s">
        <v>98</v>
      </c>
      <c r="W274" s="1" t="s">
        <v>98</v>
      </c>
      <c r="X274" s="1" t="s">
        <v>98</v>
      </c>
      <c r="Y274" s="17">
        <v>0.88900000000000001</v>
      </c>
      <c r="Z274" s="18">
        <v>1.1875</v>
      </c>
      <c r="AA274" s="18">
        <v>0.8125</v>
      </c>
      <c r="AB274" s="1" t="s">
        <v>98</v>
      </c>
      <c r="AC274" s="1" t="s">
        <v>98</v>
      </c>
      <c r="AD274" s="1" t="s">
        <v>98</v>
      </c>
      <c r="AE274" s="1" t="s">
        <v>98</v>
      </c>
      <c r="AF274" s="1" t="s">
        <v>98</v>
      </c>
      <c r="AG274" s="3">
        <v>8.1</v>
      </c>
      <c r="AH274" s="1" t="s">
        <v>98</v>
      </c>
      <c r="AI274" s="1" t="s">
        <v>98</v>
      </c>
      <c r="AJ274" s="2">
        <v>20.5</v>
      </c>
      <c r="AK274" s="1" t="s">
        <v>98</v>
      </c>
      <c r="AL274" s="1" t="s">
        <v>98</v>
      </c>
      <c r="AM274" s="4">
        <v>127</v>
      </c>
      <c r="AN274" s="2">
        <v>34.700000000000003</v>
      </c>
      <c r="AO274" s="2">
        <v>31.2</v>
      </c>
      <c r="AP274" s="3">
        <v>3.51</v>
      </c>
      <c r="AQ274" s="2">
        <v>42.6</v>
      </c>
      <c r="AR274" s="2">
        <v>16.100000000000001</v>
      </c>
      <c r="AS274" s="2">
        <v>10.6</v>
      </c>
      <c r="AT274" s="3">
        <v>2.0299999999999998</v>
      </c>
      <c r="AU274" s="1" t="s">
        <v>98</v>
      </c>
      <c r="AV274" s="1" t="s">
        <v>98</v>
      </c>
      <c r="AW274" s="1" t="s">
        <v>98</v>
      </c>
      <c r="AX274" s="14">
        <v>0.76900000000000002</v>
      </c>
      <c r="AY274" s="4">
        <v>619</v>
      </c>
      <c r="AZ274" s="1" t="s">
        <v>98</v>
      </c>
      <c r="BA274" s="2">
        <v>15.3</v>
      </c>
      <c r="BB274" s="2">
        <v>15.2</v>
      </c>
      <c r="BC274" s="1" t="s">
        <v>98</v>
      </c>
      <c r="BD274" s="1" t="s">
        <v>98</v>
      </c>
      <c r="BE274" s="3">
        <v>7.28</v>
      </c>
      <c r="BF274" s="2">
        <v>17.100000000000001</v>
      </c>
      <c r="BG274" s="1" t="s">
        <v>98</v>
      </c>
      <c r="BH274" s="1" t="s">
        <v>98</v>
      </c>
      <c r="BI274" s="1" t="s">
        <v>98</v>
      </c>
      <c r="BJ274" s="1" t="s">
        <v>98</v>
      </c>
      <c r="BK274" s="1" t="s">
        <v>98</v>
      </c>
      <c r="BL274" s="1" t="s">
        <v>98</v>
      </c>
      <c r="BM274" s="1" t="s">
        <v>98</v>
      </c>
      <c r="BN274" s="1" t="s">
        <v>98</v>
      </c>
      <c r="BO274" s="1" t="s">
        <v>98</v>
      </c>
      <c r="BP274" s="1" t="s">
        <v>98</v>
      </c>
      <c r="BQ274" s="1" t="s">
        <v>98</v>
      </c>
      <c r="BR274" s="1" t="s">
        <v>98</v>
      </c>
      <c r="BS274" s="1" t="s">
        <v>98</v>
      </c>
      <c r="BT274" s="1" t="s">
        <v>98</v>
      </c>
      <c r="BU274" s="1" t="s">
        <v>98</v>
      </c>
      <c r="BV274" s="1" t="s">
        <v>98</v>
      </c>
      <c r="BW274" s="3">
        <v>2.2799999999999998</v>
      </c>
      <c r="BX274" s="3">
        <v>7.63</v>
      </c>
      <c r="BY274" s="2">
        <v>39</v>
      </c>
      <c r="BZ274" s="1" t="s">
        <v>98</v>
      </c>
      <c r="CA274" s="2">
        <v>47</v>
      </c>
      <c r="CB274" s="2">
        <v>24.3</v>
      </c>
      <c r="CC274" s="2">
        <v>32.299999999999997</v>
      </c>
      <c r="CD274" s="11">
        <v>5.75</v>
      </c>
      <c r="CE274" s="11">
        <v>5.5</v>
      </c>
      <c r="CF274" s="12" t="s">
        <v>98</v>
      </c>
      <c r="CG274" s="3">
        <f>Beams!$B$11/F274</f>
        <v>1091.2621359223301</v>
      </c>
      <c r="CH274" s="3">
        <f>Beams!$B$9/AO274</f>
        <v>360.25641025641028</v>
      </c>
      <c r="CI274" s="3">
        <f>Beams!$C$9/AS274</f>
        <v>1060.3773584905662</v>
      </c>
      <c r="CJ274" s="3">
        <f>Beams!$B$8*BE274/(AQ274*2*T274)</f>
        <v>1940.228576848295</v>
      </c>
      <c r="CK274" s="3">
        <f>Beams!$C$8*BF274/(AM274*Q274)</f>
        <v>4881.9913639827291</v>
      </c>
      <c r="CL274" s="3">
        <f>Beams!$B$12*T274/AX274</f>
        <v>7235.1105331599483</v>
      </c>
      <c r="CM274" s="3">
        <f>Beams!$B$12*Q274/AX274</f>
        <v>4531.0793237971393</v>
      </c>
      <c r="CN274" s="3">
        <f t="shared" si="8"/>
        <v>13215.277337546753</v>
      </c>
      <c r="CO274" s="3">
        <f t="shared" si="9"/>
        <v>11806.912364607695</v>
      </c>
      <c r="CP274" s="3"/>
      <c r="CQ274" s="3">
        <f>MIN(Beams!$B$21:$B$22)/MAX(CN274:CP274)-1</f>
        <v>0.51339994531758681</v>
      </c>
      <c r="CS274" s="1"/>
      <c r="CT274" s="2"/>
      <c r="CU274" s="2"/>
      <c r="CV274" s="1"/>
      <c r="CW274" s="1"/>
      <c r="CX274" s="1"/>
      <c r="CY274" s="2"/>
      <c r="CZ274" s="2"/>
      <c r="DA274" s="2"/>
      <c r="DB274" s="1"/>
      <c r="DC274" s="1"/>
      <c r="DD274" s="1"/>
      <c r="DE274" s="1"/>
      <c r="DF274" s="1"/>
      <c r="DG274" s="3"/>
      <c r="DH274" s="1"/>
      <c r="DI274" s="1"/>
      <c r="DJ274" s="2"/>
      <c r="DK274" s="1"/>
      <c r="DL274" s="1"/>
      <c r="DM274" s="2"/>
      <c r="DN274" s="1"/>
      <c r="DO274" s="1"/>
      <c r="DP274" s="2"/>
      <c r="DQ274" s="3"/>
      <c r="DR274" s="1"/>
      <c r="DS274" s="1"/>
      <c r="DT274" s="2"/>
      <c r="DU274" s="1"/>
      <c r="DV274" s="1"/>
      <c r="DW274" s="1"/>
      <c r="DX274" s="1"/>
      <c r="DY274" s="2"/>
      <c r="DZ274" s="1"/>
      <c r="EA274" s="1"/>
      <c r="EB274" s="1"/>
      <c r="EC274" s="1"/>
      <c r="ED274" s="4"/>
      <c r="EE274" s="2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</row>
    <row r="275" spans="1:162" x14ac:dyDescent="0.55000000000000004">
      <c r="A275" s="1" t="s">
        <v>17</v>
      </c>
      <c r="B275" s="1" t="s">
        <v>370</v>
      </c>
      <c r="C275" s="1" t="s">
        <v>370</v>
      </c>
      <c r="D275" s="1" t="s">
        <v>100</v>
      </c>
      <c r="E275" s="2">
        <v>31</v>
      </c>
      <c r="F275" s="3">
        <v>9.1300000000000008</v>
      </c>
      <c r="G275" s="3">
        <v>8</v>
      </c>
      <c r="H275" s="11">
        <v>8</v>
      </c>
      <c r="I275" s="1" t="s">
        <v>98</v>
      </c>
      <c r="J275" s="1" t="s">
        <v>98</v>
      </c>
      <c r="K275" s="1" t="s">
        <v>98</v>
      </c>
      <c r="L275" s="3">
        <v>8</v>
      </c>
      <c r="M275" s="11">
        <v>8</v>
      </c>
      <c r="N275" s="11" t="s">
        <v>98</v>
      </c>
      <c r="O275" s="1" t="s">
        <v>98</v>
      </c>
      <c r="P275" s="1" t="s">
        <v>98</v>
      </c>
      <c r="Q275" s="14">
        <v>0.28499999999999998</v>
      </c>
      <c r="R275" s="11">
        <v>0.3125</v>
      </c>
      <c r="S275" s="13">
        <v>0.1875</v>
      </c>
      <c r="T275" s="14">
        <v>0.435</v>
      </c>
      <c r="U275" s="13">
        <v>0.4375</v>
      </c>
      <c r="V275" s="1" t="s">
        <v>98</v>
      </c>
      <c r="W275" s="1" t="s">
        <v>98</v>
      </c>
      <c r="X275" s="1" t="s">
        <v>98</v>
      </c>
      <c r="Y275" s="17">
        <v>0.82899999999999996</v>
      </c>
      <c r="Z275" s="18">
        <v>1.125</v>
      </c>
      <c r="AA275" s="18">
        <v>0.75</v>
      </c>
      <c r="AB275" s="1" t="s">
        <v>98</v>
      </c>
      <c r="AC275" s="1" t="s">
        <v>98</v>
      </c>
      <c r="AD275" s="1" t="s">
        <v>98</v>
      </c>
      <c r="AE275" s="1" t="s">
        <v>98</v>
      </c>
      <c r="AF275" s="1" t="s">
        <v>98</v>
      </c>
      <c r="AG275" s="3">
        <v>9.19</v>
      </c>
      <c r="AH275" s="1" t="s">
        <v>98</v>
      </c>
      <c r="AI275" s="1" t="s">
        <v>98</v>
      </c>
      <c r="AJ275" s="2">
        <v>22.3</v>
      </c>
      <c r="AK275" s="1" t="s">
        <v>98</v>
      </c>
      <c r="AL275" s="1" t="s">
        <v>98</v>
      </c>
      <c r="AM275" s="4">
        <v>110</v>
      </c>
      <c r="AN275" s="2">
        <v>30.4</v>
      </c>
      <c r="AO275" s="2">
        <v>27.5</v>
      </c>
      <c r="AP275" s="3">
        <v>3.47</v>
      </c>
      <c r="AQ275" s="2">
        <v>37.1</v>
      </c>
      <c r="AR275" s="2">
        <v>14.1</v>
      </c>
      <c r="AS275" s="3">
        <v>9.27</v>
      </c>
      <c r="AT275" s="3">
        <v>2.02</v>
      </c>
      <c r="AU275" s="1" t="s">
        <v>98</v>
      </c>
      <c r="AV275" s="1" t="s">
        <v>98</v>
      </c>
      <c r="AW275" s="1" t="s">
        <v>98</v>
      </c>
      <c r="AX275" s="14">
        <v>0.53600000000000003</v>
      </c>
      <c r="AY275" s="4">
        <v>530</v>
      </c>
      <c r="AZ275" s="1" t="s">
        <v>98</v>
      </c>
      <c r="BA275" s="2">
        <v>15.1</v>
      </c>
      <c r="BB275" s="2">
        <v>13.2</v>
      </c>
      <c r="BC275" s="1" t="s">
        <v>98</v>
      </c>
      <c r="BD275" s="1" t="s">
        <v>98</v>
      </c>
      <c r="BE275" s="3">
        <v>6.35</v>
      </c>
      <c r="BF275" s="2">
        <v>15</v>
      </c>
      <c r="BG275" s="1" t="s">
        <v>98</v>
      </c>
      <c r="BH275" s="1" t="s">
        <v>98</v>
      </c>
      <c r="BI275" s="1" t="s">
        <v>98</v>
      </c>
      <c r="BJ275" s="1" t="s">
        <v>98</v>
      </c>
      <c r="BK275" s="1" t="s">
        <v>98</v>
      </c>
      <c r="BL275" s="1" t="s">
        <v>98</v>
      </c>
      <c r="BM275" s="1" t="s">
        <v>98</v>
      </c>
      <c r="BN275" s="1" t="s">
        <v>98</v>
      </c>
      <c r="BO275" s="1" t="s">
        <v>98</v>
      </c>
      <c r="BP275" s="1" t="s">
        <v>98</v>
      </c>
      <c r="BQ275" s="1" t="s">
        <v>98</v>
      </c>
      <c r="BR275" s="1" t="s">
        <v>98</v>
      </c>
      <c r="BS275" s="1" t="s">
        <v>98</v>
      </c>
      <c r="BT275" s="1" t="s">
        <v>98</v>
      </c>
      <c r="BU275" s="1" t="s">
        <v>98</v>
      </c>
      <c r="BV275" s="1" t="s">
        <v>98</v>
      </c>
      <c r="BW275" s="3">
        <v>2.2599999999999998</v>
      </c>
      <c r="BX275" s="3">
        <v>7.57</v>
      </c>
      <c r="BY275" s="2">
        <v>38.799999999999997</v>
      </c>
      <c r="BZ275" s="1" t="s">
        <v>98</v>
      </c>
      <c r="CA275" s="2">
        <v>46.8</v>
      </c>
      <c r="CB275" s="2">
        <v>24</v>
      </c>
      <c r="CC275" s="2">
        <v>32</v>
      </c>
      <c r="CD275" s="11">
        <v>5.75</v>
      </c>
      <c r="CE275" s="11">
        <v>5.5</v>
      </c>
      <c r="CF275" s="12" t="s">
        <v>98</v>
      </c>
      <c r="CG275" s="3">
        <f>Beams!$B$11/F275</f>
        <v>1231.1062431544358</v>
      </c>
      <c r="CH275" s="3">
        <f>Beams!$B$9/AO275</f>
        <v>408.72727272727275</v>
      </c>
      <c r="CI275" s="3">
        <f>Beams!$C$9/AS275</f>
        <v>1212.5134843581445</v>
      </c>
      <c r="CJ275" s="3">
        <f>Beams!$B$8*BE275/(AQ275*2*T275)</f>
        <v>2211.2959692660406</v>
      </c>
      <c r="CK275" s="3">
        <f>Beams!$C$8*BF275/(AM275*Q275)</f>
        <v>5377.9904306220096</v>
      </c>
      <c r="CL275" s="3">
        <f>Beams!$B$12*T275/AX275</f>
        <v>9122.0149253731324</v>
      </c>
      <c r="CM275" s="3">
        <f>Beams!$B$12*Q275/AX275</f>
        <v>5976.492537313432</v>
      </c>
      <c r="CN275" s="3">
        <f t="shared" si="8"/>
        <v>16505.721489745447</v>
      </c>
      <c r="CO275" s="3">
        <f t="shared" si="9"/>
        <v>14214.76752434075</v>
      </c>
      <c r="CP275" s="3"/>
      <c r="CQ275" s="3">
        <f>MIN(Beams!$B$21:$B$22)/MAX(CN275:CP275)-1</f>
        <v>0.21170104635689224</v>
      </c>
      <c r="CS275" s="1"/>
      <c r="CT275" s="2"/>
      <c r="CU275" s="3"/>
      <c r="CV275" s="1"/>
      <c r="CW275" s="1"/>
      <c r="CX275" s="1"/>
      <c r="CY275" s="2"/>
      <c r="CZ275" s="2"/>
      <c r="DA275" s="2"/>
      <c r="DB275" s="1"/>
      <c r="DC275" s="1"/>
      <c r="DD275" s="1"/>
      <c r="DE275" s="1"/>
      <c r="DF275" s="1"/>
      <c r="DG275" s="3"/>
      <c r="DH275" s="1"/>
      <c r="DI275" s="1"/>
      <c r="DJ275" s="2"/>
      <c r="DK275" s="1"/>
      <c r="DL275" s="1"/>
      <c r="DM275" s="2"/>
      <c r="DN275" s="1"/>
      <c r="DO275" s="1"/>
      <c r="DP275" s="2"/>
      <c r="DQ275" s="3"/>
      <c r="DR275" s="1"/>
      <c r="DS275" s="2"/>
      <c r="DT275" s="2"/>
      <c r="DU275" s="1"/>
      <c r="DV275" s="1"/>
      <c r="DW275" s="1"/>
      <c r="DX275" s="1"/>
      <c r="DY275" s="2"/>
      <c r="DZ275" s="1"/>
      <c r="EA275" s="1"/>
      <c r="EB275" s="1"/>
      <c r="EC275" s="1"/>
      <c r="ED275" s="4"/>
      <c r="EE275" s="2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2"/>
      <c r="EX275" s="1"/>
      <c r="EY275" s="1"/>
      <c r="EZ275" s="1"/>
      <c r="FA275" s="1"/>
      <c r="FB275" s="1"/>
      <c r="FC275" s="1"/>
      <c r="FD275" s="1"/>
      <c r="FE275" s="1"/>
      <c r="FF275" s="1"/>
    </row>
    <row r="276" spans="1:162" x14ac:dyDescent="0.55000000000000004">
      <c r="A276" s="1" t="s">
        <v>17</v>
      </c>
      <c r="B276" s="1" t="s">
        <v>371</v>
      </c>
      <c r="C276" s="1" t="s">
        <v>371</v>
      </c>
      <c r="D276" s="1" t="s">
        <v>100</v>
      </c>
      <c r="E276" s="2">
        <v>28</v>
      </c>
      <c r="F276" s="3">
        <v>8.25</v>
      </c>
      <c r="G276" s="3">
        <v>8.06</v>
      </c>
      <c r="H276" s="11">
        <v>8</v>
      </c>
      <c r="I276" s="1" t="s">
        <v>98</v>
      </c>
      <c r="J276" s="1" t="s">
        <v>98</v>
      </c>
      <c r="K276" s="1" t="s">
        <v>98</v>
      </c>
      <c r="L276" s="3">
        <v>6.54</v>
      </c>
      <c r="M276" s="11">
        <v>6.5</v>
      </c>
      <c r="N276" s="11" t="s">
        <v>98</v>
      </c>
      <c r="O276" s="1" t="s">
        <v>98</v>
      </c>
      <c r="P276" s="1" t="s">
        <v>98</v>
      </c>
      <c r="Q276" s="14">
        <v>0.28499999999999998</v>
      </c>
      <c r="R276" s="11">
        <v>0.3125</v>
      </c>
      <c r="S276" s="13">
        <v>0.1875</v>
      </c>
      <c r="T276" s="14">
        <v>0.46500000000000002</v>
      </c>
      <c r="U276" s="13">
        <v>0.4375</v>
      </c>
      <c r="V276" s="1" t="s">
        <v>98</v>
      </c>
      <c r="W276" s="1" t="s">
        <v>98</v>
      </c>
      <c r="X276" s="1" t="s">
        <v>98</v>
      </c>
      <c r="Y276" s="17">
        <v>0.85899999999999999</v>
      </c>
      <c r="Z276" s="18">
        <v>0.9375</v>
      </c>
      <c r="AA276" s="18">
        <v>0.625</v>
      </c>
      <c r="AB276" s="1" t="s">
        <v>98</v>
      </c>
      <c r="AC276" s="1" t="s">
        <v>98</v>
      </c>
      <c r="AD276" s="1" t="s">
        <v>98</v>
      </c>
      <c r="AE276" s="1" t="s">
        <v>98</v>
      </c>
      <c r="AF276" s="1" t="s">
        <v>98</v>
      </c>
      <c r="AG276" s="3">
        <v>7.03</v>
      </c>
      <c r="AH276" s="1" t="s">
        <v>98</v>
      </c>
      <c r="AI276" s="1" t="s">
        <v>98</v>
      </c>
      <c r="AJ276" s="2">
        <v>22.3</v>
      </c>
      <c r="AK276" s="1" t="s">
        <v>98</v>
      </c>
      <c r="AL276" s="1" t="s">
        <v>98</v>
      </c>
      <c r="AM276" s="2">
        <v>98</v>
      </c>
      <c r="AN276" s="2">
        <v>27.2</v>
      </c>
      <c r="AO276" s="2">
        <v>24.3</v>
      </c>
      <c r="AP276" s="3">
        <v>3.45</v>
      </c>
      <c r="AQ276" s="2">
        <v>21.7</v>
      </c>
      <c r="AR276" s="2">
        <v>10.1</v>
      </c>
      <c r="AS276" s="3">
        <v>6.63</v>
      </c>
      <c r="AT276" s="3">
        <v>1.62</v>
      </c>
      <c r="AU276" s="1" t="s">
        <v>98</v>
      </c>
      <c r="AV276" s="1" t="s">
        <v>98</v>
      </c>
      <c r="AW276" s="1" t="s">
        <v>98</v>
      </c>
      <c r="AX276" s="14">
        <v>0.53700000000000003</v>
      </c>
      <c r="AY276" s="4">
        <v>312</v>
      </c>
      <c r="AZ276" s="1" t="s">
        <v>98</v>
      </c>
      <c r="BA276" s="2">
        <v>12.4</v>
      </c>
      <c r="BB276" s="3">
        <v>9.44</v>
      </c>
      <c r="BC276" s="1" t="s">
        <v>98</v>
      </c>
      <c r="BD276" s="1" t="s">
        <v>98</v>
      </c>
      <c r="BE276" s="3">
        <v>5.52</v>
      </c>
      <c r="BF276" s="2">
        <v>13.4</v>
      </c>
      <c r="BG276" s="1" t="s">
        <v>98</v>
      </c>
      <c r="BH276" s="1" t="s">
        <v>98</v>
      </c>
      <c r="BI276" s="1" t="s">
        <v>98</v>
      </c>
      <c r="BJ276" s="1" t="s">
        <v>98</v>
      </c>
      <c r="BK276" s="1" t="s">
        <v>98</v>
      </c>
      <c r="BL276" s="1" t="s">
        <v>98</v>
      </c>
      <c r="BM276" s="1" t="s">
        <v>98</v>
      </c>
      <c r="BN276" s="1" t="s">
        <v>98</v>
      </c>
      <c r="BO276" s="1" t="s">
        <v>98</v>
      </c>
      <c r="BP276" s="1" t="s">
        <v>98</v>
      </c>
      <c r="BQ276" s="1" t="s">
        <v>98</v>
      </c>
      <c r="BR276" s="1" t="s">
        <v>98</v>
      </c>
      <c r="BS276" s="1" t="s">
        <v>98</v>
      </c>
      <c r="BT276" s="1" t="s">
        <v>98</v>
      </c>
      <c r="BU276" s="1" t="s">
        <v>98</v>
      </c>
      <c r="BV276" s="1" t="s">
        <v>98</v>
      </c>
      <c r="BW276" s="3">
        <v>1.84</v>
      </c>
      <c r="BX276" s="3">
        <v>7.6</v>
      </c>
      <c r="BY276" s="2">
        <v>34.5</v>
      </c>
      <c r="BZ276" s="1" t="s">
        <v>98</v>
      </c>
      <c r="CA276" s="2">
        <v>41</v>
      </c>
      <c r="CB276" s="2">
        <v>22.7</v>
      </c>
      <c r="CC276" s="2">
        <v>29.2</v>
      </c>
      <c r="CD276" s="11">
        <v>6.125</v>
      </c>
      <c r="CE276" s="11">
        <v>4</v>
      </c>
      <c r="CF276" s="12" t="s">
        <v>98</v>
      </c>
      <c r="CG276" s="3">
        <f>Beams!$B$11/F276</f>
        <v>1362.4242424242425</v>
      </c>
      <c r="CH276" s="3">
        <f>Beams!$B$9/AO276</f>
        <v>462.55144032921811</v>
      </c>
      <c r="CI276" s="3">
        <f>Beams!$C$9/AS276</f>
        <v>1695.3242835595777</v>
      </c>
      <c r="CJ276" s="3">
        <f>Beams!$B$8*BE276/(AQ276*2*T276)</f>
        <v>3074.4165303998807</v>
      </c>
      <c r="CK276" s="3">
        <f>Beams!$C$8*BF276/(AM276*Q276)</f>
        <v>5392.6244181883285</v>
      </c>
      <c r="CL276" s="3">
        <f>Beams!$B$12*T276/AX276</f>
        <v>9732.9608938547481</v>
      </c>
      <c r="CM276" s="3">
        <f>Beams!$B$12*Q276/AX276</f>
        <v>5965.3631284916191</v>
      </c>
      <c r="CN276" s="3">
        <f t="shared" si="8"/>
        <v>18026.097917850362</v>
      </c>
      <c r="CO276" s="3">
        <f t="shared" si="9"/>
        <v>14366.293118409096</v>
      </c>
      <c r="CP276" s="3"/>
      <c r="CQ276" s="3">
        <f>MIN(Beams!$B$21:$B$22)/MAX(CN276:CP276)-1</f>
        <v>0.10950246088450344</v>
      </c>
      <c r="CS276" s="1"/>
      <c r="CT276" s="2"/>
      <c r="CU276" s="3"/>
      <c r="CV276" s="1"/>
      <c r="CW276" s="1"/>
      <c r="CX276" s="1"/>
      <c r="CY276" s="2"/>
      <c r="CZ276" s="2"/>
      <c r="DA276" s="2"/>
      <c r="DB276" s="1"/>
      <c r="DC276" s="1"/>
      <c r="DD276" s="1"/>
      <c r="DE276" s="1"/>
      <c r="DF276" s="1"/>
      <c r="DG276" s="3"/>
      <c r="DH276" s="1"/>
      <c r="DI276" s="1"/>
      <c r="DJ276" s="2"/>
      <c r="DK276" s="1"/>
      <c r="DL276" s="1"/>
      <c r="DM276" s="2"/>
      <c r="DN276" s="1"/>
      <c r="DO276" s="1"/>
      <c r="DP276" s="2"/>
      <c r="DQ276" s="3"/>
      <c r="DR276" s="2"/>
      <c r="DS276" s="2"/>
      <c r="DT276" s="2"/>
      <c r="DU276" s="1"/>
      <c r="DV276" s="1"/>
      <c r="DW276" s="1"/>
      <c r="DX276" s="1"/>
      <c r="DY276" s="2"/>
      <c r="DZ276" s="1"/>
      <c r="EA276" s="1"/>
      <c r="EB276" s="1"/>
      <c r="EC276" s="1"/>
      <c r="ED276" s="4"/>
      <c r="EE276" s="2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</row>
    <row r="277" spans="1:162" x14ac:dyDescent="0.55000000000000004">
      <c r="A277" s="1" t="s">
        <v>17</v>
      </c>
      <c r="B277" s="1" t="s">
        <v>372</v>
      </c>
      <c r="C277" s="1" t="s">
        <v>372</v>
      </c>
      <c r="D277" s="1" t="s">
        <v>100</v>
      </c>
      <c r="E277" s="2">
        <v>24</v>
      </c>
      <c r="F277" s="3">
        <v>7.08</v>
      </c>
      <c r="G277" s="3">
        <v>7.93</v>
      </c>
      <c r="H277" s="11">
        <v>7.875</v>
      </c>
      <c r="I277" s="1" t="s">
        <v>98</v>
      </c>
      <c r="J277" s="1" t="s">
        <v>98</v>
      </c>
      <c r="K277" s="1" t="s">
        <v>98</v>
      </c>
      <c r="L277" s="3">
        <v>6.5</v>
      </c>
      <c r="M277" s="11">
        <v>6.5</v>
      </c>
      <c r="N277" s="11" t="s">
        <v>98</v>
      </c>
      <c r="O277" s="1" t="s">
        <v>98</v>
      </c>
      <c r="P277" s="1" t="s">
        <v>98</v>
      </c>
      <c r="Q277" s="14">
        <v>0.245</v>
      </c>
      <c r="R277" s="11">
        <v>0.25</v>
      </c>
      <c r="S277" s="13">
        <v>0.125</v>
      </c>
      <c r="T277" s="14">
        <v>0.4</v>
      </c>
      <c r="U277" s="13">
        <v>0.375</v>
      </c>
      <c r="V277" s="1" t="s">
        <v>98</v>
      </c>
      <c r="W277" s="1" t="s">
        <v>98</v>
      </c>
      <c r="X277" s="1" t="s">
        <v>98</v>
      </c>
      <c r="Y277" s="17">
        <v>0.79400000000000004</v>
      </c>
      <c r="Z277" s="18">
        <v>0.875</v>
      </c>
      <c r="AA277" s="18">
        <v>0.5625</v>
      </c>
      <c r="AB277" s="1" t="s">
        <v>98</v>
      </c>
      <c r="AC277" s="1" t="s">
        <v>98</v>
      </c>
      <c r="AD277" s="1" t="s">
        <v>98</v>
      </c>
      <c r="AE277" s="1" t="s">
        <v>98</v>
      </c>
      <c r="AF277" s="1" t="s">
        <v>98</v>
      </c>
      <c r="AG277" s="3">
        <v>8.1199999999999992</v>
      </c>
      <c r="AH277" s="1" t="s">
        <v>98</v>
      </c>
      <c r="AI277" s="1" t="s">
        <v>98</v>
      </c>
      <c r="AJ277" s="2">
        <v>25.9</v>
      </c>
      <c r="AK277" s="1" t="s">
        <v>98</v>
      </c>
      <c r="AL277" s="1" t="s">
        <v>98</v>
      </c>
      <c r="AM277" s="2">
        <v>82.7</v>
      </c>
      <c r="AN277" s="2">
        <v>23.1</v>
      </c>
      <c r="AO277" s="2">
        <v>20.9</v>
      </c>
      <c r="AP277" s="3">
        <v>3.42</v>
      </c>
      <c r="AQ277" s="2">
        <v>18.3</v>
      </c>
      <c r="AR277" s="3">
        <v>8.57</v>
      </c>
      <c r="AS277" s="3">
        <v>5.63</v>
      </c>
      <c r="AT277" s="3">
        <v>1.61</v>
      </c>
      <c r="AU277" s="1" t="s">
        <v>98</v>
      </c>
      <c r="AV277" s="1" t="s">
        <v>98</v>
      </c>
      <c r="AW277" s="1" t="s">
        <v>98</v>
      </c>
      <c r="AX277" s="14">
        <v>0.34599999999999997</v>
      </c>
      <c r="AY277" s="4">
        <v>259</v>
      </c>
      <c r="AZ277" s="1" t="s">
        <v>98</v>
      </c>
      <c r="BA277" s="2">
        <v>12.2</v>
      </c>
      <c r="BB277" s="3">
        <v>7.95</v>
      </c>
      <c r="BC277" s="1" t="s">
        <v>98</v>
      </c>
      <c r="BD277" s="1" t="s">
        <v>98</v>
      </c>
      <c r="BE277" s="3">
        <v>4.71</v>
      </c>
      <c r="BF277" s="2">
        <v>11.3</v>
      </c>
      <c r="BG277" s="1" t="s">
        <v>98</v>
      </c>
      <c r="BH277" s="1" t="s">
        <v>98</v>
      </c>
      <c r="BI277" s="1" t="s">
        <v>98</v>
      </c>
      <c r="BJ277" s="1" t="s">
        <v>98</v>
      </c>
      <c r="BK277" s="1" t="s">
        <v>98</v>
      </c>
      <c r="BL277" s="1" t="s">
        <v>98</v>
      </c>
      <c r="BM277" s="1" t="s">
        <v>98</v>
      </c>
      <c r="BN277" s="1" t="s">
        <v>98</v>
      </c>
      <c r="BO277" s="1" t="s">
        <v>98</v>
      </c>
      <c r="BP277" s="1" t="s">
        <v>98</v>
      </c>
      <c r="BQ277" s="1" t="s">
        <v>98</v>
      </c>
      <c r="BR277" s="1" t="s">
        <v>98</v>
      </c>
      <c r="BS277" s="1" t="s">
        <v>98</v>
      </c>
      <c r="BT277" s="1" t="s">
        <v>98</v>
      </c>
      <c r="BU277" s="1" t="s">
        <v>98</v>
      </c>
      <c r="BV277" s="1" t="s">
        <v>98</v>
      </c>
      <c r="BW277" s="3">
        <v>1.81</v>
      </c>
      <c r="BX277" s="3">
        <v>7.53</v>
      </c>
      <c r="BY277" s="2">
        <v>34.200000000000003</v>
      </c>
      <c r="BZ277" s="1" t="s">
        <v>98</v>
      </c>
      <c r="CA277" s="2">
        <v>40.700000000000003</v>
      </c>
      <c r="CB277" s="2">
        <v>22.4</v>
      </c>
      <c r="CC277" s="2">
        <v>28.9</v>
      </c>
      <c r="CD277" s="11">
        <v>6.125</v>
      </c>
      <c r="CE277" s="11">
        <v>4</v>
      </c>
      <c r="CF277" s="12" t="s">
        <v>98</v>
      </c>
      <c r="CG277" s="3">
        <f>Beams!$B$11/F277</f>
        <v>1587.5706214689264</v>
      </c>
      <c r="CH277" s="3">
        <f>Beams!$B$9/AO277</f>
        <v>537.79904306220101</v>
      </c>
      <c r="CI277" s="3">
        <f>Beams!$C$9/AS277</f>
        <v>1996.4476021314388</v>
      </c>
      <c r="CJ277" s="3">
        <f>Beams!$B$8*BE277/(AQ277*2*T277)</f>
        <v>3616.1475409836066</v>
      </c>
      <c r="CK277" s="3">
        <f>Beams!$C$8*BF277/(AM277*Q277)</f>
        <v>6268.637563852627</v>
      </c>
      <c r="CL277" s="3">
        <f>Beams!$B$12*T277/AX277</f>
        <v>12994.219653179192</v>
      </c>
      <c r="CM277" s="3">
        <f>Beams!$B$12*Q277/AX277</f>
        <v>7958.9595375722538</v>
      </c>
      <c r="CN277" s="3">
        <f t="shared" si="8"/>
        <v>23722.735505827488</v>
      </c>
      <c r="CO277" s="3">
        <f t="shared" si="9"/>
        <v>18025.313840894069</v>
      </c>
      <c r="CP277" s="3"/>
      <c r="CQ277" s="3">
        <f>MIN(Beams!$B$21:$B$22)/MAX(CN277:CP277)-1</f>
        <v>-0.15692690688698185</v>
      </c>
      <c r="CS277" s="1"/>
      <c r="CT277" s="3"/>
      <c r="CU277" s="3"/>
      <c r="CV277" s="1"/>
      <c r="CW277" s="1"/>
      <c r="CX277" s="1"/>
      <c r="CY277" s="2"/>
      <c r="CZ277" s="2"/>
      <c r="DA277" s="2"/>
      <c r="DB277" s="1"/>
      <c r="DC277" s="1"/>
      <c r="DD277" s="1"/>
      <c r="DE277" s="1"/>
      <c r="DF277" s="1"/>
      <c r="DG277" s="3"/>
      <c r="DH277" s="1"/>
      <c r="DI277" s="1"/>
      <c r="DJ277" s="2"/>
      <c r="DK277" s="1"/>
      <c r="DL277" s="1"/>
      <c r="DM277" s="2"/>
      <c r="DN277" s="1"/>
      <c r="DO277" s="1"/>
      <c r="DP277" s="2"/>
      <c r="DQ277" s="3"/>
      <c r="DR277" s="2"/>
      <c r="DS277" s="2"/>
      <c r="DT277" s="2"/>
      <c r="DU277" s="1"/>
      <c r="DV277" s="1"/>
      <c r="DW277" s="1"/>
      <c r="DX277" s="2"/>
      <c r="DY277" s="2"/>
      <c r="DZ277" s="1"/>
      <c r="EA277" s="1"/>
      <c r="EB277" s="1"/>
      <c r="EC277" s="1"/>
      <c r="ED277" s="4"/>
      <c r="EE277" s="2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</row>
    <row r="278" spans="1:162" x14ac:dyDescent="0.55000000000000004">
      <c r="A278" s="1" t="s">
        <v>17</v>
      </c>
      <c r="B278" s="1" t="s">
        <v>373</v>
      </c>
      <c r="C278" s="1" t="s">
        <v>373</v>
      </c>
      <c r="D278" s="1" t="s">
        <v>100</v>
      </c>
      <c r="E278" s="2">
        <v>21</v>
      </c>
      <c r="F278" s="3">
        <v>6.16</v>
      </c>
      <c r="G278" s="3">
        <v>8.2799999999999994</v>
      </c>
      <c r="H278" s="11">
        <v>8.25</v>
      </c>
      <c r="I278" s="1" t="s">
        <v>98</v>
      </c>
      <c r="J278" s="1" t="s">
        <v>98</v>
      </c>
      <c r="K278" s="1" t="s">
        <v>98</v>
      </c>
      <c r="L278" s="3">
        <v>5.27</v>
      </c>
      <c r="M278" s="11">
        <v>5.25</v>
      </c>
      <c r="N278" s="11" t="s">
        <v>98</v>
      </c>
      <c r="O278" s="1" t="s">
        <v>98</v>
      </c>
      <c r="P278" s="1" t="s">
        <v>98</v>
      </c>
      <c r="Q278" s="14">
        <v>0.25</v>
      </c>
      <c r="R278" s="11">
        <v>0.25</v>
      </c>
      <c r="S278" s="13">
        <v>0.125</v>
      </c>
      <c r="T278" s="14">
        <v>0.4</v>
      </c>
      <c r="U278" s="13">
        <v>0.375</v>
      </c>
      <c r="V278" s="1" t="s">
        <v>98</v>
      </c>
      <c r="W278" s="1" t="s">
        <v>98</v>
      </c>
      <c r="X278" s="1" t="s">
        <v>98</v>
      </c>
      <c r="Y278" s="17">
        <v>0.7</v>
      </c>
      <c r="Z278" s="18">
        <v>0.875</v>
      </c>
      <c r="AA278" s="18">
        <v>0.5625</v>
      </c>
      <c r="AB278" s="1" t="s">
        <v>98</v>
      </c>
      <c r="AC278" s="1" t="s">
        <v>98</v>
      </c>
      <c r="AD278" s="1" t="s">
        <v>98</v>
      </c>
      <c r="AE278" s="1" t="s">
        <v>98</v>
      </c>
      <c r="AF278" s="1" t="s">
        <v>98</v>
      </c>
      <c r="AG278" s="3">
        <v>6.59</v>
      </c>
      <c r="AH278" s="1" t="s">
        <v>98</v>
      </c>
      <c r="AI278" s="1" t="s">
        <v>98</v>
      </c>
      <c r="AJ278" s="2">
        <v>27.5</v>
      </c>
      <c r="AK278" s="1" t="s">
        <v>98</v>
      </c>
      <c r="AL278" s="1" t="s">
        <v>98</v>
      </c>
      <c r="AM278" s="2">
        <v>75.3</v>
      </c>
      <c r="AN278" s="2">
        <v>20.399999999999999</v>
      </c>
      <c r="AO278" s="2">
        <v>18.2</v>
      </c>
      <c r="AP278" s="3">
        <v>3.49</v>
      </c>
      <c r="AQ278" s="3">
        <v>9.77</v>
      </c>
      <c r="AR278" s="3">
        <v>5.69</v>
      </c>
      <c r="AS278" s="3">
        <v>3.71</v>
      </c>
      <c r="AT278" s="3">
        <v>1.26</v>
      </c>
      <c r="AU278" s="1" t="s">
        <v>98</v>
      </c>
      <c r="AV278" s="1" t="s">
        <v>98</v>
      </c>
      <c r="AW278" s="1" t="s">
        <v>98</v>
      </c>
      <c r="AX278" s="14">
        <v>0.28199999999999997</v>
      </c>
      <c r="AY278" s="4">
        <v>152</v>
      </c>
      <c r="AZ278" s="1" t="s">
        <v>98</v>
      </c>
      <c r="BA278" s="2">
        <v>10.4</v>
      </c>
      <c r="BB278" s="3">
        <v>5.47</v>
      </c>
      <c r="BC278" s="1" t="s">
        <v>98</v>
      </c>
      <c r="BD278" s="1" t="s">
        <v>98</v>
      </c>
      <c r="BE278" s="3">
        <v>3.96</v>
      </c>
      <c r="BF278" s="2">
        <v>10.1</v>
      </c>
      <c r="BG278" s="1" t="s">
        <v>98</v>
      </c>
      <c r="BH278" s="1" t="s">
        <v>98</v>
      </c>
      <c r="BI278" s="1" t="s">
        <v>98</v>
      </c>
      <c r="BJ278" s="1" t="s">
        <v>98</v>
      </c>
      <c r="BK278" s="1" t="s">
        <v>98</v>
      </c>
      <c r="BL278" s="1" t="s">
        <v>98</v>
      </c>
      <c r="BM278" s="1" t="s">
        <v>98</v>
      </c>
      <c r="BN278" s="1" t="s">
        <v>98</v>
      </c>
      <c r="BO278" s="1" t="s">
        <v>98</v>
      </c>
      <c r="BP278" s="1" t="s">
        <v>98</v>
      </c>
      <c r="BQ278" s="1" t="s">
        <v>98</v>
      </c>
      <c r="BR278" s="1" t="s">
        <v>98</v>
      </c>
      <c r="BS278" s="1" t="s">
        <v>98</v>
      </c>
      <c r="BT278" s="1" t="s">
        <v>98</v>
      </c>
      <c r="BU278" s="1" t="s">
        <v>98</v>
      </c>
      <c r="BV278" s="1" t="s">
        <v>98</v>
      </c>
      <c r="BW278" s="3">
        <v>1.46</v>
      </c>
      <c r="BX278" s="3">
        <v>7.88</v>
      </c>
      <c r="BY278" s="2">
        <v>31.3</v>
      </c>
      <c r="BZ278" s="1" t="s">
        <v>98</v>
      </c>
      <c r="CA278" s="2">
        <v>36.6</v>
      </c>
      <c r="CB278" s="2">
        <v>21.8</v>
      </c>
      <c r="CC278" s="2">
        <v>27.1</v>
      </c>
      <c r="CD278" s="11">
        <v>6.5</v>
      </c>
      <c r="CE278" s="11">
        <v>2.75</v>
      </c>
      <c r="CF278" s="12" t="s">
        <v>98</v>
      </c>
      <c r="CG278" s="3">
        <f>Beams!$B$11/F278</f>
        <v>1824.6753246753246</v>
      </c>
      <c r="CH278" s="3">
        <f>Beams!$B$9/AO278</f>
        <v>617.58241758241763</v>
      </c>
      <c r="CI278" s="3">
        <f>Beams!$C$9/AS278</f>
        <v>3029.6495956873314</v>
      </c>
      <c r="CJ278" s="3">
        <f>Beams!$B$8*BE278/(AQ278*2*T278)</f>
        <v>5694.7799385875132</v>
      </c>
      <c r="CK278" s="3">
        <f>Beams!$C$8*BF278/(AM278*Q278)</f>
        <v>6030.4913678618859</v>
      </c>
      <c r="CL278" s="3">
        <f>Beams!$B$12*T278/AX278</f>
        <v>15943.262411347519</v>
      </c>
      <c r="CM278" s="3">
        <f>Beams!$B$12*Q278/AX278</f>
        <v>9964.5390070922003</v>
      </c>
      <c r="CN278" s="3">
        <f t="shared" si="8"/>
        <v>29829.45146182098</v>
      </c>
      <c r="CO278" s="3">
        <f t="shared" si="9"/>
        <v>20902.592212455693</v>
      </c>
      <c r="CP278" s="3"/>
      <c r="CQ278" s="3">
        <f>MIN(Beams!$B$21:$B$22)/MAX(CN278:CP278)-1</f>
        <v>-0.32952169685057053</v>
      </c>
      <c r="CS278" s="1"/>
      <c r="CT278" s="3"/>
      <c r="CU278" s="3"/>
      <c r="CV278" s="1"/>
      <c r="CW278" s="1"/>
      <c r="CX278" s="1"/>
      <c r="CY278" s="2"/>
      <c r="CZ278" s="2"/>
      <c r="DA278" s="2"/>
      <c r="DB278" s="1"/>
      <c r="DC278" s="1"/>
      <c r="DD278" s="1"/>
      <c r="DE278" s="1"/>
      <c r="DF278" s="1"/>
      <c r="DG278" s="3"/>
      <c r="DH278" s="1"/>
      <c r="DI278" s="1"/>
      <c r="DJ278" s="2"/>
      <c r="DK278" s="1"/>
      <c r="DL278" s="1"/>
      <c r="DM278" s="2"/>
      <c r="DN278" s="1"/>
      <c r="DO278" s="1"/>
      <c r="DP278" s="2"/>
      <c r="DQ278" s="3"/>
      <c r="DR278" s="2"/>
      <c r="DS278" s="2"/>
      <c r="DT278" s="2"/>
      <c r="DU278" s="1"/>
      <c r="DV278" s="1"/>
      <c r="DW278" s="1"/>
      <c r="DX278" s="2"/>
      <c r="DY278" s="2"/>
      <c r="DZ278" s="1"/>
      <c r="EA278" s="1"/>
      <c r="EB278" s="1"/>
      <c r="EC278" s="1"/>
      <c r="ED278" s="4"/>
      <c r="EE278" s="2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</row>
    <row r="279" spans="1:162" x14ac:dyDescent="0.55000000000000004">
      <c r="A279" s="1" t="s">
        <v>17</v>
      </c>
      <c r="B279" s="1" t="s">
        <v>374</v>
      </c>
      <c r="C279" s="1" t="s">
        <v>374</v>
      </c>
      <c r="D279" s="1" t="s">
        <v>100</v>
      </c>
      <c r="E279" s="2">
        <v>18</v>
      </c>
      <c r="F279" s="3">
        <v>5.26</v>
      </c>
      <c r="G279" s="3">
        <v>8.14</v>
      </c>
      <c r="H279" s="11">
        <v>8.125</v>
      </c>
      <c r="I279" s="1" t="s">
        <v>98</v>
      </c>
      <c r="J279" s="1" t="s">
        <v>98</v>
      </c>
      <c r="K279" s="1" t="s">
        <v>98</v>
      </c>
      <c r="L279" s="3">
        <v>5.25</v>
      </c>
      <c r="M279" s="11">
        <v>5.25</v>
      </c>
      <c r="N279" s="11" t="s">
        <v>98</v>
      </c>
      <c r="O279" s="1" t="s">
        <v>98</v>
      </c>
      <c r="P279" s="1" t="s">
        <v>98</v>
      </c>
      <c r="Q279" s="14">
        <v>0.23</v>
      </c>
      <c r="R279" s="11">
        <v>0.25</v>
      </c>
      <c r="S279" s="13">
        <v>0.125</v>
      </c>
      <c r="T279" s="14">
        <v>0.33</v>
      </c>
      <c r="U279" s="13">
        <v>0.3125</v>
      </c>
      <c r="V279" s="1" t="s">
        <v>98</v>
      </c>
      <c r="W279" s="1" t="s">
        <v>98</v>
      </c>
      <c r="X279" s="1" t="s">
        <v>98</v>
      </c>
      <c r="Y279" s="17">
        <v>0.63</v>
      </c>
      <c r="Z279" s="18">
        <v>0.8125</v>
      </c>
      <c r="AA279" s="18">
        <v>0.5625</v>
      </c>
      <c r="AB279" s="1" t="s">
        <v>98</v>
      </c>
      <c r="AC279" s="1" t="s">
        <v>98</v>
      </c>
      <c r="AD279" s="1" t="s">
        <v>98</v>
      </c>
      <c r="AE279" s="1" t="s">
        <v>98</v>
      </c>
      <c r="AF279" s="1" t="s">
        <v>98</v>
      </c>
      <c r="AG279" s="3">
        <v>7.95</v>
      </c>
      <c r="AH279" s="1" t="s">
        <v>98</v>
      </c>
      <c r="AI279" s="1" t="s">
        <v>98</v>
      </c>
      <c r="AJ279" s="2">
        <v>29.9</v>
      </c>
      <c r="AK279" s="1" t="s">
        <v>98</v>
      </c>
      <c r="AL279" s="1" t="s">
        <v>98</v>
      </c>
      <c r="AM279" s="2">
        <v>61.9</v>
      </c>
      <c r="AN279" s="2">
        <v>17</v>
      </c>
      <c r="AO279" s="2">
        <v>15.2</v>
      </c>
      <c r="AP279" s="3">
        <v>3.43</v>
      </c>
      <c r="AQ279" s="3">
        <v>7.97</v>
      </c>
      <c r="AR279" s="3">
        <v>4.66</v>
      </c>
      <c r="AS279" s="3">
        <v>3.04</v>
      </c>
      <c r="AT279" s="3">
        <v>1.23</v>
      </c>
      <c r="AU279" s="1" t="s">
        <v>98</v>
      </c>
      <c r="AV279" s="1" t="s">
        <v>98</v>
      </c>
      <c r="AW279" s="1" t="s">
        <v>98</v>
      </c>
      <c r="AX279" s="14">
        <v>0.17199999999999999</v>
      </c>
      <c r="AY279" s="4">
        <v>122</v>
      </c>
      <c r="AZ279" s="1" t="s">
        <v>98</v>
      </c>
      <c r="BA279" s="2">
        <v>10.3</v>
      </c>
      <c r="BB279" s="3">
        <v>4.4400000000000004</v>
      </c>
      <c r="BC279" s="1" t="s">
        <v>98</v>
      </c>
      <c r="BD279" s="1" t="s">
        <v>98</v>
      </c>
      <c r="BE279" s="3">
        <v>3.23</v>
      </c>
      <c r="BF279" s="3">
        <v>8.3699999999999992</v>
      </c>
      <c r="BG279" s="1" t="s">
        <v>98</v>
      </c>
      <c r="BH279" s="1" t="s">
        <v>98</v>
      </c>
      <c r="BI279" s="1" t="s">
        <v>98</v>
      </c>
      <c r="BJ279" s="1" t="s">
        <v>98</v>
      </c>
      <c r="BK279" s="1" t="s">
        <v>98</v>
      </c>
      <c r="BL279" s="1" t="s">
        <v>98</v>
      </c>
      <c r="BM279" s="1" t="s">
        <v>98</v>
      </c>
      <c r="BN279" s="1" t="s">
        <v>98</v>
      </c>
      <c r="BO279" s="1" t="s">
        <v>98</v>
      </c>
      <c r="BP279" s="1" t="s">
        <v>98</v>
      </c>
      <c r="BQ279" s="1" t="s">
        <v>98</v>
      </c>
      <c r="BR279" s="1" t="s">
        <v>98</v>
      </c>
      <c r="BS279" s="1" t="s">
        <v>98</v>
      </c>
      <c r="BT279" s="1" t="s">
        <v>98</v>
      </c>
      <c r="BU279" s="1" t="s">
        <v>98</v>
      </c>
      <c r="BV279" s="1" t="s">
        <v>98</v>
      </c>
      <c r="BW279" s="3">
        <v>1.43</v>
      </c>
      <c r="BX279" s="3">
        <v>7.81</v>
      </c>
      <c r="BY279" s="2">
        <v>31</v>
      </c>
      <c r="BZ279" s="1" t="s">
        <v>98</v>
      </c>
      <c r="CA279" s="2">
        <v>36.299999999999997</v>
      </c>
      <c r="CB279" s="2">
        <v>21.5</v>
      </c>
      <c r="CC279" s="2">
        <v>26.8</v>
      </c>
      <c r="CD279" s="11">
        <v>6.5</v>
      </c>
      <c r="CE279" s="11">
        <v>2.75</v>
      </c>
      <c r="CF279" s="12" t="s">
        <v>98</v>
      </c>
      <c r="CG279" s="3">
        <f>Beams!$B$11/F279</f>
        <v>2136.8821292775665</v>
      </c>
      <c r="CH279" s="3">
        <f>Beams!$B$9/AO279</f>
        <v>739.47368421052636</v>
      </c>
      <c r="CI279" s="3">
        <f>Beams!$C$9/AS279</f>
        <v>3697.3684210526317</v>
      </c>
      <c r="CJ279" s="3">
        <f>Beams!$B$8*BE279/(AQ279*2*T279)</f>
        <v>6901.8668491692324</v>
      </c>
      <c r="CK279" s="3">
        <f>Beams!$C$8*BF279/(AM279*Q279)</f>
        <v>6608.0494486197922</v>
      </c>
      <c r="CL279" s="3">
        <f>Beams!$B$12*T279/AX279</f>
        <v>21565.116279069771</v>
      </c>
      <c r="CM279" s="3">
        <f>Beams!$B$12*Q279/AX279</f>
        <v>15030.232558139538</v>
      </c>
      <c r="CN279" s="3">
        <f t="shared" si="8"/>
        <v>39765.360160724958</v>
      </c>
      <c r="CO279" s="3">
        <f t="shared" si="9"/>
        <v>29187.950854989369</v>
      </c>
      <c r="CP279" s="3"/>
      <c r="CQ279" s="3">
        <f>MIN(Beams!$B$21:$B$22)/MAX(CN279:CP279)-1</f>
        <v>-0.49704969553492451</v>
      </c>
      <c r="CS279" s="1"/>
      <c r="CT279" s="3"/>
      <c r="CU279" s="3"/>
      <c r="CV279" s="1"/>
      <c r="CW279" s="1"/>
      <c r="CX279" s="1"/>
      <c r="CY279" s="2"/>
      <c r="CZ279" s="2"/>
      <c r="DA279" s="2"/>
      <c r="DB279" s="1"/>
      <c r="DC279" s="1"/>
      <c r="DD279" s="1"/>
      <c r="DE279" s="1"/>
      <c r="DF279" s="1"/>
      <c r="DG279" s="3"/>
      <c r="DH279" s="1"/>
      <c r="DI279" s="1"/>
      <c r="DJ279" s="2"/>
      <c r="DK279" s="1"/>
      <c r="DL279" s="1"/>
      <c r="DM279" s="2"/>
      <c r="DN279" s="1"/>
      <c r="DO279" s="1"/>
      <c r="DP279" s="2"/>
      <c r="DQ279" s="3"/>
      <c r="DR279" s="2"/>
      <c r="DS279" s="2"/>
      <c r="DT279" s="2"/>
      <c r="DU279" s="1"/>
      <c r="DV279" s="1"/>
      <c r="DW279" s="1"/>
      <c r="DX279" s="2"/>
      <c r="DY279" s="2"/>
      <c r="DZ279" s="1"/>
      <c r="EA279" s="1"/>
      <c r="EB279" s="14"/>
      <c r="EC279" s="1"/>
      <c r="ED279" s="4"/>
      <c r="EE279" s="2"/>
      <c r="EF279" s="2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</row>
    <row r="280" spans="1:162" x14ac:dyDescent="0.55000000000000004">
      <c r="A280" s="1" t="s">
        <v>17</v>
      </c>
      <c r="B280" s="1" t="s">
        <v>375</v>
      </c>
      <c r="C280" s="1" t="s">
        <v>375</v>
      </c>
      <c r="D280" s="1" t="s">
        <v>100</v>
      </c>
      <c r="E280" s="2">
        <v>15</v>
      </c>
      <c r="F280" s="3">
        <v>4.4400000000000004</v>
      </c>
      <c r="G280" s="3">
        <v>8.11</v>
      </c>
      <c r="H280" s="11">
        <v>8.125</v>
      </c>
      <c r="I280" s="1" t="s">
        <v>98</v>
      </c>
      <c r="J280" s="1" t="s">
        <v>98</v>
      </c>
      <c r="K280" s="1" t="s">
        <v>98</v>
      </c>
      <c r="L280" s="3">
        <v>4.0199999999999996</v>
      </c>
      <c r="M280" s="11">
        <v>4</v>
      </c>
      <c r="N280" s="11" t="s">
        <v>98</v>
      </c>
      <c r="O280" s="1" t="s">
        <v>98</v>
      </c>
      <c r="P280" s="1" t="s">
        <v>98</v>
      </c>
      <c r="Q280" s="14">
        <v>0.245</v>
      </c>
      <c r="R280" s="11">
        <v>0.25</v>
      </c>
      <c r="S280" s="13">
        <v>0.125</v>
      </c>
      <c r="T280" s="14">
        <v>0.315</v>
      </c>
      <c r="U280" s="13">
        <v>0.3125</v>
      </c>
      <c r="V280" s="1" t="s">
        <v>98</v>
      </c>
      <c r="W280" s="1" t="s">
        <v>98</v>
      </c>
      <c r="X280" s="1" t="s">
        <v>98</v>
      </c>
      <c r="Y280" s="17">
        <v>0.61499999999999999</v>
      </c>
      <c r="Z280" s="18">
        <v>0.8125</v>
      </c>
      <c r="AA280" s="18">
        <v>0.5625</v>
      </c>
      <c r="AB280" s="1" t="s">
        <v>98</v>
      </c>
      <c r="AC280" s="1" t="s">
        <v>98</v>
      </c>
      <c r="AD280" s="1" t="s">
        <v>98</v>
      </c>
      <c r="AE280" s="1" t="s">
        <v>98</v>
      </c>
      <c r="AF280" s="1" t="s">
        <v>98</v>
      </c>
      <c r="AG280" s="3">
        <v>6.37</v>
      </c>
      <c r="AH280" s="1" t="s">
        <v>98</v>
      </c>
      <c r="AI280" s="1" t="s">
        <v>98</v>
      </c>
      <c r="AJ280" s="2">
        <v>28.1</v>
      </c>
      <c r="AK280" s="1" t="s">
        <v>98</v>
      </c>
      <c r="AL280" s="1" t="s">
        <v>98</v>
      </c>
      <c r="AM280" s="2">
        <v>48</v>
      </c>
      <c r="AN280" s="2">
        <v>13.6</v>
      </c>
      <c r="AO280" s="2">
        <v>11.8</v>
      </c>
      <c r="AP280" s="3">
        <v>3.29</v>
      </c>
      <c r="AQ280" s="3">
        <v>3.41</v>
      </c>
      <c r="AR280" s="3">
        <v>2.67</v>
      </c>
      <c r="AS280" s="3">
        <v>1.7</v>
      </c>
      <c r="AT280" s="14">
        <v>0.876</v>
      </c>
      <c r="AU280" s="1" t="s">
        <v>98</v>
      </c>
      <c r="AV280" s="1" t="s">
        <v>98</v>
      </c>
      <c r="AW280" s="1" t="s">
        <v>98</v>
      </c>
      <c r="AX280" s="14">
        <v>0.13700000000000001</v>
      </c>
      <c r="AY280" s="2">
        <v>51.8</v>
      </c>
      <c r="AZ280" s="1" t="s">
        <v>98</v>
      </c>
      <c r="BA280" s="3">
        <v>7.81</v>
      </c>
      <c r="BB280" s="3">
        <v>2.4700000000000002</v>
      </c>
      <c r="BC280" s="1" t="s">
        <v>98</v>
      </c>
      <c r="BD280" s="1" t="s">
        <v>98</v>
      </c>
      <c r="BE280" s="3">
        <v>2.31</v>
      </c>
      <c r="BF280" s="3">
        <v>6.64</v>
      </c>
      <c r="BG280" s="1" t="s">
        <v>98</v>
      </c>
      <c r="BH280" s="1" t="s">
        <v>98</v>
      </c>
      <c r="BI280" s="1" t="s">
        <v>98</v>
      </c>
      <c r="BJ280" s="1" t="s">
        <v>98</v>
      </c>
      <c r="BK280" s="1" t="s">
        <v>98</v>
      </c>
      <c r="BL280" s="1" t="s">
        <v>98</v>
      </c>
      <c r="BM280" s="1" t="s">
        <v>98</v>
      </c>
      <c r="BN280" s="1" t="s">
        <v>98</v>
      </c>
      <c r="BO280" s="1" t="s">
        <v>98</v>
      </c>
      <c r="BP280" s="1" t="s">
        <v>98</v>
      </c>
      <c r="BQ280" s="1" t="s">
        <v>98</v>
      </c>
      <c r="BR280" s="1" t="s">
        <v>98</v>
      </c>
      <c r="BS280" s="1" t="s">
        <v>98</v>
      </c>
      <c r="BT280" s="1" t="s">
        <v>98</v>
      </c>
      <c r="BU280" s="1" t="s">
        <v>98</v>
      </c>
      <c r="BV280" s="1" t="s">
        <v>98</v>
      </c>
      <c r="BW280" s="3">
        <v>1.06</v>
      </c>
      <c r="BX280" s="3">
        <v>7.8</v>
      </c>
      <c r="BY280" s="2">
        <v>27.3</v>
      </c>
      <c r="BZ280" s="1" t="s">
        <v>98</v>
      </c>
      <c r="CA280" s="2">
        <v>31.3</v>
      </c>
      <c r="CB280" s="2">
        <v>20.2</v>
      </c>
      <c r="CC280" s="2">
        <v>24.2</v>
      </c>
      <c r="CD280" s="11">
        <v>6.5</v>
      </c>
      <c r="CE280" s="11">
        <v>2.25</v>
      </c>
      <c r="CF280" s="12" t="s">
        <v>98</v>
      </c>
      <c r="CG280" s="3">
        <f>Beams!$B$11/F280</f>
        <v>2531.5315315315315</v>
      </c>
      <c r="CH280" s="3">
        <f>Beams!$B$9/AO280</f>
        <v>952.54237288135585</v>
      </c>
      <c r="CI280" s="3">
        <f>Beams!$C$9/AS280</f>
        <v>6611.7647058823532</v>
      </c>
      <c r="CJ280" s="3">
        <f>Beams!$B$8*BE280/(AQ280*2*T280)</f>
        <v>12086.021505376342</v>
      </c>
      <c r="CK280" s="3">
        <f>Beams!$C$8*BF280/(AM280*Q280)</f>
        <v>6346.3945578231287</v>
      </c>
      <c r="CL280" s="3">
        <f>Beams!$B$12*T280/AX280</f>
        <v>25843.795620437955</v>
      </c>
      <c r="CM280" s="3">
        <f>Beams!$B$12*Q280/AX280</f>
        <v>20100.729927007294</v>
      </c>
      <c r="CN280" s="3">
        <f t="shared" si="8"/>
        <v>50436.56432533139</v>
      </c>
      <c r="CO280" s="3">
        <f t="shared" si="9"/>
        <v>37879.732835532108</v>
      </c>
      <c r="CP280" s="3"/>
      <c r="CQ280" s="3">
        <f>MIN(Beams!$B$21:$B$22)/MAX(CN280:CP280)-1</f>
        <v>-0.60346228440553895</v>
      </c>
      <c r="CS280" s="1"/>
      <c r="CT280" s="3"/>
      <c r="CU280" s="3"/>
      <c r="CV280" s="1"/>
      <c r="CW280" s="1"/>
      <c r="CX280" s="1"/>
      <c r="CY280" s="2"/>
      <c r="CZ280" s="2"/>
      <c r="DA280" s="2"/>
      <c r="DB280" s="1"/>
      <c r="DC280" s="1"/>
      <c r="DD280" s="1"/>
      <c r="DE280" s="1"/>
      <c r="DF280" s="1"/>
      <c r="DG280" s="3"/>
      <c r="DH280" s="1"/>
      <c r="DI280" s="1"/>
      <c r="DJ280" s="2"/>
      <c r="DK280" s="1"/>
      <c r="DL280" s="1"/>
      <c r="DM280" s="2"/>
      <c r="DN280" s="1"/>
      <c r="DO280" s="1"/>
      <c r="DP280" s="2"/>
      <c r="DQ280" s="14"/>
      <c r="DR280" s="2"/>
      <c r="DS280" s="2"/>
      <c r="DT280" s="2"/>
      <c r="DU280" s="1"/>
      <c r="DV280" s="1"/>
      <c r="DW280" s="1"/>
      <c r="DX280" s="2"/>
      <c r="DY280" s="3"/>
      <c r="DZ280" s="1"/>
      <c r="EA280" s="1"/>
      <c r="EB280" s="1"/>
      <c r="EC280" s="1"/>
      <c r="ED280" s="4"/>
      <c r="EE280" s="2"/>
      <c r="EF280" s="2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</row>
    <row r="281" spans="1:162" x14ac:dyDescent="0.55000000000000004">
      <c r="A281" s="1" t="s">
        <v>17</v>
      </c>
      <c r="B281" s="1" t="s">
        <v>376</v>
      </c>
      <c r="C281" s="1" t="s">
        <v>376</v>
      </c>
      <c r="D281" s="1" t="s">
        <v>100</v>
      </c>
      <c r="E281" s="2">
        <v>13</v>
      </c>
      <c r="F281" s="3">
        <v>3.84</v>
      </c>
      <c r="G281" s="3">
        <v>7.99</v>
      </c>
      <c r="H281" s="11">
        <v>8</v>
      </c>
      <c r="I281" s="1" t="s">
        <v>98</v>
      </c>
      <c r="J281" s="1" t="s">
        <v>98</v>
      </c>
      <c r="K281" s="1" t="s">
        <v>98</v>
      </c>
      <c r="L281" s="3">
        <v>4</v>
      </c>
      <c r="M281" s="11">
        <v>4</v>
      </c>
      <c r="N281" s="11" t="s">
        <v>98</v>
      </c>
      <c r="O281" s="1" t="s">
        <v>98</v>
      </c>
      <c r="P281" s="1" t="s">
        <v>98</v>
      </c>
      <c r="Q281" s="14">
        <v>0.23</v>
      </c>
      <c r="R281" s="11">
        <v>0.25</v>
      </c>
      <c r="S281" s="13">
        <v>0.125</v>
      </c>
      <c r="T281" s="14">
        <v>0.255</v>
      </c>
      <c r="U281" s="13">
        <v>0.25</v>
      </c>
      <c r="V281" s="1" t="s">
        <v>98</v>
      </c>
      <c r="W281" s="1" t="s">
        <v>98</v>
      </c>
      <c r="X281" s="1" t="s">
        <v>98</v>
      </c>
      <c r="Y281" s="17">
        <v>0.55500000000000005</v>
      </c>
      <c r="Z281" s="18">
        <v>0.75</v>
      </c>
      <c r="AA281" s="18">
        <v>0.5625</v>
      </c>
      <c r="AB281" s="1" t="s">
        <v>98</v>
      </c>
      <c r="AC281" s="1" t="s">
        <v>98</v>
      </c>
      <c r="AD281" s="1" t="s">
        <v>98</v>
      </c>
      <c r="AE281" s="1" t="s">
        <v>98</v>
      </c>
      <c r="AF281" s="1" t="s">
        <v>98</v>
      </c>
      <c r="AG281" s="3">
        <v>7.84</v>
      </c>
      <c r="AH281" s="1" t="s">
        <v>98</v>
      </c>
      <c r="AI281" s="1" t="s">
        <v>98</v>
      </c>
      <c r="AJ281" s="2">
        <v>29.9</v>
      </c>
      <c r="AK281" s="1" t="s">
        <v>98</v>
      </c>
      <c r="AL281" s="1" t="s">
        <v>98</v>
      </c>
      <c r="AM281" s="2">
        <v>39.6</v>
      </c>
      <c r="AN281" s="2">
        <v>11.4</v>
      </c>
      <c r="AO281" s="3">
        <v>9.91</v>
      </c>
      <c r="AP281" s="3">
        <v>3.21</v>
      </c>
      <c r="AQ281" s="3">
        <v>2.73</v>
      </c>
      <c r="AR281" s="3">
        <v>2.15</v>
      </c>
      <c r="AS281" s="3">
        <v>1.37</v>
      </c>
      <c r="AT281" s="14">
        <v>0.84299999999999997</v>
      </c>
      <c r="AU281" s="1" t="s">
        <v>98</v>
      </c>
      <c r="AV281" s="1" t="s">
        <v>98</v>
      </c>
      <c r="AW281" s="1" t="s">
        <v>98</v>
      </c>
      <c r="AX281" s="15">
        <v>8.7099999999999997E-2</v>
      </c>
      <c r="AY281" s="2">
        <v>40.799999999999997</v>
      </c>
      <c r="AZ281" s="1" t="s">
        <v>98</v>
      </c>
      <c r="BA281" s="3">
        <v>7.74</v>
      </c>
      <c r="BB281" s="3">
        <v>1.97</v>
      </c>
      <c r="BC281" s="1" t="s">
        <v>98</v>
      </c>
      <c r="BD281" s="1" t="s">
        <v>98</v>
      </c>
      <c r="BE281" s="3">
        <v>1.86</v>
      </c>
      <c r="BF281" s="3">
        <v>5.55</v>
      </c>
      <c r="BG281" s="1" t="s">
        <v>98</v>
      </c>
      <c r="BH281" s="1" t="s">
        <v>98</v>
      </c>
      <c r="BI281" s="1" t="s">
        <v>98</v>
      </c>
      <c r="BJ281" s="1" t="s">
        <v>98</v>
      </c>
      <c r="BK281" s="1" t="s">
        <v>98</v>
      </c>
      <c r="BL281" s="1" t="s">
        <v>98</v>
      </c>
      <c r="BM281" s="1" t="s">
        <v>98</v>
      </c>
      <c r="BN281" s="1" t="s">
        <v>98</v>
      </c>
      <c r="BO281" s="1" t="s">
        <v>98</v>
      </c>
      <c r="BP281" s="1" t="s">
        <v>98</v>
      </c>
      <c r="BQ281" s="1" t="s">
        <v>98</v>
      </c>
      <c r="BR281" s="1" t="s">
        <v>98</v>
      </c>
      <c r="BS281" s="1" t="s">
        <v>98</v>
      </c>
      <c r="BT281" s="1" t="s">
        <v>98</v>
      </c>
      <c r="BU281" s="1" t="s">
        <v>98</v>
      </c>
      <c r="BV281" s="1" t="s">
        <v>98</v>
      </c>
      <c r="BW281" s="3">
        <v>1.03</v>
      </c>
      <c r="BX281" s="3">
        <v>7.74</v>
      </c>
      <c r="BY281" s="2">
        <v>27</v>
      </c>
      <c r="BZ281" s="1" t="s">
        <v>98</v>
      </c>
      <c r="CA281" s="2">
        <v>31</v>
      </c>
      <c r="CB281" s="2">
        <v>20</v>
      </c>
      <c r="CC281" s="2">
        <v>24</v>
      </c>
      <c r="CD281" s="11">
        <v>6.5</v>
      </c>
      <c r="CE281" s="11">
        <v>2.25</v>
      </c>
      <c r="CF281" s="12" t="s">
        <v>98</v>
      </c>
      <c r="CG281" s="3">
        <f>Beams!$B$11/F281</f>
        <v>2927.0833333333335</v>
      </c>
      <c r="CH281" s="3">
        <f>Beams!$B$9/AO281</f>
        <v>1134.2078708375377</v>
      </c>
      <c r="CI281" s="3">
        <f>Beams!$C$9/AS281</f>
        <v>8204.3795620437959</v>
      </c>
      <c r="CJ281" s="3">
        <f>Beams!$B$8*BE281/(AQ281*2*T281)</f>
        <v>15015.729368670545</v>
      </c>
      <c r="CK281" s="3">
        <f>Beams!$C$8*BF281/(AM281*Q281)</f>
        <v>6849.143610013175</v>
      </c>
      <c r="CL281" s="3">
        <f>Beams!$B$12*T281/AX281</f>
        <v>32907.003444316884</v>
      </c>
      <c r="CM281" s="3">
        <f>Beams!$B$12*Q281/AX281</f>
        <v>29680.826636050522</v>
      </c>
      <c r="CN281" s="3">
        <f t="shared" si="8"/>
        <v>63839.45247115993</v>
      </c>
      <c r="CO281" s="3">
        <f t="shared" si="9"/>
        <v>54166.718502368079</v>
      </c>
      <c r="CP281" s="3"/>
      <c r="CQ281" s="3">
        <f>MIN(Beams!$B$21:$B$22)/MAX(CN281:CP281)-1</f>
        <v>-0.68671410505854213</v>
      </c>
      <c r="CS281" s="1"/>
      <c r="CT281" s="2"/>
      <c r="CU281" s="2"/>
      <c r="CV281" s="1"/>
      <c r="CW281" s="1"/>
      <c r="CX281" s="1"/>
      <c r="CY281" s="2"/>
      <c r="CZ281" s="2"/>
      <c r="DA281" s="2"/>
      <c r="DB281" s="1"/>
      <c r="DC281" s="1"/>
      <c r="DD281" s="1"/>
      <c r="DE281" s="1"/>
      <c r="DF281" s="1"/>
      <c r="DG281" s="3"/>
      <c r="DH281" s="1"/>
      <c r="DI281" s="1"/>
      <c r="DJ281" s="2"/>
      <c r="DK281" s="1"/>
      <c r="DL281" s="1"/>
      <c r="DM281" s="2"/>
      <c r="DN281" s="1"/>
      <c r="DO281" s="1"/>
      <c r="DP281" s="2"/>
      <c r="DQ281" s="3"/>
      <c r="DR281" s="1"/>
      <c r="DS281" s="2"/>
      <c r="DT281" s="2"/>
      <c r="DU281" s="1"/>
      <c r="DV281" s="1"/>
      <c r="DW281" s="1"/>
      <c r="DX281" s="1"/>
      <c r="DY281" s="2"/>
      <c r="DZ281" s="1"/>
      <c r="EA281" s="1"/>
      <c r="EB281" s="1"/>
      <c r="EC281" s="1"/>
      <c r="ED281" s="4"/>
      <c r="EE281" s="2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</row>
    <row r="282" spans="1:162" x14ac:dyDescent="0.55000000000000004">
      <c r="A282" s="1" t="s">
        <v>17</v>
      </c>
      <c r="B282" s="1" t="s">
        <v>377</v>
      </c>
      <c r="C282" s="1" t="s">
        <v>377</v>
      </c>
      <c r="D282" s="1" t="s">
        <v>100</v>
      </c>
      <c r="E282" s="2">
        <v>10</v>
      </c>
      <c r="F282" s="3">
        <v>2.96</v>
      </c>
      <c r="G282" s="3">
        <v>7.89</v>
      </c>
      <c r="H282" s="11">
        <v>7.875</v>
      </c>
      <c r="I282" s="1" t="s">
        <v>98</v>
      </c>
      <c r="J282" s="1" t="s">
        <v>98</v>
      </c>
      <c r="K282" s="1" t="s">
        <v>98</v>
      </c>
      <c r="L282" s="3">
        <v>3.94</v>
      </c>
      <c r="M282" s="11">
        <v>4</v>
      </c>
      <c r="N282" s="11" t="s">
        <v>98</v>
      </c>
      <c r="O282" s="1" t="s">
        <v>98</v>
      </c>
      <c r="P282" s="1" t="s">
        <v>98</v>
      </c>
      <c r="Q282" s="14">
        <v>0.17</v>
      </c>
      <c r="R282" s="11">
        <v>0.1875</v>
      </c>
      <c r="S282" s="13">
        <v>0.125</v>
      </c>
      <c r="T282" s="14">
        <v>0.20499999999999999</v>
      </c>
      <c r="U282" s="13">
        <v>0.1875</v>
      </c>
      <c r="V282" s="1" t="s">
        <v>98</v>
      </c>
      <c r="W282" s="1" t="s">
        <v>98</v>
      </c>
      <c r="X282" s="1" t="s">
        <v>98</v>
      </c>
      <c r="Y282" s="17">
        <v>0.505</v>
      </c>
      <c r="Z282" s="18">
        <v>0.6875</v>
      </c>
      <c r="AA282" s="18">
        <v>0.5</v>
      </c>
      <c r="AB282" s="1" t="s">
        <v>98</v>
      </c>
      <c r="AC282" s="1" t="s">
        <v>98</v>
      </c>
      <c r="AD282" s="1" t="s">
        <v>98</v>
      </c>
      <c r="AE282" s="1" t="s">
        <v>98</v>
      </c>
      <c r="AF282" s="1" t="s">
        <v>98</v>
      </c>
      <c r="AG282" s="3">
        <v>9.61</v>
      </c>
      <c r="AH282" s="1" t="s">
        <v>98</v>
      </c>
      <c r="AI282" s="1" t="s">
        <v>98</v>
      </c>
      <c r="AJ282" s="2">
        <v>40.5</v>
      </c>
      <c r="AK282" s="1" t="s">
        <v>98</v>
      </c>
      <c r="AL282" s="1" t="s">
        <v>98</v>
      </c>
      <c r="AM282" s="2">
        <v>30.8</v>
      </c>
      <c r="AN282" s="3">
        <v>8.8699999999999992</v>
      </c>
      <c r="AO282" s="3">
        <v>7.81</v>
      </c>
      <c r="AP282" s="3">
        <v>3.22</v>
      </c>
      <c r="AQ282" s="3">
        <v>2.09</v>
      </c>
      <c r="AR282" s="3">
        <v>1.66</v>
      </c>
      <c r="AS282" s="3">
        <v>1.06</v>
      </c>
      <c r="AT282" s="14">
        <v>0.84099999999999997</v>
      </c>
      <c r="AU282" s="1" t="s">
        <v>98</v>
      </c>
      <c r="AV282" s="1" t="s">
        <v>98</v>
      </c>
      <c r="AW282" s="1" t="s">
        <v>98</v>
      </c>
      <c r="AX282" s="15">
        <v>4.2599999999999999E-2</v>
      </c>
      <c r="AY282" s="2">
        <v>30.9</v>
      </c>
      <c r="AZ282" s="1" t="s">
        <v>98</v>
      </c>
      <c r="BA282" s="3">
        <v>7.57</v>
      </c>
      <c r="BB282" s="3">
        <v>1.53</v>
      </c>
      <c r="BC282" s="1" t="s">
        <v>98</v>
      </c>
      <c r="BD282" s="1" t="s">
        <v>98</v>
      </c>
      <c r="BE282" s="3">
        <v>1.48</v>
      </c>
      <c r="BF282" s="3">
        <v>4.29</v>
      </c>
      <c r="BG282" s="1" t="s">
        <v>98</v>
      </c>
      <c r="BH282" s="1" t="s">
        <v>98</v>
      </c>
      <c r="BI282" s="1" t="s">
        <v>98</v>
      </c>
      <c r="BJ282" s="1" t="s">
        <v>98</v>
      </c>
      <c r="BK282" s="1" t="s">
        <v>98</v>
      </c>
      <c r="BL282" s="1" t="s">
        <v>98</v>
      </c>
      <c r="BM282" s="1" t="s">
        <v>98</v>
      </c>
      <c r="BN282" s="1" t="s">
        <v>98</v>
      </c>
      <c r="BO282" s="1" t="s">
        <v>98</v>
      </c>
      <c r="BP282" s="1" t="s">
        <v>98</v>
      </c>
      <c r="BQ282" s="1" t="s">
        <v>98</v>
      </c>
      <c r="BR282" s="1" t="s">
        <v>98</v>
      </c>
      <c r="BS282" s="1" t="s">
        <v>98</v>
      </c>
      <c r="BT282" s="1" t="s">
        <v>98</v>
      </c>
      <c r="BU282" s="1" t="s">
        <v>98</v>
      </c>
      <c r="BV282" s="1" t="s">
        <v>98</v>
      </c>
      <c r="BW282" s="3">
        <v>1.01</v>
      </c>
      <c r="BX282" s="3">
        <v>7.69</v>
      </c>
      <c r="BY282" s="2">
        <v>26.8</v>
      </c>
      <c r="BZ282" s="1" t="s">
        <v>98</v>
      </c>
      <c r="CA282" s="2">
        <v>30.7</v>
      </c>
      <c r="CB282" s="2">
        <v>19.7</v>
      </c>
      <c r="CC282" s="2">
        <v>23.7</v>
      </c>
      <c r="CD282" s="11">
        <v>6.5</v>
      </c>
      <c r="CE282" s="11">
        <v>2.25</v>
      </c>
      <c r="CF282" s="12" t="s">
        <v>98</v>
      </c>
      <c r="CG282" s="3">
        <f>Beams!$B$11/F282</f>
        <v>3797.2972972972975</v>
      </c>
      <c r="CH282" s="3">
        <f>Beams!$B$9/AO282</f>
        <v>1439.1805377720871</v>
      </c>
      <c r="CI282" s="3">
        <f>Beams!$C$9/AS282</f>
        <v>10603.773584905659</v>
      </c>
      <c r="CJ282" s="3">
        <f>Beams!$B$8*BE282/(AQ282*2*T282)</f>
        <v>19413.23374956238</v>
      </c>
      <c r="CK282" s="3">
        <f>Beams!$C$8*BF282/(AM282*Q282)</f>
        <v>9209.2436974789907</v>
      </c>
      <c r="CL282" s="3">
        <f>Beams!$B$12*T282/AX282</f>
        <v>54089.201877934269</v>
      </c>
      <c r="CM282" s="3">
        <f>Beams!$B$12*Q282/AX282</f>
        <v>44854.46009389672</v>
      </c>
      <c r="CN282" s="3">
        <f t="shared" si="8"/>
        <v>100789.18482788344</v>
      </c>
      <c r="CO282" s="3">
        <f t="shared" si="9"/>
        <v>80877.140431840264</v>
      </c>
      <c r="CP282" s="3"/>
      <c r="CQ282" s="3">
        <f>MIN(Beams!$B$21:$B$22)/MAX(CN282:CP282)-1</f>
        <v>-0.80156601093506441</v>
      </c>
      <c r="CS282" s="1"/>
      <c r="CT282" s="3"/>
      <c r="CU282" s="3"/>
      <c r="CV282" s="1"/>
      <c r="CW282" s="1"/>
      <c r="CX282" s="1"/>
      <c r="CY282" s="2"/>
      <c r="CZ282" s="2"/>
      <c r="DA282" s="2"/>
      <c r="DB282" s="1"/>
      <c r="DC282" s="1"/>
      <c r="DD282" s="1"/>
      <c r="DE282" s="1"/>
      <c r="DF282" s="1"/>
      <c r="DG282" s="3"/>
      <c r="DH282" s="1"/>
      <c r="DI282" s="1"/>
      <c r="DJ282" s="2"/>
      <c r="DK282" s="1"/>
      <c r="DL282" s="1"/>
      <c r="DM282" s="2"/>
      <c r="DN282" s="1"/>
      <c r="DO282" s="1"/>
      <c r="DP282" s="2"/>
      <c r="DQ282" s="3"/>
      <c r="DR282" s="1"/>
      <c r="DS282" s="2"/>
      <c r="DT282" s="2"/>
      <c r="DU282" s="1"/>
      <c r="DV282" s="1"/>
      <c r="DW282" s="1"/>
      <c r="DX282" s="1"/>
      <c r="DY282" s="2"/>
      <c r="DZ282" s="1"/>
      <c r="EA282" s="1"/>
      <c r="EB282" s="1"/>
      <c r="EC282" s="1"/>
      <c r="ED282" s="4"/>
      <c r="EE282" s="2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</row>
    <row r="283" spans="1:162" x14ac:dyDescent="0.55000000000000004">
      <c r="A283" s="1" t="s">
        <v>17</v>
      </c>
      <c r="B283" s="1" t="s">
        <v>378</v>
      </c>
      <c r="C283" s="1" t="s">
        <v>378</v>
      </c>
      <c r="D283" s="1" t="s">
        <v>100</v>
      </c>
      <c r="E283" s="2">
        <v>25</v>
      </c>
      <c r="F283" s="3">
        <v>7.34</v>
      </c>
      <c r="G283" s="3">
        <v>6.38</v>
      </c>
      <c r="H283" s="11">
        <v>6.375</v>
      </c>
      <c r="I283" s="1" t="s">
        <v>98</v>
      </c>
      <c r="J283" s="1" t="s">
        <v>98</v>
      </c>
      <c r="K283" s="1" t="s">
        <v>98</v>
      </c>
      <c r="L283" s="3">
        <v>6.08</v>
      </c>
      <c r="M283" s="11">
        <v>6.125</v>
      </c>
      <c r="N283" s="11" t="s">
        <v>98</v>
      </c>
      <c r="O283" s="1" t="s">
        <v>98</v>
      </c>
      <c r="P283" s="1" t="s">
        <v>98</v>
      </c>
      <c r="Q283" s="14">
        <v>0.32</v>
      </c>
      <c r="R283" s="11">
        <v>0.3125</v>
      </c>
      <c r="S283" s="13">
        <v>0.1875</v>
      </c>
      <c r="T283" s="14">
        <v>0.45500000000000002</v>
      </c>
      <c r="U283" s="13">
        <v>0.4375</v>
      </c>
      <c r="V283" s="1" t="s">
        <v>98</v>
      </c>
      <c r="W283" s="1" t="s">
        <v>98</v>
      </c>
      <c r="X283" s="1" t="s">
        <v>98</v>
      </c>
      <c r="Y283" s="17">
        <v>0.70499999999999996</v>
      </c>
      <c r="Z283" s="18">
        <v>0.9375</v>
      </c>
      <c r="AA283" s="18">
        <v>0.5625</v>
      </c>
      <c r="AB283" s="1" t="s">
        <v>98</v>
      </c>
      <c r="AC283" s="1" t="s">
        <v>98</v>
      </c>
      <c r="AD283" s="1" t="s">
        <v>98</v>
      </c>
      <c r="AE283" s="1" t="s">
        <v>98</v>
      </c>
      <c r="AF283" s="1" t="s">
        <v>98</v>
      </c>
      <c r="AG283" s="3">
        <v>6.68</v>
      </c>
      <c r="AH283" s="1" t="s">
        <v>98</v>
      </c>
      <c r="AI283" s="1" t="s">
        <v>98</v>
      </c>
      <c r="AJ283" s="2">
        <v>15.5</v>
      </c>
      <c r="AK283" s="1" t="s">
        <v>98</v>
      </c>
      <c r="AL283" s="1" t="s">
        <v>98</v>
      </c>
      <c r="AM283" s="2">
        <v>53.4</v>
      </c>
      <c r="AN283" s="2">
        <v>18.899999999999999</v>
      </c>
      <c r="AO283" s="2">
        <v>16.7</v>
      </c>
      <c r="AP283" s="3">
        <v>2.7</v>
      </c>
      <c r="AQ283" s="2">
        <v>17.100000000000001</v>
      </c>
      <c r="AR283" s="3">
        <v>8.56</v>
      </c>
      <c r="AS283" s="3">
        <v>5.61</v>
      </c>
      <c r="AT283" s="3">
        <v>1.52</v>
      </c>
      <c r="AU283" s="1" t="s">
        <v>98</v>
      </c>
      <c r="AV283" s="1" t="s">
        <v>98</v>
      </c>
      <c r="AW283" s="1" t="s">
        <v>98</v>
      </c>
      <c r="AX283" s="14">
        <v>0.46100000000000002</v>
      </c>
      <c r="AY283" s="4">
        <v>150</v>
      </c>
      <c r="AZ283" s="1" t="s">
        <v>98</v>
      </c>
      <c r="BA283" s="3">
        <v>9.01</v>
      </c>
      <c r="BB283" s="3">
        <v>6.23</v>
      </c>
      <c r="BC283" s="1" t="s">
        <v>98</v>
      </c>
      <c r="BD283" s="1" t="s">
        <v>98</v>
      </c>
      <c r="BE283" s="3">
        <v>3.88</v>
      </c>
      <c r="BF283" s="3">
        <v>9.39</v>
      </c>
      <c r="BG283" s="1" t="s">
        <v>98</v>
      </c>
      <c r="BH283" s="1" t="s">
        <v>98</v>
      </c>
      <c r="BI283" s="1" t="s">
        <v>98</v>
      </c>
      <c r="BJ283" s="1" t="s">
        <v>98</v>
      </c>
      <c r="BK283" s="1" t="s">
        <v>98</v>
      </c>
      <c r="BL283" s="1" t="s">
        <v>98</v>
      </c>
      <c r="BM283" s="1" t="s">
        <v>98</v>
      </c>
      <c r="BN283" s="1" t="s">
        <v>98</v>
      </c>
      <c r="BO283" s="1" t="s">
        <v>98</v>
      </c>
      <c r="BP283" s="1" t="s">
        <v>98</v>
      </c>
      <c r="BQ283" s="1" t="s">
        <v>98</v>
      </c>
      <c r="BR283" s="1" t="s">
        <v>98</v>
      </c>
      <c r="BS283" s="1" t="s">
        <v>98</v>
      </c>
      <c r="BT283" s="1" t="s">
        <v>98</v>
      </c>
      <c r="BU283" s="1" t="s">
        <v>98</v>
      </c>
      <c r="BV283" s="1" t="s">
        <v>98</v>
      </c>
      <c r="BW283" s="3">
        <v>1.74</v>
      </c>
      <c r="BX283" s="3">
        <v>5.93</v>
      </c>
      <c r="BY283" s="2">
        <v>29.9</v>
      </c>
      <c r="BZ283" s="1" t="s">
        <v>98</v>
      </c>
      <c r="CA283" s="2">
        <v>36</v>
      </c>
      <c r="CB283" s="2">
        <v>18.8</v>
      </c>
      <c r="CC283" s="2">
        <v>24.9</v>
      </c>
      <c r="CD283" s="11">
        <v>4.5</v>
      </c>
      <c r="CE283" s="11">
        <v>3.5</v>
      </c>
      <c r="CF283" s="12" t="s">
        <v>98</v>
      </c>
      <c r="CG283" s="3">
        <f>Beams!$B$11/F283</f>
        <v>1531.3351498637603</v>
      </c>
      <c r="CH283" s="3">
        <f>Beams!$B$9/AO283</f>
        <v>673.05389221556891</v>
      </c>
      <c r="CI283" s="3">
        <f>Beams!$C$9/AS283</f>
        <v>2003.5650623885917</v>
      </c>
      <c r="CJ283" s="3">
        <f>Beams!$B$8*BE283/(AQ283*2*T283)</f>
        <v>2802.5962341751811</v>
      </c>
      <c r="CK283" s="3">
        <f>Beams!$C$8*BF283/(AM283*Q283)</f>
        <v>6176.4747191011238</v>
      </c>
      <c r="CL283" s="3">
        <f>Beams!$B$12*T283/AX283</f>
        <v>11093.709327548806</v>
      </c>
      <c r="CM283" s="3">
        <f>Beams!$B$12*Q283/AX283</f>
        <v>7802.1691973969628</v>
      </c>
      <c r="CN283" s="3">
        <f t="shared" si="8"/>
        <v>20260.347347298299</v>
      </c>
      <c r="CO283" s="3">
        <f t="shared" si="9"/>
        <v>17741.897592050977</v>
      </c>
      <c r="CP283" s="3"/>
      <c r="CQ283" s="3">
        <f>MIN(Beams!$B$21:$B$22)/MAX(CN283:CP283)-1</f>
        <v>-1.2850092983870631E-2</v>
      </c>
      <c r="CS283" s="1"/>
      <c r="CT283" s="3"/>
      <c r="CU283" s="3"/>
      <c r="CV283" s="1"/>
      <c r="CW283" s="1"/>
      <c r="CX283" s="1"/>
      <c r="CY283" s="2"/>
      <c r="CZ283" s="2"/>
      <c r="DA283" s="2"/>
      <c r="DB283" s="1"/>
      <c r="DC283" s="1"/>
      <c r="DD283" s="1"/>
      <c r="DE283" s="1"/>
      <c r="DF283" s="1"/>
      <c r="DG283" s="2"/>
      <c r="DH283" s="1"/>
      <c r="DI283" s="1"/>
      <c r="DJ283" s="2"/>
      <c r="DK283" s="1"/>
      <c r="DL283" s="1"/>
      <c r="DM283" s="2"/>
      <c r="DN283" s="1"/>
      <c r="DO283" s="1"/>
      <c r="DP283" s="2"/>
      <c r="DQ283" s="3"/>
      <c r="DR283" s="2"/>
      <c r="DS283" s="2"/>
      <c r="DT283" s="2"/>
      <c r="DU283" s="1"/>
      <c r="DV283" s="1"/>
      <c r="DW283" s="1"/>
      <c r="DX283" s="2"/>
      <c r="DY283" s="2"/>
      <c r="DZ283" s="1"/>
      <c r="EA283" s="1"/>
      <c r="EB283" s="1"/>
      <c r="EC283" s="1"/>
      <c r="ED283" s="4"/>
      <c r="EE283" s="2"/>
      <c r="EF283" s="2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</row>
    <row r="284" spans="1:162" x14ac:dyDescent="0.55000000000000004">
      <c r="A284" s="1" t="s">
        <v>17</v>
      </c>
      <c r="B284" s="1" t="s">
        <v>379</v>
      </c>
      <c r="C284" s="1" t="s">
        <v>379</v>
      </c>
      <c r="D284" s="1" t="s">
        <v>100</v>
      </c>
      <c r="E284" s="2">
        <v>20</v>
      </c>
      <c r="F284" s="3">
        <v>5.87</v>
      </c>
      <c r="G284" s="3">
        <v>6.2</v>
      </c>
      <c r="H284" s="11">
        <v>6.25</v>
      </c>
      <c r="I284" s="1" t="s">
        <v>98</v>
      </c>
      <c r="J284" s="1" t="s">
        <v>98</v>
      </c>
      <c r="K284" s="1" t="s">
        <v>98</v>
      </c>
      <c r="L284" s="3">
        <v>6.02</v>
      </c>
      <c r="M284" s="11">
        <v>6</v>
      </c>
      <c r="N284" s="11" t="s">
        <v>98</v>
      </c>
      <c r="O284" s="1" t="s">
        <v>98</v>
      </c>
      <c r="P284" s="1" t="s">
        <v>98</v>
      </c>
      <c r="Q284" s="14">
        <v>0.26</v>
      </c>
      <c r="R284" s="11">
        <v>0.25</v>
      </c>
      <c r="S284" s="13">
        <v>0.125</v>
      </c>
      <c r="T284" s="14">
        <v>0.36499999999999999</v>
      </c>
      <c r="U284" s="13">
        <v>0.375</v>
      </c>
      <c r="V284" s="1" t="s">
        <v>98</v>
      </c>
      <c r="W284" s="1" t="s">
        <v>98</v>
      </c>
      <c r="X284" s="1" t="s">
        <v>98</v>
      </c>
      <c r="Y284" s="17">
        <v>0.61499999999999999</v>
      </c>
      <c r="Z284" s="18">
        <v>0.875</v>
      </c>
      <c r="AA284" s="18">
        <v>0.5625</v>
      </c>
      <c r="AB284" s="1" t="s">
        <v>98</v>
      </c>
      <c r="AC284" s="1" t="s">
        <v>98</v>
      </c>
      <c r="AD284" s="1" t="s">
        <v>98</v>
      </c>
      <c r="AE284" s="1" t="s">
        <v>98</v>
      </c>
      <c r="AF284" s="1" t="s">
        <v>98</v>
      </c>
      <c r="AG284" s="3">
        <v>8.25</v>
      </c>
      <c r="AH284" s="1" t="s">
        <v>98</v>
      </c>
      <c r="AI284" s="1" t="s">
        <v>98</v>
      </c>
      <c r="AJ284" s="2">
        <v>19.100000000000001</v>
      </c>
      <c r="AK284" s="1" t="s">
        <v>98</v>
      </c>
      <c r="AL284" s="1" t="s">
        <v>98</v>
      </c>
      <c r="AM284" s="2">
        <v>41.4</v>
      </c>
      <c r="AN284" s="2">
        <v>14.9</v>
      </c>
      <c r="AO284" s="2">
        <v>13.4</v>
      </c>
      <c r="AP284" s="3">
        <v>2.66</v>
      </c>
      <c r="AQ284" s="2">
        <v>13.3</v>
      </c>
      <c r="AR284" s="3">
        <v>6.72</v>
      </c>
      <c r="AS284" s="3">
        <v>4.41</v>
      </c>
      <c r="AT284" s="3">
        <v>1.5</v>
      </c>
      <c r="AU284" s="1" t="s">
        <v>98</v>
      </c>
      <c r="AV284" s="1" t="s">
        <v>98</v>
      </c>
      <c r="AW284" s="1" t="s">
        <v>98</v>
      </c>
      <c r="AX284" s="14">
        <v>0.24</v>
      </c>
      <c r="AY284" s="4">
        <v>113</v>
      </c>
      <c r="AZ284" s="1" t="s">
        <v>98</v>
      </c>
      <c r="BA284" s="3">
        <v>8.7799999999999994</v>
      </c>
      <c r="BB284" s="3">
        <v>4.82</v>
      </c>
      <c r="BC284" s="1" t="s">
        <v>98</v>
      </c>
      <c r="BD284" s="1" t="s">
        <v>98</v>
      </c>
      <c r="BE284" s="3">
        <v>3.07</v>
      </c>
      <c r="BF284" s="3">
        <v>7.38</v>
      </c>
      <c r="BG284" s="1" t="s">
        <v>98</v>
      </c>
      <c r="BH284" s="1" t="s">
        <v>98</v>
      </c>
      <c r="BI284" s="1" t="s">
        <v>98</v>
      </c>
      <c r="BJ284" s="1" t="s">
        <v>98</v>
      </c>
      <c r="BK284" s="1" t="s">
        <v>98</v>
      </c>
      <c r="BL284" s="1" t="s">
        <v>98</v>
      </c>
      <c r="BM284" s="1" t="s">
        <v>98</v>
      </c>
      <c r="BN284" s="1" t="s">
        <v>98</v>
      </c>
      <c r="BO284" s="1" t="s">
        <v>98</v>
      </c>
      <c r="BP284" s="1" t="s">
        <v>98</v>
      </c>
      <c r="BQ284" s="1" t="s">
        <v>98</v>
      </c>
      <c r="BR284" s="1" t="s">
        <v>98</v>
      </c>
      <c r="BS284" s="1" t="s">
        <v>98</v>
      </c>
      <c r="BT284" s="1" t="s">
        <v>98</v>
      </c>
      <c r="BU284" s="1" t="s">
        <v>98</v>
      </c>
      <c r="BV284" s="1" t="s">
        <v>98</v>
      </c>
      <c r="BW284" s="3">
        <v>1.7</v>
      </c>
      <c r="BX284" s="3">
        <v>5.84</v>
      </c>
      <c r="BY284" s="2">
        <v>29.5</v>
      </c>
      <c r="BZ284" s="1" t="s">
        <v>98</v>
      </c>
      <c r="CA284" s="2">
        <v>35.5</v>
      </c>
      <c r="CB284" s="2">
        <v>18.399999999999999</v>
      </c>
      <c r="CC284" s="2">
        <v>24.4</v>
      </c>
      <c r="CD284" s="11">
        <v>4.5</v>
      </c>
      <c r="CE284" s="11">
        <v>3.5</v>
      </c>
      <c r="CF284" s="12" t="s">
        <v>98</v>
      </c>
      <c r="CG284" s="3">
        <f>Beams!$B$11/F284</f>
        <v>1914.8211243611584</v>
      </c>
      <c r="CH284" s="3">
        <f>Beams!$B$9/AO284</f>
        <v>838.80597014925365</v>
      </c>
      <c r="CI284" s="3">
        <f>Beams!$C$9/AS284</f>
        <v>2548.75283446712</v>
      </c>
      <c r="CJ284" s="3">
        <f>Beams!$B$8*BE284/(AQ284*2*T284)</f>
        <v>3554.104439180142</v>
      </c>
      <c r="CK284" s="3">
        <f>Beams!$C$8*BF284/(AM284*Q284)</f>
        <v>7706.3545150501677</v>
      </c>
      <c r="CL284" s="3">
        <f>Beams!$B$12*T284/AX284</f>
        <v>17094.166666666664</v>
      </c>
      <c r="CM284" s="3">
        <f>Beams!$B$12*Q284/AX284</f>
        <v>12176.666666666668</v>
      </c>
      <c r="CN284" s="3">
        <f t="shared" si="8"/>
        <v>30702.472377454505</v>
      </c>
      <c r="CO284" s="3">
        <f t="shared" si="9"/>
        <v>25516.515553254121</v>
      </c>
      <c r="CP284" s="3"/>
      <c r="CQ284" s="3">
        <f>MIN(Beams!$B$21:$B$22)/MAX(CN284:CP284)-1</f>
        <v>-0.34858666252928749</v>
      </c>
      <c r="CS284" s="1"/>
      <c r="CT284" s="2"/>
      <c r="CU284" s="3"/>
      <c r="CV284" s="1"/>
      <c r="CW284" s="1"/>
      <c r="CX284" s="1"/>
      <c r="CY284" s="2"/>
      <c r="CZ284" s="2"/>
      <c r="DA284" s="2"/>
      <c r="DB284" s="1"/>
      <c r="DC284" s="1"/>
      <c r="DD284" s="1"/>
      <c r="DE284" s="1"/>
      <c r="DF284" s="1"/>
      <c r="DG284" s="3"/>
      <c r="DH284" s="1"/>
      <c r="DI284" s="1"/>
      <c r="DJ284" s="2"/>
      <c r="DK284" s="1"/>
      <c r="DL284" s="1"/>
      <c r="DM284" s="2"/>
      <c r="DN284" s="1"/>
      <c r="DO284" s="1"/>
      <c r="DP284" s="2"/>
      <c r="DQ284" s="3"/>
      <c r="DR284" s="2"/>
      <c r="DS284" s="2"/>
      <c r="DT284" s="2"/>
      <c r="DU284" s="1"/>
      <c r="DV284" s="1"/>
      <c r="DW284" s="1"/>
      <c r="DX284" s="2"/>
      <c r="DY284" s="2"/>
      <c r="DZ284" s="1"/>
      <c r="EA284" s="1"/>
      <c r="EB284" s="1"/>
      <c r="EC284" s="1"/>
      <c r="ED284" s="4"/>
      <c r="EE284" s="2"/>
      <c r="EF284" s="2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</row>
    <row r="285" spans="1:162" x14ac:dyDescent="0.55000000000000004">
      <c r="A285" s="1" t="s">
        <v>17</v>
      </c>
      <c r="B285" s="1" t="s">
        <v>380</v>
      </c>
      <c r="C285" s="1" t="s">
        <v>380</v>
      </c>
      <c r="D285" s="1" t="s">
        <v>100</v>
      </c>
      <c r="E285" s="2">
        <v>15</v>
      </c>
      <c r="F285" s="3">
        <v>4.43</v>
      </c>
      <c r="G285" s="3">
        <v>5.99</v>
      </c>
      <c r="H285" s="11">
        <v>6</v>
      </c>
      <c r="I285" s="1" t="s">
        <v>98</v>
      </c>
      <c r="J285" s="1" t="s">
        <v>98</v>
      </c>
      <c r="K285" s="1" t="s">
        <v>98</v>
      </c>
      <c r="L285" s="3">
        <v>5.99</v>
      </c>
      <c r="M285" s="11">
        <v>6</v>
      </c>
      <c r="N285" s="11" t="s">
        <v>98</v>
      </c>
      <c r="O285" s="1" t="s">
        <v>98</v>
      </c>
      <c r="P285" s="1" t="s">
        <v>98</v>
      </c>
      <c r="Q285" s="14">
        <v>0.23</v>
      </c>
      <c r="R285" s="11">
        <v>0.25</v>
      </c>
      <c r="S285" s="13">
        <v>0.125</v>
      </c>
      <c r="T285" s="14">
        <v>0.26</v>
      </c>
      <c r="U285" s="13">
        <v>0.25</v>
      </c>
      <c r="V285" s="1" t="s">
        <v>98</v>
      </c>
      <c r="W285" s="1" t="s">
        <v>98</v>
      </c>
      <c r="X285" s="1" t="s">
        <v>98</v>
      </c>
      <c r="Y285" s="17">
        <v>0.51</v>
      </c>
      <c r="Z285" s="18">
        <v>0.75</v>
      </c>
      <c r="AA285" s="18">
        <v>0.5625</v>
      </c>
      <c r="AB285" s="1" t="s">
        <v>98</v>
      </c>
      <c r="AC285" s="1" t="s">
        <v>98</v>
      </c>
      <c r="AD285" s="1" t="s">
        <v>98</v>
      </c>
      <c r="AE285" s="1" t="s">
        <v>98</v>
      </c>
      <c r="AF285" s="1" t="s">
        <v>98</v>
      </c>
      <c r="AG285" s="2">
        <v>11.5</v>
      </c>
      <c r="AH285" s="1" t="s">
        <v>98</v>
      </c>
      <c r="AI285" s="1" t="s">
        <v>98</v>
      </c>
      <c r="AJ285" s="2">
        <v>21.6</v>
      </c>
      <c r="AK285" s="1" t="s">
        <v>98</v>
      </c>
      <c r="AL285" s="1" t="s">
        <v>98</v>
      </c>
      <c r="AM285" s="2">
        <v>29.1</v>
      </c>
      <c r="AN285" s="2">
        <v>10.8</v>
      </c>
      <c r="AO285" s="3">
        <v>9.7200000000000006</v>
      </c>
      <c r="AP285" s="3">
        <v>2.56</v>
      </c>
      <c r="AQ285" s="3">
        <v>9.32</v>
      </c>
      <c r="AR285" s="3">
        <v>4.75</v>
      </c>
      <c r="AS285" s="3">
        <v>3.11</v>
      </c>
      <c r="AT285" s="3">
        <v>1.45</v>
      </c>
      <c r="AU285" s="1" t="s">
        <v>98</v>
      </c>
      <c r="AV285" s="1" t="s">
        <v>98</v>
      </c>
      <c r="AW285" s="1" t="s">
        <v>98</v>
      </c>
      <c r="AX285" s="14">
        <v>0.10100000000000001</v>
      </c>
      <c r="AY285" s="2">
        <v>76.5</v>
      </c>
      <c r="AZ285" s="1" t="s">
        <v>98</v>
      </c>
      <c r="BA285" s="3">
        <v>8.58</v>
      </c>
      <c r="BB285" s="3">
        <v>3.34</v>
      </c>
      <c r="BC285" s="1" t="s">
        <v>98</v>
      </c>
      <c r="BD285" s="1" t="s">
        <v>98</v>
      </c>
      <c r="BE285" s="3">
        <v>2.15</v>
      </c>
      <c r="BF285" s="3">
        <v>5.32</v>
      </c>
      <c r="BG285" s="1" t="s">
        <v>98</v>
      </c>
      <c r="BH285" s="1" t="s">
        <v>98</v>
      </c>
      <c r="BI285" s="1" t="s">
        <v>98</v>
      </c>
      <c r="BJ285" s="1" t="s">
        <v>98</v>
      </c>
      <c r="BK285" s="1" t="s">
        <v>98</v>
      </c>
      <c r="BL285" s="1" t="s">
        <v>98</v>
      </c>
      <c r="BM285" s="1" t="s">
        <v>98</v>
      </c>
      <c r="BN285" s="1" t="s">
        <v>98</v>
      </c>
      <c r="BO285" s="1" t="s">
        <v>98</v>
      </c>
      <c r="BP285" s="1" t="s">
        <v>98</v>
      </c>
      <c r="BQ285" s="1" t="s">
        <v>98</v>
      </c>
      <c r="BR285" s="1" t="s">
        <v>98</v>
      </c>
      <c r="BS285" s="1" t="s">
        <v>98</v>
      </c>
      <c r="BT285" s="1" t="s">
        <v>98</v>
      </c>
      <c r="BU285" s="1" t="s">
        <v>98</v>
      </c>
      <c r="BV285" s="1" t="s">
        <v>98</v>
      </c>
      <c r="BW285" s="3">
        <v>1.66</v>
      </c>
      <c r="BX285" s="3">
        <v>5.73</v>
      </c>
      <c r="BY285" s="2">
        <v>29.1</v>
      </c>
      <c r="BZ285" s="1" t="s">
        <v>98</v>
      </c>
      <c r="CA285" s="2">
        <v>35.1</v>
      </c>
      <c r="CB285" s="2">
        <v>18</v>
      </c>
      <c r="CC285" s="2">
        <v>24</v>
      </c>
      <c r="CD285" s="11">
        <v>4.5</v>
      </c>
      <c r="CE285" s="11">
        <v>3.5</v>
      </c>
      <c r="CF285" s="12" t="s">
        <v>98</v>
      </c>
      <c r="CG285" s="3">
        <f>Beams!$B$11/F285</f>
        <v>2537.2460496613999</v>
      </c>
      <c r="CH285" s="3">
        <f>Beams!$B$9/AO285</f>
        <v>1156.3786008230452</v>
      </c>
      <c r="CI285" s="3">
        <f>Beams!$C$9/AS285</f>
        <v>3614.1479099678459</v>
      </c>
      <c r="CJ285" s="3">
        <f>Beams!$B$8*BE285/(AQ285*2*T285)</f>
        <v>4986.3816441069657</v>
      </c>
      <c r="CK285" s="3">
        <f>Beams!$C$8*BF285/(AM285*Q285)</f>
        <v>8934.229792320335</v>
      </c>
      <c r="CL285" s="3">
        <f>Beams!$B$12*T285/AX285</f>
        <v>28934.653465346535</v>
      </c>
      <c r="CM285" s="3">
        <f>Beams!$B$12*Q285/AX285</f>
        <v>25596.039603960398</v>
      </c>
      <c r="CN285" s="3">
        <f t="shared" si="8"/>
        <v>51377.40806012338</v>
      </c>
      <c r="CO285" s="3">
        <f t="shared" si="9"/>
        <v>47521.95972351919</v>
      </c>
      <c r="CP285" s="3"/>
      <c r="CQ285" s="3">
        <f>MIN(Beams!$B$21:$B$22)/MAX(CN285:CP285)-1</f>
        <v>-0.61072384234340116</v>
      </c>
      <c r="CS285" s="1"/>
      <c r="CT285" s="3"/>
      <c r="CU285" s="3"/>
      <c r="CV285" s="1"/>
      <c r="CW285" s="1"/>
      <c r="CX285" s="1"/>
      <c r="CY285" s="2"/>
      <c r="CZ285" s="2"/>
      <c r="DA285" s="2"/>
      <c r="DB285" s="1"/>
      <c r="DC285" s="1"/>
      <c r="DD285" s="1"/>
      <c r="DE285" s="1"/>
      <c r="DF285" s="1"/>
      <c r="DG285" s="3"/>
      <c r="DH285" s="1"/>
      <c r="DI285" s="1"/>
      <c r="DJ285" s="2"/>
      <c r="DK285" s="1"/>
      <c r="DL285" s="1"/>
      <c r="DM285" s="3"/>
      <c r="DN285" s="1"/>
      <c r="DO285" s="1"/>
      <c r="DP285" s="2"/>
      <c r="DQ285" s="3"/>
      <c r="DR285" s="2"/>
      <c r="DS285" s="2"/>
      <c r="DT285" s="2"/>
      <c r="DU285" s="1"/>
      <c r="DV285" s="1"/>
      <c r="DW285" s="1"/>
      <c r="DX285" s="2"/>
      <c r="DY285" s="3"/>
      <c r="DZ285" s="1"/>
      <c r="EA285" s="1"/>
      <c r="EB285" s="14"/>
      <c r="EC285" s="1"/>
      <c r="ED285" s="4"/>
      <c r="EE285" s="2"/>
      <c r="EF285" s="2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</row>
    <row r="286" spans="1:162" x14ac:dyDescent="0.55000000000000004">
      <c r="A286" s="1" t="s">
        <v>17</v>
      </c>
      <c r="B286" s="1" t="s">
        <v>381</v>
      </c>
      <c r="C286" s="1" t="s">
        <v>381</v>
      </c>
      <c r="D286" s="1" t="s">
        <v>100</v>
      </c>
      <c r="E286" s="2">
        <v>16</v>
      </c>
      <c r="F286" s="3">
        <v>4.74</v>
      </c>
      <c r="G286" s="3">
        <v>6.28</v>
      </c>
      <c r="H286" s="11">
        <v>6.25</v>
      </c>
      <c r="I286" s="1" t="s">
        <v>98</v>
      </c>
      <c r="J286" s="1" t="s">
        <v>98</v>
      </c>
      <c r="K286" s="1" t="s">
        <v>98</v>
      </c>
      <c r="L286" s="3">
        <v>4.03</v>
      </c>
      <c r="M286" s="11">
        <v>4</v>
      </c>
      <c r="N286" s="11" t="s">
        <v>98</v>
      </c>
      <c r="O286" s="1" t="s">
        <v>98</v>
      </c>
      <c r="P286" s="1" t="s">
        <v>98</v>
      </c>
      <c r="Q286" s="14">
        <v>0.26</v>
      </c>
      <c r="R286" s="11">
        <v>0.25</v>
      </c>
      <c r="S286" s="13">
        <v>0.125</v>
      </c>
      <c r="T286" s="14">
        <v>0.40500000000000003</v>
      </c>
      <c r="U286" s="13">
        <v>0.375</v>
      </c>
      <c r="V286" s="1" t="s">
        <v>98</v>
      </c>
      <c r="W286" s="1" t="s">
        <v>98</v>
      </c>
      <c r="X286" s="1" t="s">
        <v>98</v>
      </c>
      <c r="Y286" s="17">
        <v>0.65500000000000003</v>
      </c>
      <c r="Z286" s="18">
        <v>0.875</v>
      </c>
      <c r="AA286" s="18">
        <v>0.5625</v>
      </c>
      <c r="AB286" s="1" t="s">
        <v>98</v>
      </c>
      <c r="AC286" s="1" t="s">
        <v>98</v>
      </c>
      <c r="AD286" s="1" t="s">
        <v>98</v>
      </c>
      <c r="AE286" s="1" t="s">
        <v>98</v>
      </c>
      <c r="AF286" s="1" t="s">
        <v>98</v>
      </c>
      <c r="AG286" s="3">
        <v>4.9800000000000004</v>
      </c>
      <c r="AH286" s="1" t="s">
        <v>98</v>
      </c>
      <c r="AI286" s="1" t="s">
        <v>98</v>
      </c>
      <c r="AJ286" s="2">
        <v>19.100000000000001</v>
      </c>
      <c r="AK286" s="1" t="s">
        <v>98</v>
      </c>
      <c r="AL286" s="1" t="s">
        <v>98</v>
      </c>
      <c r="AM286" s="2">
        <v>32.1</v>
      </c>
      <c r="AN286" s="2">
        <v>11.7</v>
      </c>
      <c r="AO286" s="2">
        <v>10.199999999999999</v>
      </c>
      <c r="AP286" s="3">
        <v>2.6</v>
      </c>
      <c r="AQ286" s="3">
        <v>4.43</v>
      </c>
      <c r="AR286" s="3">
        <v>3.39</v>
      </c>
      <c r="AS286" s="3">
        <v>2.2000000000000002</v>
      </c>
      <c r="AT286" s="14">
        <v>0.96699999999999997</v>
      </c>
      <c r="AU286" s="1" t="s">
        <v>98</v>
      </c>
      <c r="AV286" s="1" t="s">
        <v>98</v>
      </c>
      <c r="AW286" s="1" t="s">
        <v>98</v>
      </c>
      <c r="AX286" s="14">
        <v>0.223</v>
      </c>
      <c r="AY286" s="2">
        <v>38.200000000000003</v>
      </c>
      <c r="AZ286" s="1" t="s">
        <v>98</v>
      </c>
      <c r="BA286" s="3">
        <v>5.92</v>
      </c>
      <c r="BB286" s="3">
        <v>2.42</v>
      </c>
      <c r="BC286" s="1" t="s">
        <v>98</v>
      </c>
      <c r="BD286" s="1" t="s">
        <v>98</v>
      </c>
      <c r="BE286" s="3">
        <v>2.2400000000000002</v>
      </c>
      <c r="BF286" s="3">
        <v>5.77</v>
      </c>
      <c r="BG286" s="1" t="s">
        <v>98</v>
      </c>
      <c r="BH286" s="1" t="s">
        <v>98</v>
      </c>
      <c r="BI286" s="1" t="s">
        <v>98</v>
      </c>
      <c r="BJ286" s="1" t="s">
        <v>98</v>
      </c>
      <c r="BK286" s="1" t="s">
        <v>98</v>
      </c>
      <c r="BL286" s="1" t="s">
        <v>98</v>
      </c>
      <c r="BM286" s="1" t="s">
        <v>98</v>
      </c>
      <c r="BN286" s="1" t="s">
        <v>98</v>
      </c>
      <c r="BO286" s="1" t="s">
        <v>98</v>
      </c>
      <c r="BP286" s="1" t="s">
        <v>98</v>
      </c>
      <c r="BQ286" s="1" t="s">
        <v>98</v>
      </c>
      <c r="BR286" s="1" t="s">
        <v>98</v>
      </c>
      <c r="BS286" s="1" t="s">
        <v>98</v>
      </c>
      <c r="BT286" s="1" t="s">
        <v>98</v>
      </c>
      <c r="BU286" s="1" t="s">
        <v>98</v>
      </c>
      <c r="BV286" s="1" t="s">
        <v>98</v>
      </c>
      <c r="BW286" s="3">
        <v>1.1299999999999999</v>
      </c>
      <c r="BX286" s="3">
        <v>5.88</v>
      </c>
      <c r="BY286" s="2">
        <v>23.7</v>
      </c>
      <c r="BZ286" s="1" t="s">
        <v>98</v>
      </c>
      <c r="CA286" s="2">
        <v>27.7</v>
      </c>
      <c r="CB286" s="2">
        <v>16.600000000000001</v>
      </c>
      <c r="CC286" s="2">
        <v>20.6</v>
      </c>
      <c r="CD286" s="11">
        <v>4.5</v>
      </c>
      <c r="CE286" s="11">
        <v>2.25</v>
      </c>
      <c r="CF286" s="12" t="s">
        <v>98</v>
      </c>
      <c r="CG286" s="3">
        <f>Beams!$B$11/F286</f>
        <v>2371.3080168776369</v>
      </c>
      <c r="CH286" s="3">
        <f>Beams!$B$9/AO286</f>
        <v>1101.9607843137255</v>
      </c>
      <c r="CI286" s="3">
        <f>Beams!$C$9/AS286</f>
        <v>5109.090909090909</v>
      </c>
      <c r="CJ286" s="3">
        <f>Beams!$B$8*BE286/(AQ286*2*T286)</f>
        <v>7016.5816681994265</v>
      </c>
      <c r="CK286" s="3">
        <f>Beams!$C$8*BF286/(AM286*Q286)</f>
        <v>7770.7644380541569</v>
      </c>
      <c r="CL286" s="3">
        <f>Beams!$B$12*T286/AX286</f>
        <v>20413.45291479821</v>
      </c>
      <c r="CM286" s="3">
        <f>Beams!$B$12*Q286/AX286</f>
        <v>13104.932735426009</v>
      </c>
      <c r="CN286" s="3">
        <f t="shared" si="8"/>
        <v>38359.892242161783</v>
      </c>
      <c r="CO286" s="3">
        <f t="shared" si="9"/>
        <v>27749.396823210023</v>
      </c>
      <c r="CP286" s="3"/>
      <c r="CQ286" s="3">
        <f>MIN(Beams!$B$21:$B$22)/MAX(CN286:CP286)-1</f>
        <v>-0.47862210160179286</v>
      </c>
      <c r="CS286" s="1"/>
      <c r="CT286" s="3"/>
      <c r="CU286" s="3"/>
      <c r="CV286" s="1"/>
      <c r="CW286" s="1"/>
      <c r="CX286" s="1"/>
      <c r="CY286" s="2"/>
      <c r="CZ286" s="2"/>
      <c r="DA286" s="2"/>
      <c r="DB286" s="1"/>
      <c r="DC286" s="1"/>
      <c r="DD286" s="1"/>
      <c r="DE286" s="1"/>
      <c r="DF286" s="1"/>
      <c r="DG286" s="3"/>
      <c r="DH286" s="1"/>
      <c r="DI286" s="1"/>
      <c r="DJ286" s="2"/>
      <c r="DK286" s="1"/>
      <c r="DL286" s="1"/>
      <c r="DM286" s="3"/>
      <c r="DN286" s="1"/>
      <c r="DO286" s="2"/>
      <c r="DP286" s="2"/>
      <c r="DQ286" s="14"/>
      <c r="DR286" s="2"/>
      <c r="DS286" s="2"/>
      <c r="DT286" s="2"/>
      <c r="DU286" s="1"/>
      <c r="DV286" s="1"/>
      <c r="DW286" s="1"/>
      <c r="DX286" s="2"/>
      <c r="DY286" s="3"/>
      <c r="DZ286" s="1"/>
      <c r="EA286" s="1"/>
      <c r="EB286" s="1"/>
      <c r="EC286" s="1"/>
      <c r="ED286" s="4"/>
      <c r="EE286" s="2"/>
      <c r="EF286" s="2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</row>
    <row r="287" spans="1:162" x14ac:dyDescent="0.55000000000000004">
      <c r="A287" s="1" t="s">
        <v>17</v>
      </c>
      <c r="B287" s="1" t="s">
        <v>382</v>
      </c>
      <c r="C287" s="1" t="s">
        <v>382</v>
      </c>
      <c r="D287" s="1" t="s">
        <v>100</v>
      </c>
      <c r="E287" s="2">
        <v>12</v>
      </c>
      <c r="F287" s="3">
        <v>3.55</v>
      </c>
      <c r="G287" s="3">
        <v>6.03</v>
      </c>
      <c r="H287" s="11">
        <v>6</v>
      </c>
      <c r="I287" s="1" t="s">
        <v>98</v>
      </c>
      <c r="J287" s="1" t="s">
        <v>98</v>
      </c>
      <c r="K287" s="1" t="s">
        <v>98</v>
      </c>
      <c r="L287" s="3">
        <v>4</v>
      </c>
      <c r="M287" s="11">
        <v>4</v>
      </c>
      <c r="N287" s="11" t="s">
        <v>98</v>
      </c>
      <c r="O287" s="1" t="s">
        <v>98</v>
      </c>
      <c r="P287" s="1" t="s">
        <v>98</v>
      </c>
      <c r="Q287" s="14">
        <v>0.23</v>
      </c>
      <c r="R287" s="11">
        <v>0.25</v>
      </c>
      <c r="S287" s="13">
        <v>0.125</v>
      </c>
      <c r="T287" s="14">
        <v>0.28000000000000003</v>
      </c>
      <c r="U287" s="13">
        <v>0.25</v>
      </c>
      <c r="V287" s="1" t="s">
        <v>98</v>
      </c>
      <c r="W287" s="1" t="s">
        <v>98</v>
      </c>
      <c r="X287" s="1" t="s">
        <v>98</v>
      </c>
      <c r="Y287" s="17">
        <v>0.53</v>
      </c>
      <c r="Z287" s="18">
        <v>0.75</v>
      </c>
      <c r="AA287" s="18">
        <v>0.5625</v>
      </c>
      <c r="AB287" s="1" t="s">
        <v>98</v>
      </c>
      <c r="AC287" s="1" t="s">
        <v>98</v>
      </c>
      <c r="AD287" s="1" t="s">
        <v>98</v>
      </c>
      <c r="AE287" s="1" t="s">
        <v>98</v>
      </c>
      <c r="AF287" s="1" t="s">
        <v>98</v>
      </c>
      <c r="AG287" s="3">
        <v>7.14</v>
      </c>
      <c r="AH287" s="1" t="s">
        <v>98</v>
      </c>
      <c r="AI287" s="1" t="s">
        <v>98</v>
      </c>
      <c r="AJ287" s="2">
        <v>21.6</v>
      </c>
      <c r="AK287" s="1" t="s">
        <v>98</v>
      </c>
      <c r="AL287" s="1" t="s">
        <v>98</v>
      </c>
      <c r="AM287" s="2">
        <v>22.1</v>
      </c>
      <c r="AN287" s="3">
        <v>8.3000000000000007</v>
      </c>
      <c r="AO287" s="3">
        <v>7.31</v>
      </c>
      <c r="AP287" s="3">
        <v>2.4900000000000002</v>
      </c>
      <c r="AQ287" s="3">
        <v>2.99</v>
      </c>
      <c r="AR287" s="3">
        <v>2.3199999999999998</v>
      </c>
      <c r="AS287" s="3">
        <v>1.5</v>
      </c>
      <c r="AT287" s="14">
        <v>0.91800000000000004</v>
      </c>
      <c r="AU287" s="1" t="s">
        <v>98</v>
      </c>
      <c r="AV287" s="1" t="s">
        <v>98</v>
      </c>
      <c r="AW287" s="1" t="s">
        <v>98</v>
      </c>
      <c r="AX287" s="15">
        <v>9.0300000000000005E-2</v>
      </c>
      <c r="AY287" s="2">
        <v>24.7</v>
      </c>
      <c r="AZ287" s="1" t="s">
        <v>98</v>
      </c>
      <c r="BA287" s="3">
        <v>5.75</v>
      </c>
      <c r="BB287" s="3">
        <v>1.61</v>
      </c>
      <c r="BC287" s="1" t="s">
        <v>98</v>
      </c>
      <c r="BD287" s="1" t="s">
        <v>98</v>
      </c>
      <c r="BE287" s="3">
        <v>1.52</v>
      </c>
      <c r="BF287" s="3">
        <v>4.08</v>
      </c>
      <c r="BG287" s="1" t="s">
        <v>98</v>
      </c>
      <c r="BH287" s="1" t="s">
        <v>98</v>
      </c>
      <c r="BI287" s="1" t="s">
        <v>98</v>
      </c>
      <c r="BJ287" s="1" t="s">
        <v>98</v>
      </c>
      <c r="BK287" s="1" t="s">
        <v>98</v>
      </c>
      <c r="BL287" s="1" t="s">
        <v>98</v>
      </c>
      <c r="BM287" s="1" t="s">
        <v>98</v>
      </c>
      <c r="BN287" s="1" t="s">
        <v>98</v>
      </c>
      <c r="BO287" s="1" t="s">
        <v>98</v>
      </c>
      <c r="BP287" s="1" t="s">
        <v>98</v>
      </c>
      <c r="BQ287" s="1" t="s">
        <v>98</v>
      </c>
      <c r="BR287" s="1" t="s">
        <v>98</v>
      </c>
      <c r="BS287" s="1" t="s">
        <v>98</v>
      </c>
      <c r="BT287" s="1" t="s">
        <v>98</v>
      </c>
      <c r="BU287" s="1" t="s">
        <v>98</v>
      </c>
      <c r="BV287" s="1" t="s">
        <v>98</v>
      </c>
      <c r="BW287" s="3">
        <v>1.08</v>
      </c>
      <c r="BX287" s="3">
        <v>5.75</v>
      </c>
      <c r="BY287" s="2">
        <v>23.2</v>
      </c>
      <c r="BZ287" s="1" t="s">
        <v>98</v>
      </c>
      <c r="CA287" s="2">
        <v>27.2</v>
      </c>
      <c r="CB287" s="2">
        <v>16.100000000000001</v>
      </c>
      <c r="CC287" s="2">
        <v>20.100000000000001</v>
      </c>
      <c r="CD287" s="11">
        <v>4.5</v>
      </c>
      <c r="CE287" s="11">
        <v>2.25</v>
      </c>
      <c r="CF287" s="12" t="s">
        <v>98</v>
      </c>
      <c r="CG287" s="3">
        <f>Beams!$B$11/F287</f>
        <v>3166.1971830985917</v>
      </c>
      <c r="CH287" s="3">
        <f>Beams!$B$9/AO287</f>
        <v>1537.6196990424078</v>
      </c>
      <c r="CI287" s="3">
        <f>Beams!$C$9/AS287</f>
        <v>7493.333333333333</v>
      </c>
      <c r="CJ287" s="3">
        <f>Beams!$B$8*BE287/(AQ287*2*T287)</f>
        <v>10203.535594839941</v>
      </c>
      <c r="CK287" s="3">
        <f>Beams!$C$8*BF287/(AM287*Q287)</f>
        <v>9022.0735785953184</v>
      </c>
      <c r="CL287" s="3">
        <f>Beams!$B$12*T287/AX287</f>
        <v>34852.713178294573</v>
      </c>
      <c r="CM287" s="3">
        <f>Beams!$B$12*Q287/AX287</f>
        <v>28629.014396456259</v>
      </c>
      <c r="CN287" s="3">
        <f t="shared" si="8"/>
        <v>64072.160389280987</v>
      </c>
      <c r="CO287" s="3">
        <f t="shared" si="9"/>
        <v>53402.484064780248</v>
      </c>
      <c r="CP287" s="3"/>
      <c r="CQ287" s="3">
        <f>MIN(Beams!$B$21:$B$22)/MAX(CN287:CP287)-1</f>
        <v>-0.68785194882634371</v>
      </c>
      <c r="CS287" s="1"/>
      <c r="CT287" s="3"/>
      <c r="CU287" s="3"/>
      <c r="CV287" s="1"/>
      <c r="CW287" s="1"/>
      <c r="CX287" s="1"/>
      <c r="CY287" s="2"/>
      <c r="CZ287" s="2"/>
      <c r="DA287" s="2"/>
      <c r="DB287" s="1"/>
      <c r="DC287" s="1"/>
      <c r="DD287" s="1"/>
      <c r="DE287" s="1"/>
      <c r="DF287" s="1"/>
      <c r="DG287" s="2"/>
      <c r="DH287" s="1"/>
      <c r="DI287" s="1"/>
      <c r="DJ287" s="2"/>
      <c r="DK287" s="1"/>
      <c r="DL287" s="1"/>
      <c r="DM287" s="3"/>
      <c r="DN287" s="2"/>
      <c r="DO287" s="2"/>
      <c r="DP287" s="2"/>
      <c r="DQ287" s="14"/>
      <c r="DR287" s="2"/>
      <c r="DS287" s="2"/>
      <c r="DT287" s="2"/>
      <c r="DU287" s="1"/>
      <c r="DV287" s="1"/>
      <c r="DW287" s="1"/>
      <c r="DX287" s="2"/>
      <c r="DY287" s="3"/>
      <c r="DZ287" s="1"/>
      <c r="EA287" s="1"/>
      <c r="EB287" s="1"/>
      <c r="EC287" s="1"/>
      <c r="ED287" s="4"/>
      <c r="EE287" s="2"/>
      <c r="EF287" s="2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</row>
    <row r="288" spans="1:162" x14ac:dyDescent="0.55000000000000004">
      <c r="A288" s="1" t="s">
        <v>17</v>
      </c>
      <c r="B288" s="1" t="s">
        <v>383</v>
      </c>
      <c r="C288" s="1" t="s">
        <v>383</v>
      </c>
      <c r="D288" s="1" t="s">
        <v>100</v>
      </c>
      <c r="E288" s="3">
        <v>9</v>
      </c>
      <c r="F288" s="3">
        <v>2.68</v>
      </c>
      <c r="G288" s="3">
        <v>5.9</v>
      </c>
      <c r="H288" s="11">
        <v>5.875</v>
      </c>
      <c r="I288" s="1" t="s">
        <v>98</v>
      </c>
      <c r="J288" s="1" t="s">
        <v>98</v>
      </c>
      <c r="K288" s="1" t="s">
        <v>98</v>
      </c>
      <c r="L288" s="3">
        <v>3.94</v>
      </c>
      <c r="M288" s="11">
        <v>4</v>
      </c>
      <c r="N288" s="11" t="s">
        <v>98</v>
      </c>
      <c r="O288" s="1" t="s">
        <v>98</v>
      </c>
      <c r="P288" s="1" t="s">
        <v>98</v>
      </c>
      <c r="Q288" s="14">
        <v>0.17</v>
      </c>
      <c r="R288" s="11">
        <v>0.1875</v>
      </c>
      <c r="S288" s="13">
        <v>0.125</v>
      </c>
      <c r="T288" s="14">
        <v>0.215</v>
      </c>
      <c r="U288" s="13">
        <v>0.1875</v>
      </c>
      <c r="V288" s="1" t="s">
        <v>98</v>
      </c>
      <c r="W288" s="1" t="s">
        <v>98</v>
      </c>
      <c r="X288" s="1" t="s">
        <v>98</v>
      </c>
      <c r="Y288" s="17">
        <v>0.46500000000000002</v>
      </c>
      <c r="Z288" s="18">
        <v>0.6875</v>
      </c>
      <c r="AA288" s="18">
        <v>0.5</v>
      </c>
      <c r="AB288" s="1" t="s">
        <v>98</v>
      </c>
      <c r="AC288" s="1" t="s">
        <v>98</v>
      </c>
      <c r="AD288" s="1" t="s">
        <v>98</v>
      </c>
      <c r="AE288" s="1" t="s">
        <v>98</v>
      </c>
      <c r="AF288" s="1" t="s">
        <v>98</v>
      </c>
      <c r="AG288" s="3">
        <v>9.16</v>
      </c>
      <c r="AH288" s="1" t="s">
        <v>98</v>
      </c>
      <c r="AI288" s="1" t="s">
        <v>98</v>
      </c>
      <c r="AJ288" s="2">
        <v>29.2</v>
      </c>
      <c r="AK288" s="1" t="s">
        <v>98</v>
      </c>
      <c r="AL288" s="1" t="s">
        <v>98</v>
      </c>
      <c r="AM288" s="2">
        <v>16.399999999999999</v>
      </c>
      <c r="AN288" s="3">
        <v>6.23</v>
      </c>
      <c r="AO288" s="3">
        <v>5.56</v>
      </c>
      <c r="AP288" s="3">
        <v>2.4700000000000002</v>
      </c>
      <c r="AQ288" s="3">
        <v>2.2000000000000002</v>
      </c>
      <c r="AR288" s="3">
        <v>1.72</v>
      </c>
      <c r="AS288" s="3">
        <v>1.1100000000000001</v>
      </c>
      <c r="AT288" s="14">
        <v>0.90500000000000003</v>
      </c>
      <c r="AU288" s="1" t="s">
        <v>98</v>
      </c>
      <c r="AV288" s="1" t="s">
        <v>98</v>
      </c>
      <c r="AW288" s="1" t="s">
        <v>98</v>
      </c>
      <c r="AX288" s="15">
        <v>4.0500000000000001E-2</v>
      </c>
      <c r="AY288" s="2">
        <v>17.7</v>
      </c>
      <c r="AZ288" s="1" t="s">
        <v>98</v>
      </c>
      <c r="BA288" s="3">
        <v>5.6</v>
      </c>
      <c r="BB288" s="3">
        <v>1.19</v>
      </c>
      <c r="BC288" s="1" t="s">
        <v>98</v>
      </c>
      <c r="BD288" s="1" t="s">
        <v>98</v>
      </c>
      <c r="BE288" s="3">
        <v>1.1499999999999999</v>
      </c>
      <c r="BF288" s="3">
        <v>3.04</v>
      </c>
      <c r="BG288" s="1" t="s">
        <v>98</v>
      </c>
      <c r="BH288" s="1" t="s">
        <v>98</v>
      </c>
      <c r="BI288" s="1" t="s">
        <v>98</v>
      </c>
      <c r="BJ288" s="1" t="s">
        <v>98</v>
      </c>
      <c r="BK288" s="1" t="s">
        <v>98</v>
      </c>
      <c r="BL288" s="1" t="s">
        <v>98</v>
      </c>
      <c r="BM288" s="1" t="s">
        <v>98</v>
      </c>
      <c r="BN288" s="1" t="s">
        <v>98</v>
      </c>
      <c r="BO288" s="1" t="s">
        <v>98</v>
      </c>
      <c r="BP288" s="1" t="s">
        <v>98</v>
      </c>
      <c r="BQ288" s="1" t="s">
        <v>98</v>
      </c>
      <c r="BR288" s="1" t="s">
        <v>98</v>
      </c>
      <c r="BS288" s="1" t="s">
        <v>98</v>
      </c>
      <c r="BT288" s="1" t="s">
        <v>98</v>
      </c>
      <c r="BU288" s="1" t="s">
        <v>98</v>
      </c>
      <c r="BV288" s="1" t="s">
        <v>98</v>
      </c>
      <c r="BW288" s="3">
        <v>1.06</v>
      </c>
      <c r="BX288" s="3">
        <v>5.69</v>
      </c>
      <c r="BY288" s="2">
        <v>22.9</v>
      </c>
      <c r="BZ288" s="1" t="s">
        <v>98</v>
      </c>
      <c r="CA288" s="2">
        <v>26.8</v>
      </c>
      <c r="CB288" s="2">
        <v>15.7</v>
      </c>
      <c r="CC288" s="2">
        <v>19.7</v>
      </c>
      <c r="CD288" s="11">
        <v>4.5</v>
      </c>
      <c r="CE288" s="11">
        <v>2.25</v>
      </c>
      <c r="CF288" s="12" t="s">
        <v>98</v>
      </c>
      <c r="CG288" s="3">
        <f>Beams!$B$11/F288</f>
        <v>4194.0298507462685</v>
      </c>
      <c r="CH288" s="3">
        <f>Beams!$B$9/AO288</f>
        <v>2021.5827338129498</v>
      </c>
      <c r="CI288" s="3">
        <f>Beams!$C$9/AS288</f>
        <v>10126.126126126126</v>
      </c>
      <c r="CJ288" s="3">
        <f>Beams!$B$8*BE288/(AQ288*2*T288)</f>
        <v>13663.847780126847</v>
      </c>
      <c r="CK288" s="3">
        <f>Beams!$C$8*BF288/(AM288*Q288)</f>
        <v>12255.954088952654</v>
      </c>
      <c r="CL288" s="3">
        <f>Beams!$B$12*T288/AX288</f>
        <v>59669.135802469129</v>
      </c>
      <c r="CM288" s="3">
        <f>Beams!$B$12*Q288/AX288</f>
        <v>47180.246913580253</v>
      </c>
      <c r="CN288" s="3">
        <f t="shared" si="8"/>
        <v>107277.08019332113</v>
      </c>
      <c r="CO288" s="3">
        <f t="shared" si="9"/>
        <v>85997.702018478696</v>
      </c>
      <c r="CP288" s="3"/>
      <c r="CQ288" s="3">
        <f>MIN(Beams!$B$21:$B$22)/MAX(CN288:CP288)-1</f>
        <v>-0.81356688713042391</v>
      </c>
      <c r="CS288" s="1"/>
      <c r="CT288" s="2"/>
      <c r="CU288" s="2"/>
      <c r="CV288" s="1"/>
      <c r="CW288" s="1"/>
      <c r="CX288" s="1"/>
      <c r="CY288" s="2"/>
      <c r="CZ288" s="2"/>
      <c r="DA288" s="2"/>
      <c r="DB288" s="1"/>
      <c r="DC288" s="1"/>
      <c r="DD288" s="1"/>
      <c r="DE288" s="1"/>
      <c r="DF288" s="1"/>
      <c r="DG288" s="3"/>
      <c r="DH288" s="1"/>
      <c r="DI288" s="1"/>
      <c r="DJ288" s="2"/>
      <c r="DK288" s="1"/>
      <c r="DL288" s="1"/>
      <c r="DM288" s="2"/>
      <c r="DN288" s="1"/>
      <c r="DO288" s="1"/>
      <c r="DP288" s="2"/>
      <c r="DQ288" s="3"/>
      <c r="DR288" s="2"/>
      <c r="DS288" s="2"/>
      <c r="DT288" s="2"/>
      <c r="DU288" s="1"/>
      <c r="DV288" s="1"/>
      <c r="DW288" s="1"/>
      <c r="DX288" s="1"/>
      <c r="DY288" s="2"/>
      <c r="DZ288" s="1"/>
      <c r="EA288" s="1"/>
      <c r="EB288" s="1"/>
      <c r="EC288" s="1"/>
      <c r="ED288" s="4"/>
      <c r="EE288" s="2"/>
      <c r="EF288" s="2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</row>
    <row r="289" spans="1:162" x14ac:dyDescent="0.55000000000000004">
      <c r="A289" s="1" t="s">
        <v>17</v>
      </c>
      <c r="B289" s="1" t="s">
        <v>384</v>
      </c>
      <c r="C289" s="1" t="s">
        <v>384</v>
      </c>
      <c r="D289" s="1" t="s">
        <v>100</v>
      </c>
      <c r="E289" s="3">
        <v>8.5</v>
      </c>
      <c r="F289" s="3">
        <v>2.52</v>
      </c>
      <c r="G289" s="3">
        <v>5.83</v>
      </c>
      <c r="H289" s="11">
        <v>5.875</v>
      </c>
      <c r="I289" s="1" t="s">
        <v>98</v>
      </c>
      <c r="J289" s="1" t="s">
        <v>98</v>
      </c>
      <c r="K289" s="1" t="s">
        <v>98</v>
      </c>
      <c r="L289" s="3">
        <v>3.94</v>
      </c>
      <c r="M289" s="11">
        <v>4</v>
      </c>
      <c r="N289" s="11" t="s">
        <v>98</v>
      </c>
      <c r="O289" s="1" t="s">
        <v>98</v>
      </c>
      <c r="P289" s="1" t="s">
        <v>98</v>
      </c>
      <c r="Q289" s="14">
        <v>0.17</v>
      </c>
      <c r="R289" s="11">
        <v>0.1875</v>
      </c>
      <c r="S289" s="13">
        <v>0.125</v>
      </c>
      <c r="T289" s="14">
        <v>0.19500000000000001</v>
      </c>
      <c r="U289" s="13">
        <v>0.1875</v>
      </c>
      <c r="V289" s="1" t="s">
        <v>98</v>
      </c>
      <c r="W289" s="1" t="s">
        <v>98</v>
      </c>
      <c r="X289" s="1" t="s">
        <v>98</v>
      </c>
      <c r="Y289" s="17">
        <v>0.44500000000000001</v>
      </c>
      <c r="Z289" s="18">
        <v>0.6875</v>
      </c>
      <c r="AA289" s="18">
        <v>0.5</v>
      </c>
      <c r="AB289" s="1" t="s">
        <v>98</v>
      </c>
      <c r="AC289" s="1" t="s">
        <v>98</v>
      </c>
      <c r="AD289" s="1" t="s">
        <v>98</v>
      </c>
      <c r="AE289" s="1" t="s">
        <v>98</v>
      </c>
      <c r="AF289" s="1" t="s">
        <v>98</v>
      </c>
      <c r="AG289" s="2">
        <v>10.1</v>
      </c>
      <c r="AH289" s="1" t="s">
        <v>98</v>
      </c>
      <c r="AI289" s="1" t="s">
        <v>98</v>
      </c>
      <c r="AJ289" s="2">
        <v>29.1</v>
      </c>
      <c r="AK289" s="1" t="s">
        <v>98</v>
      </c>
      <c r="AL289" s="1" t="s">
        <v>98</v>
      </c>
      <c r="AM289" s="2">
        <v>14.9</v>
      </c>
      <c r="AN289" s="3">
        <v>5.73</v>
      </c>
      <c r="AO289" s="3">
        <v>5.0999999999999996</v>
      </c>
      <c r="AP289" s="3">
        <v>2.4300000000000002</v>
      </c>
      <c r="AQ289" s="3">
        <v>1.99</v>
      </c>
      <c r="AR289" s="3">
        <v>1.56</v>
      </c>
      <c r="AS289" s="3">
        <v>1.01</v>
      </c>
      <c r="AT289" s="14">
        <v>0.89</v>
      </c>
      <c r="AU289" s="1" t="s">
        <v>98</v>
      </c>
      <c r="AV289" s="1" t="s">
        <v>98</v>
      </c>
      <c r="AW289" s="1" t="s">
        <v>98</v>
      </c>
      <c r="AX289" s="15">
        <v>3.3300000000000003E-2</v>
      </c>
      <c r="AY289" s="2">
        <v>15.8</v>
      </c>
      <c r="AZ289" s="1" t="s">
        <v>98</v>
      </c>
      <c r="BA289" s="3">
        <v>5.55</v>
      </c>
      <c r="BB289" s="3">
        <v>1.06</v>
      </c>
      <c r="BC289" s="1" t="s">
        <v>98</v>
      </c>
      <c r="BD289" s="1" t="s">
        <v>98</v>
      </c>
      <c r="BE289" s="3">
        <v>1.03</v>
      </c>
      <c r="BF289" s="3">
        <v>2.78</v>
      </c>
      <c r="BG289" s="1" t="s">
        <v>98</v>
      </c>
      <c r="BH289" s="1" t="s">
        <v>98</v>
      </c>
      <c r="BI289" s="1" t="s">
        <v>98</v>
      </c>
      <c r="BJ289" s="1" t="s">
        <v>98</v>
      </c>
      <c r="BK289" s="1" t="s">
        <v>98</v>
      </c>
      <c r="BL289" s="1" t="s">
        <v>98</v>
      </c>
      <c r="BM289" s="1" t="s">
        <v>98</v>
      </c>
      <c r="BN289" s="1" t="s">
        <v>98</v>
      </c>
      <c r="BO289" s="1" t="s">
        <v>98</v>
      </c>
      <c r="BP289" s="1" t="s">
        <v>98</v>
      </c>
      <c r="BQ289" s="1" t="s">
        <v>98</v>
      </c>
      <c r="BR289" s="1" t="s">
        <v>98</v>
      </c>
      <c r="BS289" s="1" t="s">
        <v>98</v>
      </c>
      <c r="BT289" s="1" t="s">
        <v>98</v>
      </c>
      <c r="BU289" s="1" t="s">
        <v>98</v>
      </c>
      <c r="BV289" s="1" t="s">
        <v>98</v>
      </c>
      <c r="BW289" s="3">
        <v>1.05</v>
      </c>
      <c r="BX289" s="3">
        <v>5.64</v>
      </c>
      <c r="BY289" s="2">
        <v>22.8</v>
      </c>
      <c r="BZ289" s="1" t="s">
        <v>98</v>
      </c>
      <c r="CA289" s="2">
        <v>26.7</v>
      </c>
      <c r="CB289" s="2">
        <v>15.6</v>
      </c>
      <c r="CC289" s="2">
        <v>19.5</v>
      </c>
      <c r="CD289" s="11">
        <v>4.5</v>
      </c>
      <c r="CE289" s="11">
        <v>2.25</v>
      </c>
      <c r="CF289" s="12" t="s">
        <v>98</v>
      </c>
      <c r="CG289" s="3">
        <f>Beams!$B$11/F289</f>
        <v>4460.3174603174602</v>
      </c>
      <c r="CH289" s="3">
        <f>Beams!$B$9/AO289</f>
        <v>2203.9215686274511</v>
      </c>
      <c r="CI289" s="3">
        <f>Beams!$C$9/AS289</f>
        <v>11128.712871287129</v>
      </c>
      <c r="CJ289" s="3">
        <f>Beams!$B$8*BE289/(AQ289*2*T289)</f>
        <v>14917.14985182322</v>
      </c>
      <c r="CK289" s="3">
        <f>Beams!$C$8*BF289/(AM289*Q289)</f>
        <v>12336.044216344253</v>
      </c>
      <c r="CL289" s="3">
        <f>Beams!$B$12*T289/AX289</f>
        <v>65819.819819819822</v>
      </c>
      <c r="CM289" s="3">
        <f>Beams!$B$12*Q289/AX289</f>
        <v>57381.381381381383</v>
      </c>
      <c r="CN289" s="3">
        <f t="shared" si="8"/>
        <v>118240.85275305595</v>
      </c>
      <c r="CO289" s="3">
        <f t="shared" si="9"/>
        <v>103203.64279304</v>
      </c>
      <c r="CP289" s="3"/>
      <c r="CQ289" s="3">
        <f>MIN(Beams!$B$21:$B$22)/MAX(CN289:CP289)-1</f>
        <v>-0.83085372327473261</v>
      </c>
      <c r="CS289" s="1"/>
      <c r="CT289" s="3"/>
      <c r="CU289" s="3"/>
      <c r="CV289" s="1"/>
      <c r="CW289" s="1"/>
      <c r="CX289" s="1"/>
      <c r="CY289" s="2"/>
      <c r="CZ289" s="2"/>
      <c r="DA289" s="2"/>
      <c r="DB289" s="1"/>
      <c r="DC289" s="1"/>
      <c r="DD289" s="1"/>
      <c r="DE289" s="1"/>
      <c r="DF289" s="1"/>
      <c r="DG289" s="3"/>
      <c r="DH289" s="1"/>
      <c r="DI289" s="1"/>
      <c r="DJ289" s="2"/>
      <c r="DK289" s="1"/>
      <c r="DL289" s="1"/>
      <c r="DM289" s="3"/>
      <c r="DN289" s="1"/>
      <c r="DO289" s="1"/>
      <c r="DP289" s="2"/>
      <c r="DQ289" s="3"/>
      <c r="DR289" s="2"/>
      <c r="DS289" s="2"/>
      <c r="DT289" s="2"/>
      <c r="DU289" s="1"/>
      <c r="DV289" s="1"/>
      <c r="DW289" s="1"/>
      <c r="DX289" s="2"/>
      <c r="DY289" s="2"/>
      <c r="DZ289" s="1"/>
      <c r="EA289" s="1"/>
      <c r="EB289" s="1"/>
      <c r="EC289" s="1"/>
      <c r="ED289" s="4"/>
      <c r="EE289" s="2"/>
      <c r="EF289" s="2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</row>
    <row r="290" spans="1:162" x14ac:dyDescent="0.55000000000000004">
      <c r="A290" s="1" t="s">
        <v>17</v>
      </c>
      <c r="B290" s="1" t="s">
        <v>385</v>
      </c>
      <c r="C290" s="1" t="s">
        <v>385</v>
      </c>
      <c r="D290" s="1" t="s">
        <v>100</v>
      </c>
      <c r="E290" s="2">
        <v>19</v>
      </c>
      <c r="F290" s="3">
        <v>5.56</v>
      </c>
      <c r="G290" s="3">
        <v>5.15</v>
      </c>
      <c r="H290" s="11">
        <v>5.125</v>
      </c>
      <c r="I290" s="1" t="s">
        <v>98</v>
      </c>
      <c r="J290" s="1" t="s">
        <v>98</v>
      </c>
      <c r="K290" s="1" t="s">
        <v>98</v>
      </c>
      <c r="L290" s="3">
        <v>5.03</v>
      </c>
      <c r="M290" s="11">
        <v>5</v>
      </c>
      <c r="N290" s="11" t="s">
        <v>98</v>
      </c>
      <c r="O290" s="1" t="s">
        <v>98</v>
      </c>
      <c r="P290" s="1" t="s">
        <v>98</v>
      </c>
      <c r="Q290" s="14">
        <v>0.27</v>
      </c>
      <c r="R290" s="11">
        <v>0.25</v>
      </c>
      <c r="S290" s="13">
        <v>0.125</v>
      </c>
      <c r="T290" s="14">
        <v>0.43</v>
      </c>
      <c r="U290" s="13">
        <v>0.4375</v>
      </c>
      <c r="V290" s="1" t="s">
        <v>98</v>
      </c>
      <c r="W290" s="1" t="s">
        <v>98</v>
      </c>
      <c r="X290" s="1" t="s">
        <v>98</v>
      </c>
      <c r="Y290" s="17">
        <v>0.73</v>
      </c>
      <c r="Z290" s="18">
        <v>0.8125</v>
      </c>
      <c r="AA290" s="18">
        <v>0.4375</v>
      </c>
      <c r="AB290" s="1" t="s">
        <v>98</v>
      </c>
      <c r="AC290" s="1" t="s">
        <v>98</v>
      </c>
      <c r="AD290" s="1" t="s">
        <v>98</v>
      </c>
      <c r="AE290" s="1" t="s">
        <v>98</v>
      </c>
      <c r="AF290" s="1" t="s">
        <v>98</v>
      </c>
      <c r="AG290" s="3">
        <v>5.85</v>
      </c>
      <c r="AH290" s="1" t="s">
        <v>98</v>
      </c>
      <c r="AI290" s="1" t="s">
        <v>98</v>
      </c>
      <c r="AJ290" s="2">
        <v>13.7</v>
      </c>
      <c r="AK290" s="1" t="s">
        <v>98</v>
      </c>
      <c r="AL290" s="1" t="s">
        <v>98</v>
      </c>
      <c r="AM290" s="2">
        <v>26.3</v>
      </c>
      <c r="AN290" s="2">
        <v>11.6</v>
      </c>
      <c r="AO290" s="2">
        <v>10.199999999999999</v>
      </c>
      <c r="AP290" s="3">
        <v>2.17</v>
      </c>
      <c r="AQ290" s="3">
        <v>9.1300000000000008</v>
      </c>
      <c r="AR290" s="3">
        <v>5.53</v>
      </c>
      <c r="AS290" s="3">
        <v>3.63</v>
      </c>
      <c r="AT290" s="3">
        <v>1.28</v>
      </c>
      <c r="AU290" s="1" t="s">
        <v>98</v>
      </c>
      <c r="AV290" s="1" t="s">
        <v>98</v>
      </c>
      <c r="AW290" s="1" t="s">
        <v>98</v>
      </c>
      <c r="AX290" s="14">
        <v>0.316</v>
      </c>
      <c r="AY290" s="2">
        <v>50.9</v>
      </c>
      <c r="AZ290" s="1" t="s">
        <v>98</v>
      </c>
      <c r="BA290" s="3">
        <v>5.94</v>
      </c>
      <c r="BB290" s="3">
        <v>3.21</v>
      </c>
      <c r="BC290" s="1" t="s">
        <v>98</v>
      </c>
      <c r="BD290" s="1" t="s">
        <v>98</v>
      </c>
      <c r="BE290" s="3">
        <v>2.42</v>
      </c>
      <c r="BF290" s="3">
        <v>5.73</v>
      </c>
      <c r="BG290" s="1" t="s">
        <v>98</v>
      </c>
      <c r="BH290" s="1" t="s">
        <v>98</v>
      </c>
      <c r="BI290" s="1" t="s">
        <v>98</v>
      </c>
      <c r="BJ290" s="1" t="s">
        <v>98</v>
      </c>
      <c r="BK290" s="1" t="s">
        <v>98</v>
      </c>
      <c r="BL290" s="1" t="s">
        <v>98</v>
      </c>
      <c r="BM290" s="1" t="s">
        <v>98</v>
      </c>
      <c r="BN290" s="1" t="s">
        <v>98</v>
      </c>
      <c r="BO290" s="1" t="s">
        <v>98</v>
      </c>
      <c r="BP290" s="1" t="s">
        <v>98</v>
      </c>
      <c r="BQ290" s="1" t="s">
        <v>98</v>
      </c>
      <c r="BR290" s="1" t="s">
        <v>98</v>
      </c>
      <c r="BS290" s="1" t="s">
        <v>98</v>
      </c>
      <c r="BT290" s="1" t="s">
        <v>98</v>
      </c>
      <c r="BU290" s="1" t="s">
        <v>98</v>
      </c>
      <c r="BV290" s="1" t="s">
        <v>98</v>
      </c>
      <c r="BW290" s="3">
        <v>1.45</v>
      </c>
      <c r="BX290" s="3">
        <v>4.72</v>
      </c>
      <c r="BY290" s="2">
        <v>24.4</v>
      </c>
      <c r="BZ290" s="1" t="s">
        <v>98</v>
      </c>
      <c r="CA290" s="2">
        <v>29.4</v>
      </c>
      <c r="CB290" s="2">
        <v>15.3</v>
      </c>
      <c r="CC290" s="2">
        <v>20.399999999999999</v>
      </c>
      <c r="CD290" s="11">
        <v>3.5</v>
      </c>
      <c r="CE290" s="11">
        <v>2.75</v>
      </c>
      <c r="CF290" s="12" t="s">
        <v>98</v>
      </c>
      <c r="CG290" s="3">
        <f>Beams!$B$11/F290</f>
        <v>2021.5827338129498</v>
      </c>
      <c r="CH290" s="3">
        <f>Beams!$B$9/AO290</f>
        <v>1101.9607843137255</v>
      </c>
      <c r="CI290" s="3">
        <f>Beams!$C$9/AS290</f>
        <v>3096.4187327823693</v>
      </c>
      <c r="CJ290" s="3">
        <f>Beams!$B$8*BE290/(AQ290*2*T290)</f>
        <v>3464.2757074810866</v>
      </c>
      <c r="CK290" s="3">
        <f>Beams!$C$8*BF290/(AM290*Q290)</f>
        <v>9069.8774820447816</v>
      </c>
      <c r="CL290" s="3">
        <f>Beams!$B$12*T290/AX290</f>
        <v>15294.93670886076</v>
      </c>
      <c r="CM290" s="3">
        <f>Beams!$B$12*Q290/AX290</f>
        <v>9603.7974683544307</v>
      </c>
      <c r="CN290" s="3">
        <f t="shared" si="8"/>
        <v>27865.692450022365</v>
      </c>
      <c r="CO290" s="3">
        <f t="shared" si="9"/>
        <v>23710.224386541675</v>
      </c>
      <c r="CP290" s="3"/>
      <c r="CQ290" s="3">
        <f>MIN(Beams!$B$21:$B$22)/MAX(CN290:CP290)-1</f>
        <v>-0.2822715589834931</v>
      </c>
      <c r="CS290" s="1"/>
      <c r="CT290" s="3"/>
      <c r="CU290" s="3"/>
      <c r="CV290" s="1"/>
      <c r="CW290" s="1"/>
      <c r="CX290" s="1"/>
      <c r="CY290" s="2"/>
      <c r="CZ290" s="2"/>
      <c r="DA290" s="2"/>
      <c r="DB290" s="1"/>
      <c r="DC290" s="1"/>
      <c r="DD290" s="1"/>
      <c r="DE290" s="1"/>
      <c r="DF290" s="1"/>
      <c r="DG290" s="3"/>
      <c r="DH290" s="1"/>
      <c r="DI290" s="1"/>
      <c r="DJ290" s="2"/>
      <c r="DK290" s="1"/>
      <c r="DL290" s="1"/>
      <c r="DM290" s="3"/>
      <c r="DN290" s="1"/>
      <c r="DO290" s="2"/>
      <c r="DP290" s="2"/>
      <c r="DQ290" s="3"/>
      <c r="DR290" s="2"/>
      <c r="DS290" s="2"/>
      <c r="DT290" s="2"/>
      <c r="DU290" s="1"/>
      <c r="DV290" s="1"/>
      <c r="DW290" s="1"/>
      <c r="DX290" s="2"/>
      <c r="DY290" s="3"/>
      <c r="DZ290" s="1"/>
      <c r="EA290" s="1"/>
      <c r="EB290" s="1"/>
      <c r="EC290" s="1"/>
      <c r="ED290" s="4"/>
      <c r="EE290" s="2"/>
      <c r="EF290" s="2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2"/>
      <c r="EY290" s="1"/>
      <c r="EZ290" s="1"/>
      <c r="FA290" s="1"/>
      <c r="FB290" s="1"/>
      <c r="FC290" s="1"/>
      <c r="FD290" s="1"/>
      <c r="FE290" s="1"/>
      <c r="FF290" s="1"/>
    </row>
    <row r="291" spans="1:162" x14ac:dyDescent="0.55000000000000004">
      <c r="A291" s="1" t="s">
        <v>17</v>
      </c>
      <c r="B291" s="1" t="s">
        <v>386</v>
      </c>
      <c r="C291" s="1" t="s">
        <v>386</v>
      </c>
      <c r="D291" s="1" t="s">
        <v>100</v>
      </c>
      <c r="E291" s="2">
        <v>16</v>
      </c>
      <c r="F291" s="3">
        <v>4.71</v>
      </c>
      <c r="G291" s="3">
        <v>5.01</v>
      </c>
      <c r="H291" s="11">
        <v>5</v>
      </c>
      <c r="I291" s="1" t="s">
        <v>98</v>
      </c>
      <c r="J291" s="1" t="s">
        <v>98</v>
      </c>
      <c r="K291" s="1" t="s">
        <v>98</v>
      </c>
      <c r="L291" s="3">
        <v>5</v>
      </c>
      <c r="M291" s="11">
        <v>5</v>
      </c>
      <c r="N291" s="11" t="s">
        <v>98</v>
      </c>
      <c r="O291" s="1" t="s">
        <v>98</v>
      </c>
      <c r="P291" s="1" t="s">
        <v>98</v>
      </c>
      <c r="Q291" s="14">
        <v>0.24</v>
      </c>
      <c r="R291" s="11">
        <v>0.25</v>
      </c>
      <c r="S291" s="13">
        <v>0.125</v>
      </c>
      <c r="T291" s="14">
        <v>0.36</v>
      </c>
      <c r="U291" s="13">
        <v>0.375</v>
      </c>
      <c r="V291" s="1" t="s">
        <v>98</v>
      </c>
      <c r="W291" s="1" t="s">
        <v>98</v>
      </c>
      <c r="X291" s="1" t="s">
        <v>98</v>
      </c>
      <c r="Y291" s="17">
        <v>0.66</v>
      </c>
      <c r="Z291" s="18">
        <v>0.75</v>
      </c>
      <c r="AA291" s="18">
        <v>0.4375</v>
      </c>
      <c r="AB291" s="1" t="s">
        <v>98</v>
      </c>
      <c r="AC291" s="1" t="s">
        <v>98</v>
      </c>
      <c r="AD291" s="1" t="s">
        <v>98</v>
      </c>
      <c r="AE291" s="1" t="s">
        <v>98</v>
      </c>
      <c r="AF291" s="1" t="s">
        <v>98</v>
      </c>
      <c r="AG291" s="3">
        <v>6.94</v>
      </c>
      <c r="AH291" s="1" t="s">
        <v>98</v>
      </c>
      <c r="AI291" s="1" t="s">
        <v>98</v>
      </c>
      <c r="AJ291" s="2">
        <v>15.4</v>
      </c>
      <c r="AK291" s="1" t="s">
        <v>98</v>
      </c>
      <c r="AL291" s="1" t="s">
        <v>98</v>
      </c>
      <c r="AM291" s="2">
        <v>21.4</v>
      </c>
      <c r="AN291" s="3">
        <v>9.6300000000000008</v>
      </c>
      <c r="AO291" s="3">
        <v>8.5500000000000007</v>
      </c>
      <c r="AP291" s="3">
        <v>2.13</v>
      </c>
      <c r="AQ291" s="3">
        <v>7.51</v>
      </c>
      <c r="AR291" s="3">
        <v>4.58</v>
      </c>
      <c r="AS291" s="3">
        <v>3</v>
      </c>
      <c r="AT291" s="3">
        <v>1.26</v>
      </c>
      <c r="AU291" s="1" t="s">
        <v>98</v>
      </c>
      <c r="AV291" s="1" t="s">
        <v>98</v>
      </c>
      <c r="AW291" s="1" t="s">
        <v>98</v>
      </c>
      <c r="AX291" s="14">
        <v>0.192</v>
      </c>
      <c r="AY291" s="2">
        <v>40.6</v>
      </c>
      <c r="AZ291" s="1" t="s">
        <v>98</v>
      </c>
      <c r="BA291" s="3">
        <v>5.81</v>
      </c>
      <c r="BB291" s="3">
        <v>2.62</v>
      </c>
      <c r="BC291" s="1" t="s">
        <v>98</v>
      </c>
      <c r="BD291" s="1" t="s">
        <v>98</v>
      </c>
      <c r="BE291" s="3">
        <v>1.99</v>
      </c>
      <c r="BF291" s="3">
        <v>4.74</v>
      </c>
      <c r="BG291" s="1" t="s">
        <v>98</v>
      </c>
      <c r="BH291" s="1" t="s">
        <v>98</v>
      </c>
      <c r="BI291" s="1" t="s">
        <v>98</v>
      </c>
      <c r="BJ291" s="1" t="s">
        <v>98</v>
      </c>
      <c r="BK291" s="1" t="s">
        <v>98</v>
      </c>
      <c r="BL291" s="1" t="s">
        <v>98</v>
      </c>
      <c r="BM291" s="1" t="s">
        <v>98</v>
      </c>
      <c r="BN291" s="1" t="s">
        <v>98</v>
      </c>
      <c r="BO291" s="1" t="s">
        <v>98</v>
      </c>
      <c r="BP291" s="1" t="s">
        <v>98</v>
      </c>
      <c r="BQ291" s="1" t="s">
        <v>98</v>
      </c>
      <c r="BR291" s="1" t="s">
        <v>98</v>
      </c>
      <c r="BS291" s="1" t="s">
        <v>98</v>
      </c>
      <c r="BT291" s="1" t="s">
        <v>98</v>
      </c>
      <c r="BU291" s="1" t="s">
        <v>98</v>
      </c>
      <c r="BV291" s="1" t="s">
        <v>98</v>
      </c>
      <c r="BW291" s="3">
        <v>1.43</v>
      </c>
      <c r="BX291" s="3">
        <v>4.6500000000000004</v>
      </c>
      <c r="BY291" s="2">
        <v>24</v>
      </c>
      <c r="BZ291" s="1" t="s">
        <v>98</v>
      </c>
      <c r="CA291" s="2">
        <v>29</v>
      </c>
      <c r="CB291" s="2">
        <v>15</v>
      </c>
      <c r="CC291" s="2">
        <v>20</v>
      </c>
      <c r="CD291" s="11">
        <v>3.5</v>
      </c>
      <c r="CE291" s="11">
        <v>2.75</v>
      </c>
      <c r="CF291" s="12" t="s">
        <v>98</v>
      </c>
      <c r="CG291" s="3">
        <f>Beams!$B$11/F291</f>
        <v>2386.411889596603</v>
      </c>
      <c r="CH291" s="3">
        <f>Beams!$B$9/AO291</f>
        <v>1314.6198830409355</v>
      </c>
      <c r="CI291" s="3">
        <f>Beams!$C$9/AS291</f>
        <v>3746.6666666666665</v>
      </c>
      <c r="CJ291" s="3">
        <f>Beams!$B$8*BE291/(AQ291*2*T291)</f>
        <v>4136.632637964196</v>
      </c>
      <c r="CK291" s="3">
        <f>Beams!$C$8*BF291/(AM291*Q291)</f>
        <v>10373.36448598131</v>
      </c>
      <c r="CL291" s="3">
        <f>Beams!$B$12*T291/AX291</f>
        <v>21074.999999999996</v>
      </c>
      <c r="CM291" s="3">
        <f>Beams!$B$12*Q291/AX291</f>
        <v>14050</v>
      </c>
      <c r="CN291" s="3">
        <f t="shared" si="8"/>
        <v>37937.715742875524</v>
      </c>
      <c r="CO291" s="3">
        <f t="shared" si="9"/>
        <v>31152.781325587435</v>
      </c>
      <c r="CP291" s="3"/>
      <c r="CQ291" s="3">
        <f>MIN(Beams!$B$21:$B$22)/MAX(CN291:CP291)-1</f>
        <v>-0.47282013140825752</v>
      </c>
    </row>
    <row r="292" spans="1:162" x14ac:dyDescent="0.55000000000000004">
      <c r="A292" s="1" t="s">
        <v>17</v>
      </c>
      <c r="B292" s="1" t="s">
        <v>387</v>
      </c>
      <c r="C292" s="1" t="s">
        <v>387</v>
      </c>
      <c r="D292" s="1" t="s">
        <v>100</v>
      </c>
      <c r="E292" s="2">
        <v>13</v>
      </c>
      <c r="F292" s="3">
        <v>3.83</v>
      </c>
      <c r="G292" s="3">
        <v>4.16</v>
      </c>
      <c r="H292" s="11">
        <v>4.125</v>
      </c>
      <c r="I292" s="1" t="s">
        <v>98</v>
      </c>
      <c r="J292" s="1" t="s">
        <v>98</v>
      </c>
      <c r="K292" s="1" t="s">
        <v>98</v>
      </c>
      <c r="L292" s="3">
        <v>4.0599999999999996</v>
      </c>
      <c r="M292" s="11">
        <v>4</v>
      </c>
      <c r="N292" s="11" t="s">
        <v>98</v>
      </c>
      <c r="O292" s="1" t="s">
        <v>98</v>
      </c>
      <c r="P292" s="1" t="s">
        <v>98</v>
      </c>
      <c r="Q292" s="14">
        <v>0.28000000000000003</v>
      </c>
      <c r="R292" s="11">
        <v>0.25</v>
      </c>
      <c r="S292" s="13">
        <v>0.125</v>
      </c>
      <c r="T292" s="14">
        <v>0.34499999999999997</v>
      </c>
      <c r="U292" s="13">
        <v>0.375</v>
      </c>
      <c r="V292" s="1" t="s">
        <v>98</v>
      </c>
      <c r="W292" s="1" t="s">
        <v>98</v>
      </c>
      <c r="X292" s="1" t="s">
        <v>98</v>
      </c>
      <c r="Y292" s="17">
        <v>0.59499999999999997</v>
      </c>
      <c r="Z292" s="18">
        <v>0.75</v>
      </c>
      <c r="AA292" s="18">
        <v>0.5</v>
      </c>
      <c r="AB292" s="1" t="s">
        <v>98</v>
      </c>
      <c r="AC292" s="1" t="s">
        <v>98</v>
      </c>
      <c r="AD292" s="1" t="s">
        <v>98</v>
      </c>
      <c r="AE292" s="1" t="s">
        <v>98</v>
      </c>
      <c r="AF292" s="1" t="s">
        <v>98</v>
      </c>
      <c r="AG292" s="3">
        <v>5.88</v>
      </c>
      <c r="AH292" s="1" t="s">
        <v>98</v>
      </c>
      <c r="AI292" s="1" t="s">
        <v>98</v>
      </c>
      <c r="AJ292" s="2">
        <v>10.6</v>
      </c>
      <c r="AK292" s="1" t="s">
        <v>98</v>
      </c>
      <c r="AL292" s="1" t="s">
        <v>98</v>
      </c>
      <c r="AM292" s="2">
        <v>11.3</v>
      </c>
      <c r="AN292" s="3">
        <v>6.28</v>
      </c>
      <c r="AO292" s="3">
        <v>5.46</v>
      </c>
      <c r="AP292" s="3">
        <v>1.72</v>
      </c>
      <c r="AQ292" s="3">
        <v>3.86</v>
      </c>
      <c r="AR292" s="3">
        <v>2.92</v>
      </c>
      <c r="AS292" s="3">
        <v>1.9</v>
      </c>
      <c r="AT292" s="3">
        <v>1</v>
      </c>
      <c r="AU292" s="1" t="s">
        <v>98</v>
      </c>
      <c r="AV292" s="1" t="s">
        <v>98</v>
      </c>
      <c r="AW292" s="1" t="s">
        <v>98</v>
      </c>
      <c r="AX292" s="14">
        <v>0.151</v>
      </c>
      <c r="AY292" s="2">
        <v>14</v>
      </c>
      <c r="AZ292" s="1" t="s">
        <v>98</v>
      </c>
      <c r="BA292" s="3">
        <v>3.87</v>
      </c>
      <c r="BB292" s="3">
        <v>1.36</v>
      </c>
      <c r="BC292" s="1" t="s">
        <v>98</v>
      </c>
      <c r="BD292" s="1" t="s">
        <v>98</v>
      </c>
      <c r="BE292" s="3">
        <v>1.24</v>
      </c>
      <c r="BF292" s="3">
        <v>3.09</v>
      </c>
      <c r="BG292" s="1" t="s">
        <v>98</v>
      </c>
      <c r="BH292" s="1" t="s">
        <v>98</v>
      </c>
      <c r="BI292" s="1" t="s">
        <v>98</v>
      </c>
      <c r="BJ292" s="1" t="s">
        <v>98</v>
      </c>
      <c r="BK292" s="1" t="s">
        <v>98</v>
      </c>
      <c r="BL292" s="1" t="s">
        <v>98</v>
      </c>
      <c r="BM292" s="1" t="s">
        <v>98</v>
      </c>
      <c r="BN292" s="1" t="s">
        <v>98</v>
      </c>
      <c r="BO292" s="1" t="s">
        <v>98</v>
      </c>
      <c r="BP292" s="1" t="s">
        <v>98</v>
      </c>
      <c r="BQ292" s="1" t="s">
        <v>98</v>
      </c>
      <c r="BR292" s="1" t="s">
        <v>98</v>
      </c>
      <c r="BS292" s="1" t="s">
        <v>98</v>
      </c>
      <c r="BT292" s="1" t="s">
        <v>98</v>
      </c>
      <c r="BU292" s="1" t="s">
        <v>98</v>
      </c>
      <c r="BV292" s="1" t="s">
        <v>98</v>
      </c>
      <c r="BW292" s="3">
        <v>1.1599999999999999</v>
      </c>
      <c r="BX292" s="3">
        <v>3.82</v>
      </c>
      <c r="BY292" s="2">
        <v>19.5</v>
      </c>
      <c r="BZ292" s="1" t="s">
        <v>98</v>
      </c>
      <c r="CA292" s="2">
        <v>23.6</v>
      </c>
      <c r="CB292" s="2">
        <v>12.4</v>
      </c>
      <c r="CC292" s="2">
        <v>16.399999999999999</v>
      </c>
      <c r="CD292" s="11">
        <v>2.625</v>
      </c>
      <c r="CE292" s="11">
        <v>2.25</v>
      </c>
      <c r="CF292" s="12" t="s">
        <v>98</v>
      </c>
      <c r="CG292" s="3">
        <f>Beams!$B$11/F292</f>
        <v>2934.7258485639686</v>
      </c>
      <c r="CH292" s="3">
        <f>Beams!$B$9/AO292</f>
        <v>2058.6080586080584</v>
      </c>
      <c r="CI292" s="3">
        <f>Beams!$C$9/AS292</f>
        <v>5915.7894736842109</v>
      </c>
      <c r="CJ292" s="3">
        <f>Beams!$B$8*BE292/(AQ292*2*T292)</f>
        <v>5233.010437786289</v>
      </c>
      <c r="CK292" s="3">
        <f>Beams!$C$8*BF292/(AM292*Q292)</f>
        <v>10977.117572692792</v>
      </c>
      <c r="CL292" s="3">
        <f>Beams!$B$12*T292/AX292</f>
        <v>25680.794701986753</v>
      </c>
      <c r="CM292" s="3">
        <f>Beams!$B$12*Q292/AX292</f>
        <v>20842.384105960267</v>
      </c>
      <c r="CN292" s="3">
        <f t="shared" si="8"/>
        <v>46686.955536225076</v>
      </c>
      <c r="CO292" s="3">
        <f t="shared" si="9"/>
        <v>42234.052957466236</v>
      </c>
      <c r="CP292" s="3"/>
      <c r="CQ292" s="3">
        <f>MIN(Beams!$B$21:$B$22)/MAX(CN292:CP292)-1</f>
        <v>-0.57161481680933957</v>
      </c>
    </row>
  </sheetData>
  <mergeCells count="5">
    <mergeCell ref="CQ1:CQ3"/>
    <mergeCell ref="CL1:CM1"/>
    <mergeCell ref="CN1:CP1"/>
    <mergeCell ref="CH1:CI1"/>
    <mergeCell ref="CJ1:CK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FBC7-9D82-4523-8FF7-75354B781B90}">
  <sheetPr codeName="Sheet11">
    <tabColor theme="3"/>
  </sheetPr>
  <dimension ref="A1:CQ20"/>
  <sheetViews>
    <sheetView topLeftCell="BE1" workbookViewId="0">
      <selection activeCell="CG4" sqref="CG4:CQ4"/>
    </sheetView>
  </sheetViews>
  <sheetFormatPr defaultRowHeight="14.4" x14ac:dyDescent="0.55000000000000004"/>
  <cols>
    <col min="1" max="1" width="0" hidden="1" customWidth="1"/>
    <col min="2" max="2" width="21.41796875" bestFit="1" customWidth="1"/>
    <col min="3" max="3" width="18.20703125" bestFit="1" customWidth="1"/>
    <col min="9" max="11" width="0" hidden="1" customWidth="1"/>
    <col min="14" max="16" width="0" hidden="1" customWidth="1"/>
    <col min="22" max="24" width="0" hidden="1" customWidth="1"/>
    <col min="28" max="32" width="0" hidden="1" customWidth="1"/>
    <col min="34" max="35" width="0" hidden="1" customWidth="1"/>
    <col min="37" max="38" width="0" hidden="1" customWidth="1"/>
    <col min="47" max="49" width="0" hidden="1" customWidth="1"/>
    <col min="52" max="52" width="0" hidden="1" customWidth="1"/>
    <col min="55" max="56" width="0" hidden="1" customWidth="1"/>
    <col min="59" max="74" width="0" hidden="1" customWidth="1"/>
    <col min="78" max="78" width="0" hidden="1" customWidth="1"/>
    <col min="94" max="94" width="10" bestFit="1" customWidth="1"/>
  </cols>
  <sheetData>
    <row r="1" spans="1:95" ht="14.7" thickBot="1" x14ac:dyDescent="0.6">
      <c r="CG1" s="20" t="s">
        <v>391</v>
      </c>
      <c r="CH1" s="127" t="s">
        <v>388</v>
      </c>
      <c r="CI1" s="128"/>
      <c r="CJ1" s="129" t="s">
        <v>393</v>
      </c>
      <c r="CK1" s="129"/>
      <c r="CL1" s="125" t="s">
        <v>394</v>
      </c>
      <c r="CM1" s="125"/>
      <c r="CN1" s="102" t="s">
        <v>397</v>
      </c>
      <c r="CO1" s="102"/>
      <c r="CP1" s="102"/>
      <c r="CQ1" s="124" t="s">
        <v>399</v>
      </c>
    </row>
    <row r="2" spans="1:95" x14ac:dyDescent="0.55000000000000004">
      <c r="CG2" s="23" t="s">
        <v>392</v>
      </c>
      <c r="CH2" s="22" t="s">
        <v>389</v>
      </c>
      <c r="CI2" s="22" t="s">
        <v>390</v>
      </c>
      <c r="CJ2" s="24" t="s">
        <v>389</v>
      </c>
      <c r="CK2" s="24" t="s">
        <v>390</v>
      </c>
      <c r="CL2" s="22" t="s">
        <v>395</v>
      </c>
      <c r="CM2" s="22" t="s">
        <v>398</v>
      </c>
      <c r="CN2" s="25" t="s">
        <v>395</v>
      </c>
      <c r="CO2" s="24" t="s">
        <v>398</v>
      </c>
      <c r="CP2" s="24"/>
      <c r="CQ2" s="124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97"/>
      <c r="CH3" s="98"/>
      <c r="CI3" s="98"/>
      <c r="CJ3" s="97"/>
      <c r="CK3" s="97"/>
      <c r="CL3" s="98"/>
      <c r="CM3" s="98"/>
      <c r="CN3" s="99"/>
      <c r="CO3" s="97"/>
      <c r="CP3" s="97"/>
      <c r="CQ3" s="124"/>
    </row>
    <row r="4" spans="1:95" x14ac:dyDescent="0.55000000000000004">
      <c r="A4" s="1" t="s">
        <v>400</v>
      </c>
      <c r="B4" s="1" t="s">
        <v>401</v>
      </c>
      <c r="C4" s="1" t="s">
        <v>401</v>
      </c>
      <c r="D4" s="1" t="s">
        <v>100</v>
      </c>
      <c r="E4" s="2">
        <v>12.4</v>
      </c>
      <c r="F4" s="3">
        <v>3.63</v>
      </c>
      <c r="G4" s="2">
        <v>12.5</v>
      </c>
      <c r="H4" s="11">
        <v>12.5</v>
      </c>
      <c r="I4" s="1" t="s">
        <v>98</v>
      </c>
      <c r="J4" s="1" t="s">
        <v>98</v>
      </c>
      <c r="K4" s="1" t="s">
        <v>98</v>
      </c>
      <c r="L4" s="3">
        <v>3.75</v>
      </c>
      <c r="M4" s="11">
        <v>3.75</v>
      </c>
      <c r="N4" s="11" t="s">
        <v>98</v>
      </c>
      <c r="O4" s="1" t="s">
        <v>98</v>
      </c>
      <c r="P4" s="1" t="s">
        <v>98</v>
      </c>
      <c r="Q4" s="14">
        <v>0.155</v>
      </c>
      <c r="R4" s="11">
        <v>0.125</v>
      </c>
      <c r="S4" s="13">
        <v>6.25E-2</v>
      </c>
      <c r="T4" s="14">
        <v>0.22800000000000001</v>
      </c>
      <c r="U4" s="13">
        <v>0.25</v>
      </c>
      <c r="V4" s="1" t="s">
        <v>98</v>
      </c>
      <c r="W4" s="1" t="s">
        <v>98</v>
      </c>
      <c r="X4" s="1" t="s">
        <v>98</v>
      </c>
      <c r="Y4" s="14">
        <v>0.56299999999999994</v>
      </c>
      <c r="Z4" s="13">
        <v>0.5625</v>
      </c>
      <c r="AA4" s="13">
        <v>0.375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3">
        <v>8.2200000000000006</v>
      </c>
      <c r="AH4" s="1" t="s">
        <v>98</v>
      </c>
      <c r="AI4" s="1" t="s">
        <v>98</v>
      </c>
      <c r="AJ4" s="2">
        <v>74.8</v>
      </c>
      <c r="AK4" s="1" t="s">
        <v>98</v>
      </c>
      <c r="AL4" s="1" t="s">
        <v>98</v>
      </c>
      <c r="AM4" s="2">
        <v>89.3</v>
      </c>
      <c r="AN4" s="2">
        <v>16.5</v>
      </c>
      <c r="AO4" s="2">
        <v>14.2</v>
      </c>
      <c r="AP4" s="3">
        <v>4.96</v>
      </c>
      <c r="AQ4" s="3">
        <v>2.0099999999999998</v>
      </c>
      <c r="AR4" s="3">
        <v>1.68</v>
      </c>
      <c r="AS4" s="3">
        <v>1.07</v>
      </c>
      <c r="AT4" s="14">
        <v>0.74399999999999999</v>
      </c>
      <c r="AU4" s="1" t="s">
        <v>98</v>
      </c>
      <c r="AV4" s="1" t="s">
        <v>98</v>
      </c>
      <c r="AW4" s="1" t="s">
        <v>98</v>
      </c>
      <c r="AX4" s="15">
        <v>4.9299999999999997E-2</v>
      </c>
      <c r="AY4" s="2">
        <v>76</v>
      </c>
      <c r="AZ4" s="1" t="s">
        <v>98</v>
      </c>
      <c r="BA4" s="2">
        <v>11.5</v>
      </c>
      <c r="BB4" s="3">
        <v>2.46</v>
      </c>
      <c r="BC4" s="1" t="s">
        <v>98</v>
      </c>
      <c r="BD4" s="1" t="s">
        <v>98</v>
      </c>
      <c r="BE4" s="3">
        <v>2.5099999999999998</v>
      </c>
      <c r="BF4" s="3">
        <v>8.06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98</v>
      </c>
      <c r="BW4" s="14">
        <v>0.93300000000000005</v>
      </c>
      <c r="BX4" s="2">
        <v>12.3</v>
      </c>
      <c r="BY4" s="2">
        <v>35.5</v>
      </c>
      <c r="BZ4" s="1" t="s">
        <v>98</v>
      </c>
      <c r="CA4" s="2">
        <v>39.299999999999997</v>
      </c>
      <c r="CB4" s="2">
        <v>28.8</v>
      </c>
      <c r="CC4" s="2">
        <v>32.5</v>
      </c>
      <c r="CD4" s="11">
        <v>11.375</v>
      </c>
      <c r="CE4" s="11" t="s">
        <v>98</v>
      </c>
      <c r="CF4" s="1" t="s">
        <v>98</v>
      </c>
      <c r="CG4" s="4">
        <f>Beams!$B$11/F4</f>
        <v>3096.4187327823693</v>
      </c>
      <c r="CH4" s="4">
        <f>Beams!$B$9/AO4</f>
        <v>791.54929577464793</v>
      </c>
      <c r="CI4" s="4">
        <f>Beams!$C$9/AS4</f>
        <v>10504.67289719626</v>
      </c>
      <c r="CJ4" s="4">
        <f>Beams!$B$8*BE4/(AQ4*2*T4)</f>
        <v>30780.745395827878</v>
      </c>
      <c r="CK4" s="4">
        <f>Beams!$C$8*BF4/(AM4*Q4)</f>
        <v>6545.128779395297</v>
      </c>
      <c r="CL4" s="4">
        <f>Beams!$B$12*T4/AX4</f>
        <v>51982.150101419888</v>
      </c>
      <c r="CM4" s="4">
        <f>Beams!$B$12*Q4/AX4</f>
        <v>35338.742393509128</v>
      </c>
      <c r="CN4" s="4">
        <f>SQRT( (CG4 + CH4 + CI4)^2 + 3 * ( CJ4^2 + CL4^2 ) )</f>
        <v>105621.69645335966</v>
      </c>
      <c r="CO4" s="4">
        <f>SQRT( (CG4 + CH4 + CI4)^2 + 3 * ( CK4^2 + CM4^2 ) )</f>
        <v>63891.661325236106</v>
      </c>
      <c r="CP4" s="4"/>
      <c r="CQ4" s="3">
        <f>MIN(Beams!$B$21:$B$22)/MAX(CN4:CP4)-1</f>
        <v>-0.81064496527158525</v>
      </c>
    </row>
    <row r="5" spans="1:95" x14ac:dyDescent="0.55000000000000004">
      <c r="A5" s="1" t="s">
        <v>400</v>
      </c>
      <c r="B5" s="1" t="s">
        <v>402</v>
      </c>
      <c r="C5" s="1" t="s">
        <v>402</v>
      </c>
      <c r="D5" s="1" t="s">
        <v>100</v>
      </c>
      <c r="E5" s="2">
        <v>11.6</v>
      </c>
      <c r="F5" s="3">
        <v>3.4</v>
      </c>
      <c r="G5" s="2">
        <v>12.5</v>
      </c>
      <c r="H5" s="11">
        <v>12.5</v>
      </c>
      <c r="I5" s="1" t="s">
        <v>98</v>
      </c>
      <c r="J5" s="1" t="s">
        <v>98</v>
      </c>
      <c r="K5" s="1" t="s">
        <v>98</v>
      </c>
      <c r="L5" s="3">
        <v>3.5</v>
      </c>
      <c r="M5" s="11">
        <v>3.5</v>
      </c>
      <c r="N5" s="11" t="s">
        <v>98</v>
      </c>
      <c r="O5" s="1" t="s">
        <v>98</v>
      </c>
      <c r="P5" s="1" t="s">
        <v>98</v>
      </c>
      <c r="Q5" s="14">
        <v>0.155</v>
      </c>
      <c r="R5" s="11">
        <v>0.125</v>
      </c>
      <c r="S5" s="13">
        <v>6.25E-2</v>
      </c>
      <c r="T5" s="14">
        <v>0.21099999999999999</v>
      </c>
      <c r="U5" s="13">
        <v>0.1875</v>
      </c>
      <c r="V5" s="1" t="s">
        <v>98</v>
      </c>
      <c r="W5" s="1" t="s">
        <v>98</v>
      </c>
      <c r="X5" s="1" t="s">
        <v>98</v>
      </c>
      <c r="Y5" s="14">
        <v>0.56299999999999994</v>
      </c>
      <c r="Z5" s="13">
        <v>0.5625</v>
      </c>
      <c r="AA5" s="13">
        <v>0.375</v>
      </c>
      <c r="AB5" s="1" t="s">
        <v>98</v>
      </c>
      <c r="AC5" s="1" t="s">
        <v>98</v>
      </c>
      <c r="AD5" s="1" t="s">
        <v>98</v>
      </c>
      <c r="AE5" s="1" t="s">
        <v>98</v>
      </c>
      <c r="AF5" s="1" t="s">
        <v>98</v>
      </c>
      <c r="AG5" s="3">
        <v>8.2899999999999991</v>
      </c>
      <c r="AH5" s="1" t="s">
        <v>98</v>
      </c>
      <c r="AI5" s="1" t="s">
        <v>98</v>
      </c>
      <c r="AJ5" s="2">
        <v>74.8</v>
      </c>
      <c r="AK5" s="1" t="s">
        <v>98</v>
      </c>
      <c r="AL5" s="1" t="s">
        <v>98</v>
      </c>
      <c r="AM5" s="2">
        <v>80.3</v>
      </c>
      <c r="AN5" s="2">
        <v>15</v>
      </c>
      <c r="AO5" s="2">
        <v>12.8</v>
      </c>
      <c r="AP5" s="3">
        <v>4.8600000000000003</v>
      </c>
      <c r="AQ5" s="3">
        <v>1.51</v>
      </c>
      <c r="AR5" s="3">
        <v>1.37</v>
      </c>
      <c r="AS5" s="14">
        <v>0.86399999999999999</v>
      </c>
      <c r="AT5" s="14">
        <v>0.66700000000000004</v>
      </c>
      <c r="AU5" s="1" t="s">
        <v>98</v>
      </c>
      <c r="AV5" s="1" t="s">
        <v>98</v>
      </c>
      <c r="AW5" s="1" t="s">
        <v>98</v>
      </c>
      <c r="AX5" s="15">
        <v>4.1399999999999999E-2</v>
      </c>
      <c r="AY5" s="2">
        <v>57.1</v>
      </c>
      <c r="AZ5" s="1" t="s">
        <v>98</v>
      </c>
      <c r="BA5" s="2">
        <v>10.8</v>
      </c>
      <c r="BB5" s="3">
        <v>1.99</v>
      </c>
      <c r="BC5" s="1" t="s">
        <v>98</v>
      </c>
      <c r="BD5" s="1" t="s">
        <v>98</v>
      </c>
      <c r="BE5" s="3">
        <v>2.17</v>
      </c>
      <c r="BF5" s="3">
        <v>7.36</v>
      </c>
      <c r="BG5" s="1" t="s">
        <v>98</v>
      </c>
      <c r="BH5" s="1" t="s">
        <v>98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" t="s">
        <v>98</v>
      </c>
      <c r="BV5" s="1" t="s">
        <v>98</v>
      </c>
      <c r="BW5" s="14">
        <v>0.85199999999999998</v>
      </c>
      <c r="BX5" s="2">
        <v>12.3</v>
      </c>
      <c r="BY5" s="2">
        <v>34.799999999999997</v>
      </c>
      <c r="BZ5" s="1" t="s">
        <v>98</v>
      </c>
      <c r="CA5" s="2">
        <v>38.299999999999997</v>
      </c>
      <c r="CB5" s="2">
        <v>28.5</v>
      </c>
      <c r="CC5" s="2">
        <v>32</v>
      </c>
      <c r="CD5" s="11">
        <v>11.375</v>
      </c>
      <c r="CE5" s="11" t="s">
        <v>98</v>
      </c>
      <c r="CF5" s="1" t="s">
        <v>98</v>
      </c>
      <c r="CG5" s="4">
        <f>Beams!$B$11/F5</f>
        <v>3305.8823529411766</v>
      </c>
      <c r="CH5" s="4">
        <f>Beams!$B$9/AO5</f>
        <v>878.125</v>
      </c>
      <c r="CI5" s="4">
        <f>Beams!$C$9/AS5</f>
        <v>13009.259259259259</v>
      </c>
      <c r="CJ5" s="4">
        <f>Beams!$B$8*BE5/(AQ5*2*T5)</f>
        <v>38276.890241988636</v>
      </c>
      <c r="CK5" s="4">
        <f>Beams!$C$8*BF5/(AM5*Q5)</f>
        <v>6646.5592736913995</v>
      </c>
      <c r="CL5" s="4">
        <f>Beams!$B$12*T5/AX5</f>
        <v>57285.990338164251</v>
      </c>
      <c r="CM5" s="4">
        <f>Beams!$B$12*Q5/AX5</f>
        <v>42082.125603864733</v>
      </c>
      <c r="CN5" s="4">
        <f t="shared" ref="CN5:CN19" si="0">SQRT( (CG5 + CH5 + CI5)^2 + 3 * ( CJ5^2 + CL5^2 ) )</f>
        <v>120565.43229160954</v>
      </c>
      <c r="CO5" s="4">
        <f t="shared" ref="CO5:CO19" si="1">SQRT( (CG5 + CH5 + CI5)^2 + 3 * ( CK5^2 + CM5^2 ) )</f>
        <v>75768.427153746758</v>
      </c>
      <c r="CP5" s="4"/>
      <c r="CQ5" s="3">
        <f>MIN(Beams!$B$21:$B$22)/MAX(CN5:CP5)-1</f>
        <v>-0.83411497292502257</v>
      </c>
    </row>
    <row r="6" spans="1:95" x14ac:dyDescent="0.55000000000000004">
      <c r="A6" s="1" t="s">
        <v>400</v>
      </c>
      <c r="B6" s="1" t="s">
        <v>403</v>
      </c>
      <c r="C6" s="1" t="s">
        <v>403</v>
      </c>
      <c r="D6" s="1" t="s">
        <v>100</v>
      </c>
      <c r="E6" s="2">
        <v>11.8</v>
      </c>
      <c r="F6" s="3">
        <v>3.47</v>
      </c>
      <c r="G6" s="2">
        <v>12</v>
      </c>
      <c r="H6" s="11">
        <v>12</v>
      </c>
      <c r="I6" s="1" t="s">
        <v>98</v>
      </c>
      <c r="J6" s="1" t="s">
        <v>98</v>
      </c>
      <c r="K6" s="1" t="s">
        <v>98</v>
      </c>
      <c r="L6" s="3">
        <v>3.07</v>
      </c>
      <c r="M6" s="11">
        <v>3.125</v>
      </c>
      <c r="N6" s="11" t="s">
        <v>98</v>
      </c>
      <c r="O6" s="1" t="s">
        <v>98</v>
      </c>
      <c r="P6" s="1" t="s">
        <v>98</v>
      </c>
      <c r="Q6" s="14">
        <v>0.17699999999999999</v>
      </c>
      <c r="R6" s="11">
        <v>0.1875</v>
      </c>
      <c r="S6" s="13">
        <v>0.125</v>
      </c>
      <c r="T6" s="14">
        <v>0.22500000000000001</v>
      </c>
      <c r="U6" s="13">
        <v>0.25</v>
      </c>
      <c r="V6" s="1" t="s">
        <v>98</v>
      </c>
      <c r="W6" s="1" t="s">
        <v>98</v>
      </c>
      <c r="X6" s="1" t="s">
        <v>98</v>
      </c>
      <c r="Y6" s="14">
        <v>0.56299999999999994</v>
      </c>
      <c r="Z6" s="13">
        <v>0.5625</v>
      </c>
      <c r="AA6" s="13">
        <v>0.375</v>
      </c>
      <c r="AB6" s="1" t="s">
        <v>98</v>
      </c>
      <c r="AC6" s="1" t="s">
        <v>98</v>
      </c>
      <c r="AD6" s="1" t="s">
        <v>98</v>
      </c>
      <c r="AE6" s="1" t="s">
        <v>98</v>
      </c>
      <c r="AF6" s="1" t="s">
        <v>98</v>
      </c>
      <c r="AG6" s="3">
        <v>6.81</v>
      </c>
      <c r="AH6" s="1" t="s">
        <v>98</v>
      </c>
      <c r="AI6" s="1" t="s">
        <v>98</v>
      </c>
      <c r="AJ6" s="2">
        <v>62.5</v>
      </c>
      <c r="AK6" s="1" t="s">
        <v>98</v>
      </c>
      <c r="AL6" s="1" t="s">
        <v>98</v>
      </c>
      <c r="AM6" s="2">
        <v>72.2</v>
      </c>
      <c r="AN6" s="2">
        <v>14.3</v>
      </c>
      <c r="AO6" s="2">
        <v>12</v>
      </c>
      <c r="AP6" s="3">
        <v>4.5599999999999996</v>
      </c>
      <c r="AQ6" s="3">
        <v>1.0900000000000001</v>
      </c>
      <c r="AR6" s="3">
        <v>1.1499999999999999</v>
      </c>
      <c r="AS6" s="14">
        <v>0.70899999999999996</v>
      </c>
      <c r="AT6" s="14">
        <v>0.55900000000000005</v>
      </c>
      <c r="AU6" s="1" t="s">
        <v>98</v>
      </c>
      <c r="AV6" s="1" t="s">
        <v>98</v>
      </c>
      <c r="AW6" s="1" t="s">
        <v>98</v>
      </c>
      <c r="AX6" s="15">
        <v>0.05</v>
      </c>
      <c r="AY6" s="2">
        <v>37.700000000000003</v>
      </c>
      <c r="AZ6" s="1" t="s">
        <v>98</v>
      </c>
      <c r="BA6" s="3">
        <v>9.0399999999999991</v>
      </c>
      <c r="BB6" s="3">
        <v>1.56</v>
      </c>
      <c r="BC6" s="1" t="s">
        <v>98</v>
      </c>
      <c r="BD6" s="1" t="s">
        <v>98</v>
      </c>
      <c r="BE6" s="3">
        <v>1.92</v>
      </c>
      <c r="BF6" s="3">
        <v>7.02</v>
      </c>
      <c r="BG6" s="1" t="s">
        <v>98</v>
      </c>
      <c r="BH6" s="1" t="s">
        <v>98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98</v>
      </c>
      <c r="BR6" s="1" t="s">
        <v>98</v>
      </c>
      <c r="BS6" s="1" t="s">
        <v>98</v>
      </c>
      <c r="BT6" s="1" t="s">
        <v>98</v>
      </c>
      <c r="BU6" s="1" t="s">
        <v>98</v>
      </c>
      <c r="BV6" s="1" t="s">
        <v>98</v>
      </c>
      <c r="BW6" s="33">
        <v>0.73099999999999998</v>
      </c>
      <c r="BX6" s="32">
        <v>11.8</v>
      </c>
      <c r="BY6" s="2">
        <v>32.4</v>
      </c>
      <c r="BZ6" s="1" t="s">
        <v>98</v>
      </c>
      <c r="CA6" s="2">
        <v>35.5</v>
      </c>
      <c r="CB6" s="2">
        <v>27.1</v>
      </c>
      <c r="CC6" s="2">
        <v>30.1</v>
      </c>
      <c r="CD6" s="11">
        <v>10.875</v>
      </c>
      <c r="CE6" s="11" t="s">
        <v>98</v>
      </c>
      <c r="CF6" s="1" t="s">
        <v>98</v>
      </c>
      <c r="CG6" s="4">
        <f>Beams!$B$11/F6</f>
        <v>3239.193083573487</v>
      </c>
      <c r="CH6" s="4">
        <f>Beams!$B$9/AO6</f>
        <v>936.66666666666663</v>
      </c>
      <c r="CI6" s="4">
        <f>Beams!$C$9/AS6</f>
        <v>15853.314527503528</v>
      </c>
      <c r="CJ6" s="4">
        <f>Beams!$B$8*BE6/(AQ6*2*T6)</f>
        <v>43997.553516819564</v>
      </c>
      <c r="CK6" s="4">
        <f>Beams!$C$8*BF6/(AM6*Q6)</f>
        <v>6174.3743837738857</v>
      </c>
      <c r="CL6" s="4">
        <f>Beams!$B$12*T6/AX6</f>
        <v>50580</v>
      </c>
      <c r="CM6" s="4">
        <f>Beams!$B$12*Q6/AX6</f>
        <v>39789.599999999991</v>
      </c>
      <c r="CN6" s="4">
        <f t="shared" si="0"/>
        <v>117828.39712329298</v>
      </c>
      <c r="CO6" s="4">
        <f t="shared" si="1"/>
        <v>72561.514067866839</v>
      </c>
      <c r="CP6" s="4"/>
      <c r="CQ6" s="3">
        <f>MIN(Beams!$B$21:$B$22)/MAX(CN6:CP6)-1</f>
        <v>-0.83026163057219171</v>
      </c>
    </row>
    <row r="7" spans="1:95" x14ac:dyDescent="0.55000000000000004">
      <c r="A7" s="1" t="s">
        <v>400</v>
      </c>
      <c r="B7" s="1" t="s">
        <v>404</v>
      </c>
      <c r="C7" s="1" t="s">
        <v>404</v>
      </c>
      <c r="D7" s="1" t="s">
        <v>100</v>
      </c>
      <c r="E7" s="2">
        <v>10.8</v>
      </c>
      <c r="F7" s="3">
        <v>3.18</v>
      </c>
      <c r="G7" s="2">
        <v>12</v>
      </c>
      <c r="H7" s="11">
        <v>12</v>
      </c>
      <c r="I7" s="1" t="s">
        <v>98</v>
      </c>
      <c r="J7" s="1" t="s">
        <v>98</v>
      </c>
      <c r="K7" s="1" t="s">
        <v>98</v>
      </c>
      <c r="L7" s="3">
        <v>3.07</v>
      </c>
      <c r="M7" s="11">
        <v>3.125</v>
      </c>
      <c r="N7" s="11" t="s">
        <v>98</v>
      </c>
      <c r="O7" s="1" t="s">
        <v>98</v>
      </c>
      <c r="P7" s="1" t="s">
        <v>98</v>
      </c>
      <c r="Q7" s="14">
        <v>0.16</v>
      </c>
      <c r="R7" s="11">
        <v>0.1875</v>
      </c>
      <c r="S7" s="13">
        <v>0.125</v>
      </c>
      <c r="T7" s="14">
        <v>0.21</v>
      </c>
      <c r="U7" s="13">
        <v>0.1875</v>
      </c>
      <c r="V7" s="1" t="s">
        <v>98</v>
      </c>
      <c r="W7" s="1" t="s">
        <v>98</v>
      </c>
      <c r="X7" s="1" t="s">
        <v>98</v>
      </c>
      <c r="Y7" s="14">
        <v>0.56299999999999994</v>
      </c>
      <c r="Z7" s="13">
        <v>0.5625</v>
      </c>
      <c r="AA7" s="13">
        <v>0.375</v>
      </c>
      <c r="AB7" s="1" t="s">
        <v>98</v>
      </c>
      <c r="AC7" s="1" t="s">
        <v>98</v>
      </c>
      <c r="AD7" s="1" t="s">
        <v>98</v>
      </c>
      <c r="AE7" s="1" t="s">
        <v>98</v>
      </c>
      <c r="AF7" s="1" t="s">
        <v>98</v>
      </c>
      <c r="AG7" s="3">
        <v>7.3</v>
      </c>
      <c r="AH7" s="1" t="s">
        <v>98</v>
      </c>
      <c r="AI7" s="1" t="s">
        <v>98</v>
      </c>
      <c r="AJ7" s="2">
        <v>69.2</v>
      </c>
      <c r="AK7" s="1" t="s">
        <v>98</v>
      </c>
      <c r="AL7" s="1" t="s">
        <v>98</v>
      </c>
      <c r="AM7" s="2">
        <v>66.7</v>
      </c>
      <c r="AN7" s="2">
        <v>13.2</v>
      </c>
      <c r="AO7" s="2">
        <v>11.1</v>
      </c>
      <c r="AP7" s="3">
        <v>4.58</v>
      </c>
      <c r="AQ7" s="3">
        <v>1.01</v>
      </c>
      <c r="AR7" s="3">
        <v>1.07</v>
      </c>
      <c r="AS7" s="14">
        <v>0.66100000000000003</v>
      </c>
      <c r="AT7" s="14">
        <v>0.56399999999999995</v>
      </c>
      <c r="AU7" s="1" t="s">
        <v>98</v>
      </c>
      <c r="AV7" s="1" t="s">
        <v>98</v>
      </c>
      <c r="AW7" s="1" t="s">
        <v>98</v>
      </c>
      <c r="AX7" s="15">
        <v>3.9300000000000002E-2</v>
      </c>
      <c r="AY7" s="2">
        <v>35</v>
      </c>
      <c r="AZ7" s="1" t="s">
        <v>98</v>
      </c>
      <c r="BA7" s="3">
        <v>9.0500000000000007</v>
      </c>
      <c r="BB7" s="3">
        <v>1.46</v>
      </c>
      <c r="BC7" s="1" t="s">
        <v>98</v>
      </c>
      <c r="BD7" s="1" t="s">
        <v>98</v>
      </c>
      <c r="BE7" s="3">
        <v>1.8</v>
      </c>
      <c r="BF7" s="3">
        <v>6.48</v>
      </c>
      <c r="BG7" s="1" t="s">
        <v>98</v>
      </c>
      <c r="BH7" s="1" t="s">
        <v>98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98</v>
      </c>
      <c r="BR7" s="1" t="s">
        <v>98</v>
      </c>
      <c r="BS7" s="1" t="s">
        <v>98</v>
      </c>
      <c r="BT7" s="1" t="s">
        <v>98</v>
      </c>
      <c r="BU7" s="1" t="s">
        <v>98</v>
      </c>
      <c r="BV7" s="1" t="s">
        <v>98</v>
      </c>
      <c r="BW7" s="33">
        <v>0.73199999999999998</v>
      </c>
      <c r="BX7" s="32">
        <v>11.8</v>
      </c>
      <c r="BY7" s="2">
        <v>32.4</v>
      </c>
      <c r="BZ7" s="1" t="s">
        <v>98</v>
      </c>
      <c r="CA7" s="2">
        <v>35.5</v>
      </c>
      <c r="CB7" s="2">
        <v>27</v>
      </c>
      <c r="CC7" s="2">
        <v>30.1</v>
      </c>
      <c r="CD7" s="11">
        <v>10.875</v>
      </c>
      <c r="CE7" s="11" t="s">
        <v>98</v>
      </c>
      <c r="CF7" s="1" t="s">
        <v>98</v>
      </c>
      <c r="CG7" s="4">
        <f>Beams!$B$11/F7</f>
        <v>3534.5911949685533</v>
      </c>
      <c r="CH7" s="4">
        <f>Beams!$B$9/AO7</f>
        <v>1012.6126126126127</v>
      </c>
      <c r="CI7" s="4">
        <f>Beams!$C$9/AS7</f>
        <v>17004.538577912252</v>
      </c>
      <c r="CJ7" s="4">
        <f>Beams!$B$8*BE7/(AQ7*2*T7)</f>
        <v>47694.483734087698</v>
      </c>
      <c r="CK7" s="4">
        <f>Beams!$C$8*BF7/(AM7*Q7)</f>
        <v>6824.88755622189</v>
      </c>
      <c r="CL7" s="4">
        <f>Beams!$B$12*T7/AX7</f>
        <v>60061.068702290075</v>
      </c>
      <c r="CM7" s="4">
        <f>Beams!$B$12*Q7/AX7</f>
        <v>45760.814249363866</v>
      </c>
      <c r="CN7" s="4">
        <f t="shared" si="0"/>
        <v>134576.2417992781</v>
      </c>
      <c r="CO7" s="4">
        <f t="shared" si="1"/>
        <v>82984.162540874269</v>
      </c>
      <c r="CP7" s="4"/>
      <c r="CQ7" s="3">
        <f>MIN(Beams!$B$21:$B$22)/MAX(CN7:CP7)-1</f>
        <v>-0.85138535797551684</v>
      </c>
    </row>
    <row r="8" spans="1:95" x14ac:dyDescent="0.55000000000000004">
      <c r="A8" s="1" t="s">
        <v>400</v>
      </c>
      <c r="B8" s="1" t="s">
        <v>405</v>
      </c>
      <c r="C8" s="1" t="s">
        <v>405</v>
      </c>
      <c r="D8" s="1" t="s">
        <v>100</v>
      </c>
      <c r="E8" s="2">
        <v>10</v>
      </c>
      <c r="F8" s="3">
        <v>2.95</v>
      </c>
      <c r="G8" s="2">
        <v>12</v>
      </c>
      <c r="H8" s="11">
        <v>12</v>
      </c>
      <c r="I8" s="1" t="s">
        <v>98</v>
      </c>
      <c r="J8" s="1" t="s">
        <v>98</v>
      </c>
      <c r="K8" s="1" t="s">
        <v>98</v>
      </c>
      <c r="L8" s="3">
        <v>3.25</v>
      </c>
      <c r="M8" s="11">
        <v>3.25</v>
      </c>
      <c r="N8" s="11" t="s">
        <v>98</v>
      </c>
      <c r="O8" s="1" t="s">
        <v>98</v>
      </c>
      <c r="P8" s="1" t="s">
        <v>98</v>
      </c>
      <c r="Q8" s="14">
        <v>0.14899999999999999</v>
      </c>
      <c r="R8" s="11">
        <v>0.125</v>
      </c>
      <c r="S8" s="13">
        <v>6.25E-2</v>
      </c>
      <c r="T8" s="14">
        <v>0.18</v>
      </c>
      <c r="U8" s="13">
        <v>0.1875</v>
      </c>
      <c r="V8" s="1" t="s">
        <v>98</v>
      </c>
      <c r="W8" s="1" t="s">
        <v>98</v>
      </c>
      <c r="X8" s="1" t="s">
        <v>98</v>
      </c>
      <c r="Y8" s="14">
        <v>0.5</v>
      </c>
      <c r="Z8" s="13">
        <v>0.5</v>
      </c>
      <c r="AA8" s="13">
        <v>0.375</v>
      </c>
      <c r="AB8" s="1" t="s">
        <v>98</v>
      </c>
      <c r="AC8" s="1" t="s">
        <v>98</v>
      </c>
      <c r="AD8" s="1" t="s">
        <v>98</v>
      </c>
      <c r="AE8" s="1" t="s">
        <v>98</v>
      </c>
      <c r="AF8" s="1" t="s">
        <v>98</v>
      </c>
      <c r="AG8" s="3">
        <v>9.0299999999999994</v>
      </c>
      <c r="AH8" s="1" t="s">
        <v>98</v>
      </c>
      <c r="AI8" s="1" t="s">
        <v>98</v>
      </c>
      <c r="AJ8" s="2">
        <v>74.7</v>
      </c>
      <c r="AK8" s="1" t="s">
        <v>98</v>
      </c>
      <c r="AL8" s="1" t="s">
        <v>98</v>
      </c>
      <c r="AM8" s="2">
        <v>61.7</v>
      </c>
      <c r="AN8" s="2">
        <v>12.2</v>
      </c>
      <c r="AO8" s="2">
        <v>10.3</v>
      </c>
      <c r="AP8" s="3">
        <v>4.57</v>
      </c>
      <c r="AQ8" s="3">
        <v>1.03</v>
      </c>
      <c r="AR8" s="3">
        <v>1.02</v>
      </c>
      <c r="AS8" s="14">
        <v>0.63600000000000001</v>
      </c>
      <c r="AT8" s="14">
        <v>0.59199999999999997</v>
      </c>
      <c r="AU8" s="1" t="s">
        <v>98</v>
      </c>
      <c r="AV8" s="1" t="s">
        <v>98</v>
      </c>
      <c r="AW8" s="1" t="s">
        <v>98</v>
      </c>
      <c r="AX8" s="15">
        <v>2.92E-2</v>
      </c>
      <c r="AY8" s="2">
        <v>35.9</v>
      </c>
      <c r="AZ8" s="1" t="s">
        <v>98</v>
      </c>
      <c r="BA8" s="3">
        <v>9.6</v>
      </c>
      <c r="BB8" s="3">
        <v>1.4</v>
      </c>
      <c r="BC8" s="1" t="s">
        <v>98</v>
      </c>
      <c r="BD8" s="1" t="s">
        <v>98</v>
      </c>
      <c r="BE8" s="3">
        <v>1.65</v>
      </c>
      <c r="BF8" s="3">
        <v>5.98</v>
      </c>
      <c r="BG8" s="1" t="s">
        <v>98</v>
      </c>
      <c r="BH8" s="1" t="s">
        <v>98</v>
      </c>
      <c r="BI8" s="1" t="s">
        <v>98</v>
      </c>
      <c r="BJ8" s="1" t="s">
        <v>98</v>
      </c>
      <c r="BK8" s="1" t="s">
        <v>98</v>
      </c>
      <c r="BL8" s="1" t="s">
        <v>98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98</v>
      </c>
      <c r="BR8" s="1" t="s">
        <v>98</v>
      </c>
      <c r="BS8" s="1" t="s">
        <v>98</v>
      </c>
      <c r="BT8" s="1" t="s">
        <v>98</v>
      </c>
      <c r="BU8" s="1" t="s">
        <v>98</v>
      </c>
      <c r="BV8" s="1" t="s">
        <v>98</v>
      </c>
      <c r="BW8" s="14">
        <v>0.76800000000000002</v>
      </c>
      <c r="BX8" s="2">
        <v>11.8</v>
      </c>
      <c r="BY8" s="2">
        <v>33</v>
      </c>
      <c r="BZ8" s="1" t="s">
        <v>98</v>
      </c>
      <c r="CA8" s="2">
        <v>36.200000000000003</v>
      </c>
      <c r="CB8" s="2">
        <v>27.2</v>
      </c>
      <c r="CC8" s="2">
        <v>30.4</v>
      </c>
      <c r="CD8" s="11">
        <v>11</v>
      </c>
      <c r="CE8" s="11" t="s">
        <v>98</v>
      </c>
      <c r="CF8" s="1" t="s">
        <v>98</v>
      </c>
      <c r="CG8" s="4">
        <f>Beams!$B$11/F8</f>
        <v>3810.1694915254234</v>
      </c>
      <c r="CH8" s="4">
        <f>Beams!$B$9/AO8</f>
        <v>1091.2621359223301</v>
      </c>
      <c r="CI8" s="4">
        <f>Beams!$C$9/AS8</f>
        <v>17672.955974842767</v>
      </c>
      <c r="CJ8" s="4">
        <f>Beams!$B$8*BE8/(AQ8*2*T8)</f>
        <v>50016.181229773458</v>
      </c>
      <c r="CK8" s="4">
        <f>Beams!$C$8*BF8/(AM8*Q8)</f>
        <v>7311.3245515756043</v>
      </c>
      <c r="CL8" s="4">
        <f>Beams!$B$12*T8/AX8</f>
        <v>69287.671232876703</v>
      </c>
      <c r="CM8" s="4">
        <f>Beams!$B$12*Q8/AX8</f>
        <v>57354.794520547941</v>
      </c>
      <c r="CN8" s="4">
        <f t="shared" si="0"/>
        <v>149722.41744198729</v>
      </c>
      <c r="CO8" s="4">
        <f t="shared" si="1"/>
        <v>102658.10605693392</v>
      </c>
      <c r="CP8" s="4"/>
      <c r="CQ8" s="3">
        <f>MIN(Beams!$B$21:$B$22)/MAX(CN8:CP8)-1</f>
        <v>-0.86641946916366508</v>
      </c>
    </row>
    <row r="9" spans="1:95" x14ac:dyDescent="0.55000000000000004">
      <c r="A9" s="1" t="s">
        <v>400</v>
      </c>
      <c r="B9" s="1" t="s">
        <v>406</v>
      </c>
      <c r="C9" s="1" t="s">
        <v>406</v>
      </c>
      <c r="D9" s="1" t="s">
        <v>100</v>
      </c>
      <c r="E9" s="3">
        <v>9</v>
      </c>
      <c r="F9" s="3">
        <v>2.65</v>
      </c>
      <c r="G9" s="2">
        <v>10</v>
      </c>
      <c r="H9" s="11">
        <v>10</v>
      </c>
      <c r="I9" s="1" t="s">
        <v>98</v>
      </c>
      <c r="J9" s="1" t="s">
        <v>98</v>
      </c>
      <c r="K9" s="1" t="s">
        <v>98</v>
      </c>
      <c r="L9" s="3">
        <v>2.69</v>
      </c>
      <c r="M9" s="11">
        <v>2.75</v>
      </c>
      <c r="N9" s="11" t="s">
        <v>98</v>
      </c>
      <c r="O9" s="1" t="s">
        <v>98</v>
      </c>
      <c r="P9" s="1" t="s">
        <v>98</v>
      </c>
      <c r="Q9" s="14">
        <v>0.157</v>
      </c>
      <c r="R9" s="11">
        <v>0.1875</v>
      </c>
      <c r="S9" s="13">
        <v>0.125</v>
      </c>
      <c r="T9" s="14">
        <v>0.20599999999999999</v>
      </c>
      <c r="U9" s="13">
        <v>0.1875</v>
      </c>
      <c r="V9" s="1" t="s">
        <v>98</v>
      </c>
      <c r="W9" s="1" t="s">
        <v>98</v>
      </c>
      <c r="X9" s="1" t="s">
        <v>98</v>
      </c>
      <c r="Y9" s="14">
        <v>0.56299999999999994</v>
      </c>
      <c r="Z9" s="13">
        <v>0.5625</v>
      </c>
      <c r="AA9" s="13">
        <v>0.375</v>
      </c>
      <c r="AB9" s="1" t="s">
        <v>98</v>
      </c>
      <c r="AC9" s="1" t="s">
        <v>98</v>
      </c>
      <c r="AD9" s="1" t="s">
        <v>98</v>
      </c>
      <c r="AE9" s="1" t="s">
        <v>98</v>
      </c>
      <c r="AF9" s="1" t="s">
        <v>98</v>
      </c>
      <c r="AG9" s="3">
        <v>6.53</v>
      </c>
      <c r="AH9" s="1" t="s">
        <v>98</v>
      </c>
      <c r="AI9" s="1" t="s">
        <v>98</v>
      </c>
      <c r="AJ9" s="2">
        <v>58.4</v>
      </c>
      <c r="AK9" s="1" t="s">
        <v>98</v>
      </c>
      <c r="AL9" s="1" t="s">
        <v>98</v>
      </c>
      <c r="AM9" s="2">
        <v>39</v>
      </c>
      <c r="AN9" s="3">
        <v>9.2200000000000006</v>
      </c>
      <c r="AO9" s="3">
        <v>7.79</v>
      </c>
      <c r="AP9" s="3">
        <v>3.83</v>
      </c>
      <c r="AQ9" s="14">
        <v>0.67200000000000004</v>
      </c>
      <c r="AR9" s="14">
        <v>0.80900000000000005</v>
      </c>
      <c r="AS9" s="14">
        <v>0.5</v>
      </c>
      <c r="AT9" s="14">
        <v>0.503</v>
      </c>
      <c r="AU9" s="1" t="s">
        <v>98</v>
      </c>
      <c r="AV9" s="1" t="s">
        <v>98</v>
      </c>
      <c r="AW9" s="1" t="s">
        <v>98</v>
      </c>
      <c r="AX9" s="15">
        <v>3.1399999999999997E-2</v>
      </c>
      <c r="AY9" s="2">
        <v>16.100000000000001</v>
      </c>
      <c r="AZ9" s="1" t="s">
        <v>98</v>
      </c>
      <c r="BA9" s="3">
        <v>6.59</v>
      </c>
      <c r="BB9" s="14">
        <v>0.91</v>
      </c>
      <c r="BC9" s="1" t="s">
        <v>98</v>
      </c>
      <c r="BD9" s="1" t="s">
        <v>98</v>
      </c>
      <c r="BE9" s="3">
        <v>1.28</v>
      </c>
      <c r="BF9" s="3">
        <v>4.5199999999999996</v>
      </c>
      <c r="BG9" s="1" t="s">
        <v>98</v>
      </c>
      <c r="BH9" s="1" t="s">
        <v>98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98</v>
      </c>
      <c r="BR9" s="1" t="s">
        <v>98</v>
      </c>
      <c r="BS9" s="1" t="s">
        <v>98</v>
      </c>
      <c r="BT9" s="1" t="s">
        <v>98</v>
      </c>
      <c r="BU9" s="1" t="s">
        <v>98</v>
      </c>
      <c r="BV9" s="1" t="s">
        <v>98</v>
      </c>
      <c r="BW9" s="14">
        <v>0.65</v>
      </c>
      <c r="BX9" s="3">
        <v>9.7899999999999991</v>
      </c>
      <c r="BY9" s="2">
        <v>27.4</v>
      </c>
      <c r="BZ9" s="1" t="s">
        <v>98</v>
      </c>
      <c r="CA9" s="2">
        <v>30.1</v>
      </c>
      <c r="CB9" s="2">
        <v>22.7</v>
      </c>
      <c r="CC9" s="2">
        <v>25.4</v>
      </c>
      <c r="CD9" s="11">
        <v>8.875</v>
      </c>
      <c r="CE9" s="11" t="s">
        <v>98</v>
      </c>
      <c r="CF9" s="1" t="s">
        <v>98</v>
      </c>
      <c r="CG9" s="4">
        <f>Beams!$B$11/F9</f>
        <v>4241.5094339622647</v>
      </c>
      <c r="CH9" s="4">
        <f>Beams!$B$9/AO9</f>
        <v>1442.8754813863927</v>
      </c>
      <c r="CI9" s="4">
        <f>Beams!$C$9/AS9</f>
        <v>22480</v>
      </c>
      <c r="CJ9" s="4">
        <f>Beams!$B$8*BE9/(AQ9*2*T9)</f>
        <v>51964.863615349052</v>
      </c>
      <c r="CK9" s="4">
        <f>Beams!$C$8*BF9/(AM9*Q9)</f>
        <v>8297.3705699820348</v>
      </c>
      <c r="CL9" s="4">
        <f>Beams!$B$12*T9/AX9</f>
        <v>73740.127388535038</v>
      </c>
      <c r="CM9" s="4">
        <f>Beams!$B$12*Q9/AX9</f>
        <v>56200.000000000007</v>
      </c>
      <c r="CN9" s="4">
        <f t="shared" si="0"/>
        <v>158767.41759938508</v>
      </c>
      <c r="CO9" s="4">
        <f t="shared" si="1"/>
        <v>102347.89520447764</v>
      </c>
      <c r="CP9" s="4"/>
      <c r="CQ9" s="3">
        <f>MIN(Beams!$B$21:$B$22)/MAX(CN9:CP9)-1</f>
        <v>-0.87402956914959951</v>
      </c>
    </row>
    <row r="10" spans="1:95" x14ac:dyDescent="0.55000000000000004">
      <c r="A10" s="1" t="s">
        <v>400</v>
      </c>
      <c r="B10" s="1" t="s">
        <v>407</v>
      </c>
      <c r="C10" s="1" t="s">
        <v>407</v>
      </c>
      <c r="D10" s="1" t="s">
        <v>100</v>
      </c>
      <c r="E10" s="3">
        <v>8</v>
      </c>
      <c r="F10" s="3">
        <v>2.37</v>
      </c>
      <c r="G10" s="3">
        <v>9.9499999999999993</v>
      </c>
      <c r="H10" s="11">
        <v>10</v>
      </c>
      <c r="I10" s="1" t="s">
        <v>98</v>
      </c>
      <c r="J10" s="1" t="s">
        <v>98</v>
      </c>
      <c r="K10" s="1" t="s">
        <v>98</v>
      </c>
      <c r="L10" s="3">
        <v>2.69</v>
      </c>
      <c r="M10" s="11">
        <v>2.75</v>
      </c>
      <c r="N10" s="11" t="s">
        <v>98</v>
      </c>
      <c r="O10" s="1" t="s">
        <v>98</v>
      </c>
      <c r="P10" s="1" t="s">
        <v>98</v>
      </c>
      <c r="Q10" s="14">
        <v>0.14099999999999999</v>
      </c>
      <c r="R10" s="11">
        <v>0.125</v>
      </c>
      <c r="S10" s="13">
        <v>6.25E-2</v>
      </c>
      <c r="T10" s="14">
        <v>0.182</v>
      </c>
      <c r="U10" s="13">
        <v>0.1875</v>
      </c>
      <c r="V10" s="1" t="s">
        <v>98</v>
      </c>
      <c r="W10" s="1" t="s">
        <v>98</v>
      </c>
      <c r="X10" s="1" t="s">
        <v>98</v>
      </c>
      <c r="Y10" s="14">
        <v>0.56299999999999994</v>
      </c>
      <c r="Z10" s="13">
        <v>0.5625</v>
      </c>
      <c r="AA10" s="13">
        <v>0.375</v>
      </c>
      <c r="AB10" s="1" t="s">
        <v>98</v>
      </c>
      <c r="AC10" s="1" t="s">
        <v>98</v>
      </c>
      <c r="AD10" s="1" t="s">
        <v>98</v>
      </c>
      <c r="AE10" s="1" t="s">
        <v>98</v>
      </c>
      <c r="AF10" s="1" t="s">
        <v>98</v>
      </c>
      <c r="AG10" s="3">
        <v>7.39</v>
      </c>
      <c r="AH10" s="1" t="s">
        <v>98</v>
      </c>
      <c r="AI10" s="1" t="s">
        <v>98</v>
      </c>
      <c r="AJ10" s="2">
        <v>65</v>
      </c>
      <c r="AK10" s="1" t="s">
        <v>98</v>
      </c>
      <c r="AL10" s="1" t="s">
        <v>98</v>
      </c>
      <c r="AM10" s="2">
        <v>34.6</v>
      </c>
      <c r="AN10" s="3">
        <v>8.1999999999999993</v>
      </c>
      <c r="AO10" s="3">
        <v>6.95</v>
      </c>
      <c r="AP10" s="3">
        <v>3.82</v>
      </c>
      <c r="AQ10" s="14">
        <v>0.59299999999999997</v>
      </c>
      <c r="AR10" s="14">
        <v>0.71099999999999997</v>
      </c>
      <c r="AS10" s="14">
        <v>0.441</v>
      </c>
      <c r="AT10" s="14">
        <v>0.5</v>
      </c>
      <c r="AU10" s="1" t="s">
        <v>98</v>
      </c>
      <c r="AV10" s="1" t="s">
        <v>98</v>
      </c>
      <c r="AW10" s="1" t="s">
        <v>98</v>
      </c>
      <c r="AX10" s="15">
        <v>2.24E-2</v>
      </c>
      <c r="AY10" s="2">
        <v>14.2</v>
      </c>
      <c r="AZ10" s="1" t="s">
        <v>98</v>
      </c>
      <c r="BA10" s="3">
        <v>6.57</v>
      </c>
      <c r="BB10" s="14">
        <v>0.8</v>
      </c>
      <c r="BC10" s="1" t="s">
        <v>98</v>
      </c>
      <c r="BD10" s="1" t="s">
        <v>98</v>
      </c>
      <c r="BE10" s="3">
        <v>1.1299999999999999</v>
      </c>
      <c r="BF10" s="3">
        <v>4.01</v>
      </c>
      <c r="BG10" s="1" t="s">
        <v>98</v>
      </c>
      <c r="BH10" s="1" t="s">
        <v>98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98</v>
      </c>
      <c r="BR10" s="1" t="s">
        <v>98</v>
      </c>
      <c r="BS10" s="1" t="s">
        <v>98</v>
      </c>
      <c r="BT10" s="1" t="s">
        <v>98</v>
      </c>
      <c r="BU10" s="1" t="s">
        <v>98</v>
      </c>
      <c r="BV10" s="1" t="s">
        <v>98</v>
      </c>
      <c r="BW10" s="14">
        <v>0.64600000000000002</v>
      </c>
      <c r="BX10" s="3">
        <v>9.77</v>
      </c>
      <c r="BY10" s="2">
        <v>27.3</v>
      </c>
      <c r="BZ10" s="1" t="s">
        <v>98</v>
      </c>
      <c r="CA10" s="2">
        <v>30</v>
      </c>
      <c r="CB10" s="2">
        <v>22.6</v>
      </c>
      <c r="CC10" s="2">
        <v>25.3</v>
      </c>
      <c r="CD10" s="11">
        <v>8.875</v>
      </c>
      <c r="CE10" s="11" t="s">
        <v>98</v>
      </c>
      <c r="CF10" s="1" t="s">
        <v>98</v>
      </c>
      <c r="CG10" s="4">
        <f>Beams!$B$11/F10</f>
        <v>4742.6160337552737</v>
      </c>
      <c r="CH10" s="4">
        <f>Beams!$B$9/AO10</f>
        <v>1617.2661870503596</v>
      </c>
      <c r="CI10" s="4">
        <f>Beams!$C$9/AS10</f>
        <v>25487.528344671202</v>
      </c>
      <c r="CJ10" s="4">
        <f>Beams!$B$8*BE10/(AQ10*2*T10)</f>
        <v>58842.169634749735</v>
      </c>
      <c r="CK10" s="4">
        <f>Beams!$C$8*BF10/(AM10*Q10)</f>
        <v>9238.7980158242117</v>
      </c>
      <c r="CL10" s="4">
        <f>Beams!$B$12*T10/AX10</f>
        <v>91325</v>
      </c>
      <c r="CM10" s="4">
        <f>Beams!$B$12*Q10/AX10</f>
        <v>70751.78571428571</v>
      </c>
      <c r="CN10" s="4">
        <f t="shared" si="0"/>
        <v>190846.08252908947</v>
      </c>
      <c r="CO10" s="4">
        <f t="shared" si="1"/>
        <v>127623.54512917376</v>
      </c>
      <c r="CP10" s="4"/>
      <c r="CQ10" s="3">
        <f>MIN(Beams!$B$21:$B$22)/MAX(CN10:CP10)-1</f>
        <v>-0.89520350779559998</v>
      </c>
    </row>
    <row r="11" spans="1:95" x14ac:dyDescent="0.55000000000000004">
      <c r="A11" s="1" t="s">
        <v>400</v>
      </c>
      <c r="B11" s="1" t="s">
        <v>408</v>
      </c>
      <c r="C11" s="1" t="s">
        <v>408</v>
      </c>
      <c r="D11" s="1" t="s">
        <v>100</v>
      </c>
      <c r="E11" s="3">
        <v>7.5</v>
      </c>
      <c r="F11" s="3">
        <v>2.2200000000000002</v>
      </c>
      <c r="G11" s="3">
        <v>9.99</v>
      </c>
      <c r="H11" s="11">
        <v>10</v>
      </c>
      <c r="I11" s="1" t="s">
        <v>98</v>
      </c>
      <c r="J11" s="1" t="s">
        <v>98</v>
      </c>
      <c r="K11" s="1" t="s">
        <v>98</v>
      </c>
      <c r="L11" s="3">
        <v>2.69</v>
      </c>
      <c r="M11" s="11">
        <v>2.75</v>
      </c>
      <c r="N11" s="11" t="s">
        <v>98</v>
      </c>
      <c r="O11" s="1" t="s">
        <v>98</v>
      </c>
      <c r="P11" s="1" t="s">
        <v>98</v>
      </c>
      <c r="Q11" s="14">
        <v>0.13</v>
      </c>
      <c r="R11" s="11">
        <v>0.125</v>
      </c>
      <c r="S11" s="13">
        <v>6.25E-2</v>
      </c>
      <c r="T11" s="14">
        <v>0.17299999999999999</v>
      </c>
      <c r="U11" s="13">
        <v>0.1875</v>
      </c>
      <c r="V11" s="1" t="s">
        <v>98</v>
      </c>
      <c r="W11" s="1" t="s">
        <v>98</v>
      </c>
      <c r="X11" s="1" t="s">
        <v>98</v>
      </c>
      <c r="Y11" s="14">
        <v>0.438</v>
      </c>
      <c r="Z11" s="13">
        <v>0.4375</v>
      </c>
      <c r="AA11" s="13">
        <v>0.3125</v>
      </c>
      <c r="AB11" s="1" t="s">
        <v>98</v>
      </c>
      <c r="AC11" s="1" t="s">
        <v>98</v>
      </c>
      <c r="AD11" s="1" t="s">
        <v>98</v>
      </c>
      <c r="AE11" s="1" t="s">
        <v>98</v>
      </c>
      <c r="AF11" s="1" t="s">
        <v>98</v>
      </c>
      <c r="AG11" s="3">
        <v>7.77</v>
      </c>
      <c r="AH11" s="1" t="s">
        <v>98</v>
      </c>
      <c r="AI11" s="1" t="s">
        <v>98</v>
      </c>
      <c r="AJ11" s="2">
        <v>71</v>
      </c>
      <c r="AK11" s="1" t="s">
        <v>98</v>
      </c>
      <c r="AL11" s="1" t="s">
        <v>98</v>
      </c>
      <c r="AM11" s="2">
        <v>33</v>
      </c>
      <c r="AN11" s="3">
        <v>7.77</v>
      </c>
      <c r="AO11" s="3">
        <v>6.6</v>
      </c>
      <c r="AP11" s="3">
        <v>3.85</v>
      </c>
      <c r="AQ11" s="14">
        <v>0.56200000000000006</v>
      </c>
      <c r="AR11" s="14">
        <v>0.67</v>
      </c>
      <c r="AS11" s="14">
        <v>0.41799999999999998</v>
      </c>
      <c r="AT11" s="14">
        <v>0.503</v>
      </c>
      <c r="AU11" s="1" t="s">
        <v>98</v>
      </c>
      <c r="AV11" s="1" t="s">
        <v>98</v>
      </c>
      <c r="AW11" s="1" t="s">
        <v>98</v>
      </c>
      <c r="AX11" s="15">
        <v>1.8700000000000001E-2</v>
      </c>
      <c r="AY11" s="2">
        <v>13.5</v>
      </c>
      <c r="AZ11" s="1" t="s">
        <v>98</v>
      </c>
      <c r="BA11" s="3">
        <v>6.6</v>
      </c>
      <c r="BB11" s="14">
        <v>0.77</v>
      </c>
      <c r="BC11" s="1" t="s">
        <v>98</v>
      </c>
      <c r="BD11" s="1" t="s">
        <v>98</v>
      </c>
      <c r="BE11" s="3">
        <v>1.0900000000000001</v>
      </c>
      <c r="BF11" s="3">
        <v>3.8</v>
      </c>
      <c r="BG11" s="1" t="s">
        <v>98</v>
      </c>
      <c r="BH11" s="1" t="s">
        <v>98</v>
      </c>
      <c r="BI11" s="1" t="s">
        <v>98</v>
      </c>
      <c r="BJ11" s="1" t="s">
        <v>98</v>
      </c>
      <c r="BK11" s="1" t="s">
        <v>98</v>
      </c>
      <c r="BL11" s="1" t="s">
        <v>98</v>
      </c>
      <c r="BM11" s="1" t="s">
        <v>98</v>
      </c>
      <c r="BN11" s="1" t="s">
        <v>98</v>
      </c>
      <c r="BO11" s="1" t="s">
        <v>98</v>
      </c>
      <c r="BP11" s="1" t="s">
        <v>98</v>
      </c>
      <c r="BQ11" s="1" t="s">
        <v>98</v>
      </c>
      <c r="BR11" s="1" t="s">
        <v>98</v>
      </c>
      <c r="BS11" s="1" t="s">
        <v>98</v>
      </c>
      <c r="BT11" s="1" t="s">
        <v>98</v>
      </c>
      <c r="BU11" s="1" t="s">
        <v>98</v>
      </c>
      <c r="BV11" s="1" t="s">
        <v>98</v>
      </c>
      <c r="BW11" s="14">
        <v>0.64600000000000002</v>
      </c>
      <c r="BX11" s="3">
        <v>9.82</v>
      </c>
      <c r="BY11" s="2">
        <v>27.4</v>
      </c>
      <c r="BZ11" s="1" t="s">
        <v>98</v>
      </c>
      <c r="CA11" s="2">
        <v>30.1</v>
      </c>
      <c r="CB11" s="2">
        <v>22.7</v>
      </c>
      <c r="CC11" s="2">
        <v>25.4</v>
      </c>
      <c r="CD11" s="11">
        <v>9.125</v>
      </c>
      <c r="CE11" s="11" t="s">
        <v>98</v>
      </c>
      <c r="CF11" s="1" t="s">
        <v>98</v>
      </c>
      <c r="CG11" s="4">
        <f>Beams!$B$11/F11</f>
        <v>5063.0630630630631</v>
      </c>
      <c r="CH11" s="4">
        <f>Beams!$B$9/AO11</f>
        <v>1703.0303030303032</v>
      </c>
      <c r="CI11" s="4">
        <f>Beams!$C$9/AS11</f>
        <v>26889.952153110047</v>
      </c>
      <c r="CJ11" s="4">
        <f>Beams!$B$8*BE11/(AQ11*2*T11)</f>
        <v>63005.780346820808</v>
      </c>
      <c r="CK11" s="4">
        <f>Beams!$C$8*BF11/(AM11*Q11)</f>
        <v>9956.1771561771566</v>
      </c>
      <c r="CL11" s="4">
        <f>Beams!$B$12*T11/AX11</f>
        <v>103985.0267379679</v>
      </c>
      <c r="CM11" s="4">
        <f>Beams!$B$12*Q11/AX11</f>
        <v>78139.03743315507</v>
      </c>
      <c r="CN11" s="4">
        <f t="shared" si="0"/>
        <v>213261.74487801106</v>
      </c>
      <c r="CO11" s="4">
        <f t="shared" si="1"/>
        <v>140524.84941684254</v>
      </c>
      <c r="CP11" s="4"/>
      <c r="CQ11" s="3">
        <f>MIN(Beams!$B$21:$B$22)/MAX(CN11:CP11)-1</f>
        <v>-0.90621852966906791</v>
      </c>
    </row>
    <row r="12" spans="1:95" x14ac:dyDescent="0.55000000000000004">
      <c r="A12" s="1" t="s">
        <v>400</v>
      </c>
      <c r="B12" s="1" t="s">
        <v>409</v>
      </c>
      <c r="C12" s="1" t="s">
        <v>409</v>
      </c>
      <c r="D12" s="1" t="s">
        <v>100</v>
      </c>
      <c r="E12" s="3">
        <v>6.5</v>
      </c>
      <c r="F12" s="3">
        <v>1.92</v>
      </c>
      <c r="G12" s="3">
        <v>8</v>
      </c>
      <c r="H12" s="11">
        <v>8</v>
      </c>
      <c r="I12" s="1" t="s">
        <v>98</v>
      </c>
      <c r="J12" s="1" t="s">
        <v>98</v>
      </c>
      <c r="K12" s="1" t="s">
        <v>98</v>
      </c>
      <c r="L12" s="3">
        <v>2.2799999999999998</v>
      </c>
      <c r="M12" s="11">
        <v>2.25</v>
      </c>
      <c r="N12" s="11" t="s">
        <v>98</v>
      </c>
      <c r="O12" s="1" t="s">
        <v>98</v>
      </c>
      <c r="P12" s="1" t="s">
        <v>98</v>
      </c>
      <c r="Q12" s="14">
        <v>0.13500000000000001</v>
      </c>
      <c r="R12" s="11">
        <v>0.125</v>
      </c>
      <c r="S12" s="13">
        <v>6.25E-2</v>
      </c>
      <c r="T12" s="14">
        <v>0.189</v>
      </c>
      <c r="U12" s="13">
        <v>0.1875</v>
      </c>
      <c r="V12" s="1" t="s">
        <v>98</v>
      </c>
      <c r="W12" s="1" t="s">
        <v>98</v>
      </c>
      <c r="X12" s="1" t="s">
        <v>98</v>
      </c>
      <c r="Y12" s="14">
        <v>0.56299999999999994</v>
      </c>
      <c r="Z12" s="13">
        <v>0.5625</v>
      </c>
      <c r="AA12" s="13">
        <v>0.375</v>
      </c>
      <c r="AB12" s="1" t="s">
        <v>98</v>
      </c>
      <c r="AC12" s="1" t="s">
        <v>98</v>
      </c>
      <c r="AD12" s="1" t="s">
        <v>98</v>
      </c>
      <c r="AE12" s="1" t="s">
        <v>98</v>
      </c>
      <c r="AF12" s="1" t="s">
        <v>98</v>
      </c>
      <c r="AG12" s="3">
        <v>6.03</v>
      </c>
      <c r="AH12" s="1" t="s">
        <v>98</v>
      </c>
      <c r="AI12" s="1" t="s">
        <v>98</v>
      </c>
      <c r="AJ12" s="2">
        <v>53.8</v>
      </c>
      <c r="AK12" s="1" t="s">
        <v>98</v>
      </c>
      <c r="AL12" s="1" t="s">
        <v>98</v>
      </c>
      <c r="AM12" s="2">
        <v>18.5</v>
      </c>
      <c r="AN12" s="3">
        <v>5.43</v>
      </c>
      <c r="AO12" s="3">
        <v>4.63</v>
      </c>
      <c r="AP12" s="3">
        <v>3.11</v>
      </c>
      <c r="AQ12" s="14">
        <v>0.376</v>
      </c>
      <c r="AR12" s="14">
        <v>0.52900000000000003</v>
      </c>
      <c r="AS12" s="14">
        <v>0.32900000000000001</v>
      </c>
      <c r="AT12" s="14">
        <v>0.443</v>
      </c>
      <c r="AU12" s="1" t="s">
        <v>98</v>
      </c>
      <c r="AV12" s="1" t="s">
        <v>98</v>
      </c>
      <c r="AW12" s="1" t="s">
        <v>98</v>
      </c>
      <c r="AX12" s="15">
        <v>1.84E-2</v>
      </c>
      <c r="AY12" s="3">
        <v>5.73</v>
      </c>
      <c r="AZ12" s="1" t="s">
        <v>98</v>
      </c>
      <c r="BA12" s="3">
        <v>4.45</v>
      </c>
      <c r="BB12" s="14">
        <v>0.48</v>
      </c>
      <c r="BC12" s="1" t="s">
        <v>98</v>
      </c>
      <c r="BD12" s="1" t="s">
        <v>98</v>
      </c>
      <c r="BE12" s="14">
        <v>0.79</v>
      </c>
      <c r="BF12" s="3">
        <v>2.66</v>
      </c>
      <c r="BG12" s="1" t="s">
        <v>98</v>
      </c>
      <c r="BH12" s="1" t="s">
        <v>98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98</v>
      </c>
      <c r="BR12" s="1" t="s">
        <v>98</v>
      </c>
      <c r="BS12" s="1" t="s">
        <v>98</v>
      </c>
      <c r="BT12" s="1" t="s">
        <v>98</v>
      </c>
      <c r="BU12" s="1" t="s">
        <v>98</v>
      </c>
      <c r="BV12" s="1" t="s">
        <v>98</v>
      </c>
      <c r="BW12" s="14">
        <v>0.56299999999999994</v>
      </c>
      <c r="BX12" s="3">
        <v>7.81</v>
      </c>
      <c r="BY12" s="2">
        <v>22.3</v>
      </c>
      <c r="BZ12" s="1" t="s">
        <v>98</v>
      </c>
      <c r="CA12" s="2">
        <v>24.5</v>
      </c>
      <c r="CB12" s="2">
        <v>18.3</v>
      </c>
      <c r="CC12" s="2">
        <v>20.6</v>
      </c>
      <c r="CD12" s="11">
        <v>6.875</v>
      </c>
      <c r="CE12" s="11" t="s">
        <v>98</v>
      </c>
      <c r="CF12" s="1" t="s">
        <v>98</v>
      </c>
      <c r="CG12" s="4">
        <f>Beams!$B$11/F12</f>
        <v>5854.166666666667</v>
      </c>
      <c r="CH12" s="4">
        <f>Beams!$B$9/AO12</f>
        <v>2427.645788336933</v>
      </c>
      <c r="CI12" s="4">
        <f>Beams!$C$9/AS12</f>
        <v>34164.13373860182</v>
      </c>
      <c r="CJ12" s="4">
        <f>Beams!$B$8*BE12/(AQ12*2*T12)</f>
        <v>62476.077901609817</v>
      </c>
      <c r="CK12" s="4">
        <f>Beams!$C$8*BF12/(AM12*Q12)</f>
        <v>11971.331331331332</v>
      </c>
      <c r="CL12" s="4">
        <f>Beams!$B$12*T12/AX12</f>
        <v>115454.34782608696</v>
      </c>
      <c r="CM12" s="4">
        <f>Beams!$B$12*Q12/AX12</f>
        <v>82467.391304347839</v>
      </c>
      <c r="CN12" s="4">
        <f t="shared" si="0"/>
        <v>231301.87758428534</v>
      </c>
      <c r="CO12" s="4">
        <f t="shared" si="1"/>
        <v>150446.69672491075</v>
      </c>
      <c r="CP12" s="4"/>
      <c r="CQ12" s="3">
        <f>MIN(Beams!$B$21:$B$22)/MAX(CN12:CP12)-1</f>
        <v>-0.91353291115109048</v>
      </c>
    </row>
    <row r="13" spans="1:95" x14ac:dyDescent="0.55000000000000004">
      <c r="A13" s="1" t="s">
        <v>400</v>
      </c>
      <c r="B13" s="1" t="s">
        <v>410</v>
      </c>
      <c r="C13" s="1" t="s">
        <v>410</v>
      </c>
      <c r="D13" s="1" t="s">
        <v>100</v>
      </c>
      <c r="E13" s="3">
        <v>6.2</v>
      </c>
      <c r="F13" s="3">
        <v>1.82</v>
      </c>
      <c r="G13" s="3">
        <v>8</v>
      </c>
      <c r="H13" s="11">
        <v>8</v>
      </c>
      <c r="I13" s="1" t="s">
        <v>98</v>
      </c>
      <c r="J13" s="1" t="s">
        <v>98</v>
      </c>
      <c r="K13" s="1" t="s">
        <v>98</v>
      </c>
      <c r="L13" s="3">
        <v>2.2799999999999998</v>
      </c>
      <c r="M13" s="11">
        <v>2.25</v>
      </c>
      <c r="N13" s="11" t="s">
        <v>98</v>
      </c>
      <c r="O13" s="1" t="s">
        <v>98</v>
      </c>
      <c r="P13" s="1" t="s">
        <v>98</v>
      </c>
      <c r="Q13" s="14">
        <v>0.129</v>
      </c>
      <c r="R13" s="11">
        <v>0.125</v>
      </c>
      <c r="S13" s="13">
        <v>6.25E-2</v>
      </c>
      <c r="T13" s="14">
        <v>0.17699999999999999</v>
      </c>
      <c r="U13" s="13">
        <v>0.1875</v>
      </c>
      <c r="V13" s="1" t="s">
        <v>98</v>
      </c>
      <c r="W13" s="1" t="s">
        <v>98</v>
      </c>
      <c r="X13" s="1" t="s">
        <v>98</v>
      </c>
      <c r="Y13" s="14">
        <v>0.438</v>
      </c>
      <c r="Z13" s="13">
        <v>0.4375</v>
      </c>
      <c r="AA13" s="13">
        <v>0.25</v>
      </c>
      <c r="AB13" s="1" t="s">
        <v>98</v>
      </c>
      <c r="AC13" s="1" t="s">
        <v>98</v>
      </c>
      <c r="AD13" s="1" t="s">
        <v>98</v>
      </c>
      <c r="AE13" s="1" t="s">
        <v>98</v>
      </c>
      <c r="AF13" s="1" t="s">
        <v>98</v>
      </c>
      <c r="AG13" s="3">
        <v>6.44</v>
      </c>
      <c r="AH13" s="1" t="s">
        <v>98</v>
      </c>
      <c r="AI13" s="1" t="s">
        <v>98</v>
      </c>
      <c r="AJ13" s="2">
        <v>56.5</v>
      </c>
      <c r="AK13" s="1" t="s">
        <v>98</v>
      </c>
      <c r="AL13" s="1" t="s">
        <v>98</v>
      </c>
      <c r="AM13" s="2">
        <v>17.600000000000001</v>
      </c>
      <c r="AN13" s="3">
        <v>5.15</v>
      </c>
      <c r="AO13" s="3">
        <v>4.3899999999999997</v>
      </c>
      <c r="AP13" s="3">
        <v>3.1</v>
      </c>
      <c r="AQ13" s="14">
        <v>0.35199999999999998</v>
      </c>
      <c r="AR13" s="14">
        <v>0.495</v>
      </c>
      <c r="AS13" s="14">
        <v>0.308</v>
      </c>
      <c r="AT13" s="14">
        <v>0.439</v>
      </c>
      <c r="AU13" s="1" t="s">
        <v>98</v>
      </c>
      <c r="AV13" s="1" t="s">
        <v>98</v>
      </c>
      <c r="AW13" s="1" t="s">
        <v>98</v>
      </c>
      <c r="AX13" s="15">
        <v>1.5599999999999999E-2</v>
      </c>
      <c r="AY13" s="3">
        <v>5.38</v>
      </c>
      <c r="AZ13" s="1" t="s">
        <v>98</v>
      </c>
      <c r="BA13" s="3">
        <v>4.46</v>
      </c>
      <c r="BB13" s="14">
        <v>0.45</v>
      </c>
      <c r="BC13" s="1" t="s">
        <v>98</v>
      </c>
      <c r="BD13" s="1" t="s">
        <v>98</v>
      </c>
      <c r="BE13" s="14">
        <v>0.74</v>
      </c>
      <c r="BF13" s="3">
        <v>2.52</v>
      </c>
      <c r="BG13" s="1" t="s">
        <v>98</v>
      </c>
      <c r="BH13" s="1" t="s">
        <v>98</v>
      </c>
      <c r="BI13" s="1" t="s">
        <v>98</v>
      </c>
      <c r="BJ13" s="1" t="s">
        <v>98</v>
      </c>
      <c r="BK13" s="1" t="s">
        <v>98</v>
      </c>
      <c r="BL13" s="1" t="s">
        <v>98</v>
      </c>
      <c r="BM13" s="1" t="s">
        <v>98</v>
      </c>
      <c r="BN13" s="1" t="s">
        <v>98</v>
      </c>
      <c r="BO13" s="1" t="s">
        <v>98</v>
      </c>
      <c r="BP13" s="1" t="s">
        <v>98</v>
      </c>
      <c r="BQ13" s="1" t="s">
        <v>98</v>
      </c>
      <c r="BR13" s="1" t="s">
        <v>98</v>
      </c>
      <c r="BS13" s="1" t="s">
        <v>98</v>
      </c>
      <c r="BT13" s="1" t="s">
        <v>98</v>
      </c>
      <c r="BU13" s="1" t="s">
        <v>98</v>
      </c>
      <c r="BV13" s="1" t="s">
        <v>98</v>
      </c>
      <c r="BW13" s="14">
        <v>0.56000000000000005</v>
      </c>
      <c r="BX13" s="3">
        <v>7.82</v>
      </c>
      <c r="BY13" s="2">
        <v>22.3</v>
      </c>
      <c r="BZ13" s="1" t="s">
        <v>98</v>
      </c>
      <c r="CA13" s="2">
        <v>24.6</v>
      </c>
      <c r="CB13" s="2">
        <v>18.3</v>
      </c>
      <c r="CC13" s="2">
        <v>20.6</v>
      </c>
      <c r="CD13" s="11">
        <v>7.125</v>
      </c>
      <c r="CE13" s="11" t="s">
        <v>98</v>
      </c>
      <c r="CF13" s="1" t="s">
        <v>98</v>
      </c>
      <c r="CG13" s="4">
        <f>Beams!$B$11/F13</f>
        <v>6175.8241758241757</v>
      </c>
      <c r="CH13" s="4">
        <f>Beams!$B$9/AO13</f>
        <v>2560.3644646924831</v>
      </c>
      <c r="CI13" s="4">
        <f>Beams!$C$9/AS13</f>
        <v>36493.506493506495</v>
      </c>
      <c r="CJ13" s="4">
        <f>Beams!$B$8*BE13/(AQ13*2*T13)</f>
        <v>66750.128402670787</v>
      </c>
      <c r="CK13" s="4">
        <f>Beams!$C$8*BF13/(AM13*Q13)</f>
        <v>12475.687103594079</v>
      </c>
      <c r="CL13" s="4">
        <f>Beams!$B$12*T13/AX13</f>
        <v>127530.76923076922</v>
      </c>
      <c r="CM13" s="4">
        <f>Beams!$B$12*Q13/AX13</f>
        <v>92946.153846153858</v>
      </c>
      <c r="CN13" s="4">
        <f t="shared" si="0"/>
        <v>253386.57334004683</v>
      </c>
      <c r="CO13" s="4">
        <f t="shared" si="1"/>
        <v>168610.84239281807</v>
      </c>
      <c r="CP13" s="4"/>
      <c r="CQ13" s="3">
        <f>MIN(Beams!$B$21:$B$22)/MAX(CN13:CP13)-1</f>
        <v>-0.92106921950769727</v>
      </c>
    </row>
    <row r="14" spans="1:95" x14ac:dyDescent="0.55000000000000004">
      <c r="A14" s="1" t="s">
        <v>400</v>
      </c>
      <c r="B14" s="1" t="s">
        <v>411</v>
      </c>
      <c r="C14" s="1" t="s">
        <v>411</v>
      </c>
      <c r="D14" s="1" t="s">
        <v>100</v>
      </c>
      <c r="E14" s="3">
        <v>4.4000000000000004</v>
      </c>
      <c r="F14" s="3">
        <v>1.29</v>
      </c>
      <c r="G14" s="3">
        <v>6</v>
      </c>
      <c r="H14" s="11">
        <v>6</v>
      </c>
      <c r="I14" s="1" t="s">
        <v>98</v>
      </c>
      <c r="J14" s="1" t="s">
        <v>98</v>
      </c>
      <c r="K14" s="1" t="s">
        <v>98</v>
      </c>
      <c r="L14" s="3">
        <v>1.84</v>
      </c>
      <c r="M14" s="11">
        <v>1.875</v>
      </c>
      <c r="N14" s="11" t="s">
        <v>98</v>
      </c>
      <c r="O14" s="1" t="s">
        <v>98</v>
      </c>
      <c r="P14" s="1" t="s">
        <v>98</v>
      </c>
      <c r="Q14" s="14">
        <v>0.114</v>
      </c>
      <c r="R14" s="11">
        <v>0.125</v>
      </c>
      <c r="S14" s="13">
        <v>6.25E-2</v>
      </c>
      <c r="T14" s="14">
        <v>0.17100000000000001</v>
      </c>
      <c r="U14" s="13">
        <v>0.1875</v>
      </c>
      <c r="V14" s="1" t="s">
        <v>98</v>
      </c>
      <c r="W14" s="1" t="s">
        <v>98</v>
      </c>
      <c r="X14" s="1" t="s">
        <v>98</v>
      </c>
      <c r="Y14" s="14">
        <v>0.375</v>
      </c>
      <c r="Z14" s="13">
        <v>0.375</v>
      </c>
      <c r="AA14" s="13">
        <v>0.25</v>
      </c>
      <c r="AB14" s="1" t="s">
        <v>98</v>
      </c>
      <c r="AC14" s="1" t="s">
        <v>98</v>
      </c>
      <c r="AD14" s="1" t="s">
        <v>98</v>
      </c>
      <c r="AE14" s="1" t="s">
        <v>98</v>
      </c>
      <c r="AF14" s="1" t="s">
        <v>98</v>
      </c>
      <c r="AG14" s="3">
        <v>5.39</v>
      </c>
      <c r="AH14" s="1" t="s">
        <v>98</v>
      </c>
      <c r="AI14" s="1" t="s">
        <v>98</v>
      </c>
      <c r="AJ14" s="2">
        <v>47</v>
      </c>
      <c r="AK14" s="1" t="s">
        <v>98</v>
      </c>
      <c r="AL14" s="1" t="s">
        <v>98</v>
      </c>
      <c r="AM14" s="3">
        <v>7.23</v>
      </c>
      <c r="AN14" s="3">
        <v>2.8</v>
      </c>
      <c r="AO14" s="3">
        <v>2.41</v>
      </c>
      <c r="AP14" s="3">
        <v>2.36</v>
      </c>
      <c r="AQ14" s="14">
        <v>0.18</v>
      </c>
      <c r="AR14" s="14">
        <v>0.311</v>
      </c>
      <c r="AS14" s="14">
        <v>0.19500000000000001</v>
      </c>
      <c r="AT14" s="14">
        <v>0.372</v>
      </c>
      <c r="AU14" s="1" t="s">
        <v>98</v>
      </c>
      <c r="AV14" s="1" t="s">
        <v>98</v>
      </c>
      <c r="AW14" s="1" t="s">
        <v>98</v>
      </c>
      <c r="AX14" s="34">
        <v>9.9000000000000008E-3</v>
      </c>
      <c r="AY14" s="3">
        <v>1.53</v>
      </c>
      <c r="AZ14" s="1" t="s">
        <v>98</v>
      </c>
      <c r="BA14" s="3">
        <v>2.68</v>
      </c>
      <c r="BB14" s="14">
        <v>0.21</v>
      </c>
      <c r="BC14" s="1" t="s">
        <v>98</v>
      </c>
      <c r="BD14" s="1" t="s">
        <v>98</v>
      </c>
      <c r="BE14" s="14">
        <v>0.43</v>
      </c>
      <c r="BF14" s="3">
        <v>1.37</v>
      </c>
      <c r="BG14" s="1" t="s">
        <v>98</v>
      </c>
      <c r="BH14" s="1" t="s">
        <v>98</v>
      </c>
      <c r="BI14" s="1" t="s">
        <v>98</v>
      </c>
      <c r="BJ14" s="1" t="s">
        <v>98</v>
      </c>
      <c r="BK14" s="1" t="s">
        <v>98</v>
      </c>
      <c r="BL14" s="1" t="s">
        <v>98</v>
      </c>
      <c r="BM14" s="1" t="s">
        <v>98</v>
      </c>
      <c r="BN14" s="1" t="s">
        <v>98</v>
      </c>
      <c r="BO14" s="1" t="s">
        <v>98</v>
      </c>
      <c r="BP14" s="1" t="s">
        <v>98</v>
      </c>
      <c r="BQ14" s="1" t="s">
        <v>98</v>
      </c>
      <c r="BR14" s="1" t="s">
        <v>98</v>
      </c>
      <c r="BS14" s="1" t="s">
        <v>98</v>
      </c>
      <c r="BT14" s="1" t="s">
        <v>98</v>
      </c>
      <c r="BU14" s="1" t="s">
        <v>98</v>
      </c>
      <c r="BV14" s="1" t="s">
        <v>98</v>
      </c>
      <c r="BW14" s="14">
        <v>0.46700000000000003</v>
      </c>
      <c r="BX14" s="3">
        <v>5.83</v>
      </c>
      <c r="BY14" s="2">
        <v>17</v>
      </c>
      <c r="BZ14" s="1" t="s">
        <v>98</v>
      </c>
      <c r="CA14" s="2">
        <v>18.899999999999999</v>
      </c>
      <c r="CB14" s="2">
        <v>13.8</v>
      </c>
      <c r="CC14" s="2">
        <v>15.7</v>
      </c>
      <c r="CD14" s="11">
        <v>5.25</v>
      </c>
      <c r="CE14" s="11" t="s">
        <v>98</v>
      </c>
      <c r="CF14" s="1" t="s">
        <v>98</v>
      </c>
      <c r="CG14" s="4">
        <f>Beams!$B$11/F14</f>
        <v>8713.1782945736431</v>
      </c>
      <c r="CH14" s="4">
        <f>Beams!$B$9/AO14</f>
        <v>4663.9004149377588</v>
      </c>
      <c r="CI14" s="4">
        <f>Beams!$C$9/AS14</f>
        <v>57641.025641025641</v>
      </c>
      <c r="CJ14" s="4">
        <f>Beams!$B$8*BE14/(AQ14*2*T14)</f>
        <v>78512.020792722542</v>
      </c>
      <c r="CK14" s="4">
        <f>Beams!$C$8*BF14/(AM14*Q14)</f>
        <v>18682.875931183422</v>
      </c>
      <c r="CL14" s="4">
        <f>Beams!$B$12*T14/AX14</f>
        <v>194145.45454545456</v>
      </c>
      <c r="CM14" s="4">
        <f>Beams!$B$12*Q14/AX14</f>
        <v>129430.30303030304</v>
      </c>
      <c r="CN14" s="4">
        <f t="shared" si="0"/>
        <v>369612.4401780843</v>
      </c>
      <c r="CO14" s="4">
        <f t="shared" si="1"/>
        <v>237375.92702772529</v>
      </c>
      <c r="CP14" s="4"/>
      <c r="CQ14" s="3">
        <f>MIN(Beams!$B$21:$B$22)/MAX(CN14:CP14)-1</f>
        <v>-0.94588926717303201</v>
      </c>
    </row>
    <row r="15" spans="1:95" x14ac:dyDescent="0.55000000000000004">
      <c r="A15" s="1" t="s">
        <v>400</v>
      </c>
      <c r="B15" s="1" t="s">
        <v>412</v>
      </c>
      <c r="C15" s="1" t="s">
        <v>412</v>
      </c>
      <c r="D15" s="1" t="s">
        <v>100</v>
      </c>
      <c r="E15" s="3">
        <v>3.7</v>
      </c>
      <c r="F15" s="3">
        <v>1.0900000000000001</v>
      </c>
      <c r="G15" s="3">
        <v>5.92</v>
      </c>
      <c r="H15" s="11">
        <v>5.875</v>
      </c>
      <c r="I15" s="1" t="s">
        <v>98</v>
      </c>
      <c r="J15" s="1" t="s">
        <v>98</v>
      </c>
      <c r="K15" s="1" t="s">
        <v>98</v>
      </c>
      <c r="L15" s="3">
        <v>2</v>
      </c>
      <c r="M15" s="11">
        <v>2</v>
      </c>
      <c r="N15" s="11" t="s">
        <v>98</v>
      </c>
      <c r="O15" s="1" t="s">
        <v>98</v>
      </c>
      <c r="P15" s="1" t="s">
        <v>98</v>
      </c>
      <c r="Q15" s="15">
        <v>9.8000000000000004E-2</v>
      </c>
      <c r="R15" s="11">
        <v>0.125</v>
      </c>
      <c r="S15" s="13">
        <v>6.25E-2</v>
      </c>
      <c r="T15" s="14">
        <v>0.129</v>
      </c>
      <c r="U15" s="13">
        <v>0.125</v>
      </c>
      <c r="V15" s="1" t="s">
        <v>98</v>
      </c>
      <c r="W15" s="1" t="s">
        <v>98</v>
      </c>
      <c r="X15" s="1" t="s">
        <v>98</v>
      </c>
      <c r="Y15" s="14">
        <v>0.313</v>
      </c>
      <c r="Z15" s="13">
        <v>0.3125</v>
      </c>
      <c r="AA15" s="13">
        <v>0.25</v>
      </c>
      <c r="AB15" s="1" t="s">
        <v>98</v>
      </c>
      <c r="AC15" s="1" t="s">
        <v>98</v>
      </c>
      <c r="AD15" s="1" t="s">
        <v>98</v>
      </c>
      <c r="AE15" s="1" t="s">
        <v>98</v>
      </c>
      <c r="AF15" s="1" t="s">
        <v>98</v>
      </c>
      <c r="AG15" s="3">
        <v>7.75</v>
      </c>
      <c r="AH15" s="1" t="s">
        <v>98</v>
      </c>
      <c r="AI15" s="1" t="s">
        <v>98</v>
      </c>
      <c r="AJ15" s="2">
        <v>54.7</v>
      </c>
      <c r="AK15" s="1" t="s">
        <v>98</v>
      </c>
      <c r="AL15" s="1" t="s">
        <v>98</v>
      </c>
      <c r="AM15" s="3">
        <v>5.96</v>
      </c>
      <c r="AN15" s="3">
        <v>2.33</v>
      </c>
      <c r="AO15" s="3">
        <v>2.0099999999999998</v>
      </c>
      <c r="AP15" s="3">
        <v>2.34</v>
      </c>
      <c r="AQ15" s="14">
        <v>0.17299999999999999</v>
      </c>
      <c r="AR15" s="14">
        <v>0.27300000000000002</v>
      </c>
      <c r="AS15" s="14">
        <v>0.17299999999999999</v>
      </c>
      <c r="AT15" s="14">
        <v>0.39800000000000002</v>
      </c>
      <c r="AU15" s="1" t="s">
        <v>98</v>
      </c>
      <c r="AV15" s="1" t="s">
        <v>98</v>
      </c>
      <c r="AW15" s="1" t="s">
        <v>98</v>
      </c>
      <c r="AX15" s="34">
        <v>5.3E-3</v>
      </c>
      <c r="AY15" s="3">
        <v>1.45</v>
      </c>
      <c r="AZ15" s="1" t="s">
        <v>98</v>
      </c>
      <c r="BA15" s="3">
        <v>2.9</v>
      </c>
      <c r="BB15" s="14">
        <v>0.19</v>
      </c>
      <c r="BC15" s="1" t="s">
        <v>98</v>
      </c>
      <c r="BD15" s="1" t="s">
        <v>98</v>
      </c>
      <c r="BE15" s="14">
        <v>0.36</v>
      </c>
      <c r="BF15" s="3">
        <v>1.1399999999999999</v>
      </c>
      <c r="BG15" s="1" t="s">
        <v>98</v>
      </c>
      <c r="BH15" s="1" t="s">
        <v>98</v>
      </c>
      <c r="BI15" s="1" t="s">
        <v>98</v>
      </c>
      <c r="BJ15" s="1" t="s">
        <v>98</v>
      </c>
      <c r="BK15" s="1" t="s">
        <v>98</v>
      </c>
      <c r="BL15" s="1" t="s">
        <v>98</v>
      </c>
      <c r="BM15" s="1" t="s">
        <v>98</v>
      </c>
      <c r="BN15" s="1" t="s">
        <v>98</v>
      </c>
      <c r="BO15" s="1" t="s">
        <v>98</v>
      </c>
      <c r="BP15" s="1" t="s">
        <v>98</v>
      </c>
      <c r="BQ15" s="1" t="s">
        <v>98</v>
      </c>
      <c r="BR15" s="1" t="s">
        <v>98</v>
      </c>
      <c r="BS15" s="1" t="s">
        <v>98</v>
      </c>
      <c r="BT15" s="1" t="s">
        <v>98</v>
      </c>
      <c r="BU15" s="1" t="s">
        <v>98</v>
      </c>
      <c r="BV15" s="1" t="s">
        <v>98</v>
      </c>
      <c r="BW15" s="14">
        <v>0.499</v>
      </c>
      <c r="BX15" s="3">
        <v>5.79</v>
      </c>
      <c r="BY15" s="2">
        <v>17.399999999999999</v>
      </c>
      <c r="BZ15" s="1" t="s">
        <v>98</v>
      </c>
      <c r="CA15" s="2">
        <v>19.399999999999999</v>
      </c>
      <c r="CB15" s="2">
        <v>13.8</v>
      </c>
      <c r="CC15" s="2">
        <v>15.8</v>
      </c>
      <c r="CD15" s="11">
        <v>5.25</v>
      </c>
      <c r="CE15" s="11" t="s">
        <v>98</v>
      </c>
      <c r="CF15" s="1" t="s">
        <v>98</v>
      </c>
      <c r="CG15" s="4">
        <f>Beams!$B$11/F15</f>
        <v>10311.926605504586</v>
      </c>
      <c r="CH15" s="4">
        <f>Beams!$B$9/AO15</f>
        <v>5592.0398009950259</v>
      </c>
      <c r="CI15" s="4">
        <f>Beams!$C$9/AS15</f>
        <v>64971.098265895962</v>
      </c>
      <c r="CJ15" s="4">
        <f>Beams!$B$8*BE15/(AQ15*2*T15)</f>
        <v>90657.346417529232</v>
      </c>
      <c r="CK15" s="4">
        <f>Beams!$C$8*BF15/(AM15*Q15)</f>
        <v>21938.090672510611</v>
      </c>
      <c r="CL15" s="4">
        <f>Beams!$B$12*T15/AX15</f>
        <v>273577.35849056602</v>
      </c>
      <c r="CM15" s="4">
        <f>Beams!$B$12*Q15/AX15</f>
        <v>207833.96226415093</v>
      </c>
      <c r="CN15" s="4">
        <f t="shared" si="0"/>
        <v>505698.28227926075</v>
      </c>
      <c r="CO15" s="4">
        <f t="shared" si="1"/>
        <v>370903.60360082722</v>
      </c>
      <c r="CP15" s="4"/>
      <c r="CQ15" s="3">
        <f>MIN(Beams!$B$21:$B$22)/MAX(CN15:CP15)-1</f>
        <v>-0.96045072585602442</v>
      </c>
    </row>
    <row r="16" spans="1:95" x14ac:dyDescent="0.55000000000000004">
      <c r="A16" s="1" t="s">
        <v>400</v>
      </c>
      <c r="B16" s="1" t="s">
        <v>413</v>
      </c>
      <c r="C16" s="1" t="s">
        <v>413</v>
      </c>
      <c r="D16" s="1" t="s">
        <v>94</v>
      </c>
      <c r="E16" s="2">
        <v>18.899999999999999</v>
      </c>
      <c r="F16" s="3">
        <v>5.56</v>
      </c>
      <c r="G16" s="3">
        <v>5</v>
      </c>
      <c r="H16" s="11">
        <v>5</v>
      </c>
      <c r="I16" s="1" t="s">
        <v>98</v>
      </c>
      <c r="J16" s="1" t="s">
        <v>98</v>
      </c>
      <c r="K16" s="1" t="s">
        <v>98</v>
      </c>
      <c r="L16" s="3">
        <v>5</v>
      </c>
      <c r="M16" s="11">
        <v>5</v>
      </c>
      <c r="N16" s="11" t="s">
        <v>98</v>
      </c>
      <c r="O16" s="1" t="s">
        <v>98</v>
      </c>
      <c r="P16" s="1" t="s">
        <v>98</v>
      </c>
      <c r="Q16" s="14">
        <v>0.316</v>
      </c>
      <c r="R16" s="11">
        <v>0.3125</v>
      </c>
      <c r="S16" s="13">
        <v>0.1875</v>
      </c>
      <c r="T16" s="14">
        <v>0.41599999999999998</v>
      </c>
      <c r="U16" s="13">
        <v>0.4375</v>
      </c>
      <c r="V16" s="1" t="s">
        <v>98</v>
      </c>
      <c r="W16" s="1" t="s">
        <v>98</v>
      </c>
      <c r="X16" s="1" t="s">
        <v>98</v>
      </c>
      <c r="Y16" s="14">
        <v>0.81299999999999994</v>
      </c>
      <c r="Z16" s="13">
        <v>0.8125</v>
      </c>
      <c r="AA16" s="13">
        <v>0.5</v>
      </c>
      <c r="AB16" s="1" t="s">
        <v>98</v>
      </c>
      <c r="AC16" s="1" t="s">
        <v>98</v>
      </c>
      <c r="AD16" s="1" t="s">
        <v>98</v>
      </c>
      <c r="AE16" s="1" t="s">
        <v>98</v>
      </c>
      <c r="AF16" s="1" t="s">
        <v>98</v>
      </c>
      <c r="AG16" s="3">
        <v>6.01</v>
      </c>
      <c r="AH16" s="1" t="s">
        <v>98</v>
      </c>
      <c r="AI16" s="1" t="s">
        <v>98</v>
      </c>
      <c r="AJ16" s="2">
        <v>11.2</v>
      </c>
      <c r="AK16" s="1" t="s">
        <v>98</v>
      </c>
      <c r="AL16" s="1" t="s">
        <v>98</v>
      </c>
      <c r="AM16" s="2">
        <v>24.2</v>
      </c>
      <c r="AN16" s="2">
        <v>11.1</v>
      </c>
      <c r="AO16" s="3">
        <v>9.67</v>
      </c>
      <c r="AP16" s="3">
        <v>2.08</v>
      </c>
      <c r="AQ16" s="3">
        <v>8.6999999999999993</v>
      </c>
      <c r="AR16" s="3">
        <v>5.33</v>
      </c>
      <c r="AS16" s="3">
        <v>3.48</v>
      </c>
      <c r="AT16" s="3">
        <v>1.25</v>
      </c>
      <c r="AU16" s="1" t="s">
        <v>98</v>
      </c>
      <c r="AV16" s="1" t="s">
        <v>98</v>
      </c>
      <c r="AW16" s="1" t="s">
        <v>98</v>
      </c>
      <c r="AX16" s="14">
        <v>0.313</v>
      </c>
      <c r="AY16" s="2">
        <v>45.7</v>
      </c>
      <c r="AZ16" s="1" t="s">
        <v>98</v>
      </c>
      <c r="BA16" s="3">
        <v>5.73</v>
      </c>
      <c r="BB16" s="3">
        <v>2.98</v>
      </c>
      <c r="BC16" s="1" t="s">
        <v>98</v>
      </c>
      <c r="BD16" s="1" t="s">
        <v>98</v>
      </c>
      <c r="BE16" s="3">
        <v>2.23</v>
      </c>
      <c r="BF16" s="3">
        <v>5.45</v>
      </c>
      <c r="BG16" s="1" t="s">
        <v>98</v>
      </c>
      <c r="BH16" s="1" t="s">
        <v>98</v>
      </c>
      <c r="BI16" s="1" t="s">
        <v>98</v>
      </c>
      <c r="BJ16" s="1" t="s">
        <v>98</v>
      </c>
      <c r="BK16" s="1" t="s">
        <v>98</v>
      </c>
      <c r="BL16" s="1" t="s">
        <v>98</v>
      </c>
      <c r="BM16" s="1" t="s">
        <v>98</v>
      </c>
      <c r="BN16" s="1" t="s">
        <v>98</v>
      </c>
      <c r="BO16" s="1" t="s">
        <v>98</v>
      </c>
      <c r="BP16" s="1" t="s">
        <v>98</v>
      </c>
      <c r="BQ16" s="1" t="s">
        <v>98</v>
      </c>
      <c r="BR16" s="1" t="s">
        <v>98</v>
      </c>
      <c r="BS16" s="1" t="s">
        <v>98</v>
      </c>
      <c r="BT16" s="1" t="s">
        <v>98</v>
      </c>
      <c r="BU16" s="1" t="s">
        <v>98</v>
      </c>
      <c r="BV16" s="1" t="s">
        <v>98</v>
      </c>
      <c r="BW16" s="3">
        <v>1.44</v>
      </c>
      <c r="BX16" s="3">
        <v>4.58</v>
      </c>
      <c r="BY16" s="2">
        <v>23.8</v>
      </c>
      <c r="BZ16" s="1" t="s">
        <v>98</v>
      </c>
      <c r="CA16" s="2">
        <v>28.8</v>
      </c>
      <c r="CB16" s="2">
        <v>15</v>
      </c>
      <c r="CC16" s="2">
        <v>20</v>
      </c>
      <c r="CD16" s="11">
        <v>3.375</v>
      </c>
      <c r="CE16" s="11">
        <v>2.75</v>
      </c>
      <c r="CF16" s="1" t="s">
        <v>98</v>
      </c>
      <c r="CG16" s="4">
        <f>Beams!$B$11/F16</f>
        <v>2021.5827338129498</v>
      </c>
      <c r="CH16" s="4">
        <f>Beams!$B$9/AO16</f>
        <v>1162.3578076525337</v>
      </c>
      <c r="CI16" s="4">
        <f>Beams!$C$9/AS16</f>
        <v>3229.8850574712642</v>
      </c>
      <c r="CJ16" s="4">
        <f>Beams!$B$8*BE16/(AQ16*2*T16)</f>
        <v>3462.8094606542886</v>
      </c>
      <c r="CK16" s="4">
        <f>Beams!$C$8*BF16/(AM16*Q16)</f>
        <v>8010.5136520556543</v>
      </c>
      <c r="CL16" s="4">
        <f>Beams!$B$12*T16/AX16</f>
        <v>14938.785942492013</v>
      </c>
      <c r="CM16" s="4">
        <f>Beams!$B$12*Q16/AX16</f>
        <v>11347.731629392973</v>
      </c>
      <c r="CN16" s="4">
        <f t="shared" si="0"/>
        <v>27324.206908943539</v>
      </c>
      <c r="CO16" s="4">
        <f t="shared" si="1"/>
        <v>24898.899275290532</v>
      </c>
      <c r="CP16" s="4"/>
      <c r="CQ16" s="3">
        <f>MIN(Beams!$B$21:$B$22)/MAX(CN16:CP16)-1</f>
        <v>-0.26804828895312749</v>
      </c>
    </row>
    <row r="17" spans="1:95" x14ac:dyDescent="0.55000000000000004">
      <c r="A17" s="1" t="s">
        <v>400</v>
      </c>
      <c r="B17" s="1" t="s">
        <v>414</v>
      </c>
      <c r="C17" s="1" t="s">
        <v>414</v>
      </c>
      <c r="D17" s="1" t="s">
        <v>100</v>
      </c>
      <c r="E17" s="3">
        <v>6</v>
      </c>
      <c r="F17" s="3">
        <v>1.75</v>
      </c>
      <c r="G17" s="3">
        <v>3.8</v>
      </c>
      <c r="H17" s="11">
        <v>3.75</v>
      </c>
      <c r="I17" s="1" t="s">
        <v>98</v>
      </c>
      <c r="J17" s="1" t="s">
        <v>98</v>
      </c>
      <c r="K17" s="1" t="s">
        <v>98</v>
      </c>
      <c r="L17" s="3">
        <v>3.8</v>
      </c>
      <c r="M17" s="11">
        <v>3.75</v>
      </c>
      <c r="N17" s="11" t="s">
        <v>98</v>
      </c>
      <c r="O17" s="1" t="s">
        <v>98</v>
      </c>
      <c r="P17" s="1" t="s">
        <v>98</v>
      </c>
      <c r="Q17" s="14">
        <v>0.13</v>
      </c>
      <c r="R17" s="11">
        <v>0.125</v>
      </c>
      <c r="S17" s="13">
        <v>6.25E-2</v>
      </c>
      <c r="T17" s="14">
        <v>0.16</v>
      </c>
      <c r="U17" s="13">
        <v>0.1875</v>
      </c>
      <c r="V17" s="1" t="s">
        <v>98</v>
      </c>
      <c r="W17" s="1" t="s">
        <v>98</v>
      </c>
      <c r="X17" s="1" t="s">
        <v>98</v>
      </c>
      <c r="Y17" s="14">
        <v>0.5</v>
      </c>
      <c r="Z17" s="13">
        <v>0.5</v>
      </c>
      <c r="AA17" s="13">
        <v>0.375</v>
      </c>
      <c r="AB17" s="1" t="s">
        <v>98</v>
      </c>
      <c r="AC17" s="1" t="s">
        <v>98</v>
      </c>
      <c r="AD17" s="1" t="s">
        <v>98</v>
      </c>
      <c r="AE17" s="1" t="s">
        <v>98</v>
      </c>
      <c r="AF17" s="1" t="s">
        <v>98</v>
      </c>
      <c r="AG17" s="2">
        <v>11.9</v>
      </c>
      <c r="AH17" s="1" t="s">
        <v>98</v>
      </c>
      <c r="AI17" s="1" t="s">
        <v>98</v>
      </c>
      <c r="AJ17" s="2">
        <v>22</v>
      </c>
      <c r="AK17" s="1" t="s">
        <v>98</v>
      </c>
      <c r="AL17" s="1" t="s">
        <v>98</v>
      </c>
      <c r="AM17" s="3">
        <v>4.72</v>
      </c>
      <c r="AN17" s="3">
        <v>2.74</v>
      </c>
      <c r="AO17" s="3">
        <v>2.48</v>
      </c>
      <c r="AP17" s="3">
        <v>1.64</v>
      </c>
      <c r="AQ17" s="3">
        <v>1.47</v>
      </c>
      <c r="AR17" s="3">
        <v>1.18</v>
      </c>
      <c r="AS17" s="14">
        <v>0.77100000000000002</v>
      </c>
      <c r="AT17" s="14">
        <v>0.91500000000000004</v>
      </c>
      <c r="AU17" s="1" t="s">
        <v>98</v>
      </c>
      <c r="AV17" s="1" t="s">
        <v>98</v>
      </c>
      <c r="AW17" s="1" t="s">
        <v>98</v>
      </c>
      <c r="AX17" s="15">
        <v>1.84E-2</v>
      </c>
      <c r="AY17" s="3">
        <v>4.87</v>
      </c>
      <c r="AZ17" s="1" t="s">
        <v>98</v>
      </c>
      <c r="BA17" s="3">
        <v>3.46</v>
      </c>
      <c r="BB17" s="14">
        <v>0.53</v>
      </c>
      <c r="BC17" s="1" t="s">
        <v>98</v>
      </c>
      <c r="BD17" s="1" t="s">
        <v>98</v>
      </c>
      <c r="BE17" s="14">
        <v>0.53</v>
      </c>
      <c r="BF17" s="3">
        <v>1.3</v>
      </c>
      <c r="BG17" s="1" t="s">
        <v>98</v>
      </c>
      <c r="BH17" s="1" t="s">
        <v>98</v>
      </c>
      <c r="BI17" s="1" t="s">
        <v>98</v>
      </c>
      <c r="BJ17" s="1" t="s">
        <v>98</v>
      </c>
      <c r="BK17" s="1" t="s">
        <v>98</v>
      </c>
      <c r="BL17" s="1" t="s">
        <v>98</v>
      </c>
      <c r="BM17" s="1" t="s">
        <v>98</v>
      </c>
      <c r="BN17" s="1" t="s">
        <v>98</v>
      </c>
      <c r="BO17" s="1" t="s">
        <v>98</v>
      </c>
      <c r="BP17" s="1" t="s">
        <v>98</v>
      </c>
      <c r="BQ17" s="1" t="s">
        <v>98</v>
      </c>
      <c r="BR17" s="1" t="s">
        <v>98</v>
      </c>
      <c r="BS17" s="1" t="s">
        <v>98</v>
      </c>
      <c r="BT17" s="1" t="s">
        <v>98</v>
      </c>
      <c r="BU17" s="1" t="s">
        <v>98</v>
      </c>
      <c r="BV17" s="1" t="s">
        <v>98</v>
      </c>
      <c r="BW17" s="3">
        <v>1.04</v>
      </c>
      <c r="BX17" s="3">
        <v>3.64</v>
      </c>
      <c r="BY17" s="2">
        <v>18.2</v>
      </c>
      <c r="BZ17" s="1" t="s">
        <v>98</v>
      </c>
      <c r="CA17" s="2">
        <v>22</v>
      </c>
      <c r="CB17" s="2">
        <v>11.399999999999999</v>
      </c>
      <c r="CC17" s="2">
        <v>15.2</v>
      </c>
      <c r="CD17" s="11">
        <v>2.75</v>
      </c>
      <c r="CE17" s="11" t="s">
        <v>98</v>
      </c>
      <c r="CF17" s="1" t="s">
        <v>98</v>
      </c>
      <c r="CG17" s="4">
        <f>Beams!$B$11/F17</f>
        <v>6422.8571428571431</v>
      </c>
      <c r="CH17" s="4">
        <f>Beams!$B$9/AO17</f>
        <v>4532.2580645161288</v>
      </c>
      <c r="CI17" s="4">
        <f>Beams!$C$9/AS17</f>
        <v>14578.469520103761</v>
      </c>
      <c r="CJ17" s="4">
        <f>Beams!$B$8*BE17/(AQ17*2*T17)</f>
        <v>12664.115646258506</v>
      </c>
      <c r="CK17" s="4">
        <f>Beams!$C$8*BF17/(AM17*Q17)</f>
        <v>23813.559322033896</v>
      </c>
      <c r="CL17" s="4">
        <f>Beams!$B$12*T17/AX17</f>
        <v>97739.130434782608</v>
      </c>
      <c r="CM17" s="4">
        <f>Beams!$B$12*Q17/AX17</f>
        <v>79413.043478260879</v>
      </c>
      <c r="CN17" s="4">
        <f t="shared" si="0"/>
        <v>172603.34955841099</v>
      </c>
      <c r="CO17" s="4">
        <f t="shared" si="1"/>
        <v>145851.00340836807</v>
      </c>
      <c r="CP17" s="4"/>
      <c r="CQ17" s="3">
        <f>MIN(Beams!$B$21:$B$22)/MAX(CN17:CP17)-1</f>
        <v>-0.88412739352296421</v>
      </c>
    </row>
    <row r="18" spans="1:95" x14ac:dyDescent="0.55000000000000004">
      <c r="A18" s="1" t="s">
        <v>400</v>
      </c>
      <c r="B18" s="1" t="s">
        <v>415</v>
      </c>
      <c r="C18" s="1" t="s">
        <v>415</v>
      </c>
      <c r="D18" s="1" t="s">
        <v>100</v>
      </c>
      <c r="E18" s="3">
        <v>4.08</v>
      </c>
      <c r="F18" s="3">
        <v>1.27</v>
      </c>
      <c r="G18" s="3">
        <v>4</v>
      </c>
      <c r="H18" s="11">
        <v>4</v>
      </c>
      <c r="I18" s="1" t="s">
        <v>98</v>
      </c>
      <c r="J18" s="1" t="s">
        <v>98</v>
      </c>
      <c r="K18" s="1" t="s">
        <v>98</v>
      </c>
      <c r="L18" s="3">
        <v>2.25</v>
      </c>
      <c r="M18" s="11">
        <v>2.25</v>
      </c>
      <c r="N18" s="11" t="s">
        <v>98</v>
      </c>
      <c r="O18" s="1" t="s">
        <v>98</v>
      </c>
      <c r="P18" s="1" t="s">
        <v>98</v>
      </c>
      <c r="Q18" s="14">
        <v>0.115</v>
      </c>
      <c r="R18" s="11">
        <v>0.125</v>
      </c>
      <c r="S18" s="13">
        <v>6.25E-2</v>
      </c>
      <c r="T18" s="14">
        <v>0.17</v>
      </c>
      <c r="U18" s="13">
        <v>0.1875</v>
      </c>
      <c r="V18" s="1" t="s">
        <v>98</v>
      </c>
      <c r="W18" s="1" t="s">
        <v>98</v>
      </c>
      <c r="X18" s="1" t="s">
        <v>98</v>
      </c>
      <c r="Y18" s="14">
        <v>0.56299999999999994</v>
      </c>
      <c r="Z18" s="13">
        <v>0.5625</v>
      </c>
      <c r="AA18" s="13">
        <v>0.375</v>
      </c>
      <c r="AB18" s="1" t="s">
        <v>98</v>
      </c>
      <c r="AC18" s="1" t="s">
        <v>98</v>
      </c>
      <c r="AD18" s="1" t="s">
        <v>98</v>
      </c>
      <c r="AE18" s="1" t="s">
        <v>98</v>
      </c>
      <c r="AF18" s="1" t="s">
        <v>98</v>
      </c>
      <c r="AG18" s="3">
        <v>6.62</v>
      </c>
      <c r="AH18" s="1" t="s">
        <v>98</v>
      </c>
      <c r="AI18" s="1" t="s">
        <v>98</v>
      </c>
      <c r="AJ18" s="2">
        <v>26.4</v>
      </c>
      <c r="AK18" s="1" t="s">
        <v>98</v>
      </c>
      <c r="AL18" s="1" t="s">
        <v>98</v>
      </c>
      <c r="AM18" s="3">
        <v>3.53</v>
      </c>
      <c r="AN18" s="3">
        <v>2</v>
      </c>
      <c r="AO18" s="3">
        <v>1.77</v>
      </c>
      <c r="AP18" s="3">
        <v>1.67</v>
      </c>
      <c r="AQ18" s="14">
        <v>0.32500000000000001</v>
      </c>
      <c r="AR18" s="14">
        <v>0.45300000000000001</v>
      </c>
      <c r="AS18" s="14">
        <v>0.28899999999999998</v>
      </c>
      <c r="AT18" s="14">
        <v>0.50600000000000001</v>
      </c>
      <c r="AU18" s="1" t="s">
        <v>98</v>
      </c>
      <c r="AV18" s="1" t="s">
        <v>98</v>
      </c>
      <c r="AW18" s="1" t="s">
        <v>98</v>
      </c>
      <c r="AX18" s="15">
        <v>1.47E-2</v>
      </c>
      <c r="AY18" s="3">
        <v>1.19</v>
      </c>
      <c r="AZ18" s="1" t="s">
        <v>98</v>
      </c>
      <c r="BA18" s="3">
        <v>2.15</v>
      </c>
      <c r="BB18" s="14">
        <v>0.21</v>
      </c>
      <c r="BC18" s="1" t="s">
        <v>98</v>
      </c>
      <c r="BD18" s="1" t="s">
        <v>98</v>
      </c>
      <c r="BE18" s="14">
        <v>0.35</v>
      </c>
      <c r="BF18" s="14">
        <v>0.93</v>
      </c>
      <c r="BG18" s="1" t="s">
        <v>98</v>
      </c>
      <c r="BH18" s="1" t="s">
        <v>98</v>
      </c>
      <c r="BI18" s="1" t="s">
        <v>98</v>
      </c>
      <c r="BJ18" s="1" t="s">
        <v>98</v>
      </c>
      <c r="BK18" s="1" t="s">
        <v>98</v>
      </c>
      <c r="BL18" s="1" t="s">
        <v>98</v>
      </c>
      <c r="BM18" s="1" t="s">
        <v>98</v>
      </c>
      <c r="BN18" s="1" t="s">
        <v>98</v>
      </c>
      <c r="BO18" s="1" t="s">
        <v>98</v>
      </c>
      <c r="BP18" s="1" t="s">
        <v>98</v>
      </c>
      <c r="BQ18" s="1" t="s">
        <v>98</v>
      </c>
      <c r="BR18" s="1" t="s">
        <v>98</v>
      </c>
      <c r="BS18" s="1" t="s">
        <v>98</v>
      </c>
      <c r="BT18" s="1" t="s">
        <v>98</v>
      </c>
      <c r="BU18" s="1" t="s">
        <v>98</v>
      </c>
      <c r="BV18" s="1" t="s">
        <v>98</v>
      </c>
      <c r="BW18" s="14">
        <v>0.59299999999999997</v>
      </c>
      <c r="BX18" s="3">
        <v>3.83</v>
      </c>
      <c r="BY18" s="2">
        <v>14</v>
      </c>
      <c r="BZ18" s="1" t="s">
        <v>98</v>
      </c>
      <c r="CA18" s="2">
        <v>16.2</v>
      </c>
      <c r="CB18" s="2">
        <v>10.3</v>
      </c>
      <c r="CC18" s="2">
        <v>12.5</v>
      </c>
      <c r="CD18" s="11">
        <v>2.875</v>
      </c>
      <c r="CE18" s="11" t="s">
        <v>98</v>
      </c>
      <c r="CF18" s="1" t="s">
        <v>98</v>
      </c>
      <c r="CG18" s="4">
        <f>Beams!$B$11/F18</f>
        <v>8850.393700787401</v>
      </c>
      <c r="CH18" s="4">
        <f>Beams!$B$9/AO18</f>
        <v>6350.2824858757058</v>
      </c>
      <c r="CI18" s="4">
        <f>Beams!$C$9/AS18</f>
        <v>38892.733564013841</v>
      </c>
      <c r="CJ18" s="4">
        <f>Beams!$B$8*BE18/(AQ18*2*T18)</f>
        <v>35601.809954751123</v>
      </c>
      <c r="CK18" s="4">
        <f>Beams!$C$8*BF18/(AM18*Q18)</f>
        <v>25749.96920803055</v>
      </c>
      <c r="CL18" s="4">
        <f>Beams!$B$12*T18/AX18</f>
        <v>129986.39455782315</v>
      </c>
      <c r="CM18" s="4">
        <f>Beams!$B$12*Q18/AX18</f>
        <v>87931.972789115665</v>
      </c>
      <c r="CN18" s="4">
        <f t="shared" si="0"/>
        <v>239620.43298734672</v>
      </c>
      <c r="CO18" s="4">
        <f t="shared" si="1"/>
        <v>167664.47219627516</v>
      </c>
      <c r="CP18" s="4"/>
      <c r="CQ18" s="3">
        <f>MIN(Beams!$B$21:$B$22)/MAX(CN18:CP18)-1</f>
        <v>-0.91653466379865811</v>
      </c>
    </row>
    <row r="19" spans="1:95" x14ac:dyDescent="0.55000000000000004">
      <c r="A19" s="1" t="s">
        <v>400</v>
      </c>
      <c r="B19" s="1" t="s">
        <v>416</v>
      </c>
      <c r="C19" s="1" t="s">
        <v>416</v>
      </c>
      <c r="D19" s="1" t="s">
        <v>100</v>
      </c>
      <c r="E19" s="3">
        <v>2.9</v>
      </c>
      <c r="F19" s="14">
        <v>0.91400000000000003</v>
      </c>
      <c r="G19" s="3">
        <v>3</v>
      </c>
      <c r="H19" s="11">
        <v>3</v>
      </c>
      <c r="I19" s="1" t="s">
        <v>98</v>
      </c>
      <c r="J19" s="1" t="s">
        <v>98</v>
      </c>
      <c r="K19" s="1" t="s">
        <v>98</v>
      </c>
      <c r="L19" s="3">
        <v>2.25</v>
      </c>
      <c r="M19" s="11">
        <v>2.25</v>
      </c>
      <c r="N19" s="11" t="s">
        <v>98</v>
      </c>
      <c r="O19" s="1" t="s">
        <v>98</v>
      </c>
      <c r="P19" s="1" t="s">
        <v>98</v>
      </c>
      <c r="Q19" s="15">
        <v>0.09</v>
      </c>
      <c r="R19" s="11">
        <v>6.25E-2</v>
      </c>
      <c r="S19" s="13">
        <v>6.25E-2</v>
      </c>
      <c r="T19" s="14">
        <v>0.13</v>
      </c>
      <c r="U19" s="13">
        <v>0.125</v>
      </c>
      <c r="V19" s="1" t="s">
        <v>98</v>
      </c>
      <c r="W19" s="1" t="s">
        <v>98</v>
      </c>
      <c r="X19" s="1" t="s">
        <v>98</v>
      </c>
      <c r="Y19" s="14">
        <v>0.5</v>
      </c>
      <c r="Z19" s="13">
        <v>0.5</v>
      </c>
      <c r="AA19" s="13">
        <v>0.375</v>
      </c>
      <c r="AB19" s="1" t="s">
        <v>98</v>
      </c>
      <c r="AC19" s="1" t="s">
        <v>98</v>
      </c>
      <c r="AD19" s="1" t="s">
        <v>98</v>
      </c>
      <c r="AE19" s="1" t="s">
        <v>98</v>
      </c>
      <c r="AF19" s="1" t="s">
        <v>98</v>
      </c>
      <c r="AG19" s="3">
        <v>8.65</v>
      </c>
      <c r="AH19" s="1" t="s">
        <v>98</v>
      </c>
      <c r="AI19" s="1" t="s">
        <v>98</v>
      </c>
      <c r="AJ19" s="2">
        <v>23.6</v>
      </c>
      <c r="AK19" s="1" t="s">
        <v>98</v>
      </c>
      <c r="AL19" s="1" t="s">
        <v>98</v>
      </c>
      <c r="AM19" s="3">
        <v>1.5</v>
      </c>
      <c r="AN19" s="3">
        <v>1.1200000000000001</v>
      </c>
      <c r="AO19" s="3">
        <v>1</v>
      </c>
      <c r="AP19" s="3">
        <v>1.28</v>
      </c>
      <c r="AQ19" s="14">
        <v>0.248</v>
      </c>
      <c r="AR19" s="14">
        <v>0.34399999999999997</v>
      </c>
      <c r="AS19" s="14">
        <v>0.221</v>
      </c>
      <c r="AT19" s="14">
        <v>0.52100000000000002</v>
      </c>
      <c r="AU19" s="1" t="s">
        <v>98</v>
      </c>
      <c r="AV19" s="1" t="s">
        <v>98</v>
      </c>
      <c r="AW19" s="1" t="s">
        <v>98</v>
      </c>
      <c r="AX19" s="34">
        <v>7.9000000000000008E-3</v>
      </c>
      <c r="AY19" s="14">
        <v>0.51100000000000001</v>
      </c>
      <c r="AZ19" s="1" t="s">
        <v>98</v>
      </c>
      <c r="BA19" s="3">
        <v>1.61</v>
      </c>
      <c r="BB19" s="14">
        <v>0.12</v>
      </c>
      <c r="BC19" s="1" t="s">
        <v>98</v>
      </c>
      <c r="BD19" s="1" t="s">
        <v>98</v>
      </c>
      <c r="BE19" s="14">
        <v>0.2</v>
      </c>
      <c r="BF19" s="14">
        <v>0.5</v>
      </c>
      <c r="BG19" s="1" t="s">
        <v>98</v>
      </c>
      <c r="BH19" s="1" t="s">
        <v>98</v>
      </c>
      <c r="BI19" s="1" t="s">
        <v>98</v>
      </c>
      <c r="BJ19" s="1" t="s">
        <v>98</v>
      </c>
      <c r="BK19" s="1" t="s">
        <v>98</v>
      </c>
      <c r="BL19" s="1" t="s">
        <v>98</v>
      </c>
      <c r="BM19" s="1" t="s">
        <v>98</v>
      </c>
      <c r="BN19" s="1" t="s">
        <v>98</v>
      </c>
      <c r="BO19" s="1" t="s">
        <v>98</v>
      </c>
      <c r="BP19" s="1" t="s">
        <v>98</v>
      </c>
      <c r="BQ19" s="1" t="s">
        <v>98</v>
      </c>
      <c r="BR19" s="1" t="s">
        <v>98</v>
      </c>
      <c r="BS19" s="1" t="s">
        <v>98</v>
      </c>
      <c r="BT19" s="1" t="s">
        <v>98</v>
      </c>
      <c r="BU19" s="1" t="s">
        <v>98</v>
      </c>
      <c r="BV19" s="1" t="s">
        <v>98</v>
      </c>
      <c r="BW19" s="14">
        <v>0.59699999999999998</v>
      </c>
      <c r="BX19" s="3">
        <v>2.87</v>
      </c>
      <c r="BY19" s="2">
        <v>12</v>
      </c>
      <c r="BZ19" s="1" t="s">
        <v>98</v>
      </c>
      <c r="CA19" s="2">
        <v>14.3</v>
      </c>
      <c r="CB19" s="3">
        <v>8.25</v>
      </c>
      <c r="CC19" s="2">
        <v>10.5</v>
      </c>
      <c r="CD19" s="11">
        <v>2</v>
      </c>
      <c r="CE19" s="11" t="s">
        <v>98</v>
      </c>
      <c r="CF19" s="1" t="s">
        <v>98</v>
      </c>
      <c r="CG19" s="4">
        <f>Beams!$B$11/F19</f>
        <v>12297.592997811817</v>
      </c>
      <c r="CH19" s="4">
        <f>Beams!$B$9/AO19</f>
        <v>11240</v>
      </c>
      <c r="CI19" s="4">
        <f>Beams!$C$9/AS19</f>
        <v>50859.728506787331</v>
      </c>
      <c r="CJ19" s="4">
        <f>Beams!$B$8*BE19/(AQ19*2*T19)</f>
        <v>34863.523573200997</v>
      </c>
      <c r="CK19" s="4">
        <f>Beams!$C$8*BF19/(AM19*Q19)</f>
        <v>41629.629629629628</v>
      </c>
      <c r="CL19" s="4">
        <f>Beams!$B$12*T19/AX19</f>
        <v>184962.02531645569</v>
      </c>
      <c r="CM19" s="4">
        <f>Beams!$B$12*Q19/AX19</f>
        <v>128050.63291139239</v>
      </c>
      <c r="CN19" s="4">
        <f t="shared" si="0"/>
        <v>334386.31805498817</v>
      </c>
      <c r="CO19" s="4">
        <f t="shared" si="1"/>
        <v>244795.69727301906</v>
      </c>
      <c r="CP19" s="4"/>
      <c r="CQ19" s="3">
        <f>MIN(Beams!$B$21:$B$22)/MAX(CN19:CP19)-1</f>
        <v>-0.94018894039584744</v>
      </c>
    </row>
    <row r="20" spans="1:95" x14ac:dyDescent="0.55000000000000004">
      <c r="CQ20" s="3"/>
    </row>
  </sheetData>
  <mergeCells count="4">
    <mergeCell ref="CQ1:CQ3"/>
    <mergeCell ref="CH1:CI1"/>
    <mergeCell ref="CJ1:CK1"/>
    <mergeCell ref="CL1:C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B978-F75D-4101-9523-E50910CC9748}">
  <sheetPr codeName="Sheet12">
    <tabColor theme="3"/>
  </sheetPr>
  <dimension ref="A1:CQ196"/>
  <sheetViews>
    <sheetView topLeftCell="BE1" workbookViewId="0">
      <selection activeCell="CR24" sqref="CR24"/>
    </sheetView>
  </sheetViews>
  <sheetFormatPr defaultRowHeight="14.4" x14ac:dyDescent="0.55000000000000004"/>
  <cols>
    <col min="2" max="2" width="21.41796875" bestFit="1" customWidth="1"/>
    <col min="3" max="3" width="18.20703125" bestFit="1" customWidth="1"/>
    <col min="9" max="11" width="0" hidden="1" customWidth="1"/>
    <col min="14" max="16" width="0" hidden="1" customWidth="1"/>
    <col min="22" max="24" width="0" hidden="1" customWidth="1"/>
    <col min="27" max="32" width="0" hidden="1" customWidth="1"/>
    <col min="34" max="35" width="0" hidden="1" customWidth="1"/>
    <col min="37" max="38" width="0" hidden="1" customWidth="1"/>
    <col min="47" max="49" width="0" hidden="1" customWidth="1"/>
    <col min="52" max="52" width="0" hidden="1" customWidth="1"/>
    <col min="55" max="56" width="0" hidden="1" customWidth="1"/>
    <col min="59" max="74" width="0" hidden="1" customWidth="1"/>
    <col min="78" max="78" width="0" hidden="1" customWidth="1"/>
    <col min="84" max="84" width="0" hidden="1" customWidth="1"/>
    <col min="94" max="94" width="10" bestFit="1" customWidth="1"/>
  </cols>
  <sheetData>
    <row r="1" spans="1:95" ht="14.7" thickBot="1" x14ac:dyDescent="0.6">
      <c r="CG1" s="20" t="s">
        <v>391</v>
      </c>
      <c r="CH1" s="127" t="s">
        <v>388</v>
      </c>
      <c r="CI1" s="128"/>
      <c r="CJ1" s="129" t="s">
        <v>393</v>
      </c>
      <c r="CK1" s="129"/>
      <c r="CL1" s="125" t="s">
        <v>394</v>
      </c>
      <c r="CM1" s="125"/>
      <c r="CN1" s="126" t="s">
        <v>397</v>
      </c>
      <c r="CO1" s="126"/>
      <c r="CP1" s="126"/>
      <c r="CQ1" s="124" t="s">
        <v>399</v>
      </c>
    </row>
    <row r="2" spans="1:95" x14ac:dyDescent="0.55000000000000004">
      <c r="CG2" s="23" t="s">
        <v>392</v>
      </c>
      <c r="CH2" s="22" t="s">
        <v>389</v>
      </c>
      <c r="CI2" s="22" t="s">
        <v>390</v>
      </c>
      <c r="CJ2" s="24" t="s">
        <v>389</v>
      </c>
      <c r="CK2" s="24" t="s">
        <v>390</v>
      </c>
      <c r="CL2" s="22" t="s">
        <v>395</v>
      </c>
      <c r="CM2" s="22" t="s">
        <v>398</v>
      </c>
      <c r="CN2" s="25" t="s">
        <v>395</v>
      </c>
      <c r="CO2" s="24" t="s">
        <v>398</v>
      </c>
      <c r="CP2" s="24"/>
      <c r="CQ2" s="124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97"/>
      <c r="CH3" s="98"/>
      <c r="CI3" s="98"/>
      <c r="CJ3" s="97"/>
      <c r="CK3" s="97"/>
      <c r="CL3" s="98"/>
      <c r="CM3" s="98"/>
      <c r="CN3" s="99"/>
      <c r="CO3" s="97"/>
      <c r="CP3" s="97"/>
      <c r="CQ3" s="124"/>
    </row>
    <row r="4" spans="1:95" x14ac:dyDescent="0.55000000000000004">
      <c r="A4" s="1" t="s">
        <v>417</v>
      </c>
      <c r="B4" s="1" t="s">
        <v>418</v>
      </c>
      <c r="C4" s="1" t="s">
        <v>418</v>
      </c>
      <c r="D4" s="1" t="s">
        <v>98</v>
      </c>
      <c r="E4" s="4">
        <v>121</v>
      </c>
      <c r="F4" s="2">
        <v>35.5</v>
      </c>
      <c r="G4" s="2">
        <v>24.5</v>
      </c>
      <c r="H4" s="11">
        <v>24.5</v>
      </c>
      <c r="I4" s="1" t="s">
        <v>98</v>
      </c>
      <c r="J4" s="1" t="s">
        <v>98</v>
      </c>
      <c r="K4" s="1" t="s">
        <v>98</v>
      </c>
      <c r="L4" s="3">
        <v>8.0500000000000007</v>
      </c>
      <c r="M4" s="11">
        <v>8</v>
      </c>
      <c r="N4" s="11" t="s">
        <v>98</v>
      </c>
      <c r="O4" s="1" t="s">
        <v>98</v>
      </c>
      <c r="P4" s="1" t="s">
        <v>98</v>
      </c>
      <c r="Q4" s="14">
        <v>0.8</v>
      </c>
      <c r="R4" s="11">
        <v>0.8125</v>
      </c>
      <c r="S4" s="13">
        <v>0.4375</v>
      </c>
      <c r="T4" s="3">
        <v>1.0900000000000001</v>
      </c>
      <c r="U4" s="13">
        <v>1.0625</v>
      </c>
      <c r="V4" s="1" t="s">
        <v>98</v>
      </c>
      <c r="W4" s="1" t="s">
        <v>98</v>
      </c>
      <c r="X4" s="1" t="s">
        <v>98</v>
      </c>
      <c r="Y4" s="3">
        <v>2</v>
      </c>
      <c r="Z4" s="13">
        <v>2</v>
      </c>
      <c r="AA4" s="13" t="s">
        <v>98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3">
        <v>3.69</v>
      </c>
      <c r="AH4" s="1" t="s">
        <v>98</v>
      </c>
      <c r="AI4" s="1" t="s">
        <v>98</v>
      </c>
      <c r="AJ4" s="2">
        <v>25.9</v>
      </c>
      <c r="AK4" s="1" t="s">
        <v>98</v>
      </c>
      <c r="AL4" s="1" t="s">
        <v>98</v>
      </c>
      <c r="AM4" s="4">
        <v>3160</v>
      </c>
      <c r="AN4" s="4">
        <v>306</v>
      </c>
      <c r="AO4" s="4">
        <v>258</v>
      </c>
      <c r="AP4" s="3">
        <v>9.43</v>
      </c>
      <c r="AQ4" s="2">
        <v>83</v>
      </c>
      <c r="AR4" s="2">
        <v>36.299999999999997</v>
      </c>
      <c r="AS4" s="2">
        <v>20.6</v>
      </c>
      <c r="AT4" s="3">
        <v>1.53</v>
      </c>
      <c r="AU4" s="1" t="s">
        <v>98</v>
      </c>
      <c r="AV4" s="1" t="s">
        <v>98</v>
      </c>
      <c r="AW4" s="1" t="s">
        <v>98</v>
      </c>
      <c r="AX4" s="2">
        <v>12.8</v>
      </c>
      <c r="AY4" s="4">
        <v>11400</v>
      </c>
      <c r="AZ4" s="1" t="s">
        <v>98</v>
      </c>
      <c r="BA4" s="2">
        <v>47.1</v>
      </c>
      <c r="BB4" s="4">
        <v>103</v>
      </c>
      <c r="BC4" s="1" t="s">
        <v>98</v>
      </c>
      <c r="BD4" s="1" t="s">
        <v>98</v>
      </c>
      <c r="BE4" s="2">
        <v>46.2</v>
      </c>
      <c r="BF4" s="4">
        <v>153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98</v>
      </c>
      <c r="BW4" s="3">
        <v>1.94</v>
      </c>
      <c r="BX4" s="2">
        <v>23.4</v>
      </c>
      <c r="BY4" s="2">
        <v>68.599999999999994</v>
      </c>
      <c r="BZ4" s="1" t="s">
        <v>98</v>
      </c>
      <c r="CA4" s="2">
        <v>76.599999999999994</v>
      </c>
      <c r="CB4" s="2">
        <v>57.1</v>
      </c>
      <c r="CC4" s="2">
        <v>65.099999999999994</v>
      </c>
      <c r="CD4" s="11">
        <v>20.5</v>
      </c>
      <c r="CE4" s="11">
        <v>4</v>
      </c>
      <c r="CF4" s="1" t="s">
        <v>98</v>
      </c>
      <c r="CG4" s="4">
        <f>Beams!$B$11/F4</f>
        <v>316.61971830985914</v>
      </c>
      <c r="CH4" s="4">
        <f>Beams!$B$9/AO4</f>
        <v>43.565891472868216</v>
      </c>
      <c r="CI4" s="4">
        <f>Beams!$C$9/AS4</f>
        <v>545.63106796116506</v>
      </c>
      <c r="CJ4" s="4">
        <f>Beams!$B$8*BE4/(AQ4*2*T4)</f>
        <v>2869.9458383994693</v>
      </c>
      <c r="CK4" s="4">
        <f>Beams!$C$8*BF4/(AM4*Q4)</f>
        <v>680.26898734177212</v>
      </c>
      <c r="CL4" s="4">
        <f>Beams!$B$12*T4/AX4</f>
        <v>957.15625</v>
      </c>
      <c r="CM4" s="4">
        <f>Beams!$B$12*Q4/AX4</f>
        <v>702.5</v>
      </c>
      <c r="CN4" s="4">
        <f>SQRT( (CG4 + CH4 + CI4)^2 + 3 * ( CJ4^2 + CL4^2 ) )</f>
        <v>5317.7735435481327</v>
      </c>
      <c r="CO4" s="4">
        <f>SQRT( (CG4 + CH4 + CI4)^2 + 3 * ( CK4^2 + CM4^2 ) )</f>
        <v>1920.7603414002442</v>
      </c>
      <c r="CP4" s="4"/>
      <c r="CQ4" s="3">
        <f>MIN(Beams!$B$21:$B$22)/MAX(CN4:CP4)-1</f>
        <v>2.7609724889968841</v>
      </c>
    </row>
    <row r="5" spans="1:95" x14ac:dyDescent="0.55000000000000004">
      <c r="A5" s="1" t="s">
        <v>417</v>
      </c>
      <c r="B5" s="1" t="s">
        <v>419</v>
      </c>
      <c r="C5" s="1" t="s">
        <v>419</v>
      </c>
      <c r="D5" s="1" t="s">
        <v>98</v>
      </c>
      <c r="E5" s="4">
        <v>106</v>
      </c>
      <c r="F5" s="2">
        <v>31.1</v>
      </c>
      <c r="G5" s="2">
        <v>24.5</v>
      </c>
      <c r="H5" s="11">
        <v>24.5</v>
      </c>
      <c r="I5" s="1" t="s">
        <v>98</v>
      </c>
      <c r="J5" s="1" t="s">
        <v>98</v>
      </c>
      <c r="K5" s="1" t="s">
        <v>98</v>
      </c>
      <c r="L5" s="3">
        <v>7.87</v>
      </c>
      <c r="M5" s="11">
        <v>7.875</v>
      </c>
      <c r="N5" s="11" t="s">
        <v>98</v>
      </c>
      <c r="O5" s="1" t="s">
        <v>98</v>
      </c>
      <c r="P5" s="1" t="s">
        <v>98</v>
      </c>
      <c r="Q5" s="14">
        <v>0.62</v>
      </c>
      <c r="R5" s="11">
        <v>0.625</v>
      </c>
      <c r="S5" s="13">
        <v>0.3125</v>
      </c>
      <c r="T5" s="3">
        <v>1.0900000000000001</v>
      </c>
      <c r="U5" s="13">
        <v>1.0625</v>
      </c>
      <c r="V5" s="1" t="s">
        <v>98</v>
      </c>
      <c r="W5" s="1" t="s">
        <v>98</v>
      </c>
      <c r="X5" s="1" t="s">
        <v>98</v>
      </c>
      <c r="Y5" s="3">
        <v>2</v>
      </c>
      <c r="Z5" s="13">
        <v>2</v>
      </c>
      <c r="AA5" s="13" t="s">
        <v>98</v>
      </c>
      <c r="AB5" s="1" t="s">
        <v>98</v>
      </c>
      <c r="AC5" s="1" t="s">
        <v>98</v>
      </c>
      <c r="AD5" s="1" t="s">
        <v>98</v>
      </c>
      <c r="AE5" s="1" t="s">
        <v>98</v>
      </c>
      <c r="AF5" s="1" t="s">
        <v>98</v>
      </c>
      <c r="AG5" s="3">
        <v>3.61</v>
      </c>
      <c r="AH5" s="1" t="s">
        <v>98</v>
      </c>
      <c r="AI5" s="1" t="s">
        <v>98</v>
      </c>
      <c r="AJ5" s="2">
        <v>33.4</v>
      </c>
      <c r="AK5" s="1" t="s">
        <v>98</v>
      </c>
      <c r="AL5" s="1" t="s">
        <v>98</v>
      </c>
      <c r="AM5" s="4">
        <v>2940</v>
      </c>
      <c r="AN5" s="4">
        <v>279</v>
      </c>
      <c r="AO5" s="4">
        <v>240</v>
      </c>
      <c r="AP5" s="3">
        <v>9.7100000000000009</v>
      </c>
      <c r="AQ5" s="2">
        <v>76.8</v>
      </c>
      <c r="AR5" s="2">
        <v>33.4</v>
      </c>
      <c r="AS5" s="2">
        <v>19.5</v>
      </c>
      <c r="AT5" s="3">
        <v>1.57</v>
      </c>
      <c r="AU5" s="1" t="s">
        <v>98</v>
      </c>
      <c r="AV5" s="1" t="s">
        <v>98</v>
      </c>
      <c r="AW5" s="1" t="s">
        <v>98</v>
      </c>
      <c r="AX5" s="2">
        <v>10.1</v>
      </c>
      <c r="AY5" s="4">
        <v>10500</v>
      </c>
      <c r="AZ5" s="1" t="s">
        <v>98</v>
      </c>
      <c r="BA5" s="2">
        <v>46.1</v>
      </c>
      <c r="BB5" s="2">
        <v>98.8</v>
      </c>
      <c r="BC5" s="1" t="s">
        <v>98</v>
      </c>
      <c r="BD5" s="1" t="s">
        <v>98</v>
      </c>
      <c r="BE5" s="2">
        <v>46.2</v>
      </c>
      <c r="BF5" s="4">
        <v>139</v>
      </c>
      <c r="BG5" s="1" t="s">
        <v>98</v>
      </c>
      <c r="BH5" s="1" t="s">
        <v>98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" t="s">
        <v>98</v>
      </c>
      <c r="BV5" s="1" t="s">
        <v>98</v>
      </c>
      <c r="BW5" s="3">
        <v>1.93</v>
      </c>
      <c r="BX5" s="2">
        <v>23.4</v>
      </c>
      <c r="BY5" s="2">
        <v>68.400000000000006</v>
      </c>
      <c r="BZ5" s="1" t="s">
        <v>98</v>
      </c>
      <c r="CA5" s="2">
        <v>76.3</v>
      </c>
      <c r="CB5" s="2">
        <v>56.9</v>
      </c>
      <c r="CC5" s="2">
        <v>64.7</v>
      </c>
      <c r="CD5" s="11">
        <v>20.5</v>
      </c>
      <c r="CE5" s="11">
        <v>4</v>
      </c>
      <c r="CF5" s="1" t="s">
        <v>98</v>
      </c>
      <c r="CG5" s="4">
        <f>Beams!$B$11/F5</f>
        <v>361.41479099678457</v>
      </c>
      <c r="CH5" s="4">
        <f>Beams!$B$9/AO5</f>
        <v>46.833333333333336</v>
      </c>
      <c r="CI5" s="4">
        <f>Beams!$C$9/AS5</f>
        <v>576.41025641025647</v>
      </c>
      <c r="CJ5" s="4">
        <f>Beams!$B$8*BE5/(AQ5*2*T5)</f>
        <v>3101.6341743119269</v>
      </c>
      <c r="CK5" s="4">
        <f>Beams!$C$8*BF5/(AM5*Q5)</f>
        <v>857.12091288128158</v>
      </c>
      <c r="CL5" s="4">
        <f>Beams!$B$12*T5/AX5</f>
        <v>1213.0297029702972</v>
      </c>
      <c r="CM5" s="4">
        <f>Beams!$B$12*Q5/AX5</f>
        <v>689.98019801980206</v>
      </c>
      <c r="CN5" s="4">
        <f t="shared" ref="CN5:CN31" si="0">SQRT( (CG5 + CH5 + CI5)^2 + 3 * ( CJ5^2 + CL5^2 ) )</f>
        <v>5851.8611536335829</v>
      </c>
      <c r="CO5" s="4">
        <f t="shared" ref="CO5:CO31" si="1">SQRT( (CG5 + CH5 + CI5)^2 + 3 * ( CK5^2 + CM5^2 ) )</f>
        <v>2145.1664097770868</v>
      </c>
      <c r="CP5" s="4"/>
      <c r="CQ5" s="3">
        <f>MIN(Beams!$B$21:$B$22)/MAX(CN5:CP5)-1</f>
        <v>2.4177160863738956</v>
      </c>
    </row>
    <row r="6" spans="1:95" x14ac:dyDescent="0.55000000000000004">
      <c r="A6" s="1" t="s">
        <v>417</v>
      </c>
      <c r="B6" s="1" t="s">
        <v>420</v>
      </c>
      <c r="C6" s="1" t="s">
        <v>420</v>
      </c>
      <c r="D6" s="1" t="s">
        <v>98</v>
      </c>
      <c r="E6" s="4">
        <v>100</v>
      </c>
      <c r="F6" s="2">
        <v>29.3</v>
      </c>
      <c r="G6" s="2">
        <v>24</v>
      </c>
      <c r="H6" s="11">
        <v>24</v>
      </c>
      <c r="I6" s="1" t="s">
        <v>98</v>
      </c>
      <c r="J6" s="1" t="s">
        <v>98</v>
      </c>
      <c r="K6" s="1" t="s">
        <v>98</v>
      </c>
      <c r="L6" s="3">
        <v>7.25</v>
      </c>
      <c r="M6" s="11">
        <v>7.25</v>
      </c>
      <c r="N6" s="11" t="s">
        <v>98</v>
      </c>
      <c r="O6" s="1" t="s">
        <v>98</v>
      </c>
      <c r="P6" s="1" t="s">
        <v>98</v>
      </c>
      <c r="Q6" s="14">
        <v>0.745</v>
      </c>
      <c r="R6" s="11">
        <v>0.75</v>
      </c>
      <c r="S6" s="13">
        <v>0.375</v>
      </c>
      <c r="T6" s="14">
        <v>0.87</v>
      </c>
      <c r="U6" s="13">
        <v>0.875</v>
      </c>
      <c r="V6" s="1" t="s">
        <v>98</v>
      </c>
      <c r="W6" s="1" t="s">
        <v>98</v>
      </c>
      <c r="X6" s="1" t="s">
        <v>98</v>
      </c>
      <c r="Y6" s="3">
        <v>1.75</v>
      </c>
      <c r="Z6" s="13">
        <v>1.75</v>
      </c>
      <c r="AA6" s="13" t="s">
        <v>98</v>
      </c>
      <c r="AB6" s="1" t="s">
        <v>98</v>
      </c>
      <c r="AC6" s="1" t="s">
        <v>98</v>
      </c>
      <c r="AD6" s="1" t="s">
        <v>98</v>
      </c>
      <c r="AE6" s="1" t="s">
        <v>98</v>
      </c>
      <c r="AF6" s="1" t="s">
        <v>98</v>
      </c>
      <c r="AG6" s="3">
        <v>4.16</v>
      </c>
      <c r="AH6" s="1" t="s">
        <v>98</v>
      </c>
      <c r="AI6" s="1" t="s">
        <v>98</v>
      </c>
      <c r="AJ6" s="2">
        <v>27.8</v>
      </c>
      <c r="AK6" s="1" t="s">
        <v>98</v>
      </c>
      <c r="AL6" s="1" t="s">
        <v>98</v>
      </c>
      <c r="AM6" s="4">
        <v>2380</v>
      </c>
      <c r="AN6" s="4">
        <v>239</v>
      </c>
      <c r="AO6" s="4">
        <v>199</v>
      </c>
      <c r="AP6" s="3">
        <v>9.01</v>
      </c>
      <c r="AQ6" s="2">
        <v>47.4</v>
      </c>
      <c r="AR6" s="2">
        <v>24</v>
      </c>
      <c r="AS6" s="2">
        <v>13.1</v>
      </c>
      <c r="AT6" s="3">
        <v>1.27</v>
      </c>
      <c r="AU6" s="1" t="s">
        <v>98</v>
      </c>
      <c r="AV6" s="1" t="s">
        <v>98</v>
      </c>
      <c r="AW6" s="1" t="s">
        <v>98</v>
      </c>
      <c r="AX6" s="3">
        <v>7.59</v>
      </c>
      <c r="AY6" s="4">
        <v>6350</v>
      </c>
      <c r="AZ6" s="1" t="s">
        <v>98</v>
      </c>
      <c r="BA6" s="2">
        <v>41.9</v>
      </c>
      <c r="BB6" s="2">
        <v>66</v>
      </c>
      <c r="BC6" s="1" t="s">
        <v>98</v>
      </c>
      <c r="BD6" s="1" t="s">
        <v>98</v>
      </c>
      <c r="BE6" s="2">
        <v>32.700000000000003</v>
      </c>
      <c r="BF6" s="4">
        <v>119</v>
      </c>
      <c r="BG6" s="1" t="s">
        <v>98</v>
      </c>
      <c r="BH6" s="1" t="s">
        <v>98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98</v>
      </c>
      <c r="BR6" s="1" t="s">
        <v>98</v>
      </c>
      <c r="BS6" s="1" t="s">
        <v>98</v>
      </c>
      <c r="BT6" s="1" t="s">
        <v>98</v>
      </c>
      <c r="BU6" s="1" t="s">
        <v>98</v>
      </c>
      <c r="BV6" s="1" t="s">
        <v>98</v>
      </c>
      <c r="BW6" s="3">
        <v>1.66</v>
      </c>
      <c r="BX6" s="2">
        <v>23.1</v>
      </c>
      <c r="BY6" s="2">
        <v>65.5</v>
      </c>
      <c r="BZ6" s="1" t="s">
        <v>98</v>
      </c>
      <c r="CA6" s="2">
        <v>72.8</v>
      </c>
      <c r="CB6" s="2">
        <v>55.3</v>
      </c>
      <c r="CC6" s="2">
        <v>62.5</v>
      </c>
      <c r="CD6" s="11">
        <v>20.5</v>
      </c>
      <c r="CE6" s="11">
        <v>4</v>
      </c>
      <c r="CF6" s="1" t="s">
        <v>98</v>
      </c>
      <c r="CG6" s="4">
        <f>Beams!$B$11/F6</f>
        <v>383.61774744027304</v>
      </c>
      <c r="CH6" s="4">
        <f>Beams!$B$9/AO6</f>
        <v>56.482412060301506</v>
      </c>
      <c r="CI6" s="4">
        <f>Beams!$C$9/AS6</f>
        <v>858.01526717557249</v>
      </c>
      <c r="CJ6" s="4">
        <f>Beams!$B$8*BE6/(AQ6*2*T6)</f>
        <v>4456.4236868907328</v>
      </c>
      <c r="CK6" s="4">
        <f>Beams!$C$8*BF6/(AM6*Q6)</f>
        <v>754.36241610738261</v>
      </c>
      <c r="CL6" s="4">
        <f>Beams!$B$12*T6/AX6</f>
        <v>1288.3794466403162</v>
      </c>
      <c r="CM6" s="4">
        <f>Beams!$B$12*Q6/AX6</f>
        <v>1103.2674571805005</v>
      </c>
      <c r="CN6" s="4">
        <f t="shared" si="0"/>
        <v>8139.0420006160803</v>
      </c>
      <c r="CO6" s="4">
        <f t="shared" si="1"/>
        <v>2654.0325679428429</v>
      </c>
      <c r="CP6" s="4"/>
      <c r="CQ6" s="3">
        <f>MIN(Beams!$B$21:$B$22)/MAX(CN6:CP6)-1</f>
        <v>1.4572916564979161</v>
      </c>
    </row>
    <row r="7" spans="1:95" x14ac:dyDescent="0.55000000000000004">
      <c r="A7" s="1" t="s">
        <v>417</v>
      </c>
      <c r="B7" s="1" t="s">
        <v>421</v>
      </c>
      <c r="C7" s="1" t="s">
        <v>421</v>
      </c>
      <c r="D7" s="1" t="s">
        <v>98</v>
      </c>
      <c r="E7" s="2">
        <v>90</v>
      </c>
      <c r="F7" s="2">
        <v>26.5</v>
      </c>
      <c r="G7" s="2">
        <v>24</v>
      </c>
      <c r="H7" s="11">
        <v>24</v>
      </c>
      <c r="I7" s="1" t="s">
        <v>98</v>
      </c>
      <c r="J7" s="1" t="s">
        <v>98</v>
      </c>
      <c r="K7" s="1" t="s">
        <v>98</v>
      </c>
      <c r="L7" s="3">
        <v>7.13</v>
      </c>
      <c r="M7" s="11">
        <v>7.125</v>
      </c>
      <c r="N7" s="11" t="s">
        <v>98</v>
      </c>
      <c r="O7" s="1" t="s">
        <v>98</v>
      </c>
      <c r="P7" s="1" t="s">
        <v>98</v>
      </c>
      <c r="Q7" s="14">
        <v>0.625</v>
      </c>
      <c r="R7" s="11">
        <v>0.625</v>
      </c>
      <c r="S7" s="13">
        <v>0.3125</v>
      </c>
      <c r="T7" s="14">
        <v>0.87</v>
      </c>
      <c r="U7" s="13">
        <v>0.875</v>
      </c>
      <c r="V7" s="1" t="s">
        <v>98</v>
      </c>
      <c r="W7" s="1" t="s">
        <v>98</v>
      </c>
      <c r="X7" s="1" t="s">
        <v>98</v>
      </c>
      <c r="Y7" s="3">
        <v>1.75</v>
      </c>
      <c r="Z7" s="13">
        <v>1.75</v>
      </c>
      <c r="AA7" s="13" t="s">
        <v>98</v>
      </c>
      <c r="AB7" s="1" t="s">
        <v>98</v>
      </c>
      <c r="AC7" s="1" t="s">
        <v>98</v>
      </c>
      <c r="AD7" s="1" t="s">
        <v>98</v>
      </c>
      <c r="AE7" s="1" t="s">
        <v>98</v>
      </c>
      <c r="AF7" s="1" t="s">
        <v>98</v>
      </c>
      <c r="AG7" s="3">
        <v>4.09</v>
      </c>
      <c r="AH7" s="1" t="s">
        <v>98</v>
      </c>
      <c r="AI7" s="1" t="s">
        <v>98</v>
      </c>
      <c r="AJ7" s="2">
        <v>33.1</v>
      </c>
      <c r="AK7" s="1" t="s">
        <v>98</v>
      </c>
      <c r="AL7" s="1" t="s">
        <v>98</v>
      </c>
      <c r="AM7" s="4">
        <v>2250</v>
      </c>
      <c r="AN7" s="4">
        <v>222</v>
      </c>
      <c r="AO7" s="4">
        <v>187</v>
      </c>
      <c r="AP7" s="3">
        <v>9.2100000000000009</v>
      </c>
      <c r="AQ7" s="2">
        <v>44.7</v>
      </c>
      <c r="AR7" s="2">
        <v>22.4</v>
      </c>
      <c r="AS7" s="2">
        <v>12.5</v>
      </c>
      <c r="AT7" s="3">
        <v>1.3</v>
      </c>
      <c r="AU7" s="1" t="s">
        <v>98</v>
      </c>
      <c r="AV7" s="1" t="s">
        <v>98</v>
      </c>
      <c r="AW7" s="1" t="s">
        <v>98</v>
      </c>
      <c r="AX7" s="3">
        <v>6.05</v>
      </c>
      <c r="AY7" s="4">
        <v>5980</v>
      </c>
      <c r="AZ7" s="1" t="s">
        <v>98</v>
      </c>
      <c r="BA7" s="2">
        <v>41.2</v>
      </c>
      <c r="BB7" s="2">
        <v>63.8</v>
      </c>
      <c r="BC7" s="1" t="s">
        <v>98</v>
      </c>
      <c r="BD7" s="1" t="s">
        <v>98</v>
      </c>
      <c r="BE7" s="2">
        <v>32.700000000000003</v>
      </c>
      <c r="BF7" s="4">
        <v>110</v>
      </c>
      <c r="BG7" s="1" t="s">
        <v>98</v>
      </c>
      <c r="BH7" s="1" t="s">
        <v>98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98</v>
      </c>
      <c r="BR7" s="1" t="s">
        <v>98</v>
      </c>
      <c r="BS7" s="1" t="s">
        <v>98</v>
      </c>
      <c r="BT7" s="1" t="s">
        <v>98</v>
      </c>
      <c r="BU7" s="1" t="s">
        <v>98</v>
      </c>
      <c r="BV7" s="1" t="s">
        <v>98</v>
      </c>
      <c r="BW7" s="3">
        <v>1.66</v>
      </c>
      <c r="BX7" s="2">
        <v>23.1</v>
      </c>
      <c r="BY7" s="2">
        <v>65.400000000000006</v>
      </c>
      <c r="BZ7" s="1" t="s">
        <v>98</v>
      </c>
      <c r="CA7" s="2">
        <v>72.5</v>
      </c>
      <c r="CB7" s="2">
        <v>55.1</v>
      </c>
      <c r="CC7" s="2">
        <v>62.3</v>
      </c>
      <c r="CD7" s="11">
        <v>20.5</v>
      </c>
      <c r="CE7" s="11">
        <v>4</v>
      </c>
      <c r="CF7" s="1" t="s">
        <v>98</v>
      </c>
      <c r="CG7" s="4">
        <f>Beams!$B$11/F7</f>
        <v>424.15094339622641</v>
      </c>
      <c r="CH7" s="4">
        <f>Beams!$B$9/AO7</f>
        <v>60.106951871657756</v>
      </c>
      <c r="CI7" s="4">
        <f>Beams!$C$9/AS7</f>
        <v>899.2</v>
      </c>
      <c r="CJ7" s="4">
        <f>Beams!$B$8*BE7/(AQ7*2*T7)</f>
        <v>4725.603641132454</v>
      </c>
      <c r="CK7" s="4">
        <f>Beams!$C$8*BF7/(AM7*Q7)</f>
        <v>879.21777777777777</v>
      </c>
      <c r="CL7" s="4">
        <f>Beams!$B$12*T7/AX7</f>
        <v>1616.3305785123966</v>
      </c>
      <c r="CM7" s="4">
        <f>Beams!$B$12*Q7/AX7</f>
        <v>1161.1570247933885</v>
      </c>
      <c r="CN7" s="4">
        <f t="shared" si="0"/>
        <v>8760.4519680399262</v>
      </c>
      <c r="CO7" s="4">
        <f t="shared" si="1"/>
        <v>2877.1312724555387</v>
      </c>
      <c r="CP7" s="4"/>
      <c r="CQ7" s="3">
        <f>MIN(Beams!$B$21:$B$22)/MAX(CN7:CP7)-1</f>
        <v>1.2829872331889316</v>
      </c>
    </row>
    <row r="8" spans="1:95" x14ac:dyDescent="0.55000000000000004">
      <c r="A8" s="1" t="s">
        <v>417</v>
      </c>
      <c r="B8" s="1" t="s">
        <v>422</v>
      </c>
      <c r="C8" s="1" t="s">
        <v>422</v>
      </c>
      <c r="D8" s="1" t="s">
        <v>98</v>
      </c>
      <c r="E8" s="2">
        <v>80</v>
      </c>
      <c r="F8" s="2">
        <v>23.5</v>
      </c>
      <c r="G8" s="2">
        <v>24</v>
      </c>
      <c r="H8" s="11">
        <v>24</v>
      </c>
      <c r="I8" s="1" t="s">
        <v>98</v>
      </c>
      <c r="J8" s="1" t="s">
        <v>98</v>
      </c>
      <c r="K8" s="1" t="s">
        <v>98</v>
      </c>
      <c r="L8" s="3">
        <v>7</v>
      </c>
      <c r="M8" s="11">
        <v>7</v>
      </c>
      <c r="N8" s="11" t="s">
        <v>98</v>
      </c>
      <c r="O8" s="1" t="s">
        <v>98</v>
      </c>
      <c r="P8" s="1" t="s">
        <v>98</v>
      </c>
      <c r="Q8" s="14">
        <v>0.5</v>
      </c>
      <c r="R8" s="11">
        <v>0.5</v>
      </c>
      <c r="S8" s="13">
        <v>0.25</v>
      </c>
      <c r="T8" s="14">
        <v>0.87</v>
      </c>
      <c r="U8" s="13">
        <v>0.875</v>
      </c>
      <c r="V8" s="1" t="s">
        <v>98</v>
      </c>
      <c r="W8" s="1" t="s">
        <v>98</v>
      </c>
      <c r="X8" s="1" t="s">
        <v>98</v>
      </c>
      <c r="Y8" s="3">
        <v>1.75</v>
      </c>
      <c r="Z8" s="13">
        <v>1.75</v>
      </c>
      <c r="AA8" s="13" t="s">
        <v>98</v>
      </c>
      <c r="AB8" s="1" t="s">
        <v>98</v>
      </c>
      <c r="AC8" s="1" t="s">
        <v>98</v>
      </c>
      <c r="AD8" s="1" t="s">
        <v>98</v>
      </c>
      <c r="AE8" s="1" t="s">
        <v>98</v>
      </c>
      <c r="AF8" s="1" t="s">
        <v>98</v>
      </c>
      <c r="AG8" s="3">
        <v>4.0199999999999996</v>
      </c>
      <c r="AH8" s="1" t="s">
        <v>98</v>
      </c>
      <c r="AI8" s="1" t="s">
        <v>98</v>
      </c>
      <c r="AJ8" s="2">
        <v>41.4</v>
      </c>
      <c r="AK8" s="1" t="s">
        <v>98</v>
      </c>
      <c r="AL8" s="1" t="s">
        <v>98</v>
      </c>
      <c r="AM8" s="4">
        <v>2100</v>
      </c>
      <c r="AN8" s="4">
        <v>204</v>
      </c>
      <c r="AO8" s="4">
        <v>175</v>
      </c>
      <c r="AP8" s="3">
        <v>9.4700000000000006</v>
      </c>
      <c r="AQ8" s="2">
        <v>42</v>
      </c>
      <c r="AR8" s="2">
        <v>20.8</v>
      </c>
      <c r="AS8" s="2">
        <v>12</v>
      </c>
      <c r="AT8" s="3">
        <v>1.34</v>
      </c>
      <c r="AU8" s="1" t="s">
        <v>98</v>
      </c>
      <c r="AV8" s="1" t="s">
        <v>98</v>
      </c>
      <c r="AW8" s="1" t="s">
        <v>98</v>
      </c>
      <c r="AX8" s="3">
        <v>4.8899999999999997</v>
      </c>
      <c r="AY8" s="4">
        <v>5620</v>
      </c>
      <c r="AZ8" s="1" t="s">
        <v>98</v>
      </c>
      <c r="BA8" s="2">
        <v>40.5</v>
      </c>
      <c r="BB8" s="2">
        <v>61.6</v>
      </c>
      <c r="BC8" s="1" t="s">
        <v>98</v>
      </c>
      <c r="BD8" s="1" t="s">
        <v>98</v>
      </c>
      <c r="BE8" s="2">
        <v>32.700000000000003</v>
      </c>
      <c r="BF8" s="4">
        <v>101</v>
      </c>
      <c r="BG8" s="1" t="s">
        <v>98</v>
      </c>
      <c r="BH8" s="1" t="s">
        <v>98</v>
      </c>
      <c r="BI8" s="1" t="s">
        <v>98</v>
      </c>
      <c r="BJ8" s="1" t="s">
        <v>98</v>
      </c>
      <c r="BK8" s="1" t="s">
        <v>98</v>
      </c>
      <c r="BL8" s="1" t="s">
        <v>98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98</v>
      </c>
      <c r="BR8" s="1" t="s">
        <v>98</v>
      </c>
      <c r="BS8" s="1" t="s">
        <v>98</v>
      </c>
      <c r="BT8" s="1" t="s">
        <v>98</v>
      </c>
      <c r="BU8" s="1" t="s">
        <v>98</v>
      </c>
      <c r="BV8" s="1" t="s">
        <v>98</v>
      </c>
      <c r="BW8" s="3">
        <v>1.67</v>
      </c>
      <c r="BX8" s="2">
        <v>23.1</v>
      </c>
      <c r="BY8" s="2">
        <v>65.2</v>
      </c>
      <c r="BZ8" s="1" t="s">
        <v>98</v>
      </c>
      <c r="CA8" s="2">
        <v>72.2</v>
      </c>
      <c r="CB8" s="2">
        <v>55</v>
      </c>
      <c r="CC8" s="2">
        <v>62</v>
      </c>
      <c r="CD8" s="11">
        <v>20.5</v>
      </c>
      <c r="CE8" s="11">
        <v>4</v>
      </c>
      <c r="CF8" s="1" t="s">
        <v>98</v>
      </c>
      <c r="CG8" s="4">
        <f>Beams!$B$11/F8</f>
        <v>478.29787234042556</v>
      </c>
      <c r="CH8" s="4">
        <f>Beams!$B$9/AO8</f>
        <v>64.228571428571428</v>
      </c>
      <c r="CI8" s="4">
        <f>Beams!$C$9/AS8</f>
        <v>936.66666666666663</v>
      </c>
      <c r="CJ8" s="4">
        <f>Beams!$B$8*BE8/(AQ8*2*T8)</f>
        <v>5029.3924466338267</v>
      </c>
      <c r="CK8" s="4">
        <f>Beams!$C$8*BF8/(AM8*Q8)</f>
        <v>1081.1809523809525</v>
      </c>
      <c r="CL8" s="4">
        <f>Beams!$B$12*T8/AX8</f>
        <v>1999.7546012269938</v>
      </c>
      <c r="CM8" s="4">
        <f>Beams!$B$12*Q8/AX8</f>
        <v>1149.2842535787322</v>
      </c>
      <c r="CN8" s="4">
        <f t="shared" si="0"/>
        <v>9490.4917048653551</v>
      </c>
      <c r="CO8" s="4">
        <f t="shared" si="1"/>
        <v>3107.6408897918936</v>
      </c>
      <c r="CP8" s="4"/>
      <c r="CQ8" s="3">
        <f>MIN(Beams!$B$21:$B$22)/MAX(CN8:CP8)-1</f>
        <v>1.107372370363791</v>
      </c>
    </row>
    <row r="9" spans="1:95" x14ac:dyDescent="0.55000000000000004">
      <c r="A9" s="1" t="s">
        <v>417</v>
      </c>
      <c r="B9" s="1" t="s">
        <v>423</v>
      </c>
      <c r="C9" s="1" t="s">
        <v>423</v>
      </c>
      <c r="D9" s="1" t="s">
        <v>98</v>
      </c>
      <c r="E9" s="2">
        <v>96</v>
      </c>
      <c r="F9" s="2">
        <v>28.2</v>
      </c>
      <c r="G9" s="2">
        <v>20.3</v>
      </c>
      <c r="H9" s="11">
        <v>20.25</v>
      </c>
      <c r="I9" s="1" t="s">
        <v>98</v>
      </c>
      <c r="J9" s="1" t="s">
        <v>98</v>
      </c>
      <c r="K9" s="1" t="s">
        <v>98</v>
      </c>
      <c r="L9" s="3">
        <v>7.2</v>
      </c>
      <c r="M9" s="11">
        <v>7.25</v>
      </c>
      <c r="N9" s="11" t="s">
        <v>98</v>
      </c>
      <c r="O9" s="1" t="s">
        <v>98</v>
      </c>
      <c r="P9" s="1" t="s">
        <v>98</v>
      </c>
      <c r="Q9" s="14">
        <v>0.8</v>
      </c>
      <c r="R9" s="11">
        <v>0.8125</v>
      </c>
      <c r="S9" s="13">
        <v>0.4375</v>
      </c>
      <c r="T9" s="14">
        <v>0.92</v>
      </c>
      <c r="U9" s="13">
        <v>0.9375</v>
      </c>
      <c r="V9" s="1" t="s">
        <v>98</v>
      </c>
      <c r="W9" s="1" t="s">
        <v>98</v>
      </c>
      <c r="X9" s="1" t="s">
        <v>98</v>
      </c>
      <c r="Y9" s="3">
        <v>1.75</v>
      </c>
      <c r="Z9" s="13">
        <v>1.75</v>
      </c>
      <c r="AA9" s="13" t="s">
        <v>98</v>
      </c>
      <c r="AB9" s="1" t="s">
        <v>98</v>
      </c>
      <c r="AC9" s="1" t="s">
        <v>98</v>
      </c>
      <c r="AD9" s="1" t="s">
        <v>98</v>
      </c>
      <c r="AE9" s="1" t="s">
        <v>98</v>
      </c>
      <c r="AF9" s="1" t="s">
        <v>98</v>
      </c>
      <c r="AG9" s="3">
        <v>3.91</v>
      </c>
      <c r="AH9" s="1" t="s">
        <v>98</v>
      </c>
      <c r="AI9" s="1" t="s">
        <v>98</v>
      </c>
      <c r="AJ9" s="2">
        <v>21.1</v>
      </c>
      <c r="AK9" s="1" t="s">
        <v>98</v>
      </c>
      <c r="AL9" s="1" t="s">
        <v>98</v>
      </c>
      <c r="AM9" s="4">
        <v>1670</v>
      </c>
      <c r="AN9" s="4">
        <v>198</v>
      </c>
      <c r="AO9" s="4">
        <v>165</v>
      </c>
      <c r="AP9" s="3">
        <v>7.71</v>
      </c>
      <c r="AQ9" s="2">
        <v>49.9</v>
      </c>
      <c r="AR9" s="2">
        <v>24.9</v>
      </c>
      <c r="AS9" s="2">
        <v>13.9</v>
      </c>
      <c r="AT9" s="3">
        <v>1.33</v>
      </c>
      <c r="AU9" s="1" t="s">
        <v>98</v>
      </c>
      <c r="AV9" s="1" t="s">
        <v>98</v>
      </c>
      <c r="AW9" s="1" t="s">
        <v>98</v>
      </c>
      <c r="AX9" s="3">
        <v>8.4</v>
      </c>
      <c r="AY9" s="4">
        <v>4690</v>
      </c>
      <c r="AZ9" s="1" t="s">
        <v>98</v>
      </c>
      <c r="BA9" s="2">
        <v>34.9</v>
      </c>
      <c r="BB9" s="2">
        <v>57.8</v>
      </c>
      <c r="BC9" s="1" t="s">
        <v>98</v>
      </c>
      <c r="BD9" s="1" t="s">
        <v>98</v>
      </c>
      <c r="BE9" s="2">
        <v>28.5</v>
      </c>
      <c r="BF9" s="2">
        <v>98.3</v>
      </c>
      <c r="BG9" s="1" t="s">
        <v>98</v>
      </c>
      <c r="BH9" s="1" t="s">
        <v>98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98</v>
      </c>
      <c r="BR9" s="1" t="s">
        <v>98</v>
      </c>
      <c r="BS9" s="1" t="s">
        <v>98</v>
      </c>
      <c r="BT9" s="1" t="s">
        <v>98</v>
      </c>
      <c r="BU9" s="1" t="s">
        <v>98</v>
      </c>
      <c r="BV9" s="1" t="s">
        <v>98</v>
      </c>
      <c r="BW9" s="3">
        <v>1.71</v>
      </c>
      <c r="BX9" s="2">
        <v>19.399999999999999</v>
      </c>
      <c r="BY9" s="2">
        <v>57.9</v>
      </c>
      <c r="BZ9" s="1" t="s">
        <v>98</v>
      </c>
      <c r="CA9" s="2">
        <v>65.099999999999994</v>
      </c>
      <c r="CB9" s="2">
        <v>47.800000000000004</v>
      </c>
      <c r="CC9" s="2">
        <v>55</v>
      </c>
      <c r="CD9" s="11">
        <v>16.75</v>
      </c>
      <c r="CE9" s="11">
        <v>4</v>
      </c>
      <c r="CF9" s="1" t="s">
        <v>98</v>
      </c>
      <c r="CG9" s="4">
        <f>Beams!$B$11/F9</f>
        <v>398.58156028368796</v>
      </c>
      <c r="CH9" s="4">
        <f>Beams!$B$9/AO9</f>
        <v>68.121212121212125</v>
      </c>
      <c r="CI9" s="4">
        <f>Beams!$C$9/AS9</f>
        <v>808.63309352517979</v>
      </c>
      <c r="CJ9" s="4">
        <f>Beams!$B$8*BE9/(AQ9*2*T9)</f>
        <v>3488.9343905201708</v>
      </c>
      <c r="CK9" s="4">
        <f>Beams!$C$8*BF9/(AM9*Q9)</f>
        <v>827.01497005988028</v>
      </c>
      <c r="CL9" s="4">
        <f>Beams!$B$12*T9/AX9</f>
        <v>1231.047619047619</v>
      </c>
      <c r="CM9" s="4">
        <f>Beams!$B$12*Q9/AX9</f>
        <v>1070.4761904761904</v>
      </c>
      <c r="CN9" s="4">
        <f t="shared" si="0"/>
        <v>6533.8278088788911</v>
      </c>
      <c r="CO9" s="4">
        <f t="shared" si="1"/>
        <v>2667.6020460642762</v>
      </c>
      <c r="CP9" s="4"/>
      <c r="CQ9" s="3">
        <f>MIN(Beams!$B$21:$B$22)/MAX(CN9:CP9)-1</f>
        <v>2.0609928184550221</v>
      </c>
    </row>
    <row r="10" spans="1:95" x14ac:dyDescent="0.55000000000000004">
      <c r="A10" s="1" t="s">
        <v>417</v>
      </c>
      <c r="B10" s="1" t="s">
        <v>424</v>
      </c>
      <c r="C10" s="1" t="s">
        <v>424</v>
      </c>
      <c r="D10" s="1" t="s">
        <v>98</v>
      </c>
      <c r="E10" s="2">
        <v>86</v>
      </c>
      <c r="F10" s="2">
        <v>25.3</v>
      </c>
      <c r="G10" s="2">
        <v>20.3</v>
      </c>
      <c r="H10" s="11">
        <v>20.25</v>
      </c>
      <c r="I10" s="1" t="s">
        <v>98</v>
      </c>
      <c r="J10" s="1" t="s">
        <v>98</v>
      </c>
      <c r="K10" s="1" t="s">
        <v>98</v>
      </c>
      <c r="L10" s="3">
        <v>7.06</v>
      </c>
      <c r="M10" s="11">
        <v>7</v>
      </c>
      <c r="N10" s="11" t="s">
        <v>98</v>
      </c>
      <c r="O10" s="1" t="s">
        <v>98</v>
      </c>
      <c r="P10" s="1" t="s">
        <v>98</v>
      </c>
      <c r="Q10" s="14">
        <v>0.66</v>
      </c>
      <c r="R10" s="11">
        <v>0.6875</v>
      </c>
      <c r="S10" s="13">
        <v>0.375</v>
      </c>
      <c r="T10" s="14">
        <v>0.92</v>
      </c>
      <c r="U10" s="13">
        <v>0.9375</v>
      </c>
      <c r="V10" s="1" t="s">
        <v>98</v>
      </c>
      <c r="W10" s="1" t="s">
        <v>98</v>
      </c>
      <c r="X10" s="1" t="s">
        <v>98</v>
      </c>
      <c r="Y10" s="3">
        <v>1.75</v>
      </c>
      <c r="Z10" s="13">
        <v>1.75</v>
      </c>
      <c r="AA10" s="13" t="s">
        <v>98</v>
      </c>
      <c r="AB10" s="1" t="s">
        <v>98</v>
      </c>
      <c r="AC10" s="1" t="s">
        <v>98</v>
      </c>
      <c r="AD10" s="1" t="s">
        <v>98</v>
      </c>
      <c r="AE10" s="1" t="s">
        <v>98</v>
      </c>
      <c r="AF10" s="1" t="s">
        <v>98</v>
      </c>
      <c r="AG10" s="3">
        <v>3.84</v>
      </c>
      <c r="AH10" s="1" t="s">
        <v>98</v>
      </c>
      <c r="AI10" s="1" t="s">
        <v>98</v>
      </c>
      <c r="AJ10" s="2">
        <v>25.6</v>
      </c>
      <c r="AK10" s="1" t="s">
        <v>98</v>
      </c>
      <c r="AL10" s="1" t="s">
        <v>98</v>
      </c>
      <c r="AM10" s="4">
        <v>1570</v>
      </c>
      <c r="AN10" s="4">
        <v>183</v>
      </c>
      <c r="AO10" s="4">
        <v>155</v>
      </c>
      <c r="AP10" s="3">
        <v>7.89</v>
      </c>
      <c r="AQ10" s="2">
        <v>46.6</v>
      </c>
      <c r="AR10" s="2">
        <v>23.1</v>
      </c>
      <c r="AS10" s="2">
        <v>13.2</v>
      </c>
      <c r="AT10" s="3">
        <v>1.36</v>
      </c>
      <c r="AU10" s="1" t="s">
        <v>98</v>
      </c>
      <c r="AV10" s="1" t="s">
        <v>98</v>
      </c>
      <c r="AW10" s="1" t="s">
        <v>98</v>
      </c>
      <c r="AX10" s="3">
        <v>6.65</v>
      </c>
      <c r="AY10" s="4">
        <v>4370</v>
      </c>
      <c r="AZ10" s="1" t="s">
        <v>98</v>
      </c>
      <c r="BA10" s="2">
        <v>34.200000000000003</v>
      </c>
      <c r="BB10" s="2">
        <v>55.5</v>
      </c>
      <c r="BC10" s="1" t="s">
        <v>98</v>
      </c>
      <c r="BD10" s="1" t="s">
        <v>98</v>
      </c>
      <c r="BE10" s="2">
        <v>28.5</v>
      </c>
      <c r="BF10" s="2">
        <v>91.1</v>
      </c>
      <c r="BG10" s="1" t="s">
        <v>98</v>
      </c>
      <c r="BH10" s="1" t="s">
        <v>98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98</v>
      </c>
      <c r="BR10" s="1" t="s">
        <v>98</v>
      </c>
      <c r="BS10" s="1" t="s">
        <v>98</v>
      </c>
      <c r="BT10" s="1" t="s">
        <v>98</v>
      </c>
      <c r="BU10" s="1" t="s">
        <v>98</v>
      </c>
      <c r="BV10" s="1" t="s">
        <v>98</v>
      </c>
      <c r="BW10" s="3">
        <v>1.71</v>
      </c>
      <c r="BX10" s="2">
        <v>19.399999999999999</v>
      </c>
      <c r="BY10" s="2">
        <v>57.8</v>
      </c>
      <c r="BZ10" s="1" t="s">
        <v>98</v>
      </c>
      <c r="CA10" s="2">
        <v>64.900000000000006</v>
      </c>
      <c r="CB10" s="2">
        <v>47.7</v>
      </c>
      <c r="CC10" s="2">
        <v>54.7</v>
      </c>
      <c r="CD10" s="11">
        <v>16.75</v>
      </c>
      <c r="CE10" s="11">
        <v>4</v>
      </c>
      <c r="CF10" s="1" t="s">
        <v>98</v>
      </c>
      <c r="CG10" s="4">
        <f>Beams!$B$11/F10</f>
        <v>444.26877470355731</v>
      </c>
      <c r="CH10" s="4">
        <f>Beams!$B$9/AO10</f>
        <v>72.516129032258064</v>
      </c>
      <c r="CI10" s="4">
        <f>Beams!$C$9/AS10</f>
        <v>851.51515151515162</v>
      </c>
      <c r="CJ10" s="4">
        <f>Beams!$B$8*BE10/(AQ10*2*T10)</f>
        <v>3736.0048516514275</v>
      </c>
      <c r="CK10" s="4">
        <f>Beams!$C$8*BF10/(AM10*Q10)</f>
        <v>988.1914688284113</v>
      </c>
      <c r="CL10" s="4">
        <f>Beams!$B$12*T10/AX10</f>
        <v>1555.0075187969926</v>
      </c>
      <c r="CM10" s="4">
        <f>Beams!$B$12*Q10/AX10</f>
        <v>1115.5488721804511</v>
      </c>
      <c r="CN10" s="4">
        <f t="shared" si="0"/>
        <v>7141.3995089502132</v>
      </c>
      <c r="CO10" s="4">
        <f t="shared" si="1"/>
        <v>2921.4996212672677</v>
      </c>
      <c r="CP10" s="4"/>
      <c r="CQ10" s="3">
        <f>MIN(Beams!$B$21:$B$22)/MAX(CN10:CP10)-1</f>
        <v>1.800571509118666</v>
      </c>
    </row>
    <row r="11" spans="1:95" x14ac:dyDescent="0.55000000000000004">
      <c r="A11" s="1" t="s">
        <v>417</v>
      </c>
      <c r="B11" s="1" t="s">
        <v>425</v>
      </c>
      <c r="C11" s="1" t="s">
        <v>425</v>
      </c>
      <c r="D11" s="1" t="s">
        <v>98</v>
      </c>
      <c r="E11" s="2">
        <v>75</v>
      </c>
      <c r="F11" s="2">
        <v>22</v>
      </c>
      <c r="G11" s="2">
        <v>20</v>
      </c>
      <c r="H11" s="11">
        <v>20</v>
      </c>
      <c r="I11" s="1" t="s">
        <v>98</v>
      </c>
      <c r="J11" s="1" t="s">
        <v>98</v>
      </c>
      <c r="K11" s="1" t="s">
        <v>98</v>
      </c>
      <c r="L11" s="3">
        <v>6.39</v>
      </c>
      <c r="M11" s="11">
        <v>6.375</v>
      </c>
      <c r="N11" s="11" t="s">
        <v>98</v>
      </c>
      <c r="O11" s="1" t="s">
        <v>98</v>
      </c>
      <c r="P11" s="1" t="s">
        <v>98</v>
      </c>
      <c r="Q11" s="14">
        <v>0.63500000000000001</v>
      </c>
      <c r="R11" s="11">
        <v>0.625</v>
      </c>
      <c r="S11" s="13">
        <v>0.3125</v>
      </c>
      <c r="T11" s="14">
        <v>0.79500000000000004</v>
      </c>
      <c r="U11" s="13">
        <v>0.8125</v>
      </c>
      <c r="V11" s="1" t="s">
        <v>98</v>
      </c>
      <c r="W11" s="1" t="s">
        <v>98</v>
      </c>
      <c r="X11" s="1" t="s">
        <v>98</v>
      </c>
      <c r="Y11" s="3">
        <v>1.63</v>
      </c>
      <c r="Z11" s="13">
        <v>1.625</v>
      </c>
      <c r="AA11" s="13" t="s">
        <v>98</v>
      </c>
      <c r="AB11" s="1" t="s">
        <v>98</v>
      </c>
      <c r="AC11" s="1" t="s">
        <v>98</v>
      </c>
      <c r="AD11" s="1" t="s">
        <v>98</v>
      </c>
      <c r="AE11" s="1" t="s">
        <v>98</v>
      </c>
      <c r="AF11" s="1" t="s">
        <v>98</v>
      </c>
      <c r="AG11" s="3">
        <v>4.0199999999999996</v>
      </c>
      <c r="AH11" s="1" t="s">
        <v>98</v>
      </c>
      <c r="AI11" s="1" t="s">
        <v>98</v>
      </c>
      <c r="AJ11" s="2">
        <v>26.6</v>
      </c>
      <c r="AK11" s="1" t="s">
        <v>98</v>
      </c>
      <c r="AL11" s="1" t="s">
        <v>98</v>
      </c>
      <c r="AM11" s="4">
        <v>1280</v>
      </c>
      <c r="AN11" s="4">
        <v>152</v>
      </c>
      <c r="AO11" s="4">
        <v>128</v>
      </c>
      <c r="AP11" s="3">
        <v>7.62</v>
      </c>
      <c r="AQ11" s="2">
        <v>29.5</v>
      </c>
      <c r="AR11" s="2">
        <v>16.7</v>
      </c>
      <c r="AS11" s="3">
        <v>9.25</v>
      </c>
      <c r="AT11" s="3">
        <v>1.1599999999999999</v>
      </c>
      <c r="AU11" s="1" t="s">
        <v>98</v>
      </c>
      <c r="AV11" s="1" t="s">
        <v>98</v>
      </c>
      <c r="AW11" s="1" t="s">
        <v>98</v>
      </c>
      <c r="AX11" s="3">
        <v>4.59</v>
      </c>
      <c r="AY11" s="4">
        <v>2720</v>
      </c>
      <c r="AZ11" s="1" t="s">
        <v>98</v>
      </c>
      <c r="BA11" s="2">
        <v>30.7</v>
      </c>
      <c r="BB11" s="2">
        <v>38.9</v>
      </c>
      <c r="BC11" s="1" t="s">
        <v>98</v>
      </c>
      <c r="BD11" s="1" t="s">
        <v>98</v>
      </c>
      <c r="BE11" s="2">
        <v>21.9</v>
      </c>
      <c r="BF11" s="2">
        <v>75.599999999999994</v>
      </c>
      <c r="BG11" s="1" t="s">
        <v>98</v>
      </c>
      <c r="BH11" s="1" t="s">
        <v>98</v>
      </c>
      <c r="BI11" s="1" t="s">
        <v>98</v>
      </c>
      <c r="BJ11" s="1" t="s">
        <v>98</v>
      </c>
      <c r="BK11" s="1" t="s">
        <v>98</v>
      </c>
      <c r="BL11" s="1" t="s">
        <v>98</v>
      </c>
      <c r="BM11" s="1" t="s">
        <v>98</v>
      </c>
      <c r="BN11" s="1" t="s">
        <v>98</v>
      </c>
      <c r="BO11" s="1" t="s">
        <v>98</v>
      </c>
      <c r="BP11" s="1" t="s">
        <v>98</v>
      </c>
      <c r="BQ11" s="1" t="s">
        <v>98</v>
      </c>
      <c r="BR11" s="1" t="s">
        <v>98</v>
      </c>
      <c r="BS11" s="1" t="s">
        <v>98</v>
      </c>
      <c r="BT11" s="1" t="s">
        <v>98</v>
      </c>
      <c r="BU11" s="1" t="s">
        <v>98</v>
      </c>
      <c r="BV11" s="1" t="s">
        <v>98</v>
      </c>
      <c r="BW11" s="3">
        <v>1.49</v>
      </c>
      <c r="BX11" s="2">
        <v>19.2</v>
      </c>
      <c r="BY11" s="2">
        <v>55.4</v>
      </c>
      <c r="BZ11" s="1" t="s">
        <v>98</v>
      </c>
      <c r="CA11" s="2">
        <v>61.8</v>
      </c>
      <c r="CB11" s="2">
        <v>46.4</v>
      </c>
      <c r="CC11" s="2">
        <v>52.8</v>
      </c>
      <c r="CD11" s="11">
        <v>16.75</v>
      </c>
      <c r="CE11" s="11">
        <v>3.5</v>
      </c>
      <c r="CF11" s="1" t="s">
        <v>98</v>
      </c>
      <c r="CG11" s="4">
        <f>Beams!$B$11/F11</f>
        <v>510.90909090909093</v>
      </c>
      <c r="CH11" s="4">
        <f>Beams!$B$9/AO11</f>
        <v>87.8125</v>
      </c>
      <c r="CI11" s="4">
        <f>Beams!$C$9/AS11</f>
        <v>1215.1351351351352</v>
      </c>
      <c r="CJ11" s="4">
        <f>Beams!$B$8*BE11/(AQ11*2*T11)</f>
        <v>5247.9692996482245</v>
      </c>
      <c r="CK11" s="4">
        <f>Beams!$C$8*BF11/(AM11*Q11)</f>
        <v>1045.4527559055118</v>
      </c>
      <c r="CL11" s="4">
        <f>Beams!$B$12*T11/AX11</f>
        <v>1946.7973856209153</v>
      </c>
      <c r="CM11" s="4">
        <f>Beams!$B$12*Q11/AX11</f>
        <v>1554.9891067538128</v>
      </c>
      <c r="CN11" s="4">
        <f t="shared" si="0"/>
        <v>9863.2490445465282</v>
      </c>
      <c r="CO11" s="4">
        <f t="shared" si="1"/>
        <v>3717.9246877090222</v>
      </c>
      <c r="CP11" s="4"/>
      <c r="CQ11" s="3">
        <f>MIN(Beams!$B$21:$B$22)/MAX(CN11:CP11)-1</f>
        <v>1.0277293931920095</v>
      </c>
    </row>
    <row r="12" spans="1:95" x14ac:dyDescent="0.55000000000000004">
      <c r="A12" s="1" t="s">
        <v>417</v>
      </c>
      <c r="B12" s="1" t="s">
        <v>426</v>
      </c>
      <c r="C12" s="1" t="s">
        <v>426</v>
      </c>
      <c r="D12" s="1" t="s">
        <v>98</v>
      </c>
      <c r="E12" s="2">
        <v>66</v>
      </c>
      <c r="F12" s="2">
        <v>19.399999999999999</v>
      </c>
      <c r="G12" s="2">
        <v>20</v>
      </c>
      <c r="H12" s="11">
        <v>20</v>
      </c>
      <c r="I12" s="1" t="s">
        <v>98</v>
      </c>
      <c r="J12" s="1" t="s">
        <v>98</v>
      </c>
      <c r="K12" s="1" t="s">
        <v>98</v>
      </c>
      <c r="L12" s="3">
        <v>6.26</v>
      </c>
      <c r="M12" s="11">
        <v>6.25</v>
      </c>
      <c r="N12" s="11" t="s">
        <v>98</v>
      </c>
      <c r="O12" s="1" t="s">
        <v>98</v>
      </c>
      <c r="P12" s="1" t="s">
        <v>98</v>
      </c>
      <c r="Q12" s="14">
        <v>0.505</v>
      </c>
      <c r="R12" s="11">
        <v>0.5</v>
      </c>
      <c r="S12" s="13">
        <v>0.25</v>
      </c>
      <c r="T12" s="14">
        <v>0.79500000000000004</v>
      </c>
      <c r="U12" s="13">
        <v>0.8125</v>
      </c>
      <c r="V12" s="1" t="s">
        <v>98</v>
      </c>
      <c r="W12" s="1" t="s">
        <v>98</v>
      </c>
      <c r="X12" s="1" t="s">
        <v>98</v>
      </c>
      <c r="Y12" s="3">
        <v>1.63</v>
      </c>
      <c r="Z12" s="13">
        <v>1.625</v>
      </c>
      <c r="AA12" s="13" t="s">
        <v>98</v>
      </c>
      <c r="AB12" s="1" t="s">
        <v>98</v>
      </c>
      <c r="AC12" s="1" t="s">
        <v>98</v>
      </c>
      <c r="AD12" s="1" t="s">
        <v>98</v>
      </c>
      <c r="AE12" s="1" t="s">
        <v>98</v>
      </c>
      <c r="AF12" s="1" t="s">
        <v>98</v>
      </c>
      <c r="AG12" s="3">
        <v>3.93</v>
      </c>
      <c r="AH12" s="1" t="s">
        <v>98</v>
      </c>
      <c r="AI12" s="1" t="s">
        <v>98</v>
      </c>
      <c r="AJ12" s="2">
        <v>33.5</v>
      </c>
      <c r="AK12" s="1" t="s">
        <v>98</v>
      </c>
      <c r="AL12" s="1" t="s">
        <v>98</v>
      </c>
      <c r="AM12" s="4">
        <v>1190</v>
      </c>
      <c r="AN12" s="4">
        <v>139</v>
      </c>
      <c r="AO12" s="4">
        <v>119</v>
      </c>
      <c r="AP12" s="3">
        <v>7.83</v>
      </c>
      <c r="AQ12" s="2">
        <v>27.5</v>
      </c>
      <c r="AR12" s="2">
        <v>15.4</v>
      </c>
      <c r="AS12" s="3">
        <v>8.7799999999999994</v>
      </c>
      <c r="AT12" s="3">
        <v>1.19</v>
      </c>
      <c r="AU12" s="1" t="s">
        <v>98</v>
      </c>
      <c r="AV12" s="1" t="s">
        <v>98</v>
      </c>
      <c r="AW12" s="1" t="s">
        <v>98</v>
      </c>
      <c r="AX12" s="3">
        <v>3.58</v>
      </c>
      <c r="AY12" s="4">
        <v>2530</v>
      </c>
      <c r="AZ12" s="1" t="s">
        <v>98</v>
      </c>
      <c r="BA12" s="2">
        <v>30</v>
      </c>
      <c r="BB12" s="2">
        <v>37.299999999999997</v>
      </c>
      <c r="BC12" s="1" t="s">
        <v>98</v>
      </c>
      <c r="BD12" s="1" t="s">
        <v>98</v>
      </c>
      <c r="BE12" s="2">
        <v>21.9</v>
      </c>
      <c r="BF12" s="2">
        <v>69.099999999999994</v>
      </c>
      <c r="BG12" s="1" t="s">
        <v>98</v>
      </c>
      <c r="BH12" s="1" t="s">
        <v>98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98</v>
      </c>
      <c r="BR12" s="1" t="s">
        <v>98</v>
      </c>
      <c r="BS12" s="1" t="s">
        <v>98</v>
      </c>
      <c r="BT12" s="1" t="s">
        <v>98</v>
      </c>
      <c r="BU12" s="1" t="s">
        <v>98</v>
      </c>
      <c r="BV12" s="1" t="s">
        <v>98</v>
      </c>
      <c r="BW12" s="3">
        <v>1.49</v>
      </c>
      <c r="BX12" s="2">
        <v>19.2</v>
      </c>
      <c r="BY12" s="2">
        <v>55.3</v>
      </c>
      <c r="BZ12" s="1" t="s">
        <v>98</v>
      </c>
      <c r="CA12" s="2">
        <v>61.5</v>
      </c>
      <c r="CB12" s="2">
        <v>46.3</v>
      </c>
      <c r="CC12" s="2">
        <v>52.5</v>
      </c>
      <c r="CD12" s="11">
        <v>16.75</v>
      </c>
      <c r="CE12" s="11">
        <v>3.5</v>
      </c>
      <c r="CF12" s="1" t="s">
        <v>98</v>
      </c>
      <c r="CG12" s="4">
        <f>Beams!$B$11/F12</f>
        <v>579.38144329896909</v>
      </c>
      <c r="CH12" s="4">
        <f>Beams!$B$9/AO12</f>
        <v>94.453781512605048</v>
      </c>
      <c r="CI12" s="4">
        <f>Beams!$C$9/AS12</f>
        <v>1280.1822323462416</v>
      </c>
      <c r="CJ12" s="4">
        <f>Beams!$B$8*BE12/(AQ12*2*T12)</f>
        <v>5629.6397941680952</v>
      </c>
      <c r="CK12" s="4">
        <f>Beams!$C$8*BF12/(AM12*Q12)</f>
        <v>1292.4269905982192</v>
      </c>
      <c r="CL12" s="4">
        <f>Beams!$B$12*T12/AX12</f>
        <v>2496.0335195530729</v>
      </c>
      <c r="CM12" s="4">
        <f>Beams!$B$12*Q12/AX12</f>
        <v>1585.5307262569831</v>
      </c>
      <c r="CN12" s="4">
        <f t="shared" si="0"/>
        <v>10843.76626690736</v>
      </c>
      <c r="CO12" s="4">
        <f t="shared" si="1"/>
        <v>4046.1104597715562</v>
      </c>
      <c r="CP12" s="4"/>
      <c r="CQ12" s="3">
        <f>MIN(Beams!$B$21:$B$22)/MAX(CN12:CP12)-1</f>
        <v>0.84437763667364596</v>
      </c>
    </row>
    <row r="13" spans="1:95" x14ac:dyDescent="0.55000000000000004">
      <c r="A13" s="1" t="s">
        <v>417</v>
      </c>
      <c r="B13" s="1" t="s">
        <v>427</v>
      </c>
      <c r="C13" s="1" t="s">
        <v>427</v>
      </c>
      <c r="D13" s="1" t="s">
        <v>98</v>
      </c>
      <c r="E13" s="2">
        <v>70</v>
      </c>
      <c r="F13" s="2">
        <v>20.5</v>
      </c>
      <c r="G13" s="2">
        <v>18</v>
      </c>
      <c r="H13" s="11">
        <v>18</v>
      </c>
      <c r="I13" s="1" t="s">
        <v>98</v>
      </c>
      <c r="J13" s="1" t="s">
        <v>98</v>
      </c>
      <c r="K13" s="1" t="s">
        <v>98</v>
      </c>
      <c r="L13" s="3">
        <v>6.25</v>
      </c>
      <c r="M13" s="11">
        <v>6.25</v>
      </c>
      <c r="N13" s="11" t="s">
        <v>98</v>
      </c>
      <c r="O13" s="1" t="s">
        <v>98</v>
      </c>
      <c r="P13" s="1" t="s">
        <v>98</v>
      </c>
      <c r="Q13" s="14">
        <v>0.71099999999999997</v>
      </c>
      <c r="R13" s="11">
        <v>0.6875</v>
      </c>
      <c r="S13" s="13">
        <v>0.375</v>
      </c>
      <c r="T13" s="14">
        <v>0.69099999999999995</v>
      </c>
      <c r="U13" s="13">
        <v>0.6875</v>
      </c>
      <c r="V13" s="1" t="s">
        <v>98</v>
      </c>
      <c r="W13" s="1" t="s">
        <v>98</v>
      </c>
      <c r="X13" s="1" t="s">
        <v>98</v>
      </c>
      <c r="Y13" s="3">
        <v>1.5</v>
      </c>
      <c r="Z13" s="13">
        <v>1.5</v>
      </c>
      <c r="AA13" s="13" t="s">
        <v>98</v>
      </c>
      <c r="AB13" s="1" t="s">
        <v>98</v>
      </c>
      <c r="AC13" s="1" t="s">
        <v>98</v>
      </c>
      <c r="AD13" s="1" t="s">
        <v>98</v>
      </c>
      <c r="AE13" s="1" t="s">
        <v>98</v>
      </c>
      <c r="AF13" s="1" t="s">
        <v>98</v>
      </c>
      <c r="AG13" s="3">
        <v>4.5199999999999996</v>
      </c>
      <c r="AH13" s="1" t="s">
        <v>98</v>
      </c>
      <c r="AI13" s="1" t="s">
        <v>98</v>
      </c>
      <c r="AJ13" s="2">
        <v>21.5</v>
      </c>
      <c r="AK13" s="1" t="s">
        <v>98</v>
      </c>
      <c r="AL13" s="1" t="s">
        <v>98</v>
      </c>
      <c r="AM13" s="4">
        <v>923</v>
      </c>
      <c r="AN13" s="4">
        <v>124</v>
      </c>
      <c r="AO13" s="4">
        <v>103</v>
      </c>
      <c r="AP13" s="3">
        <v>6.7</v>
      </c>
      <c r="AQ13" s="2">
        <v>24</v>
      </c>
      <c r="AR13" s="2">
        <v>14.3</v>
      </c>
      <c r="AS13" s="3">
        <v>7.69</v>
      </c>
      <c r="AT13" s="3">
        <v>1.08</v>
      </c>
      <c r="AU13" s="1" t="s">
        <v>98</v>
      </c>
      <c r="AV13" s="1" t="s">
        <v>98</v>
      </c>
      <c r="AW13" s="1" t="s">
        <v>98</v>
      </c>
      <c r="AX13" s="3">
        <v>4.0999999999999996</v>
      </c>
      <c r="AY13" s="4">
        <v>1800</v>
      </c>
      <c r="AZ13" s="1" t="s">
        <v>98</v>
      </c>
      <c r="BA13" s="2">
        <v>27</v>
      </c>
      <c r="BB13" s="2">
        <v>29.2</v>
      </c>
      <c r="BC13" s="1" t="s">
        <v>98</v>
      </c>
      <c r="BD13" s="1" t="s">
        <v>98</v>
      </c>
      <c r="BE13" s="2">
        <v>16.600000000000001</v>
      </c>
      <c r="BF13" s="2">
        <v>61.9</v>
      </c>
      <c r="BG13" s="1" t="s">
        <v>98</v>
      </c>
      <c r="BH13" s="1" t="s">
        <v>98</v>
      </c>
      <c r="BI13" s="1" t="s">
        <v>98</v>
      </c>
      <c r="BJ13" s="1" t="s">
        <v>98</v>
      </c>
      <c r="BK13" s="1" t="s">
        <v>98</v>
      </c>
      <c r="BL13" s="1" t="s">
        <v>98</v>
      </c>
      <c r="BM13" s="1" t="s">
        <v>98</v>
      </c>
      <c r="BN13" s="1" t="s">
        <v>98</v>
      </c>
      <c r="BO13" s="1" t="s">
        <v>98</v>
      </c>
      <c r="BP13" s="1" t="s">
        <v>98</v>
      </c>
      <c r="BQ13" s="1" t="s">
        <v>98</v>
      </c>
      <c r="BR13" s="1" t="s">
        <v>98</v>
      </c>
      <c r="BS13" s="1" t="s">
        <v>98</v>
      </c>
      <c r="BT13" s="1" t="s">
        <v>98</v>
      </c>
      <c r="BU13" s="1" t="s">
        <v>98</v>
      </c>
      <c r="BV13" s="1" t="s">
        <v>98</v>
      </c>
      <c r="BW13" s="3">
        <v>1.42</v>
      </c>
      <c r="BX13" s="2">
        <v>17.3</v>
      </c>
      <c r="BY13" s="2">
        <v>50.9</v>
      </c>
      <c r="BZ13" s="1" t="s">
        <v>98</v>
      </c>
      <c r="CA13" s="2">
        <v>57.2</v>
      </c>
      <c r="CB13" s="2">
        <v>42.3</v>
      </c>
      <c r="CC13" s="2">
        <v>48.5</v>
      </c>
      <c r="CD13" s="11">
        <v>15</v>
      </c>
      <c r="CE13" s="11">
        <v>3.5</v>
      </c>
      <c r="CF13" s="1" t="s">
        <v>98</v>
      </c>
      <c r="CG13" s="4">
        <f>Beams!$B$11/F13</f>
        <v>548.29268292682923</v>
      </c>
      <c r="CH13" s="4">
        <f>Beams!$B$9/AO13</f>
        <v>109.12621359223301</v>
      </c>
      <c r="CI13" s="4">
        <f>Beams!$C$9/AS13</f>
        <v>1461.6384915474641</v>
      </c>
      <c r="CJ13" s="4">
        <f>Beams!$B$8*BE13/(AQ13*2*T13)</f>
        <v>5625.4220935841786</v>
      </c>
      <c r="CK13" s="4">
        <f>Beams!$C$8*BF13/(AM13*Q13)</f>
        <v>1060.1947724429451</v>
      </c>
      <c r="CL13" s="4">
        <f>Beams!$B$12*T13/AX13</f>
        <v>1894.351219512195</v>
      </c>
      <c r="CM13" s="4">
        <f>Beams!$B$12*Q13/AX13</f>
        <v>1949.1804878048781</v>
      </c>
      <c r="CN13" s="4">
        <f t="shared" si="0"/>
        <v>10497.248450688227</v>
      </c>
      <c r="CO13" s="4">
        <f t="shared" si="1"/>
        <v>4388.6623021808318</v>
      </c>
      <c r="CP13" s="4"/>
      <c r="CQ13" s="3">
        <f>MIN(Beams!$B$21:$B$22)/MAX(CN13:CP13)-1</f>
        <v>0.90526118286632995</v>
      </c>
    </row>
    <row r="14" spans="1:95" x14ac:dyDescent="0.55000000000000004">
      <c r="A14" s="1" t="s">
        <v>417</v>
      </c>
      <c r="B14" s="1" t="s">
        <v>428</v>
      </c>
      <c r="C14" s="1" t="s">
        <v>428</v>
      </c>
      <c r="D14" s="1" t="s">
        <v>98</v>
      </c>
      <c r="E14" s="2">
        <v>54.7</v>
      </c>
      <c r="F14" s="2">
        <v>16</v>
      </c>
      <c r="G14" s="2">
        <v>18</v>
      </c>
      <c r="H14" s="11">
        <v>18</v>
      </c>
      <c r="I14" s="1" t="s">
        <v>98</v>
      </c>
      <c r="J14" s="1" t="s">
        <v>98</v>
      </c>
      <c r="K14" s="1" t="s">
        <v>98</v>
      </c>
      <c r="L14" s="3">
        <v>6</v>
      </c>
      <c r="M14" s="11">
        <v>6</v>
      </c>
      <c r="N14" s="11" t="s">
        <v>98</v>
      </c>
      <c r="O14" s="1" t="s">
        <v>98</v>
      </c>
      <c r="P14" s="1" t="s">
        <v>98</v>
      </c>
      <c r="Q14" s="14">
        <v>0.46100000000000002</v>
      </c>
      <c r="R14" s="11">
        <v>0.4375</v>
      </c>
      <c r="S14" s="13">
        <v>0.25</v>
      </c>
      <c r="T14" s="14">
        <v>0.69099999999999995</v>
      </c>
      <c r="U14" s="13">
        <v>0.6875</v>
      </c>
      <c r="V14" s="1" t="s">
        <v>98</v>
      </c>
      <c r="W14" s="1" t="s">
        <v>98</v>
      </c>
      <c r="X14" s="1" t="s">
        <v>98</v>
      </c>
      <c r="Y14" s="3">
        <v>1.5</v>
      </c>
      <c r="Z14" s="13">
        <v>1.5</v>
      </c>
      <c r="AA14" s="13" t="s">
        <v>98</v>
      </c>
      <c r="AB14" s="1" t="s">
        <v>98</v>
      </c>
      <c r="AC14" s="1" t="s">
        <v>98</v>
      </c>
      <c r="AD14" s="1" t="s">
        <v>98</v>
      </c>
      <c r="AE14" s="1" t="s">
        <v>98</v>
      </c>
      <c r="AF14" s="1" t="s">
        <v>98</v>
      </c>
      <c r="AG14" s="3">
        <v>4.34</v>
      </c>
      <c r="AH14" s="1" t="s">
        <v>98</v>
      </c>
      <c r="AI14" s="1" t="s">
        <v>98</v>
      </c>
      <c r="AJ14" s="2">
        <v>33.200000000000003</v>
      </c>
      <c r="AK14" s="1" t="s">
        <v>98</v>
      </c>
      <c r="AL14" s="1" t="s">
        <v>98</v>
      </c>
      <c r="AM14" s="4">
        <v>801</v>
      </c>
      <c r="AN14" s="4">
        <v>104</v>
      </c>
      <c r="AO14" s="2">
        <v>89</v>
      </c>
      <c r="AP14" s="3">
        <v>7.07</v>
      </c>
      <c r="AQ14" s="2">
        <v>20.7</v>
      </c>
      <c r="AR14" s="2">
        <v>12.1</v>
      </c>
      <c r="AS14" s="3">
        <v>6.91</v>
      </c>
      <c r="AT14" s="3">
        <v>1.1399999999999999</v>
      </c>
      <c r="AU14" s="1" t="s">
        <v>98</v>
      </c>
      <c r="AV14" s="1" t="s">
        <v>98</v>
      </c>
      <c r="AW14" s="1" t="s">
        <v>98</v>
      </c>
      <c r="AX14" s="3">
        <v>2.33</v>
      </c>
      <c r="AY14" s="4">
        <v>1550</v>
      </c>
      <c r="AZ14" s="1" t="s">
        <v>98</v>
      </c>
      <c r="BA14" s="2">
        <v>26</v>
      </c>
      <c r="BB14" s="2">
        <v>26.9</v>
      </c>
      <c r="BC14" s="1" t="s">
        <v>98</v>
      </c>
      <c r="BD14" s="1" t="s">
        <v>98</v>
      </c>
      <c r="BE14" s="2">
        <v>16.600000000000001</v>
      </c>
      <c r="BF14" s="2">
        <v>51.8</v>
      </c>
      <c r="BG14" s="1" t="s">
        <v>98</v>
      </c>
      <c r="BH14" s="1" t="s">
        <v>98</v>
      </c>
      <c r="BI14" s="1" t="s">
        <v>98</v>
      </c>
      <c r="BJ14" s="1" t="s">
        <v>98</v>
      </c>
      <c r="BK14" s="1" t="s">
        <v>98</v>
      </c>
      <c r="BL14" s="1" t="s">
        <v>98</v>
      </c>
      <c r="BM14" s="1" t="s">
        <v>98</v>
      </c>
      <c r="BN14" s="1" t="s">
        <v>98</v>
      </c>
      <c r="BO14" s="1" t="s">
        <v>98</v>
      </c>
      <c r="BP14" s="1" t="s">
        <v>98</v>
      </c>
      <c r="BQ14" s="1" t="s">
        <v>98</v>
      </c>
      <c r="BR14" s="1" t="s">
        <v>98</v>
      </c>
      <c r="BS14" s="1" t="s">
        <v>98</v>
      </c>
      <c r="BT14" s="1" t="s">
        <v>98</v>
      </c>
      <c r="BU14" s="1" t="s">
        <v>98</v>
      </c>
      <c r="BV14" s="1" t="s">
        <v>98</v>
      </c>
      <c r="BW14" s="3">
        <v>1.42</v>
      </c>
      <c r="BX14" s="2">
        <v>17.3</v>
      </c>
      <c r="BY14" s="2">
        <v>50.7</v>
      </c>
      <c r="BZ14" s="1" t="s">
        <v>98</v>
      </c>
      <c r="CA14" s="2">
        <v>56.7</v>
      </c>
      <c r="CB14" s="2">
        <v>42</v>
      </c>
      <c r="CC14" s="2">
        <v>48</v>
      </c>
      <c r="CD14" s="11">
        <v>15</v>
      </c>
      <c r="CE14" s="11">
        <v>3.5</v>
      </c>
      <c r="CF14" s="1" t="s">
        <v>98</v>
      </c>
      <c r="CG14" s="4">
        <f>Beams!$B$11/F14</f>
        <v>702.5</v>
      </c>
      <c r="CH14" s="4">
        <f>Beams!$B$9/AO14</f>
        <v>126.29213483146067</v>
      </c>
      <c r="CI14" s="4">
        <f>Beams!$C$9/AS14</f>
        <v>1626.6280752532562</v>
      </c>
      <c r="CJ14" s="4">
        <f>Beams!$B$8*BE14/(AQ14*2*T14)</f>
        <v>6522.2285143004974</v>
      </c>
      <c r="CK14" s="4">
        <f>Beams!$C$8*BF14/(AM14*Q14)</f>
        <v>1576.7492369895547</v>
      </c>
      <c r="CL14" s="4">
        <f>Beams!$B$12*T14/AX14</f>
        <v>3333.4077253218879</v>
      </c>
      <c r="CM14" s="4">
        <f>Beams!$B$12*Q14/AX14</f>
        <v>2223.8798283261804</v>
      </c>
      <c r="CN14" s="4">
        <f t="shared" si="0"/>
        <v>12922.163285458933</v>
      </c>
      <c r="CO14" s="4">
        <f t="shared" si="1"/>
        <v>5322.0698369752863</v>
      </c>
      <c r="CP14" s="4"/>
      <c r="CQ14" s="3">
        <f>MIN(Beams!$B$21:$B$22)/MAX(CN14:CP14)-1</f>
        <v>0.54772846915698881</v>
      </c>
    </row>
    <row r="15" spans="1:95" x14ac:dyDescent="0.55000000000000004">
      <c r="A15" s="1" t="s">
        <v>417</v>
      </c>
      <c r="B15" s="1" t="s">
        <v>429</v>
      </c>
      <c r="C15" s="1" t="s">
        <v>429</v>
      </c>
      <c r="D15" s="1" t="s">
        <v>98</v>
      </c>
      <c r="E15" s="2">
        <v>50</v>
      </c>
      <c r="F15" s="2">
        <v>14.7</v>
      </c>
      <c r="G15" s="2">
        <v>15</v>
      </c>
      <c r="H15" s="11">
        <v>15</v>
      </c>
      <c r="I15" s="1" t="s">
        <v>98</v>
      </c>
      <c r="J15" s="1" t="s">
        <v>98</v>
      </c>
      <c r="K15" s="1" t="s">
        <v>98</v>
      </c>
      <c r="L15" s="3">
        <v>5.64</v>
      </c>
      <c r="M15" s="11">
        <v>5.625</v>
      </c>
      <c r="N15" s="11" t="s">
        <v>98</v>
      </c>
      <c r="O15" s="1" t="s">
        <v>98</v>
      </c>
      <c r="P15" s="1" t="s">
        <v>98</v>
      </c>
      <c r="Q15" s="14">
        <v>0.55000000000000004</v>
      </c>
      <c r="R15" s="11">
        <v>0.5625</v>
      </c>
      <c r="S15" s="13">
        <v>0.3125</v>
      </c>
      <c r="T15" s="14">
        <v>0.622</v>
      </c>
      <c r="U15" s="13">
        <v>0.625</v>
      </c>
      <c r="V15" s="1" t="s">
        <v>98</v>
      </c>
      <c r="W15" s="1" t="s">
        <v>98</v>
      </c>
      <c r="X15" s="1" t="s">
        <v>98</v>
      </c>
      <c r="Y15" s="3">
        <v>1.38</v>
      </c>
      <c r="Z15" s="13">
        <v>1.375</v>
      </c>
      <c r="AA15" s="13" t="s">
        <v>98</v>
      </c>
      <c r="AB15" s="1" t="s">
        <v>98</v>
      </c>
      <c r="AC15" s="1" t="s">
        <v>98</v>
      </c>
      <c r="AD15" s="1" t="s">
        <v>98</v>
      </c>
      <c r="AE15" s="1" t="s">
        <v>98</v>
      </c>
      <c r="AF15" s="1" t="s">
        <v>98</v>
      </c>
      <c r="AG15" s="3">
        <v>4.53</v>
      </c>
      <c r="AH15" s="1" t="s">
        <v>98</v>
      </c>
      <c r="AI15" s="1" t="s">
        <v>98</v>
      </c>
      <c r="AJ15" s="2">
        <v>22.7</v>
      </c>
      <c r="AK15" s="1" t="s">
        <v>98</v>
      </c>
      <c r="AL15" s="1" t="s">
        <v>98</v>
      </c>
      <c r="AM15" s="4">
        <v>485</v>
      </c>
      <c r="AN15" s="2">
        <v>77</v>
      </c>
      <c r="AO15" s="2">
        <v>64.7</v>
      </c>
      <c r="AP15" s="3">
        <v>5.75</v>
      </c>
      <c r="AQ15" s="2">
        <v>15.6</v>
      </c>
      <c r="AR15" s="2">
        <v>10</v>
      </c>
      <c r="AS15" s="3">
        <v>5.53</v>
      </c>
      <c r="AT15" s="3">
        <v>1.03</v>
      </c>
      <c r="AU15" s="1" t="s">
        <v>98</v>
      </c>
      <c r="AV15" s="1" t="s">
        <v>98</v>
      </c>
      <c r="AW15" s="1" t="s">
        <v>98</v>
      </c>
      <c r="AX15" s="3">
        <v>2.12</v>
      </c>
      <c r="AY15" s="4">
        <v>805</v>
      </c>
      <c r="AZ15" s="1" t="s">
        <v>98</v>
      </c>
      <c r="BA15" s="2">
        <v>20.3</v>
      </c>
      <c r="BB15" s="2">
        <v>17.8</v>
      </c>
      <c r="BC15" s="1" t="s">
        <v>98</v>
      </c>
      <c r="BD15" s="1" t="s">
        <v>98</v>
      </c>
      <c r="BE15" s="2">
        <v>11.4</v>
      </c>
      <c r="BF15" s="2">
        <v>38.200000000000003</v>
      </c>
      <c r="BG15" s="1" t="s">
        <v>98</v>
      </c>
      <c r="BH15" s="1" t="s">
        <v>98</v>
      </c>
      <c r="BI15" s="1" t="s">
        <v>98</v>
      </c>
      <c r="BJ15" s="1" t="s">
        <v>98</v>
      </c>
      <c r="BK15" s="1" t="s">
        <v>98</v>
      </c>
      <c r="BL15" s="1" t="s">
        <v>98</v>
      </c>
      <c r="BM15" s="1" t="s">
        <v>98</v>
      </c>
      <c r="BN15" s="1" t="s">
        <v>98</v>
      </c>
      <c r="BO15" s="1" t="s">
        <v>98</v>
      </c>
      <c r="BP15" s="1" t="s">
        <v>98</v>
      </c>
      <c r="BQ15" s="1" t="s">
        <v>98</v>
      </c>
      <c r="BR15" s="1" t="s">
        <v>98</v>
      </c>
      <c r="BS15" s="1" t="s">
        <v>98</v>
      </c>
      <c r="BT15" s="1" t="s">
        <v>98</v>
      </c>
      <c r="BU15" s="1" t="s">
        <v>98</v>
      </c>
      <c r="BV15" s="1" t="s">
        <v>98</v>
      </c>
      <c r="BW15" s="3">
        <v>1.32</v>
      </c>
      <c r="BX15" s="2">
        <v>14.4</v>
      </c>
      <c r="BY15" s="2">
        <v>43.6</v>
      </c>
      <c r="BZ15" s="1" t="s">
        <v>98</v>
      </c>
      <c r="CA15" s="2">
        <v>49.2</v>
      </c>
      <c r="CB15" s="2">
        <v>35.6</v>
      </c>
      <c r="CC15" s="2">
        <v>41.3</v>
      </c>
      <c r="CD15" s="11">
        <v>12.25</v>
      </c>
      <c r="CE15" s="11">
        <v>3.5</v>
      </c>
      <c r="CF15" s="1" t="s">
        <v>98</v>
      </c>
      <c r="CG15" s="4">
        <f>Beams!$B$11/F15</f>
        <v>764.62585034013614</v>
      </c>
      <c r="CH15" s="4">
        <f>Beams!$B$9/AO15</f>
        <v>173.72488408037094</v>
      </c>
      <c r="CI15" s="4">
        <f>Beams!$C$9/AS15</f>
        <v>2032.5497287522603</v>
      </c>
      <c r="CJ15" s="4">
        <f>Beams!$B$8*BE15/(AQ15*2*T15)</f>
        <v>6602.7702201335651</v>
      </c>
      <c r="CK15" s="4">
        <f>Beams!$C$8*BF15/(AM15*Q15)</f>
        <v>1609.6269915651362</v>
      </c>
      <c r="CL15" s="4">
        <f>Beams!$B$12*T15/AX15</f>
        <v>3297.7735849056603</v>
      </c>
      <c r="CM15" s="4">
        <f>Beams!$B$12*Q15/AX15</f>
        <v>2916.0377358490568</v>
      </c>
      <c r="CN15" s="4">
        <f t="shared" si="0"/>
        <v>13124.096355697511</v>
      </c>
      <c r="CO15" s="4">
        <f t="shared" si="1"/>
        <v>6489.1274412429548</v>
      </c>
      <c r="CP15" s="4"/>
      <c r="CQ15" s="3">
        <f>MIN(Beams!$B$21:$B$22)/MAX(CN15:CP15)-1</f>
        <v>0.52391444393178976</v>
      </c>
    </row>
    <row r="16" spans="1:95" x14ac:dyDescent="0.55000000000000004">
      <c r="A16" s="1" t="s">
        <v>417</v>
      </c>
      <c r="B16" s="1" t="s">
        <v>430</v>
      </c>
      <c r="C16" s="1" t="s">
        <v>430</v>
      </c>
      <c r="D16" s="1" t="s">
        <v>98</v>
      </c>
      <c r="E16" s="2">
        <v>42.9</v>
      </c>
      <c r="F16" s="2">
        <v>12.6</v>
      </c>
      <c r="G16" s="2">
        <v>15</v>
      </c>
      <c r="H16" s="11">
        <v>15</v>
      </c>
      <c r="I16" s="1" t="s">
        <v>98</v>
      </c>
      <c r="J16" s="1" t="s">
        <v>98</v>
      </c>
      <c r="K16" s="1" t="s">
        <v>98</v>
      </c>
      <c r="L16" s="3">
        <v>5.5</v>
      </c>
      <c r="M16" s="11">
        <v>5.5</v>
      </c>
      <c r="N16" s="11" t="s">
        <v>98</v>
      </c>
      <c r="O16" s="1" t="s">
        <v>98</v>
      </c>
      <c r="P16" s="1" t="s">
        <v>98</v>
      </c>
      <c r="Q16" s="14">
        <v>0.41099999999999998</v>
      </c>
      <c r="R16" s="11">
        <v>0.4375</v>
      </c>
      <c r="S16" s="13">
        <v>0.25</v>
      </c>
      <c r="T16" s="14">
        <v>0.622</v>
      </c>
      <c r="U16" s="13">
        <v>0.625</v>
      </c>
      <c r="V16" s="1" t="s">
        <v>98</v>
      </c>
      <c r="W16" s="1" t="s">
        <v>98</v>
      </c>
      <c r="X16" s="1" t="s">
        <v>98</v>
      </c>
      <c r="Y16" s="3">
        <v>1.38</v>
      </c>
      <c r="Z16" s="13">
        <v>1.375</v>
      </c>
      <c r="AA16" s="13" t="s">
        <v>98</v>
      </c>
      <c r="AB16" s="1" t="s">
        <v>98</v>
      </c>
      <c r="AC16" s="1" t="s">
        <v>98</v>
      </c>
      <c r="AD16" s="1" t="s">
        <v>98</v>
      </c>
      <c r="AE16" s="1" t="s">
        <v>98</v>
      </c>
      <c r="AF16" s="1" t="s">
        <v>98</v>
      </c>
      <c r="AG16" s="3">
        <v>4.42</v>
      </c>
      <c r="AH16" s="1" t="s">
        <v>98</v>
      </c>
      <c r="AI16" s="1" t="s">
        <v>98</v>
      </c>
      <c r="AJ16" s="2">
        <v>30.4</v>
      </c>
      <c r="AK16" s="1" t="s">
        <v>98</v>
      </c>
      <c r="AL16" s="1" t="s">
        <v>98</v>
      </c>
      <c r="AM16" s="4">
        <v>446</v>
      </c>
      <c r="AN16" s="2">
        <v>69.2</v>
      </c>
      <c r="AO16" s="2">
        <v>59.4</v>
      </c>
      <c r="AP16" s="3">
        <v>5.95</v>
      </c>
      <c r="AQ16" s="2">
        <v>14.3</v>
      </c>
      <c r="AR16" s="3">
        <v>9.08</v>
      </c>
      <c r="AS16" s="3">
        <v>5.19</v>
      </c>
      <c r="AT16" s="3">
        <v>1.06</v>
      </c>
      <c r="AU16" s="1" t="s">
        <v>98</v>
      </c>
      <c r="AV16" s="1" t="s">
        <v>98</v>
      </c>
      <c r="AW16" s="1" t="s">
        <v>98</v>
      </c>
      <c r="AX16" s="3">
        <v>1.54</v>
      </c>
      <c r="AY16" s="4">
        <v>737</v>
      </c>
      <c r="AZ16" s="1" t="s">
        <v>98</v>
      </c>
      <c r="BA16" s="2">
        <v>19.8</v>
      </c>
      <c r="BB16" s="2">
        <v>16.899999999999999</v>
      </c>
      <c r="BC16" s="1" t="s">
        <v>98</v>
      </c>
      <c r="BD16" s="1" t="s">
        <v>98</v>
      </c>
      <c r="BE16" s="2">
        <v>11.4</v>
      </c>
      <c r="BF16" s="2">
        <v>34.299999999999997</v>
      </c>
      <c r="BG16" s="1" t="s">
        <v>98</v>
      </c>
      <c r="BH16" s="1" t="s">
        <v>98</v>
      </c>
      <c r="BI16" s="1" t="s">
        <v>98</v>
      </c>
      <c r="BJ16" s="1" t="s">
        <v>98</v>
      </c>
      <c r="BK16" s="1" t="s">
        <v>98</v>
      </c>
      <c r="BL16" s="1" t="s">
        <v>98</v>
      </c>
      <c r="BM16" s="1" t="s">
        <v>98</v>
      </c>
      <c r="BN16" s="1" t="s">
        <v>98</v>
      </c>
      <c r="BO16" s="1" t="s">
        <v>98</v>
      </c>
      <c r="BP16" s="1" t="s">
        <v>98</v>
      </c>
      <c r="BQ16" s="1" t="s">
        <v>98</v>
      </c>
      <c r="BR16" s="1" t="s">
        <v>98</v>
      </c>
      <c r="BS16" s="1" t="s">
        <v>98</v>
      </c>
      <c r="BT16" s="1" t="s">
        <v>98</v>
      </c>
      <c r="BU16" s="1" t="s">
        <v>98</v>
      </c>
      <c r="BV16" s="1" t="s">
        <v>98</v>
      </c>
      <c r="BW16" s="3">
        <v>1.31</v>
      </c>
      <c r="BX16" s="2">
        <v>14.4</v>
      </c>
      <c r="BY16" s="2">
        <v>43.4</v>
      </c>
      <c r="BZ16" s="1" t="s">
        <v>98</v>
      </c>
      <c r="CA16" s="2">
        <v>48.9</v>
      </c>
      <c r="CB16" s="2">
        <v>35.5</v>
      </c>
      <c r="CC16" s="2">
        <v>41</v>
      </c>
      <c r="CD16" s="11">
        <v>12.25</v>
      </c>
      <c r="CE16" s="11">
        <v>3.5</v>
      </c>
      <c r="CF16" s="1" t="s">
        <v>98</v>
      </c>
      <c r="CG16" s="4">
        <f>Beams!$B$11/F16</f>
        <v>892.06349206349205</v>
      </c>
      <c r="CH16" s="4">
        <f>Beams!$B$9/AO16</f>
        <v>189.22558922558923</v>
      </c>
      <c r="CI16" s="4">
        <f>Beams!$C$9/AS16</f>
        <v>2165.7032755298651</v>
      </c>
      <c r="CJ16" s="4">
        <f>Beams!$B$8*BE16/(AQ16*2*T16)</f>
        <v>7203.0220583275241</v>
      </c>
      <c r="CK16" s="4">
        <f>Beams!$C$8*BF16/(AM16*Q16)</f>
        <v>2103.2153884761001</v>
      </c>
      <c r="CL16" s="4">
        <f>Beams!$B$12*T16/AX16</f>
        <v>4539.7922077922076</v>
      </c>
      <c r="CM16" s="4">
        <f>Beams!$B$12*Q16/AX16</f>
        <v>2999.7662337662332</v>
      </c>
      <c r="CN16" s="4">
        <f t="shared" si="0"/>
        <v>15100.419846921206</v>
      </c>
      <c r="CO16" s="4">
        <f t="shared" si="1"/>
        <v>7128.0640182268862</v>
      </c>
      <c r="CP16" s="4"/>
      <c r="CQ16" s="3">
        <f>MIN(Beams!$B$21:$B$22)/MAX(CN16:CP16)-1</f>
        <v>0.32446648522012844</v>
      </c>
    </row>
    <row r="17" spans="1:95" x14ac:dyDescent="0.55000000000000004">
      <c r="A17" s="1" t="s">
        <v>417</v>
      </c>
      <c r="B17" s="1" t="s">
        <v>431</v>
      </c>
      <c r="C17" s="1" t="s">
        <v>431</v>
      </c>
      <c r="D17" s="1" t="s">
        <v>98</v>
      </c>
      <c r="E17" s="2">
        <v>50</v>
      </c>
      <c r="F17" s="2">
        <v>14.7</v>
      </c>
      <c r="G17" s="2">
        <v>12</v>
      </c>
      <c r="H17" s="11">
        <v>12</v>
      </c>
      <c r="I17" s="1" t="s">
        <v>98</v>
      </c>
      <c r="J17" s="1" t="s">
        <v>98</v>
      </c>
      <c r="K17" s="1" t="s">
        <v>98</v>
      </c>
      <c r="L17" s="3">
        <v>5.48</v>
      </c>
      <c r="M17" s="11">
        <v>5.5</v>
      </c>
      <c r="N17" s="11" t="s">
        <v>98</v>
      </c>
      <c r="O17" s="1" t="s">
        <v>98</v>
      </c>
      <c r="P17" s="1" t="s">
        <v>98</v>
      </c>
      <c r="Q17" s="14">
        <v>0.68700000000000006</v>
      </c>
      <c r="R17" s="11">
        <v>0.6875</v>
      </c>
      <c r="S17" s="13">
        <v>0.375</v>
      </c>
      <c r="T17" s="14">
        <v>0.65900000000000003</v>
      </c>
      <c r="U17" s="13">
        <v>0.6875</v>
      </c>
      <c r="V17" s="1" t="s">
        <v>98</v>
      </c>
      <c r="W17" s="1" t="s">
        <v>98</v>
      </c>
      <c r="X17" s="1" t="s">
        <v>98</v>
      </c>
      <c r="Y17" s="3">
        <v>1.44</v>
      </c>
      <c r="Z17" s="13">
        <v>1.4375</v>
      </c>
      <c r="AA17" s="13" t="s">
        <v>98</v>
      </c>
      <c r="AB17" s="1" t="s">
        <v>98</v>
      </c>
      <c r="AC17" s="1" t="s">
        <v>98</v>
      </c>
      <c r="AD17" s="1" t="s">
        <v>98</v>
      </c>
      <c r="AE17" s="1" t="s">
        <v>98</v>
      </c>
      <c r="AF17" s="1" t="s">
        <v>98</v>
      </c>
      <c r="AG17" s="3">
        <v>4.16</v>
      </c>
      <c r="AH17" s="1" t="s">
        <v>98</v>
      </c>
      <c r="AI17" s="1" t="s">
        <v>98</v>
      </c>
      <c r="AJ17" s="2">
        <v>13.7</v>
      </c>
      <c r="AK17" s="1" t="s">
        <v>98</v>
      </c>
      <c r="AL17" s="1" t="s">
        <v>98</v>
      </c>
      <c r="AM17" s="4">
        <v>303</v>
      </c>
      <c r="AN17" s="2">
        <v>60.9</v>
      </c>
      <c r="AO17" s="2">
        <v>50.6</v>
      </c>
      <c r="AP17" s="3">
        <v>4.55</v>
      </c>
      <c r="AQ17" s="2">
        <v>15.6</v>
      </c>
      <c r="AR17" s="2">
        <v>10.3</v>
      </c>
      <c r="AS17" s="3">
        <v>5.69</v>
      </c>
      <c r="AT17" s="3">
        <v>1.03</v>
      </c>
      <c r="AU17" s="1" t="s">
        <v>98</v>
      </c>
      <c r="AV17" s="1" t="s">
        <v>98</v>
      </c>
      <c r="AW17" s="1" t="s">
        <v>98</v>
      </c>
      <c r="AX17" s="3">
        <v>2.77</v>
      </c>
      <c r="AY17" s="4">
        <v>501</v>
      </c>
      <c r="AZ17" s="1" t="s">
        <v>98</v>
      </c>
      <c r="BA17" s="2">
        <v>15.5</v>
      </c>
      <c r="BB17" s="2">
        <v>14</v>
      </c>
      <c r="BC17" s="1" t="s">
        <v>98</v>
      </c>
      <c r="BD17" s="1" t="s">
        <v>98</v>
      </c>
      <c r="BE17" s="3">
        <v>8.9499999999999993</v>
      </c>
      <c r="BF17" s="2">
        <v>30.3</v>
      </c>
      <c r="BG17" s="1" t="s">
        <v>98</v>
      </c>
      <c r="BH17" s="1" t="s">
        <v>98</v>
      </c>
      <c r="BI17" s="1" t="s">
        <v>98</v>
      </c>
      <c r="BJ17" s="1" t="s">
        <v>98</v>
      </c>
      <c r="BK17" s="1" t="s">
        <v>98</v>
      </c>
      <c r="BL17" s="1" t="s">
        <v>98</v>
      </c>
      <c r="BM17" s="1" t="s">
        <v>98</v>
      </c>
      <c r="BN17" s="1" t="s">
        <v>98</v>
      </c>
      <c r="BO17" s="1" t="s">
        <v>98</v>
      </c>
      <c r="BP17" s="1" t="s">
        <v>98</v>
      </c>
      <c r="BQ17" s="1" t="s">
        <v>98</v>
      </c>
      <c r="BR17" s="1" t="s">
        <v>98</v>
      </c>
      <c r="BS17" s="1" t="s">
        <v>98</v>
      </c>
      <c r="BT17" s="1" t="s">
        <v>98</v>
      </c>
      <c r="BU17" s="1" t="s">
        <v>98</v>
      </c>
      <c r="BV17" s="1" t="s">
        <v>98</v>
      </c>
      <c r="BW17" s="3">
        <v>1.32</v>
      </c>
      <c r="BX17" s="2">
        <v>11.3</v>
      </c>
      <c r="BY17" s="2">
        <v>36.9</v>
      </c>
      <c r="BZ17" s="1" t="s">
        <v>98</v>
      </c>
      <c r="CA17" s="2">
        <v>42.4</v>
      </c>
      <c r="CB17" s="2">
        <v>29.5</v>
      </c>
      <c r="CC17" s="2">
        <v>35</v>
      </c>
      <c r="CD17" s="11">
        <v>9.125</v>
      </c>
      <c r="CE17" s="11">
        <v>3</v>
      </c>
      <c r="CF17" s="1" t="s">
        <v>98</v>
      </c>
      <c r="CG17" s="4">
        <f>Beams!$B$11/F17</f>
        <v>764.62585034013614</v>
      </c>
      <c r="CH17" s="4">
        <f>Beams!$B$9/AO17</f>
        <v>222.13438735177866</v>
      </c>
      <c r="CI17" s="4">
        <f>Beams!$C$9/AS17</f>
        <v>1975.3954305799648</v>
      </c>
      <c r="CJ17" s="4">
        <f>Beams!$B$8*BE17/(AQ17*2*T17)</f>
        <v>4892.7084549239325</v>
      </c>
      <c r="CK17" s="4">
        <f>Beams!$C$8*BF17/(AM17*Q17)</f>
        <v>1636.0989810771468</v>
      </c>
      <c r="CL17" s="4">
        <f>Beams!$B$12*T17/AX17</f>
        <v>2674.0649819494588</v>
      </c>
      <c r="CM17" s="4">
        <f>Beams!$B$12*Q17/AX17</f>
        <v>2787.6823104693144</v>
      </c>
      <c r="CN17" s="4">
        <f t="shared" si="0"/>
        <v>10101.585264739031</v>
      </c>
      <c r="CO17" s="4">
        <f t="shared" si="1"/>
        <v>6333.9043111678648</v>
      </c>
      <c r="CP17" s="4"/>
      <c r="CQ17" s="3">
        <f>MIN(Beams!$B$21:$B$22)/MAX(CN17:CP17)-1</f>
        <v>0.97988726282524619</v>
      </c>
    </row>
    <row r="18" spans="1:95" x14ac:dyDescent="0.55000000000000004">
      <c r="A18" s="1" t="s">
        <v>417</v>
      </c>
      <c r="B18" s="1" t="s">
        <v>432</v>
      </c>
      <c r="C18" s="1" t="s">
        <v>432</v>
      </c>
      <c r="D18" s="1" t="s">
        <v>98</v>
      </c>
      <c r="E18" s="2">
        <v>40.799999999999997</v>
      </c>
      <c r="F18" s="2">
        <v>11.9</v>
      </c>
      <c r="G18" s="2">
        <v>12</v>
      </c>
      <c r="H18" s="11">
        <v>12</v>
      </c>
      <c r="I18" s="1" t="s">
        <v>98</v>
      </c>
      <c r="J18" s="1" t="s">
        <v>98</v>
      </c>
      <c r="K18" s="1" t="s">
        <v>98</v>
      </c>
      <c r="L18" s="3">
        <v>5.25</v>
      </c>
      <c r="M18" s="11">
        <v>5.25</v>
      </c>
      <c r="N18" s="11" t="s">
        <v>98</v>
      </c>
      <c r="O18" s="1" t="s">
        <v>98</v>
      </c>
      <c r="P18" s="1" t="s">
        <v>98</v>
      </c>
      <c r="Q18" s="14">
        <v>0.46200000000000002</v>
      </c>
      <c r="R18" s="11">
        <v>0.4375</v>
      </c>
      <c r="S18" s="13">
        <v>0.25</v>
      </c>
      <c r="T18" s="14">
        <v>0.65900000000000003</v>
      </c>
      <c r="U18" s="13">
        <v>0.6875</v>
      </c>
      <c r="V18" s="1" t="s">
        <v>98</v>
      </c>
      <c r="W18" s="1" t="s">
        <v>98</v>
      </c>
      <c r="X18" s="1" t="s">
        <v>98</v>
      </c>
      <c r="Y18" s="3">
        <v>1.44</v>
      </c>
      <c r="Z18" s="13">
        <v>1.4375</v>
      </c>
      <c r="AA18" s="13" t="s">
        <v>98</v>
      </c>
      <c r="AB18" s="1" t="s">
        <v>98</v>
      </c>
      <c r="AC18" s="1" t="s">
        <v>98</v>
      </c>
      <c r="AD18" s="1" t="s">
        <v>98</v>
      </c>
      <c r="AE18" s="1" t="s">
        <v>98</v>
      </c>
      <c r="AF18" s="1" t="s">
        <v>98</v>
      </c>
      <c r="AG18" s="3">
        <v>3.98</v>
      </c>
      <c r="AH18" s="1" t="s">
        <v>98</v>
      </c>
      <c r="AI18" s="1" t="s">
        <v>98</v>
      </c>
      <c r="AJ18" s="2">
        <v>20.6</v>
      </c>
      <c r="AK18" s="1" t="s">
        <v>98</v>
      </c>
      <c r="AL18" s="1" t="s">
        <v>98</v>
      </c>
      <c r="AM18" s="4">
        <v>270</v>
      </c>
      <c r="AN18" s="2">
        <v>52.7</v>
      </c>
      <c r="AO18" s="2">
        <v>45.1</v>
      </c>
      <c r="AP18" s="3">
        <v>4.76</v>
      </c>
      <c r="AQ18" s="2">
        <v>13.5</v>
      </c>
      <c r="AR18" s="3">
        <v>8.86</v>
      </c>
      <c r="AS18" s="3">
        <v>5.13</v>
      </c>
      <c r="AT18" s="3">
        <v>1.06</v>
      </c>
      <c r="AU18" s="1" t="s">
        <v>98</v>
      </c>
      <c r="AV18" s="1" t="s">
        <v>98</v>
      </c>
      <c r="AW18" s="1" t="s">
        <v>98</v>
      </c>
      <c r="AX18" s="3">
        <v>1.69</v>
      </c>
      <c r="AY18" s="4">
        <v>433</v>
      </c>
      <c r="AZ18" s="1" t="s">
        <v>98</v>
      </c>
      <c r="BA18" s="2">
        <v>14.9</v>
      </c>
      <c r="BB18" s="2">
        <v>12.9</v>
      </c>
      <c r="BC18" s="1" t="s">
        <v>98</v>
      </c>
      <c r="BD18" s="1" t="s">
        <v>98</v>
      </c>
      <c r="BE18" s="3">
        <v>8.9499999999999993</v>
      </c>
      <c r="BF18" s="2">
        <v>26.2</v>
      </c>
      <c r="BG18" s="1" t="s">
        <v>98</v>
      </c>
      <c r="BH18" s="1" t="s">
        <v>98</v>
      </c>
      <c r="BI18" s="1" t="s">
        <v>98</v>
      </c>
      <c r="BJ18" s="1" t="s">
        <v>98</v>
      </c>
      <c r="BK18" s="1" t="s">
        <v>98</v>
      </c>
      <c r="BL18" s="1" t="s">
        <v>98</v>
      </c>
      <c r="BM18" s="1" t="s">
        <v>98</v>
      </c>
      <c r="BN18" s="1" t="s">
        <v>98</v>
      </c>
      <c r="BO18" s="1" t="s">
        <v>98</v>
      </c>
      <c r="BP18" s="1" t="s">
        <v>98</v>
      </c>
      <c r="BQ18" s="1" t="s">
        <v>98</v>
      </c>
      <c r="BR18" s="1" t="s">
        <v>98</v>
      </c>
      <c r="BS18" s="1" t="s">
        <v>98</v>
      </c>
      <c r="BT18" s="1" t="s">
        <v>98</v>
      </c>
      <c r="BU18" s="1" t="s">
        <v>98</v>
      </c>
      <c r="BV18" s="1" t="s">
        <v>98</v>
      </c>
      <c r="BW18" s="3">
        <v>1.3</v>
      </c>
      <c r="BX18" s="2">
        <v>11.3</v>
      </c>
      <c r="BY18" s="2">
        <v>36.6</v>
      </c>
      <c r="BZ18" s="1" t="s">
        <v>98</v>
      </c>
      <c r="CA18" s="2">
        <v>41.9</v>
      </c>
      <c r="CB18" s="2">
        <v>29.3</v>
      </c>
      <c r="CC18" s="2">
        <v>34.5</v>
      </c>
      <c r="CD18" s="11">
        <v>9.125</v>
      </c>
      <c r="CE18" s="11">
        <v>3</v>
      </c>
      <c r="CF18" s="1" t="s">
        <v>98</v>
      </c>
      <c r="CG18" s="4">
        <f>Beams!$B$11/F18</f>
        <v>944.53781512605042</v>
      </c>
      <c r="CH18" s="4">
        <f>Beams!$B$9/AO18</f>
        <v>249.22394678492239</v>
      </c>
      <c r="CI18" s="4">
        <f>Beams!$C$9/AS18</f>
        <v>2191.0331384015594</v>
      </c>
      <c r="CJ18" s="4">
        <f>Beams!$B$8*BE18/(AQ18*2*T18)</f>
        <v>5653.7964368009889</v>
      </c>
      <c r="CK18" s="4">
        <f>Beams!$C$8*BF18/(AM18*Q18)</f>
        <v>2360.8144941478272</v>
      </c>
      <c r="CL18" s="4">
        <f>Beams!$B$12*T18/AX18</f>
        <v>4382.9349112426044</v>
      </c>
      <c r="CM18" s="4">
        <f>Beams!$B$12*Q18/AX18</f>
        <v>3072.710059171598</v>
      </c>
      <c r="CN18" s="4">
        <f t="shared" si="0"/>
        <v>12844.587742395628</v>
      </c>
      <c r="CO18" s="4">
        <f t="shared" si="1"/>
        <v>7516.7687916896894</v>
      </c>
      <c r="CP18" s="4"/>
      <c r="CQ18" s="3">
        <f>MIN(Beams!$B$21:$B$22)/MAX(CN18:CP18)-1</f>
        <v>0.55707605421906869</v>
      </c>
    </row>
    <row r="19" spans="1:95" x14ac:dyDescent="0.55000000000000004">
      <c r="A19" s="1" t="s">
        <v>417</v>
      </c>
      <c r="B19" s="1" t="s">
        <v>433</v>
      </c>
      <c r="C19" s="1" t="s">
        <v>433</v>
      </c>
      <c r="D19" s="1" t="s">
        <v>98</v>
      </c>
      <c r="E19" s="2">
        <v>35</v>
      </c>
      <c r="F19" s="2">
        <v>10.199999999999999</v>
      </c>
      <c r="G19" s="2">
        <v>12</v>
      </c>
      <c r="H19" s="11">
        <v>12</v>
      </c>
      <c r="I19" s="1" t="s">
        <v>98</v>
      </c>
      <c r="J19" s="1" t="s">
        <v>98</v>
      </c>
      <c r="K19" s="1" t="s">
        <v>98</v>
      </c>
      <c r="L19" s="3">
        <v>5.08</v>
      </c>
      <c r="M19" s="11">
        <v>5.125</v>
      </c>
      <c r="N19" s="11" t="s">
        <v>98</v>
      </c>
      <c r="O19" s="1" t="s">
        <v>98</v>
      </c>
      <c r="P19" s="1" t="s">
        <v>98</v>
      </c>
      <c r="Q19" s="14">
        <v>0.42799999999999999</v>
      </c>
      <c r="R19" s="11">
        <v>0.4375</v>
      </c>
      <c r="S19" s="13">
        <v>0.25</v>
      </c>
      <c r="T19" s="14">
        <v>0.54400000000000004</v>
      </c>
      <c r="U19" s="13">
        <v>0.5625</v>
      </c>
      <c r="V19" s="1" t="s">
        <v>98</v>
      </c>
      <c r="W19" s="1" t="s">
        <v>98</v>
      </c>
      <c r="X19" s="1" t="s">
        <v>98</v>
      </c>
      <c r="Y19" s="3">
        <v>1.19</v>
      </c>
      <c r="Z19" s="13">
        <v>1.1875</v>
      </c>
      <c r="AA19" s="13" t="s">
        <v>98</v>
      </c>
      <c r="AB19" s="1" t="s">
        <v>98</v>
      </c>
      <c r="AC19" s="1" t="s">
        <v>98</v>
      </c>
      <c r="AD19" s="1" t="s">
        <v>98</v>
      </c>
      <c r="AE19" s="1" t="s">
        <v>98</v>
      </c>
      <c r="AF19" s="1" t="s">
        <v>98</v>
      </c>
      <c r="AG19" s="3">
        <v>4.67</v>
      </c>
      <c r="AH19" s="1" t="s">
        <v>98</v>
      </c>
      <c r="AI19" s="1" t="s">
        <v>98</v>
      </c>
      <c r="AJ19" s="2">
        <v>23.1</v>
      </c>
      <c r="AK19" s="1" t="s">
        <v>98</v>
      </c>
      <c r="AL19" s="1" t="s">
        <v>98</v>
      </c>
      <c r="AM19" s="4">
        <v>228</v>
      </c>
      <c r="AN19" s="2">
        <v>44.6</v>
      </c>
      <c r="AO19" s="2">
        <v>38.1</v>
      </c>
      <c r="AP19" s="3">
        <v>4.72</v>
      </c>
      <c r="AQ19" s="3">
        <v>9.84</v>
      </c>
      <c r="AR19" s="3">
        <v>6.8</v>
      </c>
      <c r="AS19" s="3">
        <v>3.88</v>
      </c>
      <c r="AT19" s="14">
        <v>0.98</v>
      </c>
      <c r="AU19" s="1" t="s">
        <v>98</v>
      </c>
      <c r="AV19" s="1" t="s">
        <v>98</v>
      </c>
      <c r="AW19" s="1" t="s">
        <v>98</v>
      </c>
      <c r="AX19" s="3">
        <v>1.05</v>
      </c>
      <c r="AY19" s="4">
        <v>323</v>
      </c>
      <c r="AZ19" s="1" t="s">
        <v>98</v>
      </c>
      <c r="BA19" s="2">
        <v>14.5</v>
      </c>
      <c r="BB19" s="2">
        <v>10</v>
      </c>
      <c r="BC19" s="1" t="s">
        <v>98</v>
      </c>
      <c r="BD19" s="1" t="s">
        <v>98</v>
      </c>
      <c r="BE19" s="3">
        <v>7.24</v>
      </c>
      <c r="BF19" s="2">
        <v>22.2</v>
      </c>
      <c r="BG19" s="1" t="s">
        <v>98</v>
      </c>
      <c r="BH19" s="1" t="s">
        <v>98</v>
      </c>
      <c r="BI19" s="1" t="s">
        <v>98</v>
      </c>
      <c r="BJ19" s="1" t="s">
        <v>98</v>
      </c>
      <c r="BK19" s="1" t="s">
        <v>98</v>
      </c>
      <c r="BL19" s="1" t="s">
        <v>98</v>
      </c>
      <c r="BM19" s="1" t="s">
        <v>98</v>
      </c>
      <c r="BN19" s="1" t="s">
        <v>98</v>
      </c>
      <c r="BO19" s="1" t="s">
        <v>98</v>
      </c>
      <c r="BP19" s="1" t="s">
        <v>98</v>
      </c>
      <c r="BQ19" s="1" t="s">
        <v>98</v>
      </c>
      <c r="BR19" s="1" t="s">
        <v>98</v>
      </c>
      <c r="BS19" s="1" t="s">
        <v>98</v>
      </c>
      <c r="BT19" s="1" t="s">
        <v>98</v>
      </c>
      <c r="BU19" s="1" t="s">
        <v>98</v>
      </c>
      <c r="BV19" s="1" t="s">
        <v>98</v>
      </c>
      <c r="BW19" s="3">
        <v>1.22</v>
      </c>
      <c r="BX19" s="2">
        <v>11.5</v>
      </c>
      <c r="BY19" s="2">
        <v>36.4</v>
      </c>
      <c r="BZ19" s="1" t="s">
        <v>98</v>
      </c>
      <c r="CA19" s="2">
        <v>41.5</v>
      </c>
      <c r="CB19" s="2">
        <v>29.1</v>
      </c>
      <c r="CC19" s="2">
        <v>34.200000000000003</v>
      </c>
      <c r="CD19" s="11">
        <v>9.625</v>
      </c>
      <c r="CE19" s="11">
        <v>3</v>
      </c>
      <c r="CF19" s="1" t="s">
        <v>98</v>
      </c>
      <c r="CG19" s="4">
        <f>Beams!$B$11/F19</f>
        <v>1101.9607843137255</v>
      </c>
      <c r="CH19" s="4">
        <f>Beams!$B$9/AO19</f>
        <v>295.01312335958005</v>
      </c>
      <c r="CI19" s="4">
        <f>Beams!$C$9/AS19</f>
        <v>2896.9072164948452</v>
      </c>
      <c r="CJ19" s="4">
        <f>Beams!$B$8*BE19/(AQ19*2*T19)</f>
        <v>7601.1776661884269</v>
      </c>
      <c r="CK19" s="4">
        <f>Beams!$C$8*BF19/(AM19*Q19)</f>
        <v>2557.0585341859319</v>
      </c>
      <c r="CL19" s="4">
        <f>Beams!$B$12*T19/AX19</f>
        <v>5823.390476190476</v>
      </c>
      <c r="CM19" s="4">
        <f>Beams!$B$12*Q19/AX19</f>
        <v>4581.638095238095</v>
      </c>
      <c r="CN19" s="4">
        <f t="shared" si="0"/>
        <v>17132.038721702986</v>
      </c>
      <c r="CO19" s="4">
        <f t="shared" si="1"/>
        <v>10051.232912307711</v>
      </c>
      <c r="CP19" s="4"/>
      <c r="CQ19" s="3">
        <f>MIN(Beams!$B$21:$B$22)/MAX(CN19:CP19)-1</f>
        <v>0.16740338525290976</v>
      </c>
    </row>
    <row r="20" spans="1:95" x14ac:dyDescent="0.55000000000000004">
      <c r="A20" s="1" t="s">
        <v>417</v>
      </c>
      <c r="B20" s="1" t="s">
        <v>434</v>
      </c>
      <c r="C20" s="1" t="s">
        <v>434</v>
      </c>
      <c r="D20" s="1" t="s">
        <v>98</v>
      </c>
      <c r="E20" s="2">
        <v>31.8</v>
      </c>
      <c r="F20" s="3">
        <v>9.31</v>
      </c>
      <c r="G20" s="2">
        <v>12</v>
      </c>
      <c r="H20" s="11">
        <v>12</v>
      </c>
      <c r="I20" s="1" t="s">
        <v>98</v>
      </c>
      <c r="J20" s="1" t="s">
        <v>98</v>
      </c>
      <c r="K20" s="1" t="s">
        <v>98</v>
      </c>
      <c r="L20" s="3">
        <v>5</v>
      </c>
      <c r="M20" s="11">
        <v>5</v>
      </c>
      <c r="N20" s="11" t="s">
        <v>98</v>
      </c>
      <c r="O20" s="1" t="s">
        <v>98</v>
      </c>
      <c r="P20" s="1" t="s">
        <v>98</v>
      </c>
      <c r="Q20" s="14">
        <v>0.35</v>
      </c>
      <c r="R20" s="11">
        <v>0.375</v>
      </c>
      <c r="S20" s="13">
        <v>0.1875</v>
      </c>
      <c r="T20" s="14">
        <v>0.54400000000000004</v>
      </c>
      <c r="U20" s="13">
        <v>0.5625</v>
      </c>
      <c r="V20" s="1" t="s">
        <v>98</v>
      </c>
      <c r="W20" s="1" t="s">
        <v>98</v>
      </c>
      <c r="X20" s="1" t="s">
        <v>98</v>
      </c>
      <c r="Y20" s="3">
        <v>1.19</v>
      </c>
      <c r="Z20" s="13">
        <v>1.1875</v>
      </c>
      <c r="AA20" s="13" t="s">
        <v>98</v>
      </c>
      <c r="AB20" s="1" t="s">
        <v>98</v>
      </c>
      <c r="AC20" s="1" t="s">
        <v>98</v>
      </c>
      <c r="AD20" s="1" t="s">
        <v>98</v>
      </c>
      <c r="AE20" s="1" t="s">
        <v>98</v>
      </c>
      <c r="AF20" s="1" t="s">
        <v>98</v>
      </c>
      <c r="AG20" s="3">
        <v>4.5999999999999996</v>
      </c>
      <c r="AH20" s="1" t="s">
        <v>98</v>
      </c>
      <c r="AI20" s="1" t="s">
        <v>98</v>
      </c>
      <c r="AJ20" s="2">
        <v>28.3</v>
      </c>
      <c r="AK20" s="1" t="s">
        <v>98</v>
      </c>
      <c r="AL20" s="1" t="s">
        <v>98</v>
      </c>
      <c r="AM20" s="4">
        <v>217</v>
      </c>
      <c r="AN20" s="2">
        <v>41.8</v>
      </c>
      <c r="AO20" s="2">
        <v>36.200000000000003</v>
      </c>
      <c r="AP20" s="3">
        <v>4.83</v>
      </c>
      <c r="AQ20" s="3">
        <v>9.33</v>
      </c>
      <c r="AR20" s="3">
        <v>6.44</v>
      </c>
      <c r="AS20" s="3">
        <v>3.73</v>
      </c>
      <c r="AT20" s="3">
        <v>1</v>
      </c>
      <c r="AU20" s="1" t="s">
        <v>98</v>
      </c>
      <c r="AV20" s="1" t="s">
        <v>98</v>
      </c>
      <c r="AW20" s="1" t="s">
        <v>98</v>
      </c>
      <c r="AX20" s="14">
        <v>0.878</v>
      </c>
      <c r="AY20" s="4">
        <v>306</v>
      </c>
      <c r="AZ20" s="1" t="s">
        <v>98</v>
      </c>
      <c r="BA20" s="2">
        <v>14.3</v>
      </c>
      <c r="BB20" s="3">
        <v>9.74</v>
      </c>
      <c r="BC20" s="1" t="s">
        <v>98</v>
      </c>
      <c r="BD20" s="1" t="s">
        <v>98</v>
      </c>
      <c r="BE20" s="3">
        <v>7.24</v>
      </c>
      <c r="BF20" s="2">
        <v>20.8</v>
      </c>
      <c r="BG20" s="1" t="s">
        <v>98</v>
      </c>
      <c r="BH20" s="1" t="s">
        <v>98</v>
      </c>
      <c r="BI20" s="1" t="s">
        <v>98</v>
      </c>
      <c r="BJ20" s="1" t="s">
        <v>98</v>
      </c>
      <c r="BK20" s="1" t="s">
        <v>98</v>
      </c>
      <c r="BL20" s="1" t="s">
        <v>98</v>
      </c>
      <c r="BM20" s="1" t="s">
        <v>98</v>
      </c>
      <c r="BN20" s="1" t="s">
        <v>98</v>
      </c>
      <c r="BO20" s="1" t="s">
        <v>98</v>
      </c>
      <c r="BP20" s="1" t="s">
        <v>98</v>
      </c>
      <c r="BQ20" s="1" t="s">
        <v>98</v>
      </c>
      <c r="BR20" s="1" t="s">
        <v>98</v>
      </c>
      <c r="BS20" s="1" t="s">
        <v>98</v>
      </c>
      <c r="BT20" s="1" t="s">
        <v>98</v>
      </c>
      <c r="BU20" s="1" t="s">
        <v>98</v>
      </c>
      <c r="BV20" s="1" t="s">
        <v>98</v>
      </c>
      <c r="BW20" s="3">
        <v>1.21</v>
      </c>
      <c r="BX20" s="2">
        <v>11.5</v>
      </c>
      <c r="BY20" s="2">
        <v>36.299999999999997</v>
      </c>
      <c r="BZ20" s="1" t="s">
        <v>98</v>
      </c>
      <c r="CA20" s="2">
        <v>41.3</v>
      </c>
      <c r="CB20" s="2">
        <v>29</v>
      </c>
      <c r="CC20" s="2">
        <v>34</v>
      </c>
      <c r="CD20" s="11">
        <v>9.625</v>
      </c>
      <c r="CE20" s="11">
        <v>3</v>
      </c>
      <c r="CF20" s="1" t="s">
        <v>98</v>
      </c>
      <c r="CG20" s="4">
        <f>Beams!$B$11/F20</f>
        <v>1207.3039742212675</v>
      </c>
      <c r="CH20" s="4">
        <f>Beams!$B$9/AO20</f>
        <v>310.49723756906076</v>
      </c>
      <c r="CI20" s="4">
        <f>Beams!$C$9/AS20</f>
        <v>3013.4048257372656</v>
      </c>
      <c r="CJ20" s="4">
        <f>Beams!$B$8*BE20/(AQ20*2*T20)</f>
        <v>8016.6761238257368</v>
      </c>
      <c r="CK20" s="4">
        <f>Beams!$C$8*BF20/(AM20*Q20)</f>
        <v>3078.2356813693223</v>
      </c>
      <c r="CL20" s="4">
        <f>Beams!$B$12*T20/AX20</f>
        <v>6964.1913439635537</v>
      </c>
      <c r="CM20" s="4">
        <f>Beams!$B$12*Q20/AX20</f>
        <v>4480.6378132118443</v>
      </c>
      <c r="CN20" s="4">
        <f t="shared" si="0"/>
        <v>18942.887836955859</v>
      </c>
      <c r="CO20" s="4">
        <f t="shared" si="1"/>
        <v>10449.247749203947</v>
      </c>
      <c r="CP20" s="4"/>
      <c r="CQ20" s="3">
        <f>MIN(Beams!$B$21:$B$22)/MAX(CN20:CP20)-1</f>
        <v>5.5805227383641576E-2</v>
      </c>
    </row>
    <row r="21" spans="1:95" x14ac:dyDescent="0.55000000000000004">
      <c r="A21" s="1" t="s">
        <v>417</v>
      </c>
      <c r="B21" s="1" t="s">
        <v>435</v>
      </c>
      <c r="C21" s="1" t="s">
        <v>435</v>
      </c>
      <c r="D21" s="1" t="s">
        <v>98</v>
      </c>
      <c r="E21" s="2">
        <v>35</v>
      </c>
      <c r="F21" s="2">
        <v>10.3</v>
      </c>
      <c r="G21" s="2">
        <v>10</v>
      </c>
      <c r="H21" s="11">
        <v>10</v>
      </c>
      <c r="I21" s="1" t="s">
        <v>98</v>
      </c>
      <c r="J21" s="1" t="s">
        <v>98</v>
      </c>
      <c r="K21" s="1" t="s">
        <v>98</v>
      </c>
      <c r="L21" s="3">
        <v>4.9400000000000004</v>
      </c>
      <c r="M21" s="11">
        <v>5</v>
      </c>
      <c r="N21" s="11" t="s">
        <v>98</v>
      </c>
      <c r="O21" s="1" t="s">
        <v>98</v>
      </c>
      <c r="P21" s="1" t="s">
        <v>98</v>
      </c>
      <c r="Q21" s="14">
        <v>0.59399999999999997</v>
      </c>
      <c r="R21" s="11">
        <v>0.625</v>
      </c>
      <c r="S21" s="13">
        <v>0.3125</v>
      </c>
      <c r="T21" s="14">
        <v>0.49099999999999999</v>
      </c>
      <c r="U21" s="13">
        <v>0.5</v>
      </c>
      <c r="V21" s="1" t="s">
        <v>98</v>
      </c>
      <c r="W21" s="1" t="s">
        <v>98</v>
      </c>
      <c r="X21" s="1" t="s">
        <v>98</v>
      </c>
      <c r="Y21" s="3">
        <v>1.1299999999999999</v>
      </c>
      <c r="Z21" s="13">
        <v>1.125</v>
      </c>
      <c r="AA21" s="13" t="s">
        <v>98</v>
      </c>
      <c r="AB21" s="1" t="s">
        <v>98</v>
      </c>
      <c r="AC21" s="1" t="s">
        <v>98</v>
      </c>
      <c r="AD21" s="1" t="s">
        <v>98</v>
      </c>
      <c r="AE21" s="1" t="s">
        <v>98</v>
      </c>
      <c r="AF21" s="1" t="s">
        <v>98</v>
      </c>
      <c r="AG21" s="3">
        <v>5.03</v>
      </c>
      <c r="AH21" s="1" t="s">
        <v>98</v>
      </c>
      <c r="AI21" s="1" t="s">
        <v>98</v>
      </c>
      <c r="AJ21" s="2">
        <v>13.4</v>
      </c>
      <c r="AK21" s="1" t="s">
        <v>98</v>
      </c>
      <c r="AL21" s="1" t="s">
        <v>98</v>
      </c>
      <c r="AM21" s="4">
        <v>147</v>
      </c>
      <c r="AN21" s="2">
        <v>35.4</v>
      </c>
      <c r="AO21" s="2">
        <v>29.4</v>
      </c>
      <c r="AP21" s="3">
        <v>3.78</v>
      </c>
      <c r="AQ21" s="3">
        <v>8.3000000000000007</v>
      </c>
      <c r="AR21" s="3">
        <v>6.19</v>
      </c>
      <c r="AS21" s="3">
        <v>3.36</v>
      </c>
      <c r="AT21" s="14">
        <v>0.89900000000000002</v>
      </c>
      <c r="AU21" s="1" t="s">
        <v>98</v>
      </c>
      <c r="AV21" s="1" t="s">
        <v>98</v>
      </c>
      <c r="AW21" s="1" t="s">
        <v>98</v>
      </c>
      <c r="AX21" s="3">
        <v>1.29</v>
      </c>
      <c r="AY21" s="4">
        <v>188</v>
      </c>
      <c r="AZ21" s="1" t="s">
        <v>98</v>
      </c>
      <c r="BA21" s="2">
        <v>11.8</v>
      </c>
      <c r="BB21" s="3">
        <v>7.13</v>
      </c>
      <c r="BC21" s="1" t="s">
        <v>98</v>
      </c>
      <c r="BD21" s="1" t="s">
        <v>98</v>
      </c>
      <c r="BE21" s="3">
        <v>5.08</v>
      </c>
      <c r="BF21" s="2">
        <v>17.600000000000001</v>
      </c>
      <c r="BG21" s="1" t="s">
        <v>98</v>
      </c>
      <c r="BH21" s="1" t="s">
        <v>98</v>
      </c>
      <c r="BI21" s="1" t="s">
        <v>98</v>
      </c>
      <c r="BJ21" s="1" t="s">
        <v>98</v>
      </c>
      <c r="BK21" s="1" t="s">
        <v>98</v>
      </c>
      <c r="BL21" s="1" t="s">
        <v>98</v>
      </c>
      <c r="BM21" s="1" t="s">
        <v>98</v>
      </c>
      <c r="BN21" s="1" t="s">
        <v>98</v>
      </c>
      <c r="BO21" s="1" t="s">
        <v>98</v>
      </c>
      <c r="BP21" s="1" t="s">
        <v>98</v>
      </c>
      <c r="BQ21" s="1" t="s">
        <v>98</v>
      </c>
      <c r="BR21" s="1" t="s">
        <v>98</v>
      </c>
      <c r="BS21" s="1" t="s">
        <v>98</v>
      </c>
      <c r="BT21" s="1" t="s">
        <v>98</v>
      </c>
      <c r="BU21" s="1" t="s">
        <v>98</v>
      </c>
      <c r="BV21" s="1" t="s">
        <v>98</v>
      </c>
      <c r="BW21" s="3">
        <v>1.1599999999999999</v>
      </c>
      <c r="BX21" s="3">
        <v>9.51</v>
      </c>
      <c r="BY21" s="2">
        <v>31.7</v>
      </c>
      <c r="BZ21" s="1" t="s">
        <v>98</v>
      </c>
      <c r="CA21" s="2">
        <v>36.700000000000003</v>
      </c>
      <c r="CB21" s="2">
        <v>24.9</v>
      </c>
      <c r="CC21" s="2">
        <v>29.9</v>
      </c>
      <c r="CD21" s="11">
        <v>7.75</v>
      </c>
      <c r="CE21" s="11">
        <v>2.75</v>
      </c>
      <c r="CF21" s="1" t="s">
        <v>98</v>
      </c>
      <c r="CG21" s="4">
        <f>Beams!$B$11/F21</f>
        <v>1091.2621359223301</v>
      </c>
      <c r="CH21" s="4">
        <f>Beams!$B$9/AO21</f>
        <v>382.31292517006807</v>
      </c>
      <c r="CI21" s="4">
        <f>Beams!$C$9/AS21</f>
        <v>3345.2380952380954</v>
      </c>
      <c r="CJ21" s="4">
        <f>Beams!$B$8*BE21/(AQ21*2*T21)</f>
        <v>7005.5210659337963</v>
      </c>
      <c r="CK21" s="4">
        <f>Beams!$C$8*BF21/(AM21*Q21)</f>
        <v>2265.5580750818849</v>
      </c>
      <c r="CL21" s="4">
        <f>Beams!$B$12*T21/AX21</f>
        <v>4278.1705426356593</v>
      </c>
      <c r="CM21" s="4">
        <f>Beams!$B$12*Q21/AX21</f>
        <v>5175.6279069767434</v>
      </c>
      <c r="CN21" s="4">
        <f t="shared" si="0"/>
        <v>15012.034040295037</v>
      </c>
      <c r="CO21" s="4">
        <f t="shared" si="1"/>
        <v>10907.822564781638</v>
      </c>
      <c r="CP21" s="4"/>
      <c r="CQ21" s="3">
        <f>MIN(Beams!$B$21:$B$22)/MAX(CN21:CP21)-1</f>
        <v>0.33226449835620886</v>
      </c>
    </row>
    <row r="22" spans="1:95" x14ac:dyDescent="0.55000000000000004">
      <c r="A22" s="1" t="s">
        <v>417</v>
      </c>
      <c r="B22" s="1" t="s">
        <v>436</v>
      </c>
      <c r="C22" s="1" t="s">
        <v>436</v>
      </c>
      <c r="D22" s="1" t="s">
        <v>98</v>
      </c>
      <c r="E22" s="2">
        <v>25.4</v>
      </c>
      <c r="F22" s="3">
        <v>7.45</v>
      </c>
      <c r="G22" s="2">
        <v>10</v>
      </c>
      <c r="H22" s="11">
        <v>10</v>
      </c>
      <c r="I22" s="1" t="s">
        <v>98</v>
      </c>
      <c r="J22" s="1" t="s">
        <v>98</v>
      </c>
      <c r="K22" s="1" t="s">
        <v>98</v>
      </c>
      <c r="L22" s="3">
        <v>4.66</v>
      </c>
      <c r="M22" s="11">
        <v>4.625</v>
      </c>
      <c r="N22" s="11" t="s">
        <v>98</v>
      </c>
      <c r="O22" s="1" t="s">
        <v>98</v>
      </c>
      <c r="P22" s="1" t="s">
        <v>98</v>
      </c>
      <c r="Q22" s="14">
        <v>0.311</v>
      </c>
      <c r="R22" s="11">
        <v>0.3125</v>
      </c>
      <c r="S22" s="13">
        <v>0.1875</v>
      </c>
      <c r="T22" s="14">
        <v>0.49099999999999999</v>
      </c>
      <c r="U22" s="13">
        <v>0.5</v>
      </c>
      <c r="V22" s="1" t="s">
        <v>98</v>
      </c>
      <c r="W22" s="1" t="s">
        <v>98</v>
      </c>
      <c r="X22" s="1" t="s">
        <v>98</v>
      </c>
      <c r="Y22" s="3">
        <v>1.1299999999999999</v>
      </c>
      <c r="Z22" s="13">
        <v>1.125</v>
      </c>
      <c r="AA22" s="13" t="s">
        <v>98</v>
      </c>
      <c r="AB22" s="1" t="s">
        <v>98</v>
      </c>
      <c r="AC22" s="1" t="s">
        <v>98</v>
      </c>
      <c r="AD22" s="1" t="s">
        <v>98</v>
      </c>
      <c r="AE22" s="1" t="s">
        <v>98</v>
      </c>
      <c r="AF22" s="1" t="s">
        <v>98</v>
      </c>
      <c r="AG22" s="3">
        <v>4.75</v>
      </c>
      <c r="AH22" s="1" t="s">
        <v>98</v>
      </c>
      <c r="AI22" s="1" t="s">
        <v>98</v>
      </c>
      <c r="AJ22" s="2">
        <v>25.6</v>
      </c>
      <c r="AK22" s="1" t="s">
        <v>98</v>
      </c>
      <c r="AL22" s="1" t="s">
        <v>98</v>
      </c>
      <c r="AM22" s="4">
        <v>123</v>
      </c>
      <c r="AN22" s="2">
        <v>28.3</v>
      </c>
      <c r="AO22" s="2">
        <v>24.6</v>
      </c>
      <c r="AP22" s="3">
        <v>4.07</v>
      </c>
      <c r="AQ22" s="3">
        <v>6.73</v>
      </c>
      <c r="AR22" s="3">
        <v>4.99</v>
      </c>
      <c r="AS22" s="3">
        <v>2.89</v>
      </c>
      <c r="AT22" s="14">
        <v>0.95</v>
      </c>
      <c r="AU22" s="1" t="s">
        <v>98</v>
      </c>
      <c r="AV22" s="1" t="s">
        <v>98</v>
      </c>
      <c r="AW22" s="1" t="s">
        <v>98</v>
      </c>
      <c r="AX22" s="14">
        <v>0.60299999999999998</v>
      </c>
      <c r="AY22" s="4">
        <v>152</v>
      </c>
      <c r="AZ22" s="1" t="s">
        <v>98</v>
      </c>
      <c r="BA22" s="2">
        <v>11.1</v>
      </c>
      <c r="BB22" s="3">
        <v>6.34</v>
      </c>
      <c r="BC22" s="1" t="s">
        <v>98</v>
      </c>
      <c r="BD22" s="1" t="s">
        <v>98</v>
      </c>
      <c r="BE22" s="3">
        <v>5.08</v>
      </c>
      <c r="BF22" s="2">
        <v>14</v>
      </c>
      <c r="BG22" s="1" t="s">
        <v>98</v>
      </c>
      <c r="BH22" s="1" t="s">
        <v>98</v>
      </c>
      <c r="BI22" s="1" t="s">
        <v>98</v>
      </c>
      <c r="BJ22" s="1" t="s">
        <v>98</v>
      </c>
      <c r="BK22" s="1" t="s">
        <v>98</v>
      </c>
      <c r="BL22" s="1" t="s">
        <v>98</v>
      </c>
      <c r="BM22" s="1" t="s">
        <v>98</v>
      </c>
      <c r="BN22" s="1" t="s">
        <v>98</v>
      </c>
      <c r="BO22" s="1" t="s">
        <v>98</v>
      </c>
      <c r="BP22" s="1" t="s">
        <v>98</v>
      </c>
      <c r="BQ22" s="1" t="s">
        <v>98</v>
      </c>
      <c r="BR22" s="1" t="s">
        <v>98</v>
      </c>
      <c r="BS22" s="1" t="s">
        <v>98</v>
      </c>
      <c r="BT22" s="1" t="s">
        <v>98</v>
      </c>
      <c r="BU22" s="1" t="s">
        <v>98</v>
      </c>
      <c r="BV22" s="1" t="s">
        <v>98</v>
      </c>
      <c r="BW22" s="3">
        <v>1.1399999999999999</v>
      </c>
      <c r="BX22" s="3">
        <v>9.51</v>
      </c>
      <c r="BY22" s="2">
        <v>31.5</v>
      </c>
      <c r="BZ22" s="1" t="s">
        <v>98</v>
      </c>
      <c r="CA22" s="2">
        <v>36.1</v>
      </c>
      <c r="CB22" s="2">
        <v>24.7</v>
      </c>
      <c r="CC22" s="2">
        <v>29.3</v>
      </c>
      <c r="CD22" s="11">
        <v>7.75</v>
      </c>
      <c r="CE22" s="11">
        <v>2.75</v>
      </c>
      <c r="CF22" s="1" t="s">
        <v>98</v>
      </c>
      <c r="CG22" s="4">
        <f>Beams!$B$11/F22</f>
        <v>1508.724832214765</v>
      </c>
      <c r="CH22" s="4">
        <f>Beams!$B$9/AO22</f>
        <v>456.91056910569102</v>
      </c>
      <c r="CI22" s="4">
        <f>Beams!$C$9/AS22</f>
        <v>3889.2733564013838</v>
      </c>
      <c r="CJ22" s="4">
        <f>Beams!$B$8*BE22/(AQ22*2*T22)</f>
        <v>8639.7956682393033</v>
      </c>
      <c r="CK22" s="4">
        <f>Beams!$C$8*BF22/(AM22*Q22)</f>
        <v>4113.6642877682798</v>
      </c>
      <c r="CL22" s="4">
        <f>Beams!$B$12*T22/AX22</f>
        <v>9152.3051409618583</v>
      </c>
      <c r="CM22" s="4">
        <f>Beams!$B$12*Q22/AX22</f>
        <v>5797.0812603648428</v>
      </c>
      <c r="CN22" s="4">
        <f t="shared" si="0"/>
        <v>22572.377639669648</v>
      </c>
      <c r="CO22" s="4">
        <f t="shared" si="1"/>
        <v>13633.235551271307</v>
      </c>
      <c r="CP22" s="4"/>
      <c r="CQ22" s="3">
        <f>MIN(Beams!$B$21:$B$22)/MAX(CN22:CP22)-1</f>
        <v>-0.1139613061917254</v>
      </c>
    </row>
    <row r="23" spans="1:95" x14ac:dyDescent="0.55000000000000004">
      <c r="A23" s="1" t="s">
        <v>417</v>
      </c>
      <c r="B23" s="1" t="s">
        <v>437</v>
      </c>
      <c r="C23" s="1" t="s">
        <v>437</v>
      </c>
      <c r="D23" s="1" t="s">
        <v>98</v>
      </c>
      <c r="E23" s="2">
        <v>23</v>
      </c>
      <c r="F23" s="3">
        <v>6.76</v>
      </c>
      <c r="G23" s="3">
        <v>8</v>
      </c>
      <c r="H23" s="11">
        <v>8</v>
      </c>
      <c r="I23" s="1" t="s">
        <v>98</v>
      </c>
      <c r="J23" s="1" t="s">
        <v>98</v>
      </c>
      <c r="K23" s="1" t="s">
        <v>98</v>
      </c>
      <c r="L23" s="3">
        <v>4.17</v>
      </c>
      <c r="M23" s="11">
        <v>4.125</v>
      </c>
      <c r="N23" s="11" t="s">
        <v>98</v>
      </c>
      <c r="O23" s="1" t="s">
        <v>98</v>
      </c>
      <c r="P23" s="1" t="s">
        <v>98</v>
      </c>
      <c r="Q23" s="14">
        <v>0.441</v>
      </c>
      <c r="R23" s="11">
        <v>0.4375</v>
      </c>
      <c r="S23" s="13">
        <v>0.25</v>
      </c>
      <c r="T23" s="14">
        <v>0.42499999999999999</v>
      </c>
      <c r="U23" s="13">
        <v>0.4375</v>
      </c>
      <c r="V23" s="1" t="s">
        <v>98</v>
      </c>
      <c r="W23" s="1" t="s">
        <v>98</v>
      </c>
      <c r="X23" s="1" t="s">
        <v>98</v>
      </c>
      <c r="Y23" s="3">
        <v>1</v>
      </c>
      <c r="Z23" s="13">
        <v>1</v>
      </c>
      <c r="AA23" s="13" t="s">
        <v>98</v>
      </c>
      <c r="AB23" s="1" t="s">
        <v>98</v>
      </c>
      <c r="AC23" s="1" t="s">
        <v>98</v>
      </c>
      <c r="AD23" s="1" t="s">
        <v>98</v>
      </c>
      <c r="AE23" s="1" t="s">
        <v>98</v>
      </c>
      <c r="AF23" s="1" t="s">
        <v>98</v>
      </c>
      <c r="AG23" s="3">
        <v>4.91</v>
      </c>
      <c r="AH23" s="1" t="s">
        <v>98</v>
      </c>
      <c r="AI23" s="1" t="s">
        <v>98</v>
      </c>
      <c r="AJ23" s="2">
        <v>14.1</v>
      </c>
      <c r="AK23" s="1" t="s">
        <v>98</v>
      </c>
      <c r="AL23" s="1" t="s">
        <v>98</v>
      </c>
      <c r="AM23" s="2">
        <v>64.7</v>
      </c>
      <c r="AN23" s="2">
        <v>19.2</v>
      </c>
      <c r="AO23" s="2">
        <v>16.2</v>
      </c>
      <c r="AP23" s="3">
        <v>3.09</v>
      </c>
      <c r="AQ23" s="3">
        <v>4.2699999999999996</v>
      </c>
      <c r="AR23" s="3">
        <v>3.67</v>
      </c>
      <c r="AS23" s="3">
        <v>2.0499999999999998</v>
      </c>
      <c r="AT23" s="14">
        <v>0.79500000000000004</v>
      </c>
      <c r="AU23" s="1" t="s">
        <v>98</v>
      </c>
      <c r="AV23" s="1" t="s">
        <v>98</v>
      </c>
      <c r="AW23" s="1" t="s">
        <v>98</v>
      </c>
      <c r="AX23" s="14">
        <v>0.55000000000000004</v>
      </c>
      <c r="AY23" s="2">
        <v>61.2</v>
      </c>
      <c r="AZ23" s="1" t="s">
        <v>98</v>
      </c>
      <c r="BA23" s="3">
        <v>7.9</v>
      </c>
      <c r="BB23" s="3">
        <v>3.5</v>
      </c>
      <c r="BC23" s="1" t="s">
        <v>98</v>
      </c>
      <c r="BD23" s="1" t="s">
        <v>98</v>
      </c>
      <c r="BE23" s="3">
        <v>3</v>
      </c>
      <c r="BF23" s="3">
        <v>9.5299999999999994</v>
      </c>
      <c r="BG23" s="1" t="s">
        <v>98</v>
      </c>
      <c r="BH23" s="1" t="s">
        <v>98</v>
      </c>
      <c r="BI23" s="1" t="s">
        <v>98</v>
      </c>
      <c r="BJ23" s="1" t="s">
        <v>98</v>
      </c>
      <c r="BK23" s="1" t="s">
        <v>98</v>
      </c>
      <c r="BL23" s="1" t="s">
        <v>98</v>
      </c>
      <c r="BM23" s="1" t="s">
        <v>98</v>
      </c>
      <c r="BN23" s="1" t="s">
        <v>98</v>
      </c>
      <c r="BO23" s="1" t="s">
        <v>98</v>
      </c>
      <c r="BP23" s="1" t="s">
        <v>98</v>
      </c>
      <c r="BQ23" s="1" t="s">
        <v>98</v>
      </c>
      <c r="BR23" s="1" t="s">
        <v>98</v>
      </c>
      <c r="BS23" s="1" t="s">
        <v>98</v>
      </c>
      <c r="BT23" s="1" t="s">
        <v>98</v>
      </c>
      <c r="BU23" s="1" t="s">
        <v>98</v>
      </c>
      <c r="BV23" s="1" t="s">
        <v>98</v>
      </c>
      <c r="BW23" s="14">
        <v>0.999</v>
      </c>
      <c r="BX23" s="3">
        <v>7.58</v>
      </c>
      <c r="BY23" s="2">
        <v>26</v>
      </c>
      <c r="BZ23" s="1" t="s">
        <v>98</v>
      </c>
      <c r="CA23" s="2">
        <v>30.1</v>
      </c>
      <c r="CB23" s="2">
        <v>20.2</v>
      </c>
      <c r="CC23" s="2">
        <v>24.3</v>
      </c>
      <c r="CD23" s="11">
        <v>6</v>
      </c>
      <c r="CE23" s="11">
        <v>2.25</v>
      </c>
      <c r="CF23" s="1" t="s">
        <v>98</v>
      </c>
      <c r="CG23" s="4">
        <f>Beams!$B$11/F23</f>
        <v>1662.7218934911243</v>
      </c>
      <c r="CH23" s="4">
        <f>Beams!$B$9/AO23</f>
        <v>693.82716049382714</v>
      </c>
      <c r="CI23" s="4">
        <f>Beams!$C$9/AS23</f>
        <v>5482.9268292682927</v>
      </c>
      <c r="CJ23" s="4">
        <f>Beams!$B$8*BE23/(AQ23*2*T23)</f>
        <v>9290.5358864857426</v>
      </c>
      <c r="CK23" s="4">
        <f>Beams!$C$8*BF23/(AM23*Q23)</f>
        <v>3754.1908056370407</v>
      </c>
      <c r="CL23" s="4">
        <f>Beams!$B$12*T23/AX23</f>
        <v>8685.4545454545441</v>
      </c>
      <c r="CM23" s="4">
        <f>Beams!$B$12*Q23/AX23</f>
        <v>9012.4363636363632</v>
      </c>
      <c r="CN23" s="4">
        <f t="shared" si="0"/>
        <v>23381.8501252963</v>
      </c>
      <c r="CO23" s="4">
        <f t="shared" si="1"/>
        <v>18638.971419187365</v>
      </c>
      <c r="CP23" s="4"/>
      <c r="CQ23" s="3">
        <f>MIN(Beams!$B$21:$B$22)/MAX(CN23:CP23)-1</f>
        <v>-0.14463569423180722</v>
      </c>
    </row>
    <row r="24" spans="1:95" x14ac:dyDescent="0.55000000000000004">
      <c r="A24" s="1" t="s">
        <v>417</v>
      </c>
      <c r="B24" s="1" t="s">
        <v>438</v>
      </c>
      <c r="C24" s="1" t="s">
        <v>438</v>
      </c>
      <c r="D24" s="1" t="s">
        <v>98</v>
      </c>
      <c r="E24" s="2">
        <v>18.399999999999999</v>
      </c>
      <c r="F24" s="3">
        <v>5.4</v>
      </c>
      <c r="G24" s="3">
        <v>8</v>
      </c>
      <c r="H24" s="11">
        <v>8</v>
      </c>
      <c r="I24" s="1" t="s">
        <v>98</v>
      </c>
      <c r="J24" s="1" t="s">
        <v>98</v>
      </c>
      <c r="K24" s="1" t="s">
        <v>98</v>
      </c>
      <c r="L24" s="3">
        <v>4</v>
      </c>
      <c r="M24" s="11">
        <v>4</v>
      </c>
      <c r="N24" s="11" t="s">
        <v>98</v>
      </c>
      <c r="O24" s="1" t="s">
        <v>98</v>
      </c>
      <c r="P24" s="1" t="s">
        <v>98</v>
      </c>
      <c r="Q24" s="14">
        <v>0.27100000000000002</v>
      </c>
      <c r="R24" s="11">
        <v>0.25</v>
      </c>
      <c r="S24" s="13">
        <v>0.125</v>
      </c>
      <c r="T24" s="14">
        <v>0.42499999999999999</v>
      </c>
      <c r="U24" s="13">
        <v>0.4375</v>
      </c>
      <c r="V24" s="1" t="s">
        <v>98</v>
      </c>
      <c r="W24" s="1" t="s">
        <v>98</v>
      </c>
      <c r="X24" s="1" t="s">
        <v>98</v>
      </c>
      <c r="Y24" s="3">
        <v>1</v>
      </c>
      <c r="Z24" s="13">
        <v>1</v>
      </c>
      <c r="AA24" s="13" t="s">
        <v>98</v>
      </c>
      <c r="AB24" s="1" t="s">
        <v>98</v>
      </c>
      <c r="AC24" s="1" t="s">
        <v>98</v>
      </c>
      <c r="AD24" s="1" t="s">
        <v>98</v>
      </c>
      <c r="AE24" s="1" t="s">
        <v>98</v>
      </c>
      <c r="AF24" s="1" t="s">
        <v>98</v>
      </c>
      <c r="AG24" s="3">
        <v>4.71</v>
      </c>
      <c r="AH24" s="1" t="s">
        <v>98</v>
      </c>
      <c r="AI24" s="1" t="s">
        <v>98</v>
      </c>
      <c r="AJ24" s="2">
        <v>22.9</v>
      </c>
      <c r="AK24" s="1" t="s">
        <v>98</v>
      </c>
      <c r="AL24" s="1" t="s">
        <v>98</v>
      </c>
      <c r="AM24" s="2">
        <v>57.5</v>
      </c>
      <c r="AN24" s="2">
        <v>16.5</v>
      </c>
      <c r="AO24" s="2">
        <v>14.4</v>
      </c>
      <c r="AP24" s="3">
        <v>3.26</v>
      </c>
      <c r="AQ24" s="3">
        <v>3.69</v>
      </c>
      <c r="AR24" s="3">
        <v>3.18</v>
      </c>
      <c r="AS24" s="3">
        <v>1.84</v>
      </c>
      <c r="AT24" s="14">
        <v>0.82699999999999996</v>
      </c>
      <c r="AU24" s="1" t="s">
        <v>98</v>
      </c>
      <c r="AV24" s="1" t="s">
        <v>98</v>
      </c>
      <c r="AW24" s="1" t="s">
        <v>98</v>
      </c>
      <c r="AX24" s="14">
        <v>0.33500000000000002</v>
      </c>
      <c r="AY24" s="2">
        <v>52.9</v>
      </c>
      <c r="AZ24" s="1" t="s">
        <v>98</v>
      </c>
      <c r="BA24" s="3">
        <v>7.58</v>
      </c>
      <c r="BB24" s="3">
        <v>3.22</v>
      </c>
      <c r="BC24" s="1" t="s">
        <v>98</v>
      </c>
      <c r="BD24" s="1" t="s">
        <v>98</v>
      </c>
      <c r="BE24" s="3">
        <v>3</v>
      </c>
      <c r="BF24" s="3">
        <v>8.17</v>
      </c>
      <c r="BG24" s="1" t="s">
        <v>98</v>
      </c>
      <c r="BH24" s="1" t="s">
        <v>98</v>
      </c>
      <c r="BI24" s="1" t="s">
        <v>98</v>
      </c>
      <c r="BJ24" s="1" t="s">
        <v>98</v>
      </c>
      <c r="BK24" s="1" t="s">
        <v>98</v>
      </c>
      <c r="BL24" s="1" t="s">
        <v>98</v>
      </c>
      <c r="BM24" s="1" t="s">
        <v>98</v>
      </c>
      <c r="BN24" s="1" t="s">
        <v>98</v>
      </c>
      <c r="BO24" s="1" t="s">
        <v>98</v>
      </c>
      <c r="BP24" s="1" t="s">
        <v>98</v>
      </c>
      <c r="BQ24" s="1" t="s">
        <v>98</v>
      </c>
      <c r="BR24" s="1" t="s">
        <v>98</v>
      </c>
      <c r="BS24" s="1" t="s">
        <v>98</v>
      </c>
      <c r="BT24" s="1" t="s">
        <v>98</v>
      </c>
      <c r="BU24" s="1" t="s">
        <v>98</v>
      </c>
      <c r="BV24" s="1" t="s">
        <v>98</v>
      </c>
      <c r="BW24" s="14">
        <v>0.98499999999999999</v>
      </c>
      <c r="BX24" s="3">
        <v>7.58</v>
      </c>
      <c r="BY24" s="2">
        <v>25.8</v>
      </c>
      <c r="BZ24" s="1" t="s">
        <v>98</v>
      </c>
      <c r="CA24" s="2">
        <v>29.8</v>
      </c>
      <c r="CB24" s="2">
        <v>20</v>
      </c>
      <c r="CC24" s="2">
        <v>24</v>
      </c>
      <c r="CD24" s="11">
        <v>6</v>
      </c>
      <c r="CE24" s="11">
        <v>2.25</v>
      </c>
      <c r="CF24" s="1" t="s">
        <v>98</v>
      </c>
      <c r="CG24" s="4">
        <f>Beams!$B$11/F24</f>
        <v>2081.4814814814813</v>
      </c>
      <c r="CH24" s="4">
        <f>Beams!$B$9/AO24</f>
        <v>780.55555555555554</v>
      </c>
      <c r="CI24" s="4">
        <f>Beams!$C$9/AS24</f>
        <v>6108.695652173913</v>
      </c>
      <c r="CJ24" s="4">
        <f>Beams!$B$8*BE24/(AQ24*2*T24)</f>
        <v>10750.836920133908</v>
      </c>
      <c r="CK24" s="4">
        <f>Beams!$C$8*BF24/(AM24*Q24)</f>
        <v>5893.2007059201023</v>
      </c>
      <c r="CL24" s="4">
        <f>Beams!$B$12*T24/AX24</f>
        <v>14259.701492537313</v>
      </c>
      <c r="CM24" s="4">
        <f>Beams!$B$12*Q24/AX24</f>
        <v>9092.6567164179105</v>
      </c>
      <c r="CN24" s="4">
        <f t="shared" si="0"/>
        <v>32206.098621224424</v>
      </c>
      <c r="CO24" s="4">
        <f t="shared" si="1"/>
        <v>20801.266960209628</v>
      </c>
      <c r="CP24" s="4"/>
      <c r="CQ24" s="3">
        <f>MIN(Beams!$B$21:$B$22)/MAX(CN24:CP24)-1</f>
        <v>-0.37899960391912779</v>
      </c>
    </row>
    <row r="25" spans="1:95" x14ac:dyDescent="0.55000000000000004">
      <c r="A25" s="1" t="s">
        <v>417</v>
      </c>
      <c r="B25" s="1" t="s">
        <v>439</v>
      </c>
      <c r="C25" s="1" t="s">
        <v>439</v>
      </c>
      <c r="D25" s="1" t="s">
        <v>98</v>
      </c>
      <c r="E25" s="3">
        <v>17.25</v>
      </c>
      <c r="F25" s="3">
        <v>5.05</v>
      </c>
      <c r="G25" s="3">
        <v>6</v>
      </c>
      <c r="H25" s="11">
        <v>6</v>
      </c>
      <c r="I25" s="1" t="s">
        <v>98</v>
      </c>
      <c r="J25" s="1" t="s">
        <v>98</v>
      </c>
      <c r="K25" s="1" t="s">
        <v>98</v>
      </c>
      <c r="L25" s="3">
        <v>3.57</v>
      </c>
      <c r="M25" s="11">
        <v>3.625</v>
      </c>
      <c r="N25" s="11" t="s">
        <v>98</v>
      </c>
      <c r="O25" s="1" t="s">
        <v>98</v>
      </c>
      <c r="P25" s="1" t="s">
        <v>98</v>
      </c>
      <c r="Q25" s="14">
        <v>0.46500000000000002</v>
      </c>
      <c r="R25" s="11">
        <v>0.4375</v>
      </c>
      <c r="S25" s="13">
        <v>0.25</v>
      </c>
      <c r="T25" s="14">
        <v>0.35899999999999999</v>
      </c>
      <c r="U25" s="13">
        <v>0.375</v>
      </c>
      <c r="V25" s="1" t="s">
        <v>98</v>
      </c>
      <c r="W25" s="1" t="s">
        <v>98</v>
      </c>
      <c r="X25" s="1" t="s">
        <v>98</v>
      </c>
      <c r="Y25" s="14">
        <v>0.81299999999999994</v>
      </c>
      <c r="Z25" s="13">
        <v>0.8125</v>
      </c>
      <c r="AA25" s="13" t="s">
        <v>98</v>
      </c>
      <c r="AB25" s="1" t="s">
        <v>98</v>
      </c>
      <c r="AC25" s="1" t="s">
        <v>98</v>
      </c>
      <c r="AD25" s="1" t="s">
        <v>98</v>
      </c>
      <c r="AE25" s="1" t="s">
        <v>98</v>
      </c>
      <c r="AF25" s="1" t="s">
        <v>98</v>
      </c>
      <c r="AG25" s="3">
        <v>4.97</v>
      </c>
      <c r="AH25" s="1" t="s">
        <v>98</v>
      </c>
      <c r="AI25" s="1" t="s">
        <v>98</v>
      </c>
      <c r="AJ25" s="3">
        <v>9.67</v>
      </c>
      <c r="AK25" s="1" t="s">
        <v>98</v>
      </c>
      <c r="AL25" s="1" t="s">
        <v>98</v>
      </c>
      <c r="AM25" s="2">
        <v>26.2</v>
      </c>
      <c r="AN25" s="2">
        <v>10.5</v>
      </c>
      <c r="AO25" s="3">
        <v>8.74</v>
      </c>
      <c r="AP25" s="3">
        <v>2.2799999999999998</v>
      </c>
      <c r="AQ25" s="3">
        <v>2.29</v>
      </c>
      <c r="AR25" s="3">
        <v>2.35</v>
      </c>
      <c r="AS25" s="3">
        <v>1.28</v>
      </c>
      <c r="AT25" s="14">
        <v>0.67300000000000004</v>
      </c>
      <c r="AU25" s="1" t="s">
        <v>98</v>
      </c>
      <c r="AV25" s="1" t="s">
        <v>98</v>
      </c>
      <c r="AW25" s="1" t="s">
        <v>98</v>
      </c>
      <c r="AX25" s="14">
        <v>0.371</v>
      </c>
      <c r="AY25" s="2">
        <v>18.2</v>
      </c>
      <c r="AZ25" s="1" t="s">
        <v>98</v>
      </c>
      <c r="BA25" s="3">
        <v>5.03</v>
      </c>
      <c r="BB25" s="3">
        <v>1.61</v>
      </c>
      <c r="BC25" s="1" t="s">
        <v>98</v>
      </c>
      <c r="BD25" s="1" t="s">
        <v>98</v>
      </c>
      <c r="BE25" s="3">
        <v>1.57</v>
      </c>
      <c r="BF25" s="3">
        <v>5.23</v>
      </c>
      <c r="BG25" s="1" t="s">
        <v>98</v>
      </c>
      <c r="BH25" s="1" t="s">
        <v>98</v>
      </c>
      <c r="BI25" s="1" t="s">
        <v>98</v>
      </c>
      <c r="BJ25" s="1" t="s">
        <v>98</v>
      </c>
      <c r="BK25" s="1" t="s">
        <v>98</v>
      </c>
      <c r="BL25" s="1" t="s">
        <v>98</v>
      </c>
      <c r="BM25" s="1" t="s">
        <v>98</v>
      </c>
      <c r="BN25" s="1" t="s">
        <v>98</v>
      </c>
      <c r="BO25" s="1" t="s">
        <v>98</v>
      </c>
      <c r="BP25" s="1" t="s">
        <v>98</v>
      </c>
      <c r="BQ25" s="1" t="s">
        <v>98</v>
      </c>
      <c r="BR25" s="1" t="s">
        <v>98</v>
      </c>
      <c r="BS25" s="1" t="s">
        <v>98</v>
      </c>
      <c r="BT25" s="1" t="s">
        <v>98</v>
      </c>
      <c r="BU25" s="1" t="s">
        <v>98</v>
      </c>
      <c r="BV25" s="1" t="s">
        <v>98</v>
      </c>
      <c r="BW25" s="14">
        <v>0.85899999999999999</v>
      </c>
      <c r="BX25" s="3">
        <v>5.64</v>
      </c>
      <c r="BY25" s="2">
        <v>20.399999999999999</v>
      </c>
      <c r="BZ25" s="1" t="s">
        <v>98</v>
      </c>
      <c r="CA25" s="2">
        <v>24</v>
      </c>
      <c r="CB25" s="2">
        <v>15.6</v>
      </c>
      <c r="CC25" s="2">
        <v>19.100000000000001</v>
      </c>
      <c r="CD25" s="11">
        <v>4.375</v>
      </c>
      <c r="CE25" s="11" t="s">
        <v>98</v>
      </c>
      <c r="CF25" s="1" t="s">
        <v>98</v>
      </c>
      <c r="CG25" s="4">
        <f>Beams!$B$11/F25</f>
        <v>2225.742574257426</v>
      </c>
      <c r="CH25" s="4">
        <f>Beams!$B$9/AO25</f>
        <v>1286.0411899313501</v>
      </c>
      <c r="CI25" s="4">
        <f>Beams!$C$9/AS25</f>
        <v>8781.25</v>
      </c>
      <c r="CJ25" s="4">
        <f>Beams!$B$8*BE25/(AQ25*2*T25)</f>
        <v>10732.627020714988</v>
      </c>
      <c r="CK25" s="4">
        <f>Beams!$C$8*BF25/(AM25*Q25)</f>
        <v>4825.1826315357466</v>
      </c>
      <c r="CL25" s="4">
        <f>Beams!$B$12*T25/AX25</f>
        <v>10876.44204851752</v>
      </c>
      <c r="CM25" s="4">
        <f>Beams!$B$12*Q25/AX25</f>
        <v>14087.870619946092</v>
      </c>
      <c r="CN25" s="4">
        <f t="shared" si="0"/>
        <v>29181.800875359109</v>
      </c>
      <c r="CO25" s="4">
        <f t="shared" si="1"/>
        <v>28572.191676935265</v>
      </c>
      <c r="CP25" s="4"/>
      <c r="CQ25" s="3">
        <f>MIN(Beams!$B$21:$B$22)/MAX(CN25:CP25)-1</f>
        <v>-0.31464133809206241</v>
      </c>
    </row>
    <row r="26" spans="1:95" x14ac:dyDescent="0.55000000000000004">
      <c r="A26" s="1" t="s">
        <v>417</v>
      </c>
      <c r="B26" s="1" t="s">
        <v>440</v>
      </c>
      <c r="C26" s="1" t="s">
        <v>440</v>
      </c>
      <c r="D26" s="1" t="s">
        <v>98</v>
      </c>
      <c r="E26" s="2">
        <v>12.5</v>
      </c>
      <c r="F26" s="3">
        <v>3.66</v>
      </c>
      <c r="G26" s="3">
        <v>6</v>
      </c>
      <c r="H26" s="11">
        <v>6</v>
      </c>
      <c r="I26" s="1" t="s">
        <v>98</v>
      </c>
      <c r="J26" s="1" t="s">
        <v>98</v>
      </c>
      <c r="K26" s="1" t="s">
        <v>98</v>
      </c>
      <c r="L26" s="3">
        <v>3.33</v>
      </c>
      <c r="M26" s="11">
        <v>3.375</v>
      </c>
      <c r="N26" s="11" t="s">
        <v>98</v>
      </c>
      <c r="O26" s="1" t="s">
        <v>98</v>
      </c>
      <c r="P26" s="1" t="s">
        <v>98</v>
      </c>
      <c r="Q26" s="14">
        <v>0.23200000000000001</v>
      </c>
      <c r="R26" s="11">
        <v>0.25</v>
      </c>
      <c r="S26" s="13">
        <v>0.125</v>
      </c>
      <c r="T26" s="14">
        <v>0.35899999999999999</v>
      </c>
      <c r="U26" s="13">
        <v>0.375</v>
      </c>
      <c r="V26" s="1" t="s">
        <v>98</v>
      </c>
      <c r="W26" s="1" t="s">
        <v>98</v>
      </c>
      <c r="X26" s="1" t="s">
        <v>98</v>
      </c>
      <c r="Y26" s="14">
        <v>0.81299999999999994</v>
      </c>
      <c r="Z26" s="13">
        <v>0.8125</v>
      </c>
      <c r="AA26" s="13" t="s">
        <v>98</v>
      </c>
      <c r="AB26" s="1" t="s">
        <v>98</v>
      </c>
      <c r="AC26" s="1" t="s">
        <v>98</v>
      </c>
      <c r="AD26" s="1" t="s">
        <v>98</v>
      </c>
      <c r="AE26" s="1" t="s">
        <v>98</v>
      </c>
      <c r="AF26" s="1" t="s">
        <v>98</v>
      </c>
      <c r="AG26" s="3">
        <v>4.6399999999999997</v>
      </c>
      <c r="AH26" s="1" t="s">
        <v>98</v>
      </c>
      <c r="AI26" s="1" t="s">
        <v>98</v>
      </c>
      <c r="AJ26" s="2">
        <v>19.399999999999999</v>
      </c>
      <c r="AK26" s="1" t="s">
        <v>98</v>
      </c>
      <c r="AL26" s="1" t="s">
        <v>98</v>
      </c>
      <c r="AM26" s="2">
        <v>22</v>
      </c>
      <c r="AN26" s="3">
        <v>8.4499999999999993</v>
      </c>
      <c r="AO26" s="3">
        <v>7.34</v>
      </c>
      <c r="AP26" s="3">
        <v>2.4500000000000002</v>
      </c>
      <c r="AQ26" s="3">
        <v>1.8</v>
      </c>
      <c r="AR26" s="3">
        <v>1.86</v>
      </c>
      <c r="AS26" s="3">
        <v>1.08</v>
      </c>
      <c r="AT26" s="14">
        <v>0.70199999999999996</v>
      </c>
      <c r="AU26" s="1" t="s">
        <v>98</v>
      </c>
      <c r="AV26" s="1" t="s">
        <v>98</v>
      </c>
      <c r="AW26" s="1" t="s">
        <v>98</v>
      </c>
      <c r="AX26" s="14">
        <v>0.16700000000000001</v>
      </c>
      <c r="AY26" s="2">
        <v>14.3</v>
      </c>
      <c r="AZ26" s="1" t="s">
        <v>98</v>
      </c>
      <c r="BA26" s="3">
        <v>4.7</v>
      </c>
      <c r="BB26" s="3">
        <v>1.41</v>
      </c>
      <c r="BC26" s="1" t="s">
        <v>98</v>
      </c>
      <c r="BD26" s="1" t="s">
        <v>98</v>
      </c>
      <c r="BE26" s="3">
        <v>1.57</v>
      </c>
      <c r="BF26" s="3">
        <v>4.18</v>
      </c>
      <c r="BG26" s="1" t="s">
        <v>98</v>
      </c>
      <c r="BH26" s="1" t="s">
        <v>98</v>
      </c>
      <c r="BI26" s="1" t="s">
        <v>98</v>
      </c>
      <c r="BJ26" s="1" t="s">
        <v>98</v>
      </c>
      <c r="BK26" s="1" t="s">
        <v>98</v>
      </c>
      <c r="BL26" s="1" t="s">
        <v>98</v>
      </c>
      <c r="BM26" s="1" t="s">
        <v>98</v>
      </c>
      <c r="BN26" s="1" t="s">
        <v>98</v>
      </c>
      <c r="BO26" s="1" t="s">
        <v>98</v>
      </c>
      <c r="BP26" s="1" t="s">
        <v>98</v>
      </c>
      <c r="BQ26" s="1" t="s">
        <v>98</v>
      </c>
      <c r="BR26" s="1" t="s">
        <v>98</v>
      </c>
      <c r="BS26" s="1" t="s">
        <v>98</v>
      </c>
      <c r="BT26" s="1" t="s">
        <v>98</v>
      </c>
      <c r="BU26" s="1" t="s">
        <v>98</v>
      </c>
      <c r="BV26" s="1" t="s">
        <v>98</v>
      </c>
      <c r="BW26" s="14">
        <v>0.83099999999999996</v>
      </c>
      <c r="BX26" s="3">
        <v>5.64</v>
      </c>
      <c r="BY26" s="2">
        <v>20.2</v>
      </c>
      <c r="BZ26" s="1" t="s">
        <v>98</v>
      </c>
      <c r="CA26" s="2">
        <v>23.5</v>
      </c>
      <c r="CB26" s="2">
        <v>15.3</v>
      </c>
      <c r="CC26" s="2">
        <v>18.7</v>
      </c>
      <c r="CD26" s="11">
        <v>4.375</v>
      </c>
      <c r="CE26" s="11" t="s">
        <v>98</v>
      </c>
      <c r="CF26" s="1" t="s">
        <v>98</v>
      </c>
      <c r="CG26" s="4">
        <f>Beams!$B$11/F26</f>
        <v>3071.0382513661202</v>
      </c>
      <c r="CH26" s="4">
        <f>Beams!$B$9/AO26</f>
        <v>1531.3351498637603</v>
      </c>
      <c r="CI26" s="4">
        <f>Beams!$C$9/AS26</f>
        <v>10407.407407407407</v>
      </c>
      <c r="CJ26" s="4">
        <f>Beams!$B$8*BE26/(AQ26*2*T26)</f>
        <v>13654.286598576291</v>
      </c>
      <c r="CK26" s="4">
        <f>Beams!$C$8*BF26/(AM26*Q26)</f>
        <v>9205.1724137931033</v>
      </c>
      <c r="CL26" s="4">
        <f>Beams!$B$12*T26/AX26</f>
        <v>24162.634730538921</v>
      </c>
      <c r="CM26" s="4">
        <f>Beams!$B$12*Q26/AX26</f>
        <v>15614.850299401198</v>
      </c>
      <c r="CN26" s="4">
        <f t="shared" si="0"/>
        <v>50359.814324874686</v>
      </c>
      <c r="CO26" s="4">
        <f t="shared" si="1"/>
        <v>34798.990891180132</v>
      </c>
      <c r="CP26" s="4"/>
      <c r="CQ26" s="3">
        <f>MIN(Beams!$B$21:$B$22)/MAX(CN26:CP26)-1</f>
        <v>-0.60285794798649173</v>
      </c>
    </row>
    <row r="27" spans="1:95" x14ac:dyDescent="0.55000000000000004">
      <c r="A27" s="1" t="s">
        <v>417</v>
      </c>
      <c r="B27" s="1" t="s">
        <v>441</v>
      </c>
      <c r="C27" s="1" t="s">
        <v>441</v>
      </c>
      <c r="D27" s="1" t="s">
        <v>98</v>
      </c>
      <c r="E27" s="2">
        <v>10</v>
      </c>
      <c r="F27" s="3">
        <v>2.93</v>
      </c>
      <c r="G27" s="3">
        <v>5</v>
      </c>
      <c r="H27" s="11">
        <v>5</v>
      </c>
      <c r="I27" s="1" t="s">
        <v>98</v>
      </c>
      <c r="J27" s="1" t="s">
        <v>98</v>
      </c>
      <c r="K27" s="1" t="s">
        <v>98</v>
      </c>
      <c r="L27" s="3">
        <v>3</v>
      </c>
      <c r="M27" s="11">
        <v>3</v>
      </c>
      <c r="N27" s="11" t="s">
        <v>98</v>
      </c>
      <c r="O27" s="1" t="s">
        <v>98</v>
      </c>
      <c r="P27" s="1" t="s">
        <v>98</v>
      </c>
      <c r="Q27" s="14">
        <v>0.214</v>
      </c>
      <c r="R27" s="11">
        <v>0.1875</v>
      </c>
      <c r="S27" s="13">
        <v>0.125</v>
      </c>
      <c r="T27" s="14">
        <v>0.32600000000000001</v>
      </c>
      <c r="U27" s="13">
        <v>0.3125</v>
      </c>
      <c r="V27" s="1" t="s">
        <v>98</v>
      </c>
      <c r="W27" s="1" t="s">
        <v>98</v>
      </c>
      <c r="X27" s="1" t="s">
        <v>98</v>
      </c>
      <c r="Y27" s="14">
        <v>0.75</v>
      </c>
      <c r="Z27" s="13">
        <v>0.75</v>
      </c>
      <c r="AA27" s="13" t="s">
        <v>98</v>
      </c>
      <c r="AB27" s="1" t="s">
        <v>98</v>
      </c>
      <c r="AC27" s="1" t="s">
        <v>98</v>
      </c>
      <c r="AD27" s="1" t="s">
        <v>98</v>
      </c>
      <c r="AE27" s="1" t="s">
        <v>98</v>
      </c>
      <c r="AF27" s="1" t="s">
        <v>98</v>
      </c>
      <c r="AG27" s="3">
        <v>4.6100000000000003</v>
      </c>
      <c r="AH27" s="1" t="s">
        <v>98</v>
      </c>
      <c r="AI27" s="1" t="s">
        <v>98</v>
      </c>
      <c r="AJ27" s="2">
        <v>16.8</v>
      </c>
      <c r="AK27" s="1" t="s">
        <v>98</v>
      </c>
      <c r="AL27" s="1" t="s">
        <v>98</v>
      </c>
      <c r="AM27" s="2">
        <v>12.3</v>
      </c>
      <c r="AN27" s="3">
        <v>5.66</v>
      </c>
      <c r="AO27" s="3">
        <v>4.9000000000000004</v>
      </c>
      <c r="AP27" s="3">
        <v>2.0499999999999998</v>
      </c>
      <c r="AQ27" s="3">
        <v>1.19</v>
      </c>
      <c r="AR27" s="3">
        <v>1.37</v>
      </c>
      <c r="AS27" s="14">
        <v>0.79500000000000004</v>
      </c>
      <c r="AT27" s="14">
        <v>0.63800000000000001</v>
      </c>
      <c r="AU27" s="1" t="s">
        <v>98</v>
      </c>
      <c r="AV27" s="1" t="s">
        <v>98</v>
      </c>
      <c r="AW27" s="1" t="s">
        <v>98</v>
      </c>
      <c r="AX27" s="14">
        <v>0.114</v>
      </c>
      <c r="AY27" s="3">
        <v>6.52</v>
      </c>
      <c r="AZ27" s="1" t="s">
        <v>98</v>
      </c>
      <c r="BA27" s="3">
        <v>3.51</v>
      </c>
      <c r="BB27" s="14">
        <v>0.85899999999999999</v>
      </c>
      <c r="BC27" s="1" t="s">
        <v>98</v>
      </c>
      <c r="BD27" s="1" t="s">
        <v>98</v>
      </c>
      <c r="BE27" s="3">
        <v>1.06</v>
      </c>
      <c r="BF27" s="3">
        <v>2.79</v>
      </c>
      <c r="BG27" s="1" t="s">
        <v>98</v>
      </c>
      <c r="BH27" s="1" t="s">
        <v>98</v>
      </c>
      <c r="BI27" s="1" t="s">
        <v>98</v>
      </c>
      <c r="BJ27" s="1" t="s">
        <v>98</v>
      </c>
      <c r="BK27" s="1" t="s">
        <v>98</v>
      </c>
      <c r="BL27" s="1" t="s">
        <v>98</v>
      </c>
      <c r="BM27" s="1" t="s">
        <v>98</v>
      </c>
      <c r="BN27" s="1" t="s">
        <v>98</v>
      </c>
      <c r="BO27" s="1" t="s">
        <v>98</v>
      </c>
      <c r="BP27" s="1" t="s">
        <v>98</v>
      </c>
      <c r="BQ27" s="1" t="s">
        <v>98</v>
      </c>
      <c r="BR27" s="1" t="s">
        <v>98</v>
      </c>
      <c r="BS27" s="1" t="s">
        <v>98</v>
      </c>
      <c r="BT27" s="1" t="s">
        <v>98</v>
      </c>
      <c r="BU27" s="1" t="s">
        <v>98</v>
      </c>
      <c r="BV27" s="1" t="s">
        <v>98</v>
      </c>
      <c r="BW27" s="14">
        <v>0.754</v>
      </c>
      <c r="BX27" s="3">
        <v>4.67</v>
      </c>
      <c r="BY27" s="2">
        <v>17.3</v>
      </c>
      <c r="BZ27" s="1" t="s">
        <v>98</v>
      </c>
      <c r="CA27" s="2">
        <v>20.3</v>
      </c>
      <c r="CB27" s="2">
        <v>13</v>
      </c>
      <c r="CC27" s="2">
        <v>16</v>
      </c>
      <c r="CD27" s="11">
        <v>3.5</v>
      </c>
      <c r="CE27" s="11" t="s">
        <v>98</v>
      </c>
      <c r="CF27" s="1" t="s">
        <v>98</v>
      </c>
      <c r="CG27" s="4">
        <f>Beams!$B$11/F27</f>
        <v>3836.1774744027302</v>
      </c>
      <c r="CH27" s="4">
        <f>Beams!$B$9/AO27</f>
        <v>2293.8775510204082</v>
      </c>
      <c r="CI27" s="4">
        <f>Beams!$C$9/AS27</f>
        <v>14138.364779874213</v>
      </c>
      <c r="CJ27" s="4">
        <f>Beams!$B$8*BE27/(AQ27*2*T27)</f>
        <v>15355.982883951128</v>
      </c>
      <c r="CK27" s="4">
        <f>Beams!$C$8*BF27/(AM27*Q27)</f>
        <v>11913.836334625028</v>
      </c>
      <c r="CL27" s="4">
        <f>Beams!$B$12*T27/AX27</f>
        <v>32142.456140350878</v>
      </c>
      <c r="CM27" s="4">
        <f>Beams!$B$12*Q27/AX27</f>
        <v>21099.649122807019</v>
      </c>
      <c r="CN27" s="4">
        <f t="shared" si="0"/>
        <v>64943.359418831344</v>
      </c>
      <c r="CO27" s="4">
        <f t="shared" si="1"/>
        <v>46607.004938583828</v>
      </c>
      <c r="CP27" s="4"/>
      <c r="CQ27" s="3">
        <f>MIN(Beams!$B$21:$B$22)/MAX(CN27:CP27)-1</f>
        <v>-0.69203933737063983</v>
      </c>
    </row>
    <row r="28" spans="1:95" x14ac:dyDescent="0.55000000000000004">
      <c r="A28" s="1" t="s">
        <v>417</v>
      </c>
      <c r="B28" s="1" t="s">
        <v>442</v>
      </c>
      <c r="C28" s="1" t="s">
        <v>442</v>
      </c>
      <c r="D28" s="1" t="s">
        <v>98</v>
      </c>
      <c r="E28" s="3">
        <v>9.5</v>
      </c>
      <c r="F28" s="3">
        <v>2.79</v>
      </c>
      <c r="G28" s="3">
        <v>4</v>
      </c>
      <c r="H28" s="11">
        <v>4</v>
      </c>
      <c r="I28" s="1" t="s">
        <v>98</v>
      </c>
      <c r="J28" s="1" t="s">
        <v>98</v>
      </c>
      <c r="K28" s="1" t="s">
        <v>98</v>
      </c>
      <c r="L28" s="3">
        <v>2.8</v>
      </c>
      <c r="M28" s="11">
        <v>2.75</v>
      </c>
      <c r="N28" s="11" t="s">
        <v>98</v>
      </c>
      <c r="O28" s="1" t="s">
        <v>98</v>
      </c>
      <c r="P28" s="1" t="s">
        <v>98</v>
      </c>
      <c r="Q28" s="14">
        <v>0.32600000000000001</v>
      </c>
      <c r="R28" s="11">
        <v>0.3125</v>
      </c>
      <c r="S28" s="13">
        <v>0.1875</v>
      </c>
      <c r="T28" s="14">
        <v>0.29299999999999998</v>
      </c>
      <c r="U28" s="13">
        <v>0.3125</v>
      </c>
      <c r="V28" s="1" t="s">
        <v>98</v>
      </c>
      <c r="W28" s="1" t="s">
        <v>98</v>
      </c>
      <c r="X28" s="1" t="s">
        <v>98</v>
      </c>
      <c r="Y28" s="14">
        <v>0.75</v>
      </c>
      <c r="Z28" s="13">
        <v>0.75</v>
      </c>
      <c r="AA28" s="13" t="s">
        <v>98</v>
      </c>
      <c r="AB28" s="1" t="s">
        <v>98</v>
      </c>
      <c r="AC28" s="1" t="s">
        <v>98</v>
      </c>
      <c r="AD28" s="1" t="s">
        <v>98</v>
      </c>
      <c r="AE28" s="1" t="s">
        <v>98</v>
      </c>
      <c r="AF28" s="1" t="s">
        <v>98</v>
      </c>
      <c r="AG28" s="3">
        <v>4.7699999999999996</v>
      </c>
      <c r="AH28" s="1" t="s">
        <v>98</v>
      </c>
      <c r="AI28" s="1" t="s">
        <v>98</v>
      </c>
      <c r="AJ28" s="3">
        <v>8.33</v>
      </c>
      <c r="AK28" s="1" t="s">
        <v>98</v>
      </c>
      <c r="AL28" s="1" t="s">
        <v>98</v>
      </c>
      <c r="AM28" s="3">
        <v>6.76</v>
      </c>
      <c r="AN28" s="3">
        <v>4.04</v>
      </c>
      <c r="AO28" s="3">
        <v>3.38</v>
      </c>
      <c r="AP28" s="3">
        <v>1.56</v>
      </c>
      <c r="AQ28" s="14">
        <v>0.88700000000000001</v>
      </c>
      <c r="AR28" s="3">
        <v>1.1299999999999999</v>
      </c>
      <c r="AS28" s="14">
        <v>0.63500000000000001</v>
      </c>
      <c r="AT28" s="14">
        <v>0.56399999999999995</v>
      </c>
      <c r="AU28" s="1" t="s">
        <v>98</v>
      </c>
      <c r="AV28" s="1" t="s">
        <v>98</v>
      </c>
      <c r="AW28" s="1" t="s">
        <v>98</v>
      </c>
      <c r="AX28" s="14">
        <v>0.12</v>
      </c>
      <c r="AY28" s="3">
        <v>3.05</v>
      </c>
      <c r="AZ28" s="1" t="s">
        <v>98</v>
      </c>
      <c r="BA28" s="3">
        <v>2.59</v>
      </c>
      <c r="BB28" s="14">
        <v>0.53100000000000003</v>
      </c>
      <c r="BC28" s="1" t="s">
        <v>98</v>
      </c>
      <c r="BD28" s="1" t="s">
        <v>98</v>
      </c>
      <c r="BE28" s="14">
        <v>0.67100000000000004</v>
      </c>
      <c r="BF28" s="3">
        <v>1.99</v>
      </c>
      <c r="BG28" s="1" t="s">
        <v>98</v>
      </c>
      <c r="BH28" s="1" t="s">
        <v>98</v>
      </c>
      <c r="BI28" s="1" t="s">
        <v>98</v>
      </c>
      <c r="BJ28" s="1" t="s">
        <v>98</v>
      </c>
      <c r="BK28" s="1" t="s">
        <v>98</v>
      </c>
      <c r="BL28" s="1" t="s">
        <v>98</v>
      </c>
      <c r="BM28" s="1" t="s">
        <v>98</v>
      </c>
      <c r="BN28" s="1" t="s">
        <v>98</v>
      </c>
      <c r="BO28" s="1" t="s">
        <v>98</v>
      </c>
      <c r="BP28" s="1" t="s">
        <v>98</v>
      </c>
      <c r="BQ28" s="1" t="s">
        <v>98</v>
      </c>
      <c r="BR28" s="1" t="s">
        <v>98</v>
      </c>
      <c r="BS28" s="1" t="s">
        <v>98</v>
      </c>
      <c r="BT28" s="1" t="s">
        <v>98</v>
      </c>
      <c r="BU28" s="1" t="s">
        <v>98</v>
      </c>
      <c r="BV28" s="1" t="s">
        <v>98</v>
      </c>
      <c r="BW28" s="14">
        <v>0.69799999999999995</v>
      </c>
      <c r="BX28" s="3">
        <v>3.71</v>
      </c>
      <c r="BY28" s="2">
        <v>14.5</v>
      </c>
      <c r="BZ28" s="1" t="s">
        <v>98</v>
      </c>
      <c r="CA28" s="2">
        <v>17.3</v>
      </c>
      <c r="CB28" s="2">
        <v>10.8</v>
      </c>
      <c r="CC28" s="2">
        <v>13.6</v>
      </c>
      <c r="CD28" s="11">
        <v>2.5</v>
      </c>
      <c r="CE28" s="11" t="s">
        <v>98</v>
      </c>
      <c r="CF28" s="1" t="s">
        <v>98</v>
      </c>
      <c r="CG28" s="4">
        <f>Beams!$B$11/F28</f>
        <v>4028.673835125448</v>
      </c>
      <c r="CH28" s="4">
        <f>Beams!$B$9/AO28</f>
        <v>3325.4437869822486</v>
      </c>
      <c r="CI28" s="4">
        <f>Beams!$C$9/AS28</f>
        <v>17700.787401574802</v>
      </c>
      <c r="CJ28" s="4">
        <f>Beams!$B$8*BE28/(AQ28*2*T28)</f>
        <v>14510.006117949451</v>
      </c>
      <c r="CK28" s="4">
        <f>Beams!$C$8*BF28/(AM28*Q28)</f>
        <v>10149.744073764838</v>
      </c>
      <c r="CL28" s="4">
        <f>Beams!$B$12*T28/AX28</f>
        <v>27444.333333333332</v>
      </c>
      <c r="CM28" s="4">
        <f>Beams!$B$12*Q28/AX28</f>
        <v>30535.333333333336</v>
      </c>
      <c r="CN28" s="4">
        <f t="shared" si="0"/>
        <v>59320.682689158893</v>
      </c>
      <c r="CO28" s="4">
        <f t="shared" si="1"/>
        <v>61106.627507725032</v>
      </c>
      <c r="CP28" s="4"/>
      <c r="CQ28" s="3">
        <f>MIN(Beams!$B$21:$B$22)/MAX(CN28:CP28)-1</f>
        <v>-0.67270325960188815</v>
      </c>
    </row>
    <row r="29" spans="1:95" x14ac:dyDescent="0.55000000000000004">
      <c r="A29" s="1" t="s">
        <v>417</v>
      </c>
      <c r="B29" s="1" t="s">
        <v>443</v>
      </c>
      <c r="C29" s="1" t="s">
        <v>443</v>
      </c>
      <c r="D29" s="1" t="s">
        <v>98</v>
      </c>
      <c r="E29" s="3">
        <v>7.7</v>
      </c>
      <c r="F29" s="3">
        <v>2.2599999999999998</v>
      </c>
      <c r="G29" s="3">
        <v>4</v>
      </c>
      <c r="H29" s="11">
        <v>4</v>
      </c>
      <c r="I29" s="1" t="s">
        <v>98</v>
      </c>
      <c r="J29" s="1" t="s">
        <v>98</v>
      </c>
      <c r="K29" s="1" t="s">
        <v>98</v>
      </c>
      <c r="L29" s="3">
        <v>2.66</v>
      </c>
      <c r="M29" s="11">
        <v>2.625</v>
      </c>
      <c r="N29" s="11" t="s">
        <v>98</v>
      </c>
      <c r="O29" s="1" t="s">
        <v>98</v>
      </c>
      <c r="P29" s="1" t="s">
        <v>98</v>
      </c>
      <c r="Q29" s="14">
        <v>0.193</v>
      </c>
      <c r="R29" s="11">
        <v>0.1875</v>
      </c>
      <c r="S29" s="13">
        <v>0.125</v>
      </c>
      <c r="T29" s="14">
        <v>0.29299999999999998</v>
      </c>
      <c r="U29" s="13">
        <v>0.3125</v>
      </c>
      <c r="V29" s="1" t="s">
        <v>98</v>
      </c>
      <c r="W29" s="1" t="s">
        <v>98</v>
      </c>
      <c r="X29" s="1" t="s">
        <v>98</v>
      </c>
      <c r="Y29" s="14">
        <v>0.75</v>
      </c>
      <c r="Z29" s="13">
        <v>0.75</v>
      </c>
      <c r="AA29" s="13" t="s">
        <v>98</v>
      </c>
      <c r="AB29" s="1" t="s">
        <v>98</v>
      </c>
      <c r="AC29" s="1" t="s">
        <v>98</v>
      </c>
      <c r="AD29" s="1" t="s">
        <v>98</v>
      </c>
      <c r="AE29" s="1" t="s">
        <v>98</v>
      </c>
      <c r="AF29" s="1" t="s">
        <v>98</v>
      </c>
      <c r="AG29" s="3">
        <v>4.54</v>
      </c>
      <c r="AH29" s="1" t="s">
        <v>98</v>
      </c>
      <c r="AI29" s="1" t="s">
        <v>98</v>
      </c>
      <c r="AJ29" s="2">
        <v>14.1</v>
      </c>
      <c r="AK29" s="1" t="s">
        <v>98</v>
      </c>
      <c r="AL29" s="1" t="s">
        <v>98</v>
      </c>
      <c r="AM29" s="3">
        <v>6.05</v>
      </c>
      <c r="AN29" s="3">
        <v>3.5</v>
      </c>
      <c r="AO29" s="3">
        <v>3.03</v>
      </c>
      <c r="AP29" s="3">
        <v>1.64</v>
      </c>
      <c r="AQ29" s="14">
        <v>0.748</v>
      </c>
      <c r="AR29" s="14">
        <v>0.97</v>
      </c>
      <c r="AS29" s="14">
        <v>0.56200000000000006</v>
      </c>
      <c r="AT29" s="14">
        <v>0.57599999999999996</v>
      </c>
      <c r="AU29" s="1" t="s">
        <v>98</v>
      </c>
      <c r="AV29" s="1" t="s">
        <v>98</v>
      </c>
      <c r="AW29" s="1" t="s">
        <v>98</v>
      </c>
      <c r="AX29" s="15">
        <v>7.3200000000000001E-2</v>
      </c>
      <c r="AY29" s="3">
        <v>2.57</v>
      </c>
      <c r="AZ29" s="1" t="s">
        <v>98</v>
      </c>
      <c r="BA29" s="3">
        <v>2.4700000000000002</v>
      </c>
      <c r="BB29" s="14">
        <v>0.48099999999999998</v>
      </c>
      <c r="BC29" s="1" t="s">
        <v>98</v>
      </c>
      <c r="BD29" s="1" t="s">
        <v>98</v>
      </c>
      <c r="BE29" s="14">
        <v>0.67100000000000004</v>
      </c>
      <c r="BF29" s="3">
        <v>1.73</v>
      </c>
      <c r="BG29" s="1" t="s">
        <v>98</v>
      </c>
      <c r="BH29" s="1" t="s">
        <v>98</v>
      </c>
      <c r="BI29" s="1" t="s">
        <v>98</v>
      </c>
      <c r="BJ29" s="1" t="s">
        <v>98</v>
      </c>
      <c r="BK29" s="1" t="s">
        <v>98</v>
      </c>
      <c r="BL29" s="1" t="s">
        <v>98</v>
      </c>
      <c r="BM29" s="1" t="s">
        <v>98</v>
      </c>
      <c r="BN29" s="1" t="s">
        <v>98</v>
      </c>
      <c r="BO29" s="1" t="s">
        <v>98</v>
      </c>
      <c r="BP29" s="1" t="s">
        <v>98</v>
      </c>
      <c r="BQ29" s="1" t="s">
        <v>98</v>
      </c>
      <c r="BR29" s="1" t="s">
        <v>98</v>
      </c>
      <c r="BS29" s="1" t="s">
        <v>98</v>
      </c>
      <c r="BT29" s="1" t="s">
        <v>98</v>
      </c>
      <c r="BU29" s="1" t="s">
        <v>98</v>
      </c>
      <c r="BV29" s="1" t="s">
        <v>98</v>
      </c>
      <c r="BW29" s="14">
        <v>0.67600000000000005</v>
      </c>
      <c r="BX29" s="3">
        <v>3.71</v>
      </c>
      <c r="BY29" s="2">
        <v>14.4</v>
      </c>
      <c r="BZ29" s="1" t="s">
        <v>98</v>
      </c>
      <c r="CA29" s="2">
        <v>17.100000000000001</v>
      </c>
      <c r="CB29" s="2">
        <v>10.7</v>
      </c>
      <c r="CC29" s="2">
        <v>13.3</v>
      </c>
      <c r="CD29" s="11">
        <v>2.5</v>
      </c>
      <c r="CE29" s="11" t="s">
        <v>98</v>
      </c>
      <c r="CF29" s="1" t="s">
        <v>98</v>
      </c>
      <c r="CG29" s="4">
        <f>Beams!$B$11/F29</f>
        <v>4973.4513274336286</v>
      </c>
      <c r="CH29" s="4">
        <f>Beams!$B$9/AO29</f>
        <v>3709.5709570957097</v>
      </c>
      <c r="CI29" s="4">
        <f>Beams!$C$9/AS29</f>
        <v>19999.999999999996</v>
      </c>
      <c r="CJ29" s="4">
        <f>Beams!$B$8*BE29/(AQ29*2*T29)</f>
        <v>17206.384260188719</v>
      </c>
      <c r="CK29" s="4">
        <f>Beams!$C$8*BF29/(AM29*Q29)</f>
        <v>16653.277951440927</v>
      </c>
      <c r="CL29" s="4">
        <f>Beams!$B$12*T29/AX29</f>
        <v>44990.710382513658</v>
      </c>
      <c r="CM29" s="4">
        <f>Beams!$B$12*Q29/AX29</f>
        <v>29635.519125683062</v>
      </c>
      <c r="CN29" s="4">
        <f t="shared" si="0"/>
        <v>88223.504846907337</v>
      </c>
      <c r="CO29" s="4">
        <f t="shared" si="1"/>
        <v>65494.295541709827</v>
      </c>
      <c r="CP29" s="4"/>
      <c r="CQ29" s="3">
        <f>MIN(Beams!$B$21:$B$22)/MAX(CN29:CP29)-1</f>
        <v>-0.77330304395970617</v>
      </c>
    </row>
    <row r="30" spans="1:95" x14ac:dyDescent="0.55000000000000004">
      <c r="A30" s="1" t="s">
        <v>417</v>
      </c>
      <c r="B30" s="1" t="s">
        <v>444</v>
      </c>
      <c r="C30" s="1" t="s">
        <v>444</v>
      </c>
      <c r="D30" s="1" t="s">
        <v>98</v>
      </c>
      <c r="E30" s="3">
        <v>7.5</v>
      </c>
      <c r="F30" s="3">
        <v>2.2000000000000002</v>
      </c>
      <c r="G30" s="3">
        <v>3</v>
      </c>
      <c r="H30" s="11">
        <v>3</v>
      </c>
      <c r="I30" s="1" t="s">
        <v>98</v>
      </c>
      <c r="J30" s="1" t="s">
        <v>98</v>
      </c>
      <c r="K30" s="1" t="s">
        <v>98</v>
      </c>
      <c r="L30" s="3">
        <v>2.5099999999999998</v>
      </c>
      <c r="M30" s="11">
        <v>2.5</v>
      </c>
      <c r="N30" s="11" t="s">
        <v>98</v>
      </c>
      <c r="O30" s="1" t="s">
        <v>98</v>
      </c>
      <c r="P30" s="1" t="s">
        <v>98</v>
      </c>
      <c r="Q30" s="14">
        <v>0.34899999999999998</v>
      </c>
      <c r="R30" s="11">
        <v>0.375</v>
      </c>
      <c r="S30" s="13">
        <v>0.1875</v>
      </c>
      <c r="T30" s="14">
        <v>0.26</v>
      </c>
      <c r="U30" s="13">
        <v>0.25</v>
      </c>
      <c r="V30" s="1" t="s">
        <v>98</v>
      </c>
      <c r="W30" s="1" t="s">
        <v>98</v>
      </c>
      <c r="X30" s="1" t="s">
        <v>98</v>
      </c>
      <c r="Y30" s="14">
        <v>0.625</v>
      </c>
      <c r="Z30" s="13">
        <v>0.625</v>
      </c>
      <c r="AA30" s="13" t="s">
        <v>98</v>
      </c>
      <c r="AB30" s="1" t="s">
        <v>98</v>
      </c>
      <c r="AC30" s="1" t="s">
        <v>98</v>
      </c>
      <c r="AD30" s="1" t="s">
        <v>98</v>
      </c>
      <c r="AE30" s="1" t="s">
        <v>98</v>
      </c>
      <c r="AF30" s="1" t="s">
        <v>98</v>
      </c>
      <c r="AG30" s="3">
        <v>4.83</v>
      </c>
      <c r="AH30" s="1" t="s">
        <v>98</v>
      </c>
      <c r="AI30" s="1" t="s">
        <v>98</v>
      </c>
      <c r="AJ30" s="3">
        <v>5.38</v>
      </c>
      <c r="AK30" s="1" t="s">
        <v>98</v>
      </c>
      <c r="AL30" s="1" t="s">
        <v>98</v>
      </c>
      <c r="AM30" s="3">
        <v>2.91</v>
      </c>
      <c r="AN30" s="3">
        <v>2.35</v>
      </c>
      <c r="AO30" s="3">
        <v>1.94</v>
      </c>
      <c r="AP30" s="3">
        <v>1.1499999999999999</v>
      </c>
      <c r="AQ30" s="14">
        <v>0.57799999999999996</v>
      </c>
      <c r="AR30" s="14">
        <v>0.82099999999999995</v>
      </c>
      <c r="AS30" s="14">
        <v>0.46100000000000002</v>
      </c>
      <c r="AT30" s="14">
        <v>0.51300000000000001</v>
      </c>
      <c r="AU30" s="1" t="s">
        <v>98</v>
      </c>
      <c r="AV30" s="1" t="s">
        <v>98</v>
      </c>
      <c r="AW30" s="1" t="s">
        <v>98</v>
      </c>
      <c r="AX30" s="15">
        <v>8.9599999999999999E-2</v>
      </c>
      <c r="AY30" s="3">
        <v>1.08</v>
      </c>
      <c r="AZ30" s="1" t="s">
        <v>98</v>
      </c>
      <c r="BA30" s="3">
        <v>1.72</v>
      </c>
      <c r="BB30" s="14">
        <v>0.28000000000000003</v>
      </c>
      <c r="BC30" s="1" t="s">
        <v>98</v>
      </c>
      <c r="BD30" s="1" t="s">
        <v>98</v>
      </c>
      <c r="BE30" s="14">
        <v>0.38500000000000001</v>
      </c>
      <c r="BF30" s="3">
        <v>1.1599999999999999</v>
      </c>
      <c r="BG30" s="1" t="s">
        <v>98</v>
      </c>
      <c r="BH30" s="1" t="s">
        <v>98</v>
      </c>
      <c r="BI30" s="1" t="s">
        <v>98</v>
      </c>
      <c r="BJ30" s="1" t="s">
        <v>98</v>
      </c>
      <c r="BK30" s="1" t="s">
        <v>98</v>
      </c>
      <c r="BL30" s="1" t="s">
        <v>98</v>
      </c>
      <c r="BM30" s="1" t="s">
        <v>98</v>
      </c>
      <c r="BN30" s="1" t="s">
        <v>98</v>
      </c>
      <c r="BO30" s="1" t="s">
        <v>98</v>
      </c>
      <c r="BP30" s="1" t="s">
        <v>98</v>
      </c>
      <c r="BQ30" s="1" t="s">
        <v>98</v>
      </c>
      <c r="BR30" s="1" t="s">
        <v>98</v>
      </c>
      <c r="BS30" s="1" t="s">
        <v>98</v>
      </c>
      <c r="BT30" s="1" t="s">
        <v>98</v>
      </c>
      <c r="BU30" s="1" t="s">
        <v>98</v>
      </c>
      <c r="BV30" s="1" t="s">
        <v>98</v>
      </c>
      <c r="BW30" s="14">
        <v>0.63800000000000001</v>
      </c>
      <c r="BX30" s="3">
        <v>2.74</v>
      </c>
      <c r="BY30" s="2">
        <v>11.8</v>
      </c>
      <c r="BZ30" s="1" t="s">
        <v>98</v>
      </c>
      <c r="CA30" s="2">
        <v>14.3</v>
      </c>
      <c r="CB30" s="3">
        <v>8.51</v>
      </c>
      <c r="CC30" s="2">
        <v>11</v>
      </c>
      <c r="CD30" s="11">
        <v>1.75</v>
      </c>
      <c r="CE30" s="11" t="s">
        <v>98</v>
      </c>
      <c r="CF30" s="1" t="s">
        <v>98</v>
      </c>
      <c r="CG30" s="4">
        <f>Beams!$B$11/F30</f>
        <v>5109.090909090909</v>
      </c>
      <c r="CH30" s="4">
        <f>Beams!$B$9/AO30</f>
        <v>5793.8144329896904</v>
      </c>
      <c r="CI30" s="4">
        <f>Beams!$C$9/AS30</f>
        <v>24381.77874186551</v>
      </c>
      <c r="CJ30" s="4">
        <f>Beams!$B$8*BE30/(AQ30*2*T30)</f>
        <v>14397.790790524357</v>
      </c>
      <c r="CK30" s="4">
        <f>Beams!$C$8*BF30/(AM30*Q30)</f>
        <v>12838.251656672475</v>
      </c>
      <c r="CL30" s="4">
        <f>Beams!$B$12*T30/AX30</f>
        <v>32616.071428571431</v>
      </c>
      <c r="CM30" s="4">
        <f>Beams!$B$12*Q30/AX30</f>
        <v>43780.803571428572</v>
      </c>
      <c r="CN30" s="4">
        <f t="shared" si="0"/>
        <v>71121.884228049137</v>
      </c>
      <c r="CO30" s="4">
        <f t="shared" si="1"/>
        <v>86543.326327245348</v>
      </c>
      <c r="CP30" s="4"/>
      <c r="CQ30" s="3">
        <f>MIN(Beams!$B$21:$B$22)/MAX(CN30:CP30)-1</f>
        <v>-0.76890188014758976</v>
      </c>
    </row>
    <row r="31" spans="1:95" x14ac:dyDescent="0.55000000000000004">
      <c r="A31" s="1" t="s">
        <v>417</v>
      </c>
      <c r="B31" s="1" t="s">
        <v>445</v>
      </c>
      <c r="C31" s="1" t="s">
        <v>445</v>
      </c>
      <c r="D31" s="1" t="s">
        <v>98</v>
      </c>
      <c r="E31" s="3">
        <v>5.7</v>
      </c>
      <c r="F31" s="3">
        <v>1.66</v>
      </c>
      <c r="G31" s="3">
        <v>3</v>
      </c>
      <c r="H31" s="11">
        <v>3</v>
      </c>
      <c r="I31" s="1" t="s">
        <v>98</v>
      </c>
      <c r="J31" s="1" t="s">
        <v>98</v>
      </c>
      <c r="K31" s="1" t="s">
        <v>98</v>
      </c>
      <c r="L31" s="3">
        <v>2.33</v>
      </c>
      <c r="M31" s="11">
        <v>2.375</v>
      </c>
      <c r="N31" s="11" t="s">
        <v>98</v>
      </c>
      <c r="O31" s="1" t="s">
        <v>98</v>
      </c>
      <c r="P31" s="1" t="s">
        <v>98</v>
      </c>
      <c r="Q31" s="14">
        <v>0.17</v>
      </c>
      <c r="R31" s="11">
        <v>0.1875</v>
      </c>
      <c r="S31" s="13">
        <v>0.125</v>
      </c>
      <c r="T31" s="14">
        <v>0.26</v>
      </c>
      <c r="U31" s="13">
        <v>0.25</v>
      </c>
      <c r="V31" s="1" t="s">
        <v>98</v>
      </c>
      <c r="W31" s="1" t="s">
        <v>98</v>
      </c>
      <c r="X31" s="1" t="s">
        <v>98</v>
      </c>
      <c r="Y31" s="14">
        <v>0.625</v>
      </c>
      <c r="Z31" s="13">
        <v>0.625</v>
      </c>
      <c r="AA31" s="13" t="s">
        <v>98</v>
      </c>
      <c r="AB31" s="1" t="s">
        <v>98</v>
      </c>
      <c r="AC31" s="1" t="s">
        <v>98</v>
      </c>
      <c r="AD31" s="1" t="s">
        <v>98</v>
      </c>
      <c r="AE31" s="1" t="s">
        <v>98</v>
      </c>
      <c r="AF31" s="1" t="s">
        <v>98</v>
      </c>
      <c r="AG31" s="3">
        <v>4.4800000000000004</v>
      </c>
      <c r="AH31" s="1" t="s">
        <v>98</v>
      </c>
      <c r="AI31" s="1" t="s">
        <v>98</v>
      </c>
      <c r="AJ31" s="2">
        <v>11</v>
      </c>
      <c r="AK31" s="1" t="s">
        <v>98</v>
      </c>
      <c r="AL31" s="1" t="s">
        <v>98</v>
      </c>
      <c r="AM31" s="3">
        <v>2.5</v>
      </c>
      <c r="AN31" s="3">
        <v>1.94</v>
      </c>
      <c r="AO31" s="3">
        <v>1.67</v>
      </c>
      <c r="AP31" s="3">
        <v>1.23</v>
      </c>
      <c r="AQ31" s="14">
        <v>0.44700000000000001</v>
      </c>
      <c r="AR31" s="14">
        <v>0.65600000000000003</v>
      </c>
      <c r="AS31" s="14">
        <v>0.38300000000000001</v>
      </c>
      <c r="AT31" s="14">
        <v>0.51800000000000002</v>
      </c>
      <c r="AU31" s="1" t="s">
        <v>98</v>
      </c>
      <c r="AV31" s="1" t="s">
        <v>98</v>
      </c>
      <c r="AW31" s="1" t="s">
        <v>98</v>
      </c>
      <c r="AX31" s="15">
        <v>4.3299999999999998E-2</v>
      </c>
      <c r="AY31" s="14">
        <v>0.83799999999999997</v>
      </c>
      <c r="AZ31" s="1" t="s">
        <v>98</v>
      </c>
      <c r="BA31" s="3">
        <v>1.6</v>
      </c>
      <c r="BB31" s="14">
        <v>0.24199999999999999</v>
      </c>
      <c r="BC31" s="1" t="s">
        <v>98</v>
      </c>
      <c r="BD31" s="1" t="s">
        <v>98</v>
      </c>
      <c r="BE31" s="14">
        <v>0.38500000000000001</v>
      </c>
      <c r="BF31" s="14">
        <v>0.96099999999999997</v>
      </c>
      <c r="BG31" s="1" t="s">
        <v>98</v>
      </c>
      <c r="BH31" s="1" t="s">
        <v>98</v>
      </c>
      <c r="BI31" s="1" t="s">
        <v>98</v>
      </c>
      <c r="BJ31" s="1" t="s">
        <v>98</v>
      </c>
      <c r="BK31" s="1" t="s">
        <v>98</v>
      </c>
      <c r="BL31" s="1" t="s">
        <v>98</v>
      </c>
      <c r="BM31" s="1" t="s">
        <v>98</v>
      </c>
      <c r="BN31" s="1" t="s">
        <v>98</v>
      </c>
      <c r="BO31" s="1" t="s">
        <v>98</v>
      </c>
      <c r="BP31" s="1" t="s">
        <v>98</v>
      </c>
      <c r="BQ31" s="1" t="s">
        <v>98</v>
      </c>
      <c r="BR31" s="1" t="s">
        <v>98</v>
      </c>
      <c r="BS31" s="1" t="s">
        <v>98</v>
      </c>
      <c r="BT31" s="1" t="s">
        <v>98</v>
      </c>
      <c r="BU31" s="1" t="s">
        <v>98</v>
      </c>
      <c r="BV31" s="1" t="s">
        <v>98</v>
      </c>
      <c r="BW31" s="14">
        <v>0.60499999999999998</v>
      </c>
      <c r="BX31" s="3">
        <v>2.74</v>
      </c>
      <c r="BY31" s="2">
        <v>11.6</v>
      </c>
      <c r="BZ31" s="1" t="s">
        <v>98</v>
      </c>
      <c r="CA31" s="2">
        <v>14</v>
      </c>
      <c r="CB31" s="3">
        <v>8.33</v>
      </c>
      <c r="CC31" s="2">
        <v>10.7</v>
      </c>
      <c r="CD31" s="11">
        <v>1.75</v>
      </c>
      <c r="CE31" s="11" t="s">
        <v>98</v>
      </c>
      <c r="CF31" s="1" t="s">
        <v>98</v>
      </c>
      <c r="CG31" s="4">
        <f>Beams!$B$11/F31</f>
        <v>6771.0843373493981</v>
      </c>
      <c r="CH31" s="4">
        <f>Beams!$B$9/AO31</f>
        <v>6730.5389221556889</v>
      </c>
      <c r="CI31" s="4">
        <f>Beams!$C$9/AS31</f>
        <v>29347.258485639686</v>
      </c>
      <c r="CJ31" s="4">
        <f>Beams!$B$8*BE31/(AQ31*2*T31)</f>
        <v>18617.277577009121</v>
      </c>
      <c r="CK31" s="4">
        <f>Beams!$C$8*BF31/(AM31*Q31)</f>
        <v>25415.623529411761</v>
      </c>
      <c r="CL31" s="4">
        <f>Beams!$B$12*T31/AX31</f>
        <v>67491.916859122401</v>
      </c>
      <c r="CM31" s="4">
        <f>Beams!$B$12*Q31/AX31</f>
        <v>44129.330254041575</v>
      </c>
      <c r="CN31" s="4">
        <f t="shared" si="0"/>
        <v>128613.03302505423</v>
      </c>
      <c r="CO31" s="4">
        <f t="shared" si="1"/>
        <v>98061.622416654791</v>
      </c>
      <c r="CP31" s="4"/>
      <c r="CQ31" s="3">
        <f>MIN(Beams!$B$21:$B$22)/MAX(CN31:CP31)-1</f>
        <v>-0.84449476441393045</v>
      </c>
    </row>
    <row r="32" spans="1:95" x14ac:dyDescent="0.55000000000000004">
      <c r="CQ32" s="31"/>
    </row>
    <row r="33" spans="95:95" x14ac:dyDescent="0.55000000000000004">
      <c r="CQ33" s="31"/>
    </row>
    <row r="34" spans="95:95" x14ac:dyDescent="0.55000000000000004">
      <c r="CQ34" s="31"/>
    </row>
    <row r="35" spans="95:95" x14ac:dyDescent="0.55000000000000004">
      <c r="CQ35" s="31"/>
    </row>
    <row r="36" spans="95:95" x14ac:dyDescent="0.55000000000000004">
      <c r="CQ36" s="31"/>
    </row>
    <row r="37" spans="95:95" x14ac:dyDescent="0.55000000000000004">
      <c r="CQ37" s="31"/>
    </row>
    <row r="38" spans="95:95" x14ac:dyDescent="0.55000000000000004">
      <c r="CQ38" s="31"/>
    </row>
    <row r="39" spans="95:95" x14ac:dyDescent="0.55000000000000004">
      <c r="CQ39" s="31"/>
    </row>
    <row r="40" spans="95:95" x14ac:dyDescent="0.55000000000000004">
      <c r="CQ40" s="31"/>
    </row>
    <row r="41" spans="95:95" x14ac:dyDescent="0.55000000000000004">
      <c r="CQ41" s="31"/>
    </row>
    <row r="42" spans="95:95" x14ac:dyDescent="0.55000000000000004">
      <c r="CQ42" s="31"/>
    </row>
    <row r="43" spans="95:95" x14ac:dyDescent="0.55000000000000004">
      <c r="CQ43" s="31"/>
    </row>
    <row r="44" spans="95:95" x14ac:dyDescent="0.55000000000000004">
      <c r="CQ44" s="31"/>
    </row>
    <row r="45" spans="95:95" x14ac:dyDescent="0.55000000000000004">
      <c r="CQ45" s="31"/>
    </row>
    <row r="46" spans="95:95" x14ac:dyDescent="0.55000000000000004">
      <c r="CQ46" s="31"/>
    </row>
    <row r="47" spans="95:95" x14ac:dyDescent="0.55000000000000004">
      <c r="CQ47" s="31"/>
    </row>
    <row r="48" spans="95:95" x14ac:dyDescent="0.55000000000000004">
      <c r="CQ48" s="31"/>
    </row>
    <row r="49" spans="95:95" x14ac:dyDescent="0.55000000000000004">
      <c r="CQ49" s="31"/>
    </row>
    <row r="50" spans="95:95" x14ac:dyDescent="0.55000000000000004">
      <c r="CQ50" s="31"/>
    </row>
    <row r="51" spans="95:95" x14ac:dyDescent="0.55000000000000004">
      <c r="CQ51" s="31"/>
    </row>
    <row r="52" spans="95:95" x14ac:dyDescent="0.55000000000000004">
      <c r="CQ52" s="31"/>
    </row>
    <row r="53" spans="95:95" x14ac:dyDescent="0.55000000000000004">
      <c r="CQ53" s="31"/>
    </row>
    <row r="54" spans="95:95" x14ac:dyDescent="0.55000000000000004">
      <c r="CQ54" s="31"/>
    </row>
    <row r="55" spans="95:95" x14ac:dyDescent="0.55000000000000004">
      <c r="CQ55" s="31"/>
    </row>
    <row r="56" spans="95:95" x14ac:dyDescent="0.55000000000000004">
      <c r="CQ56" s="31"/>
    </row>
    <row r="57" spans="95:95" x14ac:dyDescent="0.55000000000000004">
      <c r="CQ57" s="31"/>
    </row>
    <row r="58" spans="95:95" x14ac:dyDescent="0.55000000000000004">
      <c r="CQ58" s="31"/>
    </row>
    <row r="59" spans="95:95" x14ac:dyDescent="0.55000000000000004">
      <c r="CQ59" s="31"/>
    </row>
    <row r="60" spans="95:95" x14ac:dyDescent="0.55000000000000004">
      <c r="CQ60" s="31"/>
    </row>
    <row r="61" spans="95:95" x14ac:dyDescent="0.55000000000000004">
      <c r="CQ61" s="31"/>
    </row>
    <row r="62" spans="95:95" x14ac:dyDescent="0.55000000000000004">
      <c r="CQ62" s="31"/>
    </row>
    <row r="63" spans="95:95" x14ac:dyDescent="0.55000000000000004">
      <c r="CQ63" s="31"/>
    </row>
    <row r="64" spans="95:95" x14ac:dyDescent="0.55000000000000004">
      <c r="CQ64" s="31"/>
    </row>
    <row r="65" spans="95:95" x14ac:dyDescent="0.55000000000000004">
      <c r="CQ65" s="31"/>
    </row>
    <row r="66" spans="95:95" x14ac:dyDescent="0.55000000000000004">
      <c r="CQ66" s="31"/>
    </row>
    <row r="67" spans="95:95" x14ac:dyDescent="0.55000000000000004">
      <c r="CQ67" s="31"/>
    </row>
    <row r="68" spans="95:95" x14ac:dyDescent="0.55000000000000004">
      <c r="CQ68" s="31"/>
    </row>
    <row r="69" spans="95:95" x14ac:dyDescent="0.55000000000000004">
      <c r="CQ69" s="31"/>
    </row>
    <row r="70" spans="95:95" x14ac:dyDescent="0.55000000000000004">
      <c r="CQ70" s="31"/>
    </row>
    <row r="71" spans="95:95" x14ac:dyDescent="0.55000000000000004">
      <c r="CQ71" s="31"/>
    </row>
    <row r="72" spans="95:95" x14ac:dyDescent="0.55000000000000004">
      <c r="CQ72" s="31"/>
    </row>
    <row r="73" spans="95:95" x14ac:dyDescent="0.55000000000000004">
      <c r="CQ73" s="31"/>
    </row>
    <row r="74" spans="95:95" x14ac:dyDescent="0.55000000000000004">
      <c r="CQ74" s="31"/>
    </row>
    <row r="75" spans="95:95" x14ac:dyDescent="0.55000000000000004">
      <c r="CQ75" s="31"/>
    </row>
    <row r="76" spans="95:95" x14ac:dyDescent="0.55000000000000004">
      <c r="CQ76" s="31"/>
    </row>
    <row r="77" spans="95:95" x14ac:dyDescent="0.55000000000000004">
      <c r="CQ77" s="31"/>
    </row>
    <row r="78" spans="95:95" x14ac:dyDescent="0.55000000000000004">
      <c r="CQ78" s="31"/>
    </row>
    <row r="79" spans="95:95" x14ac:dyDescent="0.55000000000000004">
      <c r="CQ79" s="31"/>
    </row>
    <row r="80" spans="95:95" x14ac:dyDescent="0.55000000000000004">
      <c r="CQ80" s="31"/>
    </row>
    <row r="81" spans="95:95" x14ac:dyDescent="0.55000000000000004">
      <c r="CQ81" s="31"/>
    </row>
    <row r="82" spans="95:95" x14ac:dyDescent="0.55000000000000004">
      <c r="CQ82" s="31"/>
    </row>
    <row r="83" spans="95:95" x14ac:dyDescent="0.55000000000000004">
      <c r="CQ83" s="31"/>
    </row>
    <row r="84" spans="95:95" x14ac:dyDescent="0.55000000000000004">
      <c r="CQ84" s="31"/>
    </row>
    <row r="85" spans="95:95" x14ac:dyDescent="0.55000000000000004">
      <c r="CQ85" s="31"/>
    </row>
    <row r="86" spans="95:95" x14ac:dyDescent="0.55000000000000004">
      <c r="CQ86" s="31"/>
    </row>
    <row r="87" spans="95:95" x14ac:dyDescent="0.55000000000000004">
      <c r="CQ87" s="31"/>
    </row>
    <row r="88" spans="95:95" x14ac:dyDescent="0.55000000000000004">
      <c r="CQ88" s="31"/>
    </row>
    <row r="89" spans="95:95" x14ac:dyDescent="0.55000000000000004">
      <c r="CQ89" s="31"/>
    </row>
    <row r="90" spans="95:95" x14ac:dyDescent="0.55000000000000004">
      <c r="CQ90" s="31"/>
    </row>
    <row r="91" spans="95:95" x14ac:dyDescent="0.55000000000000004">
      <c r="CQ91" s="31"/>
    </row>
    <row r="92" spans="95:95" x14ac:dyDescent="0.55000000000000004">
      <c r="CQ92" s="31"/>
    </row>
    <row r="93" spans="95:95" x14ac:dyDescent="0.55000000000000004">
      <c r="CQ93" s="31"/>
    </row>
    <row r="94" spans="95:95" x14ac:dyDescent="0.55000000000000004">
      <c r="CQ94" s="31"/>
    </row>
    <row r="95" spans="95:95" x14ac:dyDescent="0.55000000000000004">
      <c r="CQ95" s="31"/>
    </row>
    <row r="96" spans="95:95" x14ac:dyDescent="0.55000000000000004">
      <c r="CQ96" s="31"/>
    </row>
    <row r="97" spans="95:95" x14ac:dyDescent="0.55000000000000004">
      <c r="CQ97" s="31"/>
    </row>
    <row r="98" spans="95:95" x14ac:dyDescent="0.55000000000000004">
      <c r="CQ98" s="31"/>
    </row>
    <row r="99" spans="95:95" x14ac:dyDescent="0.55000000000000004">
      <c r="CQ99" s="31"/>
    </row>
    <row r="100" spans="95:95" x14ac:dyDescent="0.55000000000000004">
      <c r="CQ100" s="31"/>
    </row>
    <row r="101" spans="95:95" x14ac:dyDescent="0.55000000000000004">
      <c r="CQ101" s="31"/>
    </row>
    <row r="102" spans="95:95" x14ac:dyDescent="0.55000000000000004">
      <c r="CQ102" s="31"/>
    </row>
    <row r="103" spans="95:95" x14ac:dyDescent="0.55000000000000004">
      <c r="CQ103" s="31"/>
    </row>
    <row r="104" spans="95:95" x14ac:dyDescent="0.55000000000000004">
      <c r="CQ104" s="31"/>
    </row>
    <row r="105" spans="95:95" x14ac:dyDescent="0.55000000000000004">
      <c r="CQ105" s="31"/>
    </row>
    <row r="106" spans="95:95" x14ac:dyDescent="0.55000000000000004">
      <c r="CQ106" s="31"/>
    </row>
    <row r="107" spans="95:95" x14ac:dyDescent="0.55000000000000004">
      <c r="CQ107" s="31"/>
    </row>
    <row r="108" spans="95:95" x14ac:dyDescent="0.55000000000000004">
      <c r="CQ108" s="31"/>
    </row>
    <row r="109" spans="95:95" x14ac:dyDescent="0.55000000000000004">
      <c r="CQ109" s="31"/>
    </row>
    <row r="110" spans="95:95" x14ac:dyDescent="0.55000000000000004">
      <c r="CQ110" s="31"/>
    </row>
    <row r="111" spans="95:95" x14ac:dyDescent="0.55000000000000004">
      <c r="CQ111" s="31"/>
    </row>
    <row r="112" spans="95:95" x14ac:dyDescent="0.55000000000000004">
      <c r="CQ112" s="31"/>
    </row>
    <row r="113" spans="95:95" x14ac:dyDescent="0.55000000000000004">
      <c r="CQ113" s="31"/>
    </row>
    <row r="114" spans="95:95" x14ac:dyDescent="0.55000000000000004">
      <c r="CQ114" s="31"/>
    </row>
    <row r="115" spans="95:95" x14ac:dyDescent="0.55000000000000004">
      <c r="CQ115" s="31"/>
    </row>
    <row r="116" spans="95:95" x14ac:dyDescent="0.55000000000000004">
      <c r="CQ116" s="31"/>
    </row>
    <row r="117" spans="95:95" x14ac:dyDescent="0.55000000000000004">
      <c r="CQ117" s="31"/>
    </row>
    <row r="118" spans="95:95" x14ac:dyDescent="0.55000000000000004">
      <c r="CQ118" s="31"/>
    </row>
    <row r="119" spans="95:95" x14ac:dyDescent="0.55000000000000004">
      <c r="CQ119" s="31"/>
    </row>
    <row r="120" spans="95:95" x14ac:dyDescent="0.55000000000000004">
      <c r="CQ120" s="31"/>
    </row>
    <row r="121" spans="95:95" x14ac:dyDescent="0.55000000000000004">
      <c r="CQ121" s="31"/>
    </row>
    <row r="122" spans="95:95" x14ac:dyDescent="0.55000000000000004">
      <c r="CQ122" s="31"/>
    </row>
    <row r="123" spans="95:95" x14ac:dyDescent="0.55000000000000004">
      <c r="CQ123" s="31"/>
    </row>
    <row r="124" spans="95:95" x14ac:dyDescent="0.55000000000000004">
      <c r="CQ124" s="31"/>
    </row>
    <row r="125" spans="95:95" x14ac:dyDescent="0.55000000000000004">
      <c r="CQ125" s="31"/>
    </row>
    <row r="126" spans="95:95" x14ac:dyDescent="0.55000000000000004">
      <c r="CQ126" s="31"/>
    </row>
    <row r="127" spans="95:95" x14ac:dyDescent="0.55000000000000004">
      <c r="CQ127" s="31"/>
    </row>
    <row r="128" spans="95:95" x14ac:dyDescent="0.55000000000000004">
      <c r="CQ128" s="31"/>
    </row>
    <row r="129" spans="95:95" x14ac:dyDescent="0.55000000000000004">
      <c r="CQ129" s="31"/>
    </row>
    <row r="130" spans="95:95" x14ac:dyDescent="0.55000000000000004">
      <c r="CQ130" s="31"/>
    </row>
    <row r="131" spans="95:95" x14ac:dyDescent="0.55000000000000004">
      <c r="CQ131" s="31"/>
    </row>
    <row r="132" spans="95:95" x14ac:dyDescent="0.55000000000000004">
      <c r="CQ132" s="31"/>
    </row>
    <row r="133" spans="95:95" x14ac:dyDescent="0.55000000000000004">
      <c r="CQ133" s="31"/>
    </row>
    <row r="134" spans="95:95" x14ac:dyDescent="0.55000000000000004">
      <c r="CQ134" s="31"/>
    </row>
    <row r="135" spans="95:95" x14ac:dyDescent="0.55000000000000004">
      <c r="CQ135" s="31"/>
    </row>
    <row r="136" spans="95:95" x14ac:dyDescent="0.55000000000000004">
      <c r="CQ136" s="31"/>
    </row>
    <row r="137" spans="95:95" x14ac:dyDescent="0.55000000000000004">
      <c r="CQ137" s="31"/>
    </row>
    <row r="138" spans="95:95" x14ac:dyDescent="0.55000000000000004">
      <c r="CQ138" s="31"/>
    </row>
    <row r="139" spans="95:95" x14ac:dyDescent="0.55000000000000004">
      <c r="CQ139" s="31"/>
    </row>
    <row r="140" spans="95:95" x14ac:dyDescent="0.55000000000000004">
      <c r="CQ140" s="31"/>
    </row>
    <row r="141" spans="95:95" x14ac:dyDescent="0.55000000000000004">
      <c r="CQ141" s="31"/>
    </row>
    <row r="142" spans="95:95" x14ac:dyDescent="0.55000000000000004">
      <c r="CQ142" s="31"/>
    </row>
    <row r="143" spans="95:95" x14ac:dyDescent="0.55000000000000004">
      <c r="CQ143" s="31"/>
    </row>
    <row r="144" spans="95:95" x14ac:dyDescent="0.55000000000000004">
      <c r="CQ144" s="31"/>
    </row>
    <row r="145" spans="95:95" x14ac:dyDescent="0.55000000000000004">
      <c r="CQ145" s="31"/>
    </row>
    <row r="146" spans="95:95" x14ac:dyDescent="0.55000000000000004">
      <c r="CQ146" s="31"/>
    </row>
    <row r="147" spans="95:95" x14ac:dyDescent="0.55000000000000004">
      <c r="CQ147" s="31"/>
    </row>
    <row r="148" spans="95:95" x14ac:dyDescent="0.55000000000000004">
      <c r="CQ148" s="31"/>
    </row>
    <row r="149" spans="95:95" x14ac:dyDescent="0.55000000000000004">
      <c r="CQ149" s="31"/>
    </row>
    <row r="150" spans="95:95" x14ac:dyDescent="0.55000000000000004">
      <c r="CQ150" s="31"/>
    </row>
    <row r="151" spans="95:95" x14ac:dyDescent="0.55000000000000004">
      <c r="CQ151" s="31"/>
    </row>
    <row r="152" spans="95:95" x14ac:dyDescent="0.55000000000000004">
      <c r="CQ152" s="31"/>
    </row>
    <row r="153" spans="95:95" x14ac:dyDescent="0.55000000000000004">
      <c r="CQ153" s="31"/>
    </row>
    <row r="154" spans="95:95" x14ac:dyDescent="0.55000000000000004">
      <c r="CQ154" s="31"/>
    </row>
    <row r="155" spans="95:95" x14ac:dyDescent="0.55000000000000004">
      <c r="CQ155" s="31"/>
    </row>
    <row r="156" spans="95:95" x14ac:dyDescent="0.55000000000000004">
      <c r="CQ156" s="31"/>
    </row>
    <row r="157" spans="95:95" x14ac:dyDescent="0.55000000000000004">
      <c r="CQ157" s="31"/>
    </row>
    <row r="158" spans="95:95" x14ac:dyDescent="0.55000000000000004">
      <c r="CQ158" s="31"/>
    </row>
    <row r="159" spans="95:95" x14ac:dyDescent="0.55000000000000004">
      <c r="CQ159" s="31"/>
    </row>
    <row r="160" spans="95:95" x14ac:dyDescent="0.55000000000000004">
      <c r="CQ160" s="31"/>
    </row>
    <row r="161" spans="95:95" x14ac:dyDescent="0.55000000000000004">
      <c r="CQ161" s="31"/>
    </row>
    <row r="162" spans="95:95" x14ac:dyDescent="0.55000000000000004">
      <c r="CQ162" s="31"/>
    </row>
    <row r="163" spans="95:95" x14ac:dyDescent="0.55000000000000004">
      <c r="CQ163" s="31"/>
    </row>
    <row r="164" spans="95:95" x14ac:dyDescent="0.55000000000000004">
      <c r="CQ164" s="31"/>
    </row>
    <row r="165" spans="95:95" x14ac:dyDescent="0.55000000000000004">
      <c r="CQ165" s="31"/>
    </row>
    <row r="166" spans="95:95" x14ac:dyDescent="0.55000000000000004">
      <c r="CQ166" s="31"/>
    </row>
    <row r="167" spans="95:95" x14ac:dyDescent="0.55000000000000004">
      <c r="CQ167" s="31"/>
    </row>
    <row r="168" spans="95:95" x14ac:dyDescent="0.55000000000000004">
      <c r="CQ168" s="31"/>
    </row>
    <row r="169" spans="95:95" x14ac:dyDescent="0.55000000000000004">
      <c r="CQ169" s="31"/>
    </row>
    <row r="170" spans="95:95" x14ac:dyDescent="0.55000000000000004">
      <c r="CQ170" s="31"/>
    </row>
    <row r="171" spans="95:95" x14ac:dyDescent="0.55000000000000004">
      <c r="CQ171" s="31"/>
    </row>
    <row r="172" spans="95:95" x14ac:dyDescent="0.55000000000000004">
      <c r="CQ172" s="31"/>
    </row>
    <row r="173" spans="95:95" x14ac:dyDescent="0.55000000000000004">
      <c r="CQ173" s="31"/>
    </row>
    <row r="174" spans="95:95" x14ac:dyDescent="0.55000000000000004">
      <c r="CQ174" s="31"/>
    </row>
    <row r="175" spans="95:95" x14ac:dyDescent="0.55000000000000004">
      <c r="CQ175" s="31"/>
    </row>
    <row r="176" spans="95:95" x14ac:dyDescent="0.55000000000000004">
      <c r="CQ176" s="31"/>
    </row>
    <row r="177" spans="95:95" x14ac:dyDescent="0.55000000000000004">
      <c r="CQ177" s="31"/>
    </row>
    <row r="178" spans="95:95" x14ac:dyDescent="0.55000000000000004">
      <c r="CQ178" s="31"/>
    </row>
    <row r="179" spans="95:95" x14ac:dyDescent="0.55000000000000004">
      <c r="CQ179" s="31"/>
    </row>
    <row r="180" spans="95:95" x14ac:dyDescent="0.55000000000000004">
      <c r="CQ180" s="31"/>
    </row>
    <row r="181" spans="95:95" x14ac:dyDescent="0.55000000000000004">
      <c r="CQ181" s="31"/>
    </row>
    <row r="182" spans="95:95" x14ac:dyDescent="0.55000000000000004">
      <c r="CQ182" s="31"/>
    </row>
    <row r="183" spans="95:95" x14ac:dyDescent="0.55000000000000004">
      <c r="CQ183" s="31"/>
    </row>
    <row r="184" spans="95:95" x14ac:dyDescent="0.55000000000000004">
      <c r="CQ184" s="31"/>
    </row>
    <row r="185" spans="95:95" x14ac:dyDescent="0.55000000000000004">
      <c r="CQ185" s="31"/>
    </row>
    <row r="186" spans="95:95" x14ac:dyDescent="0.55000000000000004">
      <c r="CQ186" s="31"/>
    </row>
    <row r="187" spans="95:95" x14ac:dyDescent="0.55000000000000004">
      <c r="CQ187" s="31"/>
    </row>
    <row r="188" spans="95:95" x14ac:dyDescent="0.55000000000000004">
      <c r="CQ188" s="31"/>
    </row>
    <row r="189" spans="95:95" x14ac:dyDescent="0.55000000000000004">
      <c r="CQ189" s="31"/>
    </row>
    <row r="190" spans="95:95" x14ac:dyDescent="0.55000000000000004">
      <c r="CQ190" s="31"/>
    </row>
    <row r="191" spans="95:95" x14ac:dyDescent="0.55000000000000004">
      <c r="CQ191" s="31"/>
    </row>
    <row r="192" spans="95:95" x14ac:dyDescent="0.55000000000000004">
      <c r="CQ192" s="31"/>
    </row>
    <row r="193" spans="95:95" x14ac:dyDescent="0.55000000000000004">
      <c r="CQ193" s="31"/>
    </row>
    <row r="194" spans="95:95" x14ac:dyDescent="0.55000000000000004">
      <c r="CQ194" s="31"/>
    </row>
    <row r="195" spans="95:95" x14ac:dyDescent="0.55000000000000004">
      <c r="CQ195" s="31"/>
    </row>
    <row r="196" spans="95:95" x14ac:dyDescent="0.55000000000000004">
      <c r="CQ196" s="31"/>
    </row>
  </sheetData>
  <mergeCells count="5">
    <mergeCell ref="CQ1:CQ3"/>
    <mergeCell ref="CH1:CI1"/>
    <mergeCell ref="CJ1:CK1"/>
    <mergeCell ref="CL1:CM1"/>
    <mergeCell ref="CN1:C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A458-D3D6-4C1F-94CC-E006D612AFA6}">
  <sheetPr codeName="Sheet13">
    <tabColor theme="3"/>
  </sheetPr>
  <dimension ref="A1:CS31"/>
  <sheetViews>
    <sheetView topLeftCell="BX1" workbookViewId="0">
      <selection activeCell="CI4" sqref="CI4"/>
    </sheetView>
  </sheetViews>
  <sheetFormatPr defaultRowHeight="14.4" x14ac:dyDescent="0.55000000000000004"/>
  <cols>
    <col min="2" max="2" width="21.41796875" bestFit="1" customWidth="1"/>
    <col min="3" max="3" width="18.20703125" bestFit="1" customWidth="1"/>
    <col min="4" max="4" width="0" hidden="1" customWidth="1"/>
    <col min="9" max="11" width="0" hidden="1" customWidth="1"/>
    <col min="14" max="16" width="0" hidden="1" customWidth="1"/>
    <col min="22" max="24" width="0" hidden="1" customWidth="1"/>
    <col min="28" max="32" width="0" hidden="1" customWidth="1"/>
    <col min="34" max="35" width="0" hidden="1" customWidth="1"/>
    <col min="37" max="38" width="0" hidden="1" customWidth="1"/>
    <col min="47" max="49" width="0" hidden="1" customWidth="1"/>
    <col min="52" max="52" width="0" hidden="1" customWidth="1"/>
    <col min="55" max="56" width="0" hidden="1" customWidth="1"/>
    <col min="59" max="74" width="0" hidden="1" customWidth="1"/>
    <col min="78" max="78" width="0" hidden="1" customWidth="1"/>
    <col min="84" max="84" width="0" hidden="1" customWidth="1"/>
    <col min="94" max="94" width="10" bestFit="1" customWidth="1"/>
  </cols>
  <sheetData>
    <row r="1" spans="1:97" ht="14.7" thickBot="1" x14ac:dyDescent="0.6">
      <c r="CG1" s="20" t="s">
        <v>391</v>
      </c>
      <c r="CH1" s="127" t="s">
        <v>388</v>
      </c>
      <c r="CI1" s="128"/>
      <c r="CJ1" s="129" t="s">
        <v>393</v>
      </c>
      <c r="CK1" s="129"/>
      <c r="CL1" s="125" t="s">
        <v>394</v>
      </c>
      <c r="CM1" s="125"/>
      <c r="CN1" s="126" t="s">
        <v>397</v>
      </c>
      <c r="CO1" s="126"/>
      <c r="CP1" s="126"/>
      <c r="CQ1" s="124" t="s">
        <v>399</v>
      </c>
    </row>
    <row r="2" spans="1:97" x14ac:dyDescent="0.55000000000000004">
      <c r="CG2" s="23" t="s">
        <v>392</v>
      </c>
      <c r="CH2" s="22" t="s">
        <v>389</v>
      </c>
      <c r="CI2" s="22" t="s">
        <v>390</v>
      </c>
      <c r="CJ2" s="24" t="s">
        <v>389</v>
      </c>
      <c r="CK2" s="24" t="s">
        <v>390</v>
      </c>
      <c r="CL2" s="22" t="s">
        <v>395</v>
      </c>
      <c r="CM2" s="22" t="s">
        <v>398</v>
      </c>
      <c r="CN2" s="25" t="s">
        <v>395</v>
      </c>
      <c r="CO2" s="24" t="s">
        <v>398</v>
      </c>
      <c r="CP2" s="24"/>
      <c r="CQ2" s="124"/>
    </row>
    <row r="3" spans="1:97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97"/>
      <c r="CH3" s="98"/>
      <c r="CI3" s="98"/>
      <c r="CJ3" s="97"/>
      <c r="CK3" s="97"/>
      <c r="CL3" s="98"/>
      <c r="CM3" s="98"/>
      <c r="CN3" s="99"/>
      <c r="CO3" s="97"/>
      <c r="CP3" s="97"/>
      <c r="CQ3" s="124"/>
    </row>
    <row r="4" spans="1:97" x14ac:dyDescent="0.55000000000000004">
      <c r="A4" s="1" t="s">
        <v>446</v>
      </c>
      <c r="B4" s="1" t="s">
        <v>447</v>
      </c>
      <c r="C4" s="1" t="s">
        <v>447</v>
      </c>
      <c r="D4" s="1" t="s">
        <v>98</v>
      </c>
      <c r="E4" s="4">
        <v>204</v>
      </c>
      <c r="F4" s="2">
        <v>60.2</v>
      </c>
      <c r="G4" s="2">
        <v>18.3</v>
      </c>
      <c r="H4" s="11">
        <v>18.25</v>
      </c>
      <c r="I4" s="1" t="s">
        <v>98</v>
      </c>
      <c r="J4" s="1" t="s">
        <v>98</v>
      </c>
      <c r="K4" s="1" t="s">
        <v>98</v>
      </c>
      <c r="L4" s="2">
        <v>18.100000000000001</v>
      </c>
      <c r="M4" s="11">
        <v>18.125</v>
      </c>
      <c r="N4" s="11" t="s">
        <v>98</v>
      </c>
      <c r="O4" s="1" t="s">
        <v>98</v>
      </c>
      <c r="P4" s="1" t="s">
        <v>98</v>
      </c>
      <c r="Q4" s="3">
        <v>1.1299999999999999</v>
      </c>
      <c r="R4" s="11">
        <v>1.125</v>
      </c>
      <c r="S4" s="13">
        <v>0.5625</v>
      </c>
      <c r="T4" s="3">
        <v>1.1299999999999999</v>
      </c>
      <c r="U4" s="13">
        <v>1.125</v>
      </c>
      <c r="V4" s="1" t="s">
        <v>98</v>
      </c>
      <c r="W4" s="1" t="s">
        <v>98</v>
      </c>
      <c r="X4" s="1" t="s">
        <v>98</v>
      </c>
      <c r="Y4" s="3">
        <v>2.31</v>
      </c>
      <c r="Z4" s="13">
        <v>2.3125</v>
      </c>
      <c r="AA4" s="13">
        <v>1.75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3">
        <v>8.01</v>
      </c>
      <c r="AH4" s="1" t="s">
        <v>98</v>
      </c>
      <c r="AI4" s="1" t="s">
        <v>98</v>
      </c>
      <c r="AJ4" s="2">
        <v>12.1</v>
      </c>
      <c r="AK4" s="1" t="s">
        <v>98</v>
      </c>
      <c r="AL4" s="1" t="s">
        <v>98</v>
      </c>
      <c r="AM4" s="4">
        <v>3480</v>
      </c>
      <c r="AN4" s="4">
        <v>433</v>
      </c>
      <c r="AO4" s="4">
        <v>380</v>
      </c>
      <c r="AP4" s="3">
        <v>7.6</v>
      </c>
      <c r="AQ4" s="4">
        <v>1120</v>
      </c>
      <c r="AR4" s="4">
        <v>191</v>
      </c>
      <c r="AS4" s="4">
        <v>124</v>
      </c>
      <c r="AT4" s="3">
        <v>4.3099999999999996</v>
      </c>
      <c r="AU4" s="1" t="s">
        <v>98</v>
      </c>
      <c r="AV4" s="1" t="s">
        <v>98</v>
      </c>
      <c r="AW4" s="1" t="s">
        <v>98</v>
      </c>
      <c r="AX4" s="2">
        <v>29.5</v>
      </c>
      <c r="AY4" s="4">
        <v>82500</v>
      </c>
      <c r="AZ4" s="1" t="s">
        <v>98</v>
      </c>
      <c r="BA4" s="2">
        <v>77.7</v>
      </c>
      <c r="BB4" s="4">
        <v>397</v>
      </c>
      <c r="BC4" s="1" t="s">
        <v>98</v>
      </c>
      <c r="BD4" s="1" t="s">
        <v>98</v>
      </c>
      <c r="BE4" s="2">
        <v>82.3</v>
      </c>
      <c r="BF4" s="4">
        <v>212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98</v>
      </c>
      <c r="BW4" s="3">
        <v>5.03</v>
      </c>
      <c r="BX4" s="2">
        <v>17.2</v>
      </c>
      <c r="BY4" s="2">
        <v>86.6</v>
      </c>
      <c r="BZ4" s="1" t="s">
        <v>98</v>
      </c>
      <c r="CA4" s="4">
        <v>105</v>
      </c>
      <c r="CB4" s="2">
        <v>54.7</v>
      </c>
      <c r="CC4" s="2">
        <v>72.800000000000011</v>
      </c>
      <c r="CD4" s="11">
        <v>13.5</v>
      </c>
      <c r="CE4" s="11">
        <v>7.5</v>
      </c>
      <c r="CF4" s="1" t="s">
        <v>98</v>
      </c>
      <c r="CG4" s="4">
        <f>Beams!$B$11/F4</f>
        <v>186.71096345514948</v>
      </c>
      <c r="CH4" s="4">
        <f>Beams!$B$9/AO4</f>
        <v>29.578947368421051</v>
      </c>
      <c r="CI4" s="4">
        <f>Beams!$C$9/AS4</f>
        <v>90.645161290322577</v>
      </c>
      <c r="CJ4" s="4">
        <f>Beams!$B$8*BE4/(AQ4*2*T4)</f>
        <v>365.45986093552466</v>
      </c>
      <c r="CK4" s="4">
        <f>Beams!$C$8*BF4/(AM4*Q4)</f>
        <v>605.96073644593639</v>
      </c>
      <c r="CL4" s="4">
        <f>Beams!$B$12*T4/AX4</f>
        <v>430.54915254237284</v>
      </c>
      <c r="CM4" s="4">
        <f>Beams!$B$12*Q4/AX4</f>
        <v>430.54915254237284</v>
      </c>
      <c r="CN4" s="4">
        <f>SQRT( (CG4 + CH4 + CI4)^2 + 3 * ( CJ4^2 + CL4^2 ) )</f>
        <v>1025.1875860658215</v>
      </c>
      <c r="CO4" s="4">
        <f>SQRT( (CG4 + CH4 + CI4)^2 + 3 * ( CK4^2 + CM4^2 ) )</f>
        <v>1323.5906085722775</v>
      </c>
      <c r="CP4" s="4"/>
      <c r="CQ4" s="3">
        <f>MIN(Beams!$B$21:$B$22)/MAX(CN4:CP4)-1</f>
        <v>14.110412442086966</v>
      </c>
      <c r="CR4">
        <f>SQRT( (CG4 + CH4 + CI4)^2 + 3 * ( CJ4^2 + CL4^2 ) )</f>
        <v>1025.1875860658215</v>
      </c>
      <c r="CS4">
        <f>SQRT( (CG4 + CH4 + CI4)^2 + 3 * ( CJ4^2 + CL4^2 ) )</f>
        <v>1025.1875860658215</v>
      </c>
    </row>
    <row r="5" spans="1:97" x14ac:dyDescent="0.55000000000000004">
      <c r="A5" s="1" t="s">
        <v>446</v>
      </c>
      <c r="B5" s="1" t="s">
        <v>448</v>
      </c>
      <c r="C5" s="1" t="s">
        <v>448</v>
      </c>
      <c r="D5" s="1" t="s">
        <v>98</v>
      </c>
      <c r="E5" s="4">
        <v>181</v>
      </c>
      <c r="F5" s="2">
        <v>53.2</v>
      </c>
      <c r="G5" s="2">
        <v>18</v>
      </c>
      <c r="H5" s="11">
        <v>18</v>
      </c>
      <c r="I5" s="1" t="s">
        <v>98</v>
      </c>
      <c r="J5" s="1" t="s">
        <v>98</v>
      </c>
      <c r="K5" s="1" t="s">
        <v>98</v>
      </c>
      <c r="L5" s="2">
        <v>18</v>
      </c>
      <c r="M5" s="11">
        <v>18</v>
      </c>
      <c r="N5" s="11" t="s">
        <v>98</v>
      </c>
      <c r="O5" s="1" t="s">
        <v>98</v>
      </c>
      <c r="P5" s="1" t="s">
        <v>98</v>
      </c>
      <c r="Q5" s="3">
        <v>1</v>
      </c>
      <c r="R5" s="11">
        <v>1</v>
      </c>
      <c r="S5" s="13">
        <v>0.5</v>
      </c>
      <c r="T5" s="14">
        <v>1</v>
      </c>
      <c r="U5" s="13">
        <v>1</v>
      </c>
      <c r="V5" s="1" t="s">
        <v>98</v>
      </c>
      <c r="W5" s="1" t="s">
        <v>98</v>
      </c>
      <c r="X5" s="1" t="s">
        <v>98</v>
      </c>
      <c r="Y5" s="3">
        <v>2.1800000000000002</v>
      </c>
      <c r="Z5" s="13">
        <v>2.1875</v>
      </c>
      <c r="AA5" s="13">
        <v>1.6875</v>
      </c>
      <c r="AB5" s="1" t="s">
        <v>98</v>
      </c>
      <c r="AC5" s="1" t="s">
        <v>98</v>
      </c>
      <c r="AD5" s="1" t="s">
        <v>98</v>
      </c>
      <c r="AE5" s="1" t="s">
        <v>98</v>
      </c>
      <c r="AF5" s="1" t="s">
        <v>98</v>
      </c>
      <c r="AG5" s="3">
        <v>9</v>
      </c>
      <c r="AH5" s="1" t="s">
        <v>98</v>
      </c>
      <c r="AI5" s="1" t="s">
        <v>98</v>
      </c>
      <c r="AJ5" s="2">
        <v>13.6</v>
      </c>
      <c r="AK5" s="1" t="s">
        <v>98</v>
      </c>
      <c r="AL5" s="1" t="s">
        <v>98</v>
      </c>
      <c r="AM5" s="4">
        <v>3020</v>
      </c>
      <c r="AN5" s="4">
        <v>379</v>
      </c>
      <c r="AO5" s="4">
        <v>336</v>
      </c>
      <c r="AP5" s="3">
        <v>7.53</v>
      </c>
      <c r="AQ5" s="4">
        <v>974</v>
      </c>
      <c r="AR5" s="4">
        <v>167</v>
      </c>
      <c r="AS5" s="4">
        <v>108</v>
      </c>
      <c r="AT5" s="3">
        <v>4.28</v>
      </c>
      <c r="AU5" s="1" t="s">
        <v>98</v>
      </c>
      <c r="AV5" s="1" t="s">
        <v>98</v>
      </c>
      <c r="AW5" s="1" t="s">
        <v>98</v>
      </c>
      <c r="AX5" s="2">
        <v>20.7</v>
      </c>
      <c r="AY5" s="4">
        <v>70400</v>
      </c>
      <c r="AZ5" s="1" t="s">
        <v>98</v>
      </c>
      <c r="BA5" s="2">
        <v>76.5</v>
      </c>
      <c r="BB5" s="4">
        <v>344</v>
      </c>
      <c r="BC5" s="1" t="s">
        <v>98</v>
      </c>
      <c r="BD5" s="1" t="s">
        <v>98</v>
      </c>
      <c r="BE5" s="2">
        <v>72.3</v>
      </c>
      <c r="BF5" s="4">
        <v>185</v>
      </c>
      <c r="BG5" s="1" t="s">
        <v>98</v>
      </c>
      <c r="BH5" s="1" t="s">
        <v>98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" t="s">
        <v>98</v>
      </c>
      <c r="BV5" s="1" t="s">
        <v>98</v>
      </c>
      <c r="BW5" s="3">
        <v>4.96</v>
      </c>
      <c r="BX5" s="2">
        <v>17</v>
      </c>
      <c r="BY5" s="2">
        <v>86</v>
      </c>
      <c r="BZ5" s="1" t="s">
        <v>98</v>
      </c>
      <c r="CA5" s="4">
        <v>104</v>
      </c>
      <c r="CB5" s="2">
        <v>54</v>
      </c>
      <c r="CC5" s="2">
        <v>72</v>
      </c>
      <c r="CD5" s="11">
        <v>13.5</v>
      </c>
      <c r="CE5" s="11">
        <v>7.5</v>
      </c>
      <c r="CF5" s="1" t="s">
        <v>98</v>
      </c>
      <c r="CG5" s="4">
        <f>Beams!$B$11/F5</f>
        <v>211.27819548872179</v>
      </c>
      <c r="CH5" s="4">
        <f>Beams!$B$9/AO5</f>
        <v>33.452380952380949</v>
      </c>
      <c r="CI5" s="4">
        <f>Beams!$C$9/AS5</f>
        <v>104.07407407407408</v>
      </c>
      <c r="CJ5" s="4">
        <f>Beams!$B$8*BE5/(AQ5*2*T5)</f>
        <v>417.17248459958932</v>
      </c>
      <c r="CK5" s="4">
        <f>Beams!$C$8*BF5/(AM5*Q5)</f>
        <v>688.54304635761594</v>
      </c>
      <c r="CL5" s="4">
        <f>Beams!$B$12*T5/AX5</f>
        <v>542.99516908212559</v>
      </c>
      <c r="CM5" s="4">
        <f>Beams!$B$12*Q5/AX5</f>
        <v>542.99516908212559</v>
      </c>
      <c r="CN5" s="4">
        <f t="shared" ref="CN5:CN25" si="0">SQRT( (CG5 + CH5 + CI5)^2 + 3 * ( CJ5^2 + CL5^2 ) )</f>
        <v>1236.2421246995173</v>
      </c>
      <c r="CO5" s="4">
        <f t="shared" ref="CO5:CO25" si="1">SQRT( (CG5 + CH5 + CI5)^2 + 3 * ( CK5^2 + CM5^2 ) )</f>
        <v>1558.3550703298883</v>
      </c>
      <c r="CP5" s="4"/>
      <c r="CQ5" s="3">
        <f>MIN(Beams!$B$21:$B$22)/MAX(CN5:CP5)-1</f>
        <v>11.8340455784356</v>
      </c>
    </row>
    <row r="6" spans="1:97" x14ac:dyDescent="0.55000000000000004">
      <c r="A6" s="1" t="s">
        <v>446</v>
      </c>
      <c r="B6" s="1" t="s">
        <v>449</v>
      </c>
      <c r="C6" s="1" t="s">
        <v>449</v>
      </c>
      <c r="D6" s="1" t="s">
        <v>98</v>
      </c>
      <c r="E6" s="4">
        <v>157</v>
      </c>
      <c r="F6" s="2">
        <v>46.2</v>
      </c>
      <c r="G6" s="2">
        <v>17.7</v>
      </c>
      <c r="H6" s="11">
        <v>17.75</v>
      </c>
      <c r="I6" s="1" t="s">
        <v>98</v>
      </c>
      <c r="J6" s="1" t="s">
        <v>98</v>
      </c>
      <c r="K6" s="1" t="s">
        <v>98</v>
      </c>
      <c r="L6" s="2">
        <v>17.899999999999999</v>
      </c>
      <c r="M6" s="11">
        <v>17.875</v>
      </c>
      <c r="N6" s="11" t="s">
        <v>98</v>
      </c>
      <c r="O6" s="1" t="s">
        <v>98</v>
      </c>
      <c r="P6" s="1" t="s">
        <v>98</v>
      </c>
      <c r="Q6" s="14">
        <v>0.87</v>
      </c>
      <c r="R6" s="11">
        <v>0.875</v>
      </c>
      <c r="S6" s="13">
        <v>0.4375</v>
      </c>
      <c r="T6" s="14">
        <v>0.87</v>
      </c>
      <c r="U6" s="13">
        <v>0.875</v>
      </c>
      <c r="V6" s="1" t="s">
        <v>98</v>
      </c>
      <c r="W6" s="1" t="s">
        <v>98</v>
      </c>
      <c r="X6" s="1" t="s">
        <v>98</v>
      </c>
      <c r="Y6" s="3">
        <v>2.0499999999999998</v>
      </c>
      <c r="Z6" s="13">
        <v>2.0625</v>
      </c>
      <c r="AA6" s="13">
        <v>1.625</v>
      </c>
      <c r="AB6" s="1" t="s">
        <v>98</v>
      </c>
      <c r="AC6" s="1" t="s">
        <v>98</v>
      </c>
      <c r="AD6" s="1" t="s">
        <v>98</v>
      </c>
      <c r="AE6" s="1" t="s">
        <v>98</v>
      </c>
      <c r="AF6" s="1" t="s">
        <v>98</v>
      </c>
      <c r="AG6" s="2">
        <v>10.3</v>
      </c>
      <c r="AH6" s="1" t="s">
        <v>98</v>
      </c>
      <c r="AI6" s="1" t="s">
        <v>98</v>
      </c>
      <c r="AJ6" s="2">
        <v>15.6</v>
      </c>
      <c r="AK6" s="1" t="s">
        <v>98</v>
      </c>
      <c r="AL6" s="1" t="s">
        <v>98</v>
      </c>
      <c r="AM6" s="4">
        <v>2570</v>
      </c>
      <c r="AN6" s="4">
        <v>327</v>
      </c>
      <c r="AO6" s="4">
        <v>290</v>
      </c>
      <c r="AP6" s="3">
        <v>7.46</v>
      </c>
      <c r="AQ6" s="4">
        <v>833</v>
      </c>
      <c r="AR6" s="4">
        <v>143</v>
      </c>
      <c r="AS6" s="2">
        <v>93.1</v>
      </c>
      <c r="AT6" s="3">
        <v>4.25</v>
      </c>
      <c r="AU6" s="1" t="s">
        <v>98</v>
      </c>
      <c r="AV6" s="1" t="s">
        <v>98</v>
      </c>
      <c r="AW6" s="1" t="s">
        <v>98</v>
      </c>
      <c r="AX6" s="2">
        <v>13.9</v>
      </c>
      <c r="AY6" s="4">
        <v>59000</v>
      </c>
      <c r="AZ6" s="1" t="s">
        <v>98</v>
      </c>
      <c r="BA6" s="2">
        <v>75.3</v>
      </c>
      <c r="BB6" s="4">
        <v>293</v>
      </c>
      <c r="BC6" s="1" t="s">
        <v>98</v>
      </c>
      <c r="BD6" s="1" t="s">
        <v>98</v>
      </c>
      <c r="BE6" s="2">
        <v>62.3</v>
      </c>
      <c r="BF6" s="4">
        <v>159</v>
      </c>
      <c r="BG6" s="1" t="s">
        <v>98</v>
      </c>
      <c r="BH6" s="1" t="s">
        <v>98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98</v>
      </c>
      <c r="BR6" s="1" t="s">
        <v>98</v>
      </c>
      <c r="BS6" s="1" t="s">
        <v>98</v>
      </c>
      <c r="BT6" s="1" t="s">
        <v>98</v>
      </c>
      <c r="BU6" s="1" t="s">
        <v>98</v>
      </c>
      <c r="BV6" s="1" t="s">
        <v>98</v>
      </c>
      <c r="BW6" s="3">
        <v>4.92</v>
      </c>
      <c r="BX6" s="2">
        <v>16.8</v>
      </c>
      <c r="BY6" s="2">
        <v>85.3</v>
      </c>
      <c r="BZ6" s="1" t="s">
        <v>98</v>
      </c>
      <c r="CA6" s="4">
        <v>103</v>
      </c>
      <c r="CB6" s="2">
        <v>53.3</v>
      </c>
      <c r="CC6" s="2">
        <v>71.199999999999989</v>
      </c>
      <c r="CD6" s="11">
        <v>13.5</v>
      </c>
      <c r="CE6" s="11">
        <v>7.5</v>
      </c>
      <c r="CF6" s="1" t="s">
        <v>98</v>
      </c>
      <c r="CG6" s="4">
        <f>Beams!$B$11/F6</f>
        <v>243.29004329004329</v>
      </c>
      <c r="CH6" s="4">
        <f>Beams!$B$9/AO6</f>
        <v>38.758620689655174</v>
      </c>
      <c r="CI6" s="4">
        <f>Beams!$C$9/AS6</f>
        <v>120.73039742212676</v>
      </c>
      <c r="CJ6" s="4">
        <f>Beams!$B$8*BE6/(AQ6*2*T6)</f>
        <v>483.1256640587269</v>
      </c>
      <c r="CK6" s="4">
        <f>Beams!$C$8*BF6/(AM6*Q6)</f>
        <v>799.30229437810272</v>
      </c>
      <c r="CL6" s="4">
        <f>Beams!$B$12*T6/AX6</f>
        <v>703.51079136690646</v>
      </c>
      <c r="CM6" s="4">
        <f>Beams!$B$12*Q6/AX6</f>
        <v>703.51079136690646</v>
      </c>
      <c r="CN6" s="4">
        <f t="shared" si="0"/>
        <v>1532.0719613743231</v>
      </c>
      <c r="CO6" s="4">
        <f t="shared" si="1"/>
        <v>1887.7673973260332</v>
      </c>
      <c r="CP6" s="4"/>
      <c r="CQ6" s="3">
        <f>MIN(Beams!$B$21:$B$22)/MAX(CN6:CP6)-1</f>
        <v>9.5945255905623803</v>
      </c>
    </row>
    <row r="7" spans="1:97" x14ac:dyDescent="0.55000000000000004">
      <c r="A7" s="1" t="s">
        <v>446</v>
      </c>
      <c r="B7" s="1" t="s">
        <v>450</v>
      </c>
      <c r="C7" s="1" t="s">
        <v>450</v>
      </c>
      <c r="D7" s="1" t="s">
        <v>98</v>
      </c>
      <c r="E7" s="4">
        <v>135</v>
      </c>
      <c r="F7" s="2">
        <v>39.9</v>
      </c>
      <c r="G7" s="2">
        <v>17.5</v>
      </c>
      <c r="H7" s="11">
        <v>17.5</v>
      </c>
      <c r="I7" s="1" t="s">
        <v>98</v>
      </c>
      <c r="J7" s="1" t="s">
        <v>98</v>
      </c>
      <c r="K7" s="1" t="s">
        <v>98</v>
      </c>
      <c r="L7" s="2">
        <v>17.8</v>
      </c>
      <c r="M7" s="11">
        <v>17.75</v>
      </c>
      <c r="N7" s="11" t="s">
        <v>98</v>
      </c>
      <c r="O7" s="1" t="s">
        <v>98</v>
      </c>
      <c r="P7" s="1" t="s">
        <v>98</v>
      </c>
      <c r="Q7" s="14">
        <v>0.75</v>
      </c>
      <c r="R7" s="11">
        <v>0.75</v>
      </c>
      <c r="S7" s="13">
        <v>0.375</v>
      </c>
      <c r="T7" s="14">
        <v>0.75</v>
      </c>
      <c r="U7" s="13">
        <v>0.75</v>
      </c>
      <c r="V7" s="1" t="s">
        <v>98</v>
      </c>
      <c r="W7" s="1" t="s">
        <v>98</v>
      </c>
      <c r="X7" s="1" t="s">
        <v>98</v>
      </c>
      <c r="Y7" s="3">
        <v>1.93</v>
      </c>
      <c r="Z7" s="13">
        <v>1.9375</v>
      </c>
      <c r="AA7" s="13">
        <v>1.5625</v>
      </c>
      <c r="AB7" s="1" t="s">
        <v>98</v>
      </c>
      <c r="AC7" s="1" t="s">
        <v>98</v>
      </c>
      <c r="AD7" s="1" t="s">
        <v>98</v>
      </c>
      <c r="AE7" s="1" t="s">
        <v>98</v>
      </c>
      <c r="AF7" s="1" t="s">
        <v>98</v>
      </c>
      <c r="AG7" s="2">
        <v>11.9</v>
      </c>
      <c r="AH7" s="1" t="s">
        <v>98</v>
      </c>
      <c r="AI7" s="1" t="s">
        <v>98</v>
      </c>
      <c r="AJ7" s="2">
        <v>18.2</v>
      </c>
      <c r="AK7" s="1" t="s">
        <v>98</v>
      </c>
      <c r="AL7" s="1" t="s">
        <v>98</v>
      </c>
      <c r="AM7" s="4">
        <v>2200</v>
      </c>
      <c r="AN7" s="4">
        <v>281</v>
      </c>
      <c r="AO7" s="4">
        <v>251</v>
      </c>
      <c r="AP7" s="3">
        <v>7.43</v>
      </c>
      <c r="AQ7" s="4">
        <v>706</v>
      </c>
      <c r="AR7" s="4">
        <v>122</v>
      </c>
      <c r="AS7" s="2">
        <v>79.3</v>
      </c>
      <c r="AT7" s="3">
        <v>4.21</v>
      </c>
      <c r="AU7" s="1" t="s">
        <v>98</v>
      </c>
      <c r="AV7" s="1" t="s">
        <v>98</v>
      </c>
      <c r="AW7" s="1" t="s">
        <v>98</v>
      </c>
      <c r="AX7" s="3">
        <v>9.1199999999999992</v>
      </c>
      <c r="AY7" s="4">
        <v>49500</v>
      </c>
      <c r="AZ7" s="1" t="s">
        <v>98</v>
      </c>
      <c r="BA7" s="2">
        <v>74.5</v>
      </c>
      <c r="BB7" s="4">
        <v>249</v>
      </c>
      <c r="BC7" s="1" t="s">
        <v>98</v>
      </c>
      <c r="BD7" s="1" t="s">
        <v>98</v>
      </c>
      <c r="BE7" s="2">
        <v>53.5</v>
      </c>
      <c r="BF7" s="4">
        <v>136</v>
      </c>
      <c r="BG7" s="1" t="s">
        <v>98</v>
      </c>
      <c r="BH7" s="1" t="s">
        <v>98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98</v>
      </c>
      <c r="BR7" s="1" t="s">
        <v>98</v>
      </c>
      <c r="BS7" s="1" t="s">
        <v>98</v>
      </c>
      <c r="BT7" s="1" t="s">
        <v>98</v>
      </c>
      <c r="BU7" s="1" t="s">
        <v>98</v>
      </c>
      <c r="BV7" s="1" t="s">
        <v>98</v>
      </c>
      <c r="BW7" s="3">
        <v>4.8499999999999996</v>
      </c>
      <c r="BX7" s="2">
        <v>16.8</v>
      </c>
      <c r="BY7" s="2">
        <v>84.9</v>
      </c>
      <c r="BZ7" s="1" t="s">
        <v>98</v>
      </c>
      <c r="CA7" s="4">
        <v>103</v>
      </c>
      <c r="CB7" s="2">
        <v>52.8</v>
      </c>
      <c r="CC7" s="2">
        <v>70.599999999999994</v>
      </c>
      <c r="CD7" s="11">
        <v>13.5</v>
      </c>
      <c r="CE7" s="11">
        <v>7.5</v>
      </c>
      <c r="CF7" s="1" t="s">
        <v>98</v>
      </c>
      <c r="CG7" s="4">
        <f>Beams!$B$11/F7</f>
        <v>281.70426065162906</v>
      </c>
      <c r="CH7" s="4">
        <f>Beams!$B$9/AO7</f>
        <v>44.780876494023907</v>
      </c>
      <c r="CI7" s="4">
        <f>Beams!$C$9/AS7</f>
        <v>141.74022698612862</v>
      </c>
      <c r="CJ7" s="4">
        <f>Beams!$B$8*BE7/(AQ7*2*T7)</f>
        <v>567.83758262511799</v>
      </c>
      <c r="CK7" s="4">
        <f>Beams!$C$8*BF7/(AM7*Q7)</f>
        <v>926.4484848484849</v>
      </c>
      <c r="CL7" s="4">
        <f>Beams!$B$12*T7/AX7</f>
        <v>924.34210526315792</v>
      </c>
      <c r="CM7" s="4">
        <f>Beams!$B$12*Q7/AX7</f>
        <v>924.34210526315792</v>
      </c>
      <c r="CN7" s="4">
        <f t="shared" si="0"/>
        <v>1936.4344902495238</v>
      </c>
      <c r="CO7" s="4">
        <f t="shared" si="1"/>
        <v>2314.6015552438998</v>
      </c>
      <c r="CP7" s="4"/>
      <c r="CQ7" s="3">
        <f>MIN(Beams!$B$21:$B$22)/MAX(CN7:CP7)-1</f>
        <v>7.6407960604228098</v>
      </c>
    </row>
    <row r="8" spans="1:97" x14ac:dyDescent="0.55000000000000004">
      <c r="A8" s="1" t="s">
        <v>446</v>
      </c>
      <c r="B8" s="1" t="s">
        <v>451</v>
      </c>
      <c r="C8" s="1" t="s">
        <v>451</v>
      </c>
      <c r="D8" s="1" t="s">
        <v>98</v>
      </c>
      <c r="E8" s="4">
        <v>183</v>
      </c>
      <c r="F8" s="2">
        <v>54.1</v>
      </c>
      <c r="G8" s="2">
        <v>16.5</v>
      </c>
      <c r="H8" s="11">
        <v>16.5</v>
      </c>
      <c r="I8" s="1" t="s">
        <v>98</v>
      </c>
      <c r="J8" s="1" t="s">
        <v>98</v>
      </c>
      <c r="K8" s="1" t="s">
        <v>98</v>
      </c>
      <c r="L8" s="2">
        <v>16.3</v>
      </c>
      <c r="M8" s="11">
        <v>16.5</v>
      </c>
      <c r="N8" s="11" t="s">
        <v>98</v>
      </c>
      <c r="O8" s="1" t="s">
        <v>98</v>
      </c>
      <c r="P8" s="1" t="s">
        <v>98</v>
      </c>
      <c r="Q8" s="3">
        <v>1.1299999999999999</v>
      </c>
      <c r="R8" s="11">
        <v>1.125</v>
      </c>
      <c r="S8" s="13">
        <v>0.5625</v>
      </c>
      <c r="T8" s="3">
        <v>1.1299999999999999</v>
      </c>
      <c r="U8" s="13">
        <v>1.125</v>
      </c>
      <c r="V8" s="1" t="s">
        <v>98</v>
      </c>
      <c r="W8" s="1" t="s">
        <v>98</v>
      </c>
      <c r="X8" s="1" t="s">
        <v>98</v>
      </c>
      <c r="Y8" s="3">
        <v>2.31</v>
      </c>
      <c r="Z8" s="13">
        <v>2.3125</v>
      </c>
      <c r="AA8" s="13">
        <v>1.75</v>
      </c>
      <c r="AB8" s="1" t="s">
        <v>98</v>
      </c>
      <c r="AC8" s="1" t="s">
        <v>98</v>
      </c>
      <c r="AD8" s="1" t="s">
        <v>98</v>
      </c>
      <c r="AE8" s="1" t="s">
        <v>98</v>
      </c>
      <c r="AF8" s="1" t="s">
        <v>98</v>
      </c>
      <c r="AG8" s="3">
        <v>7.21</v>
      </c>
      <c r="AH8" s="1" t="s">
        <v>98</v>
      </c>
      <c r="AI8" s="1" t="s">
        <v>98</v>
      </c>
      <c r="AJ8" s="2">
        <v>10.5</v>
      </c>
      <c r="AK8" s="1" t="s">
        <v>98</v>
      </c>
      <c r="AL8" s="1" t="s">
        <v>98</v>
      </c>
      <c r="AM8" s="4">
        <v>2510</v>
      </c>
      <c r="AN8" s="4">
        <v>349</v>
      </c>
      <c r="AO8" s="4">
        <v>304</v>
      </c>
      <c r="AP8" s="3">
        <v>6.81</v>
      </c>
      <c r="AQ8" s="4">
        <v>818</v>
      </c>
      <c r="AR8" s="4">
        <v>156</v>
      </c>
      <c r="AS8" s="4">
        <v>100</v>
      </c>
      <c r="AT8" s="3">
        <v>3.89</v>
      </c>
      <c r="AU8" s="1" t="s">
        <v>98</v>
      </c>
      <c r="AV8" s="1" t="s">
        <v>98</v>
      </c>
      <c r="AW8" s="1" t="s">
        <v>98</v>
      </c>
      <c r="AX8" s="2">
        <v>26.9</v>
      </c>
      <c r="AY8" s="4">
        <v>48300</v>
      </c>
      <c r="AZ8" s="1" t="s">
        <v>98</v>
      </c>
      <c r="BA8" s="2">
        <v>62.2</v>
      </c>
      <c r="BB8" s="4">
        <v>285</v>
      </c>
      <c r="BC8" s="1" t="s">
        <v>98</v>
      </c>
      <c r="BD8" s="1" t="s">
        <v>98</v>
      </c>
      <c r="BE8" s="2">
        <v>65.400000000000006</v>
      </c>
      <c r="BF8" s="4">
        <v>169</v>
      </c>
      <c r="BG8" s="1" t="s">
        <v>98</v>
      </c>
      <c r="BH8" s="1" t="s">
        <v>98</v>
      </c>
      <c r="BI8" s="1" t="s">
        <v>98</v>
      </c>
      <c r="BJ8" s="1" t="s">
        <v>98</v>
      </c>
      <c r="BK8" s="1" t="s">
        <v>98</v>
      </c>
      <c r="BL8" s="1" t="s">
        <v>98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98</v>
      </c>
      <c r="BR8" s="1" t="s">
        <v>98</v>
      </c>
      <c r="BS8" s="1" t="s">
        <v>98</v>
      </c>
      <c r="BT8" s="1" t="s">
        <v>98</v>
      </c>
      <c r="BU8" s="1" t="s">
        <v>98</v>
      </c>
      <c r="BV8" s="1" t="s">
        <v>98</v>
      </c>
      <c r="BW8" s="3">
        <v>4.55</v>
      </c>
      <c r="BX8" s="2">
        <v>15.4</v>
      </c>
      <c r="BY8" s="2">
        <v>77.599999999999994</v>
      </c>
      <c r="BZ8" s="1" t="s">
        <v>98</v>
      </c>
      <c r="CA8" s="2">
        <v>93.9</v>
      </c>
      <c r="CB8" s="2">
        <v>49.3</v>
      </c>
      <c r="CC8" s="2">
        <v>65.599999999999994</v>
      </c>
      <c r="CD8" s="11">
        <v>11.75</v>
      </c>
      <c r="CE8" s="11">
        <v>5.5</v>
      </c>
      <c r="CF8" s="1" t="s">
        <v>98</v>
      </c>
      <c r="CG8" s="4">
        <f>Beams!$B$11/F8</f>
        <v>207.7634011090573</v>
      </c>
      <c r="CH8" s="4">
        <f>Beams!$B$9/AO8</f>
        <v>36.973684210526315</v>
      </c>
      <c r="CI8" s="4">
        <f>Beams!$C$9/AS8</f>
        <v>112.4</v>
      </c>
      <c r="CJ8" s="4">
        <f>Beams!$B$8*BE8/(AQ8*2*T8)</f>
        <v>397.63290564078164</v>
      </c>
      <c r="CK8" s="4">
        <f>Beams!$C$8*BF8/(AM8*Q8)</f>
        <v>669.7316926982337</v>
      </c>
      <c r="CL8" s="4">
        <f>Beams!$B$12*T8/AX8</f>
        <v>472.1635687732342</v>
      </c>
      <c r="CM8" s="4">
        <f>Beams!$B$12*Q8/AX8</f>
        <v>472.1635687732342</v>
      </c>
      <c r="CN8" s="4">
        <f t="shared" si="0"/>
        <v>1127.2524063782653</v>
      </c>
      <c r="CO8" s="4">
        <f t="shared" si="1"/>
        <v>1463.5517843089535</v>
      </c>
      <c r="CP8" s="4"/>
      <c r="CQ8" s="3">
        <f>MIN(Beams!$B$21:$B$22)/MAX(CN8:CP8)-1</f>
        <v>12.665385956564165</v>
      </c>
    </row>
    <row r="9" spans="1:97" x14ac:dyDescent="0.55000000000000004">
      <c r="A9" s="1" t="s">
        <v>446</v>
      </c>
      <c r="B9" s="1" t="s">
        <v>452</v>
      </c>
      <c r="C9" s="1" t="s">
        <v>452</v>
      </c>
      <c r="D9" s="1" t="s">
        <v>98</v>
      </c>
      <c r="E9" s="4">
        <v>162</v>
      </c>
      <c r="F9" s="2">
        <v>47.7</v>
      </c>
      <c r="G9" s="2">
        <v>16.3</v>
      </c>
      <c r="H9" s="11">
        <v>16.25</v>
      </c>
      <c r="I9" s="1" t="s">
        <v>98</v>
      </c>
      <c r="J9" s="1" t="s">
        <v>98</v>
      </c>
      <c r="K9" s="1" t="s">
        <v>98</v>
      </c>
      <c r="L9" s="2">
        <v>16.100000000000001</v>
      </c>
      <c r="M9" s="11">
        <v>16.125</v>
      </c>
      <c r="N9" s="11" t="s">
        <v>98</v>
      </c>
      <c r="O9" s="1" t="s">
        <v>98</v>
      </c>
      <c r="P9" s="1" t="s">
        <v>98</v>
      </c>
      <c r="Q9" s="3">
        <v>1</v>
      </c>
      <c r="R9" s="11">
        <v>1</v>
      </c>
      <c r="S9" s="13">
        <v>0.5</v>
      </c>
      <c r="T9" s="3">
        <v>1</v>
      </c>
      <c r="U9" s="13">
        <v>1</v>
      </c>
      <c r="V9" s="1" t="s">
        <v>98</v>
      </c>
      <c r="W9" s="1" t="s">
        <v>98</v>
      </c>
      <c r="X9" s="1" t="s">
        <v>98</v>
      </c>
      <c r="Y9" s="3">
        <v>2.1800000000000002</v>
      </c>
      <c r="Z9" s="13">
        <v>2.1875</v>
      </c>
      <c r="AA9" s="13">
        <v>1.6875</v>
      </c>
      <c r="AB9" s="1" t="s">
        <v>98</v>
      </c>
      <c r="AC9" s="1" t="s">
        <v>98</v>
      </c>
      <c r="AD9" s="1" t="s">
        <v>98</v>
      </c>
      <c r="AE9" s="1" t="s">
        <v>98</v>
      </c>
      <c r="AF9" s="1" t="s">
        <v>98</v>
      </c>
      <c r="AG9" s="3">
        <v>8.0500000000000007</v>
      </c>
      <c r="AH9" s="1" t="s">
        <v>98</v>
      </c>
      <c r="AI9" s="1" t="s">
        <v>98</v>
      </c>
      <c r="AJ9" s="2">
        <v>11.9</v>
      </c>
      <c r="AK9" s="1" t="s">
        <v>98</v>
      </c>
      <c r="AL9" s="1" t="s">
        <v>98</v>
      </c>
      <c r="AM9" s="4">
        <v>2190</v>
      </c>
      <c r="AN9" s="4">
        <v>306</v>
      </c>
      <c r="AO9" s="4">
        <v>269</v>
      </c>
      <c r="AP9" s="3">
        <v>6.78</v>
      </c>
      <c r="AQ9" s="4">
        <v>697</v>
      </c>
      <c r="AR9" s="4">
        <v>134</v>
      </c>
      <c r="AS9" s="2">
        <v>86.6</v>
      </c>
      <c r="AT9" s="3">
        <v>3.82</v>
      </c>
      <c r="AU9" s="1" t="s">
        <v>98</v>
      </c>
      <c r="AV9" s="1" t="s">
        <v>98</v>
      </c>
      <c r="AW9" s="1" t="s">
        <v>98</v>
      </c>
      <c r="AX9" s="2">
        <v>18.8</v>
      </c>
      <c r="AY9" s="4">
        <v>40800</v>
      </c>
      <c r="AZ9" s="1" t="s">
        <v>98</v>
      </c>
      <c r="BA9" s="2">
        <v>61.6</v>
      </c>
      <c r="BB9" s="4">
        <v>248</v>
      </c>
      <c r="BC9" s="1" t="s">
        <v>98</v>
      </c>
      <c r="BD9" s="1" t="s">
        <v>98</v>
      </c>
      <c r="BE9" s="2">
        <v>57.8</v>
      </c>
      <c r="BF9" s="4">
        <v>149</v>
      </c>
      <c r="BG9" s="1" t="s">
        <v>98</v>
      </c>
      <c r="BH9" s="1" t="s">
        <v>98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98</v>
      </c>
      <c r="BR9" s="1" t="s">
        <v>98</v>
      </c>
      <c r="BS9" s="1" t="s">
        <v>98</v>
      </c>
      <c r="BT9" s="1" t="s">
        <v>98</v>
      </c>
      <c r="BU9" s="1" t="s">
        <v>98</v>
      </c>
      <c r="BV9" s="1" t="s">
        <v>98</v>
      </c>
      <c r="BW9" s="3">
        <v>4.45</v>
      </c>
      <c r="BX9" s="2">
        <v>15.3</v>
      </c>
      <c r="BY9" s="2">
        <v>76.900000000000006</v>
      </c>
      <c r="BZ9" s="1" t="s">
        <v>98</v>
      </c>
      <c r="CA9" s="2">
        <v>93</v>
      </c>
      <c r="CB9" s="2">
        <v>48.7</v>
      </c>
      <c r="CC9" s="2">
        <v>64.800000000000011</v>
      </c>
      <c r="CD9" s="11">
        <v>11.75</v>
      </c>
      <c r="CE9" s="11">
        <v>5.5</v>
      </c>
      <c r="CF9" s="1" t="s">
        <v>98</v>
      </c>
      <c r="CG9" s="4">
        <f>Beams!$B$11/F9</f>
        <v>235.63941299790355</v>
      </c>
      <c r="CH9" s="4">
        <f>Beams!$B$9/AO9</f>
        <v>41.784386617100374</v>
      </c>
      <c r="CI9" s="4">
        <f>Beams!$C$9/AS9</f>
        <v>129.79214780600464</v>
      </c>
      <c r="CJ9" s="4">
        <f>Beams!$B$8*BE9/(AQ9*2*T9)</f>
        <v>466.04878048780489</v>
      </c>
      <c r="CK9" s="4">
        <f>Beams!$C$8*BF9/(AM9*Q9)</f>
        <v>764.73059360730599</v>
      </c>
      <c r="CL9" s="4">
        <f>Beams!$B$12*T9/AX9</f>
        <v>597.87234042553189</v>
      </c>
      <c r="CM9" s="4">
        <f>Beams!$B$12*Q9/AX9</f>
        <v>597.87234042553189</v>
      </c>
      <c r="CN9" s="4">
        <f t="shared" si="0"/>
        <v>1374.6938683045798</v>
      </c>
      <c r="CO9" s="4">
        <f t="shared" si="1"/>
        <v>1729.9183439020023</v>
      </c>
      <c r="CP9" s="4"/>
      <c r="CQ9" s="3">
        <f>MIN(Beams!$B$21:$B$22)/MAX(CN9:CP9)-1</f>
        <v>10.561239332769903</v>
      </c>
    </row>
    <row r="10" spans="1:97" x14ac:dyDescent="0.55000000000000004">
      <c r="A10" s="1" t="s">
        <v>446</v>
      </c>
      <c r="B10" s="1" t="s">
        <v>453</v>
      </c>
      <c r="C10" s="1" t="s">
        <v>453</v>
      </c>
      <c r="D10" s="1" t="s">
        <v>98</v>
      </c>
      <c r="E10" s="4">
        <v>141</v>
      </c>
      <c r="F10" s="2">
        <v>41.7</v>
      </c>
      <c r="G10" s="2">
        <v>16</v>
      </c>
      <c r="H10" s="11">
        <v>16</v>
      </c>
      <c r="I10" s="1" t="s">
        <v>98</v>
      </c>
      <c r="J10" s="1" t="s">
        <v>98</v>
      </c>
      <c r="K10" s="1" t="s">
        <v>98</v>
      </c>
      <c r="L10" s="2">
        <v>16</v>
      </c>
      <c r="M10" s="11">
        <v>16</v>
      </c>
      <c r="N10" s="11" t="s">
        <v>98</v>
      </c>
      <c r="O10" s="1" t="s">
        <v>98</v>
      </c>
      <c r="P10" s="1" t="s">
        <v>98</v>
      </c>
      <c r="Q10" s="14">
        <v>0.875</v>
      </c>
      <c r="R10" s="11">
        <v>0.875</v>
      </c>
      <c r="S10" s="13">
        <v>0.4375</v>
      </c>
      <c r="T10" s="14">
        <v>0.875</v>
      </c>
      <c r="U10" s="13">
        <v>0.875</v>
      </c>
      <c r="V10" s="1" t="s">
        <v>98</v>
      </c>
      <c r="W10" s="1" t="s">
        <v>98</v>
      </c>
      <c r="X10" s="1" t="s">
        <v>98</v>
      </c>
      <c r="Y10" s="3">
        <v>2.06</v>
      </c>
      <c r="Z10" s="13">
        <v>2.0625</v>
      </c>
      <c r="AA10" s="13">
        <v>1.625</v>
      </c>
      <c r="AB10" s="1" t="s">
        <v>98</v>
      </c>
      <c r="AC10" s="1" t="s">
        <v>98</v>
      </c>
      <c r="AD10" s="1" t="s">
        <v>98</v>
      </c>
      <c r="AE10" s="1" t="s">
        <v>98</v>
      </c>
      <c r="AF10" s="1" t="s">
        <v>98</v>
      </c>
      <c r="AG10" s="3">
        <v>9.14</v>
      </c>
      <c r="AH10" s="1" t="s">
        <v>98</v>
      </c>
      <c r="AI10" s="1" t="s">
        <v>98</v>
      </c>
      <c r="AJ10" s="2">
        <v>13.6</v>
      </c>
      <c r="AK10" s="1" t="s">
        <v>98</v>
      </c>
      <c r="AL10" s="1" t="s">
        <v>98</v>
      </c>
      <c r="AM10" s="4">
        <v>1870</v>
      </c>
      <c r="AN10" s="4">
        <v>264</v>
      </c>
      <c r="AO10" s="4">
        <v>234</v>
      </c>
      <c r="AP10" s="3">
        <v>6.7</v>
      </c>
      <c r="AQ10" s="4">
        <v>599</v>
      </c>
      <c r="AR10" s="4">
        <v>116</v>
      </c>
      <c r="AS10" s="2">
        <v>74.900000000000006</v>
      </c>
      <c r="AT10" s="3">
        <v>3.79</v>
      </c>
      <c r="AU10" s="1" t="s">
        <v>98</v>
      </c>
      <c r="AV10" s="1" t="s">
        <v>98</v>
      </c>
      <c r="AW10" s="1" t="s">
        <v>98</v>
      </c>
      <c r="AX10" s="2">
        <v>12.9</v>
      </c>
      <c r="AY10" s="4">
        <v>34300</v>
      </c>
      <c r="AZ10" s="1" t="s">
        <v>98</v>
      </c>
      <c r="BA10" s="2">
        <v>60.5</v>
      </c>
      <c r="BB10" s="4">
        <v>212</v>
      </c>
      <c r="BC10" s="1" t="s">
        <v>98</v>
      </c>
      <c r="BD10" s="1" t="s">
        <v>98</v>
      </c>
      <c r="BE10" s="2">
        <v>50</v>
      </c>
      <c r="BF10" s="4">
        <v>128</v>
      </c>
      <c r="BG10" s="1" t="s">
        <v>98</v>
      </c>
      <c r="BH10" s="1" t="s">
        <v>98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98</v>
      </c>
      <c r="BR10" s="1" t="s">
        <v>98</v>
      </c>
      <c r="BS10" s="1" t="s">
        <v>98</v>
      </c>
      <c r="BT10" s="1" t="s">
        <v>98</v>
      </c>
      <c r="BU10" s="1" t="s">
        <v>98</v>
      </c>
      <c r="BV10" s="1" t="s">
        <v>98</v>
      </c>
      <c r="BW10" s="3">
        <v>4.4000000000000004</v>
      </c>
      <c r="BX10" s="2">
        <v>15.1</v>
      </c>
      <c r="BY10" s="2">
        <v>76.2</v>
      </c>
      <c r="BZ10" s="1" t="s">
        <v>98</v>
      </c>
      <c r="CA10" s="2">
        <v>92.2</v>
      </c>
      <c r="CB10" s="2">
        <v>48</v>
      </c>
      <c r="CC10" s="2">
        <v>64</v>
      </c>
      <c r="CD10" s="11">
        <v>11.75</v>
      </c>
      <c r="CE10" s="11">
        <v>5.5</v>
      </c>
      <c r="CF10" s="1" t="s">
        <v>98</v>
      </c>
      <c r="CG10" s="4">
        <f>Beams!$B$11/F10</f>
        <v>269.54436450839324</v>
      </c>
      <c r="CH10" s="4">
        <f>Beams!$B$9/AO10</f>
        <v>48.034188034188034</v>
      </c>
      <c r="CI10" s="4">
        <f>Beams!$C$9/AS10</f>
        <v>150.0667556742323</v>
      </c>
      <c r="CJ10" s="4">
        <f>Beams!$B$8*BE10/(AQ10*2*T10)</f>
        <v>536.13164798473645</v>
      </c>
      <c r="CK10" s="4">
        <f>Beams!$C$8*BF10/(AM10*Q10)</f>
        <v>879.27883880825061</v>
      </c>
      <c r="CL10" s="4">
        <f>Beams!$B$12*T10/AX10</f>
        <v>762.40310077519382</v>
      </c>
      <c r="CM10" s="4">
        <f>Beams!$B$12*Q10/AX10</f>
        <v>762.40310077519382</v>
      </c>
      <c r="CN10" s="4">
        <f t="shared" si="0"/>
        <v>1680.7078956274875</v>
      </c>
      <c r="CO10" s="4">
        <f t="shared" si="1"/>
        <v>2069.2659151592979</v>
      </c>
      <c r="CP10" s="4"/>
      <c r="CQ10" s="3">
        <f>MIN(Beams!$B$21:$B$22)/MAX(CN10:CP10)-1</f>
        <v>8.6652633445906559</v>
      </c>
    </row>
    <row r="11" spans="1:97" x14ac:dyDescent="0.55000000000000004">
      <c r="A11" s="1" t="s">
        <v>446</v>
      </c>
      <c r="B11" s="1" t="s">
        <v>454</v>
      </c>
      <c r="C11" s="1" t="s">
        <v>454</v>
      </c>
      <c r="D11" s="1" t="s">
        <v>98</v>
      </c>
      <c r="E11" s="4">
        <v>121</v>
      </c>
      <c r="F11" s="2">
        <v>35.799999999999997</v>
      </c>
      <c r="G11" s="2">
        <v>15.8</v>
      </c>
      <c r="H11" s="11">
        <v>15.75</v>
      </c>
      <c r="I11" s="1" t="s">
        <v>98</v>
      </c>
      <c r="J11" s="1" t="s">
        <v>98</v>
      </c>
      <c r="K11" s="1" t="s">
        <v>98</v>
      </c>
      <c r="L11" s="2">
        <v>15.9</v>
      </c>
      <c r="M11" s="11">
        <v>15.875</v>
      </c>
      <c r="N11" s="11" t="s">
        <v>98</v>
      </c>
      <c r="O11" s="1" t="s">
        <v>98</v>
      </c>
      <c r="P11" s="1" t="s">
        <v>98</v>
      </c>
      <c r="Q11" s="14">
        <v>0.75</v>
      </c>
      <c r="R11" s="11">
        <v>0.75</v>
      </c>
      <c r="S11" s="13">
        <v>0.375</v>
      </c>
      <c r="T11" s="14">
        <v>0.75</v>
      </c>
      <c r="U11" s="13">
        <v>0.75</v>
      </c>
      <c r="V11" s="1" t="s">
        <v>98</v>
      </c>
      <c r="W11" s="1" t="s">
        <v>98</v>
      </c>
      <c r="X11" s="1" t="s">
        <v>98</v>
      </c>
      <c r="Y11" s="3">
        <v>1.93</v>
      </c>
      <c r="Z11" s="13">
        <v>1.9375</v>
      </c>
      <c r="AA11" s="13">
        <v>1.5625</v>
      </c>
      <c r="AB11" s="1" t="s">
        <v>98</v>
      </c>
      <c r="AC11" s="1" t="s">
        <v>98</v>
      </c>
      <c r="AD11" s="1" t="s">
        <v>98</v>
      </c>
      <c r="AE11" s="1" t="s">
        <v>98</v>
      </c>
      <c r="AF11" s="1" t="s">
        <v>98</v>
      </c>
      <c r="AG11" s="2">
        <v>10.6</v>
      </c>
      <c r="AH11" s="1" t="s">
        <v>98</v>
      </c>
      <c r="AI11" s="1" t="s">
        <v>98</v>
      </c>
      <c r="AJ11" s="2">
        <v>15.9</v>
      </c>
      <c r="AK11" s="1" t="s">
        <v>98</v>
      </c>
      <c r="AL11" s="1" t="s">
        <v>98</v>
      </c>
      <c r="AM11" s="4">
        <v>1590</v>
      </c>
      <c r="AN11" s="4">
        <v>226</v>
      </c>
      <c r="AO11" s="4">
        <v>201</v>
      </c>
      <c r="AP11" s="3">
        <v>6.66</v>
      </c>
      <c r="AQ11" s="4">
        <v>504</v>
      </c>
      <c r="AR11" s="2">
        <v>97.6</v>
      </c>
      <c r="AS11" s="2">
        <v>63.4</v>
      </c>
      <c r="AT11" s="3">
        <v>3.75</v>
      </c>
      <c r="AU11" s="1" t="s">
        <v>98</v>
      </c>
      <c r="AV11" s="1" t="s">
        <v>98</v>
      </c>
      <c r="AW11" s="1" t="s">
        <v>98</v>
      </c>
      <c r="AX11" s="3">
        <v>8.35</v>
      </c>
      <c r="AY11" s="4">
        <v>28500</v>
      </c>
      <c r="AZ11" s="1" t="s">
        <v>98</v>
      </c>
      <c r="BA11" s="2">
        <v>59.8</v>
      </c>
      <c r="BB11" s="4">
        <v>178</v>
      </c>
      <c r="BC11" s="1" t="s">
        <v>98</v>
      </c>
      <c r="BD11" s="1" t="s">
        <v>98</v>
      </c>
      <c r="BE11" s="2">
        <v>42.8</v>
      </c>
      <c r="BF11" s="4">
        <v>109</v>
      </c>
      <c r="BG11" s="1" t="s">
        <v>98</v>
      </c>
      <c r="BH11" s="1" t="s">
        <v>98</v>
      </c>
      <c r="BI11" s="1" t="s">
        <v>98</v>
      </c>
      <c r="BJ11" s="1" t="s">
        <v>98</v>
      </c>
      <c r="BK11" s="1" t="s">
        <v>98</v>
      </c>
      <c r="BL11" s="1" t="s">
        <v>98</v>
      </c>
      <c r="BM11" s="1" t="s">
        <v>98</v>
      </c>
      <c r="BN11" s="1" t="s">
        <v>98</v>
      </c>
      <c r="BO11" s="1" t="s">
        <v>98</v>
      </c>
      <c r="BP11" s="1" t="s">
        <v>98</v>
      </c>
      <c r="BQ11" s="1" t="s">
        <v>98</v>
      </c>
      <c r="BR11" s="1" t="s">
        <v>98</v>
      </c>
      <c r="BS11" s="1" t="s">
        <v>98</v>
      </c>
      <c r="BT11" s="1" t="s">
        <v>98</v>
      </c>
      <c r="BU11" s="1" t="s">
        <v>98</v>
      </c>
      <c r="BV11" s="1" t="s">
        <v>98</v>
      </c>
      <c r="BW11" s="3">
        <v>4.34</v>
      </c>
      <c r="BX11" s="2">
        <v>15.1</v>
      </c>
      <c r="BY11" s="2">
        <v>75.8</v>
      </c>
      <c r="BZ11" s="1" t="s">
        <v>98</v>
      </c>
      <c r="CA11" s="2">
        <v>91.7</v>
      </c>
      <c r="CB11" s="2">
        <v>47.5</v>
      </c>
      <c r="CC11" s="2">
        <v>63.400000000000006</v>
      </c>
      <c r="CD11" s="11">
        <v>11.75</v>
      </c>
      <c r="CE11" s="11">
        <v>5.5</v>
      </c>
      <c r="CF11" s="1" t="s">
        <v>98</v>
      </c>
      <c r="CG11" s="4">
        <f>Beams!$B$11/F11</f>
        <v>313.96648044692739</v>
      </c>
      <c r="CH11" s="4">
        <f>Beams!$B$9/AO11</f>
        <v>55.920398009950247</v>
      </c>
      <c r="CI11" s="4">
        <f>Beams!$C$9/AS11</f>
        <v>177.28706624605678</v>
      </c>
      <c r="CJ11" s="4">
        <f>Beams!$B$8*BE11/(AQ11*2*T11)</f>
        <v>636.3386243386243</v>
      </c>
      <c r="CK11" s="4">
        <f>Beams!$C$8*BF11/(AM11*Q11)</f>
        <v>1027.3878406708595</v>
      </c>
      <c r="CL11" s="4">
        <f>Beams!$B$12*T11/AX11</f>
        <v>1009.5808383233533</v>
      </c>
      <c r="CM11" s="4">
        <f>Beams!$B$12*Q11/AX11</f>
        <v>1009.5808383233533</v>
      </c>
      <c r="CN11" s="4">
        <f t="shared" si="0"/>
        <v>2138.2095939281403</v>
      </c>
      <c r="CO11" s="4">
        <f t="shared" si="1"/>
        <v>2554.1607346770129</v>
      </c>
      <c r="CP11" s="4"/>
      <c r="CQ11" s="3">
        <f>MIN(Beams!$B$21:$B$22)/MAX(CN11:CP11)-1</f>
        <v>6.8303607633092467</v>
      </c>
    </row>
    <row r="12" spans="1:97" x14ac:dyDescent="0.55000000000000004">
      <c r="A12" s="1" t="s">
        <v>446</v>
      </c>
      <c r="B12" s="1" t="s">
        <v>455</v>
      </c>
      <c r="C12" s="1" t="s">
        <v>455</v>
      </c>
      <c r="D12" s="1" t="s">
        <v>98</v>
      </c>
      <c r="E12" s="4">
        <v>101</v>
      </c>
      <c r="F12" s="2">
        <v>29.9</v>
      </c>
      <c r="G12" s="2">
        <v>15.5</v>
      </c>
      <c r="H12" s="11">
        <v>15.5</v>
      </c>
      <c r="I12" s="1" t="s">
        <v>98</v>
      </c>
      <c r="J12" s="1" t="s">
        <v>98</v>
      </c>
      <c r="K12" s="1" t="s">
        <v>98</v>
      </c>
      <c r="L12" s="2">
        <v>15.8</v>
      </c>
      <c r="M12" s="11">
        <v>15.75</v>
      </c>
      <c r="N12" s="11" t="s">
        <v>98</v>
      </c>
      <c r="O12" s="1" t="s">
        <v>98</v>
      </c>
      <c r="P12" s="1" t="s">
        <v>98</v>
      </c>
      <c r="Q12" s="14">
        <v>0.625</v>
      </c>
      <c r="R12" s="11">
        <v>0.625</v>
      </c>
      <c r="S12" s="13">
        <v>0.3125</v>
      </c>
      <c r="T12" s="14">
        <v>0.625</v>
      </c>
      <c r="U12" s="13">
        <v>0.625</v>
      </c>
      <c r="V12" s="1" t="s">
        <v>98</v>
      </c>
      <c r="W12" s="1" t="s">
        <v>98</v>
      </c>
      <c r="X12" s="1" t="s">
        <v>98</v>
      </c>
      <c r="Y12" s="3">
        <v>1.81</v>
      </c>
      <c r="Z12" s="13">
        <v>1.8125</v>
      </c>
      <c r="AA12" s="13">
        <v>1.5</v>
      </c>
      <c r="AB12" s="1" t="s">
        <v>98</v>
      </c>
      <c r="AC12" s="1" t="s">
        <v>98</v>
      </c>
      <c r="AD12" s="1" t="s">
        <v>98</v>
      </c>
      <c r="AE12" s="1" t="s">
        <v>98</v>
      </c>
      <c r="AF12" s="1" t="s">
        <v>98</v>
      </c>
      <c r="AG12" s="2">
        <v>12.6</v>
      </c>
      <c r="AH12" s="1" t="s">
        <v>98</v>
      </c>
      <c r="AI12" s="1" t="s">
        <v>98</v>
      </c>
      <c r="AJ12" s="2">
        <v>19</v>
      </c>
      <c r="AK12" s="1" t="s">
        <v>98</v>
      </c>
      <c r="AL12" s="1" t="s">
        <v>98</v>
      </c>
      <c r="AM12" s="4">
        <v>1300</v>
      </c>
      <c r="AN12" s="4">
        <v>187</v>
      </c>
      <c r="AO12" s="4">
        <v>168</v>
      </c>
      <c r="AP12" s="3">
        <v>6.59</v>
      </c>
      <c r="AQ12" s="4">
        <v>412</v>
      </c>
      <c r="AR12" s="2">
        <v>80.099999999999994</v>
      </c>
      <c r="AS12" s="2">
        <v>52.2</v>
      </c>
      <c r="AT12" s="3">
        <v>3.71</v>
      </c>
      <c r="AU12" s="1" t="s">
        <v>98</v>
      </c>
      <c r="AV12" s="1" t="s">
        <v>98</v>
      </c>
      <c r="AW12" s="1" t="s">
        <v>98</v>
      </c>
      <c r="AX12" s="3">
        <v>5.07</v>
      </c>
      <c r="AY12" s="4">
        <v>22800</v>
      </c>
      <c r="AZ12" s="1" t="s">
        <v>98</v>
      </c>
      <c r="BA12" s="2">
        <v>58.8</v>
      </c>
      <c r="BB12" s="4">
        <v>145</v>
      </c>
      <c r="BC12" s="1" t="s">
        <v>98</v>
      </c>
      <c r="BD12" s="1" t="s">
        <v>98</v>
      </c>
      <c r="BE12" s="2">
        <v>35.299999999999997</v>
      </c>
      <c r="BF12" s="2">
        <v>89.3</v>
      </c>
      <c r="BG12" s="1" t="s">
        <v>98</v>
      </c>
      <c r="BH12" s="1" t="s">
        <v>98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98</v>
      </c>
      <c r="BR12" s="1" t="s">
        <v>98</v>
      </c>
      <c r="BS12" s="1" t="s">
        <v>98</v>
      </c>
      <c r="BT12" s="1" t="s">
        <v>98</v>
      </c>
      <c r="BU12" s="1" t="s">
        <v>98</v>
      </c>
      <c r="BV12" s="1" t="s">
        <v>98</v>
      </c>
      <c r="BW12" s="3">
        <v>4.2699999999999996</v>
      </c>
      <c r="BX12" s="2">
        <v>14.9</v>
      </c>
      <c r="BY12" s="2">
        <v>75.099999999999994</v>
      </c>
      <c r="BZ12" s="1" t="s">
        <v>98</v>
      </c>
      <c r="CA12" s="2">
        <v>90.9</v>
      </c>
      <c r="CB12" s="2">
        <v>46.8</v>
      </c>
      <c r="CC12" s="2">
        <v>62.6</v>
      </c>
      <c r="CD12" s="11">
        <v>11.75</v>
      </c>
      <c r="CE12" s="11">
        <v>5.5</v>
      </c>
      <c r="CF12" s="1" t="s">
        <v>98</v>
      </c>
      <c r="CG12" s="4">
        <f>Beams!$B$11/F12</f>
        <v>375.91973244147158</v>
      </c>
      <c r="CH12" s="4">
        <f>Beams!$B$9/AO12</f>
        <v>66.904761904761898</v>
      </c>
      <c r="CI12" s="4">
        <f>Beams!$C$9/AS12</f>
        <v>215.32567049808429</v>
      </c>
      <c r="CJ12" s="4">
        <f>Beams!$B$8*BE12/(AQ12*2*T12)</f>
        <v>770.4310679611649</v>
      </c>
      <c r="CK12" s="4">
        <f>Beams!$C$8*BF12/(AM12*Q12)</f>
        <v>1235.3624615384615</v>
      </c>
      <c r="CL12" s="4">
        <f>Beams!$B$12*T12/AX12</f>
        <v>1385.6015779092702</v>
      </c>
      <c r="CM12" s="4">
        <f>Beams!$B$12*Q12/AX12</f>
        <v>1385.6015779092702</v>
      </c>
      <c r="CN12" s="4">
        <f t="shared" si="0"/>
        <v>2823.7437789285918</v>
      </c>
      <c r="CO12" s="4">
        <f t="shared" si="1"/>
        <v>3281.9503457142191</v>
      </c>
      <c r="CP12" s="4"/>
      <c r="CQ12" s="3">
        <f>MIN(Beams!$B$21:$B$22)/MAX(CN12:CP12)-1</f>
        <v>5.0939374131961745</v>
      </c>
    </row>
    <row r="13" spans="1:97" x14ac:dyDescent="0.55000000000000004">
      <c r="A13" s="1" t="s">
        <v>446</v>
      </c>
      <c r="B13" s="1" t="s">
        <v>456</v>
      </c>
      <c r="C13" s="1" t="s">
        <v>456</v>
      </c>
      <c r="D13" s="1" t="s">
        <v>98</v>
      </c>
      <c r="E13" s="2">
        <v>88</v>
      </c>
      <c r="F13" s="2">
        <v>25.8</v>
      </c>
      <c r="G13" s="2">
        <v>15.3</v>
      </c>
      <c r="H13" s="11">
        <v>15.375</v>
      </c>
      <c r="I13" s="1" t="s">
        <v>98</v>
      </c>
      <c r="J13" s="1" t="s">
        <v>98</v>
      </c>
      <c r="K13" s="1" t="s">
        <v>98</v>
      </c>
      <c r="L13" s="2">
        <v>15.7</v>
      </c>
      <c r="M13" s="11">
        <v>15.6875</v>
      </c>
      <c r="N13" s="11" t="s">
        <v>98</v>
      </c>
      <c r="O13" s="1" t="s">
        <v>98</v>
      </c>
      <c r="P13" s="1" t="s">
        <v>98</v>
      </c>
      <c r="Q13" s="14">
        <v>0.54</v>
      </c>
      <c r="R13" s="11">
        <v>0.5625</v>
      </c>
      <c r="S13" s="13">
        <v>0.3125</v>
      </c>
      <c r="T13" s="14">
        <v>0.54</v>
      </c>
      <c r="U13" s="13">
        <v>0.5625</v>
      </c>
      <c r="V13" s="1" t="s">
        <v>98</v>
      </c>
      <c r="W13" s="1" t="s">
        <v>98</v>
      </c>
      <c r="X13" s="1" t="s">
        <v>98</v>
      </c>
      <c r="Y13" s="3">
        <v>1.72</v>
      </c>
      <c r="Z13" s="13">
        <v>1.75</v>
      </c>
      <c r="AA13" s="13">
        <v>1.4375</v>
      </c>
      <c r="AB13" s="1" t="s">
        <v>98</v>
      </c>
      <c r="AC13" s="1" t="s">
        <v>98</v>
      </c>
      <c r="AD13" s="1" t="s">
        <v>98</v>
      </c>
      <c r="AE13" s="1" t="s">
        <v>98</v>
      </c>
      <c r="AF13" s="1" t="s">
        <v>98</v>
      </c>
      <c r="AG13" s="2">
        <v>14.5</v>
      </c>
      <c r="AH13" s="1" t="s">
        <v>98</v>
      </c>
      <c r="AI13" s="1" t="s">
        <v>98</v>
      </c>
      <c r="AJ13" s="2">
        <v>22</v>
      </c>
      <c r="AK13" s="1" t="s">
        <v>98</v>
      </c>
      <c r="AL13" s="1" t="s">
        <v>98</v>
      </c>
      <c r="AM13" s="4">
        <v>1110</v>
      </c>
      <c r="AN13" s="4">
        <v>161</v>
      </c>
      <c r="AO13" s="4">
        <v>145</v>
      </c>
      <c r="AP13" s="3">
        <v>6.56</v>
      </c>
      <c r="AQ13" s="4">
        <v>349</v>
      </c>
      <c r="AR13" s="2">
        <v>68.2</v>
      </c>
      <c r="AS13" s="2">
        <v>44.5</v>
      </c>
      <c r="AT13" s="3">
        <v>3.68</v>
      </c>
      <c r="AU13" s="1" t="s">
        <v>98</v>
      </c>
      <c r="AV13" s="1" t="s">
        <v>98</v>
      </c>
      <c r="AW13" s="1" t="s">
        <v>98</v>
      </c>
      <c r="AX13" s="3">
        <v>3.45</v>
      </c>
      <c r="AY13" s="4">
        <v>19000</v>
      </c>
      <c r="AZ13" s="1" t="s">
        <v>98</v>
      </c>
      <c r="BA13" s="2">
        <v>57.9</v>
      </c>
      <c r="BB13" s="4">
        <v>123</v>
      </c>
      <c r="BC13" s="1" t="s">
        <v>98</v>
      </c>
      <c r="BD13" s="1" t="s">
        <v>98</v>
      </c>
      <c r="BE13" s="2">
        <v>30.2</v>
      </c>
      <c r="BF13" s="2">
        <v>76.2</v>
      </c>
      <c r="BG13" s="1" t="s">
        <v>98</v>
      </c>
      <c r="BH13" s="1" t="s">
        <v>98</v>
      </c>
      <c r="BI13" s="1" t="s">
        <v>98</v>
      </c>
      <c r="BJ13" s="1" t="s">
        <v>98</v>
      </c>
      <c r="BK13" s="1" t="s">
        <v>98</v>
      </c>
      <c r="BL13" s="1" t="s">
        <v>98</v>
      </c>
      <c r="BM13" s="1" t="s">
        <v>98</v>
      </c>
      <c r="BN13" s="1" t="s">
        <v>98</v>
      </c>
      <c r="BO13" s="1" t="s">
        <v>98</v>
      </c>
      <c r="BP13" s="1" t="s">
        <v>98</v>
      </c>
      <c r="BQ13" s="1" t="s">
        <v>98</v>
      </c>
      <c r="BR13" s="1" t="s">
        <v>98</v>
      </c>
      <c r="BS13" s="1" t="s">
        <v>98</v>
      </c>
      <c r="BT13" s="1" t="s">
        <v>98</v>
      </c>
      <c r="BU13" s="1" t="s">
        <v>98</v>
      </c>
      <c r="BV13" s="1" t="s">
        <v>98</v>
      </c>
      <c r="BW13" s="3">
        <v>4.21</v>
      </c>
      <c r="BX13" s="2">
        <v>14.8</v>
      </c>
      <c r="BY13" s="2">
        <v>74.599999999999994</v>
      </c>
      <c r="BZ13" s="1" t="s">
        <v>98</v>
      </c>
      <c r="CA13" s="2">
        <v>90.3</v>
      </c>
      <c r="CB13" s="2">
        <v>46.3</v>
      </c>
      <c r="CC13" s="2">
        <v>62</v>
      </c>
      <c r="CD13" s="11">
        <v>11.75</v>
      </c>
      <c r="CE13" s="11">
        <v>5.5</v>
      </c>
      <c r="CF13" s="1" t="s">
        <v>98</v>
      </c>
      <c r="CG13" s="4">
        <f>Beams!$B$11/F13</f>
        <v>435.65891472868213</v>
      </c>
      <c r="CH13" s="4">
        <f>Beams!$B$9/AO13</f>
        <v>77.517241379310349</v>
      </c>
      <c r="CI13" s="4">
        <f>Beams!$C$9/AS13</f>
        <v>252.58426966292134</v>
      </c>
      <c r="CJ13" s="4">
        <f>Beams!$B$8*BE13/(AQ13*2*T13)</f>
        <v>900.58367823410799</v>
      </c>
      <c r="CK13" s="4">
        <f>Beams!$C$8*BF13/(AM13*Q13)</f>
        <v>1428.9089089089086</v>
      </c>
      <c r="CL13" s="4">
        <f>Beams!$B$12*T13/AX13</f>
        <v>1759.304347826087</v>
      </c>
      <c r="CM13" s="4">
        <f>Beams!$B$12*Q13/AX13</f>
        <v>1759.304347826087</v>
      </c>
      <c r="CN13" s="4">
        <f t="shared" si="0"/>
        <v>3507.8479555164868</v>
      </c>
      <c r="CO13" s="4">
        <f t="shared" si="1"/>
        <v>3999.6482850863167</v>
      </c>
      <c r="CP13" s="4"/>
      <c r="CQ13" s="3">
        <f>MIN(Beams!$B$21:$B$22)/MAX(CN13:CP13)-1</f>
        <v>4.0004396823028099</v>
      </c>
    </row>
    <row r="14" spans="1:97" x14ac:dyDescent="0.55000000000000004">
      <c r="A14" s="1" t="s">
        <v>446</v>
      </c>
      <c r="B14" s="1" t="s">
        <v>457</v>
      </c>
      <c r="C14" s="1" t="s">
        <v>457</v>
      </c>
      <c r="D14" s="1" t="s">
        <v>98</v>
      </c>
      <c r="E14" s="4">
        <v>117</v>
      </c>
      <c r="F14" s="2">
        <v>34.4</v>
      </c>
      <c r="G14" s="2">
        <v>14.2</v>
      </c>
      <c r="H14" s="11">
        <v>14.25</v>
      </c>
      <c r="I14" s="1" t="s">
        <v>98</v>
      </c>
      <c r="J14" s="1" t="s">
        <v>98</v>
      </c>
      <c r="K14" s="1" t="s">
        <v>98</v>
      </c>
      <c r="L14" s="2">
        <v>14.9</v>
      </c>
      <c r="M14" s="11">
        <v>14.875</v>
      </c>
      <c r="N14" s="11" t="s">
        <v>98</v>
      </c>
      <c r="O14" s="1" t="s">
        <v>98</v>
      </c>
      <c r="P14" s="1" t="s">
        <v>98</v>
      </c>
      <c r="Q14" s="14">
        <v>0.80500000000000005</v>
      </c>
      <c r="R14" s="11">
        <v>0.8125</v>
      </c>
      <c r="S14" s="13">
        <v>0.4375</v>
      </c>
      <c r="T14" s="14">
        <v>0.80500000000000005</v>
      </c>
      <c r="U14" s="13">
        <v>0.8125</v>
      </c>
      <c r="V14" s="1" t="s">
        <v>98</v>
      </c>
      <c r="W14" s="1" t="s">
        <v>98</v>
      </c>
      <c r="X14" s="1" t="s">
        <v>98</v>
      </c>
      <c r="Y14" s="3">
        <v>1.5</v>
      </c>
      <c r="Z14" s="13">
        <v>2.0625</v>
      </c>
      <c r="AA14" s="13">
        <v>1.625</v>
      </c>
      <c r="AB14" s="1" t="s">
        <v>98</v>
      </c>
      <c r="AC14" s="1" t="s">
        <v>98</v>
      </c>
      <c r="AD14" s="1" t="s">
        <v>98</v>
      </c>
      <c r="AE14" s="1" t="s">
        <v>98</v>
      </c>
      <c r="AF14" s="1" t="s">
        <v>98</v>
      </c>
      <c r="AG14" s="3">
        <v>9.25</v>
      </c>
      <c r="AH14" s="1" t="s">
        <v>98</v>
      </c>
      <c r="AI14" s="1" t="s">
        <v>98</v>
      </c>
      <c r="AJ14" s="2">
        <v>14.2</v>
      </c>
      <c r="AK14" s="1" t="s">
        <v>98</v>
      </c>
      <c r="AL14" s="1" t="s">
        <v>98</v>
      </c>
      <c r="AM14" s="4">
        <v>1220</v>
      </c>
      <c r="AN14" s="4">
        <v>194</v>
      </c>
      <c r="AO14" s="4">
        <v>172</v>
      </c>
      <c r="AP14" s="3">
        <v>5.96</v>
      </c>
      <c r="AQ14" s="4">
        <v>443</v>
      </c>
      <c r="AR14" s="2">
        <v>91.4</v>
      </c>
      <c r="AS14" s="2">
        <v>59.5</v>
      </c>
      <c r="AT14" s="3">
        <v>3.59</v>
      </c>
      <c r="AU14" s="1" t="s">
        <v>98</v>
      </c>
      <c r="AV14" s="1" t="s">
        <v>98</v>
      </c>
      <c r="AW14" s="1" t="s">
        <v>98</v>
      </c>
      <c r="AX14" s="3">
        <v>8.02</v>
      </c>
      <c r="AY14" s="4">
        <v>19900</v>
      </c>
      <c r="AZ14" s="1" t="s">
        <v>98</v>
      </c>
      <c r="BA14" s="2">
        <v>49.9</v>
      </c>
      <c r="BB14" s="4">
        <v>149</v>
      </c>
      <c r="BC14" s="1" t="s">
        <v>98</v>
      </c>
      <c r="BD14" s="1" t="s">
        <v>98</v>
      </c>
      <c r="BE14" s="2">
        <v>38</v>
      </c>
      <c r="BF14" s="2">
        <v>96.3</v>
      </c>
      <c r="BG14" s="1" t="s">
        <v>98</v>
      </c>
      <c r="BH14" s="1" t="s">
        <v>98</v>
      </c>
      <c r="BI14" s="1" t="s">
        <v>98</v>
      </c>
      <c r="BJ14" s="1" t="s">
        <v>98</v>
      </c>
      <c r="BK14" s="1" t="s">
        <v>98</v>
      </c>
      <c r="BL14" s="1" t="s">
        <v>98</v>
      </c>
      <c r="BM14" s="1" t="s">
        <v>98</v>
      </c>
      <c r="BN14" s="1" t="s">
        <v>98</v>
      </c>
      <c r="BO14" s="1" t="s">
        <v>98</v>
      </c>
      <c r="BP14" s="1" t="s">
        <v>98</v>
      </c>
      <c r="BQ14" s="1" t="s">
        <v>98</v>
      </c>
      <c r="BR14" s="1" t="s">
        <v>98</v>
      </c>
      <c r="BS14" s="1" t="s">
        <v>98</v>
      </c>
      <c r="BT14" s="1" t="s">
        <v>98</v>
      </c>
      <c r="BU14" s="1" t="s">
        <v>98</v>
      </c>
      <c r="BV14" s="1" t="s">
        <v>98</v>
      </c>
      <c r="BW14" s="3">
        <v>4.1500000000000004</v>
      </c>
      <c r="BX14" s="2">
        <v>13.4</v>
      </c>
      <c r="BY14" s="3">
        <v>4.1500000000000004</v>
      </c>
      <c r="BZ14" s="1" t="s">
        <v>98</v>
      </c>
      <c r="CA14" s="2">
        <v>85.4</v>
      </c>
      <c r="CB14" s="2">
        <v>43.3</v>
      </c>
      <c r="CC14" s="2">
        <v>58.2</v>
      </c>
      <c r="CD14" s="11">
        <v>11.25</v>
      </c>
      <c r="CE14" s="11">
        <v>5.5</v>
      </c>
      <c r="CF14" s="1" t="s">
        <v>98</v>
      </c>
      <c r="CG14" s="4">
        <f>Beams!$B$11/F14</f>
        <v>326.74418604651163</v>
      </c>
      <c r="CH14" s="4">
        <f>Beams!$B$9/AO14</f>
        <v>65.348837209302332</v>
      </c>
      <c r="CI14" s="4">
        <f>Beams!$C$9/AS14</f>
        <v>188.9075630252101</v>
      </c>
      <c r="CJ14" s="4">
        <f>Beams!$B$8*BE14/(AQ14*2*T14)</f>
        <v>598.85310488902599</v>
      </c>
      <c r="CK14" s="4">
        <f>Beams!$C$8*BF14/(AM14*Q14)</f>
        <v>1102.1403115772325</v>
      </c>
      <c r="CL14" s="4">
        <f>Beams!$B$12*T14/AX14</f>
        <v>1128.2044887780551</v>
      </c>
      <c r="CM14" s="4">
        <f>Beams!$B$12*Q14/AX14</f>
        <v>1128.2044887780551</v>
      </c>
      <c r="CN14" s="4">
        <f t="shared" si="0"/>
        <v>2287.3506312897093</v>
      </c>
      <c r="CO14" s="4">
        <f t="shared" si="1"/>
        <v>2792.8905431409999</v>
      </c>
      <c r="CP14" s="4"/>
      <c r="CQ14" s="3">
        <f>MIN(Beams!$B$21:$B$22)/MAX(CN14:CP14)-1</f>
        <v>6.161039679523987</v>
      </c>
    </row>
    <row r="15" spans="1:97" x14ac:dyDescent="0.55000000000000004">
      <c r="A15" s="1" t="s">
        <v>446</v>
      </c>
      <c r="B15" s="1" t="s">
        <v>458</v>
      </c>
      <c r="C15" s="1" t="s">
        <v>458</v>
      </c>
      <c r="D15" s="1" t="s">
        <v>98</v>
      </c>
      <c r="E15" s="4">
        <v>102</v>
      </c>
      <c r="F15" s="2">
        <v>30.1</v>
      </c>
      <c r="G15" s="2">
        <v>14</v>
      </c>
      <c r="H15" s="11">
        <v>14</v>
      </c>
      <c r="I15" s="1" t="s">
        <v>98</v>
      </c>
      <c r="J15" s="1" t="s">
        <v>98</v>
      </c>
      <c r="K15" s="1" t="s">
        <v>98</v>
      </c>
      <c r="L15" s="2">
        <v>14.8</v>
      </c>
      <c r="M15" s="11">
        <v>14.75</v>
      </c>
      <c r="N15" s="11" t="s">
        <v>98</v>
      </c>
      <c r="O15" s="1" t="s">
        <v>98</v>
      </c>
      <c r="P15" s="1" t="s">
        <v>98</v>
      </c>
      <c r="Q15" s="14">
        <v>0.70499999999999996</v>
      </c>
      <c r="R15" s="11">
        <v>0.6875</v>
      </c>
      <c r="S15" s="13">
        <v>0.375</v>
      </c>
      <c r="T15" s="14">
        <v>0.70499999999999996</v>
      </c>
      <c r="U15" s="13">
        <v>0.6875</v>
      </c>
      <c r="V15" s="1" t="s">
        <v>98</v>
      </c>
      <c r="W15" s="1" t="s">
        <v>98</v>
      </c>
      <c r="X15" s="1" t="s">
        <v>98</v>
      </c>
      <c r="Y15" s="3">
        <v>1.38</v>
      </c>
      <c r="Z15" s="13">
        <v>1.9375</v>
      </c>
      <c r="AA15" s="13">
        <v>1.5625</v>
      </c>
      <c r="AB15" s="1" t="s">
        <v>98</v>
      </c>
      <c r="AC15" s="1" t="s">
        <v>98</v>
      </c>
      <c r="AD15" s="1" t="s">
        <v>98</v>
      </c>
      <c r="AE15" s="1" t="s">
        <v>98</v>
      </c>
      <c r="AF15" s="1" t="s">
        <v>98</v>
      </c>
      <c r="AG15" s="2">
        <v>10.5</v>
      </c>
      <c r="AH15" s="1" t="s">
        <v>98</v>
      </c>
      <c r="AI15" s="1" t="s">
        <v>98</v>
      </c>
      <c r="AJ15" s="2">
        <v>16.2</v>
      </c>
      <c r="AK15" s="1" t="s">
        <v>98</v>
      </c>
      <c r="AL15" s="1" t="s">
        <v>98</v>
      </c>
      <c r="AM15" s="4">
        <v>1050</v>
      </c>
      <c r="AN15" s="4">
        <v>169</v>
      </c>
      <c r="AO15" s="4">
        <v>150</v>
      </c>
      <c r="AP15" s="3">
        <v>5.92</v>
      </c>
      <c r="AQ15" s="4">
        <v>380</v>
      </c>
      <c r="AR15" s="2">
        <v>78.8</v>
      </c>
      <c r="AS15" s="2">
        <v>51.4</v>
      </c>
      <c r="AT15" s="3">
        <v>3.56</v>
      </c>
      <c r="AU15" s="1" t="s">
        <v>98</v>
      </c>
      <c r="AV15" s="1" t="s">
        <v>98</v>
      </c>
      <c r="AW15" s="1" t="s">
        <v>98</v>
      </c>
      <c r="AX15" s="3">
        <v>5.39</v>
      </c>
      <c r="AY15" s="4">
        <v>16800</v>
      </c>
      <c r="AZ15" s="1" t="s">
        <v>98</v>
      </c>
      <c r="BA15" s="2">
        <v>49.2</v>
      </c>
      <c r="BB15" s="4">
        <v>128</v>
      </c>
      <c r="BC15" s="1" t="s">
        <v>98</v>
      </c>
      <c r="BD15" s="1" t="s">
        <v>98</v>
      </c>
      <c r="BE15" s="2">
        <v>33</v>
      </c>
      <c r="BF15" s="2">
        <v>83.3</v>
      </c>
      <c r="BG15" s="1" t="s">
        <v>98</v>
      </c>
      <c r="BH15" s="1" t="s">
        <v>98</v>
      </c>
      <c r="BI15" s="1" t="s">
        <v>98</v>
      </c>
      <c r="BJ15" s="1" t="s">
        <v>98</v>
      </c>
      <c r="BK15" s="1" t="s">
        <v>98</v>
      </c>
      <c r="BL15" s="1" t="s">
        <v>98</v>
      </c>
      <c r="BM15" s="1" t="s">
        <v>98</v>
      </c>
      <c r="BN15" s="1" t="s">
        <v>98</v>
      </c>
      <c r="BO15" s="1" t="s">
        <v>98</v>
      </c>
      <c r="BP15" s="1" t="s">
        <v>98</v>
      </c>
      <c r="BQ15" s="1" t="s">
        <v>98</v>
      </c>
      <c r="BR15" s="1" t="s">
        <v>98</v>
      </c>
      <c r="BS15" s="1" t="s">
        <v>98</v>
      </c>
      <c r="BT15" s="1" t="s">
        <v>98</v>
      </c>
      <c r="BU15" s="1" t="s">
        <v>98</v>
      </c>
      <c r="BV15" s="1" t="s">
        <v>98</v>
      </c>
      <c r="BW15" s="3">
        <v>4.0999999999999996</v>
      </c>
      <c r="BX15" s="2">
        <v>13.3</v>
      </c>
      <c r="BY15" s="3">
        <v>4.0999999999999996</v>
      </c>
      <c r="BZ15" s="1" t="s">
        <v>98</v>
      </c>
      <c r="CA15" s="2">
        <v>84.8</v>
      </c>
      <c r="CB15" s="2">
        <v>42.8</v>
      </c>
      <c r="CC15" s="2">
        <v>57.6</v>
      </c>
      <c r="CD15" s="11">
        <v>11.25</v>
      </c>
      <c r="CE15" s="11">
        <v>5.5</v>
      </c>
      <c r="CF15" s="1" t="s">
        <v>98</v>
      </c>
      <c r="CG15" s="4">
        <f>Beams!$B$11/F15</f>
        <v>373.42192691029896</v>
      </c>
      <c r="CH15" s="4">
        <f>Beams!$B$9/AO15</f>
        <v>74.933333333333337</v>
      </c>
      <c r="CI15" s="4">
        <f>Beams!$C$9/AS15</f>
        <v>218.67704280155644</v>
      </c>
      <c r="CJ15" s="4">
        <f>Beams!$B$8*BE15/(AQ15*2*T15)</f>
        <v>692.27323628219494</v>
      </c>
      <c r="CK15" s="4">
        <f>Beams!$C$8*BF15/(AM15*Q15)</f>
        <v>1264.8321513002363</v>
      </c>
      <c r="CL15" s="4">
        <f>Beams!$B$12*T15/AX15</f>
        <v>1470.1669758812616</v>
      </c>
      <c r="CM15" s="4">
        <f>Beams!$B$12*Q15/AX15</f>
        <v>1470.1669758812616</v>
      </c>
      <c r="CN15" s="4">
        <f t="shared" si="0"/>
        <v>2892.5475977482552</v>
      </c>
      <c r="CO15" s="4">
        <f t="shared" si="1"/>
        <v>3424.690645461234</v>
      </c>
      <c r="CP15" s="4"/>
      <c r="CQ15" s="3">
        <f>MIN(Beams!$B$21:$B$22)/MAX(CN15:CP15)-1</f>
        <v>4.8399435366537817</v>
      </c>
    </row>
    <row r="16" spans="1:97" x14ac:dyDescent="0.55000000000000004">
      <c r="A16" s="1" t="s">
        <v>446</v>
      </c>
      <c r="B16" s="1" t="s">
        <v>459</v>
      </c>
      <c r="C16" s="1" t="s">
        <v>459</v>
      </c>
      <c r="D16" s="1" t="s">
        <v>98</v>
      </c>
      <c r="E16" s="2">
        <v>89</v>
      </c>
      <c r="F16" s="2">
        <v>26.1</v>
      </c>
      <c r="G16" s="2">
        <v>13.8</v>
      </c>
      <c r="H16" s="11">
        <v>13.875</v>
      </c>
      <c r="I16" s="1" t="s">
        <v>98</v>
      </c>
      <c r="J16" s="1" t="s">
        <v>98</v>
      </c>
      <c r="K16" s="1" t="s">
        <v>98</v>
      </c>
      <c r="L16" s="2">
        <v>14.7</v>
      </c>
      <c r="M16" s="11">
        <v>14.75</v>
      </c>
      <c r="N16" s="11" t="s">
        <v>98</v>
      </c>
      <c r="O16" s="1" t="s">
        <v>98</v>
      </c>
      <c r="P16" s="1" t="s">
        <v>98</v>
      </c>
      <c r="Q16" s="14">
        <v>0.61499999999999999</v>
      </c>
      <c r="R16" s="11">
        <v>0.625</v>
      </c>
      <c r="S16" s="13">
        <v>0.3125</v>
      </c>
      <c r="T16" s="14">
        <v>0.61499999999999999</v>
      </c>
      <c r="U16" s="13">
        <v>0.625</v>
      </c>
      <c r="V16" s="1" t="s">
        <v>98</v>
      </c>
      <c r="W16" s="1" t="s">
        <v>98</v>
      </c>
      <c r="X16" s="1" t="s">
        <v>98</v>
      </c>
      <c r="Y16" s="3">
        <v>1.31</v>
      </c>
      <c r="Z16" s="13">
        <v>1.875</v>
      </c>
      <c r="AA16" s="13">
        <v>1.5</v>
      </c>
      <c r="AB16" s="1" t="s">
        <v>98</v>
      </c>
      <c r="AC16" s="1" t="s">
        <v>98</v>
      </c>
      <c r="AD16" s="1" t="s">
        <v>98</v>
      </c>
      <c r="AE16" s="1" t="s">
        <v>98</v>
      </c>
      <c r="AF16" s="1" t="s">
        <v>98</v>
      </c>
      <c r="AG16" s="2">
        <v>11.9</v>
      </c>
      <c r="AH16" s="1" t="s">
        <v>98</v>
      </c>
      <c r="AI16" s="1" t="s">
        <v>98</v>
      </c>
      <c r="AJ16" s="2">
        <v>18.5</v>
      </c>
      <c r="AK16" s="1" t="s">
        <v>98</v>
      </c>
      <c r="AL16" s="1" t="s">
        <v>98</v>
      </c>
      <c r="AM16" s="4">
        <v>904</v>
      </c>
      <c r="AN16" s="4">
        <v>146</v>
      </c>
      <c r="AO16" s="4">
        <v>131</v>
      </c>
      <c r="AP16" s="3">
        <v>5.88</v>
      </c>
      <c r="AQ16" s="4">
        <v>326</v>
      </c>
      <c r="AR16" s="2">
        <v>67.7</v>
      </c>
      <c r="AS16" s="2">
        <v>44.3</v>
      </c>
      <c r="AT16" s="3">
        <v>3.53</v>
      </c>
      <c r="AU16" s="1" t="s">
        <v>98</v>
      </c>
      <c r="AV16" s="1" t="s">
        <v>98</v>
      </c>
      <c r="AW16" s="1" t="s">
        <v>98</v>
      </c>
      <c r="AX16" s="3">
        <v>3.59</v>
      </c>
      <c r="AY16" s="4">
        <v>14200</v>
      </c>
      <c r="AZ16" s="1" t="s">
        <v>98</v>
      </c>
      <c r="BA16" s="2">
        <v>48.5</v>
      </c>
      <c r="BB16" s="4">
        <v>110</v>
      </c>
      <c r="BC16" s="1" t="s">
        <v>98</v>
      </c>
      <c r="BD16" s="1" t="s">
        <v>98</v>
      </c>
      <c r="BE16" s="2">
        <v>28.6</v>
      </c>
      <c r="BF16" s="2">
        <v>71.900000000000006</v>
      </c>
      <c r="BG16" s="1" t="s">
        <v>98</v>
      </c>
      <c r="BH16" s="1" t="s">
        <v>98</v>
      </c>
      <c r="BI16" s="1" t="s">
        <v>98</v>
      </c>
      <c r="BJ16" s="1" t="s">
        <v>98</v>
      </c>
      <c r="BK16" s="1" t="s">
        <v>98</v>
      </c>
      <c r="BL16" s="1" t="s">
        <v>98</v>
      </c>
      <c r="BM16" s="1" t="s">
        <v>98</v>
      </c>
      <c r="BN16" s="1" t="s">
        <v>98</v>
      </c>
      <c r="BO16" s="1" t="s">
        <v>98</v>
      </c>
      <c r="BP16" s="1" t="s">
        <v>98</v>
      </c>
      <c r="BQ16" s="1" t="s">
        <v>98</v>
      </c>
      <c r="BR16" s="1" t="s">
        <v>98</v>
      </c>
      <c r="BS16" s="1" t="s">
        <v>98</v>
      </c>
      <c r="BT16" s="1" t="s">
        <v>98</v>
      </c>
      <c r="BU16" s="1" t="s">
        <v>98</v>
      </c>
      <c r="BV16" s="1" t="s">
        <v>98</v>
      </c>
      <c r="BW16" s="3">
        <v>4.05</v>
      </c>
      <c r="BX16" s="2">
        <v>13.2</v>
      </c>
      <c r="BY16" s="3">
        <v>4.05</v>
      </c>
      <c r="BZ16" s="1" t="s">
        <v>98</v>
      </c>
      <c r="CA16" s="2">
        <v>84.1</v>
      </c>
      <c r="CB16" s="2">
        <v>42.3</v>
      </c>
      <c r="CC16" s="2">
        <v>57</v>
      </c>
      <c r="CD16" s="11">
        <v>11.25</v>
      </c>
      <c r="CE16" s="11">
        <v>5.5</v>
      </c>
      <c r="CF16" s="1" t="s">
        <v>98</v>
      </c>
      <c r="CG16" s="4">
        <f>Beams!$B$11/F16</f>
        <v>430.65134099616859</v>
      </c>
      <c r="CH16" s="4">
        <f>Beams!$B$9/AO16</f>
        <v>85.801526717557252</v>
      </c>
      <c r="CI16" s="4">
        <f>Beams!$C$9/AS16</f>
        <v>253.72460496613996</v>
      </c>
      <c r="CJ16" s="4">
        <f>Beams!$B$8*BE16/(AQ16*2*T16)</f>
        <v>801.69584517931071</v>
      </c>
      <c r="CK16" s="4">
        <f>Beams!$C$8*BF16/(AM16*Q16)</f>
        <v>1453.6225627743004</v>
      </c>
      <c r="CL16" s="4">
        <f>Beams!$B$12*T16/AX16</f>
        <v>1925.5153203342618</v>
      </c>
      <c r="CM16" s="4">
        <f>Beams!$B$12*Q16/AX16</f>
        <v>1925.5153203342618</v>
      </c>
      <c r="CN16" s="4">
        <f t="shared" si="0"/>
        <v>3693.7988264769806</v>
      </c>
      <c r="CO16" s="4">
        <f t="shared" si="1"/>
        <v>4249.1242334119843</v>
      </c>
      <c r="CP16" s="4"/>
      <c r="CQ16" s="3">
        <f>MIN(Beams!$B$21:$B$22)/MAX(CN16:CP16)-1</f>
        <v>3.7068522597514866</v>
      </c>
    </row>
    <row r="17" spans="1:95" x14ac:dyDescent="0.55000000000000004">
      <c r="A17" s="1" t="s">
        <v>446</v>
      </c>
      <c r="B17" s="1" t="s">
        <v>460</v>
      </c>
      <c r="C17" s="1" t="s">
        <v>460</v>
      </c>
      <c r="D17" s="1" t="s">
        <v>98</v>
      </c>
      <c r="E17" s="2">
        <v>73</v>
      </c>
      <c r="F17" s="2">
        <v>21.4</v>
      </c>
      <c r="G17" s="2">
        <v>13.6</v>
      </c>
      <c r="H17" s="11">
        <v>13.625</v>
      </c>
      <c r="I17" s="1" t="s">
        <v>98</v>
      </c>
      <c r="J17" s="1" t="s">
        <v>98</v>
      </c>
      <c r="K17" s="1" t="s">
        <v>98</v>
      </c>
      <c r="L17" s="2">
        <v>14.6</v>
      </c>
      <c r="M17" s="11">
        <v>14.625</v>
      </c>
      <c r="N17" s="11" t="s">
        <v>98</v>
      </c>
      <c r="O17" s="1" t="s">
        <v>98</v>
      </c>
      <c r="P17" s="1" t="s">
        <v>98</v>
      </c>
      <c r="Q17" s="14">
        <v>0.505</v>
      </c>
      <c r="R17" s="11">
        <v>0.5</v>
      </c>
      <c r="S17" s="13">
        <v>0.25</v>
      </c>
      <c r="T17" s="14">
        <v>0.505</v>
      </c>
      <c r="U17" s="13">
        <v>0.5</v>
      </c>
      <c r="V17" s="1" t="s">
        <v>98</v>
      </c>
      <c r="W17" s="1" t="s">
        <v>98</v>
      </c>
      <c r="X17" s="1" t="s">
        <v>98</v>
      </c>
      <c r="Y17" s="3">
        <v>1.19</v>
      </c>
      <c r="Z17" s="13">
        <v>1.75</v>
      </c>
      <c r="AA17" s="13">
        <v>1.4375</v>
      </c>
      <c r="AB17" s="1" t="s">
        <v>98</v>
      </c>
      <c r="AC17" s="1" t="s">
        <v>98</v>
      </c>
      <c r="AD17" s="1" t="s">
        <v>98</v>
      </c>
      <c r="AE17" s="1" t="s">
        <v>98</v>
      </c>
      <c r="AF17" s="1" t="s">
        <v>98</v>
      </c>
      <c r="AG17" s="2">
        <v>14.4</v>
      </c>
      <c r="AH17" s="1" t="s">
        <v>98</v>
      </c>
      <c r="AI17" s="1" t="s">
        <v>98</v>
      </c>
      <c r="AJ17" s="2">
        <v>22.6</v>
      </c>
      <c r="AK17" s="1" t="s">
        <v>98</v>
      </c>
      <c r="AL17" s="1" t="s">
        <v>98</v>
      </c>
      <c r="AM17" s="4">
        <v>729</v>
      </c>
      <c r="AN17" s="4">
        <v>118</v>
      </c>
      <c r="AO17" s="4">
        <v>107</v>
      </c>
      <c r="AP17" s="3">
        <v>5.84</v>
      </c>
      <c r="AQ17" s="4">
        <v>261</v>
      </c>
      <c r="AR17" s="2">
        <v>54.6</v>
      </c>
      <c r="AS17" s="2">
        <v>35.799999999999997</v>
      </c>
      <c r="AT17" s="3">
        <v>3.49</v>
      </c>
      <c r="AU17" s="1" t="s">
        <v>98</v>
      </c>
      <c r="AV17" s="1" t="s">
        <v>98</v>
      </c>
      <c r="AW17" s="1" t="s">
        <v>98</v>
      </c>
      <c r="AX17" s="3">
        <v>2.0099999999999998</v>
      </c>
      <c r="AY17" s="4">
        <v>11200</v>
      </c>
      <c r="AZ17" s="1" t="s">
        <v>98</v>
      </c>
      <c r="BA17" s="2">
        <v>47.8</v>
      </c>
      <c r="BB17" s="2">
        <v>88</v>
      </c>
      <c r="BC17" s="1" t="s">
        <v>98</v>
      </c>
      <c r="BD17" s="1" t="s">
        <v>98</v>
      </c>
      <c r="BE17" s="2">
        <v>23.3</v>
      </c>
      <c r="BF17" s="2">
        <v>58.3</v>
      </c>
      <c r="BG17" s="1" t="s">
        <v>98</v>
      </c>
      <c r="BH17" s="1" t="s">
        <v>98</v>
      </c>
      <c r="BI17" s="1" t="s">
        <v>98</v>
      </c>
      <c r="BJ17" s="1" t="s">
        <v>98</v>
      </c>
      <c r="BK17" s="1" t="s">
        <v>98</v>
      </c>
      <c r="BL17" s="1" t="s">
        <v>98</v>
      </c>
      <c r="BM17" s="1" t="s">
        <v>98</v>
      </c>
      <c r="BN17" s="1" t="s">
        <v>98</v>
      </c>
      <c r="BO17" s="1" t="s">
        <v>98</v>
      </c>
      <c r="BP17" s="1" t="s">
        <v>98</v>
      </c>
      <c r="BQ17" s="1" t="s">
        <v>98</v>
      </c>
      <c r="BR17" s="1" t="s">
        <v>98</v>
      </c>
      <c r="BS17" s="1" t="s">
        <v>98</v>
      </c>
      <c r="BT17" s="1" t="s">
        <v>98</v>
      </c>
      <c r="BU17" s="1" t="s">
        <v>98</v>
      </c>
      <c r="BV17" s="1" t="s">
        <v>98</v>
      </c>
      <c r="BW17" s="3">
        <v>4</v>
      </c>
      <c r="BX17" s="2">
        <v>13.1</v>
      </c>
      <c r="BY17" s="3">
        <v>4</v>
      </c>
      <c r="BZ17" s="1" t="s">
        <v>98</v>
      </c>
      <c r="CA17" s="2">
        <v>83.6</v>
      </c>
      <c r="CB17" s="2">
        <v>41.8</v>
      </c>
      <c r="CC17" s="2">
        <v>56.4</v>
      </c>
      <c r="CD17" s="11">
        <v>11.25</v>
      </c>
      <c r="CE17" s="11">
        <v>5.5</v>
      </c>
      <c r="CF17" s="1" t="s">
        <v>98</v>
      </c>
      <c r="CG17" s="4">
        <f>Beams!$B$11/F17</f>
        <v>525.23364485981313</v>
      </c>
      <c r="CH17" s="4">
        <f>Beams!$B$9/AO17</f>
        <v>105.04672897196262</v>
      </c>
      <c r="CI17" s="4">
        <f>Beams!$C$9/AS17</f>
        <v>313.96648044692739</v>
      </c>
      <c r="CJ17" s="4">
        <f>Beams!$B$8*BE17/(AQ17*2*T17)</f>
        <v>993.48279655551755</v>
      </c>
      <c r="CK17" s="4">
        <f>Beams!$C$8*BF17/(AM17*Q17)</f>
        <v>1779.9834304418098</v>
      </c>
      <c r="CL17" s="4">
        <f>Beams!$B$12*T17/AX17</f>
        <v>2823.980099502488</v>
      </c>
      <c r="CM17" s="4">
        <f>Beams!$B$12*Q17/AX17</f>
        <v>2823.980099502488</v>
      </c>
      <c r="CN17" s="4">
        <f t="shared" si="0"/>
        <v>5270.4095789728508</v>
      </c>
      <c r="CO17" s="4">
        <f t="shared" si="1"/>
        <v>5858.431186496573</v>
      </c>
      <c r="CP17" s="4"/>
      <c r="CQ17" s="3">
        <f>MIN(Beams!$B$21:$B$22)/MAX(CN17:CP17)-1</f>
        <v>2.4138832331254694</v>
      </c>
    </row>
    <row r="18" spans="1:95" x14ac:dyDescent="0.55000000000000004">
      <c r="A18" s="1" t="s">
        <v>446</v>
      </c>
      <c r="B18" s="1" t="s">
        <v>461</v>
      </c>
      <c r="C18" s="1" t="s">
        <v>461</v>
      </c>
      <c r="D18" s="1" t="s">
        <v>98</v>
      </c>
      <c r="E18" s="2">
        <v>89</v>
      </c>
      <c r="F18" s="2">
        <v>25.9</v>
      </c>
      <c r="G18" s="2">
        <v>12.4</v>
      </c>
      <c r="H18" s="11">
        <v>12.375</v>
      </c>
      <c r="I18" s="1" t="s">
        <v>98</v>
      </c>
      <c r="J18" s="1" t="s">
        <v>98</v>
      </c>
      <c r="K18" s="1" t="s">
        <v>98</v>
      </c>
      <c r="L18" s="2">
        <v>12.3</v>
      </c>
      <c r="M18" s="11">
        <v>12.375</v>
      </c>
      <c r="N18" s="1" t="s">
        <v>98</v>
      </c>
      <c r="O18" s="1" t="s">
        <v>98</v>
      </c>
      <c r="P18" s="1" t="s">
        <v>98</v>
      </c>
      <c r="Q18" s="14">
        <v>0.72</v>
      </c>
      <c r="R18" s="11">
        <v>0.75</v>
      </c>
      <c r="S18" s="13">
        <v>0.375</v>
      </c>
      <c r="T18" s="14">
        <v>0.72</v>
      </c>
      <c r="U18" s="13">
        <v>0.75</v>
      </c>
      <c r="V18" s="1" t="s">
        <v>98</v>
      </c>
      <c r="W18" s="1" t="s">
        <v>98</v>
      </c>
      <c r="X18" s="1" t="s">
        <v>98</v>
      </c>
      <c r="Y18" s="3">
        <v>1.32</v>
      </c>
      <c r="Z18" s="13">
        <v>1.625</v>
      </c>
      <c r="AA18" s="13">
        <v>1.1875</v>
      </c>
      <c r="AB18" s="1" t="s">
        <v>98</v>
      </c>
      <c r="AC18" s="1" t="s">
        <v>98</v>
      </c>
      <c r="AD18" s="1" t="s">
        <v>98</v>
      </c>
      <c r="AE18" s="1" t="s">
        <v>98</v>
      </c>
      <c r="AF18" s="1" t="s">
        <v>98</v>
      </c>
      <c r="AG18" s="3">
        <v>8.5399999999999991</v>
      </c>
      <c r="AH18" s="1" t="s">
        <v>98</v>
      </c>
      <c r="AI18" s="1" t="s">
        <v>98</v>
      </c>
      <c r="AJ18" s="2">
        <v>13.6</v>
      </c>
      <c r="AK18" s="1" t="s">
        <v>98</v>
      </c>
      <c r="AL18" s="1" t="s">
        <v>98</v>
      </c>
      <c r="AM18" s="4">
        <v>693</v>
      </c>
      <c r="AN18" s="4">
        <v>127</v>
      </c>
      <c r="AO18" s="4">
        <v>112</v>
      </c>
      <c r="AP18" s="3">
        <v>5.17</v>
      </c>
      <c r="AQ18" s="4">
        <v>224</v>
      </c>
      <c r="AR18" s="2">
        <v>56</v>
      </c>
      <c r="AS18" s="2">
        <v>36.4</v>
      </c>
      <c r="AT18" s="3">
        <v>2.94</v>
      </c>
      <c r="AU18" s="1" t="s">
        <v>98</v>
      </c>
      <c r="AV18" s="1" t="s">
        <v>98</v>
      </c>
      <c r="AW18" s="1" t="s">
        <v>98</v>
      </c>
      <c r="AX18" s="3">
        <v>4.92</v>
      </c>
      <c r="AY18" s="4">
        <v>7640</v>
      </c>
      <c r="AZ18" s="1" t="s">
        <v>98</v>
      </c>
      <c r="BA18" s="2">
        <v>35.9</v>
      </c>
      <c r="BB18" s="2">
        <v>79.5</v>
      </c>
      <c r="BC18" s="1" t="s">
        <v>98</v>
      </c>
      <c r="BD18" s="1" t="s">
        <v>98</v>
      </c>
      <c r="BE18" s="2">
        <v>24.3</v>
      </c>
      <c r="BF18" s="2">
        <v>62.5</v>
      </c>
      <c r="BG18" s="1" t="s">
        <v>98</v>
      </c>
      <c r="BH18" s="1" t="s">
        <v>98</v>
      </c>
      <c r="BI18" s="1" t="s">
        <v>98</v>
      </c>
      <c r="BJ18" s="1" t="s">
        <v>98</v>
      </c>
      <c r="BK18" s="1" t="s">
        <v>98</v>
      </c>
      <c r="BL18" s="1" t="s">
        <v>98</v>
      </c>
      <c r="BM18" s="1" t="s">
        <v>98</v>
      </c>
      <c r="BN18" s="1" t="s">
        <v>98</v>
      </c>
      <c r="BO18" s="1" t="s">
        <v>98</v>
      </c>
      <c r="BP18" s="1" t="s">
        <v>98</v>
      </c>
      <c r="BQ18" s="1" t="s">
        <v>98</v>
      </c>
      <c r="BR18" s="1" t="s">
        <v>98</v>
      </c>
      <c r="BS18" s="1" t="s">
        <v>98</v>
      </c>
      <c r="BT18" s="1" t="s">
        <v>98</v>
      </c>
      <c r="BU18" s="1" t="s">
        <v>98</v>
      </c>
      <c r="BV18" s="1" t="s">
        <v>98</v>
      </c>
      <c r="BW18" s="3">
        <v>3.42</v>
      </c>
      <c r="BX18" s="2">
        <v>11.7</v>
      </c>
      <c r="BY18" s="2">
        <v>59.2</v>
      </c>
      <c r="BZ18" s="1" t="s">
        <v>98</v>
      </c>
      <c r="CA18" s="2">
        <v>71.5</v>
      </c>
      <c r="CB18" s="2">
        <v>37.1</v>
      </c>
      <c r="CC18" s="2">
        <v>49.4</v>
      </c>
      <c r="CD18" s="11">
        <v>9.5</v>
      </c>
      <c r="CE18" s="11">
        <v>5.5</v>
      </c>
      <c r="CF18" s="1" t="s">
        <v>98</v>
      </c>
      <c r="CG18" s="4">
        <f>Beams!$B$11/F18</f>
        <v>433.97683397683397</v>
      </c>
      <c r="CH18" s="4">
        <f>Beams!$B$9/AO18</f>
        <v>100.35714285714286</v>
      </c>
      <c r="CI18" s="4">
        <f>Beams!$C$9/AS18</f>
        <v>308.79120879120882</v>
      </c>
      <c r="CJ18" s="4">
        <f>Beams!$B$8*BE18/(AQ18*2*T18)</f>
        <v>846.76339285714289</v>
      </c>
      <c r="CK18" s="4">
        <f>Beams!$C$8*BF18/(AM18*Q18)</f>
        <v>1407.9284912618245</v>
      </c>
      <c r="CL18" s="4">
        <f>Beams!$B$12*T18/AX18</f>
        <v>1644.8780487804877</v>
      </c>
      <c r="CM18" s="4">
        <f>Beams!$B$12*Q18/AX18</f>
        <v>1644.8780487804877</v>
      </c>
      <c r="CN18" s="4">
        <f t="shared" si="0"/>
        <v>3313.420618509524</v>
      </c>
      <c r="CO18" s="4">
        <f t="shared" si="1"/>
        <v>3843.7636990631472</v>
      </c>
      <c r="CP18" s="4"/>
      <c r="CQ18" s="3">
        <f>MIN(Beams!$B$21:$B$22)/MAX(CN18:CP18)-1</f>
        <v>4.2032334882799018</v>
      </c>
    </row>
    <row r="19" spans="1:95" x14ac:dyDescent="0.55000000000000004">
      <c r="A19" s="1" t="s">
        <v>446</v>
      </c>
      <c r="B19" s="1" t="s">
        <v>462</v>
      </c>
      <c r="C19" s="1" t="s">
        <v>462</v>
      </c>
      <c r="D19" s="1" t="s">
        <v>98</v>
      </c>
      <c r="E19" s="2">
        <v>84</v>
      </c>
      <c r="F19" s="2">
        <v>24.6</v>
      </c>
      <c r="G19" s="2">
        <v>12.3</v>
      </c>
      <c r="H19" s="11">
        <v>12.25</v>
      </c>
      <c r="I19" s="1" t="s">
        <v>98</v>
      </c>
      <c r="J19" s="1" t="s">
        <v>98</v>
      </c>
      <c r="K19" s="1" t="s">
        <v>98</v>
      </c>
      <c r="L19" s="2">
        <v>12.3</v>
      </c>
      <c r="M19" s="11">
        <v>12.25</v>
      </c>
      <c r="N19" s="11" t="s">
        <v>98</v>
      </c>
      <c r="O19" s="1" t="s">
        <v>98</v>
      </c>
      <c r="P19" s="1" t="s">
        <v>98</v>
      </c>
      <c r="Q19" s="14">
        <v>0.68500000000000005</v>
      </c>
      <c r="R19" s="11">
        <v>0.6875</v>
      </c>
      <c r="S19" s="13">
        <v>0.375</v>
      </c>
      <c r="T19" s="14">
        <v>0.68500000000000005</v>
      </c>
      <c r="U19" s="13">
        <v>0.6875</v>
      </c>
      <c r="V19" s="1" t="s">
        <v>98</v>
      </c>
      <c r="W19" s="1" t="s">
        <v>98</v>
      </c>
      <c r="X19" s="1" t="s">
        <v>98</v>
      </c>
      <c r="Y19" s="3">
        <v>1.38</v>
      </c>
      <c r="Z19" s="13">
        <v>1.5625</v>
      </c>
      <c r="AA19" s="13">
        <v>1.1875</v>
      </c>
      <c r="AB19" s="1" t="s">
        <v>98</v>
      </c>
      <c r="AC19" s="1" t="s">
        <v>98</v>
      </c>
      <c r="AD19" s="1" t="s">
        <v>98</v>
      </c>
      <c r="AE19" s="1" t="s">
        <v>98</v>
      </c>
      <c r="AF19" s="1" t="s">
        <v>98</v>
      </c>
      <c r="AG19" s="3">
        <v>8.9700000000000006</v>
      </c>
      <c r="AH19" s="1" t="s">
        <v>98</v>
      </c>
      <c r="AI19" s="1" t="s">
        <v>98</v>
      </c>
      <c r="AJ19" s="2">
        <v>14.2</v>
      </c>
      <c r="AK19" s="1" t="s">
        <v>98</v>
      </c>
      <c r="AL19" s="1" t="s">
        <v>98</v>
      </c>
      <c r="AM19" s="4">
        <v>650</v>
      </c>
      <c r="AN19" s="4">
        <v>120</v>
      </c>
      <c r="AO19" s="4">
        <v>106</v>
      </c>
      <c r="AP19" s="3">
        <v>5.14</v>
      </c>
      <c r="AQ19" s="4">
        <v>213</v>
      </c>
      <c r="AR19" s="2">
        <v>53.2</v>
      </c>
      <c r="AS19" s="2">
        <v>34.6</v>
      </c>
      <c r="AT19" s="3">
        <v>2.94</v>
      </c>
      <c r="AU19" s="1" t="s">
        <v>98</v>
      </c>
      <c r="AV19" s="1" t="s">
        <v>98</v>
      </c>
      <c r="AW19" s="1" t="s">
        <v>98</v>
      </c>
      <c r="AX19" s="3">
        <v>4.24</v>
      </c>
      <c r="AY19" s="4">
        <v>7140</v>
      </c>
      <c r="AZ19" s="1" t="s">
        <v>98</v>
      </c>
      <c r="BA19" s="2">
        <v>35.6</v>
      </c>
      <c r="BB19" s="2">
        <v>75</v>
      </c>
      <c r="BC19" s="1" t="s">
        <v>98</v>
      </c>
      <c r="BD19" s="1" t="s">
        <v>98</v>
      </c>
      <c r="BE19" s="2">
        <v>23.1</v>
      </c>
      <c r="BF19" s="2">
        <v>59</v>
      </c>
      <c r="BG19" s="1" t="s">
        <v>98</v>
      </c>
      <c r="BH19" s="1" t="s">
        <v>98</v>
      </c>
      <c r="BI19" s="1" t="s">
        <v>98</v>
      </c>
      <c r="BJ19" s="1" t="s">
        <v>98</v>
      </c>
      <c r="BK19" s="1" t="s">
        <v>98</v>
      </c>
      <c r="BL19" s="1" t="s">
        <v>98</v>
      </c>
      <c r="BM19" s="1" t="s">
        <v>98</v>
      </c>
      <c r="BN19" s="1" t="s">
        <v>98</v>
      </c>
      <c r="BO19" s="1" t="s">
        <v>98</v>
      </c>
      <c r="BP19" s="1" t="s">
        <v>98</v>
      </c>
      <c r="BQ19" s="1" t="s">
        <v>98</v>
      </c>
      <c r="BR19" s="1" t="s">
        <v>98</v>
      </c>
      <c r="BS19" s="1" t="s">
        <v>98</v>
      </c>
      <c r="BT19" s="1" t="s">
        <v>98</v>
      </c>
      <c r="BU19" s="1" t="s">
        <v>98</v>
      </c>
      <c r="BV19" s="1" t="s">
        <v>98</v>
      </c>
      <c r="BW19" s="3">
        <v>3.41</v>
      </c>
      <c r="BX19" s="2">
        <v>11.6</v>
      </c>
      <c r="BY19" s="3">
        <v>3.41</v>
      </c>
      <c r="BZ19" s="1" t="s">
        <v>98</v>
      </c>
      <c r="CA19" s="2">
        <v>71.400000000000006</v>
      </c>
      <c r="CB19" s="2">
        <v>36.900000000000006</v>
      </c>
      <c r="CC19" s="2">
        <v>49.2</v>
      </c>
      <c r="CD19" s="11">
        <v>9.5</v>
      </c>
      <c r="CE19" s="11">
        <v>5.5</v>
      </c>
      <c r="CF19" s="1" t="s">
        <v>98</v>
      </c>
      <c r="CG19" s="4">
        <f>Beams!$B$11/F19</f>
        <v>456.91056910569102</v>
      </c>
      <c r="CH19" s="4">
        <f>Beams!$B$9/AO19</f>
        <v>106.0377358490566</v>
      </c>
      <c r="CI19" s="4">
        <f>Beams!$C$9/AS19</f>
        <v>324.85549132947978</v>
      </c>
      <c r="CJ19" s="4">
        <f>Beams!$B$8*BE19/(AQ19*2*T19)</f>
        <v>889.77074123573573</v>
      </c>
      <c r="CK19" s="4">
        <f>Beams!$C$8*BF19/(AM19*Q19)</f>
        <v>1489.4104435710274</v>
      </c>
      <c r="CL19" s="4">
        <f>Beams!$B$12*T19/AX19</f>
        <v>1815.8962264150944</v>
      </c>
      <c r="CM19" s="4">
        <f>Beams!$B$12*Q19/AX19</f>
        <v>1815.8962264150944</v>
      </c>
      <c r="CN19" s="4">
        <f t="shared" si="0"/>
        <v>3613.2684389483152</v>
      </c>
      <c r="CO19" s="4">
        <f t="shared" si="1"/>
        <v>4163.6118099887453</v>
      </c>
      <c r="CP19" s="4"/>
      <c r="CQ19" s="3">
        <f>MIN(Beams!$B$21:$B$22)/MAX(CN19:CP19)-1</f>
        <v>3.8035217769386769</v>
      </c>
    </row>
    <row r="20" spans="1:95" x14ac:dyDescent="0.55000000000000004">
      <c r="A20" s="1" t="s">
        <v>446</v>
      </c>
      <c r="B20" s="1" t="s">
        <v>463</v>
      </c>
      <c r="C20" s="1" t="s">
        <v>463</v>
      </c>
      <c r="D20" s="1" t="s">
        <v>98</v>
      </c>
      <c r="E20" s="2">
        <v>74</v>
      </c>
      <c r="F20" s="2">
        <v>21.8</v>
      </c>
      <c r="G20" s="2">
        <v>12.1</v>
      </c>
      <c r="H20" s="11">
        <v>12.125</v>
      </c>
      <c r="I20" s="1" t="s">
        <v>98</v>
      </c>
      <c r="J20" s="1" t="s">
        <v>98</v>
      </c>
      <c r="K20" s="1" t="s">
        <v>98</v>
      </c>
      <c r="L20" s="2">
        <v>12.2</v>
      </c>
      <c r="M20" s="11">
        <v>12.25</v>
      </c>
      <c r="N20" s="11" t="s">
        <v>98</v>
      </c>
      <c r="O20" s="1" t="s">
        <v>98</v>
      </c>
      <c r="P20" s="1" t="s">
        <v>98</v>
      </c>
      <c r="Q20" s="14">
        <v>0.60499999999999998</v>
      </c>
      <c r="R20" s="11">
        <v>0.625</v>
      </c>
      <c r="S20" s="13">
        <v>0.3125</v>
      </c>
      <c r="T20" s="14">
        <v>0.61</v>
      </c>
      <c r="U20" s="13">
        <v>0.625</v>
      </c>
      <c r="V20" s="1" t="s">
        <v>98</v>
      </c>
      <c r="W20" s="1" t="s">
        <v>98</v>
      </c>
      <c r="X20" s="1" t="s">
        <v>98</v>
      </c>
      <c r="Y20" s="3">
        <v>1.31</v>
      </c>
      <c r="Z20" s="13">
        <v>1.5</v>
      </c>
      <c r="AA20" s="13">
        <v>1.125</v>
      </c>
      <c r="AB20" s="1" t="s">
        <v>98</v>
      </c>
      <c r="AC20" s="1" t="s">
        <v>98</v>
      </c>
      <c r="AD20" s="1" t="s">
        <v>98</v>
      </c>
      <c r="AE20" s="1" t="s">
        <v>98</v>
      </c>
      <c r="AF20" s="1" t="s">
        <v>98</v>
      </c>
      <c r="AG20" s="2">
        <v>10</v>
      </c>
      <c r="AH20" s="1" t="s">
        <v>98</v>
      </c>
      <c r="AI20" s="1" t="s">
        <v>98</v>
      </c>
      <c r="AJ20" s="2">
        <v>16.100000000000001</v>
      </c>
      <c r="AK20" s="1" t="s">
        <v>98</v>
      </c>
      <c r="AL20" s="1" t="s">
        <v>98</v>
      </c>
      <c r="AM20" s="4">
        <v>569</v>
      </c>
      <c r="AN20" s="4">
        <v>105</v>
      </c>
      <c r="AO20" s="2">
        <v>93.8</v>
      </c>
      <c r="AP20" s="3">
        <v>5.1100000000000003</v>
      </c>
      <c r="AQ20" s="4">
        <v>186</v>
      </c>
      <c r="AR20" s="2">
        <v>46.6</v>
      </c>
      <c r="AS20" s="2">
        <v>30.4</v>
      </c>
      <c r="AT20" s="3">
        <v>2.92</v>
      </c>
      <c r="AU20" s="1" t="s">
        <v>98</v>
      </c>
      <c r="AV20" s="1" t="s">
        <v>98</v>
      </c>
      <c r="AW20" s="1" t="s">
        <v>98</v>
      </c>
      <c r="AX20" s="3">
        <v>2.98</v>
      </c>
      <c r="AY20" s="4">
        <v>6160</v>
      </c>
      <c r="AZ20" s="1" t="s">
        <v>98</v>
      </c>
      <c r="BA20" s="2">
        <v>35.200000000000003</v>
      </c>
      <c r="BB20" s="2">
        <v>65.5</v>
      </c>
      <c r="BC20" s="1" t="s">
        <v>98</v>
      </c>
      <c r="BD20" s="1" t="s">
        <v>98</v>
      </c>
      <c r="BE20" s="2">
        <v>20.399999999999999</v>
      </c>
      <c r="BF20" s="2">
        <v>51.9</v>
      </c>
      <c r="BG20" s="1" t="s">
        <v>98</v>
      </c>
      <c r="BH20" s="1" t="s">
        <v>98</v>
      </c>
      <c r="BI20" s="1" t="s">
        <v>98</v>
      </c>
      <c r="BJ20" s="1" t="s">
        <v>98</v>
      </c>
      <c r="BK20" s="1" t="s">
        <v>98</v>
      </c>
      <c r="BL20" s="1" t="s">
        <v>98</v>
      </c>
      <c r="BM20" s="1" t="s">
        <v>98</v>
      </c>
      <c r="BN20" s="1" t="s">
        <v>98</v>
      </c>
      <c r="BO20" s="1" t="s">
        <v>98</v>
      </c>
      <c r="BP20" s="1" t="s">
        <v>98</v>
      </c>
      <c r="BQ20" s="1" t="s">
        <v>98</v>
      </c>
      <c r="BR20" s="1" t="s">
        <v>98</v>
      </c>
      <c r="BS20" s="1" t="s">
        <v>98</v>
      </c>
      <c r="BT20" s="1" t="s">
        <v>98</v>
      </c>
      <c r="BU20" s="1" t="s">
        <v>98</v>
      </c>
      <c r="BV20" s="1" t="s">
        <v>98</v>
      </c>
      <c r="BW20" s="3">
        <v>3.38</v>
      </c>
      <c r="BX20" s="2">
        <v>11.5</v>
      </c>
      <c r="BY20" s="3">
        <v>3.38</v>
      </c>
      <c r="BZ20" s="1" t="s">
        <v>98</v>
      </c>
      <c r="CA20" s="2">
        <v>70.8</v>
      </c>
      <c r="CB20" s="2">
        <v>36.4</v>
      </c>
      <c r="CC20" s="2">
        <v>48.599999999999994</v>
      </c>
      <c r="CD20" s="11">
        <v>9.5</v>
      </c>
      <c r="CE20" s="11">
        <v>5.5</v>
      </c>
      <c r="CF20" s="1" t="s">
        <v>98</v>
      </c>
      <c r="CG20" s="4">
        <f>Beams!$B$11/F20</f>
        <v>515.59633027522932</v>
      </c>
      <c r="CH20" s="4">
        <f>Beams!$B$9/AO20</f>
        <v>119.82942430703625</v>
      </c>
      <c r="CI20" s="4">
        <f>Beams!$C$9/AS20</f>
        <v>369.73684210526318</v>
      </c>
      <c r="CJ20" s="4">
        <f>Beams!$B$8*BE20/(AQ20*2*T20)</f>
        <v>1010.4706504494975</v>
      </c>
      <c r="CK20" s="4">
        <f>Beams!$C$8*BF20/(AM20*Q20)</f>
        <v>1694.5954189603335</v>
      </c>
      <c r="CL20" s="4">
        <f>Beams!$B$12*T20/AX20</f>
        <v>2300.8053691275168</v>
      </c>
      <c r="CM20" s="4">
        <f>Beams!$B$12*Q20/AX20</f>
        <v>2281.9463087248323</v>
      </c>
      <c r="CN20" s="4">
        <f t="shared" si="0"/>
        <v>4467.0595129074709</v>
      </c>
      <c r="CO20" s="4">
        <f t="shared" si="1"/>
        <v>5024.654178684571</v>
      </c>
      <c r="CP20" s="4"/>
      <c r="CQ20" s="3">
        <f>MIN(Beams!$B$21:$B$22)/MAX(CN20:CP20)-1</f>
        <v>2.9803734324330953</v>
      </c>
    </row>
    <row r="21" spans="1:95" x14ac:dyDescent="0.55000000000000004">
      <c r="A21" s="1" t="s">
        <v>446</v>
      </c>
      <c r="B21" s="1" t="s">
        <v>464</v>
      </c>
      <c r="C21" s="1" t="s">
        <v>464</v>
      </c>
      <c r="D21" s="1" t="s">
        <v>98</v>
      </c>
      <c r="E21" s="2">
        <v>63</v>
      </c>
      <c r="F21" s="2">
        <v>18.399999999999999</v>
      </c>
      <c r="G21" s="2">
        <v>11.9</v>
      </c>
      <c r="H21" s="11">
        <v>12</v>
      </c>
      <c r="I21" s="1" t="s">
        <v>98</v>
      </c>
      <c r="J21" s="1" t="s">
        <v>98</v>
      </c>
      <c r="K21" s="1" t="s">
        <v>98</v>
      </c>
      <c r="L21" s="2">
        <v>12.1</v>
      </c>
      <c r="M21" s="11">
        <v>12.125</v>
      </c>
      <c r="N21" s="11" t="s">
        <v>98</v>
      </c>
      <c r="O21" s="1" t="s">
        <v>98</v>
      </c>
      <c r="P21" s="1" t="s">
        <v>98</v>
      </c>
      <c r="Q21" s="14">
        <v>0.51500000000000001</v>
      </c>
      <c r="R21" s="11">
        <v>0.5</v>
      </c>
      <c r="S21" s="13">
        <v>0.25</v>
      </c>
      <c r="T21" s="14">
        <v>0.51500000000000001</v>
      </c>
      <c r="U21" s="13">
        <v>0.5</v>
      </c>
      <c r="V21" s="1" t="s">
        <v>98</v>
      </c>
      <c r="W21" s="1" t="s">
        <v>98</v>
      </c>
      <c r="X21" s="1" t="s">
        <v>98</v>
      </c>
      <c r="Y21" s="3">
        <v>1.25</v>
      </c>
      <c r="Z21" s="13">
        <v>1.4375</v>
      </c>
      <c r="AA21" s="13">
        <v>1.0625</v>
      </c>
      <c r="AB21" s="1" t="s">
        <v>98</v>
      </c>
      <c r="AC21" s="1" t="s">
        <v>98</v>
      </c>
      <c r="AD21" s="1" t="s">
        <v>98</v>
      </c>
      <c r="AE21" s="1" t="s">
        <v>98</v>
      </c>
      <c r="AF21" s="1" t="s">
        <v>98</v>
      </c>
      <c r="AG21" s="2">
        <v>11.8</v>
      </c>
      <c r="AH21" s="1" t="s">
        <v>98</v>
      </c>
      <c r="AI21" s="1" t="s">
        <v>98</v>
      </c>
      <c r="AJ21" s="2">
        <v>18.899999999999999</v>
      </c>
      <c r="AK21" s="1" t="s">
        <v>98</v>
      </c>
      <c r="AL21" s="1" t="s">
        <v>98</v>
      </c>
      <c r="AM21" s="4">
        <v>472</v>
      </c>
      <c r="AN21" s="2">
        <v>88.3</v>
      </c>
      <c r="AO21" s="2">
        <v>79.099999999999994</v>
      </c>
      <c r="AP21" s="3">
        <v>5.0599999999999996</v>
      </c>
      <c r="AQ21" s="4">
        <v>153</v>
      </c>
      <c r="AR21" s="2">
        <v>38.700000000000003</v>
      </c>
      <c r="AS21" s="2">
        <v>25.3</v>
      </c>
      <c r="AT21" s="3">
        <v>2.88</v>
      </c>
      <c r="AU21" s="1" t="s">
        <v>98</v>
      </c>
      <c r="AV21" s="1" t="s">
        <v>98</v>
      </c>
      <c r="AW21" s="1" t="s">
        <v>98</v>
      </c>
      <c r="AX21" s="3">
        <v>1.83</v>
      </c>
      <c r="AY21" s="4">
        <v>5000</v>
      </c>
      <c r="AZ21" s="1" t="s">
        <v>98</v>
      </c>
      <c r="BA21" s="2">
        <v>34.6</v>
      </c>
      <c r="BB21" s="2">
        <v>54.1</v>
      </c>
      <c r="BC21" s="1" t="s">
        <v>98</v>
      </c>
      <c r="BD21" s="1" t="s">
        <v>98</v>
      </c>
      <c r="BE21" s="2">
        <v>17.100000000000001</v>
      </c>
      <c r="BF21" s="2">
        <v>43.3</v>
      </c>
      <c r="BG21" s="1" t="s">
        <v>98</v>
      </c>
      <c r="BH21" s="1" t="s">
        <v>98</v>
      </c>
      <c r="BI21" s="1" t="s">
        <v>98</v>
      </c>
      <c r="BJ21" s="1" t="s">
        <v>98</v>
      </c>
      <c r="BK21" s="1" t="s">
        <v>98</v>
      </c>
      <c r="BL21" s="1" t="s">
        <v>98</v>
      </c>
      <c r="BM21" s="1" t="s">
        <v>98</v>
      </c>
      <c r="BN21" s="1" t="s">
        <v>98</v>
      </c>
      <c r="BO21" s="1" t="s">
        <v>98</v>
      </c>
      <c r="BP21" s="1" t="s">
        <v>98</v>
      </c>
      <c r="BQ21" s="1" t="s">
        <v>98</v>
      </c>
      <c r="BR21" s="1" t="s">
        <v>98</v>
      </c>
      <c r="BS21" s="1" t="s">
        <v>98</v>
      </c>
      <c r="BT21" s="1" t="s">
        <v>98</v>
      </c>
      <c r="BU21" s="1" t="s">
        <v>98</v>
      </c>
      <c r="BV21" s="1" t="s">
        <v>98</v>
      </c>
      <c r="BW21" s="3">
        <v>3.33</v>
      </c>
      <c r="BX21" s="2">
        <v>11.4</v>
      </c>
      <c r="BY21" s="3">
        <v>3.33</v>
      </c>
      <c r="BZ21" s="1" t="s">
        <v>98</v>
      </c>
      <c r="CA21" s="2">
        <v>70.099999999999994</v>
      </c>
      <c r="CB21" s="2">
        <v>35.9</v>
      </c>
      <c r="CC21" s="2">
        <v>48</v>
      </c>
      <c r="CD21" s="11">
        <v>9.5</v>
      </c>
      <c r="CE21" s="11">
        <v>5.5</v>
      </c>
      <c r="CF21" s="1" t="s">
        <v>98</v>
      </c>
      <c r="CG21" s="4">
        <f>Beams!$B$11/F21</f>
        <v>610.86956521739137</v>
      </c>
      <c r="CH21" s="4">
        <f>Beams!$B$9/AO21</f>
        <v>142.09860935524654</v>
      </c>
      <c r="CI21" s="4">
        <f>Beams!$C$9/AS21</f>
        <v>444.26877470355731</v>
      </c>
      <c r="CJ21" s="4">
        <f>Beams!$B$8*BE21/(AQ21*2*T21)</f>
        <v>1219.645916619075</v>
      </c>
      <c r="CK21" s="4">
        <f>Beams!$C$8*BF21/(AM21*Q21)</f>
        <v>2002.1885798913934</v>
      </c>
      <c r="CL21" s="4">
        <f>Beams!$B$12*T21/AX21</f>
        <v>3163.1693989071041</v>
      </c>
      <c r="CM21" s="4">
        <f>Beams!$B$12*Q21/AX21</f>
        <v>3163.1693989071041</v>
      </c>
      <c r="CN21" s="4">
        <f t="shared" si="0"/>
        <v>5992.7378331640639</v>
      </c>
      <c r="CO21" s="4">
        <f t="shared" si="1"/>
        <v>6593.67693928067</v>
      </c>
      <c r="CP21" s="4"/>
      <c r="CQ21" s="3">
        <f>MIN(Beams!$B$21:$B$22)/MAX(CN21:CP21)-1</f>
        <v>2.0332089643114784</v>
      </c>
    </row>
    <row r="22" spans="1:95" x14ac:dyDescent="0.55000000000000004">
      <c r="A22" s="1" t="s">
        <v>446</v>
      </c>
      <c r="B22" s="1" t="s">
        <v>465</v>
      </c>
      <c r="C22" s="1" t="s">
        <v>465</v>
      </c>
      <c r="D22" s="1" t="s">
        <v>98</v>
      </c>
      <c r="E22" s="2">
        <v>53</v>
      </c>
      <c r="F22" s="2">
        <v>15.5</v>
      </c>
      <c r="G22" s="2">
        <v>11.8</v>
      </c>
      <c r="H22" s="11">
        <v>11.75</v>
      </c>
      <c r="I22" s="1" t="s">
        <v>98</v>
      </c>
      <c r="J22" s="1" t="s">
        <v>98</v>
      </c>
      <c r="K22" s="1" t="s">
        <v>98</v>
      </c>
      <c r="L22" s="2">
        <v>12</v>
      </c>
      <c r="M22" s="11">
        <v>12</v>
      </c>
      <c r="N22" s="11" t="s">
        <v>98</v>
      </c>
      <c r="O22" s="1" t="s">
        <v>98</v>
      </c>
      <c r="P22" s="1" t="s">
        <v>98</v>
      </c>
      <c r="Q22" s="14">
        <v>0.435</v>
      </c>
      <c r="R22" s="11">
        <v>0.4375</v>
      </c>
      <c r="S22" s="13">
        <v>0.25</v>
      </c>
      <c r="T22" s="14">
        <v>0.435</v>
      </c>
      <c r="U22" s="13">
        <v>0.4375</v>
      </c>
      <c r="V22" s="1" t="s">
        <v>98</v>
      </c>
      <c r="W22" s="1" t="s">
        <v>98</v>
      </c>
      <c r="X22" s="1" t="s">
        <v>98</v>
      </c>
      <c r="Y22" s="3">
        <v>1.1299999999999999</v>
      </c>
      <c r="Z22" s="13">
        <v>1.3125</v>
      </c>
      <c r="AA22" s="13">
        <v>1.0625</v>
      </c>
      <c r="AB22" s="1" t="s">
        <v>98</v>
      </c>
      <c r="AC22" s="1" t="s">
        <v>98</v>
      </c>
      <c r="AD22" s="1" t="s">
        <v>98</v>
      </c>
      <c r="AE22" s="1" t="s">
        <v>98</v>
      </c>
      <c r="AF22" s="1" t="s">
        <v>98</v>
      </c>
      <c r="AG22" s="2">
        <v>13.8</v>
      </c>
      <c r="AH22" s="1" t="s">
        <v>98</v>
      </c>
      <c r="AI22" s="1" t="s">
        <v>98</v>
      </c>
      <c r="AJ22" s="2">
        <v>22.3</v>
      </c>
      <c r="AK22" s="1" t="s">
        <v>98</v>
      </c>
      <c r="AL22" s="1" t="s">
        <v>98</v>
      </c>
      <c r="AM22" s="4">
        <v>393</v>
      </c>
      <c r="AN22" s="2">
        <v>74</v>
      </c>
      <c r="AO22" s="2">
        <v>66.7</v>
      </c>
      <c r="AP22" s="3">
        <v>5.03</v>
      </c>
      <c r="AQ22" s="4">
        <v>127</v>
      </c>
      <c r="AR22" s="2">
        <v>32.200000000000003</v>
      </c>
      <c r="AS22" s="2">
        <v>21.1</v>
      </c>
      <c r="AT22" s="3">
        <v>2.86</v>
      </c>
      <c r="AU22" s="1" t="s">
        <v>98</v>
      </c>
      <c r="AV22" s="1" t="s">
        <v>98</v>
      </c>
      <c r="AW22" s="1" t="s">
        <v>98</v>
      </c>
      <c r="AX22" s="3">
        <v>1.1200000000000001</v>
      </c>
      <c r="AY22" s="4">
        <v>4080</v>
      </c>
      <c r="AZ22" s="1" t="s">
        <v>98</v>
      </c>
      <c r="BA22" s="2">
        <v>34.200000000000003</v>
      </c>
      <c r="BB22" s="2">
        <v>44.7</v>
      </c>
      <c r="BC22" s="1" t="s">
        <v>98</v>
      </c>
      <c r="BD22" s="1" t="s">
        <v>98</v>
      </c>
      <c r="BE22" s="2">
        <v>14.3</v>
      </c>
      <c r="BF22" s="2">
        <v>36.200000000000003</v>
      </c>
      <c r="BG22" s="1" t="s">
        <v>98</v>
      </c>
      <c r="BH22" s="1" t="s">
        <v>98</v>
      </c>
      <c r="BI22" s="1" t="s">
        <v>98</v>
      </c>
      <c r="BJ22" s="1" t="s">
        <v>98</v>
      </c>
      <c r="BK22" s="1" t="s">
        <v>98</v>
      </c>
      <c r="BL22" s="1" t="s">
        <v>98</v>
      </c>
      <c r="BM22" s="1" t="s">
        <v>98</v>
      </c>
      <c r="BN22" s="1" t="s">
        <v>98</v>
      </c>
      <c r="BO22" s="1" t="s">
        <v>98</v>
      </c>
      <c r="BP22" s="1" t="s">
        <v>98</v>
      </c>
      <c r="BQ22" s="1" t="s">
        <v>98</v>
      </c>
      <c r="BR22" s="1" t="s">
        <v>98</v>
      </c>
      <c r="BS22" s="1" t="s">
        <v>98</v>
      </c>
      <c r="BT22" s="1" t="s">
        <v>98</v>
      </c>
      <c r="BU22" s="1" t="s">
        <v>98</v>
      </c>
      <c r="BV22" s="1" t="s">
        <v>98</v>
      </c>
      <c r="BW22" s="3">
        <v>3.29</v>
      </c>
      <c r="BX22" s="2">
        <v>11.4</v>
      </c>
      <c r="BY22" s="3">
        <v>3.29</v>
      </c>
      <c r="BZ22" s="1" t="s">
        <v>98</v>
      </c>
      <c r="CA22" s="2">
        <v>69.7</v>
      </c>
      <c r="CB22" s="2">
        <v>35.6</v>
      </c>
      <c r="CC22" s="2">
        <v>47.6</v>
      </c>
      <c r="CD22" s="11">
        <v>9.5</v>
      </c>
      <c r="CE22" s="11">
        <v>5.5</v>
      </c>
      <c r="CF22" s="1" t="s">
        <v>98</v>
      </c>
      <c r="CG22" s="4">
        <f>Beams!$B$11/F22</f>
        <v>725.16129032258061</v>
      </c>
      <c r="CH22" s="4">
        <f>Beams!$B$9/AO22</f>
        <v>168.51574212893553</v>
      </c>
      <c r="CI22" s="4">
        <f>Beams!$C$9/AS22</f>
        <v>532.70142180094786</v>
      </c>
      <c r="CJ22" s="4">
        <f>Beams!$B$8*BE22/(AQ22*2*T22)</f>
        <v>1454.7198841524121</v>
      </c>
      <c r="CK22" s="4">
        <f>Beams!$C$8*BF22/(AM22*Q22)</f>
        <v>2380.0883273376035</v>
      </c>
      <c r="CL22" s="4">
        <f>Beams!$B$12*T22/AX22</f>
        <v>4365.5357142857138</v>
      </c>
      <c r="CM22" s="4">
        <f>Beams!$B$12*Q22/AX22</f>
        <v>4365.5357142857138</v>
      </c>
      <c r="CN22" s="4">
        <f t="shared" si="0"/>
        <v>8096.7210361301877</v>
      </c>
      <c r="CO22" s="4">
        <f t="shared" si="1"/>
        <v>8729.4171082984703</v>
      </c>
      <c r="CP22" s="4"/>
      <c r="CQ22" s="3">
        <f>MIN(Beams!$B$21:$B$22)/MAX(CN22:CP22)-1</f>
        <v>1.2911037188253203</v>
      </c>
    </row>
    <row r="23" spans="1:95" x14ac:dyDescent="0.55000000000000004">
      <c r="A23" s="1" t="s">
        <v>446</v>
      </c>
      <c r="B23" s="1" t="s">
        <v>466</v>
      </c>
      <c r="C23" s="1" t="s">
        <v>466</v>
      </c>
      <c r="D23" s="1" t="s">
        <v>98</v>
      </c>
      <c r="E23" s="2">
        <v>57</v>
      </c>
      <c r="F23" s="2">
        <v>16.7</v>
      </c>
      <c r="G23" s="3">
        <v>9.99</v>
      </c>
      <c r="H23" s="11">
        <v>10</v>
      </c>
      <c r="I23" s="1" t="s">
        <v>98</v>
      </c>
      <c r="J23" s="1" t="s">
        <v>98</v>
      </c>
      <c r="K23" s="1" t="s">
        <v>98</v>
      </c>
      <c r="L23" s="2">
        <v>10.199999999999999</v>
      </c>
      <c r="M23" s="11">
        <v>10.25</v>
      </c>
      <c r="N23" s="11" t="s">
        <v>98</v>
      </c>
      <c r="O23" s="1" t="s">
        <v>98</v>
      </c>
      <c r="P23" s="1" t="s">
        <v>98</v>
      </c>
      <c r="Q23" s="14">
        <v>0.56499999999999995</v>
      </c>
      <c r="R23" s="11">
        <v>0.5625</v>
      </c>
      <c r="S23" s="13">
        <v>0.3125</v>
      </c>
      <c r="T23" s="14">
        <v>0.56499999999999995</v>
      </c>
      <c r="U23" s="13">
        <v>0.5625</v>
      </c>
      <c r="V23" s="1" t="s">
        <v>98</v>
      </c>
      <c r="W23" s="1" t="s">
        <v>98</v>
      </c>
      <c r="X23" s="1" t="s">
        <v>98</v>
      </c>
      <c r="Y23" s="3">
        <v>1.25</v>
      </c>
      <c r="Z23" s="13">
        <v>1.25</v>
      </c>
      <c r="AA23" s="13">
        <v>0.9375</v>
      </c>
      <c r="AB23" s="1" t="s">
        <v>98</v>
      </c>
      <c r="AC23" s="1" t="s">
        <v>98</v>
      </c>
      <c r="AD23" s="1" t="s">
        <v>98</v>
      </c>
      <c r="AE23" s="1" t="s">
        <v>98</v>
      </c>
      <c r="AF23" s="1" t="s">
        <v>98</v>
      </c>
      <c r="AG23" s="3">
        <v>9.0299999999999994</v>
      </c>
      <c r="AH23" s="1" t="s">
        <v>98</v>
      </c>
      <c r="AI23" s="1" t="s">
        <v>98</v>
      </c>
      <c r="AJ23" s="2">
        <v>13.9</v>
      </c>
      <c r="AK23" s="1" t="s">
        <v>98</v>
      </c>
      <c r="AL23" s="1" t="s">
        <v>98</v>
      </c>
      <c r="AM23" s="4">
        <v>294</v>
      </c>
      <c r="AN23" s="2">
        <v>66.5</v>
      </c>
      <c r="AO23" s="2">
        <v>58.8</v>
      </c>
      <c r="AP23" s="3">
        <v>4.18</v>
      </c>
      <c r="AQ23" s="4">
        <v>101</v>
      </c>
      <c r="AR23" s="2">
        <v>30.3</v>
      </c>
      <c r="AS23" s="2">
        <v>19.7</v>
      </c>
      <c r="AT23" s="3">
        <v>2.4500000000000002</v>
      </c>
      <c r="AU23" s="1" t="s">
        <v>98</v>
      </c>
      <c r="AV23" s="1" t="s">
        <v>98</v>
      </c>
      <c r="AW23" s="1" t="s">
        <v>98</v>
      </c>
      <c r="AX23" s="3">
        <v>1.97</v>
      </c>
      <c r="AY23" s="4">
        <v>2240</v>
      </c>
      <c r="AZ23" s="1" t="s">
        <v>98</v>
      </c>
      <c r="BA23" s="2">
        <v>24.1</v>
      </c>
      <c r="BB23" s="2">
        <v>34.799999999999997</v>
      </c>
      <c r="BC23" s="1" t="s">
        <v>98</v>
      </c>
      <c r="BD23" s="1" t="s">
        <v>98</v>
      </c>
      <c r="BE23" s="2">
        <v>12.9</v>
      </c>
      <c r="BF23" s="2">
        <v>32.799999999999997</v>
      </c>
      <c r="BG23" s="1" t="s">
        <v>98</v>
      </c>
      <c r="BH23" s="1" t="s">
        <v>98</v>
      </c>
      <c r="BI23" s="1" t="s">
        <v>98</v>
      </c>
      <c r="BJ23" s="1" t="s">
        <v>98</v>
      </c>
      <c r="BK23" s="1" t="s">
        <v>98</v>
      </c>
      <c r="BL23" s="1" t="s">
        <v>98</v>
      </c>
      <c r="BM23" s="1" t="s">
        <v>98</v>
      </c>
      <c r="BN23" s="1" t="s">
        <v>98</v>
      </c>
      <c r="BO23" s="1" t="s">
        <v>98</v>
      </c>
      <c r="BP23" s="1" t="s">
        <v>98</v>
      </c>
      <c r="BQ23" s="1" t="s">
        <v>98</v>
      </c>
      <c r="BR23" s="1" t="s">
        <v>98</v>
      </c>
      <c r="BS23" s="1" t="s">
        <v>98</v>
      </c>
      <c r="BT23" s="1" t="s">
        <v>98</v>
      </c>
      <c r="BU23" s="1" t="s">
        <v>98</v>
      </c>
      <c r="BV23" s="1" t="s">
        <v>98</v>
      </c>
      <c r="BW23" s="3">
        <v>2.84</v>
      </c>
      <c r="BX23" s="3">
        <v>9.43</v>
      </c>
      <c r="BY23" s="2">
        <v>48.6</v>
      </c>
      <c r="BZ23" s="1" t="s">
        <v>98</v>
      </c>
      <c r="CA23" s="2">
        <v>58.8</v>
      </c>
      <c r="CB23" s="2">
        <v>30.2</v>
      </c>
      <c r="CC23" s="2">
        <v>40.4</v>
      </c>
      <c r="CD23" s="11">
        <v>7.5</v>
      </c>
      <c r="CE23" s="11">
        <v>5.5</v>
      </c>
      <c r="CF23" s="1" t="s">
        <v>98</v>
      </c>
      <c r="CG23" s="4">
        <f>Beams!$B$11/F23</f>
        <v>673.05389221556891</v>
      </c>
      <c r="CH23" s="4">
        <f>Beams!$B$9/AO23</f>
        <v>191.15646258503403</v>
      </c>
      <c r="CI23" s="4">
        <f>Beams!$C$9/AS23</f>
        <v>570.5583756345178</v>
      </c>
      <c r="CJ23" s="4">
        <f>Beams!$B$8*BE23/(AQ23*2*T23)</f>
        <v>1270.4459826513626</v>
      </c>
      <c r="CK23" s="4">
        <f>Beams!$C$8*BF23/(AM23*Q23)</f>
        <v>2219.4449461200406</v>
      </c>
      <c r="CL23" s="4">
        <f>Beams!$B$12*T23/AX23</f>
        <v>3223.6548223350251</v>
      </c>
      <c r="CM23" s="4">
        <f>Beams!$B$12*Q23/AX23</f>
        <v>3223.6548223350251</v>
      </c>
      <c r="CN23" s="4">
        <f t="shared" si="0"/>
        <v>6170.6167872450924</v>
      </c>
      <c r="CO23" s="4">
        <f t="shared" si="1"/>
        <v>6929.0850880256457</v>
      </c>
      <c r="CP23" s="4"/>
      <c r="CQ23" s="3">
        <f>MIN(Beams!$B$21:$B$22)/MAX(CN23:CP23)-1</f>
        <v>1.8863839519827206</v>
      </c>
    </row>
    <row r="24" spans="1:95" x14ac:dyDescent="0.55000000000000004">
      <c r="A24" s="1" t="s">
        <v>446</v>
      </c>
      <c r="B24" s="1" t="s">
        <v>467</v>
      </c>
      <c r="C24" s="1" t="s">
        <v>467</v>
      </c>
      <c r="D24" s="1" t="s">
        <v>98</v>
      </c>
      <c r="E24" s="2">
        <v>42</v>
      </c>
      <c r="F24" s="2">
        <v>12.4</v>
      </c>
      <c r="G24" s="3">
        <v>9.6999999999999993</v>
      </c>
      <c r="H24" s="11">
        <v>9.75</v>
      </c>
      <c r="I24" s="1" t="s">
        <v>98</v>
      </c>
      <c r="J24" s="1" t="s">
        <v>98</v>
      </c>
      <c r="K24" s="1" t="s">
        <v>98</v>
      </c>
      <c r="L24" s="2">
        <v>10.1</v>
      </c>
      <c r="M24" s="11">
        <v>10.125</v>
      </c>
      <c r="N24" s="11" t="s">
        <v>98</v>
      </c>
      <c r="O24" s="1" t="s">
        <v>98</v>
      </c>
      <c r="P24" s="1" t="s">
        <v>98</v>
      </c>
      <c r="Q24" s="14">
        <v>0.41499999999999998</v>
      </c>
      <c r="R24" s="11">
        <v>0.4375</v>
      </c>
      <c r="S24" s="13">
        <v>0.25</v>
      </c>
      <c r="T24" s="14">
        <v>0.42</v>
      </c>
      <c r="U24" s="13">
        <v>0.4375</v>
      </c>
      <c r="V24" s="1" t="s">
        <v>98</v>
      </c>
      <c r="W24" s="1" t="s">
        <v>98</v>
      </c>
      <c r="X24" s="1" t="s">
        <v>98</v>
      </c>
      <c r="Y24" s="3">
        <v>1.1299999999999999</v>
      </c>
      <c r="Z24" s="13">
        <v>1.125</v>
      </c>
      <c r="AA24" s="13">
        <v>0.8125</v>
      </c>
      <c r="AB24" s="1" t="s">
        <v>98</v>
      </c>
      <c r="AC24" s="1" t="s">
        <v>98</v>
      </c>
      <c r="AD24" s="1" t="s">
        <v>98</v>
      </c>
      <c r="AE24" s="1" t="s">
        <v>98</v>
      </c>
      <c r="AF24" s="1" t="s">
        <v>98</v>
      </c>
      <c r="AG24" s="2">
        <v>12</v>
      </c>
      <c r="AH24" s="1" t="s">
        <v>98</v>
      </c>
      <c r="AI24" s="1" t="s">
        <v>98</v>
      </c>
      <c r="AJ24" s="2">
        <v>18.899999999999999</v>
      </c>
      <c r="AK24" s="1" t="s">
        <v>98</v>
      </c>
      <c r="AL24" s="1" t="s">
        <v>98</v>
      </c>
      <c r="AM24" s="4">
        <v>210</v>
      </c>
      <c r="AN24" s="2">
        <v>48.3</v>
      </c>
      <c r="AO24" s="2">
        <v>43.4</v>
      </c>
      <c r="AP24" s="3">
        <v>4.13</v>
      </c>
      <c r="AQ24" s="2">
        <v>71.7</v>
      </c>
      <c r="AR24" s="2">
        <v>21.8</v>
      </c>
      <c r="AS24" s="2">
        <v>14.2</v>
      </c>
      <c r="AT24" s="3">
        <v>2.41</v>
      </c>
      <c r="AU24" s="1" t="s">
        <v>98</v>
      </c>
      <c r="AV24" s="1" t="s">
        <v>98</v>
      </c>
      <c r="AW24" s="1" t="s">
        <v>98</v>
      </c>
      <c r="AX24" s="14">
        <v>0.81299999999999994</v>
      </c>
      <c r="AY24" s="4">
        <v>1540</v>
      </c>
      <c r="AZ24" s="1" t="s">
        <v>98</v>
      </c>
      <c r="BA24" s="2">
        <v>23.4</v>
      </c>
      <c r="BB24" s="2">
        <v>24.7</v>
      </c>
      <c r="BC24" s="1" t="s">
        <v>98</v>
      </c>
      <c r="BD24" s="1" t="s">
        <v>98</v>
      </c>
      <c r="BE24" s="3">
        <v>9.41</v>
      </c>
      <c r="BF24" s="2">
        <v>23.7</v>
      </c>
      <c r="BG24" s="1" t="s">
        <v>98</v>
      </c>
      <c r="BH24" s="1" t="s">
        <v>98</v>
      </c>
      <c r="BI24" s="1" t="s">
        <v>98</v>
      </c>
      <c r="BJ24" s="1" t="s">
        <v>98</v>
      </c>
      <c r="BK24" s="1" t="s">
        <v>98</v>
      </c>
      <c r="BL24" s="1" t="s">
        <v>98</v>
      </c>
      <c r="BM24" s="1" t="s">
        <v>98</v>
      </c>
      <c r="BN24" s="1" t="s">
        <v>98</v>
      </c>
      <c r="BO24" s="1" t="s">
        <v>98</v>
      </c>
      <c r="BP24" s="1" t="s">
        <v>98</v>
      </c>
      <c r="BQ24" s="1" t="s">
        <v>98</v>
      </c>
      <c r="BR24" s="1" t="s">
        <v>98</v>
      </c>
      <c r="BS24" s="1" t="s">
        <v>98</v>
      </c>
      <c r="BT24" s="1" t="s">
        <v>98</v>
      </c>
      <c r="BU24" s="1" t="s">
        <v>98</v>
      </c>
      <c r="BV24" s="1" t="s">
        <v>98</v>
      </c>
      <c r="BW24" s="3">
        <v>2.77</v>
      </c>
      <c r="BX24" s="3">
        <v>9.2799999999999994</v>
      </c>
      <c r="BY24" s="2">
        <v>48</v>
      </c>
      <c r="BZ24" s="1" t="s">
        <v>98</v>
      </c>
      <c r="CA24" s="2">
        <v>58.1</v>
      </c>
      <c r="CB24" s="2">
        <v>29.5</v>
      </c>
      <c r="CC24" s="2">
        <v>39.599999999999994</v>
      </c>
      <c r="CD24" s="11">
        <v>7.5</v>
      </c>
      <c r="CE24" s="11">
        <v>5.5</v>
      </c>
      <c r="CF24" s="1" t="s">
        <v>98</v>
      </c>
      <c r="CG24" s="4">
        <f>Beams!$B$11/F24</f>
        <v>906.45161290322574</v>
      </c>
      <c r="CH24" s="4">
        <f>Beams!$B$9/AO24</f>
        <v>258.9861751152074</v>
      </c>
      <c r="CI24" s="4">
        <f>Beams!$C$9/AS24</f>
        <v>791.54929577464793</v>
      </c>
      <c r="CJ24" s="4">
        <f>Beams!$B$8*BE24/(AQ24*2*T24)</f>
        <v>1756.1333598990504</v>
      </c>
      <c r="CK24" s="4">
        <f>Beams!$C$8*BF24/(AM24*Q24)</f>
        <v>3056.6609294320142</v>
      </c>
      <c r="CL24" s="4">
        <f>Beams!$B$12*T24/AX24</f>
        <v>5806.6420664206644</v>
      </c>
      <c r="CM24" s="4">
        <f>Beams!$B$12*Q24/AX24</f>
        <v>5737.5153751537509</v>
      </c>
      <c r="CN24" s="4">
        <f t="shared" si="0"/>
        <v>10687.988016552137</v>
      </c>
      <c r="CO24" s="4">
        <f t="shared" si="1"/>
        <v>11428.760851424731</v>
      </c>
      <c r="CP24" s="4"/>
      <c r="CQ24" s="3">
        <f>MIN(Beams!$B$21:$B$22)/MAX(CN24:CP24)-1</f>
        <v>0.74997099510632959</v>
      </c>
    </row>
    <row r="25" spans="1:95" x14ac:dyDescent="0.55000000000000004">
      <c r="A25" s="1" t="s">
        <v>446</v>
      </c>
      <c r="B25" s="1" t="s">
        <v>468</v>
      </c>
      <c r="C25" s="1" t="s">
        <v>468</v>
      </c>
      <c r="D25" s="1" t="s">
        <v>98</v>
      </c>
      <c r="E25" s="2">
        <v>36</v>
      </c>
      <c r="F25" s="2">
        <v>10.6</v>
      </c>
      <c r="G25" s="3">
        <v>8.02</v>
      </c>
      <c r="H25" s="11">
        <v>8</v>
      </c>
      <c r="I25" s="1" t="s">
        <v>98</v>
      </c>
      <c r="J25" s="1" t="s">
        <v>98</v>
      </c>
      <c r="K25" s="1" t="s">
        <v>98</v>
      </c>
      <c r="L25" s="3">
        <v>8.16</v>
      </c>
      <c r="M25" s="11">
        <v>8.125</v>
      </c>
      <c r="N25" s="11" t="s">
        <v>98</v>
      </c>
      <c r="O25" s="1" t="s">
        <v>98</v>
      </c>
      <c r="P25" s="1" t="s">
        <v>98</v>
      </c>
      <c r="Q25" s="14">
        <v>0.44500000000000001</v>
      </c>
      <c r="R25" s="11">
        <v>0.4375</v>
      </c>
      <c r="S25" s="13">
        <v>0.25</v>
      </c>
      <c r="T25" s="14">
        <v>0.44500000000000001</v>
      </c>
      <c r="U25" s="13">
        <v>0.4375</v>
      </c>
      <c r="V25" s="1" t="s">
        <v>98</v>
      </c>
      <c r="W25" s="1" t="s">
        <v>98</v>
      </c>
      <c r="X25" s="1" t="s">
        <v>98</v>
      </c>
      <c r="Y25" s="3">
        <v>1.1299999999999999</v>
      </c>
      <c r="Z25" s="13">
        <v>1.125</v>
      </c>
      <c r="AA25" s="13">
        <v>0.875</v>
      </c>
      <c r="AB25" s="1" t="s">
        <v>98</v>
      </c>
      <c r="AC25" s="1" t="s">
        <v>98</v>
      </c>
      <c r="AD25" s="1" t="s">
        <v>98</v>
      </c>
      <c r="AE25" s="1" t="s">
        <v>98</v>
      </c>
      <c r="AF25" s="1" t="s">
        <v>98</v>
      </c>
      <c r="AG25" s="3">
        <v>9.16</v>
      </c>
      <c r="AH25" s="1" t="s">
        <v>98</v>
      </c>
      <c r="AI25" s="1" t="s">
        <v>98</v>
      </c>
      <c r="AJ25" s="2">
        <v>14.2</v>
      </c>
      <c r="AK25" s="1" t="s">
        <v>98</v>
      </c>
      <c r="AL25" s="1" t="s">
        <v>98</v>
      </c>
      <c r="AM25" s="4">
        <v>119</v>
      </c>
      <c r="AN25" s="2">
        <v>33.6</v>
      </c>
      <c r="AO25" s="2">
        <v>29.8</v>
      </c>
      <c r="AP25" s="3">
        <v>3.36</v>
      </c>
      <c r="AQ25" s="2">
        <v>40.299999999999997</v>
      </c>
      <c r="AR25" s="2">
        <v>15.2</v>
      </c>
      <c r="AS25" s="3">
        <v>9.8800000000000008</v>
      </c>
      <c r="AT25" s="3">
        <v>1.95</v>
      </c>
      <c r="AU25" s="1" t="s">
        <v>98</v>
      </c>
      <c r="AV25" s="1" t="s">
        <v>98</v>
      </c>
      <c r="AW25" s="1" t="s">
        <v>98</v>
      </c>
      <c r="AX25" s="14">
        <v>0.77</v>
      </c>
      <c r="AY25" s="4">
        <v>578</v>
      </c>
      <c r="AZ25" s="1" t="s">
        <v>98</v>
      </c>
      <c r="BA25" s="2">
        <v>15.4</v>
      </c>
      <c r="BB25" s="2">
        <v>14</v>
      </c>
      <c r="BC25" s="1" t="s">
        <v>98</v>
      </c>
      <c r="BD25" s="1" t="s">
        <v>98</v>
      </c>
      <c r="BE25" s="3">
        <v>6.5</v>
      </c>
      <c r="BF25" s="2">
        <v>16.600000000000001</v>
      </c>
      <c r="BG25" s="1" t="s">
        <v>98</v>
      </c>
      <c r="BH25" s="1" t="s">
        <v>98</v>
      </c>
      <c r="BI25" s="1" t="s">
        <v>98</v>
      </c>
      <c r="BJ25" s="1" t="s">
        <v>98</v>
      </c>
      <c r="BK25" s="1" t="s">
        <v>98</v>
      </c>
      <c r="BL25" s="1" t="s">
        <v>98</v>
      </c>
      <c r="BM25" s="1" t="s">
        <v>98</v>
      </c>
      <c r="BN25" s="1" t="s">
        <v>98</v>
      </c>
      <c r="BO25" s="1" t="s">
        <v>98</v>
      </c>
      <c r="BP25" s="1" t="s">
        <v>98</v>
      </c>
      <c r="BQ25" s="1" t="s">
        <v>98</v>
      </c>
      <c r="BR25" s="1" t="s">
        <v>98</v>
      </c>
      <c r="BS25" s="1" t="s">
        <v>98</v>
      </c>
      <c r="BT25" s="1" t="s">
        <v>98</v>
      </c>
      <c r="BU25" s="1" t="s">
        <v>98</v>
      </c>
      <c r="BV25" s="1" t="s">
        <v>98</v>
      </c>
      <c r="BW25" s="3">
        <v>2.2599999999999998</v>
      </c>
      <c r="BX25" s="3">
        <v>7.58</v>
      </c>
      <c r="BY25" s="2">
        <v>38.9</v>
      </c>
      <c r="BZ25" s="1" t="s">
        <v>98</v>
      </c>
      <c r="CA25" s="2">
        <v>47.1</v>
      </c>
      <c r="CB25" s="2">
        <v>24.2</v>
      </c>
      <c r="CC25" s="2">
        <v>32.4</v>
      </c>
      <c r="CD25" s="11">
        <v>5.75</v>
      </c>
      <c r="CE25" s="11">
        <v>5.5</v>
      </c>
      <c r="CF25" s="1" t="s">
        <v>98</v>
      </c>
      <c r="CG25" s="4">
        <f>Beams!$B$11/F25</f>
        <v>1060.3773584905662</v>
      </c>
      <c r="CH25" s="4">
        <f>Beams!$B$9/AO25</f>
        <v>377.18120805369125</v>
      </c>
      <c r="CI25" s="4">
        <f>Beams!$C$9/AS25</f>
        <v>1137.651821862348</v>
      </c>
      <c r="CJ25" s="4">
        <f>Beams!$B$8*BE25/(AQ25*2*T25)</f>
        <v>2036.9699166364626</v>
      </c>
      <c r="CK25" s="4">
        <f>Beams!$C$8*BF25/(AM25*Q25)</f>
        <v>3523.4444339533575</v>
      </c>
      <c r="CL25" s="4">
        <f>Beams!$B$12*T25/AX25</f>
        <v>6495.8441558441564</v>
      </c>
      <c r="CM25" s="4">
        <f>Beams!$B$12*Q25/AX25</f>
        <v>6495.8441558441564</v>
      </c>
      <c r="CN25" s="4">
        <f t="shared" si="0"/>
        <v>12069.275941805592</v>
      </c>
      <c r="CO25" s="4">
        <f t="shared" si="1"/>
        <v>13056.173423827981</v>
      </c>
      <c r="CP25" s="4"/>
      <c r="CQ25" s="3">
        <f>MIN(Beams!$B$21:$B$22)/MAX(CN25:CP25)-1</f>
        <v>0.53184239752049312</v>
      </c>
    </row>
    <row r="26" spans="1:95" x14ac:dyDescent="0.55000000000000004"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3"/>
    </row>
    <row r="27" spans="1:95" x14ac:dyDescent="0.55000000000000004"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3"/>
    </row>
    <row r="28" spans="1:95" x14ac:dyDescent="0.55000000000000004"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3"/>
    </row>
    <row r="29" spans="1:95" x14ac:dyDescent="0.55000000000000004"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3"/>
    </row>
    <row r="30" spans="1:95" x14ac:dyDescent="0.55000000000000004"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3"/>
    </row>
    <row r="31" spans="1:95" x14ac:dyDescent="0.55000000000000004"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3"/>
    </row>
  </sheetData>
  <mergeCells count="5">
    <mergeCell ref="CQ1:CQ3"/>
    <mergeCell ref="CH1:CI1"/>
    <mergeCell ref="CJ1:CK1"/>
    <mergeCell ref="CL1:CM1"/>
    <mergeCell ref="CN1:C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4155-8C1F-4D5D-A0FB-41B517D64D10}">
  <sheetPr codeName="Sheet14">
    <tabColor theme="3"/>
  </sheetPr>
  <dimension ref="A1:CQ35"/>
  <sheetViews>
    <sheetView workbookViewId="0">
      <pane xSplit="20" ySplit="6" topLeftCell="AB34" activePane="bottomRight" state="frozen"/>
      <selection pane="topRight" activeCell="U1" sqref="U1"/>
      <selection pane="bottomLeft" activeCell="A7" sqref="A7"/>
      <selection pane="bottomRight" activeCell="F35" sqref="F35"/>
    </sheetView>
  </sheetViews>
  <sheetFormatPr defaultRowHeight="14.4" x14ac:dyDescent="0.55000000000000004"/>
  <cols>
    <col min="2" max="2" width="21.41796875" bestFit="1" customWidth="1"/>
    <col min="3" max="3" width="18.20703125" bestFit="1" customWidth="1"/>
    <col min="4" max="4" width="0" hidden="1" customWidth="1"/>
    <col min="9" max="11" width="0" hidden="1" customWidth="1"/>
    <col min="14" max="16" width="0" hidden="1" customWidth="1"/>
    <col min="22" max="24" width="0" hidden="1" customWidth="1"/>
    <col min="27" max="27" width="0" hidden="1" customWidth="1"/>
    <col min="29" max="29" width="8.83984375" customWidth="1"/>
    <col min="32" max="33" width="0" hidden="1" customWidth="1"/>
    <col min="35" max="35" width="0" hidden="1" customWidth="1"/>
    <col min="37" max="38" width="0" hidden="1" customWidth="1"/>
    <col min="47" max="49" width="0" hidden="1" customWidth="1"/>
    <col min="52" max="52" width="0" hidden="1" customWidth="1"/>
    <col min="61" max="74" width="0" hidden="1" customWidth="1"/>
    <col min="78" max="78" width="0" hidden="1" customWidth="1"/>
    <col min="84" max="84" width="0" hidden="1" customWidth="1"/>
  </cols>
  <sheetData>
    <row r="1" spans="1:95" ht="14.7" thickBot="1" x14ac:dyDescent="0.6">
      <c r="CG1" s="20" t="s">
        <v>391</v>
      </c>
      <c r="CH1" s="127" t="s">
        <v>388</v>
      </c>
      <c r="CI1" s="128"/>
      <c r="CJ1" s="129" t="s">
        <v>393</v>
      </c>
      <c r="CK1" s="129"/>
      <c r="CL1" s="125" t="s">
        <v>394</v>
      </c>
      <c r="CM1" s="125"/>
      <c r="CN1" s="126" t="s">
        <v>397</v>
      </c>
      <c r="CO1" s="126"/>
      <c r="CP1" s="126"/>
      <c r="CQ1" s="124" t="s">
        <v>399</v>
      </c>
    </row>
    <row r="2" spans="1:95" x14ac:dyDescent="0.55000000000000004">
      <c r="CG2" s="23" t="s">
        <v>392</v>
      </c>
      <c r="CH2" s="30" t="s">
        <v>389</v>
      </c>
      <c r="CI2" s="22" t="s">
        <v>390</v>
      </c>
      <c r="CJ2" s="24" t="s">
        <v>389</v>
      </c>
      <c r="CK2" s="24" t="s">
        <v>390</v>
      </c>
      <c r="CL2" s="22" t="s">
        <v>395</v>
      </c>
      <c r="CM2" s="22" t="s">
        <v>398</v>
      </c>
      <c r="CN2" s="25" t="s">
        <v>395</v>
      </c>
      <c r="CO2" s="24" t="s">
        <v>398</v>
      </c>
      <c r="CP2" s="24"/>
      <c r="CQ2" s="124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43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100"/>
      <c r="CH3" s="104"/>
      <c r="CI3" s="103"/>
      <c r="CJ3" s="100"/>
      <c r="CK3" s="100"/>
      <c r="CL3" s="103"/>
      <c r="CM3" s="103"/>
      <c r="CN3" s="105"/>
      <c r="CO3" s="100"/>
      <c r="CP3" s="41"/>
      <c r="CQ3" s="124"/>
    </row>
    <row r="4" spans="1:95" x14ac:dyDescent="0.55000000000000004">
      <c r="A4" s="1" t="s">
        <v>64</v>
      </c>
      <c r="B4" s="1" t="s">
        <v>469</v>
      </c>
      <c r="C4" s="1" t="s">
        <v>469</v>
      </c>
      <c r="D4" s="1" t="s">
        <v>98</v>
      </c>
      <c r="E4" s="2">
        <v>50</v>
      </c>
      <c r="F4" s="2">
        <v>14.7</v>
      </c>
      <c r="G4" s="2">
        <v>15</v>
      </c>
      <c r="H4" s="11">
        <v>15</v>
      </c>
      <c r="I4" s="1" t="s">
        <v>98</v>
      </c>
      <c r="J4" s="1" t="s">
        <v>98</v>
      </c>
      <c r="K4" s="1" t="s">
        <v>98</v>
      </c>
      <c r="L4" s="3">
        <v>3.72</v>
      </c>
      <c r="M4" s="11">
        <v>3.75</v>
      </c>
      <c r="N4" s="11" t="s">
        <v>98</v>
      </c>
      <c r="O4" s="1" t="s">
        <v>98</v>
      </c>
      <c r="P4" s="1" t="s">
        <v>98</v>
      </c>
      <c r="Q4" s="14">
        <v>0.71599999999999997</v>
      </c>
      <c r="R4" s="11">
        <v>0.6875</v>
      </c>
      <c r="S4" s="13">
        <v>0.375</v>
      </c>
      <c r="T4" s="14">
        <v>0.65</v>
      </c>
      <c r="U4" s="13">
        <v>0.625</v>
      </c>
      <c r="V4" s="1" t="s">
        <v>98</v>
      </c>
      <c r="W4" s="1" t="s">
        <v>98</v>
      </c>
      <c r="X4" s="1" t="s">
        <v>98</v>
      </c>
      <c r="Y4" s="3">
        <v>1.44</v>
      </c>
      <c r="Z4" s="44">
        <v>1.4375</v>
      </c>
      <c r="AA4" s="13" t="s">
        <v>98</v>
      </c>
      <c r="AB4" s="14">
        <v>0.79900000000000004</v>
      </c>
      <c r="AC4" s="1" t="s">
        <v>98</v>
      </c>
      <c r="AD4" s="14">
        <v>0.58299999999999996</v>
      </c>
      <c r="AE4" s="14">
        <v>0.49</v>
      </c>
      <c r="AF4" s="1" t="s">
        <v>98</v>
      </c>
      <c r="AG4" s="1" t="s">
        <v>98</v>
      </c>
      <c r="AH4" s="1">
        <v>5.72</v>
      </c>
      <c r="AI4" s="1" t="s">
        <v>98</v>
      </c>
      <c r="AJ4" s="2">
        <v>17.3</v>
      </c>
      <c r="AK4" s="1" t="s">
        <v>98</v>
      </c>
      <c r="AL4" s="1" t="s">
        <v>98</v>
      </c>
      <c r="AM4" s="1">
        <v>404</v>
      </c>
      <c r="AN4" s="2">
        <v>68.5</v>
      </c>
      <c r="AO4" s="2">
        <v>53.8</v>
      </c>
      <c r="AP4" s="3">
        <v>5.24</v>
      </c>
      <c r="AQ4" s="2">
        <v>11</v>
      </c>
      <c r="AR4" s="3">
        <v>8.14</v>
      </c>
      <c r="AS4" s="3">
        <v>3.77</v>
      </c>
      <c r="AT4" s="14">
        <v>0.86499999999999999</v>
      </c>
      <c r="AU4" s="1" t="s">
        <v>98</v>
      </c>
      <c r="AV4" s="1" t="s">
        <v>98</v>
      </c>
      <c r="AW4" s="1" t="s">
        <v>98</v>
      </c>
      <c r="AX4" s="3">
        <v>2.65</v>
      </c>
      <c r="AY4" s="4">
        <v>492</v>
      </c>
      <c r="AZ4" s="1" t="s">
        <v>98</v>
      </c>
      <c r="BA4" s="2">
        <v>17.399999999999999</v>
      </c>
      <c r="BB4" s="2">
        <v>13.7</v>
      </c>
      <c r="BC4" s="2">
        <v>11.6</v>
      </c>
      <c r="BD4" s="3">
        <v>5.86</v>
      </c>
      <c r="BE4" s="2">
        <v>14</v>
      </c>
      <c r="BF4" s="2">
        <v>34.1</v>
      </c>
      <c r="BG4" s="3">
        <v>5.49</v>
      </c>
      <c r="BH4" s="14">
        <v>0.93700000000000006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98</v>
      </c>
      <c r="BW4" s="3">
        <v>1.17</v>
      </c>
      <c r="BX4" s="2">
        <v>14.4</v>
      </c>
      <c r="BY4" s="2">
        <v>39.700000000000003</v>
      </c>
      <c r="BZ4" s="1" t="s">
        <v>98</v>
      </c>
      <c r="CA4" s="2">
        <v>43.4</v>
      </c>
      <c r="CB4" s="2">
        <v>33.700000000000003</v>
      </c>
      <c r="CC4" s="2">
        <v>37.4</v>
      </c>
      <c r="CD4" s="11">
        <v>12.125</v>
      </c>
      <c r="CE4" s="11">
        <v>2.25</v>
      </c>
      <c r="CF4" s="1" t="s">
        <v>98</v>
      </c>
      <c r="CG4" s="4">
        <f>Beams!$B$11/F4</f>
        <v>764.62585034013614</v>
      </c>
      <c r="CH4" s="4">
        <f>Beams!$B$9/AO4</f>
        <v>208.92193308550188</v>
      </c>
      <c r="CI4" s="4">
        <f>Beams!$C$9/AS4</f>
        <v>2981.4323607427054</v>
      </c>
      <c r="CJ4" s="4">
        <f>(Beams!$B$8*BE4)/(2*AQ4*T4)</f>
        <v>11004.195804195804</v>
      </c>
      <c r="CK4" s="4">
        <f>Beams!$C$8*BF4/(AM4*Q4)</f>
        <v>1325.0318048564632</v>
      </c>
      <c r="CL4" s="4">
        <f>Beams!$B$12*T4/AX4</f>
        <v>2756.9811320754716</v>
      </c>
      <c r="CM4" s="4">
        <f>Beams!$B$12*Q4/AX4</f>
        <v>3036.9207547169808</v>
      </c>
      <c r="CN4" s="4">
        <f>SQRT( (CG4 + CH4 + CI4)^2 + 3 * ( CJ4^2 + CL4^2 ) )</f>
        <v>20042.995752129169</v>
      </c>
      <c r="CO4" s="4">
        <f>SQRT( (CG4 + CH4 + CI4)^2 + 3 * ( CK4^2 + CM4^2 ) )</f>
        <v>6969.7674856268814</v>
      </c>
      <c r="CP4" s="4"/>
      <c r="CQ4" s="3">
        <f>MIN(Beams!$B$21:$B$22)/MAX(CN4:CP4)-1</f>
        <v>-2.1451759338222409E-3</v>
      </c>
    </row>
    <row r="5" spans="1:95" x14ac:dyDescent="0.55000000000000004">
      <c r="A5" s="1" t="s">
        <v>64</v>
      </c>
      <c r="B5" s="1" t="s">
        <v>470</v>
      </c>
      <c r="C5" s="1" t="s">
        <v>470</v>
      </c>
      <c r="D5" s="1" t="s">
        <v>98</v>
      </c>
      <c r="E5" s="2">
        <v>40</v>
      </c>
      <c r="F5" s="2">
        <v>11.8</v>
      </c>
      <c r="G5" s="2">
        <v>15</v>
      </c>
      <c r="H5" s="11">
        <v>15</v>
      </c>
      <c r="I5" s="1" t="s">
        <v>98</v>
      </c>
      <c r="J5" s="1" t="s">
        <v>98</v>
      </c>
      <c r="K5" s="1" t="s">
        <v>98</v>
      </c>
      <c r="L5" s="3">
        <v>3.52</v>
      </c>
      <c r="M5" s="11">
        <v>3.5</v>
      </c>
      <c r="N5" s="11" t="s">
        <v>98</v>
      </c>
      <c r="O5" s="1" t="s">
        <v>98</v>
      </c>
      <c r="P5" s="1" t="s">
        <v>98</v>
      </c>
      <c r="Q5" s="14">
        <v>0.52</v>
      </c>
      <c r="R5" s="11">
        <v>0.5</v>
      </c>
      <c r="S5" s="13">
        <v>0.25</v>
      </c>
      <c r="T5" s="14">
        <v>0.65</v>
      </c>
      <c r="U5" s="13">
        <v>0.625</v>
      </c>
      <c r="V5" s="1" t="s">
        <v>98</v>
      </c>
      <c r="W5" s="1" t="s">
        <v>98</v>
      </c>
      <c r="X5" s="1" t="s">
        <v>98</v>
      </c>
      <c r="Y5" s="3">
        <v>1.44</v>
      </c>
      <c r="Z5" s="44">
        <v>1.4375</v>
      </c>
      <c r="AA5" s="13" t="s">
        <v>98</v>
      </c>
      <c r="AB5" s="14">
        <v>0.77800000000000002</v>
      </c>
      <c r="AC5" s="1" t="s">
        <v>98</v>
      </c>
      <c r="AD5" s="14">
        <v>0.76700000000000002</v>
      </c>
      <c r="AE5" s="14">
        <v>0.39200000000000002</v>
      </c>
      <c r="AF5" s="1" t="s">
        <v>98</v>
      </c>
      <c r="AG5" s="1" t="s">
        <v>98</v>
      </c>
      <c r="AH5" s="1">
        <v>5.42</v>
      </c>
      <c r="AI5" s="1" t="s">
        <v>98</v>
      </c>
      <c r="AJ5" s="1">
        <v>23.8</v>
      </c>
      <c r="AK5" s="1" t="s">
        <v>98</v>
      </c>
      <c r="AL5" s="1" t="s">
        <v>98</v>
      </c>
      <c r="AM5" s="1">
        <v>348</v>
      </c>
      <c r="AN5" s="2">
        <v>57.5</v>
      </c>
      <c r="AO5" s="2">
        <v>46.5</v>
      </c>
      <c r="AP5" s="3">
        <v>5.43</v>
      </c>
      <c r="AQ5" s="3">
        <v>9.17</v>
      </c>
      <c r="AR5" s="3">
        <v>6.84</v>
      </c>
      <c r="AS5" s="3">
        <v>3.34</v>
      </c>
      <c r="AT5" s="14">
        <v>0.88300000000000001</v>
      </c>
      <c r="AU5" s="1" t="s">
        <v>98</v>
      </c>
      <c r="AV5" s="1" t="s">
        <v>98</v>
      </c>
      <c r="AW5" s="1" t="s">
        <v>98</v>
      </c>
      <c r="AX5" s="3">
        <v>1.45</v>
      </c>
      <c r="AY5" s="4">
        <v>410</v>
      </c>
      <c r="AZ5" s="1" t="s">
        <v>98</v>
      </c>
      <c r="BA5" s="2">
        <v>16</v>
      </c>
      <c r="BB5" s="2">
        <v>11.7</v>
      </c>
      <c r="BC5" s="3">
        <v>9.1999999999999993</v>
      </c>
      <c r="BD5" s="3">
        <v>4.6399999999999997</v>
      </c>
      <c r="BE5" s="2">
        <v>14</v>
      </c>
      <c r="BF5" s="2">
        <v>28.6</v>
      </c>
      <c r="BG5" s="3">
        <v>5.71</v>
      </c>
      <c r="BH5" s="14">
        <v>0.92700000000000005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" t="s">
        <v>98</v>
      </c>
      <c r="BV5" s="1" t="s">
        <v>98</v>
      </c>
      <c r="BW5" s="3">
        <v>1.1499999999999999</v>
      </c>
      <c r="BX5" s="2">
        <v>14.4</v>
      </c>
      <c r="BY5" s="2">
        <v>39.200000000000003</v>
      </c>
      <c r="BZ5" s="1" t="s">
        <v>98</v>
      </c>
      <c r="CA5" s="2">
        <v>42.7</v>
      </c>
      <c r="CB5" s="2">
        <v>33.5</v>
      </c>
      <c r="CC5" s="2">
        <v>37</v>
      </c>
      <c r="CD5" s="11">
        <v>12.125</v>
      </c>
      <c r="CE5" s="11">
        <v>2</v>
      </c>
      <c r="CF5" s="1" t="s">
        <v>98</v>
      </c>
      <c r="CG5" s="4">
        <f>Beams!$B$11/F5</f>
        <v>952.54237288135585</v>
      </c>
      <c r="CH5" s="4">
        <f>Beams!$B$9/AO5</f>
        <v>241.72043010752688</v>
      </c>
      <c r="CI5" s="4">
        <f>Beams!$C$9/AS5</f>
        <v>3365.2694610778444</v>
      </c>
      <c r="CJ5" s="4">
        <f>(Beams!$B$8*BE5)/(2*AQ5*T5)</f>
        <v>13200.234879624191</v>
      </c>
      <c r="CK5" s="4">
        <f>Beams!$C$8*BF5/(AM5*Q5)</f>
        <v>1776.4367816091954</v>
      </c>
      <c r="CL5" s="4">
        <f>Beams!$B$12*T5/AX5</f>
        <v>5038.620689655173</v>
      </c>
      <c r="CM5" s="4">
        <f>Beams!$B$12*Q5/AX5</f>
        <v>4030.8965517241381</v>
      </c>
      <c r="CN5" s="4">
        <f t="shared" ref="CN5:CN35" si="0">SQRT( (CG5 + CH5 + CI5)^2 + 3 * ( CJ5^2 + CL5^2 ) )</f>
        <v>24893.594205366775</v>
      </c>
      <c r="CO5" s="4">
        <f t="shared" ref="CO5:CO35" si="1">SQRT( (CG5 + CH5 + CI5)^2 + 3 * ( CK5^2 + CM5^2 ) )</f>
        <v>8888.2449570391691</v>
      </c>
      <c r="CP5" s="4"/>
      <c r="CQ5" s="3">
        <f>MIN(Beams!$B$21:$B$22)/MAX(CN5:CP5)-1</f>
        <v>-0.19658046021782472</v>
      </c>
    </row>
    <row r="6" spans="1:95" x14ac:dyDescent="0.55000000000000004">
      <c r="A6" s="1" t="s">
        <v>64</v>
      </c>
      <c r="B6" s="1" t="s">
        <v>471</v>
      </c>
      <c r="C6" s="1" t="s">
        <v>471</v>
      </c>
      <c r="D6" s="1" t="s">
        <v>98</v>
      </c>
      <c r="E6" s="2">
        <v>33.9</v>
      </c>
      <c r="F6" s="2">
        <v>10</v>
      </c>
      <c r="G6" s="2">
        <v>15</v>
      </c>
      <c r="H6" s="11">
        <v>15</v>
      </c>
      <c r="I6" s="1" t="s">
        <v>98</v>
      </c>
      <c r="J6" s="1" t="s">
        <v>98</v>
      </c>
      <c r="K6" s="1" t="s">
        <v>98</v>
      </c>
      <c r="L6" s="3">
        <v>3.4</v>
      </c>
      <c r="M6" s="11">
        <v>3.375</v>
      </c>
      <c r="N6" s="11" t="s">
        <v>98</v>
      </c>
      <c r="O6" s="1" t="s">
        <v>98</v>
      </c>
      <c r="P6" s="1" t="s">
        <v>98</v>
      </c>
      <c r="Q6" s="14">
        <v>0.4</v>
      </c>
      <c r="R6" s="11">
        <v>0.375</v>
      </c>
      <c r="S6" s="13">
        <v>0.1875</v>
      </c>
      <c r="T6" s="14">
        <v>0.65</v>
      </c>
      <c r="U6" s="13">
        <v>0.625</v>
      </c>
      <c r="V6" s="1" t="s">
        <v>98</v>
      </c>
      <c r="W6" s="1" t="s">
        <v>98</v>
      </c>
      <c r="X6" s="1" t="s">
        <v>98</v>
      </c>
      <c r="Y6" s="3">
        <v>1.44</v>
      </c>
      <c r="Z6" s="44">
        <v>1.4375</v>
      </c>
      <c r="AA6" s="13" t="s">
        <v>98</v>
      </c>
      <c r="AB6" s="14">
        <v>0.78800000000000003</v>
      </c>
      <c r="AC6" s="1" t="s">
        <v>98</v>
      </c>
      <c r="AD6" s="14">
        <v>0.89600000000000002</v>
      </c>
      <c r="AE6" s="14">
        <v>0.33200000000000002</v>
      </c>
      <c r="AF6" s="1" t="s">
        <v>98</v>
      </c>
      <c r="AG6" s="1" t="s">
        <v>98</v>
      </c>
      <c r="AH6" s="1">
        <v>5.23</v>
      </c>
      <c r="AI6" s="1" t="s">
        <v>98</v>
      </c>
      <c r="AJ6" s="1">
        <v>30.9</v>
      </c>
      <c r="AK6" s="1" t="s">
        <v>98</v>
      </c>
      <c r="AL6" s="1" t="s">
        <v>98</v>
      </c>
      <c r="AM6" s="1">
        <v>315</v>
      </c>
      <c r="AN6" s="2">
        <v>50.8</v>
      </c>
      <c r="AO6" s="2">
        <v>42</v>
      </c>
      <c r="AP6" s="3">
        <v>5.61</v>
      </c>
      <c r="AQ6" s="3">
        <v>8.07</v>
      </c>
      <c r="AR6" s="3">
        <v>6.19</v>
      </c>
      <c r="AS6" s="3">
        <v>3.09</v>
      </c>
      <c r="AT6" s="14">
        <v>0.90100000000000002</v>
      </c>
      <c r="AU6" s="1" t="s">
        <v>98</v>
      </c>
      <c r="AV6" s="1" t="s">
        <v>98</v>
      </c>
      <c r="AW6" s="1" t="s">
        <v>98</v>
      </c>
      <c r="AX6" s="3">
        <v>1.01</v>
      </c>
      <c r="AY6" s="4">
        <v>358</v>
      </c>
      <c r="AZ6" s="1" t="s">
        <v>98</v>
      </c>
      <c r="BA6" s="2">
        <v>15.1</v>
      </c>
      <c r="BB6" s="2">
        <v>10.4</v>
      </c>
      <c r="BC6" s="3">
        <v>7.55</v>
      </c>
      <c r="BD6" s="3">
        <v>3.81</v>
      </c>
      <c r="BE6" s="2">
        <v>14</v>
      </c>
      <c r="BF6" s="2">
        <v>25.2</v>
      </c>
      <c r="BG6" s="3">
        <v>5.94</v>
      </c>
      <c r="BH6" s="14">
        <v>0.92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98</v>
      </c>
      <c r="BR6" s="1" t="s">
        <v>98</v>
      </c>
      <c r="BS6" s="1" t="s">
        <v>98</v>
      </c>
      <c r="BT6" s="1" t="s">
        <v>98</v>
      </c>
      <c r="BU6" s="1" t="s">
        <v>98</v>
      </c>
      <c r="BV6" s="1" t="s">
        <v>98</v>
      </c>
      <c r="BW6" s="3">
        <v>1.1299999999999999</v>
      </c>
      <c r="BX6" s="2">
        <v>14.4</v>
      </c>
      <c r="BY6" s="2">
        <v>38.799999999999997</v>
      </c>
      <c r="BZ6" s="1" t="s">
        <v>98</v>
      </c>
      <c r="CA6" s="2">
        <v>42.2</v>
      </c>
      <c r="CB6" s="2">
        <v>33.4</v>
      </c>
      <c r="CC6" s="2">
        <v>36.799999999999997</v>
      </c>
      <c r="CD6" s="11">
        <v>12.125</v>
      </c>
      <c r="CE6" s="11">
        <v>2</v>
      </c>
      <c r="CF6" s="1" t="s">
        <v>98</v>
      </c>
      <c r="CG6" s="4">
        <f>Beams!$B$11/F6</f>
        <v>1124</v>
      </c>
      <c r="CH6" s="4">
        <f>Beams!$B$9/AO6</f>
        <v>267.61904761904759</v>
      </c>
      <c r="CI6" s="4">
        <f>Beams!$C$9/AS6</f>
        <v>3637.540453074434</v>
      </c>
      <c r="CJ6" s="4">
        <f>(Beams!$B$8*BE6)/(2*AQ6*T6)</f>
        <v>14999.523401010389</v>
      </c>
      <c r="CK6" s="4">
        <f>Beams!$C$8*BF6/(AM6*Q6)</f>
        <v>2248</v>
      </c>
      <c r="CL6" s="4">
        <f>Beams!$B$12*T6/AX6</f>
        <v>7233.6633663366338</v>
      </c>
      <c r="CM6" s="4">
        <f>Beams!$B$12*Q6/AX6</f>
        <v>4451.4851485148511</v>
      </c>
      <c r="CN6" s="4">
        <f t="shared" si="0"/>
        <v>29278.442737758993</v>
      </c>
      <c r="CO6" s="4">
        <f t="shared" si="1"/>
        <v>9995.0046205972503</v>
      </c>
      <c r="CP6" s="4"/>
      <c r="CQ6" s="3">
        <f>MIN(Beams!$B$21:$B$22)/MAX(CN6:CP6)-1</f>
        <v>-0.31690356009928877</v>
      </c>
    </row>
    <row r="7" spans="1:95" x14ac:dyDescent="0.55000000000000004">
      <c r="A7" s="1" t="s">
        <v>64</v>
      </c>
      <c r="B7" s="1" t="s">
        <v>472</v>
      </c>
      <c r="C7" s="1" t="s">
        <v>472</v>
      </c>
      <c r="D7" s="1" t="s">
        <v>98</v>
      </c>
      <c r="E7" s="2">
        <v>30</v>
      </c>
      <c r="F7" s="3">
        <v>8.81</v>
      </c>
      <c r="G7" s="2">
        <v>12</v>
      </c>
      <c r="H7" s="11">
        <v>12</v>
      </c>
      <c r="I7" s="1" t="s">
        <v>98</v>
      </c>
      <c r="J7" s="1" t="s">
        <v>98</v>
      </c>
      <c r="K7" s="1" t="s">
        <v>98</v>
      </c>
      <c r="L7" s="3">
        <v>3.17</v>
      </c>
      <c r="M7" s="11">
        <v>3.125</v>
      </c>
      <c r="N7" s="11" t="s">
        <v>98</v>
      </c>
      <c r="O7" s="1" t="s">
        <v>98</v>
      </c>
      <c r="P7" s="1" t="s">
        <v>98</v>
      </c>
      <c r="Q7" s="14">
        <v>0.51</v>
      </c>
      <c r="R7" s="11">
        <v>0.5</v>
      </c>
      <c r="S7" s="13">
        <v>0.25</v>
      </c>
      <c r="T7" s="14">
        <v>0.501</v>
      </c>
      <c r="U7" s="13">
        <v>0.5</v>
      </c>
      <c r="V7" s="1" t="s">
        <v>98</v>
      </c>
      <c r="W7" s="1" t="s">
        <v>98</v>
      </c>
      <c r="X7" s="1" t="s">
        <v>98</v>
      </c>
      <c r="Y7" s="3">
        <v>1.1299999999999999</v>
      </c>
      <c r="Z7" s="44">
        <v>1.125</v>
      </c>
      <c r="AA7" s="13" t="s">
        <v>98</v>
      </c>
      <c r="AB7" s="14">
        <v>0.67400000000000004</v>
      </c>
      <c r="AC7" s="1" t="s">
        <v>98</v>
      </c>
      <c r="AD7" s="14">
        <v>0.61799999999999999</v>
      </c>
      <c r="AE7" s="14">
        <v>0.36699999999999999</v>
      </c>
      <c r="AF7" s="1" t="s">
        <v>98</v>
      </c>
      <c r="AG7" s="1" t="s">
        <v>98</v>
      </c>
      <c r="AH7" s="1">
        <v>6.33</v>
      </c>
      <c r="AI7" s="1" t="s">
        <v>98</v>
      </c>
      <c r="AJ7" s="1">
        <v>19.399999999999999</v>
      </c>
      <c r="AK7" s="1" t="s">
        <v>98</v>
      </c>
      <c r="AL7" s="1" t="s">
        <v>98</v>
      </c>
      <c r="AM7" s="1">
        <v>162</v>
      </c>
      <c r="AN7" s="2">
        <v>33.799999999999997</v>
      </c>
      <c r="AO7" s="2">
        <v>27</v>
      </c>
      <c r="AP7" s="3">
        <v>4.29</v>
      </c>
      <c r="AQ7" s="3">
        <v>5.12</v>
      </c>
      <c r="AR7" s="3">
        <v>4.32</v>
      </c>
      <c r="AS7" s="3">
        <v>2.0499999999999998</v>
      </c>
      <c r="AT7" s="14">
        <v>0.76200000000000001</v>
      </c>
      <c r="AU7" s="1" t="s">
        <v>98</v>
      </c>
      <c r="AV7" s="1" t="s">
        <v>98</v>
      </c>
      <c r="AW7" s="1" t="s">
        <v>98</v>
      </c>
      <c r="AX7" s="14">
        <v>0.86099999999999999</v>
      </c>
      <c r="AY7" s="4">
        <v>151</v>
      </c>
      <c r="AZ7" s="1" t="s">
        <v>98</v>
      </c>
      <c r="BA7" s="2">
        <v>11.7</v>
      </c>
      <c r="BB7" s="3">
        <v>6.01</v>
      </c>
      <c r="BC7" s="3">
        <v>4.91</v>
      </c>
      <c r="BD7" s="3">
        <v>2.4500000000000002</v>
      </c>
      <c r="BE7" s="3">
        <v>7.66</v>
      </c>
      <c r="BF7" s="2">
        <v>16.8</v>
      </c>
      <c r="BG7" s="3">
        <v>4.54</v>
      </c>
      <c r="BH7" s="14">
        <v>0.91900000000000004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98</v>
      </c>
      <c r="BR7" s="1" t="s">
        <v>98</v>
      </c>
      <c r="BS7" s="1" t="s">
        <v>98</v>
      </c>
      <c r="BT7" s="1" t="s">
        <v>98</v>
      </c>
      <c r="BU7" s="1" t="s">
        <v>98</v>
      </c>
      <c r="BV7" s="1" t="s">
        <v>98</v>
      </c>
      <c r="BW7" s="3">
        <v>1.01</v>
      </c>
      <c r="BX7" s="2">
        <v>11.5</v>
      </c>
      <c r="BY7" s="2">
        <v>32.299999999999997</v>
      </c>
      <c r="BZ7" s="1" t="s">
        <v>98</v>
      </c>
      <c r="CA7" s="2">
        <v>35.5</v>
      </c>
      <c r="CB7" s="2">
        <v>27.2</v>
      </c>
      <c r="CC7" s="2">
        <v>30.3</v>
      </c>
      <c r="CD7" s="11">
        <v>9.75</v>
      </c>
      <c r="CE7" s="11">
        <v>1.75</v>
      </c>
      <c r="CF7" s="1" t="s">
        <v>98</v>
      </c>
      <c r="CG7" s="4">
        <f>Beams!$B$11/F7</f>
        <v>1275.8229284903518</v>
      </c>
      <c r="CH7" s="4">
        <f>Beams!$B$9/AO7</f>
        <v>416.2962962962963</v>
      </c>
      <c r="CI7" s="4">
        <f>Beams!$C$9/AS7</f>
        <v>5482.9268292682927</v>
      </c>
      <c r="CJ7" s="4">
        <f>(Beams!$B$8*BE7)/(2*AQ7*T7)</f>
        <v>16782.528692614775</v>
      </c>
      <c r="CK7" s="4">
        <f>Beams!$C$8*BF7/(AM7*Q7)</f>
        <v>2285.5482933914304</v>
      </c>
      <c r="CL7" s="4">
        <f>Beams!$B$12*T7/AX7</f>
        <v>6540.3484320557491</v>
      </c>
      <c r="CM7" s="4">
        <f>Beams!$B$12*Q7/AX7</f>
        <v>6657.8397212543559</v>
      </c>
      <c r="CN7" s="4">
        <f t="shared" si="0"/>
        <v>32012.022220897044</v>
      </c>
      <c r="CO7" s="4">
        <f t="shared" si="1"/>
        <v>14146.835976423126</v>
      </c>
      <c r="CP7" s="4"/>
      <c r="CQ7" s="3">
        <f>MIN(Beams!$B$21:$B$22)/MAX(CN7:CP7)-1</f>
        <v>-0.37523472081859754</v>
      </c>
    </row>
    <row r="8" spans="1:95" x14ac:dyDescent="0.55000000000000004">
      <c r="A8" s="1" t="s">
        <v>64</v>
      </c>
      <c r="B8" s="1" t="s">
        <v>473</v>
      </c>
      <c r="C8" s="1" t="s">
        <v>473</v>
      </c>
      <c r="D8" s="1" t="s">
        <v>98</v>
      </c>
      <c r="E8" s="2">
        <v>25</v>
      </c>
      <c r="F8" s="3">
        <v>7.34</v>
      </c>
      <c r="G8" s="2">
        <v>12</v>
      </c>
      <c r="H8" s="11">
        <v>12</v>
      </c>
      <c r="I8" s="1" t="s">
        <v>98</v>
      </c>
      <c r="J8" s="1" t="s">
        <v>98</v>
      </c>
      <c r="K8" s="1" t="s">
        <v>98</v>
      </c>
      <c r="L8" s="3">
        <v>3.05</v>
      </c>
      <c r="M8" s="11">
        <v>3</v>
      </c>
      <c r="N8" s="11" t="s">
        <v>98</v>
      </c>
      <c r="O8" s="1" t="s">
        <v>98</v>
      </c>
      <c r="P8" s="1" t="s">
        <v>98</v>
      </c>
      <c r="Q8" s="14">
        <v>0.38700000000000001</v>
      </c>
      <c r="R8" s="11">
        <v>0.375</v>
      </c>
      <c r="S8" s="13">
        <v>0.1875</v>
      </c>
      <c r="T8" s="14">
        <v>0.501</v>
      </c>
      <c r="U8" s="13">
        <v>0.5</v>
      </c>
      <c r="V8" s="1" t="s">
        <v>98</v>
      </c>
      <c r="W8" s="1" t="s">
        <v>98</v>
      </c>
      <c r="X8" s="1" t="s">
        <v>98</v>
      </c>
      <c r="Y8" s="3">
        <v>1.1299999999999999</v>
      </c>
      <c r="Z8" s="44">
        <v>1.125</v>
      </c>
      <c r="AA8" s="13" t="s">
        <v>98</v>
      </c>
      <c r="AB8" s="14">
        <v>0.67400000000000004</v>
      </c>
      <c r="AC8" s="1" t="s">
        <v>98</v>
      </c>
      <c r="AD8" s="14">
        <v>0.746</v>
      </c>
      <c r="AE8" s="14">
        <v>0.30599999999999999</v>
      </c>
      <c r="AF8" s="1" t="s">
        <v>98</v>
      </c>
      <c r="AG8" s="1" t="s">
        <v>98</v>
      </c>
      <c r="AH8" s="1">
        <v>6.09</v>
      </c>
      <c r="AI8" s="1" t="s">
        <v>98</v>
      </c>
      <c r="AJ8" s="1">
        <v>25.6</v>
      </c>
      <c r="AK8" s="1" t="s">
        <v>98</v>
      </c>
      <c r="AL8" s="1" t="s">
        <v>98</v>
      </c>
      <c r="AM8" s="1">
        <v>144</v>
      </c>
      <c r="AN8" s="2">
        <v>29.4</v>
      </c>
      <c r="AO8" s="2">
        <v>24</v>
      </c>
      <c r="AP8" s="3">
        <v>4.43</v>
      </c>
      <c r="AQ8" s="3">
        <v>4.45</v>
      </c>
      <c r="AR8" s="3">
        <v>3.82</v>
      </c>
      <c r="AS8" s="3">
        <v>1.87</v>
      </c>
      <c r="AT8" s="14">
        <v>0.77900000000000003</v>
      </c>
      <c r="AU8" s="1" t="s">
        <v>98</v>
      </c>
      <c r="AV8" s="1" t="s">
        <v>98</v>
      </c>
      <c r="AW8" s="1" t="s">
        <v>98</v>
      </c>
      <c r="AX8" s="14">
        <v>0.53800000000000003</v>
      </c>
      <c r="AY8" s="4">
        <v>130</v>
      </c>
      <c r="AZ8" s="1" t="s">
        <v>98</v>
      </c>
      <c r="BA8" s="2">
        <v>11</v>
      </c>
      <c r="BB8" s="3">
        <v>5.29</v>
      </c>
      <c r="BC8" s="3">
        <v>4.0199999999999996</v>
      </c>
      <c r="BD8" s="3">
        <v>1.99</v>
      </c>
      <c r="BE8" s="3">
        <v>7.67</v>
      </c>
      <c r="BF8" s="2">
        <v>14.6</v>
      </c>
      <c r="BG8" s="3">
        <v>4.72</v>
      </c>
      <c r="BH8" s="14">
        <v>0.90900000000000003</v>
      </c>
      <c r="BI8" s="1" t="s">
        <v>98</v>
      </c>
      <c r="BJ8" s="1" t="s">
        <v>98</v>
      </c>
      <c r="BK8" s="1" t="s">
        <v>98</v>
      </c>
      <c r="BL8" s="1" t="s">
        <v>98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98</v>
      </c>
      <c r="BR8" s="1" t="s">
        <v>98</v>
      </c>
      <c r="BS8" s="1" t="s">
        <v>98</v>
      </c>
      <c r="BT8" s="1" t="s">
        <v>98</v>
      </c>
      <c r="BU8" s="1" t="s">
        <v>98</v>
      </c>
      <c r="BV8" s="1" t="s">
        <v>98</v>
      </c>
      <c r="BW8" s="3">
        <v>1</v>
      </c>
      <c r="BX8" s="2">
        <v>11.5</v>
      </c>
      <c r="BY8" s="2">
        <v>32</v>
      </c>
      <c r="BZ8" s="1" t="s">
        <v>98</v>
      </c>
      <c r="CA8" s="2">
        <v>35</v>
      </c>
      <c r="CB8" s="2">
        <v>27.1</v>
      </c>
      <c r="CC8" s="2">
        <v>30.1</v>
      </c>
      <c r="CD8" s="11">
        <v>9.75</v>
      </c>
      <c r="CE8" s="11">
        <v>1.75</v>
      </c>
      <c r="CF8" s="1" t="s">
        <v>98</v>
      </c>
      <c r="CG8" s="4">
        <f>Beams!$B$11/F8</f>
        <v>1531.3351498637603</v>
      </c>
      <c r="CH8" s="4">
        <f>Beams!$B$9/AO8</f>
        <v>468.33333333333331</v>
      </c>
      <c r="CI8" s="4">
        <f>Beams!$C$9/AS8</f>
        <v>6010.6951871657748</v>
      </c>
      <c r="CJ8" s="4">
        <f>(Beams!$B$8*BE8)/(2*AQ8*T8)</f>
        <v>19334.544394357355</v>
      </c>
      <c r="CK8" s="4">
        <f>Beams!$C$8*BF8/(AM8*Q8)</f>
        <v>2944.7315532586849</v>
      </c>
      <c r="CL8" s="4">
        <f>Beams!$B$12*T8/AX8</f>
        <v>10466.988847583641</v>
      </c>
      <c r="CM8" s="4">
        <f>Beams!$B$12*Q8/AX8</f>
        <v>8085.2788104089213</v>
      </c>
      <c r="CN8" s="4">
        <f t="shared" si="0"/>
        <v>38914.178824047107</v>
      </c>
      <c r="CO8" s="4">
        <f t="shared" si="1"/>
        <v>16920.267675775216</v>
      </c>
      <c r="CP8" s="4"/>
      <c r="CQ8" s="3">
        <f>MIN(Beams!$B$21:$B$22)/MAX(CN8:CP8)-1</f>
        <v>-0.48604851485030043</v>
      </c>
    </row>
    <row r="9" spans="1:95" x14ac:dyDescent="0.55000000000000004">
      <c r="A9" s="1" t="s">
        <v>64</v>
      </c>
      <c r="B9" s="1" t="s">
        <v>474</v>
      </c>
      <c r="C9" s="1" t="s">
        <v>474</v>
      </c>
      <c r="D9" s="1" t="s">
        <v>98</v>
      </c>
      <c r="E9" s="2">
        <v>20.7</v>
      </c>
      <c r="F9" s="3">
        <v>6.08</v>
      </c>
      <c r="G9" s="2">
        <v>12</v>
      </c>
      <c r="H9" s="11">
        <v>12</v>
      </c>
      <c r="I9" s="1" t="s">
        <v>98</v>
      </c>
      <c r="J9" s="1" t="s">
        <v>98</v>
      </c>
      <c r="K9" s="1" t="s">
        <v>98</v>
      </c>
      <c r="L9" s="3">
        <v>2.94</v>
      </c>
      <c r="M9" s="11">
        <v>3</v>
      </c>
      <c r="N9" s="11" t="s">
        <v>98</v>
      </c>
      <c r="O9" s="1" t="s">
        <v>98</v>
      </c>
      <c r="P9" s="1" t="s">
        <v>98</v>
      </c>
      <c r="Q9" s="14">
        <v>0.28199999999999997</v>
      </c>
      <c r="R9" s="11">
        <v>0.3125</v>
      </c>
      <c r="S9" s="13">
        <v>0.1875</v>
      </c>
      <c r="T9" s="14">
        <v>0.501</v>
      </c>
      <c r="U9" s="13">
        <v>0.5</v>
      </c>
      <c r="V9" s="1" t="s">
        <v>98</v>
      </c>
      <c r="W9" s="1" t="s">
        <v>98</v>
      </c>
      <c r="X9" s="1" t="s">
        <v>98</v>
      </c>
      <c r="Y9" s="3">
        <v>1.1299999999999999</v>
      </c>
      <c r="Z9" s="44">
        <v>1.125</v>
      </c>
      <c r="AA9" s="13" t="s">
        <v>98</v>
      </c>
      <c r="AB9" s="14">
        <v>0.69799999999999995</v>
      </c>
      <c r="AC9" s="1" t="s">
        <v>98</v>
      </c>
      <c r="AD9" s="14">
        <v>0.87</v>
      </c>
      <c r="AE9" s="14">
        <v>0.253</v>
      </c>
      <c r="AF9" s="1" t="s">
        <v>98</v>
      </c>
      <c r="AG9" s="1" t="s">
        <v>98</v>
      </c>
      <c r="AH9" s="1">
        <v>5.87</v>
      </c>
      <c r="AI9" s="1" t="s">
        <v>98</v>
      </c>
      <c r="AJ9" s="1">
        <v>35.200000000000003</v>
      </c>
      <c r="AK9" s="1" t="s">
        <v>98</v>
      </c>
      <c r="AL9" s="1" t="s">
        <v>98</v>
      </c>
      <c r="AM9" s="1">
        <v>129</v>
      </c>
      <c r="AN9" s="2">
        <v>25.6</v>
      </c>
      <c r="AO9" s="2">
        <v>21.5</v>
      </c>
      <c r="AP9" s="3">
        <v>4.6100000000000003</v>
      </c>
      <c r="AQ9" s="3">
        <v>3.86</v>
      </c>
      <c r="AR9" s="3">
        <v>3.47</v>
      </c>
      <c r="AS9" s="3">
        <v>1.72</v>
      </c>
      <c r="AT9" s="14">
        <v>0.79700000000000004</v>
      </c>
      <c r="AU9" s="1" t="s">
        <v>98</v>
      </c>
      <c r="AV9" s="1" t="s">
        <v>98</v>
      </c>
      <c r="AW9" s="1" t="s">
        <v>98</v>
      </c>
      <c r="AX9" s="14">
        <v>0.36899999999999999</v>
      </c>
      <c r="AY9" s="4">
        <v>112</v>
      </c>
      <c r="AZ9" s="1" t="s">
        <v>98</v>
      </c>
      <c r="BA9" s="2">
        <v>10.3</v>
      </c>
      <c r="BB9" s="3">
        <v>4.5999999999999996</v>
      </c>
      <c r="BC9" s="3">
        <v>3.13</v>
      </c>
      <c r="BD9" s="3">
        <v>1.58</v>
      </c>
      <c r="BE9" s="3">
        <v>7.66</v>
      </c>
      <c r="BF9" s="2">
        <v>12.7</v>
      </c>
      <c r="BG9" s="3">
        <v>4.93</v>
      </c>
      <c r="BH9" s="14">
        <v>0.89900000000000002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98</v>
      </c>
      <c r="BR9" s="1" t="s">
        <v>98</v>
      </c>
      <c r="BS9" s="1" t="s">
        <v>98</v>
      </c>
      <c r="BT9" s="1" t="s">
        <v>98</v>
      </c>
      <c r="BU9" s="1" t="s">
        <v>98</v>
      </c>
      <c r="BV9" s="1" t="s">
        <v>98</v>
      </c>
      <c r="BW9" s="14">
        <v>0.98299999999999998</v>
      </c>
      <c r="BX9" s="2">
        <v>11.5</v>
      </c>
      <c r="BY9" s="2">
        <v>31.7</v>
      </c>
      <c r="BZ9" s="1" t="s">
        <v>98</v>
      </c>
      <c r="CA9" s="2">
        <v>34.6</v>
      </c>
      <c r="CB9" s="2">
        <v>26.9</v>
      </c>
      <c r="CC9" s="2">
        <v>29.9</v>
      </c>
      <c r="CD9" s="11">
        <v>9.75</v>
      </c>
      <c r="CE9" s="11">
        <v>1.75</v>
      </c>
      <c r="CF9" s="1" t="s">
        <v>98</v>
      </c>
      <c r="CG9" s="4">
        <f>Beams!$B$11/F9</f>
        <v>1848.6842105263158</v>
      </c>
      <c r="CH9" s="4">
        <f>Beams!$B$9/AO9</f>
        <v>522.79069767441865</v>
      </c>
      <c r="CI9" s="4">
        <f>Beams!$C$9/AS9</f>
        <v>6534.8837209302328</v>
      </c>
      <c r="CJ9" s="4">
        <f>(Beams!$B$8*BE9)/(2*AQ9*T9)</f>
        <v>22260.763447198871</v>
      </c>
      <c r="CK9" s="4">
        <f>Beams!$C$8*BF9/(AM9*Q9)</f>
        <v>3924.0200120952231</v>
      </c>
      <c r="CL9" s="4">
        <f>Beams!$B$12*T9/AX9</f>
        <v>15260.813008130081</v>
      </c>
      <c r="CM9" s="4">
        <f>Beams!$B$12*Q9/AX9</f>
        <v>8589.9186991869919</v>
      </c>
      <c r="CN9" s="4">
        <f t="shared" si="0"/>
        <v>47588.078683578606</v>
      </c>
      <c r="CO9" s="4">
        <f t="shared" si="1"/>
        <v>18624.637794400031</v>
      </c>
      <c r="CP9" s="4"/>
      <c r="CQ9" s="3">
        <f>MIN(Beams!$B$21:$B$22)/MAX(CN9:CP9)-1</f>
        <v>-0.57972667623369567</v>
      </c>
    </row>
    <row r="10" spans="1:95" x14ac:dyDescent="0.55000000000000004">
      <c r="A10" s="1" t="s">
        <v>64</v>
      </c>
      <c r="B10" s="1" t="s">
        <v>475</v>
      </c>
      <c r="C10" s="1" t="s">
        <v>475</v>
      </c>
      <c r="D10" s="1" t="s">
        <v>98</v>
      </c>
      <c r="E10" s="2">
        <v>30</v>
      </c>
      <c r="F10" s="3">
        <v>8.81</v>
      </c>
      <c r="G10" s="2">
        <v>10</v>
      </c>
      <c r="H10" s="11">
        <v>10</v>
      </c>
      <c r="I10" s="1" t="s">
        <v>98</v>
      </c>
      <c r="J10" s="1" t="s">
        <v>98</v>
      </c>
      <c r="K10" s="1" t="s">
        <v>98</v>
      </c>
      <c r="L10" s="3">
        <v>3.03</v>
      </c>
      <c r="M10" s="11">
        <v>3</v>
      </c>
      <c r="N10" s="11" t="s">
        <v>98</v>
      </c>
      <c r="O10" s="1" t="s">
        <v>98</v>
      </c>
      <c r="P10" s="1" t="s">
        <v>98</v>
      </c>
      <c r="Q10" s="14">
        <v>0.67300000000000004</v>
      </c>
      <c r="R10" s="11">
        <v>0.6875</v>
      </c>
      <c r="S10" s="13">
        <v>0.375</v>
      </c>
      <c r="T10" s="14">
        <v>0.436</v>
      </c>
      <c r="U10" s="13">
        <v>0.4375</v>
      </c>
      <c r="V10" s="1" t="s">
        <v>98</v>
      </c>
      <c r="W10" s="1" t="s">
        <v>98</v>
      </c>
      <c r="X10" s="1" t="s">
        <v>98</v>
      </c>
      <c r="Y10" s="3">
        <v>1</v>
      </c>
      <c r="Z10" s="44">
        <v>1.0625</v>
      </c>
      <c r="AA10" s="13" t="s">
        <v>98</v>
      </c>
      <c r="AB10" s="14">
        <v>0.64900000000000002</v>
      </c>
      <c r="AC10" s="1" t="s">
        <v>98</v>
      </c>
      <c r="AD10" s="14">
        <v>0.36799999999999999</v>
      </c>
      <c r="AE10" s="14">
        <v>0.441</v>
      </c>
      <c r="AF10" s="1" t="s">
        <v>98</v>
      </c>
      <c r="AG10" s="1" t="s">
        <v>98</v>
      </c>
      <c r="AH10" s="1">
        <v>6.95</v>
      </c>
      <c r="AI10" s="1" t="s">
        <v>98</v>
      </c>
      <c r="AJ10" s="2">
        <v>12.1</v>
      </c>
      <c r="AK10" s="1" t="s">
        <v>98</v>
      </c>
      <c r="AL10" s="1" t="s">
        <v>98</v>
      </c>
      <c r="AM10" s="1">
        <v>103</v>
      </c>
      <c r="AN10" s="2">
        <v>26.7</v>
      </c>
      <c r="AO10" s="2">
        <v>20.7</v>
      </c>
      <c r="AP10" s="3">
        <v>3.43</v>
      </c>
      <c r="AQ10" s="3">
        <v>3.93</v>
      </c>
      <c r="AR10" s="3">
        <v>3.78</v>
      </c>
      <c r="AS10" s="3">
        <v>1.65</v>
      </c>
      <c r="AT10" s="14">
        <v>0.66800000000000004</v>
      </c>
      <c r="AU10" s="1" t="s">
        <v>98</v>
      </c>
      <c r="AV10" s="1" t="s">
        <v>98</v>
      </c>
      <c r="AW10" s="1" t="s">
        <v>98</v>
      </c>
      <c r="AX10" s="3">
        <v>1.22</v>
      </c>
      <c r="AY10" s="2">
        <v>79.5</v>
      </c>
      <c r="AZ10" s="1" t="s">
        <v>98</v>
      </c>
      <c r="BA10" s="3">
        <v>9.51</v>
      </c>
      <c r="BB10" s="3">
        <v>4.12</v>
      </c>
      <c r="BC10" s="3">
        <v>3.61</v>
      </c>
      <c r="BD10" s="3">
        <v>1.81</v>
      </c>
      <c r="BE10" s="3">
        <v>4.91</v>
      </c>
      <c r="BF10" s="2">
        <v>13.3</v>
      </c>
      <c r="BG10" s="3">
        <v>3.63</v>
      </c>
      <c r="BH10" s="14">
        <v>0.92100000000000004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98</v>
      </c>
      <c r="BR10" s="1" t="s">
        <v>98</v>
      </c>
      <c r="BS10" s="1" t="s">
        <v>98</v>
      </c>
      <c r="BT10" s="1" t="s">
        <v>98</v>
      </c>
      <c r="BU10" s="1" t="s">
        <v>98</v>
      </c>
      <c r="BV10" s="1" t="s">
        <v>98</v>
      </c>
      <c r="BW10" s="14">
        <v>0.92400000000000004</v>
      </c>
      <c r="BX10" s="3">
        <v>9.56</v>
      </c>
      <c r="BY10" s="2">
        <v>28</v>
      </c>
      <c r="BZ10" s="1" t="s">
        <v>98</v>
      </c>
      <c r="CA10" s="2">
        <v>31</v>
      </c>
      <c r="CB10" s="2">
        <v>23</v>
      </c>
      <c r="CC10" s="2">
        <v>26.1</v>
      </c>
      <c r="CD10" s="11">
        <v>8</v>
      </c>
      <c r="CE10" s="11">
        <v>1.75</v>
      </c>
      <c r="CF10" s="1" t="s">
        <v>98</v>
      </c>
      <c r="CG10" s="4">
        <f>Beams!$B$11/F10</f>
        <v>1275.8229284903518</v>
      </c>
      <c r="CH10" s="4">
        <f>Beams!$B$9/AO10</f>
        <v>542.99516908212559</v>
      </c>
      <c r="CI10" s="4">
        <f>Beams!$C$9/AS10</f>
        <v>6812.1212121212129</v>
      </c>
      <c r="CJ10" s="4">
        <f>(Beams!$B$8*BE10)/(2*AQ10*T10)</f>
        <v>16104.185633914605</v>
      </c>
      <c r="CK10" s="4">
        <f>Beams!$C$8*BF10/(AM10*Q10)</f>
        <v>2156.5804469193149</v>
      </c>
      <c r="CL10" s="4">
        <f>Beams!$B$12*T10/AX10</f>
        <v>4016.9180327868858</v>
      </c>
      <c r="CM10" s="4">
        <f>Beams!$B$12*Q10/AX10</f>
        <v>6200.4262295081971</v>
      </c>
      <c r="CN10" s="4">
        <f t="shared" si="0"/>
        <v>30015.569120187374</v>
      </c>
      <c r="CO10" s="4">
        <f t="shared" si="1"/>
        <v>14275.205333810078</v>
      </c>
      <c r="CP10" s="4"/>
      <c r="CQ10" s="3">
        <f>MIN(Beams!$B$21:$B$22)/MAX(CN10:CP10)-1</f>
        <v>-0.3336791343213702</v>
      </c>
    </row>
    <row r="11" spans="1:95" x14ac:dyDescent="0.55000000000000004">
      <c r="A11" s="1" t="s">
        <v>64</v>
      </c>
      <c r="B11" s="1" t="s">
        <v>476</v>
      </c>
      <c r="C11" s="1" t="s">
        <v>476</v>
      </c>
      <c r="D11" s="1" t="s">
        <v>98</v>
      </c>
      <c r="E11" s="2">
        <v>25</v>
      </c>
      <c r="F11" s="3">
        <v>7.35</v>
      </c>
      <c r="G11" s="2">
        <v>10</v>
      </c>
      <c r="H11" s="11">
        <v>10</v>
      </c>
      <c r="I11" s="1" t="s">
        <v>98</v>
      </c>
      <c r="J11" s="1" t="s">
        <v>98</v>
      </c>
      <c r="K11" s="1" t="s">
        <v>98</v>
      </c>
      <c r="L11" s="3">
        <v>2.89</v>
      </c>
      <c r="M11" s="11">
        <v>2.875</v>
      </c>
      <c r="N11" s="11" t="s">
        <v>98</v>
      </c>
      <c r="O11" s="1" t="s">
        <v>98</v>
      </c>
      <c r="P11" s="1" t="s">
        <v>98</v>
      </c>
      <c r="Q11" s="14">
        <v>0.52600000000000002</v>
      </c>
      <c r="R11" s="11">
        <v>0.5</v>
      </c>
      <c r="S11" s="13">
        <v>0.25</v>
      </c>
      <c r="T11" s="14">
        <v>0.436</v>
      </c>
      <c r="U11" s="13">
        <v>0.4375</v>
      </c>
      <c r="V11" s="1" t="s">
        <v>98</v>
      </c>
      <c r="W11" s="1" t="s">
        <v>98</v>
      </c>
      <c r="X11" s="1" t="s">
        <v>98</v>
      </c>
      <c r="Y11" s="3">
        <v>1</v>
      </c>
      <c r="Z11" s="44">
        <v>1.0625</v>
      </c>
      <c r="AA11" s="13" t="s">
        <v>98</v>
      </c>
      <c r="AB11" s="14">
        <v>0.61699999999999999</v>
      </c>
      <c r="AC11" s="1" t="s">
        <v>98</v>
      </c>
      <c r="AD11" s="14">
        <v>0.49399999999999999</v>
      </c>
      <c r="AE11" s="14">
        <v>0.36699999999999999</v>
      </c>
      <c r="AF11" s="1" t="s">
        <v>98</v>
      </c>
      <c r="AG11" s="1" t="s">
        <v>98</v>
      </c>
      <c r="AH11" s="1">
        <v>6.63</v>
      </c>
      <c r="AI11" s="1" t="s">
        <v>98</v>
      </c>
      <c r="AJ11" s="1">
        <v>15.5</v>
      </c>
      <c r="AK11" s="1" t="s">
        <v>98</v>
      </c>
      <c r="AL11" s="1" t="s">
        <v>98</v>
      </c>
      <c r="AM11" s="2">
        <v>91.1</v>
      </c>
      <c r="AN11" s="2">
        <v>23.1</v>
      </c>
      <c r="AO11" s="2">
        <v>18.2</v>
      </c>
      <c r="AP11" s="3">
        <v>3.52</v>
      </c>
      <c r="AQ11" s="3">
        <v>3.34</v>
      </c>
      <c r="AR11" s="3">
        <v>3.18</v>
      </c>
      <c r="AS11" s="3">
        <v>1.47</v>
      </c>
      <c r="AT11" s="14">
        <v>0.67500000000000004</v>
      </c>
      <c r="AU11" s="1" t="s">
        <v>98</v>
      </c>
      <c r="AV11" s="1" t="s">
        <v>98</v>
      </c>
      <c r="AW11" s="1" t="s">
        <v>98</v>
      </c>
      <c r="AX11" s="14">
        <v>0.68700000000000006</v>
      </c>
      <c r="AY11" s="2">
        <v>68.3</v>
      </c>
      <c r="AZ11" s="1" t="s">
        <v>98</v>
      </c>
      <c r="BA11" s="3">
        <v>8.94</v>
      </c>
      <c r="BB11" s="3">
        <v>3.64</v>
      </c>
      <c r="BC11" s="3">
        <v>3.05</v>
      </c>
      <c r="BD11" s="3">
        <v>1.5</v>
      </c>
      <c r="BE11" s="3">
        <v>4.93</v>
      </c>
      <c r="BF11" s="2">
        <v>11.5</v>
      </c>
      <c r="BG11" s="3">
        <v>3.76</v>
      </c>
      <c r="BH11" s="14">
        <v>0.91200000000000003</v>
      </c>
      <c r="BI11" s="1" t="s">
        <v>98</v>
      </c>
      <c r="BJ11" s="1" t="s">
        <v>98</v>
      </c>
      <c r="BK11" s="1" t="s">
        <v>98</v>
      </c>
      <c r="BL11" s="1" t="s">
        <v>98</v>
      </c>
      <c r="BM11" s="1" t="s">
        <v>98</v>
      </c>
      <c r="BN11" s="1" t="s">
        <v>98</v>
      </c>
      <c r="BO11" s="1" t="s">
        <v>98</v>
      </c>
      <c r="BP11" s="1" t="s">
        <v>98</v>
      </c>
      <c r="BQ11" s="1" t="s">
        <v>98</v>
      </c>
      <c r="BR11" s="1" t="s">
        <v>98</v>
      </c>
      <c r="BS11" s="1" t="s">
        <v>98</v>
      </c>
      <c r="BT11" s="1" t="s">
        <v>98</v>
      </c>
      <c r="BU11" s="1" t="s">
        <v>98</v>
      </c>
      <c r="BV11" s="1" t="s">
        <v>98</v>
      </c>
      <c r="BW11" s="14">
        <v>0.91100000000000003</v>
      </c>
      <c r="BX11" s="3">
        <v>9.56</v>
      </c>
      <c r="BY11" s="2">
        <v>27.6</v>
      </c>
      <c r="BZ11" s="1" t="s">
        <v>98</v>
      </c>
      <c r="CA11" s="2">
        <v>30.5</v>
      </c>
      <c r="CB11" s="2">
        <v>22.9</v>
      </c>
      <c r="CC11" s="2">
        <v>25.8</v>
      </c>
      <c r="CD11" s="11">
        <v>8</v>
      </c>
      <c r="CE11" s="11">
        <v>1.75</v>
      </c>
      <c r="CF11" s="1" t="s">
        <v>98</v>
      </c>
      <c r="CG11" s="4">
        <f>Beams!$B$11/F11</f>
        <v>1529.2517006802723</v>
      </c>
      <c r="CH11" s="4">
        <f>Beams!$B$9/AO11</f>
        <v>617.58241758241763</v>
      </c>
      <c r="CI11" s="4">
        <f>Beams!$C$9/AS11</f>
        <v>7646.2585034013609</v>
      </c>
      <c r="CJ11" s="4">
        <f>(Beams!$B$8*BE11)/(2*AQ11*T11)</f>
        <v>19026.122067791024</v>
      </c>
      <c r="CK11" s="4">
        <f>Beams!$C$8*BF11/(AM11*Q11)</f>
        <v>2697.4911620957209</v>
      </c>
      <c r="CL11" s="4">
        <f>Beams!$B$12*T11/AX11</f>
        <v>7133.3915574963612</v>
      </c>
      <c r="CM11" s="4">
        <f>Beams!$B$12*Q11/AX11</f>
        <v>8605.8806404657935</v>
      </c>
      <c r="CN11" s="4">
        <f t="shared" si="0"/>
        <v>36531.362570394573</v>
      </c>
      <c r="CO11" s="4">
        <f t="shared" si="1"/>
        <v>18436.853950690074</v>
      </c>
      <c r="CP11" s="4"/>
      <c r="CQ11" s="3">
        <f>MIN(Beams!$B$21:$B$22)/MAX(CN11:CP11)-1</f>
        <v>-0.45252521141359714</v>
      </c>
    </row>
    <row r="12" spans="1:95" x14ac:dyDescent="0.55000000000000004">
      <c r="A12" s="1" t="s">
        <v>64</v>
      </c>
      <c r="B12" s="1" t="s">
        <v>477</v>
      </c>
      <c r="C12" s="1" t="s">
        <v>477</v>
      </c>
      <c r="D12" s="1" t="s">
        <v>98</v>
      </c>
      <c r="E12" s="2">
        <v>20</v>
      </c>
      <c r="F12" s="3">
        <v>5.87</v>
      </c>
      <c r="G12" s="2">
        <v>10</v>
      </c>
      <c r="H12" s="11">
        <v>10</v>
      </c>
      <c r="I12" s="1" t="s">
        <v>98</v>
      </c>
      <c r="J12" s="1" t="s">
        <v>98</v>
      </c>
      <c r="K12" s="1" t="s">
        <v>98</v>
      </c>
      <c r="L12" s="3">
        <v>2.74</v>
      </c>
      <c r="M12" s="11">
        <v>2.75</v>
      </c>
      <c r="N12" s="11" t="s">
        <v>98</v>
      </c>
      <c r="O12" s="1" t="s">
        <v>98</v>
      </c>
      <c r="P12" s="1" t="s">
        <v>98</v>
      </c>
      <c r="Q12" s="14">
        <v>0.379</v>
      </c>
      <c r="R12" s="11">
        <v>0.375</v>
      </c>
      <c r="S12" s="13">
        <v>0.1875</v>
      </c>
      <c r="T12" s="14">
        <v>0.436</v>
      </c>
      <c r="U12" s="13">
        <v>0.4375</v>
      </c>
      <c r="V12" s="1" t="s">
        <v>98</v>
      </c>
      <c r="W12" s="1" t="s">
        <v>98</v>
      </c>
      <c r="X12" s="1" t="s">
        <v>98</v>
      </c>
      <c r="Y12" s="3">
        <v>1</v>
      </c>
      <c r="Z12" s="44">
        <v>1.0625</v>
      </c>
      <c r="AA12" s="13" t="s">
        <v>98</v>
      </c>
      <c r="AB12" s="14">
        <v>0.60599999999999998</v>
      </c>
      <c r="AC12" s="1" t="s">
        <v>98</v>
      </c>
      <c r="AD12" s="14">
        <v>0.63600000000000001</v>
      </c>
      <c r="AE12" s="14">
        <v>0.29399999999999998</v>
      </c>
      <c r="AF12" s="1" t="s">
        <v>98</v>
      </c>
      <c r="AG12" s="1" t="s">
        <v>98</v>
      </c>
      <c r="AH12" s="1">
        <v>6.28</v>
      </c>
      <c r="AI12" s="1" t="s">
        <v>98</v>
      </c>
      <c r="AJ12" s="1">
        <v>21.6</v>
      </c>
      <c r="AK12" s="1" t="s">
        <v>98</v>
      </c>
      <c r="AL12" s="1" t="s">
        <v>98</v>
      </c>
      <c r="AM12" s="2">
        <v>78.900000000000006</v>
      </c>
      <c r="AN12" s="2">
        <v>19.399999999999999</v>
      </c>
      <c r="AO12" s="2">
        <v>15.8</v>
      </c>
      <c r="AP12" s="3">
        <v>3.67</v>
      </c>
      <c r="AQ12" s="3">
        <v>2.8</v>
      </c>
      <c r="AR12" s="3">
        <v>2.7</v>
      </c>
      <c r="AS12" s="3">
        <v>1.31</v>
      </c>
      <c r="AT12" s="14">
        <v>0.69</v>
      </c>
      <c r="AU12" s="1" t="s">
        <v>98</v>
      </c>
      <c r="AV12" s="1" t="s">
        <v>98</v>
      </c>
      <c r="AW12" s="1" t="s">
        <v>98</v>
      </c>
      <c r="AX12" s="14">
        <v>0.36799999999999999</v>
      </c>
      <c r="AY12" s="2">
        <v>56.9</v>
      </c>
      <c r="AZ12" s="1" t="s">
        <v>98</v>
      </c>
      <c r="BA12" s="3">
        <v>8.25</v>
      </c>
      <c r="BB12" s="3">
        <v>3.1</v>
      </c>
      <c r="BC12" s="3">
        <v>2.39</v>
      </c>
      <c r="BD12" s="3">
        <v>1.18</v>
      </c>
      <c r="BE12" s="3">
        <v>4.92</v>
      </c>
      <c r="BF12" s="3">
        <v>9.66</v>
      </c>
      <c r="BG12" s="3">
        <v>3.93</v>
      </c>
      <c r="BH12" s="14">
        <v>0.9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98</v>
      </c>
      <c r="BR12" s="1" t="s">
        <v>98</v>
      </c>
      <c r="BS12" s="1" t="s">
        <v>98</v>
      </c>
      <c r="BT12" s="1" t="s">
        <v>98</v>
      </c>
      <c r="BU12" s="1" t="s">
        <v>98</v>
      </c>
      <c r="BV12" s="1" t="s">
        <v>98</v>
      </c>
      <c r="BW12" s="14">
        <v>0.89400000000000002</v>
      </c>
      <c r="BX12" s="3">
        <v>9.56</v>
      </c>
      <c r="BY12" s="2">
        <v>27.2</v>
      </c>
      <c r="BZ12" s="1" t="s">
        <v>98</v>
      </c>
      <c r="CA12" s="2">
        <v>29.9</v>
      </c>
      <c r="CB12" s="2">
        <v>22.7</v>
      </c>
      <c r="CC12" s="2">
        <v>25.5</v>
      </c>
      <c r="CD12" s="11">
        <v>8</v>
      </c>
      <c r="CE12" s="11">
        <v>1.5</v>
      </c>
      <c r="CF12" s="1" t="s">
        <v>98</v>
      </c>
      <c r="CG12" s="4">
        <f>Beams!$B$11/F12</f>
        <v>1914.8211243611584</v>
      </c>
      <c r="CH12" s="4">
        <f>Beams!$B$9/AO12</f>
        <v>711.39240506329111</v>
      </c>
      <c r="CI12" s="4">
        <f>Beams!$C$9/AS12</f>
        <v>8580.1526717557244</v>
      </c>
      <c r="CJ12" s="4">
        <f>(Beams!$B$8*BE12)/(2*AQ12*T12)</f>
        <v>22649.41022280472</v>
      </c>
      <c r="CK12" s="4">
        <f>Beams!$C$8*BF12/(AM12*Q12)</f>
        <v>3631.0081563449944</v>
      </c>
      <c r="CL12" s="4">
        <f>Beams!$B$12*T12/AX12</f>
        <v>13316.956521739132</v>
      </c>
      <c r="CM12" s="4">
        <f>Beams!$B$12*Q12/AX12</f>
        <v>11575.978260869566</v>
      </c>
      <c r="CN12" s="4">
        <f t="shared" si="0"/>
        <v>46867.835311259012</v>
      </c>
      <c r="CO12" s="4">
        <f t="shared" si="1"/>
        <v>23814.808884760325</v>
      </c>
      <c r="CP12" s="4"/>
      <c r="CQ12" s="3">
        <f>MIN(Beams!$B$21:$B$22)/MAX(CN12:CP12)-1</f>
        <v>-0.57326810877490175</v>
      </c>
    </row>
    <row r="13" spans="1:95" x14ac:dyDescent="0.55000000000000004">
      <c r="A13" s="1" t="s">
        <v>64</v>
      </c>
      <c r="B13" s="1" t="s">
        <v>478</v>
      </c>
      <c r="C13" s="1" t="s">
        <v>478</v>
      </c>
      <c r="D13" s="1" t="s">
        <v>98</v>
      </c>
      <c r="E13" s="2">
        <v>15.3</v>
      </c>
      <c r="F13" s="3">
        <v>4.4800000000000004</v>
      </c>
      <c r="G13" s="2">
        <v>10</v>
      </c>
      <c r="H13" s="11">
        <v>10</v>
      </c>
      <c r="I13" s="1" t="s">
        <v>98</v>
      </c>
      <c r="J13" s="1" t="s">
        <v>98</v>
      </c>
      <c r="K13" s="1" t="s">
        <v>98</v>
      </c>
      <c r="L13" s="3">
        <v>2.6</v>
      </c>
      <c r="M13" s="11">
        <v>2.625</v>
      </c>
      <c r="N13" s="11" t="s">
        <v>98</v>
      </c>
      <c r="O13" s="1" t="s">
        <v>98</v>
      </c>
      <c r="P13" s="1" t="s">
        <v>98</v>
      </c>
      <c r="Q13" s="14">
        <v>0.24</v>
      </c>
      <c r="R13" s="11">
        <v>0.25</v>
      </c>
      <c r="S13" s="13">
        <v>0.125</v>
      </c>
      <c r="T13" s="14">
        <v>0.436</v>
      </c>
      <c r="U13" s="13">
        <v>0.4375</v>
      </c>
      <c r="V13" s="1" t="s">
        <v>98</v>
      </c>
      <c r="W13" s="1" t="s">
        <v>98</v>
      </c>
      <c r="X13" s="1" t="s">
        <v>98</v>
      </c>
      <c r="Y13" s="3">
        <v>1</v>
      </c>
      <c r="Z13" s="44">
        <v>1.0625</v>
      </c>
      <c r="AA13" s="13" t="s">
        <v>98</v>
      </c>
      <c r="AB13" s="14">
        <v>0.63400000000000001</v>
      </c>
      <c r="AC13" s="1" t="s">
        <v>98</v>
      </c>
      <c r="AD13" s="14">
        <v>0.79600000000000004</v>
      </c>
      <c r="AE13" s="14">
        <v>0.224</v>
      </c>
      <c r="AF13" s="1" t="s">
        <v>98</v>
      </c>
      <c r="AG13" s="1" t="s">
        <v>98</v>
      </c>
      <c r="AH13" s="1">
        <v>5.96</v>
      </c>
      <c r="AI13" s="1" t="s">
        <v>98</v>
      </c>
      <c r="AJ13" s="2">
        <v>34</v>
      </c>
      <c r="AK13" s="1" t="s">
        <v>98</v>
      </c>
      <c r="AL13" s="1" t="s">
        <v>98</v>
      </c>
      <c r="AM13" s="2">
        <v>67.3</v>
      </c>
      <c r="AN13" s="2">
        <v>15.9</v>
      </c>
      <c r="AO13" s="2">
        <v>13.5</v>
      </c>
      <c r="AP13" s="3">
        <v>3.88</v>
      </c>
      <c r="AQ13" s="3">
        <v>2.27</v>
      </c>
      <c r="AR13" s="3">
        <v>2.34</v>
      </c>
      <c r="AS13" s="3">
        <v>1.1499999999999999</v>
      </c>
      <c r="AT13" s="14">
        <v>0.71099999999999997</v>
      </c>
      <c r="AU13" s="1" t="s">
        <v>98</v>
      </c>
      <c r="AV13" s="1" t="s">
        <v>98</v>
      </c>
      <c r="AW13" s="1" t="s">
        <v>98</v>
      </c>
      <c r="AX13" s="14">
        <v>0.20899999999999999</v>
      </c>
      <c r="AY13" s="2">
        <v>45.5</v>
      </c>
      <c r="AZ13" s="1" t="s">
        <v>98</v>
      </c>
      <c r="BA13" s="3">
        <v>7.48</v>
      </c>
      <c r="BB13" s="3">
        <v>2.5499999999999998</v>
      </c>
      <c r="BC13" s="3">
        <v>1.67</v>
      </c>
      <c r="BD13" s="14">
        <v>0.84099999999999997</v>
      </c>
      <c r="BE13" s="3">
        <v>4.92</v>
      </c>
      <c r="BF13" s="3">
        <v>7.92</v>
      </c>
      <c r="BG13" s="3">
        <v>4.1900000000000004</v>
      </c>
      <c r="BH13" s="14">
        <v>0.88400000000000001</v>
      </c>
      <c r="BI13" s="1" t="s">
        <v>98</v>
      </c>
      <c r="BJ13" s="1" t="s">
        <v>98</v>
      </c>
      <c r="BK13" s="1" t="s">
        <v>98</v>
      </c>
      <c r="BL13" s="1" t="s">
        <v>98</v>
      </c>
      <c r="BM13" s="1" t="s">
        <v>98</v>
      </c>
      <c r="BN13" s="1" t="s">
        <v>98</v>
      </c>
      <c r="BO13" s="1" t="s">
        <v>98</v>
      </c>
      <c r="BP13" s="1" t="s">
        <v>98</v>
      </c>
      <c r="BQ13" s="1" t="s">
        <v>98</v>
      </c>
      <c r="BR13" s="1" t="s">
        <v>98</v>
      </c>
      <c r="BS13" s="1" t="s">
        <v>98</v>
      </c>
      <c r="BT13" s="1" t="s">
        <v>98</v>
      </c>
      <c r="BU13" s="1" t="s">
        <v>98</v>
      </c>
      <c r="BV13" s="1" t="s">
        <v>98</v>
      </c>
      <c r="BW13" s="14">
        <v>0.86799999999999999</v>
      </c>
      <c r="BX13" s="3">
        <v>9.56</v>
      </c>
      <c r="BY13" s="2">
        <v>26.8</v>
      </c>
      <c r="BZ13" s="1" t="s">
        <v>98</v>
      </c>
      <c r="CA13" s="2">
        <v>29.4</v>
      </c>
      <c r="CB13" s="2">
        <v>22.6</v>
      </c>
      <c r="CC13" s="2">
        <v>25.2</v>
      </c>
      <c r="CD13" s="11">
        <v>8</v>
      </c>
      <c r="CE13" s="11">
        <v>1.5</v>
      </c>
      <c r="CF13" s="1" t="s">
        <v>98</v>
      </c>
      <c r="CG13" s="4">
        <f>Beams!$B$11/F13</f>
        <v>2508.9285714285711</v>
      </c>
      <c r="CH13" s="4">
        <f>Beams!$B$9/AO13</f>
        <v>832.59259259259261</v>
      </c>
      <c r="CI13" s="4">
        <f>Beams!$C$9/AS13</f>
        <v>9773.9130434782619</v>
      </c>
      <c r="CJ13" s="4">
        <f>(Beams!$B$8*BE13)/(2*AQ13*T13)</f>
        <v>27937.598512710661</v>
      </c>
      <c r="CK13" s="4">
        <f>Beams!$C$8*BF13/(AM13*Q13)</f>
        <v>5511.4413075780103</v>
      </c>
      <c r="CL13" s="4">
        <f>Beams!$B$12*T13/AX13</f>
        <v>23448.038277511965</v>
      </c>
      <c r="CM13" s="4">
        <f>Beams!$B$12*Q13/AX13</f>
        <v>12907.177033492822</v>
      </c>
      <c r="CN13" s="4">
        <f t="shared" si="0"/>
        <v>64521.115486439667</v>
      </c>
      <c r="CO13" s="4">
        <f t="shared" si="1"/>
        <v>27621.155429012222</v>
      </c>
      <c r="CP13" s="4"/>
      <c r="CQ13" s="3">
        <f>MIN(Beams!$B$21:$B$22)/MAX(CN13:CP13)-1</f>
        <v>-0.69002395806062311</v>
      </c>
    </row>
    <row r="14" spans="1:95" x14ac:dyDescent="0.55000000000000004">
      <c r="A14" s="1" t="s">
        <v>64</v>
      </c>
      <c r="B14" s="1" t="s">
        <v>479</v>
      </c>
      <c r="C14" s="1" t="s">
        <v>479</v>
      </c>
      <c r="D14" s="1" t="s">
        <v>98</v>
      </c>
      <c r="E14" s="2">
        <v>20</v>
      </c>
      <c r="F14" s="3">
        <v>5.87</v>
      </c>
      <c r="G14" s="3">
        <v>9</v>
      </c>
      <c r="H14" s="11">
        <v>9</v>
      </c>
      <c r="I14" s="1" t="s">
        <v>98</v>
      </c>
      <c r="J14" s="1" t="s">
        <v>98</v>
      </c>
      <c r="K14" s="1" t="s">
        <v>98</v>
      </c>
      <c r="L14" s="3">
        <v>2.65</v>
      </c>
      <c r="M14" s="11">
        <v>2.625</v>
      </c>
      <c r="N14" s="11" t="s">
        <v>98</v>
      </c>
      <c r="O14" s="1" t="s">
        <v>98</v>
      </c>
      <c r="P14" s="1" t="s">
        <v>98</v>
      </c>
      <c r="Q14" s="14">
        <v>0.44800000000000001</v>
      </c>
      <c r="R14" s="11">
        <v>0.4375</v>
      </c>
      <c r="S14" s="13">
        <v>0.25</v>
      </c>
      <c r="T14" s="14">
        <v>0.41299999999999998</v>
      </c>
      <c r="U14" s="13">
        <v>0.4375</v>
      </c>
      <c r="V14" s="1" t="s">
        <v>98</v>
      </c>
      <c r="W14" s="1" t="s">
        <v>98</v>
      </c>
      <c r="X14" s="1" t="s">
        <v>98</v>
      </c>
      <c r="Y14" s="3">
        <v>1</v>
      </c>
      <c r="Z14" s="44">
        <v>1</v>
      </c>
      <c r="AA14" s="13" t="s">
        <v>98</v>
      </c>
      <c r="AB14" s="14">
        <v>0.58299999999999996</v>
      </c>
      <c r="AC14" s="1" t="s">
        <v>98</v>
      </c>
      <c r="AD14" s="14">
        <v>0.51500000000000001</v>
      </c>
      <c r="AE14" s="14">
        <v>0.32600000000000001</v>
      </c>
      <c r="AF14" s="1" t="s">
        <v>98</v>
      </c>
      <c r="AG14" s="1" t="s">
        <v>98</v>
      </c>
      <c r="AH14" s="1">
        <v>6.42</v>
      </c>
      <c r="AI14" s="1" t="s">
        <v>98</v>
      </c>
      <c r="AJ14" s="2">
        <v>16.2</v>
      </c>
      <c r="AK14" s="1" t="s">
        <v>98</v>
      </c>
      <c r="AL14" s="1" t="s">
        <v>98</v>
      </c>
      <c r="AM14" s="2">
        <v>60.9</v>
      </c>
      <c r="AN14" s="2">
        <v>16.899999999999999</v>
      </c>
      <c r="AO14" s="2">
        <v>13.5</v>
      </c>
      <c r="AP14" s="3">
        <v>3.22</v>
      </c>
      <c r="AQ14" s="3">
        <v>2.41</v>
      </c>
      <c r="AR14" s="3">
        <v>2.46</v>
      </c>
      <c r="AS14" s="3">
        <v>1.17</v>
      </c>
      <c r="AT14" s="14">
        <v>0.64</v>
      </c>
      <c r="AU14" s="1" t="s">
        <v>98</v>
      </c>
      <c r="AV14" s="1" t="s">
        <v>98</v>
      </c>
      <c r="AW14" s="1" t="s">
        <v>98</v>
      </c>
      <c r="AX14" s="14">
        <v>0.42699999999999999</v>
      </c>
      <c r="AY14" s="2">
        <v>39.4</v>
      </c>
      <c r="AZ14" s="1" t="s">
        <v>98</v>
      </c>
      <c r="BA14" s="3">
        <v>7.24</v>
      </c>
      <c r="BB14" s="3">
        <v>2.52</v>
      </c>
      <c r="BC14" s="3">
        <v>2.04</v>
      </c>
      <c r="BD14" s="3">
        <v>1.01</v>
      </c>
      <c r="BE14" s="3">
        <v>3.9</v>
      </c>
      <c r="BF14" s="3">
        <v>8.44</v>
      </c>
      <c r="BG14" s="3">
        <v>3.46</v>
      </c>
      <c r="BH14" s="14">
        <v>0.89900000000000002</v>
      </c>
      <c r="BI14" s="1" t="s">
        <v>98</v>
      </c>
      <c r="BJ14" s="1" t="s">
        <v>98</v>
      </c>
      <c r="BK14" s="1" t="s">
        <v>98</v>
      </c>
      <c r="BL14" s="1" t="s">
        <v>98</v>
      </c>
      <c r="BM14" s="1" t="s">
        <v>98</v>
      </c>
      <c r="BN14" s="1" t="s">
        <v>98</v>
      </c>
      <c r="BO14" s="1" t="s">
        <v>98</v>
      </c>
      <c r="BP14" s="1" t="s">
        <v>98</v>
      </c>
      <c r="BQ14" s="1" t="s">
        <v>98</v>
      </c>
      <c r="BR14" s="1" t="s">
        <v>98</v>
      </c>
      <c r="BS14" s="1" t="s">
        <v>98</v>
      </c>
      <c r="BT14" s="1" t="s">
        <v>98</v>
      </c>
      <c r="BU14" s="1" t="s">
        <v>98</v>
      </c>
      <c r="BV14" s="1" t="s">
        <v>98</v>
      </c>
      <c r="BW14" s="14">
        <v>0.85</v>
      </c>
      <c r="BX14" s="3">
        <v>8.59</v>
      </c>
      <c r="BY14" s="2">
        <v>24.9</v>
      </c>
      <c r="BZ14" s="1" t="s">
        <v>98</v>
      </c>
      <c r="CA14" s="2">
        <v>27.6</v>
      </c>
      <c r="CB14" s="2">
        <v>20.7</v>
      </c>
      <c r="CC14" s="2">
        <v>23.3</v>
      </c>
      <c r="CD14" s="11">
        <v>7</v>
      </c>
      <c r="CE14" s="11">
        <v>1.5</v>
      </c>
      <c r="CF14" s="1" t="s">
        <v>98</v>
      </c>
      <c r="CG14" s="4">
        <f>Beams!$B$11/F14</f>
        <v>1914.8211243611584</v>
      </c>
      <c r="CH14" s="4">
        <f>Beams!$B$9/AO14</f>
        <v>832.59259259259261</v>
      </c>
      <c r="CI14" s="4">
        <f>Beams!$C$9/AS14</f>
        <v>9606.8376068376074</v>
      </c>
      <c r="CJ14" s="4">
        <f>(Beams!$B$8*BE14)/(2*AQ14*T14)</f>
        <v>22020.837310238814</v>
      </c>
      <c r="CK14" s="4">
        <f>Beams!$C$8*BF14/(AM14*Q14)</f>
        <v>3477.0701384001873</v>
      </c>
      <c r="CL14" s="4">
        <f>Beams!$B$12*T14/AX14</f>
        <v>10871.475409836066</v>
      </c>
      <c r="CM14" s="4">
        <f>Beams!$B$12*Q14/AX14</f>
        <v>11792.786885245903</v>
      </c>
      <c r="CN14" s="4">
        <f t="shared" si="0"/>
        <v>44293.862848744961</v>
      </c>
      <c r="CO14" s="4">
        <f t="shared" si="1"/>
        <v>24619.241328195854</v>
      </c>
      <c r="CP14" s="4"/>
      <c r="CQ14" s="3">
        <f>MIN(Beams!$B$21:$B$22)/MAX(CN14:CP14)-1</f>
        <v>-0.54847017817578569</v>
      </c>
    </row>
    <row r="15" spans="1:95" x14ac:dyDescent="0.55000000000000004">
      <c r="A15" s="1" t="s">
        <v>64</v>
      </c>
      <c r="B15" s="1" t="s">
        <v>480</v>
      </c>
      <c r="C15" s="1" t="s">
        <v>480</v>
      </c>
      <c r="D15" s="1" t="s">
        <v>98</v>
      </c>
      <c r="E15" s="2">
        <v>15</v>
      </c>
      <c r="F15" s="3">
        <v>4.4000000000000004</v>
      </c>
      <c r="G15" s="3">
        <v>9</v>
      </c>
      <c r="H15" s="11">
        <v>9</v>
      </c>
      <c r="I15" s="1" t="s">
        <v>98</v>
      </c>
      <c r="J15" s="1" t="s">
        <v>98</v>
      </c>
      <c r="K15" s="1" t="s">
        <v>98</v>
      </c>
      <c r="L15" s="3">
        <v>2.4900000000000002</v>
      </c>
      <c r="M15" s="11">
        <v>2.5</v>
      </c>
      <c r="N15" s="11" t="s">
        <v>98</v>
      </c>
      <c r="O15" s="1" t="s">
        <v>98</v>
      </c>
      <c r="P15" s="1" t="s">
        <v>98</v>
      </c>
      <c r="Q15" s="14">
        <v>0.28499999999999998</v>
      </c>
      <c r="R15" s="11">
        <v>0.3125</v>
      </c>
      <c r="S15" s="13">
        <v>0.1875</v>
      </c>
      <c r="T15" s="14">
        <v>0.41299999999999998</v>
      </c>
      <c r="U15" s="13">
        <v>0.4375</v>
      </c>
      <c r="V15" s="1" t="s">
        <v>98</v>
      </c>
      <c r="W15" s="1" t="s">
        <v>98</v>
      </c>
      <c r="X15" s="1" t="s">
        <v>98</v>
      </c>
      <c r="Y15" s="3">
        <v>1</v>
      </c>
      <c r="Z15" s="44">
        <v>1</v>
      </c>
      <c r="AA15" s="13" t="s">
        <v>98</v>
      </c>
      <c r="AB15" s="14">
        <v>0.58599999999999997</v>
      </c>
      <c r="AC15" s="1" t="s">
        <v>98</v>
      </c>
      <c r="AD15" s="14">
        <v>0.68100000000000005</v>
      </c>
      <c r="AE15" s="14">
        <v>0.245</v>
      </c>
      <c r="AF15" s="1" t="s">
        <v>98</v>
      </c>
      <c r="AG15" s="1" t="s">
        <v>98</v>
      </c>
      <c r="AH15" s="1">
        <v>6.03</v>
      </c>
      <c r="AI15" s="1" t="s">
        <v>98</v>
      </c>
      <c r="AJ15" s="1">
        <v>25.4</v>
      </c>
      <c r="AK15" s="1" t="s">
        <v>98</v>
      </c>
      <c r="AL15" s="1" t="s">
        <v>98</v>
      </c>
      <c r="AM15" s="2">
        <v>51</v>
      </c>
      <c r="AN15" s="2">
        <v>13.6</v>
      </c>
      <c r="AO15" s="2">
        <v>11.3</v>
      </c>
      <c r="AP15" s="3">
        <v>3.4</v>
      </c>
      <c r="AQ15" s="3">
        <v>1.91</v>
      </c>
      <c r="AR15" s="3">
        <v>2.04</v>
      </c>
      <c r="AS15" s="3">
        <v>1.01</v>
      </c>
      <c r="AT15" s="14">
        <v>0.65900000000000003</v>
      </c>
      <c r="AU15" s="1" t="s">
        <v>98</v>
      </c>
      <c r="AV15" s="1" t="s">
        <v>98</v>
      </c>
      <c r="AW15" s="1" t="s">
        <v>98</v>
      </c>
      <c r="AX15" s="14">
        <v>0.20799999999999999</v>
      </c>
      <c r="AY15" s="2">
        <v>31</v>
      </c>
      <c r="AZ15" s="1" t="s">
        <v>98</v>
      </c>
      <c r="BA15" s="3">
        <v>6.54</v>
      </c>
      <c r="BB15" s="3">
        <v>2.06</v>
      </c>
      <c r="BC15" s="3">
        <v>1.46</v>
      </c>
      <c r="BD15" s="14">
        <v>0.70499999999999996</v>
      </c>
      <c r="BE15" s="3">
        <v>3.91</v>
      </c>
      <c r="BF15" s="3">
        <v>6.8</v>
      </c>
      <c r="BG15" s="3">
        <v>3.69</v>
      </c>
      <c r="BH15" s="14">
        <v>0.88200000000000001</v>
      </c>
      <c r="BI15" s="1" t="s">
        <v>98</v>
      </c>
      <c r="BJ15" s="1" t="s">
        <v>98</v>
      </c>
      <c r="BK15" s="1" t="s">
        <v>98</v>
      </c>
      <c r="BL15" s="1" t="s">
        <v>98</v>
      </c>
      <c r="BM15" s="1" t="s">
        <v>98</v>
      </c>
      <c r="BN15" s="1" t="s">
        <v>98</v>
      </c>
      <c r="BO15" s="1" t="s">
        <v>98</v>
      </c>
      <c r="BP15" s="1" t="s">
        <v>98</v>
      </c>
      <c r="BQ15" s="1" t="s">
        <v>98</v>
      </c>
      <c r="BR15" s="1" t="s">
        <v>98</v>
      </c>
      <c r="BS15" s="1" t="s">
        <v>98</v>
      </c>
      <c r="BT15" s="1" t="s">
        <v>98</v>
      </c>
      <c r="BU15" s="1" t="s">
        <v>98</v>
      </c>
      <c r="BV15" s="1" t="s">
        <v>98</v>
      </c>
      <c r="BW15" s="14">
        <v>0.82499999999999996</v>
      </c>
      <c r="BX15" s="3">
        <v>8.59</v>
      </c>
      <c r="BY15" s="2">
        <v>24.5</v>
      </c>
      <c r="BZ15" s="1" t="s">
        <v>98</v>
      </c>
      <c r="CA15" s="2">
        <v>27</v>
      </c>
      <c r="CB15" s="2">
        <v>20.5</v>
      </c>
      <c r="CC15" s="2">
        <v>23</v>
      </c>
      <c r="CD15" s="11">
        <v>7</v>
      </c>
      <c r="CE15" s="11">
        <v>1.375</v>
      </c>
      <c r="CF15" s="1" t="s">
        <v>98</v>
      </c>
      <c r="CG15" s="4">
        <f>Beams!$B$11/F15</f>
        <v>2554.5454545454545</v>
      </c>
      <c r="CH15" s="4">
        <f>Beams!$B$9/AO15</f>
        <v>994.69026548672559</v>
      </c>
      <c r="CI15" s="4">
        <f>Beams!$C$9/AS15</f>
        <v>11128.712871287129</v>
      </c>
      <c r="CJ15" s="4">
        <f>(Beams!$B$8*BE15)/(2*AQ15*T15)</f>
        <v>27856.699162050129</v>
      </c>
      <c r="CK15" s="4">
        <f>Beams!$C$8*BF15/(AM15*Q15)</f>
        <v>5258.479532163743</v>
      </c>
      <c r="CL15" s="4">
        <f>Beams!$B$12*T15/AX15</f>
        <v>22317.884615384617</v>
      </c>
      <c r="CM15" s="4">
        <f>Beams!$B$12*Q15/AX15</f>
        <v>15400.961538461537</v>
      </c>
      <c r="CN15" s="4">
        <f t="shared" si="0"/>
        <v>63542.845077799037</v>
      </c>
      <c r="CO15" s="4">
        <f t="shared" si="1"/>
        <v>31779.959797763782</v>
      </c>
      <c r="CP15" s="4"/>
      <c r="CQ15" s="3">
        <f>MIN(Beams!$B$21:$B$22)/MAX(CN15:CP15)-1</f>
        <v>-0.68525173879902779</v>
      </c>
    </row>
    <row r="16" spans="1:95" x14ac:dyDescent="0.55000000000000004">
      <c r="A16" s="1" t="s">
        <v>64</v>
      </c>
      <c r="B16" s="1" t="s">
        <v>481</v>
      </c>
      <c r="C16" s="1" t="s">
        <v>481</v>
      </c>
      <c r="D16" s="1" t="s">
        <v>98</v>
      </c>
      <c r="E16" s="2">
        <v>13.4</v>
      </c>
      <c r="F16" s="3">
        <v>3.94</v>
      </c>
      <c r="G16" s="3">
        <v>9</v>
      </c>
      <c r="H16" s="11">
        <v>9</v>
      </c>
      <c r="I16" s="1" t="s">
        <v>98</v>
      </c>
      <c r="J16" s="1" t="s">
        <v>98</v>
      </c>
      <c r="K16" s="1" t="s">
        <v>98</v>
      </c>
      <c r="L16" s="3">
        <v>2.4300000000000002</v>
      </c>
      <c r="M16" s="11">
        <v>2.375</v>
      </c>
      <c r="N16" s="11" t="s">
        <v>98</v>
      </c>
      <c r="O16" s="1" t="s">
        <v>98</v>
      </c>
      <c r="P16" s="1" t="s">
        <v>98</v>
      </c>
      <c r="Q16" s="14">
        <v>0.23300000000000001</v>
      </c>
      <c r="R16" s="11">
        <v>0.25</v>
      </c>
      <c r="S16" s="13">
        <v>0.125</v>
      </c>
      <c r="T16" s="14">
        <v>0.41299999999999998</v>
      </c>
      <c r="U16" s="13">
        <v>0.4375</v>
      </c>
      <c r="V16" s="1" t="s">
        <v>98</v>
      </c>
      <c r="W16" s="1" t="s">
        <v>98</v>
      </c>
      <c r="X16" s="1" t="s">
        <v>98</v>
      </c>
      <c r="Y16" s="3">
        <v>1</v>
      </c>
      <c r="Z16" s="44">
        <v>1</v>
      </c>
      <c r="AA16" s="13" t="s">
        <v>98</v>
      </c>
      <c r="AB16" s="14">
        <v>0.60099999999999998</v>
      </c>
      <c r="AC16" s="1" t="s">
        <v>98</v>
      </c>
      <c r="AD16" s="14">
        <v>0.74199999999999999</v>
      </c>
      <c r="AE16" s="14">
        <v>0.219</v>
      </c>
      <c r="AF16" s="1" t="s">
        <v>98</v>
      </c>
      <c r="AG16" s="1" t="s">
        <v>98</v>
      </c>
      <c r="AH16" s="1">
        <v>5.88</v>
      </c>
      <c r="AI16" s="1" t="s">
        <v>98</v>
      </c>
      <c r="AJ16" s="1">
        <v>31.1</v>
      </c>
      <c r="AK16" s="1" t="s">
        <v>98</v>
      </c>
      <c r="AL16" s="1" t="s">
        <v>98</v>
      </c>
      <c r="AM16" s="2">
        <v>47.8</v>
      </c>
      <c r="AN16" s="2">
        <v>12.6</v>
      </c>
      <c r="AO16" s="2">
        <v>10.6</v>
      </c>
      <c r="AP16" s="3">
        <v>3.48</v>
      </c>
      <c r="AQ16" s="3">
        <v>1.75</v>
      </c>
      <c r="AR16" s="3">
        <v>1.94</v>
      </c>
      <c r="AS16" s="14">
        <v>0.95399999999999996</v>
      </c>
      <c r="AT16" s="14">
        <v>0.66600000000000004</v>
      </c>
      <c r="AU16" s="1" t="s">
        <v>98</v>
      </c>
      <c r="AV16" s="1" t="s">
        <v>98</v>
      </c>
      <c r="AW16" s="1" t="s">
        <v>98</v>
      </c>
      <c r="AX16" s="14">
        <v>0.16800000000000001</v>
      </c>
      <c r="AY16" s="2">
        <v>28.2</v>
      </c>
      <c r="AZ16" s="1" t="s">
        <v>98</v>
      </c>
      <c r="BA16" s="3">
        <v>6.25</v>
      </c>
      <c r="BB16" s="3">
        <v>1.88</v>
      </c>
      <c r="BC16" s="3">
        <v>1.22</v>
      </c>
      <c r="BD16" s="14">
        <v>0.625</v>
      </c>
      <c r="BE16" s="3">
        <v>3.9</v>
      </c>
      <c r="BF16" s="3">
        <v>6.25</v>
      </c>
      <c r="BG16" s="3">
        <v>3.79</v>
      </c>
      <c r="BH16" s="14">
        <v>0.875</v>
      </c>
      <c r="BI16" s="1" t="s">
        <v>98</v>
      </c>
      <c r="BJ16" s="1" t="s">
        <v>98</v>
      </c>
      <c r="BK16" s="1" t="s">
        <v>98</v>
      </c>
      <c r="BL16" s="1" t="s">
        <v>98</v>
      </c>
      <c r="BM16" s="1" t="s">
        <v>98</v>
      </c>
      <c r="BN16" s="1" t="s">
        <v>98</v>
      </c>
      <c r="BO16" s="1" t="s">
        <v>98</v>
      </c>
      <c r="BP16" s="1" t="s">
        <v>98</v>
      </c>
      <c r="BQ16" s="1" t="s">
        <v>98</v>
      </c>
      <c r="BR16" s="1" t="s">
        <v>98</v>
      </c>
      <c r="BS16" s="1" t="s">
        <v>98</v>
      </c>
      <c r="BT16" s="1" t="s">
        <v>98</v>
      </c>
      <c r="BU16" s="1" t="s">
        <v>98</v>
      </c>
      <c r="BV16" s="1" t="s">
        <v>98</v>
      </c>
      <c r="BW16" s="14">
        <v>0.81399999999999995</v>
      </c>
      <c r="BX16" s="3">
        <v>8.59</v>
      </c>
      <c r="BY16" s="2">
        <v>24.3</v>
      </c>
      <c r="BZ16" s="1" t="s">
        <v>98</v>
      </c>
      <c r="CA16" s="2">
        <v>26.7</v>
      </c>
      <c r="CB16" s="2">
        <v>20.399999999999999</v>
      </c>
      <c r="CC16" s="2">
        <v>22.9</v>
      </c>
      <c r="CD16" s="11">
        <v>7</v>
      </c>
      <c r="CE16" s="11">
        <v>1.375</v>
      </c>
      <c r="CF16" s="1" t="s">
        <v>98</v>
      </c>
      <c r="CG16" s="4">
        <f>Beams!$B$11/F16</f>
        <v>2852.7918781725889</v>
      </c>
      <c r="CH16" s="4">
        <f>Beams!$B$9/AO16</f>
        <v>1060.3773584905662</v>
      </c>
      <c r="CI16" s="4">
        <f>Beams!$C$9/AS16</f>
        <v>11781.970649895178</v>
      </c>
      <c r="CJ16" s="4">
        <f>(Beams!$B$8*BE16)/(2*AQ16*T16)</f>
        <v>30325.838810100311</v>
      </c>
      <c r="CK16" s="4">
        <f>Beams!$C$8*BF16/(AM16*Q16)</f>
        <v>6307.5762745344518</v>
      </c>
      <c r="CL16" s="4">
        <f>Beams!$B$12*T16/AX16</f>
        <v>27631.666666666664</v>
      </c>
      <c r="CM16" s="4">
        <f>Beams!$B$12*Q16/AX16</f>
        <v>15588.809523809523</v>
      </c>
      <c r="CN16" s="4">
        <f t="shared" si="0"/>
        <v>72772.480533512979</v>
      </c>
      <c r="CO16" s="4">
        <f t="shared" si="1"/>
        <v>33086.657711903863</v>
      </c>
      <c r="CP16" s="4"/>
      <c r="CQ16" s="3">
        <f>MIN(Beams!$B$21:$B$22)/MAX(CN16:CP16)-1</f>
        <v>-0.72517083582454411</v>
      </c>
    </row>
    <row r="17" spans="1:95" x14ac:dyDescent="0.55000000000000004">
      <c r="A17" s="1" t="s">
        <v>64</v>
      </c>
      <c r="B17" s="1" t="s">
        <v>482</v>
      </c>
      <c r="C17" s="1" t="s">
        <v>482</v>
      </c>
      <c r="D17" s="1" t="s">
        <v>98</v>
      </c>
      <c r="E17" s="3">
        <v>18.75</v>
      </c>
      <c r="F17" s="3">
        <v>5.51</v>
      </c>
      <c r="G17" s="3">
        <v>8</v>
      </c>
      <c r="H17" s="11">
        <v>8</v>
      </c>
      <c r="I17" s="1" t="s">
        <v>98</v>
      </c>
      <c r="J17" s="1" t="s">
        <v>98</v>
      </c>
      <c r="K17" s="1" t="s">
        <v>98</v>
      </c>
      <c r="L17" s="3">
        <v>2.5299999999999998</v>
      </c>
      <c r="M17" s="11">
        <v>2.5</v>
      </c>
      <c r="N17" s="11" t="s">
        <v>98</v>
      </c>
      <c r="O17" s="1" t="s">
        <v>98</v>
      </c>
      <c r="P17" s="1" t="s">
        <v>98</v>
      </c>
      <c r="Q17" s="14">
        <v>0.48699999999999999</v>
      </c>
      <c r="R17" s="11">
        <v>0.5</v>
      </c>
      <c r="S17" s="13">
        <v>0.25</v>
      </c>
      <c r="T17" s="14">
        <v>0.39</v>
      </c>
      <c r="U17" s="13">
        <v>0.375</v>
      </c>
      <c r="V17" s="1" t="s">
        <v>98</v>
      </c>
      <c r="W17" s="1" t="s">
        <v>98</v>
      </c>
      <c r="X17" s="1" t="s">
        <v>98</v>
      </c>
      <c r="Y17" s="14">
        <v>0.93799999999999994</v>
      </c>
      <c r="Z17" s="44">
        <v>0.9375</v>
      </c>
      <c r="AA17" s="13" t="s">
        <v>98</v>
      </c>
      <c r="AB17" s="14">
        <v>0.56499999999999995</v>
      </c>
      <c r="AC17" s="1" t="s">
        <v>98</v>
      </c>
      <c r="AD17" s="14">
        <v>0.43099999999999999</v>
      </c>
      <c r="AE17" s="14">
        <v>0.34399999999999997</v>
      </c>
      <c r="AF17" s="1" t="s">
        <v>98</v>
      </c>
      <c r="AG17" s="1" t="s">
        <v>98</v>
      </c>
      <c r="AH17" s="1">
        <v>6.49</v>
      </c>
      <c r="AI17" s="1" t="s">
        <v>98</v>
      </c>
      <c r="AJ17" s="2">
        <v>13</v>
      </c>
      <c r="AK17" s="1" t="s">
        <v>98</v>
      </c>
      <c r="AL17" s="1" t="s">
        <v>98</v>
      </c>
      <c r="AM17" s="2">
        <v>43.9</v>
      </c>
      <c r="AN17" s="2">
        <v>13.9</v>
      </c>
      <c r="AO17" s="2">
        <v>11</v>
      </c>
      <c r="AP17" s="3">
        <v>2.82</v>
      </c>
      <c r="AQ17" s="3">
        <v>1.97</v>
      </c>
      <c r="AR17" s="3">
        <v>2.17</v>
      </c>
      <c r="AS17" s="3">
        <v>1.01</v>
      </c>
      <c r="AT17" s="14">
        <v>0.59799999999999998</v>
      </c>
      <c r="AU17" s="1" t="s">
        <v>98</v>
      </c>
      <c r="AV17" s="1" t="s">
        <v>98</v>
      </c>
      <c r="AW17" s="1" t="s">
        <v>98</v>
      </c>
      <c r="AX17" s="14">
        <v>0.434</v>
      </c>
      <c r="AY17" s="2">
        <v>25.1</v>
      </c>
      <c r="AZ17" s="1" t="s">
        <v>98</v>
      </c>
      <c r="BA17" s="3">
        <v>6.13</v>
      </c>
      <c r="BB17" s="3">
        <v>1.93</v>
      </c>
      <c r="BC17" s="3">
        <v>1.59</v>
      </c>
      <c r="BD17" s="14">
        <v>0.78800000000000003</v>
      </c>
      <c r="BE17" s="3">
        <v>3.03</v>
      </c>
      <c r="BF17" s="3">
        <v>6.93</v>
      </c>
      <c r="BG17" s="3">
        <v>3.05</v>
      </c>
      <c r="BH17" s="14">
        <v>0.89400000000000002</v>
      </c>
      <c r="BI17" s="1" t="s">
        <v>98</v>
      </c>
      <c r="BJ17" s="1" t="s">
        <v>98</v>
      </c>
      <c r="BK17" s="1" t="s">
        <v>98</v>
      </c>
      <c r="BL17" s="1" t="s">
        <v>98</v>
      </c>
      <c r="BM17" s="1" t="s">
        <v>98</v>
      </c>
      <c r="BN17" s="1" t="s">
        <v>98</v>
      </c>
      <c r="BO17" s="1" t="s">
        <v>98</v>
      </c>
      <c r="BP17" s="1" t="s">
        <v>98</v>
      </c>
      <c r="BQ17" s="1" t="s">
        <v>98</v>
      </c>
      <c r="BR17" s="1" t="s">
        <v>98</v>
      </c>
      <c r="BS17" s="1" t="s">
        <v>98</v>
      </c>
      <c r="BT17" s="1" t="s">
        <v>98</v>
      </c>
      <c r="BU17" s="1" t="s">
        <v>98</v>
      </c>
      <c r="BV17" s="1" t="s">
        <v>98</v>
      </c>
      <c r="BW17" s="14">
        <v>0.8</v>
      </c>
      <c r="BX17" s="3">
        <v>7.61</v>
      </c>
      <c r="BY17" s="2">
        <v>22.6</v>
      </c>
      <c r="BZ17" s="1" t="s">
        <v>98</v>
      </c>
      <c r="CA17" s="2">
        <v>25.1</v>
      </c>
      <c r="CB17" s="2">
        <v>18.5</v>
      </c>
      <c r="CC17" s="2">
        <v>21.1</v>
      </c>
      <c r="CD17" s="11">
        <v>6.125</v>
      </c>
      <c r="CE17" s="11">
        <v>1.5</v>
      </c>
      <c r="CF17" s="1" t="s">
        <v>98</v>
      </c>
      <c r="CG17" s="4">
        <f>Beams!$B$11/F17</f>
        <v>2039.9274047186934</v>
      </c>
      <c r="CH17" s="4">
        <f>Beams!$B$9/AO17</f>
        <v>1021.8181818181819</v>
      </c>
      <c r="CI17" s="4">
        <f>Beams!$C$9/AS17</f>
        <v>11128.712871287129</v>
      </c>
      <c r="CJ17" s="4">
        <f>(Beams!$B$8*BE17)/(2*AQ17*T17)</f>
        <v>22163.998438110113</v>
      </c>
      <c r="CK17" s="4">
        <f>Beams!$C$8*BF17/(AM17*Q17)</f>
        <v>3643.3933758355047</v>
      </c>
      <c r="CL17" s="4">
        <f>Beams!$B$12*T17/AX17</f>
        <v>10100.460829493088</v>
      </c>
      <c r="CM17" s="4">
        <f>Beams!$B$12*Q17/AX17</f>
        <v>12612.626728110599</v>
      </c>
      <c r="CN17" s="4">
        <f t="shared" si="0"/>
        <v>44510.17320165407</v>
      </c>
      <c r="CO17" s="4">
        <f t="shared" si="1"/>
        <v>26803.490744013634</v>
      </c>
      <c r="CP17" s="4"/>
      <c r="CQ17" s="3">
        <f>MIN(Beams!$B$21:$B$22)/MAX(CN17:CP17)-1</f>
        <v>-0.5506645209087444</v>
      </c>
    </row>
    <row r="18" spans="1:95" x14ac:dyDescent="0.55000000000000004">
      <c r="A18" s="1" t="s">
        <v>64</v>
      </c>
      <c r="B18" s="1" t="s">
        <v>483</v>
      </c>
      <c r="C18" s="1" t="s">
        <v>483</v>
      </c>
      <c r="D18" s="1" t="s">
        <v>98</v>
      </c>
      <c r="E18" s="3">
        <v>13.75</v>
      </c>
      <c r="F18" s="3">
        <v>4.03</v>
      </c>
      <c r="G18" s="3">
        <v>8</v>
      </c>
      <c r="H18" s="11">
        <v>8</v>
      </c>
      <c r="I18" s="1" t="s">
        <v>98</v>
      </c>
      <c r="J18" s="1" t="s">
        <v>98</v>
      </c>
      <c r="K18" s="1" t="s">
        <v>98</v>
      </c>
      <c r="L18" s="3">
        <v>2.34</v>
      </c>
      <c r="M18" s="11">
        <v>2.375</v>
      </c>
      <c r="N18" s="11" t="s">
        <v>98</v>
      </c>
      <c r="O18" s="1" t="s">
        <v>98</v>
      </c>
      <c r="P18" s="1" t="s">
        <v>98</v>
      </c>
      <c r="Q18" s="14">
        <v>0.30299999999999999</v>
      </c>
      <c r="R18" s="11">
        <v>0.3125</v>
      </c>
      <c r="S18" s="13">
        <v>0.1875</v>
      </c>
      <c r="T18" s="14">
        <v>0.39</v>
      </c>
      <c r="U18" s="13">
        <v>0.375</v>
      </c>
      <c r="V18" s="1" t="s">
        <v>98</v>
      </c>
      <c r="W18" s="1" t="s">
        <v>98</v>
      </c>
      <c r="X18" s="1" t="s">
        <v>98</v>
      </c>
      <c r="Y18" s="14">
        <v>0.93799999999999994</v>
      </c>
      <c r="Z18" s="44">
        <v>0.9375</v>
      </c>
      <c r="AA18" s="13" t="s">
        <v>98</v>
      </c>
      <c r="AB18" s="14">
        <v>0.55400000000000005</v>
      </c>
      <c r="AC18" s="1" t="s">
        <v>98</v>
      </c>
      <c r="AD18" s="14">
        <v>0.60399999999999998</v>
      </c>
      <c r="AE18" s="14">
        <v>0.252</v>
      </c>
      <c r="AF18" s="1" t="s">
        <v>98</v>
      </c>
      <c r="AG18" s="1" t="s">
        <v>98</v>
      </c>
      <c r="AH18" s="3">
        <v>6</v>
      </c>
      <c r="AI18" s="1" t="s">
        <v>98</v>
      </c>
      <c r="AJ18" s="2">
        <v>21</v>
      </c>
      <c r="AK18" s="1" t="s">
        <v>98</v>
      </c>
      <c r="AL18" s="1" t="s">
        <v>98</v>
      </c>
      <c r="AM18" s="2">
        <v>36.1</v>
      </c>
      <c r="AN18" s="2">
        <v>11</v>
      </c>
      <c r="AO18" s="3">
        <v>9.02</v>
      </c>
      <c r="AP18" s="3">
        <v>2.99</v>
      </c>
      <c r="AQ18" s="3">
        <v>1.52</v>
      </c>
      <c r="AR18" s="3">
        <v>1.73</v>
      </c>
      <c r="AS18" s="14">
        <v>0.84799999999999998</v>
      </c>
      <c r="AT18" s="14">
        <v>0.61299999999999999</v>
      </c>
      <c r="AU18" s="1" t="s">
        <v>98</v>
      </c>
      <c r="AV18" s="1" t="s">
        <v>98</v>
      </c>
      <c r="AW18" s="1" t="s">
        <v>98</v>
      </c>
      <c r="AX18" s="14">
        <v>0.186</v>
      </c>
      <c r="AY18" s="2">
        <v>19.2</v>
      </c>
      <c r="AZ18" s="1" t="s">
        <v>98</v>
      </c>
      <c r="BA18" s="3">
        <v>5.45</v>
      </c>
      <c r="BB18" s="3">
        <v>1.52</v>
      </c>
      <c r="BC18" s="3">
        <v>1.1000000000000001</v>
      </c>
      <c r="BD18" s="14">
        <v>0.55700000000000005</v>
      </c>
      <c r="BE18" s="3">
        <v>3.02</v>
      </c>
      <c r="BF18" s="3">
        <v>5.45</v>
      </c>
      <c r="BG18" s="3">
        <v>3.26</v>
      </c>
      <c r="BH18" s="14">
        <v>0.874</v>
      </c>
      <c r="BI18" s="1" t="s">
        <v>98</v>
      </c>
      <c r="BJ18" s="1" t="s">
        <v>98</v>
      </c>
      <c r="BK18" s="1" t="s">
        <v>98</v>
      </c>
      <c r="BL18" s="1" t="s">
        <v>98</v>
      </c>
      <c r="BM18" s="1" t="s">
        <v>98</v>
      </c>
      <c r="BN18" s="1" t="s">
        <v>98</v>
      </c>
      <c r="BO18" s="1" t="s">
        <v>98</v>
      </c>
      <c r="BP18" s="1" t="s">
        <v>98</v>
      </c>
      <c r="BQ18" s="1" t="s">
        <v>98</v>
      </c>
      <c r="BR18" s="1" t="s">
        <v>98</v>
      </c>
      <c r="BS18" s="1" t="s">
        <v>98</v>
      </c>
      <c r="BT18" s="1" t="s">
        <v>98</v>
      </c>
      <c r="BU18" s="1" t="s">
        <v>98</v>
      </c>
      <c r="BV18" s="1" t="s">
        <v>98</v>
      </c>
      <c r="BW18" s="14">
        <v>0.77400000000000002</v>
      </c>
      <c r="BX18" s="3">
        <v>7.61</v>
      </c>
      <c r="BY18" s="2">
        <v>22.1</v>
      </c>
      <c r="BZ18" s="1" t="s">
        <v>98</v>
      </c>
      <c r="CA18" s="2">
        <v>24.4</v>
      </c>
      <c r="CB18" s="2">
        <v>18.3</v>
      </c>
      <c r="CC18" s="2">
        <v>20.7</v>
      </c>
      <c r="CD18" s="11">
        <v>6.125</v>
      </c>
      <c r="CE18" s="11">
        <v>1.375</v>
      </c>
      <c r="CF18" s="1" t="s">
        <v>98</v>
      </c>
      <c r="CG18" s="4">
        <f>Beams!$B$11/F18</f>
        <v>2789.0818858560792</v>
      </c>
      <c r="CH18" s="4">
        <f>Beams!$B$9/AO18</f>
        <v>1246.1197339246121</v>
      </c>
      <c r="CI18" s="4">
        <f>Beams!$C$9/AS18</f>
        <v>13254.716981132076</v>
      </c>
      <c r="CJ18" s="4">
        <f>(Beams!$B$8*BE18)/(2*AQ18*T18)</f>
        <v>28630.904183535764</v>
      </c>
      <c r="CK18" s="4">
        <f>Beams!$C$8*BF18/(AM18*Q18)</f>
        <v>5600.3218050336891</v>
      </c>
      <c r="CL18" s="4">
        <f>Beams!$B$12*T18/AX18</f>
        <v>23567.741935483875</v>
      </c>
      <c r="CM18" s="4">
        <f>Beams!$B$12*Q18/AX18</f>
        <v>18310.322580645159</v>
      </c>
      <c r="CN18" s="4">
        <f t="shared" si="0"/>
        <v>66516.484333879984</v>
      </c>
      <c r="CO18" s="4">
        <f t="shared" si="1"/>
        <v>37401.013852673146</v>
      </c>
      <c r="CP18" s="4"/>
      <c r="CQ18" s="3">
        <f>MIN(Beams!$B$21:$B$22)/MAX(CN18:CP18)-1</f>
        <v>-0.69932265362056945</v>
      </c>
    </row>
    <row r="19" spans="1:95" x14ac:dyDescent="0.55000000000000004">
      <c r="A19" s="1" t="s">
        <v>64</v>
      </c>
      <c r="B19" s="1" t="s">
        <v>484</v>
      </c>
      <c r="C19" s="1" t="s">
        <v>484</v>
      </c>
      <c r="D19" s="1" t="s">
        <v>98</v>
      </c>
      <c r="E19" s="2">
        <v>11.5</v>
      </c>
      <c r="F19" s="3">
        <v>3.37</v>
      </c>
      <c r="G19" s="3">
        <v>8</v>
      </c>
      <c r="H19" s="11">
        <v>8</v>
      </c>
      <c r="I19" s="1" t="s">
        <v>98</v>
      </c>
      <c r="J19" s="1" t="s">
        <v>98</v>
      </c>
      <c r="K19" s="1" t="s">
        <v>98</v>
      </c>
      <c r="L19" s="3">
        <v>2.2599999999999998</v>
      </c>
      <c r="M19" s="11">
        <v>2.25</v>
      </c>
      <c r="N19" s="11" t="s">
        <v>98</v>
      </c>
      <c r="O19" s="1" t="s">
        <v>98</v>
      </c>
      <c r="P19" s="1" t="s">
        <v>98</v>
      </c>
      <c r="Q19" s="14">
        <v>0.22</v>
      </c>
      <c r="R19" s="11">
        <v>0.25</v>
      </c>
      <c r="S19" s="13">
        <v>0.125</v>
      </c>
      <c r="T19" s="14">
        <v>0.39</v>
      </c>
      <c r="U19" s="13">
        <v>0.375</v>
      </c>
      <c r="V19" s="1" t="s">
        <v>98</v>
      </c>
      <c r="W19" s="1" t="s">
        <v>98</v>
      </c>
      <c r="X19" s="1" t="s">
        <v>98</v>
      </c>
      <c r="Y19" s="14">
        <v>0.93799999999999994</v>
      </c>
      <c r="Z19" s="44">
        <v>0.9375</v>
      </c>
      <c r="AA19" s="13" t="s">
        <v>98</v>
      </c>
      <c r="AB19" s="14">
        <v>0.57199999999999995</v>
      </c>
      <c r="AC19" s="1" t="s">
        <v>98</v>
      </c>
      <c r="AD19" s="14">
        <v>0.69699999999999995</v>
      </c>
      <c r="AE19" s="14">
        <v>0.21099999999999999</v>
      </c>
      <c r="AF19" s="1" t="s">
        <v>98</v>
      </c>
      <c r="AG19" s="1" t="s">
        <v>98</v>
      </c>
      <c r="AH19" s="1">
        <v>5.79</v>
      </c>
      <c r="AI19" s="1" t="s">
        <v>98</v>
      </c>
      <c r="AJ19" s="1">
        <v>28.9</v>
      </c>
      <c r="AK19" s="1" t="s">
        <v>98</v>
      </c>
      <c r="AL19" s="1" t="s">
        <v>98</v>
      </c>
      <c r="AM19" s="2">
        <v>32.5</v>
      </c>
      <c r="AN19" s="3">
        <v>9.6300000000000008</v>
      </c>
      <c r="AO19" s="3">
        <v>8.14</v>
      </c>
      <c r="AP19" s="3">
        <v>3.11</v>
      </c>
      <c r="AQ19" s="3">
        <v>1.31</v>
      </c>
      <c r="AR19" s="3">
        <v>1.57</v>
      </c>
      <c r="AS19" s="14">
        <v>0.77500000000000002</v>
      </c>
      <c r="AT19" s="14">
        <v>0.623</v>
      </c>
      <c r="AU19" s="1" t="s">
        <v>98</v>
      </c>
      <c r="AV19" s="1" t="s">
        <v>98</v>
      </c>
      <c r="AW19" s="1" t="s">
        <v>98</v>
      </c>
      <c r="AX19" s="14">
        <v>0.13</v>
      </c>
      <c r="AY19" s="2">
        <v>16.5</v>
      </c>
      <c r="AZ19" s="1" t="s">
        <v>98</v>
      </c>
      <c r="BA19" s="3">
        <v>5.1100000000000003</v>
      </c>
      <c r="BB19" s="3">
        <v>1.34</v>
      </c>
      <c r="BC19" s="14">
        <v>0.85499999999999998</v>
      </c>
      <c r="BD19" s="14">
        <v>0.43</v>
      </c>
      <c r="BE19" s="3">
        <v>3.03</v>
      </c>
      <c r="BF19" s="3">
        <v>4.79</v>
      </c>
      <c r="BG19" s="3">
        <v>3.41</v>
      </c>
      <c r="BH19" s="14">
        <v>0.86199999999999999</v>
      </c>
      <c r="BI19" s="1" t="s">
        <v>98</v>
      </c>
      <c r="BJ19" s="1" t="s">
        <v>98</v>
      </c>
      <c r="BK19" s="1" t="s">
        <v>98</v>
      </c>
      <c r="BL19" s="1" t="s">
        <v>98</v>
      </c>
      <c r="BM19" s="1" t="s">
        <v>98</v>
      </c>
      <c r="BN19" s="1" t="s">
        <v>98</v>
      </c>
      <c r="BO19" s="1" t="s">
        <v>98</v>
      </c>
      <c r="BP19" s="1" t="s">
        <v>98</v>
      </c>
      <c r="BQ19" s="1" t="s">
        <v>98</v>
      </c>
      <c r="BR19" s="1" t="s">
        <v>98</v>
      </c>
      <c r="BS19" s="1" t="s">
        <v>98</v>
      </c>
      <c r="BT19" s="1" t="s">
        <v>98</v>
      </c>
      <c r="BU19" s="1" t="s">
        <v>98</v>
      </c>
      <c r="BV19" s="1" t="s">
        <v>98</v>
      </c>
      <c r="BW19" s="14">
        <v>0.75600000000000001</v>
      </c>
      <c r="BX19" s="3">
        <v>7.61</v>
      </c>
      <c r="BY19" s="2">
        <v>21.9</v>
      </c>
      <c r="BZ19" s="1" t="s">
        <v>98</v>
      </c>
      <c r="CA19" s="2">
        <v>24.1</v>
      </c>
      <c r="CB19" s="2">
        <v>18.3</v>
      </c>
      <c r="CC19" s="2">
        <v>20.5</v>
      </c>
      <c r="CD19" s="11">
        <v>6.125</v>
      </c>
      <c r="CE19" s="11">
        <v>1.375</v>
      </c>
      <c r="CF19" s="1" t="s">
        <v>98</v>
      </c>
      <c r="CG19" s="4">
        <f>Beams!$B$11/F19</f>
        <v>3335.3115727002964</v>
      </c>
      <c r="CH19" s="4">
        <f>Beams!$B$9/AO19</f>
        <v>1380.8353808353806</v>
      </c>
      <c r="CI19" s="4">
        <f>Beams!$C$9/AS19</f>
        <v>14503.225806451612</v>
      </c>
      <c r="CJ19" s="4">
        <f>(Beams!$B$8*BE19)/(2*AQ19*T19)</f>
        <v>33330.59307105108</v>
      </c>
      <c r="CK19" s="4">
        <f>Beams!$C$8*BF19/(AM19*Q19)</f>
        <v>7530.0139860139852</v>
      </c>
      <c r="CL19" s="4">
        <f>Beams!$B$12*T19/AX19</f>
        <v>33720</v>
      </c>
      <c r="CM19" s="4">
        <f>Beams!$B$12*Q19/AX19</f>
        <v>19021.538461538461</v>
      </c>
      <c r="CN19" s="4">
        <f t="shared" si="0"/>
        <v>84340.291632714536</v>
      </c>
      <c r="CO19" s="4">
        <f t="shared" si="1"/>
        <v>40310.5990715519</v>
      </c>
      <c r="CP19" s="4"/>
      <c r="CQ19" s="3">
        <f>MIN(Beams!$B$21:$B$22)/MAX(CN19:CP19)-1</f>
        <v>-0.76286541565333821</v>
      </c>
    </row>
    <row r="20" spans="1:95" x14ac:dyDescent="0.55000000000000004">
      <c r="A20" s="1" t="s">
        <v>64</v>
      </c>
      <c r="B20" s="1" t="s">
        <v>485</v>
      </c>
      <c r="C20" s="1" t="s">
        <v>485</v>
      </c>
      <c r="D20" s="1" t="s">
        <v>98</v>
      </c>
      <c r="E20" s="3">
        <v>14.75</v>
      </c>
      <c r="F20" s="3">
        <v>4.33</v>
      </c>
      <c r="G20" s="3">
        <v>7</v>
      </c>
      <c r="H20" s="11">
        <v>7</v>
      </c>
      <c r="I20" s="1" t="s">
        <v>98</v>
      </c>
      <c r="J20" s="1" t="s">
        <v>98</v>
      </c>
      <c r="K20" s="1" t="s">
        <v>98</v>
      </c>
      <c r="L20" s="3">
        <v>2.2999999999999998</v>
      </c>
      <c r="M20" s="11">
        <v>2.25</v>
      </c>
      <c r="N20" s="11" t="s">
        <v>98</v>
      </c>
      <c r="O20" s="1" t="s">
        <v>98</v>
      </c>
      <c r="P20" s="1" t="s">
        <v>98</v>
      </c>
      <c r="Q20" s="14">
        <v>0.41899999999999998</v>
      </c>
      <c r="R20" s="11">
        <v>0.4375</v>
      </c>
      <c r="S20" s="13">
        <v>0.25</v>
      </c>
      <c r="T20" s="14">
        <v>0.36599999999999999</v>
      </c>
      <c r="U20" s="13">
        <v>0.375</v>
      </c>
      <c r="V20" s="1" t="s">
        <v>98</v>
      </c>
      <c r="W20" s="1" t="s">
        <v>98</v>
      </c>
      <c r="X20" s="1" t="s">
        <v>98</v>
      </c>
      <c r="Y20" s="14">
        <v>0.875</v>
      </c>
      <c r="Z20" s="44">
        <v>0.875</v>
      </c>
      <c r="AA20" s="13" t="s">
        <v>98</v>
      </c>
      <c r="AB20" s="14">
        <v>0.53200000000000003</v>
      </c>
      <c r="AC20" s="1" t="s">
        <v>98</v>
      </c>
      <c r="AD20" s="14">
        <v>0.441</v>
      </c>
      <c r="AE20" s="14">
        <v>0.309</v>
      </c>
      <c r="AF20" s="1" t="s">
        <v>98</v>
      </c>
      <c r="AG20" s="1" t="s">
        <v>98</v>
      </c>
      <c r="AH20" s="1">
        <v>6.28</v>
      </c>
      <c r="AI20" s="1" t="s">
        <v>98</v>
      </c>
      <c r="AJ20" s="1">
        <v>12.9</v>
      </c>
      <c r="AK20" s="1" t="s">
        <v>98</v>
      </c>
      <c r="AL20" s="1" t="s">
        <v>98</v>
      </c>
      <c r="AM20" s="2">
        <v>27.2</v>
      </c>
      <c r="AN20" s="3">
        <v>9.75</v>
      </c>
      <c r="AO20" s="3">
        <v>7.78</v>
      </c>
      <c r="AP20" s="3">
        <v>2.5099999999999998</v>
      </c>
      <c r="AQ20" s="3">
        <v>1.37</v>
      </c>
      <c r="AR20" s="3">
        <v>1.63</v>
      </c>
      <c r="AS20" s="14">
        <v>0.77200000000000002</v>
      </c>
      <c r="AT20" s="14">
        <v>0.56100000000000005</v>
      </c>
      <c r="AU20" s="1" t="s">
        <v>98</v>
      </c>
      <c r="AV20" s="1" t="s">
        <v>98</v>
      </c>
      <c r="AW20" s="1" t="s">
        <v>98</v>
      </c>
      <c r="AX20" s="14">
        <v>0.26700000000000002</v>
      </c>
      <c r="AY20" s="2">
        <v>13.1</v>
      </c>
      <c r="AZ20" s="1" t="s">
        <v>98</v>
      </c>
      <c r="BA20" s="3">
        <v>4.78</v>
      </c>
      <c r="BB20" s="3">
        <v>1.26</v>
      </c>
      <c r="BC20" s="3">
        <v>1</v>
      </c>
      <c r="BD20" s="14">
        <v>0.498</v>
      </c>
      <c r="BE20" s="3">
        <v>2.2799999999999998</v>
      </c>
      <c r="BF20" s="3">
        <v>4.8499999999999996</v>
      </c>
      <c r="BG20" s="3">
        <v>2.75</v>
      </c>
      <c r="BH20" s="14">
        <v>0.875</v>
      </c>
      <c r="BI20" s="1" t="s">
        <v>98</v>
      </c>
      <c r="BJ20" s="1" t="s">
        <v>98</v>
      </c>
      <c r="BK20" s="1" t="s">
        <v>98</v>
      </c>
      <c r="BL20" s="1" t="s">
        <v>98</v>
      </c>
      <c r="BM20" s="1" t="s">
        <v>98</v>
      </c>
      <c r="BN20" s="1" t="s">
        <v>98</v>
      </c>
      <c r="BO20" s="1" t="s">
        <v>98</v>
      </c>
      <c r="BP20" s="1" t="s">
        <v>98</v>
      </c>
      <c r="BQ20" s="1" t="s">
        <v>98</v>
      </c>
      <c r="BR20" s="1" t="s">
        <v>98</v>
      </c>
      <c r="BS20" s="1" t="s">
        <v>98</v>
      </c>
      <c r="BT20" s="1" t="s">
        <v>98</v>
      </c>
      <c r="BU20" s="1" t="s">
        <v>98</v>
      </c>
      <c r="BV20" s="1" t="s">
        <v>98</v>
      </c>
      <c r="BW20" s="14">
        <v>0.73799999999999999</v>
      </c>
      <c r="BX20" s="3">
        <v>6.63</v>
      </c>
      <c r="BY20" s="2">
        <v>20</v>
      </c>
      <c r="BZ20" s="1" t="s">
        <v>98</v>
      </c>
      <c r="CA20" s="2">
        <v>22.3</v>
      </c>
      <c r="CB20" s="2">
        <v>16.3</v>
      </c>
      <c r="CC20" s="2">
        <v>18.600000000000001</v>
      </c>
      <c r="CD20" s="11">
        <v>5.25</v>
      </c>
      <c r="CE20" s="11">
        <v>1.25</v>
      </c>
      <c r="CF20" s="1" t="s">
        <v>98</v>
      </c>
      <c r="CG20" s="4">
        <f>Beams!$B$11/F20</f>
        <v>2595.8429561200924</v>
      </c>
      <c r="CH20" s="4">
        <f>Beams!$B$9/AO20</f>
        <v>1444.7300771208227</v>
      </c>
      <c r="CI20" s="4">
        <f>Beams!$C$9/AS20</f>
        <v>14559.58549222798</v>
      </c>
      <c r="CJ20" s="4">
        <f>(Beams!$B$8*BE20)/(2*AQ20*T20)</f>
        <v>25554.624865382313</v>
      </c>
      <c r="CK20" s="4">
        <f>Beams!$C$8*BF20/(AM20*Q20)</f>
        <v>4783.2724975431702</v>
      </c>
      <c r="CL20" s="4">
        <f>Beams!$B$12*T20/AX20</f>
        <v>15407.640449438202</v>
      </c>
      <c r="CM20" s="4">
        <f>Beams!$B$12*Q20/AX20</f>
        <v>17638.801498127337</v>
      </c>
      <c r="CN20" s="4">
        <f t="shared" si="0"/>
        <v>54929.669631823876</v>
      </c>
      <c r="CO20" s="4">
        <f t="shared" si="1"/>
        <v>36714.941636898315</v>
      </c>
      <c r="CP20" s="4"/>
      <c r="CQ20" s="3">
        <f>MIN(Beams!$B$21:$B$22)/MAX(CN20:CP20)-1</f>
        <v>-0.63589804682872397</v>
      </c>
    </row>
    <row r="21" spans="1:95" x14ac:dyDescent="0.55000000000000004">
      <c r="A21" s="1" t="s">
        <v>64</v>
      </c>
      <c r="B21" s="1" t="s">
        <v>486</v>
      </c>
      <c r="C21" s="1" t="s">
        <v>486</v>
      </c>
      <c r="D21" s="1" t="s">
        <v>98</v>
      </c>
      <c r="E21" s="3">
        <v>12.25</v>
      </c>
      <c r="F21" s="3">
        <v>3.59</v>
      </c>
      <c r="G21" s="3">
        <v>7</v>
      </c>
      <c r="H21" s="11">
        <v>7</v>
      </c>
      <c r="I21" s="1" t="s">
        <v>98</v>
      </c>
      <c r="J21" s="1" t="s">
        <v>98</v>
      </c>
      <c r="K21" s="1" t="s">
        <v>98</v>
      </c>
      <c r="L21" s="3">
        <v>2.19</v>
      </c>
      <c r="M21" s="11">
        <v>2.25</v>
      </c>
      <c r="N21" s="11" t="s">
        <v>98</v>
      </c>
      <c r="O21" s="1" t="s">
        <v>98</v>
      </c>
      <c r="P21" s="1" t="s">
        <v>98</v>
      </c>
      <c r="Q21" s="14">
        <v>0.314</v>
      </c>
      <c r="R21" s="11">
        <v>0.3125</v>
      </c>
      <c r="S21" s="13">
        <v>0.1875</v>
      </c>
      <c r="T21" s="14">
        <v>0.36599999999999999</v>
      </c>
      <c r="U21" s="13">
        <v>0.375</v>
      </c>
      <c r="V21" s="1" t="s">
        <v>98</v>
      </c>
      <c r="W21" s="1" t="s">
        <v>98</v>
      </c>
      <c r="X21" s="1" t="s">
        <v>98</v>
      </c>
      <c r="Y21" s="14">
        <v>0.875</v>
      </c>
      <c r="Z21" s="44">
        <v>0.875</v>
      </c>
      <c r="AA21" s="13" t="s">
        <v>98</v>
      </c>
      <c r="AB21" s="14">
        <v>0.52500000000000002</v>
      </c>
      <c r="AC21" s="1" t="s">
        <v>98</v>
      </c>
      <c r="AD21" s="14">
        <v>0.53800000000000003</v>
      </c>
      <c r="AE21" s="14">
        <v>0.25700000000000001</v>
      </c>
      <c r="AF21" s="1" t="s">
        <v>98</v>
      </c>
      <c r="AG21" s="1" t="s">
        <v>98</v>
      </c>
      <c r="AH21" s="1">
        <v>5.98</v>
      </c>
      <c r="AI21" s="1" t="s">
        <v>98</v>
      </c>
      <c r="AJ21" s="2">
        <v>17.3</v>
      </c>
      <c r="AK21" s="1" t="s">
        <v>98</v>
      </c>
      <c r="AL21" s="1" t="s">
        <v>98</v>
      </c>
      <c r="AM21" s="2">
        <v>24.2</v>
      </c>
      <c r="AN21" s="3">
        <v>8.4600000000000009</v>
      </c>
      <c r="AO21" s="3">
        <v>6.92</v>
      </c>
      <c r="AP21" s="3">
        <v>2.59</v>
      </c>
      <c r="AQ21" s="3">
        <v>1.1599999999999999</v>
      </c>
      <c r="AR21" s="3">
        <v>1.42</v>
      </c>
      <c r="AS21" s="14">
        <v>0.69599999999999995</v>
      </c>
      <c r="AT21" s="14">
        <v>0.56799999999999995</v>
      </c>
      <c r="AU21" s="1" t="s">
        <v>98</v>
      </c>
      <c r="AV21" s="1" t="s">
        <v>98</v>
      </c>
      <c r="AW21" s="1" t="s">
        <v>98</v>
      </c>
      <c r="AX21" s="14">
        <v>0.161</v>
      </c>
      <c r="AY21" s="2">
        <v>11.2</v>
      </c>
      <c r="AZ21" s="1" t="s">
        <v>98</v>
      </c>
      <c r="BA21" s="3">
        <v>4.4400000000000004</v>
      </c>
      <c r="BB21" s="3">
        <v>1.0900000000000001</v>
      </c>
      <c r="BC21" s="14">
        <v>0.79300000000000004</v>
      </c>
      <c r="BD21" s="14">
        <v>0.40600000000000003</v>
      </c>
      <c r="BE21" s="3">
        <v>2.2799999999999998</v>
      </c>
      <c r="BF21" s="3">
        <v>4.2</v>
      </c>
      <c r="BG21" s="3">
        <v>2.86</v>
      </c>
      <c r="BH21" s="14">
        <v>0.86199999999999999</v>
      </c>
      <c r="BI21" s="1" t="s">
        <v>98</v>
      </c>
      <c r="BJ21" s="1" t="s">
        <v>98</v>
      </c>
      <c r="BK21" s="1" t="s">
        <v>98</v>
      </c>
      <c r="BL21" s="1" t="s">
        <v>98</v>
      </c>
      <c r="BM21" s="1" t="s">
        <v>98</v>
      </c>
      <c r="BN21" s="1" t="s">
        <v>98</v>
      </c>
      <c r="BO21" s="1" t="s">
        <v>98</v>
      </c>
      <c r="BP21" s="1" t="s">
        <v>98</v>
      </c>
      <c r="BQ21" s="1" t="s">
        <v>98</v>
      </c>
      <c r="BR21" s="1" t="s">
        <v>98</v>
      </c>
      <c r="BS21" s="1" t="s">
        <v>98</v>
      </c>
      <c r="BT21" s="1" t="s">
        <v>98</v>
      </c>
      <c r="BU21" s="1" t="s">
        <v>98</v>
      </c>
      <c r="BV21" s="1" t="s">
        <v>98</v>
      </c>
      <c r="BW21" s="14">
        <v>0.72199999999999998</v>
      </c>
      <c r="BX21" s="3">
        <v>6.63</v>
      </c>
      <c r="BY21" s="2">
        <v>19.7</v>
      </c>
      <c r="BZ21" s="1" t="s">
        <v>98</v>
      </c>
      <c r="CA21" s="2">
        <v>21.9</v>
      </c>
      <c r="CB21" s="2">
        <v>16.2</v>
      </c>
      <c r="CC21" s="2">
        <v>18.399999999999999</v>
      </c>
      <c r="CD21" s="11">
        <v>5.25</v>
      </c>
      <c r="CE21" s="11">
        <v>1.25</v>
      </c>
      <c r="CF21" s="1" t="s">
        <v>98</v>
      </c>
      <c r="CG21" s="4">
        <f>Beams!$B$11/F21</f>
        <v>3130.9192200557104</v>
      </c>
      <c r="CH21" s="4">
        <f>Beams!$B$9/AO21</f>
        <v>1624.2774566473988</v>
      </c>
      <c r="CI21" s="4">
        <f>Beams!$C$9/AS21</f>
        <v>16149.425287356324</v>
      </c>
      <c r="CJ21" s="4">
        <f>(Beams!$B$8*BE21)/(2*AQ21*T21)</f>
        <v>30180.89315997739</v>
      </c>
      <c r="CK21" s="4">
        <f>Beams!$C$8*BF21/(AM21*Q21)</f>
        <v>6212.5598778754538</v>
      </c>
      <c r="CL21" s="4">
        <f>Beams!$B$12*T21/AX21</f>
        <v>25551.801242236026</v>
      </c>
      <c r="CM21" s="4">
        <f>Beams!$B$12*Q21/AX21</f>
        <v>21921.490683229815</v>
      </c>
      <c r="CN21" s="4">
        <f t="shared" si="0"/>
        <v>71612.469552657858</v>
      </c>
      <c r="CO21" s="4">
        <f t="shared" si="1"/>
        <v>44659.222804406199</v>
      </c>
      <c r="CP21" s="4"/>
      <c r="CQ21" s="3">
        <f>MIN(Beams!$B$21:$B$22)/MAX(CN21:CP21)-1</f>
        <v>-0.72071902945207522</v>
      </c>
    </row>
    <row r="22" spans="1:95" x14ac:dyDescent="0.55000000000000004">
      <c r="A22" s="1" t="s">
        <v>64</v>
      </c>
      <c r="B22" s="1" t="s">
        <v>487</v>
      </c>
      <c r="C22" s="1" t="s">
        <v>487</v>
      </c>
      <c r="D22" s="1" t="s">
        <v>98</v>
      </c>
      <c r="E22" s="3">
        <v>9.8000000000000007</v>
      </c>
      <c r="F22" s="3">
        <v>2.87</v>
      </c>
      <c r="G22" s="3">
        <v>7</v>
      </c>
      <c r="H22" s="11">
        <v>7</v>
      </c>
      <c r="I22" s="1" t="s">
        <v>98</v>
      </c>
      <c r="J22" s="1" t="s">
        <v>98</v>
      </c>
      <c r="K22" s="1" t="s">
        <v>98</v>
      </c>
      <c r="L22" s="3">
        <v>2.09</v>
      </c>
      <c r="M22" s="11">
        <v>2.125</v>
      </c>
      <c r="N22" s="11" t="s">
        <v>98</v>
      </c>
      <c r="O22" s="1" t="s">
        <v>98</v>
      </c>
      <c r="P22" s="1" t="s">
        <v>98</v>
      </c>
      <c r="Q22" s="14">
        <v>0.21</v>
      </c>
      <c r="R22" s="11">
        <v>0.1875</v>
      </c>
      <c r="S22" s="13">
        <v>0.125</v>
      </c>
      <c r="T22" s="14">
        <v>0.36599999999999999</v>
      </c>
      <c r="U22" s="13">
        <v>0.375</v>
      </c>
      <c r="V22" s="1" t="s">
        <v>98</v>
      </c>
      <c r="W22" s="1" t="s">
        <v>98</v>
      </c>
      <c r="X22" s="1" t="s">
        <v>98</v>
      </c>
      <c r="Y22" s="14">
        <v>0.875</v>
      </c>
      <c r="Z22" s="44">
        <v>0.875</v>
      </c>
      <c r="AA22" s="13" t="s">
        <v>98</v>
      </c>
      <c r="AB22" s="14">
        <v>0.54100000000000004</v>
      </c>
      <c r="AC22" s="1" t="s">
        <v>98</v>
      </c>
      <c r="AD22" s="14">
        <v>0.64700000000000002</v>
      </c>
      <c r="AE22" s="14">
        <v>0.20499999999999999</v>
      </c>
      <c r="AF22" s="1" t="s">
        <v>98</v>
      </c>
      <c r="AG22" s="1" t="s">
        <v>98</v>
      </c>
      <c r="AH22" s="1">
        <v>5.71</v>
      </c>
      <c r="AI22" s="1" t="s">
        <v>98</v>
      </c>
      <c r="AJ22" s="1">
        <v>25.8</v>
      </c>
      <c r="AK22" s="1" t="s">
        <v>98</v>
      </c>
      <c r="AL22" s="1" t="s">
        <v>98</v>
      </c>
      <c r="AM22" s="2">
        <v>21.2</v>
      </c>
      <c r="AN22" s="3">
        <v>7.19</v>
      </c>
      <c r="AO22" s="3">
        <v>6.07</v>
      </c>
      <c r="AP22" s="3">
        <v>2.72</v>
      </c>
      <c r="AQ22" s="14">
        <v>0.95699999999999996</v>
      </c>
      <c r="AR22" s="3">
        <v>1.26</v>
      </c>
      <c r="AS22" s="14">
        <v>0.61699999999999999</v>
      </c>
      <c r="AT22" s="14">
        <v>0.57799999999999996</v>
      </c>
      <c r="AU22" s="1" t="s">
        <v>98</v>
      </c>
      <c r="AV22" s="1" t="s">
        <v>98</v>
      </c>
      <c r="AW22" s="1" t="s">
        <v>98</v>
      </c>
      <c r="AX22" s="15">
        <v>9.9599999999999994E-2</v>
      </c>
      <c r="AY22" s="3">
        <v>9.15</v>
      </c>
      <c r="AZ22" s="1" t="s">
        <v>98</v>
      </c>
      <c r="BA22" s="3">
        <v>4.09</v>
      </c>
      <c r="BB22" s="14">
        <v>0.92200000000000004</v>
      </c>
      <c r="BC22" s="14">
        <v>0.57899999999999996</v>
      </c>
      <c r="BD22" s="14">
        <v>0.28899999999999998</v>
      </c>
      <c r="BE22" s="3">
        <v>2.2799999999999998</v>
      </c>
      <c r="BF22" s="3">
        <v>3.57</v>
      </c>
      <c r="BG22" s="3">
        <v>3.02</v>
      </c>
      <c r="BH22" s="14">
        <v>0.84499999999999997</v>
      </c>
      <c r="BI22" s="1" t="s">
        <v>98</v>
      </c>
      <c r="BJ22" s="1" t="s">
        <v>98</v>
      </c>
      <c r="BK22" s="1" t="s">
        <v>98</v>
      </c>
      <c r="BL22" s="1" t="s">
        <v>98</v>
      </c>
      <c r="BM22" s="1" t="s">
        <v>98</v>
      </c>
      <c r="BN22" s="1" t="s">
        <v>98</v>
      </c>
      <c r="BO22" s="1" t="s">
        <v>98</v>
      </c>
      <c r="BP22" s="1" t="s">
        <v>98</v>
      </c>
      <c r="BQ22" s="1" t="s">
        <v>98</v>
      </c>
      <c r="BR22" s="1" t="s">
        <v>98</v>
      </c>
      <c r="BS22" s="1" t="s">
        <v>98</v>
      </c>
      <c r="BT22" s="1" t="s">
        <v>98</v>
      </c>
      <c r="BU22" s="1" t="s">
        <v>98</v>
      </c>
      <c r="BV22" s="1" t="s">
        <v>98</v>
      </c>
      <c r="BW22" s="14">
        <v>0.69799999999999995</v>
      </c>
      <c r="BX22" s="3">
        <v>6.63</v>
      </c>
      <c r="BY22" s="2">
        <v>19.399999999999999</v>
      </c>
      <c r="BZ22" s="1" t="s">
        <v>98</v>
      </c>
      <c r="CA22" s="2">
        <v>21.5</v>
      </c>
      <c r="CB22" s="2">
        <v>16.100000000000001</v>
      </c>
      <c r="CC22" s="2">
        <v>18.2</v>
      </c>
      <c r="CD22" s="11">
        <v>5.25</v>
      </c>
      <c r="CE22" s="11">
        <v>1.25</v>
      </c>
      <c r="CF22" s="1" t="s">
        <v>98</v>
      </c>
      <c r="CG22" s="4">
        <f>Beams!$B$11/F22</f>
        <v>3916.3763066202091</v>
      </c>
      <c r="CH22" s="4">
        <f>Beams!$B$9/AO22</f>
        <v>1851.7298187808894</v>
      </c>
      <c r="CI22" s="4">
        <f>Beams!$C$9/AS22</f>
        <v>18217.179902755266</v>
      </c>
      <c r="CJ22" s="4">
        <f>(Beams!$B$8*BE22)/(2*AQ22*T22)</f>
        <v>36582.900799972595</v>
      </c>
      <c r="CK22" s="4">
        <f>Beams!$C$8*BF22/(AM22*Q22)</f>
        <v>9013.2075471698099</v>
      </c>
      <c r="CL22" s="4">
        <f>Beams!$B$12*T22/AX22</f>
        <v>41303.614457831332</v>
      </c>
      <c r="CM22" s="4">
        <f>Beams!$B$12*Q22/AX22</f>
        <v>23698.795180722893</v>
      </c>
      <c r="CN22" s="4">
        <f t="shared" si="0"/>
        <v>98530.125040608254</v>
      </c>
      <c r="CO22" s="4">
        <f t="shared" si="1"/>
        <v>50039.048310005986</v>
      </c>
      <c r="CP22" s="4"/>
      <c r="CQ22" s="3">
        <f>MIN(Beams!$B$21:$B$22)/MAX(CN22:CP22)-1</f>
        <v>-0.79701639481572573</v>
      </c>
    </row>
    <row r="23" spans="1:95" x14ac:dyDescent="0.55000000000000004">
      <c r="A23" s="1" t="s">
        <v>64</v>
      </c>
      <c r="B23" s="1" t="s">
        <v>488</v>
      </c>
      <c r="C23" s="1" t="s">
        <v>488</v>
      </c>
      <c r="D23" s="1" t="s">
        <v>98</v>
      </c>
      <c r="E23" s="2">
        <v>13</v>
      </c>
      <c r="F23" s="3">
        <v>3.82</v>
      </c>
      <c r="G23" s="3">
        <v>6</v>
      </c>
      <c r="H23" s="11">
        <v>6</v>
      </c>
      <c r="I23" s="1" t="s">
        <v>98</v>
      </c>
      <c r="J23" s="1" t="s">
        <v>98</v>
      </c>
      <c r="K23" s="1" t="s">
        <v>98</v>
      </c>
      <c r="L23" s="3">
        <v>2.16</v>
      </c>
      <c r="M23" s="11">
        <v>2.125</v>
      </c>
      <c r="N23" s="11" t="s">
        <v>98</v>
      </c>
      <c r="O23" s="1" t="s">
        <v>98</v>
      </c>
      <c r="P23" s="1" t="s">
        <v>98</v>
      </c>
      <c r="Q23" s="14">
        <v>0.437</v>
      </c>
      <c r="R23" s="11">
        <v>0.4375</v>
      </c>
      <c r="S23" s="13">
        <v>0.25</v>
      </c>
      <c r="T23" s="14">
        <v>0.34300000000000003</v>
      </c>
      <c r="U23" s="13">
        <v>0.3125</v>
      </c>
      <c r="V23" s="1" t="s">
        <v>98</v>
      </c>
      <c r="W23" s="1" t="s">
        <v>98</v>
      </c>
      <c r="X23" s="1" t="s">
        <v>98</v>
      </c>
      <c r="Y23" s="14">
        <v>0.81299999999999994</v>
      </c>
      <c r="Z23" s="44">
        <v>0.8125</v>
      </c>
      <c r="AA23" s="13" t="s">
        <v>98</v>
      </c>
      <c r="AB23" s="14">
        <v>0.51400000000000001</v>
      </c>
      <c r="AC23" s="1" t="s">
        <v>98</v>
      </c>
      <c r="AD23" s="14">
        <v>0.38</v>
      </c>
      <c r="AE23" s="14">
        <v>0.318</v>
      </c>
      <c r="AF23" s="1" t="s">
        <v>98</v>
      </c>
      <c r="AG23" s="1" t="s">
        <v>98</v>
      </c>
      <c r="AH23" s="3">
        <v>6.3</v>
      </c>
      <c r="AI23" s="1" t="s">
        <v>98</v>
      </c>
      <c r="AJ23" s="1">
        <v>10.5</v>
      </c>
      <c r="AK23" s="1" t="s">
        <v>98</v>
      </c>
      <c r="AL23" s="1" t="s">
        <v>98</v>
      </c>
      <c r="AM23" s="2">
        <v>17.3</v>
      </c>
      <c r="AN23" s="3">
        <v>7.29</v>
      </c>
      <c r="AO23" s="3">
        <v>5.78</v>
      </c>
      <c r="AP23" s="3">
        <v>2.13</v>
      </c>
      <c r="AQ23" s="3">
        <v>1.05</v>
      </c>
      <c r="AR23" s="3">
        <v>1.35</v>
      </c>
      <c r="AS23" s="14">
        <v>0.63800000000000001</v>
      </c>
      <c r="AT23" s="14">
        <v>0.52400000000000002</v>
      </c>
      <c r="AU23" s="1" t="s">
        <v>98</v>
      </c>
      <c r="AV23" s="1" t="s">
        <v>98</v>
      </c>
      <c r="AW23" s="1" t="s">
        <v>98</v>
      </c>
      <c r="AX23" s="14">
        <v>0.23699999999999999</v>
      </c>
      <c r="AY23" s="3">
        <v>7.19</v>
      </c>
      <c r="AZ23" s="1" t="s">
        <v>98</v>
      </c>
      <c r="BA23" s="3">
        <v>3.8</v>
      </c>
      <c r="BB23" s="14">
        <v>0.875</v>
      </c>
      <c r="BC23" s="14">
        <v>0.70199999999999996</v>
      </c>
      <c r="BD23" s="14">
        <v>0.34499999999999997</v>
      </c>
      <c r="BE23" s="3">
        <v>1.67</v>
      </c>
      <c r="BF23" s="3">
        <v>3.64</v>
      </c>
      <c r="BG23" s="3">
        <v>2.37</v>
      </c>
      <c r="BH23" s="14">
        <v>0.85799999999999998</v>
      </c>
      <c r="BI23" s="1" t="s">
        <v>98</v>
      </c>
      <c r="BJ23" s="1" t="s">
        <v>98</v>
      </c>
      <c r="BK23" s="1" t="s">
        <v>98</v>
      </c>
      <c r="BL23" s="1" t="s">
        <v>98</v>
      </c>
      <c r="BM23" s="1" t="s">
        <v>98</v>
      </c>
      <c r="BN23" s="1" t="s">
        <v>98</v>
      </c>
      <c r="BO23" s="1" t="s">
        <v>98</v>
      </c>
      <c r="BP23" s="1" t="s">
        <v>98</v>
      </c>
      <c r="BQ23" s="1" t="s">
        <v>98</v>
      </c>
      <c r="BR23" s="1" t="s">
        <v>98</v>
      </c>
      <c r="BS23" s="1" t="s">
        <v>98</v>
      </c>
      <c r="BT23" s="1" t="s">
        <v>98</v>
      </c>
      <c r="BU23" s="1" t="s">
        <v>98</v>
      </c>
      <c r="BV23" s="1" t="s">
        <v>98</v>
      </c>
      <c r="BW23" s="14">
        <v>0.68899999999999995</v>
      </c>
      <c r="BX23" s="3">
        <v>5.66</v>
      </c>
      <c r="BY23" s="2">
        <v>17.600000000000001</v>
      </c>
      <c r="BZ23" s="1" t="s">
        <v>98</v>
      </c>
      <c r="CA23" s="2">
        <v>19.8</v>
      </c>
      <c r="CB23" s="2">
        <v>14.2</v>
      </c>
      <c r="CC23" s="2">
        <v>16.3</v>
      </c>
      <c r="CD23" s="11">
        <v>4.375</v>
      </c>
      <c r="CE23" s="11">
        <v>1.375</v>
      </c>
      <c r="CF23" s="1" t="s">
        <v>98</v>
      </c>
      <c r="CG23" s="4">
        <f>Beams!$B$11/F23</f>
        <v>2942.4083769633507</v>
      </c>
      <c r="CH23" s="4">
        <f>Beams!$B$9/AO23</f>
        <v>1944.6366782006919</v>
      </c>
      <c r="CI23" s="4">
        <f>Beams!$C$9/AS23</f>
        <v>17617.554858934171</v>
      </c>
      <c r="CJ23" s="4">
        <f>(Beams!$B$8*BE23)/(2*AQ23*T23)</f>
        <v>26059.697348327081</v>
      </c>
      <c r="CK23" s="4">
        <f>Beams!$C$8*BF23/(AM23*Q23)</f>
        <v>5411.7802674567793</v>
      </c>
      <c r="CL23" s="4">
        <f>Beams!$B$12*T23/AX23</f>
        <v>16267.172995780593</v>
      </c>
      <c r="CM23" s="4">
        <f>Beams!$B$12*Q23/AX23</f>
        <v>20725.232067510551</v>
      </c>
      <c r="CN23" s="4">
        <f t="shared" si="0"/>
        <v>57772.3398070115</v>
      </c>
      <c r="CO23" s="4">
        <f t="shared" si="1"/>
        <v>43392.681952603896</v>
      </c>
      <c r="CP23" s="4"/>
      <c r="CQ23" s="3">
        <f>MIN(Beams!$B$21:$B$22)/MAX(CN23:CP23)-1</f>
        <v>-0.65381357122093375</v>
      </c>
    </row>
    <row r="24" spans="1:95" x14ac:dyDescent="0.55000000000000004">
      <c r="A24" s="1" t="s">
        <v>64</v>
      </c>
      <c r="B24" s="1" t="s">
        <v>489</v>
      </c>
      <c r="C24" s="1" t="s">
        <v>489</v>
      </c>
      <c r="D24" s="1" t="s">
        <v>98</v>
      </c>
      <c r="E24" s="2">
        <v>10.5</v>
      </c>
      <c r="F24" s="3">
        <v>3.07</v>
      </c>
      <c r="G24" s="3">
        <v>6</v>
      </c>
      <c r="H24" s="11">
        <v>6</v>
      </c>
      <c r="I24" s="1" t="s">
        <v>98</v>
      </c>
      <c r="J24" s="1" t="s">
        <v>98</v>
      </c>
      <c r="K24" s="1" t="s">
        <v>98</v>
      </c>
      <c r="L24" s="3">
        <v>2.0299999999999998</v>
      </c>
      <c r="M24" s="11">
        <v>2</v>
      </c>
      <c r="N24" s="11" t="s">
        <v>98</v>
      </c>
      <c r="O24" s="1" t="s">
        <v>98</v>
      </c>
      <c r="P24" s="1" t="s">
        <v>98</v>
      </c>
      <c r="Q24" s="14">
        <v>0.314</v>
      </c>
      <c r="R24" s="11">
        <v>0.3125</v>
      </c>
      <c r="S24" s="13">
        <v>0.1875</v>
      </c>
      <c r="T24" s="14">
        <v>0.34300000000000003</v>
      </c>
      <c r="U24" s="13">
        <v>0.3125</v>
      </c>
      <c r="V24" s="1" t="s">
        <v>98</v>
      </c>
      <c r="W24" s="1" t="s">
        <v>98</v>
      </c>
      <c r="X24" s="1" t="s">
        <v>98</v>
      </c>
      <c r="Y24" s="14">
        <v>0.81299999999999994</v>
      </c>
      <c r="Z24" s="44">
        <v>0.8125</v>
      </c>
      <c r="AA24" s="13" t="s">
        <v>98</v>
      </c>
      <c r="AB24" s="14">
        <v>0.5</v>
      </c>
      <c r="AC24" s="1" t="s">
        <v>98</v>
      </c>
      <c r="AD24" s="14">
        <v>0.48599999999999999</v>
      </c>
      <c r="AE24" s="14">
        <v>0.25600000000000001</v>
      </c>
      <c r="AF24" s="1" t="s">
        <v>98</v>
      </c>
      <c r="AG24" s="1" t="s">
        <v>98</v>
      </c>
      <c r="AH24" s="1">
        <v>5.92</v>
      </c>
      <c r="AI24" s="1" t="s">
        <v>98</v>
      </c>
      <c r="AJ24" s="1">
        <v>14.7</v>
      </c>
      <c r="AK24" s="1" t="s">
        <v>98</v>
      </c>
      <c r="AL24" s="1" t="s">
        <v>98</v>
      </c>
      <c r="AM24" s="2">
        <v>15.1</v>
      </c>
      <c r="AN24" s="3">
        <v>6.18</v>
      </c>
      <c r="AO24" s="3">
        <v>5.04</v>
      </c>
      <c r="AP24" s="3">
        <v>2.2200000000000002</v>
      </c>
      <c r="AQ24" s="14">
        <v>0.86</v>
      </c>
      <c r="AR24" s="3">
        <v>1.1399999999999999</v>
      </c>
      <c r="AS24" s="14">
        <v>0.56100000000000005</v>
      </c>
      <c r="AT24" s="14">
        <v>0.52900000000000003</v>
      </c>
      <c r="AU24" s="1" t="s">
        <v>98</v>
      </c>
      <c r="AV24" s="1" t="s">
        <v>98</v>
      </c>
      <c r="AW24" s="1" t="s">
        <v>98</v>
      </c>
      <c r="AX24" s="14">
        <v>0.128</v>
      </c>
      <c r="AY24" s="3">
        <v>5.91</v>
      </c>
      <c r="AZ24" s="1" t="s">
        <v>98</v>
      </c>
      <c r="BA24" s="3">
        <v>3.48</v>
      </c>
      <c r="BB24" s="14">
        <v>0.73399999999999999</v>
      </c>
      <c r="BC24" s="14">
        <v>0.53400000000000003</v>
      </c>
      <c r="BD24" s="14">
        <v>0.27500000000000002</v>
      </c>
      <c r="BE24" s="3">
        <v>1.66</v>
      </c>
      <c r="BF24" s="3">
        <v>3.08</v>
      </c>
      <c r="BG24" s="3">
        <v>2.48</v>
      </c>
      <c r="BH24" s="14">
        <v>0.84199999999999997</v>
      </c>
      <c r="BI24" s="1" t="s">
        <v>98</v>
      </c>
      <c r="BJ24" s="1" t="s">
        <v>98</v>
      </c>
      <c r="BK24" s="1" t="s">
        <v>98</v>
      </c>
      <c r="BL24" s="1" t="s">
        <v>98</v>
      </c>
      <c r="BM24" s="1" t="s">
        <v>98</v>
      </c>
      <c r="BN24" s="1" t="s">
        <v>98</v>
      </c>
      <c r="BO24" s="1" t="s">
        <v>98</v>
      </c>
      <c r="BP24" s="1" t="s">
        <v>98</v>
      </c>
      <c r="BQ24" s="1" t="s">
        <v>98</v>
      </c>
      <c r="BR24" s="1" t="s">
        <v>98</v>
      </c>
      <c r="BS24" s="1" t="s">
        <v>98</v>
      </c>
      <c r="BT24" s="1" t="s">
        <v>98</v>
      </c>
      <c r="BU24" s="1" t="s">
        <v>98</v>
      </c>
      <c r="BV24" s="1" t="s">
        <v>98</v>
      </c>
      <c r="BW24" s="14">
        <v>0.66900000000000004</v>
      </c>
      <c r="BX24" s="3">
        <v>5.66</v>
      </c>
      <c r="BY24" s="2">
        <v>17.3</v>
      </c>
      <c r="BZ24" s="1" t="s">
        <v>98</v>
      </c>
      <c r="CA24" s="2">
        <v>19.3</v>
      </c>
      <c r="CB24" s="2">
        <v>14</v>
      </c>
      <c r="CC24" s="2">
        <v>16.100000000000001</v>
      </c>
      <c r="CD24" s="11">
        <v>4.375</v>
      </c>
      <c r="CE24" s="11">
        <v>1.125</v>
      </c>
      <c r="CF24" s="1" t="s">
        <v>98</v>
      </c>
      <c r="CG24" s="4">
        <f>Beams!$B$11/F24</f>
        <v>3661.237785016287</v>
      </c>
      <c r="CH24" s="4">
        <f>Beams!$B$9/AO24</f>
        <v>2230.1587301587301</v>
      </c>
      <c r="CI24" s="4">
        <f>Beams!$C$9/AS24</f>
        <v>20035.650623885915</v>
      </c>
      <c r="CJ24" s="4">
        <f>(Beams!$B$8*BE24)/(2*AQ24*T24)</f>
        <v>31626.550952606951</v>
      </c>
      <c r="CK24" s="4">
        <f>Beams!$C$8*BF24/(AM24*Q24)</f>
        <v>7301.4721390306677</v>
      </c>
      <c r="CL24" s="4">
        <f>Beams!$B$12*T24/AX24</f>
        <v>30119.6875</v>
      </c>
      <c r="CM24" s="4">
        <f>Beams!$B$12*Q24/AX24</f>
        <v>27573.125</v>
      </c>
      <c r="CN24" s="4">
        <f t="shared" si="0"/>
        <v>79965.709364186769</v>
      </c>
      <c r="CO24" s="4">
        <f t="shared" si="1"/>
        <v>55794.067124911096</v>
      </c>
      <c r="CP24" s="4"/>
      <c r="CQ24" s="3">
        <f>MIN(Beams!$B$21:$B$22)/MAX(CN24:CP24)-1</f>
        <v>-0.74989279581183643</v>
      </c>
    </row>
    <row r="25" spans="1:95" x14ac:dyDescent="0.55000000000000004">
      <c r="A25" s="1" t="s">
        <v>64</v>
      </c>
      <c r="B25" s="1" t="s">
        <v>490</v>
      </c>
      <c r="C25" s="1" t="s">
        <v>490</v>
      </c>
      <c r="D25" s="1" t="s">
        <v>98</v>
      </c>
      <c r="E25" s="3">
        <v>8.1999999999999993</v>
      </c>
      <c r="F25" s="3">
        <v>2.39</v>
      </c>
      <c r="G25" s="3">
        <v>6</v>
      </c>
      <c r="H25" s="11">
        <v>6</v>
      </c>
      <c r="I25" s="1" t="s">
        <v>98</v>
      </c>
      <c r="J25" s="1" t="s">
        <v>98</v>
      </c>
      <c r="K25" s="1" t="s">
        <v>98</v>
      </c>
      <c r="L25" s="3">
        <v>1.92</v>
      </c>
      <c r="M25" s="11">
        <v>1.875</v>
      </c>
      <c r="N25" s="11" t="s">
        <v>98</v>
      </c>
      <c r="O25" s="1" t="s">
        <v>98</v>
      </c>
      <c r="P25" s="1" t="s">
        <v>98</v>
      </c>
      <c r="Q25" s="14">
        <v>0.2</v>
      </c>
      <c r="R25" s="11">
        <v>0.1875</v>
      </c>
      <c r="S25" s="13">
        <v>0.125</v>
      </c>
      <c r="T25" s="14">
        <v>0.34300000000000003</v>
      </c>
      <c r="U25" s="13">
        <v>0.3125</v>
      </c>
      <c r="V25" s="1" t="s">
        <v>98</v>
      </c>
      <c r="W25" s="1" t="s">
        <v>98</v>
      </c>
      <c r="X25" s="1" t="s">
        <v>98</v>
      </c>
      <c r="Y25" s="14">
        <v>0.81299999999999994</v>
      </c>
      <c r="Z25" s="44">
        <v>0.8125</v>
      </c>
      <c r="AA25" s="13" t="s">
        <v>98</v>
      </c>
      <c r="AB25" s="14">
        <v>0.51200000000000001</v>
      </c>
      <c r="AC25" s="1" t="s">
        <v>98</v>
      </c>
      <c r="AD25" s="14">
        <v>0.59899999999999998</v>
      </c>
      <c r="AE25" s="14">
        <v>0.19900000000000001</v>
      </c>
      <c r="AF25" s="1" t="s">
        <v>98</v>
      </c>
      <c r="AG25" s="1" t="s">
        <v>98</v>
      </c>
      <c r="AH25" s="3">
        <v>5.6</v>
      </c>
      <c r="AI25" s="1" t="s">
        <v>98</v>
      </c>
      <c r="AJ25" s="2">
        <v>23</v>
      </c>
      <c r="AK25" s="1" t="s">
        <v>98</v>
      </c>
      <c r="AL25" s="1" t="s">
        <v>98</v>
      </c>
      <c r="AM25" s="2">
        <v>13.1</v>
      </c>
      <c r="AN25" s="3">
        <v>5.16</v>
      </c>
      <c r="AO25" s="3">
        <v>4.3499999999999996</v>
      </c>
      <c r="AP25" s="3">
        <v>2.34</v>
      </c>
      <c r="AQ25" s="14">
        <v>0.68700000000000006</v>
      </c>
      <c r="AR25" s="14">
        <v>0.98699999999999999</v>
      </c>
      <c r="AS25" s="14">
        <v>0.48799999999999999</v>
      </c>
      <c r="AT25" s="14">
        <v>0.53600000000000003</v>
      </c>
      <c r="AU25" s="1" t="s">
        <v>98</v>
      </c>
      <c r="AV25" s="1" t="s">
        <v>98</v>
      </c>
      <c r="AW25" s="1" t="s">
        <v>98</v>
      </c>
      <c r="AX25" s="15">
        <v>7.3599999999999999E-2</v>
      </c>
      <c r="AY25" s="3">
        <v>4.7</v>
      </c>
      <c r="AZ25" s="1" t="s">
        <v>98</v>
      </c>
      <c r="BA25" s="3">
        <v>3.17</v>
      </c>
      <c r="BB25" s="14">
        <v>0.61</v>
      </c>
      <c r="BC25" s="14">
        <v>0.373</v>
      </c>
      <c r="BD25" s="14">
        <v>0.187</v>
      </c>
      <c r="BE25" s="3">
        <v>1.67</v>
      </c>
      <c r="BF25" s="3">
        <v>2.57</v>
      </c>
      <c r="BG25" s="3">
        <v>2.65</v>
      </c>
      <c r="BH25" s="14">
        <v>0.82399999999999995</v>
      </c>
      <c r="BI25" s="1" t="s">
        <v>98</v>
      </c>
      <c r="BJ25" s="1" t="s">
        <v>98</v>
      </c>
      <c r="BK25" s="1" t="s">
        <v>98</v>
      </c>
      <c r="BL25" s="1" t="s">
        <v>98</v>
      </c>
      <c r="BM25" s="1" t="s">
        <v>98</v>
      </c>
      <c r="BN25" s="1" t="s">
        <v>98</v>
      </c>
      <c r="BO25" s="1" t="s">
        <v>98</v>
      </c>
      <c r="BP25" s="1" t="s">
        <v>98</v>
      </c>
      <c r="BQ25" s="1" t="s">
        <v>98</v>
      </c>
      <c r="BR25" s="1" t="s">
        <v>98</v>
      </c>
      <c r="BS25" s="1" t="s">
        <v>98</v>
      </c>
      <c r="BT25" s="1" t="s">
        <v>98</v>
      </c>
      <c r="BU25" s="1" t="s">
        <v>98</v>
      </c>
      <c r="BV25" s="1" t="s">
        <v>98</v>
      </c>
      <c r="BW25" s="14">
        <v>0.64300000000000002</v>
      </c>
      <c r="BX25" s="3">
        <v>5.66</v>
      </c>
      <c r="BY25" s="2">
        <v>17</v>
      </c>
      <c r="BZ25" s="1" t="s">
        <v>98</v>
      </c>
      <c r="CA25" s="2">
        <v>18.899999999999999</v>
      </c>
      <c r="CB25" s="2">
        <v>13.9</v>
      </c>
      <c r="CC25" s="2">
        <v>15.8</v>
      </c>
      <c r="CD25" s="11">
        <v>4.375</v>
      </c>
      <c r="CE25" s="11">
        <v>1.125</v>
      </c>
      <c r="CF25" s="1" t="s">
        <v>98</v>
      </c>
      <c r="CG25" s="4">
        <f>Beams!$B$11/F25</f>
        <v>4702.928870292887</v>
      </c>
      <c r="CH25" s="4">
        <f>Beams!$B$9/AO25</f>
        <v>2583.9080459770116</v>
      </c>
      <c r="CI25" s="4">
        <f>Beams!$C$9/AS25</f>
        <v>23032.786885245903</v>
      </c>
      <c r="CJ25" s="4">
        <f>(Beams!$B$8*BE25)/(2*AQ25*T25)</f>
        <v>39829.231755085057</v>
      </c>
      <c r="CK25" s="4">
        <f>Beams!$C$8*BF25/(AM25*Q25)</f>
        <v>11025.496183206105</v>
      </c>
      <c r="CL25" s="4">
        <f>Beams!$B$12*T25/AX25</f>
        <v>52382.065217391304</v>
      </c>
      <c r="CM25" s="4">
        <f>Beams!$B$12*Q25/AX25</f>
        <v>30543.478260869564</v>
      </c>
      <c r="CN25" s="4">
        <f t="shared" si="0"/>
        <v>117940.76887736224</v>
      </c>
      <c r="CO25" s="4">
        <f t="shared" si="1"/>
        <v>63895.825204310146</v>
      </c>
      <c r="CP25" s="4"/>
      <c r="CQ25" s="3">
        <f>MIN(Beams!$B$21:$B$22)/MAX(CN25:CP25)-1</f>
        <v>-0.83042335410924362</v>
      </c>
    </row>
    <row r="26" spans="1:95" x14ac:dyDescent="0.55000000000000004">
      <c r="A26" s="1" t="s">
        <v>64</v>
      </c>
      <c r="B26" s="1" t="s">
        <v>491</v>
      </c>
      <c r="C26" s="1" t="s">
        <v>491</v>
      </c>
      <c r="D26" s="1" t="s">
        <v>98</v>
      </c>
      <c r="E26" s="3">
        <v>9</v>
      </c>
      <c r="F26" s="3">
        <v>2.64</v>
      </c>
      <c r="G26" s="3">
        <v>5</v>
      </c>
      <c r="H26" s="11">
        <v>5</v>
      </c>
      <c r="I26" s="1" t="s">
        <v>98</v>
      </c>
      <c r="J26" s="1" t="s">
        <v>98</v>
      </c>
      <c r="K26" s="1" t="s">
        <v>98</v>
      </c>
      <c r="L26" s="3">
        <v>1.89</v>
      </c>
      <c r="M26" s="11">
        <v>1.875</v>
      </c>
      <c r="N26" s="11" t="s">
        <v>98</v>
      </c>
      <c r="O26" s="1" t="s">
        <v>98</v>
      </c>
      <c r="P26" s="1" t="s">
        <v>98</v>
      </c>
      <c r="Q26" s="14">
        <v>0.32500000000000001</v>
      </c>
      <c r="R26" s="11">
        <v>0.3125</v>
      </c>
      <c r="S26" s="13">
        <v>0.1875</v>
      </c>
      <c r="T26" s="14">
        <v>0.32</v>
      </c>
      <c r="U26" s="13">
        <v>0.3125</v>
      </c>
      <c r="V26" s="1" t="s">
        <v>98</v>
      </c>
      <c r="W26" s="1" t="s">
        <v>98</v>
      </c>
      <c r="X26" s="1" t="s">
        <v>98</v>
      </c>
      <c r="Y26" s="14">
        <v>0.75</v>
      </c>
      <c r="Z26" s="44">
        <v>0.75</v>
      </c>
      <c r="AA26" s="13" t="s">
        <v>98</v>
      </c>
      <c r="AB26" s="14">
        <v>0.47799999999999998</v>
      </c>
      <c r="AC26" s="1" t="s">
        <v>98</v>
      </c>
      <c r="AD26" s="14">
        <v>0.42699999999999999</v>
      </c>
      <c r="AE26" s="14">
        <v>0.26400000000000001</v>
      </c>
      <c r="AF26" s="1" t="s">
        <v>98</v>
      </c>
      <c r="AG26" s="1" t="s">
        <v>98</v>
      </c>
      <c r="AH26" s="1">
        <v>5.91</v>
      </c>
      <c r="AI26" s="1" t="s">
        <v>98</v>
      </c>
      <c r="AJ26" s="1">
        <v>11.1</v>
      </c>
      <c r="AK26" s="1" t="s">
        <v>98</v>
      </c>
      <c r="AL26" s="1" t="s">
        <v>98</v>
      </c>
      <c r="AM26" s="3">
        <v>8.89</v>
      </c>
      <c r="AN26" s="3">
        <v>4.3899999999999997</v>
      </c>
      <c r="AO26" s="3">
        <v>3.56</v>
      </c>
      <c r="AP26" s="3">
        <v>1.84</v>
      </c>
      <c r="AQ26" s="14">
        <v>0.624</v>
      </c>
      <c r="AR26" s="14">
        <v>0.91300000000000003</v>
      </c>
      <c r="AS26" s="14">
        <v>0.44400000000000001</v>
      </c>
      <c r="AT26" s="14">
        <v>0.48599999999999999</v>
      </c>
      <c r="AU26" s="1" t="s">
        <v>98</v>
      </c>
      <c r="AV26" s="1" t="s">
        <v>98</v>
      </c>
      <c r="AW26" s="1" t="s">
        <v>98</v>
      </c>
      <c r="AX26" s="14">
        <v>0.109</v>
      </c>
      <c r="AY26" s="3">
        <v>2.93</v>
      </c>
      <c r="AZ26" s="1" t="s">
        <v>98</v>
      </c>
      <c r="BA26" s="3">
        <v>2.66</v>
      </c>
      <c r="BB26" s="14">
        <v>0.48499999999999999</v>
      </c>
      <c r="BC26" s="14">
        <v>0.35499999999999998</v>
      </c>
      <c r="BD26" s="14">
        <v>0.17</v>
      </c>
      <c r="BE26" s="3">
        <v>1.17</v>
      </c>
      <c r="BF26" s="3">
        <v>2.19</v>
      </c>
      <c r="BG26" s="3">
        <v>2.1</v>
      </c>
      <c r="BH26" s="14">
        <v>0.81499999999999995</v>
      </c>
      <c r="BI26" s="1" t="s">
        <v>98</v>
      </c>
      <c r="BJ26" s="1" t="s">
        <v>98</v>
      </c>
      <c r="BK26" s="1" t="s">
        <v>98</v>
      </c>
      <c r="BL26" s="1" t="s">
        <v>98</v>
      </c>
      <c r="BM26" s="1" t="s">
        <v>98</v>
      </c>
      <c r="BN26" s="1" t="s">
        <v>98</v>
      </c>
      <c r="BO26" s="1" t="s">
        <v>98</v>
      </c>
      <c r="BP26" s="1" t="s">
        <v>98</v>
      </c>
      <c r="BQ26" s="1" t="s">
        <v>98</v>
      </c>
      <c r="BR26" s="1" t="s">
        <v>98</v>
      </c>
      <c r="BS26" s="1" t="s">
        <v>98</v>
      </c>
      <c r="BT26" s="1" t="s">
        <v>98</v>
      </c>
      <c r="BU26" s="1" t="s">
        <v>98</v>
      </c>
      <c r="BV26" s="1" t="s">
        <v>98</v>
      </c>
      <c r="BW26" s="14">
        <v>0.61599999999999999</v>
      </c>
      <c r="BX26" s="3">
        <v>4.68</v>
      </c>
      <c r="BY26" s="2">
        <v>14.9</v>
      </c>
      <c r="BZ26" s="1" t="s">
        <v>98</v>
      </c>
      <c r="CA26" s="2">
        <v>16.8</v>
      </c>
      <c r="CB26" s="2">
        <v>11.9</v>
      </c>
      <c r="CC26" s="2">
        <v>13.8</v>
      </c>
      <c r="CD26" s="11">
        <v>3.5</v>
      </c>
      <c r="CE26" s="11">
        <v>1.125</v>
      </c>
      <c r="CF26" s="1" t="s">
        <v>98</v>
      </c>
      <c r="CG26" s="4">
        <f>Beams!$B$11/F26</f>
        <v>4257.5757575757571</v>
      </c>
      <c r="CH26" s="4">
        <f>Beams!$B$9/AO26</f>
        <v>3157.303370786517</v>
      </c>
      <c r="CI26" s="4">
        <f>Beams!$C$9/AS26</f>
        <v>25315.315315315314</v>
      </c>
      <c r="CJ26" s="4">
        <f>(Beams!$B$8*BE26)/(2*AQ26*T26)</f>
        <v>32929.6875</v>
      </c>
      <c r="CK26" s="4">
        <f>Beams!$C$8*BF26/(AM26*Q26)</f>
        <v>8519.7196504283111</v>
      </c>
      <c r="CL26" s="4">
        <f>Beams!$B$12*T26/AX26</f>
        <v>32998.165137614684</v>
      </c>
      <c r="CM26" s="4">
        <f>Beams!$B$12*Q26/AX26</f>
        <v>33513.761467889912</v>
      </c>
      <c r="CN26" s="4">
        <f t="shared" si="0"/>
        <v>87126.318022809734</v>
      </c>
      <c r="CO26" s="4">
        <f t="shared" si="1"/>
        <v>68253.491634248974</v>
      </c>
      <c r="CP26" s="4"/>
      <c r="CQ26" s="3">
        <f>MIN(Beams!$B$21:$B$22)/MAX(CN26:CP26)-1</f>
        <v>-0.77044823591920886</v>
      </c>
    </row>
    <row r="27" spans="1:95" x14ac:dyDescent="0.55000000000000004">
      <c r="A27" s="1" t="s">
        <v>64</v>
      </c>
      <c r="B27" s="1" t="s">
        <v>492</v>
      </c>
      <c r="C27" s="1" t="s">
        <v>492</v>
      </c>
      <c r="D27" s="1" t="s">
        <v>98</v>
      </c>
      <c r="E27" s="3">
        <v>6.7</v>
      </c>
      <c r="F27" s="3">
        <v>1.97</v>
      </c>
      <c r="G27" s="3">
        <v>5</v>
      </c>
      <c r="H27" s="11">
        <v>5</v>
      </c>
      <c r="I27" s="1" t="s">
        <v>98</v>
      </c>
      <c r="J27" s="1" t="s">
        <v>98</v>
      </c>
      <c r="K27" s="1" t="s">
        <v>98</v>
      </c>
      <c r="L27" s="3">
        <v>1.75</v>
      </c>
      <c r="M27" s="11">
        <v>1.75</v>
      </c>
      <c r="N27" s="11" t="s">
        <v>98</v>
      </c>
      <c r="O27" s="1" t="s">
        <v>98</v>
      </c>
      <c r="P27" s="1" t="s">
        <v>98</v>
      </c>
      <c r="Q27" s="14">
        <v>0.19</v>
      </c>
      <c r="R27" s="11">
        <v>0.1875</v>
      </c>
      <c r="S27" s="13">
        <v>0.125</v>
      </c>
      <c r="T27" s="14">
        <v>0.32</v>
      </c>
      <c r="U27" s="13">
        <v>0.3125</v>
      </c>
      <c r="V27" s="1" t="s">
        <v>98</v>
      </c>
      <c r="W27" s="1" t="s">
        <v>98</v>
      </c>
      <c r="X27" s="1" t="s">
        <v>98</v>
      </c>
      <c r="Y27" s="14">
        <v>0.75</v>
      </c>
      <c r="Z27" s="44">
        <v>0.75</v>
      </c>
      <c r="AA27" s="13" t="s">
        <v>98</v>
      </c>
      <c r="AB27" s="14">
        <v>0.48399999999999999</v>
      </c>
      <c r="AC27" s="1" t="s">
        <v>98</v>
      </c>
      <c r="AD27" s="14">
        <v>0.55200000000000005</v>
      </c>
      <c r="AE27" s="14">
        <v>0.215</v>
      </c>
      <c r="AF27" s="1" t="s">
        <v>98</v>
      </c>
      <c r="AG27" s="1" t="s">
        <v>98</v>
      </c>
      <c r="AH27" s="1">
        <v>5.47</v>
      </c>
      <c r="AI27" s="1" t="s">
        <v>98</v>
      </c>
      <c r="AJ27" s="1">
        <v>19.100000000000001</v>
      </c>
      <c r="AK27" s="1" t="s">
        <v>98</v>
      </c>
      <c r="AL27" s="1" t="s">
        <v>98</v>
      </c>
      <c r="AM27" s="3">
        <v>7.48</v>
      </c>
      <c r="AN27" s="3">
        <v>3.55</v>
      </c>
      <c r="AO27" s="3">
        <v>2.99</v>
      </c>
      <c r="AP27" s="3">
        <v>1.95</v>
      </c>
      <c r="AQ27" s="14">
        <v>0.47</v>
      </c>
      <c r="AR27" s="14">
        <v>0.75700000000000001</v>
      </c>
      <c r="AS27" s="14">
        <v>0.372</v>
      </c>
      <c r="AT27" s="14">
        <v>0.48899999999999999</v>
      </c>
      <c r="AU27" s="1" t="s">
        <v>98</v>
      </c>
      <c r="AV27" s="1" t="s">
        <v>98</v>
      </c>
      <c r="AW27" s="1" t="s">
        <v>98</v>
      </c>
      <c r="AX27" s="15">
        <v>5.4899999999999997E-2</v>
      </c>
      <c r="AY27" s="3">
        <v>2.2200000000000002</v>
      </c>
      <c r="AZ27" s="1" t="s">
        <v>98</v>
      </c>
      <c r="BA27" s="3">
        <v>2.36</v>
      </c>
      <c r="BB27" s="14">
        <v>0.38</v>
      </c>
      <c r="BC27" s="14">
        <v>0.224</v>
      </c>
      <c r="BD27" s="14">
        <v>0.113</v>
      </c>
      <c r="BE27" s="3">
        <v>1.17</v>
      </c>
      <c r="BF27" s="3">
        <v>1.76</v>
      </c>
      <c r="BG27" s="3">
        <v>2.2599999999999998</v>
      </c>
      <c r="BH27" s="14">
        <v>0.79</v>
      </c>
      <c r="BI27" s="1" t="s">
        <v>98</v>
      </c>
      <c r="BJ27" s="1" t="s">
        <v>98</v>
      </c>
      <c r="BK27" s="1" t="s">
        <v>98</v>
      </c>
      <c r="BL27" s="1" t="s">
        <v>98</v>
      </c>
      <c r="BM27" s="1" t="s">
        <v>98</v>
      </c>
      <c r="BN27" s="1" t="s">
        <v>98</v>
      </c>
      <c r="BO27" s="1" t="s">
        <v>98</v>
      </c>
      <c r="BP27" s="1" t="s">
        <v>98</v>
      </c>
      <c r="BQ27" s="1" t="s">
        <v>98</v>
      </c>
      <c r="BR27" s="1" t="s">
        <v>98</v>
      </c>
      <c r="BS27" s="1" t="s">
        <v>98</v>
      </c>
      <c r="BT27" s="1" t="s">
        <v>98</v>
      </c>
      <c r="BU27" s="1" t="s">
        <v>98</v>
      </c>
      <c r="BV27" s="1" t="s">
        <v>98</v>
      </c>
      <c r="BW27" s="14">
        <v>0.58399999999999996</v>
      </c>
      <c r="BX27" s="3">
        <v>4.68</v>
      </c>
      <c r="BY27" s="2">
        <v>14.5</v>
      </c>
      <c r="BZ27" s="1" t="s">
        <v>98</v>
      </c>
      <c r="CA27" s="2">
        <v>16.3</v>
      </c>
      <c r="CB27" s="2">
        <v>11.8</v>
      </c>
      <c r="CC27" s="2">
        <v>13.5</v>
      </c>
      <c r="CD27" s="11">
        <v>3.5</v>
      </c>
      <c r="CE27" s="11" t="s">
        <v>98</v>
      </c>
      <c r="CF27" s="1" t="s">
        <v>98</v>
      </c>
      <c r="CG27" s="4">
        <f>Beams!$B$11/F27</f>
        <v>5705.5837563451778</v>
      </c>
      <c r="CH27" s="4">
        <f>Beams!$B$9/AO27</f>
        <v>3759.1973244147152</v>
      </c>
      <c r="CI27" s="4">
        <f>Beams!$C$9/AS27</f>
        <v>30215.053763440861</v>
      </c>
      <c r="CJ27" s="4">
        <f>(Beams!$B$8*BE27)/(2*AQ27*T27)</f>
        <v>43719.414893617017</v>
      </c>
      <c r="CK27" s="4">
        <f>Beams!$C$8*BF27/(AM27*Q27)</f>
        <v>13919.50464396285</v>
      </c>
      <c r="CL27" s="4">
        <f>Beams!$B$12*T27/AX27</f>
        <v>65515.48269581057</v>
      </c>
      <c r="CM27" s="4">
        <f>Beams!$B$12*Q27/AX27</f>
        <v>38899.817850637526</v>
      </c>
      <c r="CN27" s="4">
        <f t="shared" si="0"/>
        <v>142075.63629200778</v>
      </c>
      <c r="CO27" s="4">
        <f t="shared" si="1"/>
        <v>81825.024340364806</v>
      </c>
      <c r="CP27" s="4"/>
      <c r="CQ27" s="3">
        <f>MIN(Beams!$B$21:$B$22)/MAX(CN27:CP27)-1</f>
        <v>-0.85922991075757671</v>
      </c>
    </row>
    <row r="28" spans="1:95" x14ac:dyDescent="0.55000000000000004">
      <c r="A28" s="1" t="s">
        <v>64</v>
      </c>
      <c r="B28" s="1" t="s">
        <v>493</v>
      </c>
      <c r="C28" s="1" t="s">
        <v>493</v>
      </c>
      <c r="D28" s="1" t="s">
        <v>98</v>
      </c>
      <c r="E28" s="3">
        <v>7.25</v>
      </c>
      <c r="F28" s="3">
        <v>2.13</v>
      </c>
      <c r="G28" s="3">
        <v>4</v>
      </c>
      <c r="H28" s="11">
        <v>4</v>
      </c>
      <c r="I28" s="1" t="s">
        <v>98</v>
      </c>
      <c r="J28" s="1" t="s">
        <v>98</v>
      </c>
      <c r="K28" s="1" t="s">
        <v>98</v>
      </c>
      <c r="L28" s="3">
        <v>1.72</v>
      </c>
      <c r="M28" s="11">
        <v>1.75</v>
      </c>
      <c r="N28" s="11" t="s">
        <v>98</v>
      </c>
      <c r="O28" s="1" t="s">
        <v>98</v>
      </c>
      <c r="P28" s="1" t="s">
        <v>98</v>
      </c>
      <c r="Q28" s="14">
        <v>0.32100000000000001</v>
      </c>
      <c r="R28" s="11">
        <v>0.3125</v>
      </c>
      <c r="S28" s="13">
        <v>0.1875</v>
      </c>
      <c r="T28" s="14">
        <v>0.29599999999999999</v>
      </c>
      <c r="U28" s="13">
        <v>0.3125</v>
      </c>
      <c r="V28" s="1" t="s">
        <v>98</v>
      </c>
      <c r="W28" s="1" t="s">
        <v>98</v>
      </c>
      <c r="X28" s="1" t="s">
        <v>98</v>
      </c>
      <c r="Y28" s="14">
        <v>0.75</v>
      </c>
      <c r="Z28" s="44">
        <v>0.75</v>
      </c>
      <c r="AA28" s="13" t="s">
        <v>98</v>
      </c>
      <c r="AB28" s="14">
        <v>0.45900000000000002</v>
      </c>
      <c r="AC28" s="1" t="s">
        <v>98</v>
      </c>
      <c r="AD28" s="14">
        <v>0.38600000000000001</v>
      </c>
      <c r="AE28" s="14">
        <v>0.26600000000000001</v>
      </c>
      <c r="AF28" s="1" t="s">
        <v>98</v>
      </c>
      <c r="AG28" s="1" t="s">
        <v>98</v>
      </c>
      <c r="AH28" s="1">
        <v>5.81</v>
      </c>
      <c r="AI28" s="1" t="s">
        <v>98</v>
      </c>
      <c r="AJ28" s="1">
        <v>8.41</v>
      </c>
      <c r="AK28" s="1" t="s">
        <v>98</v>
      </c>
      <c r="AL28" s="1" t="s">
        <v>98</v>
      </c>
      <c r="AM28" s="3">
        <v>4.58</v>
      </c>
      <c r="AN28" s="3">
        <v>2.84</v>
      </c>
      <c r="AO28" s="3">
        <v>2.29</v>
      </c>
      <c r="AP28" s="3">
        <v>1.47</v>
      </c>
      <c r="AQ28" s="14">
        <v>0.42499999999999999</v>
      </c>
      <c r="AR28" s="14">
        <v>0.69499999999999995</v>
      </c>
      <c r="AS28" s="14">
        <v>0.33700000000000002</v>
      </c>
      <c r="AT28" s="14">
        <v>0.44700000000000001</v>
      </c>
      <c r="AU28" s="1" t="s">
        <v>98</v>
      </c>
      <c r="AV28" s="1" t="s">
        <v>98</v>
      </c>
      <c r="AW28" s="1" t="s">
        <v>98</v>
      </c>
      <c r="AX28" s="15">
        <v>8.1699999999999995E-2</v>
      </c>
      <c r="AY28" s="3">
        <v>1.24</v>
      </c>
      <c r="AZ28" s="1" t="s">
        <v>98</v>
      </c>
      <c r="BA28" s="3">
        <v>1.88</v>
      </c>
      <c r="BB28" s="14">
        <v>0.28100000000000003</v>
      </c>
      <c r="BC28" s="14">
        <v>0.19900000000000001</v>
      </c>
      <c r="BD28" s="14">
        <v>0.10100000000000001</v>
      </c>
      <c r="BE28" s="14">
        <v>0.76700000000000002</v>
      </c>
      <c r="BF28" s="3">
        <v>1.41</v>
      </c>
      <c r="BG28" s="3">
        <v>1.75</v>
      </c>
      <c r="BH28" s="14">
        <v>0.76700000000000002</v>
      </c>
      <c r="BI28" s="1" t="s">
        <v>98</v>
      </c>
      <c r="BJ28" s="1" t="s">
        <v>98</v>
      </c>
      <c r="BK28" s="1" t="s">
        <v>98</v>
      </c>
      <c r="BL28" s="1" t="s">
        <v>98</v>
      </c>
      <c r="BM28" s="1" t="s">
        <v>98</v>
      </c>
      <c r="BN28" s="1" t="s">
        <v>98</v>
      </c>
      <c r="BO28" s="1" t="s">
        <v>98</v>
      </c>
      <c r="BP28" s="1" t="s">
        <v>98</v>
      </c>
      <c r="BQ28" s="1" t="s">
        <v>98</v>
      </c>
      <c r="BR28" s="1" t="s">
        <v>98</v>
      </c>
      <c r="BS28" s="1" t="s">
        <v>98</v>
      </c>
      <c r="BT28" s="1" t="s">
        <v>98</v>
      </c>
      <c r="BU28" s="1" t="s">
        <v>98</v>
      </c>
      <c r="BV28" s="1" t="s">
        <v>98</v>
      </c>
      <c r="BW28" s="14">
        <v>0.56299999999999994</v>
      </c>
      <c r="BX28" s="3">
        <v>3.7</v>
      </c>
      <c r="BY28" s="2">
        <v>12.4</v>
      </c>
      <c r="BZ28" s="1" t="s">
        <v>98</v>
      </c>
      <c r="CA28" s="2">
        <v>14.2</v>
      </c>
      <c r="CB28" s="3">
        <v>9.7200000000000006</v>
      </c>
      <c r="CC28" s="2">
        <v>11.4</v>
      </c>
      <c r="CD28" s="11">
        <v>2.5</v>
      </c>
      <c r="CE28" s="11">
        <v>1</v>
      </c>
      <c r="CF28" s="1" t="s">
        <v>98</v>
      </c>
      <c r="CG28" s="4">
        <f>Beams!$B$11/F28</f>
        <v>5276.9953051643197</v>
      </c>
      <c r="CH28" s="4">
        <f>Beams!$B$9/AO28</f>
        <v>4908.2969432314412</v>
      </c>
      <c r="CI28" s="4">
        <f>Beams!$C$9/AS28</f>
        <v>33353.115727002965</v>
      </c>
      <c r="CJ28" s="4">
        <f>(Beams!$B$8*BE28)/(2*AQ28*T28)</f>
        <v>34265.023847376789</v>
      </c>
      <c r="CK28" s="4">
        <f>Beams!$C$8*BF28/(AM28*Q28)</f>
        <v>10779.904501489613</v>
      </c>
      <c r="CL28" s="4">
        <f>Beams!$B$12*T28/AX28</f>
        <v>40722.64381884945</v>
      </c>
      <c r="CM28" s="4">
        <f>Beams!$B$12*Q28/AX28</f>
        <v>44162.056303549572</v>
      </c>
      <c r="CN28" s="4">
        <f t="shared" si="0"/>
        <v>101945.42513328783</v>
      </c>
      <c r="CO28" s="4">
        <f t="shared" si="1"/>
        <v>89972.627187882084</v>
      </c>
      <c r="CP28" s="4"/>
      <c r="CQ28" s="3">
        <f>MIN(Beams!$B$21:$B$22)/MAX(CN28:CP28)-1</f>
        <v>-0.80381660114859355</v>
      </c>
    </row>
    <row r="29" spans="1:95" x14ac:dyDescent="0.55000000000000004">
      <c r="A29" s="1" t="s">
        <v>64</v>
      </c>
      <c r="B29" s="1" t="s">
        <v>494</v>
      </c>
      <c r="C29" s="1" t="s">
        <v>494</v>
      </c>
      <c r="D29" s="1" t="s">
        <v>98</v>
      </c>
      <c r="E29" s="3">
        <v>6.25</v>
      </c>
      <c r="F29" s="3">
        <v>1.84</v>
      </c>
      <c r="G29" s="3">
        <v>4</v>
      </c>
      <c r="H29" s="11">
        <v>4</v>
      </c>
      <c r="I29" s="1" t="s">
        <v>98</v>
      </c>
      <c r="J29" s="1" t="s">
        <v>98</v>
      </c>
      <c r="K29" s="1" t="s">
        <v>98</v>
      </c>
      <c r="L29" s="3">
        <v>1.65</v>
      </c>
      <c r="M29" s="11">
        <v>1.625</v>
      </c>
      <c r="N29" s="11" t="s">
        <v>98</v>
      </c>
      <c r="O29" s="1" t="s">
        <v>98</v>
      </c>
      <c r="P29" s="1" t="s">
        <v>98</v>
      </c>
      <c r="Q29" s="14">
        <v>0.247</v>
      </c>
      <c r="R29" s="11">
        <v>0.25</v>
      </c>
      <c r="S29" s="13">
        <v>0.125</v>
      </c>
      <c r="T29" s="14">
        <v>0.29599999999999999</v>
      </c>
      <c r="U29" s="13">
        <v>0.3125</v>
      </c>
      <c r="V29" s="1" t="s">
        <v>98</v>
      </c>
      <c r="W29" s="1" t="s">
        <v>98</v>
      </c>
      <c r="X29" s="1" t="s">
        <v>98</v>
      </c>
      <c r="Y29" s="14">
        <v>0.75</v>
      </c>
      <c r="Z29" s="44">
        <v>0.75</v>
      </c>
      <c r="AA29" s="13" t="s">
        <v>98</v>
      </c>
      <c r="AB29" s="14">
        <v>0.45300000000000001</v>
      </c>
      <c r="AC29" s="1" t="s">
        <v>98</v>
      </c>
      <c r="AD29" s="14">
        <v>0.44700000000000001</v>
      </c>
      <c r="AE29" s="1">
        <v>0.23300000000000001</v>
      </c>
      <c r="AF29" s="1" t="s">
        <v>98</v>
      </c>
      <c r="AG29" s="1" t="s">
        <v>98</v>
      </c>
      <c r="AH29" s="1">
        <v>5.57</v>
      </c>
      <c r="AI29" s="1" t="s">
        <v>98</v>
      </c>
      <c r="AJ29" s="1">
        <v>10.9</v>
      </c>
      <c r="AK29" s="1" t="s">
        <v>98</v>
      </c>
      <c r="AL29" s="1" t="s">
        <v>98</v>
      </c>
      <c r="AM29" s="1">
        <v>4.1900000000000004</v>
      </c>
      <c r="AN29" s="3">
        <v>2.5499999999999998</v>
      </c>
      <c r="AO29" s="3">
        <v>2.1</v>
      </c>
      <c r="AP29" s="3">
        <v>1.51</v>
      </c>
      <c r="AQ29" s="14">
        <v>0.374</v>
      </c>
      <c r="AR29" s="14">
        <v>0.623</v>
      </c>
      <c r="AS29" s="14">
        <v>0.312</v>
      </c>
      <c r="AT29" s="14">
        <v>0.45100000000000001</v>
      </c>
      <c r="AU29" s="1" t="s">
        <v>98</v>
      </c>
      <c r="AV29" s="1" t="s">
        <v>98</v>
      </c>
      <c r="AW29" s="1" t="s">
        <v>98</v>
      </c>
      <c r="AX29" s="15">
        <v>5.4899999999999997E-2</v>
      </c>
      <c r="AY29" s="3">
        <v>1.07</v>
      </c>
      <c r="AZ29" s="1" t="s">
        <v>98</v>
      </c>
      <c r="BA29" s="3">
        <v>1.77</v>
      </c>
      <c r="BB29" s="14">
        <v>0.25</v>
      </c>
      <c r="BC29" s="14">
        <v>0.161</v>
      </c>
      <c r="BD29" s="15">
        <v>8.0699999999999994E-2</v>
      </c>
      <c r="BE29" s="14">
        <v>0.76900000000000002</v>
      </c>
      <c r="BF29" s="3">
        <v>1.26</v>
      </c>
      <c r="BG29" s="3">
        <v>1.81</v>
      </c>
      <c r="BH29" s="14">
        <v>0.753</v>
      </c>
      <c r="BI29" s="1" t="s">
        <v>98</v>
      </c>
      <c r="BJ29" s="1" t="s">
        <v>98</v>
      </c>
      <c r="BK29" s="1" t="s">
        <v>98</v>
      </c>
      <c r="BL29" s="1" t="s">
        <v>98</v>
      </c>
      <c r="BM29" s="1" t="s">
        <v>98</v>
      </c>
      <c r="BN29" s="1" t="s">
        <v>98</v>
      </c>
      <c r="BO29" s="1" t="s">
        <v>98</v>
      </c>
      <c r="BP29" s="1" t="s">
        <v>98</v>
      </c>
      <c r="BQ29" s="1" t="s">
        <v>98</v>
      </c>
      <c r="BR29" s="1" t="s">
        <v>98</v>
      </c>
      <c r="BS29" s="1" t="s">
        <v>98</v>
      </c>
      <c r="BT29" s="1" t="s">
        <v>98</v>
      </c>
      <c r="BU29" s="1" t="s">
        <v>98</v>
      </c>
      <c r="BV29" s="1" t="s">
        <v>98</v>
      </c>
      <c r="BW29" s="14">
        <v>0.54900000000000004</v>
      </c>
      <c r="BX29" s="3">
        <v>3.7</v>
      </c>
      <c r="BY29" s="2">
        <v>11.7</v>
      </c>
      <c r="BZ29" s="1" t="s">
        <v>98</v>
      </c>
      <c r="CA29" s="2">
        <v>13.3</v>
      </c>
      <c r="CB29" s="3">
        <v>9.65</v>
      </c>
      <c r="CC29" s="2">
        <v>11.3</v>
      </c>
      <c r="CD29" s="11">
        <v>2.5</v>
      </c>
      <c r="CE29" s="11" t="s">
        <v>98</v>
      </c>
      <c r="CF29" s="1" t="s">
        <v>98</v>
      </c>
      <c r="CG29" s="4">
        <f>Beams!$B$11/F29</f>
        <v>6108.695652173913</v>
      </c>
      <c r="CH29" s="4">
        <f>Beams!$B$9/AO29</f>
        <v>5352.3809523809523</v>
      </c>
      <c r="CI29" s="4">
        <f>Beams!$C$9/AS29</f>
        <v>36025.641025641024</v>
      </c>
      <c r="CJ29" s="4">
        <f>(Beams!$B$8*BE29)/(2*AQ29*T29)</f>
        <v>39039.059112588526</v>
      </c>
      <c r="CK29" s="4">
        <f>Beams!$C$8*BF29/(AM29*Q29)</f>
        <v>13684.403776100797</v>
      </c>
      <c r="CL29" s="4">
        <f>Beams!$B$12*T29/AX29</f>
        <v>60601.821493624775</v>
      </c>
      <c r="CM29" s="4">
        <f>Beams!$B$12*Q29/AX29</f>
        <v>50569.763205828778</v>
      </c>
      <c r="CN29" s="4">
        <f t="shared" si="0"/>
        <v>133584.71119673084</v>
      </c>
      <c r="CO29" s="4">
        <f t="shared" si="1"/>
        <v>102414.25644651639</v>
      </c>
      <c r="CP29" s="4"/>
      <c r="CQ29" s="3">
        <f>MIN(Beams!$B$21:$B$22)/MAX(CN29:CP29)-1</f>
        <v>-0.85028226792700923</v>
      </c>
    </row>
    <row r="30" spans="1:95" x14ac:dyDescent="0.55000000000000004">
      <c r="A30" s="1" t="s">
        <v>64</v>
      </c>
      <c r="B30" s="1" t="s">
        <v>495</v>
      </c>
      <c r="C30" s="1" t="s">
        <v>495</v>
      </c>
      <c r="D30" s="1" t="s">
        <v>98</v>
      </c>
      <c r="E30" s="3">
        <v>5.4</v>
      </c>
      <c r="F30" s="3">
        <v>1.58</v>
      </c>
      <c r="G30" s="3">
        <v>4</v>
      </c>
      <c r="H30" s="11">
        <v>4</v>
      </c>
      <c r="I30" s="1" t="s">
        <v>98</v>
      </c>
      <c r="J30" s="1" t="s">
        <v>98</v>
      </c>
      <c r="K30" s="1" t="s">
        <v>98</v>
      </c>
      <c r="L30" s="3">
        <v>1.58</v>
      </c>
      <c r="M30" s="11">
        <v>1.625</v>
      </c>
      <c r="N30" s="11" t="s">
        <v>98</v>
      </c>
      <c r="O30" s="1" t="s">
        <v>98</v>
      </c>
      <c r="P30" s="1" t="s">
        <v>98</v>
      </c>
      <c r="Q30" s="14">
        <v>0.184</v>
      </c>
      <c r="R30" s="11">
        <v>0.1875</v>
      </c>
      <c r="S30" s="13">
        <v>0.125</v>
      </c>
      <c r="T30" s="14">
        <v>0.29599999999999999</v>
      </c>
      <c r="U30" s="13">
        <v>0.3125</v>
      </c>
      <c r="V30" s="1" t="s">
        <v>98</v>
      </c>
      <c r="W30" s="1" t="s">
        <v>98</v>
      </c>
      <c r="X30" s="1" t="s">
        <v>98</v>
      </c>
      <c r="Y30" s="14">
        <v>0.75</v>
      </c>
      <c r="Z30" s="44">
        <v>0.75</v>
      </c>
      <c r="AA30" s="13" t="s">
        <v>98</v>
      </c>
      <c r="AB30" s="14">
        <v>0.45700000000000002</v>
      </c>
      <c r="AC30" s="1" t="s">
        <v>98</v>
      </c>
      <c r="AD30" s="14">
        <v>0.501</v>
      </c>
      <c r="AE30" s="14">
        <v>0.23100000000000001</v>
      </c>
      <c r="AF30" s="1" t="s">
        <v>98</v>
      </c>
      <c r="AG30" s="1" t="s">
        <v>98</v>
      </c>
      <c r="AH30" s="1">
        <v>5.34</v>
      </c>
      <c r="AI30" s="1" t="s">
        <v>98</v>
      </c>
      <c r="AJ30" s="1">
        <v>14.7</v>
      </c>
      <c r="AK30" s="1" t="s">
        <v>98</v>
      </c>
      <c r="AL30" s="1" t="s">
        <v>98</v>
      </c>
      <c r="AM30" s="3">
        <v>3.85</v>
      </c>
      <c r="AN30" s="3">
        <v>2.29</v>
      </c>
      <c r="AO30" s="3">
        <v>1.92</v>
      </c>
      <c r="AP30" s="3">
        <v>1.56</v>
      </c>
      <c r="AQ30" s="14">
        <v>0.312</v>
      </c>
      <c r="AR30" s="14">
        <v>0.56499999999999995</v>
      </c>
      <c r="AS30" s="14">
        <v>0.27700000000000002</v>
      </c>
      <c r="AT30" s="14">
        <v>0.44400000000000001</v>
      </c>
      <c r="AU30" s="1" t="s">
        <v>98</v>
      </c>
      <c r="AV30" s="1" t="s">
        <v>98</v>
      </c>
      <c r="AW30" s="1" t="s">
        <v>98</v>
      </c>
      <c r="AX30" s="15">
        <v>3.9899999999999998E-2</v>
      </c>
      <c r="AY30" s="14">
        <v>0.92100000000000004</v>
      </c>
      <c r="AZ30" s="1" t="s">
        <v>98</v>
      </c>
      <c r="BA30" s="3">
        <v>1.66</v>
      </c>
      <c r="BB30" s="14">
        <v>0.219</v>
      </c>
      <c r="BC30" s="14">
        <v>0.123</v>
      </c>
      <c r="BD30" s="15">
        <v>6.3700000000000007E-2</v>
      </c>
      <c r="BE30" s="14">
        <v>0.76500000000000001</v>
      </c>
      <c r="BF30" s="3">
        <v>1.1299999999999999</v>
      </c>
      <c r="BG30" s="3">
        <v>1.88</v>
      </c>
      <c r="BH30" s="14">
        <v>0.74199999999999999</v>
      </c>
      <c r="BI30" s="1" t="s">
        <v>98</v>
      </c>
      <c r="BJ30" s="1" t="s">
        <v>98</v>
      </c>
      <c r="BK30" s="1" t="s">
        <v>98</v>
      </c>
      <c r="BL30" s="1" t="s">
        <v>98</v>
      </c>
      <c r="BM30" s="1" t="s">
        <v>98</v>
      </c>
      <c r="BN30" s="1" t="s">
        <v>98</v>
      </c>
      <c r="BO30" s="1" t="s">
        <v>98</v>
      </c>
      <c r="BP30" s="1" t="s">
        <v>98</v>
      </c>
      <c r="BQ30" s="1" t="s">
        <v>98</v>
      </c>
      <c r="BR30" s="1" t="s">
        <v>98</v>
      </c>
      <c r="BS30" s="1" t="s">
        <v>98</v>
      </c>
      <c r="BT30" s="1" t="s">
        <v>98</v>
      </c>
      <c r="BU30" s="1" t="s">
        <v>98</v>
      </c>
      <c r="BV30" s="1" t="s">
        <v>98</v>
      </c>
      <c r="BW30" s="14">
        <v>0.52800000000000002</v>
      </c>
      <c r="BX30" s="3">
        <v>3.7</v>
      </c>
      <c r="BY30" s="2">
        <v>12.1</v>
      </c>
      <c r="BZ30" s="1" t="s">
        <v>98</v>
      </c>
      <c r="CA30" s="2">
        <v>13.6</v>
      </c>
      <c r="CB30" s="3">
        <v>9.58</v>
      </c>
      <c r="CC30" s="2">
        <v>11.2</v>
      </c>
      <c r="CD30" s="11">
        <v>2.5</v>
      </c>
      <c r="CE30" s="11" t="s">
        <v>98</v>
      </c>
      <c r="CF30" s="1" t="s">
        <v>98</v>
      </c>
      <c r="CG30" s="4">
        <f>Beams!$B$11/F30</f>
        <v>7113.9240506329106</v>
      </c>
      <c r="CH30" s="4">
        <f>Beams!$B$9/AO30</f>
        <v>5854.166666666667</v>
      </c>
      <c r="CI30" s="4">
        <f>Beams!$C$9/AS30</f>
        <v>40577.617328519853</v>
      </c>
      <c r="CJ30" s="4">
        <f>(Beams!$B$8*BE30)/(2*AQ30*T30)</f>
        <v>46553.404365904375</v>
      </c>
      <c r="CK30" s="4">
        <f>Beams!$C$8*BF30/(AM30*Q30)</f>
        <v>17929.418407679274</v>
      </c>
      <c r="CL30" s="4">
        <f>Beams!$B$12*T30/AX30</f>
        <v>83384.461152882213</v>
      </c>
      <c r="CM30" s="4">
        <f>Beams!$B$12*Q30/AX30</f>
        <v>51833.583959899748</v>
      </c>
      <c r="CN30" s="4">
        <f t="shared" si="0"/>
        <v>173861.16964280413</v>
      </c>
      <c r="CO30" s="4">
        <f t="shared" si="1"/>
        <v>109049.05438299291</v>
      </c>
      <c r="CP30" s="4"/>
      <c r="CQ30" s="3">
        <f>MIN(Beams!$B$21:$B$22)/MAX(CN30:CP30)-1</f>
        <v>-0.88496568819196497</v>
      </c>
    </row>
    <row r="31" spans="1:95" x14ac:dyDescent="0.55000000000000004">
      <c r="A31" s="1" t="s">
        <v>64</v>
      </c>
      <c r="B31" s="1" t="s">
        <v>496</v>
      </c>
      <c r="C31" s="1" t="s">
        <v>496</v>
      </c>
      <c r="D31" s="1" t="s">
        <v>98</v>
      </c>
      <c r="E31" s="3">
        <v>4.5</v>
      </c>
      <c r="F31" s="3">
        <v>1.34</v>
      </c>
      <c r="G31" s="3">
        <v>4</v>
      </c>
      <c r="H31" s="11">
        <v>4</v>
      </c>
      <c r="I31" s="1" t="s">
        <v>98</v>
      </c>
      <c r="J31" s="1" t="s">
        <v>98</v>
      </c>
      <c r="K31" s="1" t="s">
        <v>98</v>
      </c>
      <c r="L31" s="3">
        <v>1.52</v>
      </c>
      <c r="M31" s="11">
        <v>1.5</v>
      </c>
      <c r="N31" s="11" t="s">
        <v>98</v>
      </c>
      <c r="O31" s="1" t="s">
        <v>98</v>
      </c>
      <c r="P31" s="1" t="s">
        <v>98</v>
      </c>
      <c r="Q31" s="14">
        <v>0.125</v>
      </c>
      <c r="R31" s="11">
        <v>0.125</v>
      </c>
      <c r="S31" s="13">
        <v>6.25E-2</v>
      </c>
      <c r="T31" s="14">
        <v>0.29599999999999999</v>
      </c>
      <c r="U31" s="13">
        <v>0.3125</v>
      </c>
      <c r="V31" s="1" t="s">
        <v>98</v>
      </c>
      <c r="W31" s="1" t="s">
        <v>98</v>
      </c>
      <c r="X31" s="1" t="s">
        <v>98</v>
      </c>
      <c r="Y31" s="14">
        <v>0.75</v>
      </c>
      <c r="Z31" s="44">
        <v>0.75</v>
      </c>
      <c r="AA31" s="13" t="s">
        <v>98</v>
      </c>
      <c r="AB31" s="14">
        <v>0.47299999999999998</v>
      </c>
      <c r="AC31" s="1" t="s">
        <v>98</v>
      </c>
      <c r="AD31" s="14">
        <v>0.55600000000000005</v>
      </c>
      <c r="AE31" s="14">
        <v>0.30499999999999999</v>
      </c>
      <c r="AF31" s="1" t="s">
        <v>98</v>
      </c>
      <c r="AG31" s="1" t="s">
        <v>98</v>
      </c>
      <c r="AH31" s="1">
        <v>5.14</v>
      </c>
      <c r="AI31" s="1" t="s">
        <v>98</v>
      </c>
      <c r="AJ31" s="1">
        <v>21.6</v>
      </c>
      <c r="AK31" s="1" t="s">
        <v>98</v>
      </c>
      <c r="AL31" s="1" t="s">
        <v>98</v>
      </c>
      <c r="AM31" s="1">
        <v>3.53</v>
      </c>
      <c r="AN31" s="3">
        <v>2.0499999999999998</v>
      </c>
      <c r="AO31" s="1">
        <v>1.77</v>
      </c>
      <c r="AP31" s="3">
        <v>1.62</v>
      </c>
      <c r="AQ31" s="14">
        <v>0.26500000000000001</v>
      </c>
      <c r="AR31" s="14">
        <v>0.495</v>
      </c>
      <c r="AS31" s="14">
        <v>0.253</v>
      </c>
      <c r="AT31" s="14">
        <v>0.44500000000000001</v>
      </c>
      <c r="AU31" s="1" t="s">
        <v>98</v>
      </c>
      <c r="AV31" s="1" t="s">
        <v>98</v>
      </c>
      <c r="AW31" s="1" t="s">
        <v>98</v>
      </c>
      <c r="AX31" s="15">
        <v>3.0599999999999999E-2</v>
      </c>
      <c r="AY31" s="14">
        <v>0.77800000000000002</v>
      </c>
      <c r="AZ31" s="1" t="s">
        <v>98</v>
      </c>
      <c r="BA31" s="3">
        <v>1.55</v>
      </c>
      <c r="BB31" s="14">
        <v>0.193</v>
      </c>
      <c r="BC31" s="15">
        <v>8.8300000000000003E-2</v>
      </c>
      <c r="BD31" s="15">
        <v>4.4200000000000003E-2</v>
      </c>
      <c r="BE31" s="14">
        <v>0.76500000000000001</v>
      </c>
      <c r="BF31" s="3">
        <v>1.01</v>
      </c>
      <c r="BG31" s="3">
        <v>1.97</v>
      </c>
      <c r="BH31" s="14">
        <v>0.72699999999999998</v>
      </c>
      <c r="BI31" s="1" t="s">
        <v>98</v>
      </c>
      <c r="BJ31" s="1" t="s">
        <v>98</v>
      </c>
      <c r="BK31" s="1" t="s">
        <v>98</v>
      </c>
      <c r="BL31" s="1" t="s">
        <v>98</v>
      </c>
      <c r="BM31" s="1" t="s">
        <v>98</v>
      </c>
      <c r="BN31" s="1" t="s">
        <v>98</v>
      </c>
      <c r="BO31" s="1" t="s">
        <v>98</v>
      </c>
      <c r="BP31" s="1" t="s">
        <v>98</v>
      </c>
      <c r="BQ31" s="1" t="s">
        <v>98</v>
      </c>
      <c r="BR31" s="1" t="s">
        <v>98</v>
      </c>
      <c r="BS31" s="1" t="s">
        <v>98</v>
      </c>
      <c r="BT31" s="1" t="s">
        <v>98</v>
      </c>
      <c r="BU31" s="1" t="s">
        <v>98</v>
      </c>
      <c r="BV31" s="1" t="s">
        <v>98</v>
      </c>
      <c r="BW31" s="14">
        <v>0.50600000000000001</v>
      </c>
      <c r="BX31" s="3">
        <v>3.7</v>
      </c>
      <c r="BY31" s="2">
        <v>11.5</v>
      </c>
      <c r="BZ31" s="1" t="s">
        <v>98</v>
      </c>
      <c r="CA31" s="2">
        <v>13</v>
      </c>
      <c r="CB31" s="3">
        <v>9.52</v>
      </c>
      <c r="CC31" s="2">
        <v>11</v>
      </c>
      <c r="CD31" s="11">
        <v>2.5</v>
      </c>
      <c r="CE31" s="11" t="s">
        <v>98</v>
      </c>
      <c r="CF31" s="1" t="s">
        <v>98</v>
      </c>
      <c r="CG31" s="4">
        <f>Beams!$B$11/F31</f>
        <v>8388.059701492537</v>
      </c>
      <c r="CH31" s="4">
        <f>Beams!$B$9/AO31</f>
        <v>6350.2824858757058</v>
      </c>
      <c r="CI31" s="4">
        <f>Beams!$C$9/AS31</f>
        <v>44426.877470355728</v>
      </c>
      <c r="CJ31" s="4">
        <f>(Beams!$B$8*BE31)/(2*AQ31*T31)</f>
        <v>54810.04589495156</v>
      </c>
      <c r="CK31" s="4">
        <f>Beams!$C$8*BF31/(AM31*Q31)</f>
        <v>25727.818696883853</v>
      </c>
      <c r="CL31" s="4">
        <f>Beams!$B$12*T31/AX31</f>
        <v>108726.79738562091</v>
      </c>
      <c r="CM31" s="4">
        <f>Beams!$B$12*Q31/AX31</f>
        <v>45915.032679738564</v>
      </c>
      <c r="CN31" s="4">
        <f t="shared" si="0"/>
        <v>219037.65890679258</v>
      </c>
      <c r="CO31" s="4">
        <f t="shared" si="1"/>
        <v>108677.76156965272</v>
      </c>
      <c r="CP31" s="4"/>
      <c r="CQ31" s="3">
        <f>MIN(Beams!$B$21:$B$22)/MAX(CN31:CP31)-1</f>
        <v>-0.90869150035743107</v>
      </c>
    </row>
    <row r="32" spans="1:95" x14ac:dyDescent="0.55000000000000004">
      <c r="A32" s="1" t="s">
        <v>64</v>
      </c>
      <c r="B32" s="1" t="s">
        <v>497</v>
      </c>
      <c r="C32" s="1" t="s">
        <v>497</v>
      </c>
      <c r="D32" s="1" t="s">
        <v>98</v>
      </c>
      <c r="E32" s="3">
        <v>6</v>
      </c>
      <c r="F32" s="3">
        <v>1.76</v>
      </c>
      <c r="G32" s="3">
        <v>3</v>
      </c>
      <c r="H32" s="11">
        <v>3</v>
      </c>
      <c r="I32" s="1" t="s">
        <v>98</v>
      </c>
      <c r="J32" s="1" t="s">
        <v>98</v>
      </c>
      <c r="K32" s="1" t="s">
        <v>98</v>
      </c>
      <c r="L32" s="3">
        <v>1.6</v>
      </c>
      <c r="M32" s="11">
        <v>1.625</v>
      </c>
      <c r="N32" s="11" t="s">
        <v>98</v>
      </c>
      <c r="O32" s="1" t="s">
        <v>98</v>
      </c>
      <c r="P32" s="1" t="s">
        <v>98</v>
      </c>
      <c r="Q32" s="14">
        <v>0.35599999999999998</v>
      </c>
      <c r="R32" s="11">
        <v>0.375</v>
      </c>
      <c r="S32" s="13">
        <v>0.1875</v>
      </c>
      <c r="T32" s="14">
        <v>0.27300000000000002</v>
      </c>
      <c r="U32" s="13">
        <v>0.25</v>
      </c>
      <c r="V32" s="1" t="s">
        <v>98</v>
      </c>
      <c r="W32" s="1" t="s">
        <v>98</v>
      </c>
      <c r="X32" s="1" t="s">
        <v>98</v>
      </c>
      <c r="Y32" s="14">
        <v>0.68799999999999994</v>
      </c>
      <c r="Z32" s="44">
        <v>0.6875</v>
      </c>
      <c r="AA32" s="13" t="s">
        <v>98</v>
      </c>
      <c r="AB32" s="14">
        <v>0.45500000000000002</v>
      </c>
      <c r="AC32" s="1" t="s">
        <v>98</v>
      </c>
      <c r="AD32" s="14">
        <v>0.32200000000000001</v>
      </c>
      <c r="AE32" s="14">
        <v>0.29399999999999998</v>
      </c>
      <c r="AF32" s="1" t="s">
        <v>98</v>
      </c>
      <c r="AG32" s="1" t="s">
        <v>98</v>
      </c>
      <c r="AH32" s="1">
        <v>5.86</v>
      </c>
      <c r="AI32" s="1" t="s">
        <v>98</v>
      </c>
      <c r="AJ32" s="1">
        <v>5.03</v>
      </c>
      <c r="AK32" s="1" t="s">
        <v>98</v>
      </c>
      <c r="AL32" s="1" t="s">
        <v>98</v>
      </c>
      <c r="AM32" s="3">
        <v>2.0699999999999998</v>
      </c>
      <c r="AN32" s="3">
        <v>1.74</v>
      </c>
      <c r="AO32" s="3">
        <v>1.38</v>
      </c>
      <c r="AP32" s="3">
        <v>1.0900000000000001</v>
      </c>
      <c r="AQ32" s="14">
        <v>0.3</v>
      </c>
      <c r="AR32" s="14">
        <v>0.54300000000000004</v>
      </c>
      <c r="AS32" s="14">
        <v>0.26300000000000001</v>
      </c>
      <c r="AT32" s="14">
        <v>0.41299999999999998</v>
      </c>
      <c r="AU32" s="1" t="s">
        <v>98</v>
      </c>
      <c r="AV32" s="1" t="s">
        <v>98</v>
      </c>
      <c r="AW32" s="1" t="s">
        <v>98</v>
      </c>
      <c r="AX32" s="15">
        <v>7.2499999999999995E-2</v>
      </c>
      <c r="AY32" s="14">
        <v>0.46200000000000002</v>
      </c>
      <c r="AZ32" s="1" t="s">
        <v>98</v>
      </c>
      <c r="BA32" s="3">
        <v>1.26</v>
      </c>
      <c r="BB32" s="14">
        <v>0.158</v>
      </c>
      <c r="BC32" s="14">
        <v>0.112</v>
      </c>
      <c r="BD32" s="15">
        <v>5.3800000000000001E-2</v>
      </c>
      <c r="BE32" s="14">
        <v>0.46300000000000002</v>
      </c>
      <c r="BF32" s="14">
        <v>0.86399999999999999</v>
      </c>
      <c r="BG32" s="3">
        <v>1.4</v>
      </c>
      <c r="BH32" s="14">
        <v>0.69</v>
      </c>
      <c r="BI32" s="1" t="s">
        <v>98</v>
      </c>
      <c r="BJ32" s="1" t="s">
        <v>98</v>
      </c>
      <c r="BK32" s="1" t="s">
        <v>98</v>
      </c>
      <c r="BL32" s="1" t="s">
        <v>98</v>
      </c>
      <c r="BM32" s="1" t="s">
        <v>98</v>
      </c>
      <c r="BN32" s="1" t="s">
        <v>98</v>
      </c>
      <c r="BO32" s="1" t="s">
        <v>98</v>
      </c>
      <c r="BP32" s="1" t="s">
        <v>98</v>
      </c>
      <c r="BQ32" s="1" t="s">
        <v>98</v>
      </c>
      <c r="BR32" s="1" t="s">
        <v>98</v>
      </c>
      <c r="BS32" s="1" t="s">
        <v>98</v>
      </c>
      <c r="BT32" s="1" t="s">
        <v>98</v>
      </c>
      <c r="BU32" s="1" t="s">
        <v>98</v>
      </c>
      <c r="BV32" s="1" t="s">
        <v>98</v>
      </c>
      <c r="BW32" s="14">
        <v>0.51900000000000002</v>
      </c>
      <c r="BX32" s="3">
        <v>2.73</v>
      </c>
      <c r="BY32" s="2">
        <v>10.1</v>
      </c>
      <c r="BZ32" s="1" t="s">
        <v>98</v>
      </c>
      <c r="CA32" s="2">
        <v>11.7</v>
      </c>
      <c r="CB32" s="3">
        <v>7.6</v>
      </c>
      <c r="CC32" s="3">
        <v>9.1999999999999993</v>
      </c>
      <c r="CD32" s="11">
        <v>1.625</v>
      </c>
      <c r="CE32" s="11" t="s">
        <v>98</v>
      </c>
      <c r="CF32" s="1" t="s">
        <v>98</v>
      </c>
      <c r="CG32" s="4">
        <f>Beams!$B$11/F32</f>
        <v>6386.363636363636</v>
      </c>
      <c r="CH32" s="4">
        <f>Beams!$B$9/AO32</f>
        <v>8144.9275362318849</v>
      </c>
      <c r="CI32" s="4">
        <f>Beams!$C$9/AS32</f>
        <v>42737.64258555133</v>
      </c>
      <c r="CJ32" s="4">
        <f>(Beams!$B$8*BE32)/(2*AQ32*T32)</f>
        <v>31771.184371184369</v>
      </c>
      <c r="CK32" s="4">
        <f>Beams!$C$8*BF32/(AM32*Q32)</f>
        <v>13178.309721543725</v>
      </c>
      <c r="CL32" s="4">
        <f>Beams!$B$12*T32/AX32</f>
        <v>42324.413793103457</v>
      </c>
      <c r="CM32" s="4">
        <f>Beams!$B$12*Q32/AX32</f>
        <v>55192.275862068964</v>
      </c>
      <c r="CN32" s="4">
        <f t="shared" si="0"/>
        <v>108083.40877131846</v>
      </c>
      <c r="CO32" s="4">
        <f t="shared" si="1"/>
        <v>113751.02751030416</v>
      </c>
      <c r="CP32" s="4"/>
      <c r="CQ32" s="3">
        <f>MIN(Beams!$B$21:$B$22)/MAX(CN32:CP32)-1</f>
        <v>-0.82417741239138875</v>
      </c>
    </row>
    <row r="33" spans="1:95" x14ac:dyDescent="0.55000000000000004">
      <c r="A33" s="1" t="s">
        <v>64</v>
      </c>
      <c r="B33" s="1" t="s">
        <v>498</v>
      </c>
      <c r="C33" s="1" t="s">
        <v>498</v>
      </c>
      <c r="D33" s="1" t="s">
        <v>98</v>
      </c>
      <c r="E33" s="3">
        <v>5</v>
      </c>
      <c r="F33" s="3">
        <v>1.47</v>
      </c>
      <c r="G33" s="3">
        <v>3</v>
      </c>
      <c r="H33" s="11">
        <v>3</v>
      </c>
      <c r="I33" s="1" t="s">
        <v>98</v>
      </c>
      <c r="J33" s="1" t="s">
        <v>98</v>
      </c>
      <c r="K33" s="1" t="s">
        <v>98</v>
      </c>
      <c r="L33" s="3">
        <v>1.5</v>
      </c>
      <c r="M33" s="11">
        <v>1.5</v>
      </c>
      <c r="N33" s="11" t="s">
        <v>98</v>
      </c>
      <c r="O33" s="1" t="s">
        <v>98</v>
      </c>
      <c r="P33" s="1" t="s">
        <v>98</v>
      </c>
      <c r="Q33" s="14">
        <v>0.25800000000000001</v>
      </c>
      <c r="R33" s="11">
        <v>0.25</v>
      </c>
      <c r="S33" s="13">
        <v>0.125</v>
      </c>
      <c r="T33" s="14">
        <v>0.27300000000000002</v>
      </c>
      <c r="U33" s="13">
        <v>0.25</v>
      </c>
      <c r="V33" s="1" t="s">
        <v>98</v>
      </c>
      <c r="W33" s="1" t="s">
        <v>98</v>
      </c>
      <c r="X33" s="1" t="s">
        <v>98</v>
      </c>
      <c r="Y33" s="14">
        <v>0.68799999999999994</v>
      </c>
      <c r="Z33" s="44">
        <v>0.6875</v>
      </c>
      <c r="AA33" s="13" t="s">
        <v>98</v>
      </c>
      <c r="AB33" s="14">
        <v>0.439</v>
      </c>
      <c r="AC33" s="1" t="s">
        <v>98</v>
      </c>
      <c r="AD33" s="14">
        <v>0.39200000000000002</v>
      </c>
      <c r="AE33" s="14">
        <v>0.245</v>
      </c>
      <c r="AF33" s="1" t="s">
        <v>98</v>
      </c>
      <c r="AG33" s="1" t="s">
        <v>98</v>
      </c>
      <c r="AH33" s="1">
        <v>5.49</v>
      </c>
      <c r="AI33" s="1" t="s">
        <v>98</v>
      </c>
      <c r="AJ33" s="1">
        <v>6.94</v>
      </c>
      <c r="AK33" s="1" t="s">
        <v>98</v>
      </c>
      <c r="AL33" s="1" t="s">
        <v>98</v>
      </c>
      <c r="AM33" s="3">
        <v>1.85</v>
      </c>
      <c r="AN33" s="3">
        <v>1.52</v>
      </c>
      <c r="AO33" s="3">
        <v>1.23</v>
      </c>
      <c r="AP33" s="3">
        <v>1.1200000000000001</v>
      </c>
      <c r="AQ33" s="14">
        <v>0.24099999999999999</v>
      </c>
      <c r="AR33" s="14">
        <v>0.46400000000000002</v>
      </c>
      <c r="AS33" s="14">
        <v>0.22800000000000001</v>
      </c>
      <c r="AT33" s="14">
        <v>0.40500000000000003</v>
      </c>
      <c r="AU33" s="1" t="s">
        <v>98</v>
      </c>
      <c r="AV33" s="1" t="s">
        <v>98</v>
      </c>
      <c r="AW33" s="1" t="s">
        <v>98</v>
      </c>
      <c r="AX33" s="15">
        <v>4.2500000000000003E-2</v>
      </c>
      <c r="AY33" s="14">
        <v>0.379</v>
      </c>
      <c r="AZ33" s="1" t="s">
        <v>98</v>
      </c>
      <c r="BA33" s="3">
        <v>1.1599999999999999</v>
      </c>
      <c r="BB33" s="14">
        <v>0.13500000000000001</v>
      </c>
      <c r="BC33" s="15">
        <v>8.4000000000000005E-2</v>
      </c>
      <c r="BD33" s="15">
        <v>4.1200000000000001E-2</v>
      </c>
      <c r="BE33" s="14">
        <v>0.46200000000000002</v>
      </c>
      <c r="BF33" s="14">
        <v>0.753</v>
      </c>
      <c r="BG33" s="3">
        <v>1.45</v>
      </c>
      <c r="BH33" s="14">
        <v>0.67300000000000004</v>
      </c>
      <c r="BI33" s="1" t="s">
        <v>98</v>
      </c>
      <c r="BJ33" s="1" t="s">
        <v>98</v>
      </c>
      <c r="BK33" s="1" t="s">
        <v>98</v>
      </c>
      <c r="BL33" s="1" t="s">
        <v>98</v>
      </c>
      <c r="BM33" s="1" t="s">
        <v>98</v>
      </c>
      <c r="BN33" s="1" t="s">
        <v>98</v>
      </c>
      <c r="BO33" s="1" t="s">
        <v>98</v>
      </c>
      <c r="BP33" s="1" t="s">
        <v>98</v>
      </c>
      <c r="BQ33" s="1" t="s">
        <v>98</v>
      </c>
      <c r="BR33" s="1" t="s">
        <v>98</v>
      </c>
      <c r="BS33" s="1" t="s">
        <v>98</v>
      </c>
      <c r="BT33" s="1" t="s">
        <v>98</v>
      </c>
      <c r="BU33" s="1" t="s">
        <v>98</v>
      </c>
      <c r="BV33" s="1" t="s">
        <v>98</v>
      </c>
      <c r="BW33" s="14">
        <v>0.496</v>
      </c>
      <c r="BX33" s="3">
        <v>2.73</v>
      </c>
      <c r="BY33" s="3">
        <v>9.86</v>
      </c>
      <c r="BZ33" s="1" t="s">
        <v>98</v>
      </c>
      <c r="CA33" s="2">
        <v>11.4</v>
      </c>
      <c r="CB33" s="3">
        <v>7.5</v>
      </c>
      <c r="CC33" s="3">
        <v>9</v>
      </c>
      <c r="CD33" s="11">
        <v>1.625</v>
      </c>
      <c r="CE33" s="11" t="s">
        <v>98</v>
      </c>
      <c r="CF33" s="1" t="s">
        <v>98</v>
      </c>
      <c r="CG33" s="4">
        <f>Beams!$B$11/F33</f>
        <v>7646.2585034013609</v>
      </c>
      <c r="CH33" s="4">
        <f>Beams!$B$9/AO33</f>
        <v>9138.2113821138209</v>
      </c>
      <c r="CI33" s="4">
        <f>Beams!$C$9/AS33</f>
        <v>49298.245614035084</v>
      </c>
      <c r="CJ33" s="4">
        <f>(Beams!$B$8*BE33)/(2*AQ33*T33)</f>
        <v>39463.772741781038</v>
      </c>
      <c r="CK33" s="4">
        <f>Beams!$C$8*BF33/(AM33*Q33)</f>
        <v>17732.495285983656</v>
      </c>
      <c r="CL33" s="4">
        <f>Beams!$B$12*T33/AX33</f>
        <v>72200.470588235301</v>
      </c>
      <c r="CM33" s="4">
        <f>Beams!$B$12*Q33/AX33</f>
        <v>68233.411764705874</v>
      </c>
      <c r="CN33" s="4">
        <f t="shared" si="0"/>
        <v>157091.74779194233</v>
      </c>
      <c r="CO33" s="4">
        <f t="shared" si="1"/>
        <v>138843.95881043043</v>
      </c>
      <c r="CP33" s="4"/>
      <c r="CQ33" s="3">
        <f>MIN(Beams!$B$21:$B$22)/MAX(CN33:CP33)-1</f>
        <v>-0.87268586490941158</v>
      </c>
    </row>
    <row r="34" spans="1:95" x14ac:dyDescent="0.55000000000000004">
      <c r="A34" s="1" t="s">
        <v>64</v>
      </c>
      <c r="B34" s="1" t="s">
        <v>499</v>
      </c>
      <c r="C34" s="1" t="s">
        <v>499</v>
      </c>
      <c r="D34" s="1" t="s">
        <v>98</v>
      </c>
      <c r="E34" s="3">
        <v>4.0999999999999996</v>
      </c>
      <c r="F34" s="3">
        <v>1.2</v>
      </c>
      <c r="G34" s="3">
        <v>3</v>
      </c>
      <c r="H34" s="11">
        <v>3</v>
      </c>
      <c r="I34" s="1" t="s">
        <v>98</v>
      </c>
      <c r="J34" s="1" t="s">
        <v>98</v>
      </c>
      <c r="K34" s="1" t="s">
        <v>98</v>
      </c>
      <c r="L34" s="3">
        <v>1.41</v>
      </c>
      <c r="M34" s="11">
        <v>1.375</v>
      </c>
      <c r="N34" s="11" t="s">
        <v>98</v>
      </c>
      <c r="O34" s="1" t="s">
        <v>98</v>
      </c>
      <c r="P34" s="1" t="s">
        <v>98</v>
      </c>
      <c r="Q34" s="14">
        <v>0.17</v>
      </c>
      <c r="R34" s="11">
        <v>0.1875</v>
      </c>
      <c r="S34" s="13">
        <v>0.125</v>
      </c>
      <c r="T34" s="14">
        <v>0.27300000000000002</v>
      </c>
      <c r="U34" s="13">
        <v>0.25</v>
      </c>
      <c r="V34" s="1" t="s">
        <v>98</v>
      </c>
      <c r="W34" s="1" t="s">
        <v>98</v>
      </c>
      <c r="X34" s="1" t="s">
        <v>98</v>
      </c>
      <c r="Y34" s="14">
        <v>0.68799999999999994</v>
      </c>
      <c r="Z34" s="44">
        <v>0.6875</v>
      </c>
      <c r="AA34" s="13" t="s">
        <v>98</v>
      </c>
      <c r="AB34" s="14">
        <v>0.437</v>
      </c>
      <c r="AC34" s="1" t="s">
        <v>98</v>
      </c>
      <c r="AD34" s="14">
        <v>0.46100000000000002</v>
      </c>
      <c r="AE34" s="14">
        <v>0.26200000000000001</v>
      </c>
      <c r="AF34" s="1" t="s">
        <v>98</v>
      </c>
      <c r="AG34" s="1" t="s">
        <v>98</v>
      </c>
      <c r="AH34" s="1">
        <v>5.16</v>
      </c>
      <c r="AI34" s="1" t="s">
        <v>98</v>
      </c>
      <c r="AJ34" s="2">
        <v>10.5</v>
      </c>
      <c r="AK34" s="1" t="s">
        <v>98</v>
      </c>
      <c r="AL34" s="1" t="s">
        <v>98</v>
      </c>
      <c r="AM34" s="3">
        <v>1.65</v>
      </c>
      <c r="AN34" s="3">
        <v>1.32</v>
      </c>
      <c r="AO34" s="3">
        <v>1.1000000000000001</v>
      </c>
      <c r="AP34" s="3">
        <v>1.18</v>
      </c>
      <c r="AQ34" s="14">
        <v>0.191</v>
      </c>
      <c r="AR34" s="14">
        <v>0.39900000000000002</v>
      </c>
      <c r="AS34" s="14">
        <v>0.19600000000000001</v>
      </c>
      <c r="AT34" s="14">
        <v>0.39800000000000002</v>
      </c>
      <c r="AU34" s="1" t="s">
        <v>98</v>
      </c>
      <c r="AV34" s="1" t="s">
        <v>98</v>
      </c>
      <c r="AW34" s="1" t="s">
        <v>98</v>
      </c>
      <c r="AX34" s="15">
        <v>2.69E-2</v>
      </c>
      <c r="AY34" s="14">
        <v>0.307</v>
      </c>
      <c r="AZ34" s="1" t="s">
        <v>98</v>
      </c>
      <c r="BA34" s="3">
        <v>1.06</v>
      </c>
      <c r="BB34" s="14">
        <v>0.113</v>
      </c>
      <c r="BC34" s="15">
        <v>5.7500000000000002E-2</v>
      </c>
      <c r="BD34" s="15">
        <v>2.9000000000000001E-2</v>
      </c>
      <c r="BE34" s="14">
        <v>0.46200000000000002</v>
      </c>
      <c r="BF34" s="14">
        <v>0.65300000000000002</v>
      </c>
      <c r="BG34" s="3">
        <v>1.53</v>
      </c>
      <c r="BH34" s="14">
        <v>0.65500000000000003</v>
      </c>
      <c r="BI34" s="1" t="s">
        <v>98</v>
      </c>
      <c r="BJ34" s="1" t="s">
        <v>98</v>
      </c>
      <c r="BK34" s="1" t="s">
        <v>98</v>
      </c>
      <c r="BL34" s="1" t="s">
        <v>98</v>
      </c>
      <c r="BM34" s="1" t="s">
        <v>98</v>
      </c>
      <c r="BN34" s="1" t="s">
        <v>98</v>
      </c>
      <c r="BO34" s="1" t="s">
        <v>98</v>
      </c>
      <c r="BP34" s="1" t="s">
        <v>98</v>
      </c>
      <c r="BQ34" s="1" t="s">
        <v>98</v>
      </c>
      <c r="BR34" s="1" t="s">
        <v>98</v>
      </c>
      <c r="BS34" s="1" t="s">
        <v>98</v>
      </c>
      <c r="BT34" s="1" t="s">
        <v>98</v>
      </c>
      <c r="BU34" s="1" t="s">
        <v>98</v>
      </c>
      <c r="BV34" s="1" t="s">
        <v>98</v>
      </c>
      <c r="BW34" s="14">
        <v>0.46899999999999997</v>
      </c>
      <c r="BX34" s="3">
        <v>2.73</v>
      </c>
      <c r="BY34" s="3">
        <v>9.61</v>
      </c>
      <c r="BZ34" s="1" t="s">
        <v>98</v>
      </c>
      <c r="CA34" s="2">
        <v>11</v>
      </c>
      <c r="CB34" s="3">
        <v>7.41</v>
      </c>
      <c r="CC34" s="3">
        <v>8.82</v>
      </c>
      <c r="CD34" s="11">
        <v>1.625</v>
      </c>
      <c r="CE34" s="11" t="s">
        <v>98</v>
      </c>
      <c r="CF34" s="1" t="s">
        <v>98</v>
      </c>
      <c r="CG34" s="4">
        <f>Beams!$B$11/F34</f>
        <v>9366.6666666666679</v>
      </c>
      <c r="CH34" s="4">
        <f>Beams!$B$9/AO34</f>
        <v>10218.181818181818</v>
      </c>
      <c r="CI34" s="4">
        <f>Beams!$C$9/AS34</f>
        <v>57346.9387755102</v>
      </c>
      <c r="CJ34" s="4">
        <f>(Beams!$B$8*BE34)/(2*AQ34*T34)</f>
        <v>49794.603302456708</v>
      </c>
      <c r="CK34" s="4">
        <f>Beams!$C$8*BF34/(AM34*Q34)</f>
        <v>26166.559714795007</v>
      </c>
      <c r="CL34" s="4">
        <f>Beams!$B$12*T34/AX34</f>
        <v>114071.37546468402</v>
      </c>
      <c r="CM34" s="4">
        <f>Beams!$B$12*Q34/AX34</f>
        <v>71033.457249070634</v>
      </c>
      <c r="CN34" s="4">
        <f t="shared" si="0"/>
        <v>228897.01515405337</v>
      </c>
      <c r="CO34" s="4">
        <f t="shared" si="1"/>
        <v>152019.15201468376</v>
      </c>
      <c r="CP34" s="4"/>
      <c r="CQ34" s="3">
        <f>MIN(Beams!$B$21:$B$22)/MAX(CN34:CP34)-1</f>
        <v>-0.91262446132580843</v>
      </c>
    </row>
    <row r="35" spans="1:95" x14ac:dyDescent="0.55000000000000004">
      <c r="A35" s="1" t="s">
        <v>64</v>
      </c>
      <c r="B35" s="1" t="s">
        <v>500</v>
      </c>
      <c r="C35" s="1" t="s">
        <v>500</v>
      </c>
      <c r="D35" s="1" t="s">
        <v>98</v>
      </c>
      <c r="E35" s="3">
        <v>3.5</v>
      </c>
      <c r="F35" s="3">
        <v>1.0900000000000001</v>
      </c>
      <c r="G35" s="3">
        <v>3</v>
      </c>
      <c r="H35" s="11">
        <v>3</v>
      </c>
      <c r="I35" s="1" t="s">
        <v>98</v>
      </c>
      <c r="J35" s="1" t="s">
        <v>98</v>
      </c>
      <c r="K35" s="1" t="s">
        <v>98</v>
      </c>
      <c r="L35" s="3">
        <v>1.37</v>
      </c>
      <c r="M35" s="11">
        <v>1.375</v>
      </c>
      <c r="N35" s="11" t="s">
        <v>98</v>
      </c>
      <c r="O35" s="1" t="s">
        <v>98</v>
      </c>
      <c r="P35" s="1" t="s">
        <v>98</v>
      </c>
      <c r="Q35" s="14">
        <v>0.13200000000000001</v>
      </c>
      <c r="R35" s="11">
        <v>0.125</v>
      </c>
      <c r="S35" s="13">
        <v>6.25E-2</v>
      </c>
      <c r="T35" s="14">
        <v>0.27300000000000002</v>
      </c>
      <c r="U35" s="13">
        <v>0.25</v>
      </c>
      <c r="V35" s="1" t="s">
        <v>98</v>
      </c>
      <c r="W35" s="1" t="s">
        <v>98</v>
      </c>
      <c r="X35" s="1" t="s">
        <v>98</v>
      </c>
      <c r="Y35" s="14">
        <v>0.68799999999999994</v>
      </c>
      <c r="Z35" s="44">
        <v>0.6875</v>
      </c>
      <c r="AA35" s="13" t="s">
        <v>98</v>
      </c>
      <c r="AB35" s="14">
        <v>0.443</v>
      </c>
      <c r="AC35" s="1" t="s">
        <v>98</v>
      </c>
      <c r="AD35" s="14">
        <v>0.49299999999999999</v>
      </c>
      <c r="AE35" s="14">
        <v>0.29599999999999999</v>
      </c>
      <c r="AF35" s="1" t="s">
        <v>98</v>
      </c>
      <c r="AG35" s="1" t="s">
        <v>98</v>
      </c>
      <c r="AH35" s="1">
        <v>5.0199999999999996</v>
      </c>
      <c r="AI35" s="1" t="s">
        <v>98</v>
      </c>
      <c r="AJ35" s="1">
        <v>13.6</v>
      </c>
      <c r="AK35" s="1" t="s">
        <v>98</v>
      </c>
      <c r="AL35" s="1" t="s">
        <v>98</v>
      </c>
      <c r="AM35" s="3">
        <v>1.57</v>
      </c>
      <c r="AN35" s="3">
        <v>1.24</v>
      </c>
      <c r="AO35" s="3">
        <v>1.04</v>
      </c>
      <c r="AP35" s="3">
        <v>1.2</v>
      </c>
      <c r="AQ35" s="14">
        <v>0.16900000000000001</v>
      </c>
      <c r="AR35" s="14">
        <v>0.36399999999999999</v>
      </c>
      <c r="AS35" s="14">
        <v>0.182</v>
      </c>
      <c r="AT35" s="14">
        <v>0.39400000000000002</v>
      </c>
      <c r="AU35" s="1" t="s">
        <v>98</v>
      </c>
      <c r="AV35" s="1" t="s">
        <v>98</v>
      </c>
      <c r="AW35" s="1" t="s">
        <v>98</v>
      </c>
      <c r="AX35" s="15">
        <v>2.2599999999999999E-2</v>
      </c>
      <c r="AY35" s="14">
        <v>0.27600000000000002</v>
      </c>
      <c r="AZ35" s="1" t="s">
        <v>98</v>
      </c>
      <c r="BA35" s="3">
        <v>1.02</v>
      </c>
      <c r="BB35" s="14">
        <v>0.10299999999999999</v>
      </c>
      <c r="BC35" s="15">
        <v>4.5199999999999997E-2</v>
      </c>
      <c r="BD35" s="15">
        <v>2.35E-2</v>
      </c>
      <c r="BE35" s="14">
        <v>0.46100000000000002</v>
      </c>
      <c r="BF35" s="14">
        <v>0.60899999999999999</v>
      </c>
      <c r="BG35" s="3">
        <v>1.57</v>
      </c>
      <c r="BH35" s="14">
        <v>0.64600000000000002</v>
      </c>
      <c r="BI35" s="1" t="s">
        <v>98</v>
      </c>
      <c r="BJ35" s="1" t="s">
        <v>98</v>
      </c>
      <c r="BK35" s="1" t="s">
        <v>98</v>
      </c>
      <c r="BL35" s="1" t="s">
        <v>98</v>
      </c>
      <c r="BM35" s="1" t="s">
        <v>98</v>
      </c>
      <c r="BN35" s="1" t="s">
        <v>98</v>
      </c>
      <c r="BO35" s="1" t="s">
        <v>98</v>
      </c>
      <c r="BP35" s="1" t="s">
        <v>98</v>
      </c>
      <c r="BQ35" s="1" t="s">
        <v>98</v>
      </c>
      <c r="BR35" s="1" t="s">
        <v>98</v>
      </c>
      <c r="BS35" s="1" t="s">
        <v>98</v>
      </c>
      <c r="BT35" s="1" t="s">
        <v>98</v>
      </c>
      <c r="BU35" s="1" t="s">
        <v>98</v>
      </c>
      <c r="BV35" s="1" t="s">
        <v>98</v>
      </c>
      <c r="BW35" s="14">
        <v>0.45600000000000002</v>
      </c>
      <c r="BX35" s="3">
        <v>2.73</v>
      </c>
      <c r="BY35" s="3">
        <v>9.5</v>
      </c>
      <c r="BZ35" s="1" t="s">
        <v>98</v>
      </c>
      <c r="CA35" s="2">
        <v>10.9</v>
      </c>
      <c r="CB35" s="3">
        <v>7.37</v>
      </c>
      <c r="CC35" s="3">
        <v>8.74</v>
      </c>
      <c r="CD35" s="11">
        <v>1.625</v>
      </c>
      <c r="CE35" s="11" t="s">
        <v>98</v>
      </c>
      <c r="CF35" s="1" t="s">
        <v>98</v>
      </c>
      <c r="CG35" s="4">
        <f>Beams!$B$11/F35</f>
        <v>10311.926605504586</v>
      </c>
      <c r="CH35" s="4">
        <f>Beams!$B$9/AO35</f>
        <v>10807.692307692307</v>
      </c>
      <c r="CI35" s="4">
        <f>Beams!$C$9/AS35</f>
        <v>61758.241758241762</v>
      </c>
      <c r="CJ35" s="4">
        <f>(Beams!$B$8*BE35)/(2*AQ35*T35)</f>
        <v>56154.929882740529</v>
      </c>
      <c r="CK35" s="4">
        <f>Beams!$C$8*BF35/(AM35*Q35)</f>
        <v>33030.11001737116</v>
      </c>
      <c r="CL35" s="4">
        <f>Beams!$B$12*T35/AX35</f>
        <v>135775.22123893807</v>
      </c>
      <c r="CM35" s="4">
        <f>Beams!$B$12*Q35/AX35</f>
        <v>65649.557522123898</v>
      </c>
      <c r="CN35" s="4">
        <f t="shared" si="0"/>
        <v>267644.54103778891</v>
      </c>
      <c r="CO35" s="4">
        <f t="shared" si="1"/>
        <v>151892.38789783145</v>
      </c>
      <c r="CP35" s="4"/>
      <c r="CQ35" s="3">
        <f>MIN(Beams!$B$21:$B$22)/MAX(CN35:CP35)-1</f>
        <v>-0.92527402231911693</v>
      </c>
    </row>
  </sheetData>
  <mergeCells count="5">
    <mergeCell ref="CQ1:CQ3"/>
    <mergeCell ref="CH1:CI1"/>
    <mergeCell ref="CJ1:CK1"/>
    <mergeCell ref="CL1:CM1"/>
    <mergeCell ref="CN1:C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746F-9D58-4C41-9FB2-4492663F1010}">
  <sheetPr codeName="Sheet15">
    <tabColor theme="3"/>
  </sheetPr>
  <dimension ref="A1:CQ43"/>
  <sheetViews>
    <sheetView topLeftCell="BF35" workbookViewId="0">
      <selection activeCell="CG4" sqref="CG4:CQ43"/>
    </sheetView>
  </sheetViews>
  <sheetFormatPr defaultRowHeight="14.4" x14ac:dyDescent="0.55000000000000004"/>
  <cols>
    <col min="1" max="1" width="0" hidden="1" customWidth="1"/>
    <col min="2" max="2" width="21.41796875" bestFit="1" customWidth="1"/>
    <col min="3" max="3" width="18.20703125" bestFit="1" customWidth="1"/>
    <col min="4" max="4" width="0" hidden="1" customWidth="1"/>
    <col min="9" max="11" width="0" hidden="1" customWidth="1"/>
    <col min="14" max="16" width="0" hidden="1" customWidth="1"/>
    <col min="22" max="24" width="0" hidden="1" customWidth="1"/>
    <col min="27" max="27" width="0" hidden="1" customWidth="1"/>
    <col min="29" max="29" width="0" hidden="1" customWidth="1"/>
    <col min="32" max="33" width="0" hidden="1" customWidth="1"/>
    <col min="35" max="35" width="0" hidden="1" customWidth="1"/>
    <col min="37" max="38" width="0" hidden="1" customWidth="1"/>
    <col min="47" max="49" width="0" hidden="1" customWidth="1"/>
    <col min="52" max="52" width="0" hidden="1" customWidth="1"/>
    <col min="61" max="74" width="0" hidden="1" customWidth="1"/>
    <col min="78" max="78" width="0" hidden="1" customWidth="1"/>
    <col min="84" max="84" width="0" hidden="1" customWidth="1"/>
  </cols>
  <sheetData>
    <row r="1" spans="1:95" ht="14.7" thickBot="1" x14ac:dyDescent="0.6">
      <c r="CG1" s="20" t="s">
        <v>391</v>
      </c>
      <c r="CH1" s="127" t="s">
        <v>388</v>
      </c>
      <c r="CI1" s="128"/>
      <c r="CJ1" s="129" t="s">
        <v>393</v>
      </c>
      <c r="CK1" s="129"/>
      <c r="CL1" s="125" t="s">
        <v>394</v>
      </c>
      <c r="CM1" s="125"/>
      <c r="CN1" s="126" t="s">
        <v>397</v>
      </c>
      <c r="CO1" s="126"/>
      <c r="CP1" s="126"/>
      <c r="CQ1" s="123" t="s">
        <v>399</v>
      </c>
    </row>
    <row r="2" spans="1:95" x14ac:dyDescent="0.55000000000000004">
      <c r="CG2" s="23" t="s">
        <v>392</v>
      </c>
      <c r="CH2" s="30" t="s">
        <v>389</v>
      </c>
      <c r="CI2" s="22" t="s">
        <v>390</v>
      </c>
      <c r="CJ2" s="24" t="s">
        <v>389</v>
      </c>
      <c r="CK2" s="24" t="s">
        <v>390</v>
      </c>
      <c r="CL2" s="22" t="s">
        <v>395</v>
      </c>
      <c r="CM2" s="22" t="s">
        <v>396</v>
      </c>
      <c r="CN2" s="25" t="s">
        <v>395</v>
      </c>
      <c r="CO2" s="24" t="s">
        <v>398</v>
      </c>
      <c r="CP2" s="24"/>
      <c r="CQ2" s="123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41"/>
      <c r="CH3" s="40"/>
      <c r="CI3" s="29"/>
      <c r="CJ3" s="41"/>
      <c r="CK3" s="41"/>
      <c r="CL3" s="29"/>
      <c r="CM3" s="29"/>
      <c r="CN3" s="42"/>
      <c r="CO3" s="41"/>
      <c r="CP3" s="41"/>
      <c r="CQ3" s="124"/>
    </row>
    <row r="4" spans="1:95" x14ac:dyDescent="0.55000000000000004">
      <c r="A4" s="1" t="s">
        <v>501</v>
      </c>
      <c r="B4" s="1" t="s">
        <v>502</v>
      </c>
      <c r="C4" s="1" t="s">
        <v>502</v>
      </c>
      <c r="D4" s="1" t="s">
        <v>98</v>
      </c>
      <c r="E4" s="2">
        <v>58</v>
      </c>
      <c r="F4" s="2">
        <v>17.100000000000001</v>
      </c>
      <c r="G4" s="2">
        <v>18</v>
      </c>
      <c r="H4" s="11">
        <v>18</v>
      </c>
      <c r="I4" s="1" t="s">
        <v>98</v>
      </c>
      <c r="J4" s="1" t="s">
        <v>98</v>
      </c>
      <c r="K4" s="1" t="s">
        <v>98</v>
      </c>
      <c r="L4" s="3">
        <v>4.2</v>
      </c>
      <c r="M4" s="11">
        <v>4.25</v>
      </c>
      <c r="N4" s="11" t="s">
        <v>98</v>
      </c>
      <c r="O4" s="1" t="s">
        <v>98</v>
      </c>
      <c r="P4" s="1" t="s">
        <v>98</v>
      </c>
      <c r="Q4" s="14">
        <v>0.7</v>
      </c>
      <c r="R4" s="11">
        <v>0.6875</v>
      </c>
      <c r="S4" s="13">
        <v>0.375</v>
      </c>
      <c r="T4" s="14">
        <v>0.625</v>
      </c>
      <c r="U4" s="13">
        <v>0.625</v>
      </c>
      <c r="V4" s="1" t="s">
        <v>98</v>
      </c>
      <c r="W4" s="1" t="s">
        <v>98</v>
      </c>
      <c r="X4" s="1" t="s">
        <v>98</v>
      </c>
      <c r="Y4" s="3">
        <v>1.44</v>
      </c>
      <c r="Z4" s="13">
        <v>1.4375</v>
      </c>
      <c r="AA4" s="13" t="s">
        <v>98</v>
      </c>
      <c r="AB4" s="14">
        <v>0.86199999999999999</v>
      </c>
      <c r="AC4" s="1" t="s">
        <v>98</v>
      </c>
      <c r="AD4" s="14">
        <v>0.69499999999999995</v>
      </c>
      <c r="AE4" s="14">
        <v>0.47399999999999998</v>
      </c>
      <c r="AF4" s="1" t="s">
        <v>98</v>
      </c>
      <c r="AG4" s="1" t="s">
        <v>98</v>
      </c>
      <c r="AH4" s="1">
        <v>6.72</v>
      </c>
      <c r="AI4" s="1" t="s">
        <v>98</v>
      </c>
      <c r="AJ4" s="1">
        <v>21.6</v>
      </c>
      <c r="AK4" s="1" t="s">
        <v>98</v>
      </c>
      <c r="AL4" s="1" t="s">
        <v>98</v>
      </c>
      <c r="AM4" s="1">
        <v>675</v>
      </c>
      <c r="AN4" s="2">
        <v>95.4</v>
      </c>
      <c r="AO4" s="2">
        <v>75</v>
      </c>
      <c r="AP4" s="3">
        <v>6.29</v>
      </c>
      <c r="AQ4" s="2">
        <v>17.600000000000001</v>
      </c>
      <c r="AR4" s="2">
        <v>10.7</v>
      </c>
      <c r="AS4" s="3">
        <v>5.28</v>
      </c>
      <c r="AT4" s="3">
        <v>1.02</v>
      </c>
      <c r="AU4" s="1" t="s">
        <v>98</v>
      </c>
      <c r="AV4" s="1" t="s">
        <v>98</v>
      </c>
      <c r="AW4" s="1" t="s">
        <v>98</v>
      </c>
      <c r="AX4" s="3">
        <v>2.81</v>
      </c>
      <c r="AY4" s="1">
        <v>1070</v>
      </c>
      <c r="AZ4" s="1" t="s">
        <v>98</v>
      </c>
      <c r="BA4" s="2">
        <v>24.4</v>
      </c>
      <c r="BB4" s="1">
        <v>21.4</v>
      </c>
      <c r="BC4" s="1">
        <v>18.399999999999999</v>
      </c>
      <c r="BD4" s="3">
        <v>9.2799999999999994</v>
      </c>
      <c r="BE4" s="2">
        <v>19</v>
      </c>
      <c r="BF4" s="2">
        <v>47.4</v>
      </c>
      <c r="BG4" s="3">
        <v>6.56</v>
      </c>
      <c r="BH4" s="14">
        <v>0.94399999999999995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98</v>
      </c>
      <c r="BW4" s="1">
        <v>1.35</v>
      </c>
      <c r="BX4" s="1">
        <v>17.399999999999999</v>
      </c>
      <c r="BY4" s="2">
        <v>47</v>
      </c>
      <c r="BZ4" s="1" t="s">
        <v>98</v>
      </c>
      <c r="CA4" s="1">
        <v>51.2</v>
      </c>
      <c r="CB4" s="2">
        <v>40.200000000000003</v>
      </c>
      <c r="CC4" s="2">
        <v>44.4</v>
      </c>
      <c r="CD4" s="11">
        <v>15.125</v>
      </c>
      <c r="CE4" s="11">
        <v>2.5</v>
      </c>
      <c r="CF4" s="1" t="s">
        <v>98</v>
      </c>
      <c r="CG4" s="4">
        <f>Beams!$B$11/F4</f>
        <v>657.30994152046776</v>
      </c>
      <c r="CH4" s="4">
        <f>Beams!$B$9/AO4</f>
        <v>149.86666666666667</v>
      </c>
      <c r="CI4" s="4">
        <f>Beams!$C$9/AS4</f>
        <v>2128.7878787878785</v>
      </c>
      <c r="CJ4" s="4">
        <f>Beams!$B$8*(L4-AB4)^2/(2*AQ4)</f>
        <v>3557.9210954545451</v>
      </c>
      <c r="CK4" s="4">
        <f>Beams!$C$8*BF4/(AM4*Q4)</f>
        <v>1127.5682539682541</v>
      </c>
      <c r="CL4" s="4">
        <f>Beams!$B$12*T4/AX4</f>
        <v>2500</v>
      </c>
      <c r="CM4" s="4">
        <f>Beams!$B$12*Q4/AX4</f>
        <v>2799.9999999999995</v>
      </c>
      <c r="CN4" s="4">
        <f>SQRT( (CG4 + CH4 + CI4)^2 + 3 * ( CJ4^2 + CL4^2 ) )</f>
        <v>8083.7055261321748</v>
      </c>
      <c r="CO4" s="4">
        <f>SQRT( (CG4 + CH4 + CI4)^2 + 3 * ( CK4^2 + CM4^2 ) )</f>
        <v>5996.1752785295976</v>
      </c>
      <c r="CP4" s="4"/>
      <c r="CQ4" s="3">
        <f>MIN(Beams!$B$21:$B$22)/MAX(CN4:CP4)-1</f>
        <v>1.4741128849073051</v>
      </c>
    </row>
    <row r="5" spans="1:95" x14ac:dyDescent="0.55000000000000004">
      <c r="A5" s="1" t="s">
        <v>501</v>
      </c>
      <c r="B5" s="1" t="s">
        <v>503</v>
      </c>
      <c r="C5" s="1" t="s">
        <v>503</v>
      </c>
      <c r="D5" s="1" t="s">
        <v>98</v>
      </c>
      <c r="E5" s="2">
        <v>51.9</v>
      </c>
      <c r="F5" s="2">
        <v>15.3</v>
      </c>
      <c r="G5" s="2">
        <v>18</v>
      </c>
      <c r="H5" s="11">
        <v>18</v>
      </c>
      <c r="I5" s="1" t="s">
        <v>98</v>
      </c>
      <c r="J5" s="1" t="s">
        <v>98</v>
      </c>
      <c r="K5" s="1" t="s">
        <v>98</v>
      </c>
      <c r="L5" s="3">
        <v>4.0999999999999996</v>
      </c>
      <c r="M5" s="11">
        <v>4.125</v>
      </c>
      <c r="N5" s="11" t="s">
        <v>98</v>
      </c>
      <c r="O5" s="1" t="s">
        <v>98</v>
      </c>
      <c r="P5" s="1" t="s">
        <v>98</v>
      </c>
      <c r="Q5" s="14">
        <v>0.6</v>
      </c>
      <c r="R5" s="11">
        <v>0.625</v>
      </c>
      <c r="S5" s="13">
        <v>0.3125</v>
      </c>
      <c r="T5" s="14">
        <v>0.625</v>
      </c>
      <c r="U5" s="13">
        <v>0.625</v>
      </c>
      <c r="V5" s="1" t="s">
        <v>98</v>
      </c>
      <c r="W5" s="1" t="s">
        <v>98</v>
      </c>
      <c r="X5" s="1" t="s">
        <v>98</v>
      </c>
      <c r="Y5" s="3">
        <v>1.44</v>
      </c>
      <c r="Z5" s="13">
        <v>1.4375</v>
      </c>
      <c r="AA5" s="13" t="s">
        <v>98</v>
      </c>
      <c r="AB5" s="14">
        <v>0.85799999999999998</v>
      </c>
      <c r="AC5" s="1" t="s">
        <v>98</v>
      </c>
      <c r="AD5" s="14">
        <v>0.79700000000000004</v>
      </c>
      <c r="AE5" s="14">
        <v>0.42399999999999999</v>
      </c>
      <c r="AF5" s="1" t="s">
        <v>98</v>
      </c>
      <c r="AG5" s="1" t="s">
        <v>98</v>
      </c>
      <c r="AH5" s="1">
        <v>6.56</v>
      </c>
      <c r="AI5" s="1" t="s">
        <v>98</v>
      </c>
      <c r="AJ5" s="1">
        <v>25.2</v>
      </c>
      <c r="AK5" s="1" t="s">
        <v>98</v>
      </c>
      <c r="AL5" s="1" t="s">
        <v>98</v>
      </c>
      <c r="AM5" s="1">
        <v>627</v>
      </c>
      <c r="AN5" s="2">
        <v>87.3</v>
      </c>
      <c r="AO5" s="2">
        <v>69.599999999999994</v>
      </c>
      <c r="AP5" s="3">
        <v>6.41</v>
      </c>
      <c r="AQ5" s="2">
        <v>16.3</v>
      </c>
      <c r="AR5" s="3">
        <v>9.86</v>
      </c>
      <c r="AS5" s="3">
        <v>5.0199999999999996</v>
      </c>
      <c r="AT5" s="3">
        <v>1.03</v>
      </c>
      <c r="AU5" s="1" t="s">
        <v>98</v>
      </c>
      <c r="AV5" s="1" t="s">
        <v>98</v>
      </c>
      <c r="AW5" s="1" t="s">
        <v>98</v>
      </c>
      <c r="AX5" s="3">
        <v>2.0299999999999998</v>
      </c>
      <c r="AY5" s="1">
        <v>985</v>
      </c>
      <c r="AZ5" s="1" t="s">
        <v>98</v>
      </c>
      <c r="BA5" s="2">
        <v>23.5</v>
      </c>
      <c r="BB5" s="1">
        <v>19.899999999999999</v>
      </c>
      <c r="BC5" s="1">
        <v>16.600000000000001</v>
      </c>
      <c r="BD5" s="1">
        <v>8.31</v>
      </c>
      <c r="BE5" s="2">
        <v>19</v>
      </c>
      <c r="BF5" s="2">
        <v>43.3</v>
      </c>
      <c r="BG5" s="3">
        <v>6.7</v>
      </c>
      <c r="BH5" s="14">
        <v>0.93899999999999995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" t="s">
        <v>98</v>
      </c>
      <c r="BV5" s="1" t="s">
        <v>98</v>
      </c>
      <c r="BW5" s="1">
        <v>1.35</v>
      </c>
      <c r="BX5" s="1">
        <v>17.399999999999999</v>
      </c>
      <c r="BY5" s="1">
        <v>46.7</v>
      </c>
      <c r="BZ5" s="1" t="s">
        <v>98</v>
      </c>
      <c r="CA5" s="1">
        <v>50.8</v>
      </c>
      <c r="CB5" s="2">
        <v>40.1</v>
      </c>
      <c r="CC5" s="2">
        <v>44.2</v>
      </c>
      <c r="CD5" s="11">
        <v>15.125</v>
      </c>
      <c r="CE5" s="11">
        <v>2.5</v>
      </c>
      <c r="CF5" s="1" t="s">
        <v>98</v>
      </c>
      <c r="CG5" s="4">
        <f>Beams!$B$11/F5</f>
        <v>734.64052287581694</v>
      </c>
      <c r="CH5" s="4">
        <f>Beams!$B$9/AO5</f>
        <v>161.49425287356323</v>
      </c>
      <c r="CI5" s="4">
        <f>Beams!$C$9/AS5</f>
        <v>2239.0438247011953</v>
      </c>
      <c r="CJ5" s="4">
        <f>Beams!$B$8*(L5-AB5)^2/(2*AQ5)</f>
        <v>3623.8877104294465</v>
      </c>
      <c r="CK5" s="4">
        <f>Beams!$C$8*BF5/(AM5*Q5)</f>
        <v>1293.7054758107388</v>
      </c>
      <c r="CL5" s="4">
        <f>Beams!$B$12*T5/AX5</f>
        <v>3460.5911330049266</v>
      </c>
      <c r="CM5" s="4">
        <f>Beams!$B$12*Q5/AX5</f>
        <v>3322.1674876847292</v>
      </c>
      <c r="CN5" s="4">
        <f t="shared" ref="CN5:CN43" si="0">SQRT( (CG5 + CH5 + CI5)^2 + 3 * ( CJ5^2 + CL5^2 ) )</f>
        <v>9227.8981485289987</v>
      </c>
      <c r="CO5" s="4">
        <f t="shared" ref="CO5:CO43" si="1">SQRT( (CG5 + CH5 + CI5)^2 + 3 * ( CK5^2 + CM5^2 ) )</f>
        <v>6925.3705229279758</v>
      </c>
      <c r="CP5" s="4"/>
      <c r="CQ5" s="3">
        <f>MIN(Beams!$B$21:$B$22)/MAX(CN5:CP5)-1</f>
        <v>1.1673407831433598</v>
      </c>
    </row>
    <row r="6" spans="1:95" x14ac:dyDescent="0.55000000000000004">
      <c r="A6" s="1" t="s">
        <v>501</v>
      </c>
      <c r="B6" s="1" t="s">
        <v>504</v>
      </c>
      <c r="C6" s="1" t="s">
        <v>504</v>
      </c>
      <c r="D6" s="1" t="s">
        <v>98</v>
      </c>
      <c r="E6" s="2">
        <v>45.8</v>
      </c>
      <c r="F6" s="2">
        <v>13.5</v>
      </c>
      <c r="G6" s="2">
        <v>18</v>
      </c>
      <c r="H6" s="11">
        <v>18</v>
      </c>
      <c r="I6" s="1" t="s">
        <v>98</v>
      </c>
      <c r="J6" s="1" t="s">
        <v>98</v>
      </c>
      <c r="K6" s="1" t="s">
        <v>98</v>
      </c>
      <c r="L6" s="3">
        <v>4</v>
      </c>
      <c r="M6" s="11">
        <v>4</v>
      </c>
      <c r="N6" s="11" t="s">
        <v>98</v>
      </c>
      <c r="O6" s="1" t="s">
        <v>98</v>
      </c>
      <c r="P6" s="1" t="s">
        <v>98</v>
      </c>
      <c r="Q6" s="14">
        <v>0.5</v>
      </c>
      <c r="R6" s="11">
        <v>0.5</v>
      </c>
      <c r="S6" s="13">
        <v>0.25</v>
      </c>
      <c r="T6" s="14">
        <v>0.625</v>
      </c>
      <c r="U6" s="13">
        <v>0.625</v>
      </c>
      <c r="V6" s="1" t="s">
        <v>98</v>
      </c>
      <c r="W6" s="1" t="s">
        <v>98</v>
      </c>
      <c r="X6" s="1" t="s">
        <v>98</v>
      </c>
      <c r="Y6" s="3">
        <v>1.44</v>
      </c>
      <c r="Z6" s="13">
        <v>1.4375</v>
      </c>
      <c r="AA6" s="13" t="s">
        <v>98</v>
      </c>
      <c r="AB6" s="14">
        <v>0.86599999999999999</v>
      </c>
      <c r="AC6" s="1" t="s">
        <v>98</v>
      </c>
      <c r="AD6" s="14">
        <v>0.90900000000000003</v>
      </c>
      <c r="AE6" s="14">
        <v>0.374</v>
      </c>
      <c r="AF6" s="1" t="s">
        <v>98</v>
      </c>
      <c r="AG6" s="1" t="s">
        <v>98</v>
      </c>
      <c r="AH6" s="3">
        <v>6.4</v>
      </c>
      <c r="AI6" s="1" t="s">
        <v>98</v>
      </c>
      <c r="AJ6" s="2">
        <v>30.2</v>
      </c>
      <c r="AK6" s="1" t="s">
        <v>98</v>
      </c>
      <c r="AL6" s="1" t="s">
        <v>98</v>
      </c>
      <c r="AM6" s="1">
        <v>578</v>
      </c>
      <c r="AN6" s="2">
        <v>79.2</v>
      </c>
      <c r="AO6" s="2">
        <v>64.2</v>
      </c>
      <c r="AP6" s="3">
        <v>6.55</v>
      </c>
      <c r="AQ6" s="2">
        <v>14.9</v>
      </c>
      <c r="AR6" s="3">
        <v>9.14</v>
      </c>
      <c r="AS6" s="3">
        <v>4.7699999999999996</v>
      </c>
      <c r="AT6" s="3">
        <v>1.05</v>
      </c>
      <c r="AU6" s="1" t="s">
        <v>98</v>
      </c>
      <c r="AV6" s="1" t="s">
        <v>98</v>
      </c>
      <c r="AW6" s="1" t="s">
        <v>98</v>
      </c>
      <c r="AX6" s="3">
        <v>1.45</v>
      </c>
      <c r="AY6" s="1">
        <v>897</v>
      </c>
      <c r="AZ6" s="1" t="s">
        <v>98</v>
      </c>
      <c r="BA6" s="2">
        <v>22.5</v>
      </c>
      <c r="BB6" s="1">
        <v>18.3</v>
      </c>
      <c r="BC6" s="1">
        <v>14.6</v>
      </c>
      <c r="BD6" s="1">
        <v>7.33</v>
      </c>
      <c r="BE6" s="2">
        <v>19</v>
      </c>
      <c r="BF6" s="2">
        <v>39.299999999999997</v>
      </c>
      <c r="BG6" s="3">
        <v>6.87</v>
      </c>
      <c r="BH6" s="14">
        <v>0.93300000000000005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98</v>
      </c>
      <c r="BR6" s="1" t="s">
        <v>98</v>
      </c>
      <c r="BS6" s="1" t="s">
        <v>98</v>
      </c>
      <c r="BT6" s="1" t="s">
        <v>98</v>
      </c>
      <c r="BU6" s="1" t="s">
        <v>98</v>
      </c>
      <c r="BV6" s="1" t="s">
        <v>98</v>
      </c>
      <c r="BW6" s="1">
        <v>1.34</v>
      </c>
      <c r="BX6" s="1">
        <v>17.399999999999999</v>
      </c>
      <c r="BY6" s="1">
        <v>46.5</v>
      </c>
      <c r="BZ6" s="1" t="s">
        <v>98</v>
      </c>
      <c r="CA6" s="1">
        <v>50.5</v>
      </c>
      <c r="CB6" s="2">
        <v>40</v>
      </c>
      <c r="CC6" s="2">
        <v>44</v>
      </c>
      <c r="CD6" s="11">
        <v>15.125</v>
      </c>
      <c r="CE6" s="11">
        <v>2.5</v>
      </c>
      <c r="CF6" s="1" t="s">
        <v>98</v>
      </c>
      <c r="CG6" s="4">
        <f>Beams!$B$11/F6</f>
        <v>832.59259259259261</v>
      </c>
      <c r="CH6" s="4">
        <f>Beams!$B$9/AO6</f>
        <v>175.0778816199377</v>
      </c>
      <c r="CI6" s="4">
        <f>Beams!$C$9/AS6</f>
        <v>2356.3941299790358</v>
      </c>
      <c r="CJ6" s="4">
        <f>Beams!$B$8*(L6-AB6)^2/(2*AQ6)</f>
        <v>3704.6572295302017</v>
      </c>
      <c r="CK6" s="4">
        <f>Beams!$C$8*BF6/(AM6*Q6)</f>
        <v>1528.4844290657438</v>
      </c>
      <c r="CL6" s="4">
        <f>Beams!$B$12*T6/AX6</f>
        <v>4844.8275862068967</v>
      </c>
      <c r="CM6" s="4">
        <f>Beams!$B$12*Q6/AX6</f>
        <v>3875.8620689655172</v>
      </c>
      <c r="CN6" s="4">
        <f t="shared" si="0"/>
        <v>11086.36321100476</v>
      </c>
      <c r="CO6" s="4">
        <f t="shared" si="1"/>
        <v>7961.9498204774463</v>
      </c>
      <c r="CP6" s="4"/>
      <c r="CQ6" s="3">
        <f>MIN(Beams!$B$21:$B$22)/MAX(CN6:CP6)-1</f>
        <v>0.80401810939652529</v>
      </c>
    </row>
    <row r="7" spans="1:95" x14ac:dyDescent="0.55000000000000004">
      <c r="A7" s="1" t="s">
        <v>501</v>
      </c>
      <c r="B7" s="1" t="s">
        <v>505</v>
      </c>
      <c r="C7" s="1" t="s">
        <v>505</v>
      </c>
      <c r="D7" s="1" t="s">
        <v>98</v>
      </c>
      <c r="E7" s="2">
        <v>42.7</v>
      </c>
      <c r="F7" s="2">
        <v>12.6</v>
      </c>
      <c r="G7" s="2">
        <v>18</v>
      </c>
      <c r="H7" s="11">
        <v>18</v>
      </c>
      <c r="I7" s="1" t="s">
        <v>98</v>
      </c>
      <c r="J7" s="1" t="s">
        <v>98</v>
      </c>
      <c r="K7" s="1" t="s">
        <v>98</v>
      </c>
      <c r="L7" s="3">
        <v>3.95</v>
      </c>
      <c r="M7" s="11">
        <v>4</v>
      </c>
      <c r="N7" s="11" t="s">
        <v>98</v>
      </c>
      <c r="O7" s="1" t="s">
        <v>98</v>
      </c>
      <c r="P7" s="1" t="s">
        <v>98</v>
      </c>
      <c r="Q7" s="14">
        <v>0.45</v>
      </c>
      <c r="R7" s="11">
        <v>0.4375</v>
      </c>
      <c r="S7" s="13">
        <v>0.25</v>
      </c>
      <c r="T7" s="14">
        <v>0.625</v>
      </c>
      <c r="U7" s="13">
        <v>0.625</v>
      </c>
      <c r="V7" s="1" t="s">
        <v>98</v>
      </c>
      <c r="W7" s="1" t="s">
        <v>98</v>
      </c>
      <c r="X7" s="1" t="s">
        <v>98</v>
      </c>
      <c r="Y7" s="3">
        <v>1.44</v>
      </c>
      <c r="Z7" s="13">
        <v>1.4375</v>
      </c>
      <c r="AA7" s="13" t="s">
        <v>98</v>
      </c>
      <c r="AB7" s="14">
        <v>0.877</v>
      </c>
      <c r="AC7" s="1" t="s">
        <v>98</v>
      </c>
      <c r="AD7" s="14">
        <v>0.96899999999999997</v>
      </c>
      <c r="AE7" s="14">
        <v>0.34899999999999998</v>
      </c>
      <c r="AF7" s="1" t="s">
        <v>98</v>
      </c>
      <c r="AG7" s="1" t="s">
        <v>98</v>
      </c>
      <c r="AH7" s="1">
        <v>6.32</v>
      </c>
      <c r="AI7" s="1" t="s">
        <v>98</v>
      </c>
      <c r="AJ7" s="1">
        <v>33.6</v>
      </c>
      <c r="AK7" s="1" t="s">
        <v>98</v>
      </c>
      <c r="AL7" s="1" t="s">
        <v>98</v>
      </c>
      <c r="AM7" s="1">
        <v>554</v>
      </c>
      <c r="AN7" s="2">
        <v>75.099999999999994</v>
      </c>
      <c r="AO7" s="2">
        <v>61.5</v>
      </c>
      <c r="AP7" s="3">
        <v>6.64</v>
      </c>
      <c r="AQ7" s="2">
        <v>14.3</v>
      </c>
      <c r="AR7" s="3">
        <v>8.82</v>
      </c>
      <c r="AS7" s="3">
        <v>4.6399999999999997</v>
      </c>
      <c r="AT7" s="3">
        <v>1.07</v>
      </c>
      <c r="AU7" s="1" t="s">
        <v>98</v>
      </c>
      <c r="AV7" s="1" t="s">
        <v>98</v>
      </c>
      <c r="AW7" s="1" t="s">
        <v>98</v>
      </c>
      <c r="AX7" s="3">
        <v>1.23</v>
      </c>
      <c r="AY7" s="1">
        <v>852</v>
      </c>
      <c r="AZ7" s="1" t="s">
        <v>98</v>
      </c>
      <c r="BA7" s="2">
        <v>22</v>
      </c>
      <c r="BB7" s="1">
        <v>17.399999999999999</v>
      </c>
      <c r="BC7" s="1">
        <v>13.5</v>
      </c>
      <c r="BD7" s="1">
        <v>6.83</v>
      </c>
      <c r="BE7" s="2">
        <v>19</v>
      </c>
      <c r="BF7" s="2">
        <v>37.200000000000003</v>
      </c>
      <c r="BG7" s="3">
        <v>6.97</v>
      </c>
      <c r="BH7" s="14">
        <v>0.93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98</v>
      </c>
      <c r="BR7" s="1" t="s">
        <v>98</v>
      </c>
      <c r="BS7" s="1" t="s">
        <v>98</v>
      </c>
      <c r="BT7" s="1" t="s">
        <v>98</v>
      </c>
      <c r="BU7" s="1" t="s">
        <v>98</v>
      </c>
      <c r="BV7" s="1" t="s">
        <v>98</v>
      </c>
      <c r="BW7" s="1">
        <v>1.34</v>
      </c>
      <c r="BX7" s="1">
        <v>17.399999999999999</v>
      </c>
      <c r="BY7" s="1">
        <v>46.3</v>
      </c>
      <c r="BZ7" s="1" t="s">
        <v>98</v>
      </c>
      <c r="CA7" s="1">
        <v>50.3</v>
      </c>
      <c r="CB7" s="2">
        <v>40</v>
      </c>
      <c r="CC7" s="2">
        <v>43.9</v>
      </c>
      <c r="CD7" s="11">
        <v>15.125</v>
      </c>
      <c r="CE7" s="11">
        <v>2.5</v>
      </c>
      <c r="CF7" s="1" t="s">
        <v>98</v>
      </c>
      <c r="CG7" s="4">
        <f>Beams!$B$11/F7</f>
        <v>892.06349206349205</v>
      </c>
      <c r="CH7" s="4">
        <f>Beams!$B$9/AO7</f>
        <v>182.76422764227641</v>
      </c>
      <c r="CI7" s="4">
        <f>Beams!$C$9/AS7</f>
        <v>2422.4137931034484</v>
      </c>
      <c r="CJ7" s="4">
        <f>Beams!$B$8*(L7-AB7)^2/(2*AQ7)</f>
        <v>3711.294334265735</v>
      </c>
      <c r="CK7" s="4">
        <f>Beams!$C$8*BF7/(AM7*Q7)</f>
        <v>1677.2081829121541</v>
      </c>
      <c r="CL7" s="4">
        <f>Beams!$B$12*T7/AX7</f>
        <v>5711.3821138211379</v>
      </c>
      <c r="CM7" s="4">
        <f>Beams!$B$12*Q7/AX7</f>
        <v>4112.1951219512193</v>
      </c>
      <c r="CN7" s="4">
        <f t="shared" si="0"/>
        <v>12304.936897676598</v>
      </c>
      <c r="CO7" s="4">
        <f t="shared" si="1"/>
        <v>8449.86545623046</v>
      </c>
      <c r="CP7" s="4"/>
      <c r="CQ7" s="3">
        <f>MIN(Beams!$B$21:$B$22)/MAX(CN7:CP7)-1</f>
        <v>0.62536388169340174</v>
      </c>
    </row>
    <row r="8" spans="1:95" x14ac:dyDescent="0.55000000000000004">
      <c r="A8" s="1" t="s">
        <v>501</v>
      </c>
      <c r="B8" s="1" t="s">
        <v>506</v>
      </c>
      <c r="C8" s="1" t="s">
        <v>506</v>
      </c>
      <c r="D8" s="1" t="s">
        <v>98</v>
      </c>
      <c r="E8" s="2">
        <v>50</v>
      </c>
      <c r="F8" s="2">
        <v>14.7</v>
      </c>
      <c r="G8" s="2">
        <v>13</v>
      </c>
      <c r="H8" s="11">
        <v>13</v>
      </c>
      <c r="I8" s="1" t="s">
        <v>98</v>
      </c>
      <c r="J8" s="1" t="s">
        <v>98</v>
      </c>
      <c r="K8" s="1" t="s">
        <v>98</v>
      </c>
      <c r="L8" s="3">
        <v>4.41</v>
      </c>
      <c r="M8" s="11">
        <v>4.375</v>
      </c>
      <c r="N8" s="11" t="s">
        <v>98</v>
      </c>
      <c r="O8" s="1" t="s">
        <v>98</v>
      </c>
      <c r="P8" s="1" t="s">
        <v>98</v>
      </c>
      <c r="Q8" s="14">
        <v>0.78700000000000003</v>
      </c>
      <c r="R8" s="11">
        <v>0.8125</v>
      </c>
      <c r="S8" s="13">
        <v>0.4375</v>
      </c>
      <c r="T8" s="14">
        <v>0.61</v>
      </c>
      <c r="U8" s="13">
        <v>0.625</v>
      </c>
      <c r="V8" s="1" t="s">
        <v>98</v>
      </c>
      <c r="W8" s="1" t="s">
        <v>98</v>
      </c>
      <c r="X8" s="1" t="s">
        <v>98</v>
      </c>
      <c r="Y8" s="3">
        <v>1.44</v>
      </c>
      <c r="Z8" s="13">
        <v>1.4375</v>
      </c>
      <c r="AA8" s="13" t="s">
        <v>98</v>
      </c>
      <c r="AB8" s="14">
        <v>0.97399999999999998</v>
      </c>
      <c r="AC8" s="1" t="s">
        <v>98</v>
      </c>
      <c r="AD8" s="14">
        <v>0.81499999999999995</v>
      </c>
      <c r="AE8" s="14">
        <v>0.56599999999999995</v>
      </c>
      <c r="AF8" s="1" t="s">
        <v>98</v>
      </c>
      <c r="AG8" s="1" t="s">
        <v>98</v>
      </c>
      <c r="AH8" s="1">
        <v>7.23</v>
      </c>
      <c r="AI8" s="1" t="s">
        <v>98</v>
      </c>
      <c r="AJ8" s="2">
        <v>13.2</v>
      </c>
      <c r="AK8" s="1" t="s">
        <v>98</v>
      </c>
      <c r="AL8" s="1" t="s">
        <v>98</v>
      </c>
      <c r="AM8" s="1">
        <v>314</v>
      </c>
      <c r="AN8" s="2">
        <v>60.8</v>
      </c>
      <c r="AO8" s="2">
        <v>48.3</v>
      </c>
      <c r="AP8" s="3">
        <v>4.62</v>
      </c>
      <c r="AQ8" s="2">
        <v>16.399999999999999</v>
      </c>
      <c r="AR8" s="2">
        <v>10.199999999999999</v>
      </c>
      <c r="AS8" s="3">
        <v>4.7699999999999996</v>
      </c>
      <c r="AT8" s="3">
        <v>1.06</v>
      </c>
      <c r="AU8" s="1" t="s">
        <v>98</v>
      </c>
      <c r="AV8" s="1" t="s">
        <v>98</v>
      </c>
      <c r="AW8" s="1" t="s">
        <v>98</v>
      </c>
      <c r="AX8" s="3">
        <v>2.96</v>
      </c>
      <c r="AY8" s="1">
        <v>558</v>
      </c>
      <c r="AZ8" s="1" t="s">
        <v>98</v>
      </c>
      <c r="BA8" s="2">
        <v>17.399999999999999</v>
      </c>
      <c r="BB8" s="1">
        <v>14.9</v>
      </c>
      <c r="BC8" s="1">
        <v>12.1</v>
      </c>
      <c r="BD8" s="1">
        <v>6.18</v>
      </c>
      <c r="BE8" s="2">
        <v>13.7</v>
      </c>
      <c r="BF8" s="2">
        <v>30.3</v>
      </c>
      <c r="BG8" s="3">
        <v>5.07</v>
      </c>
      <c r="BH8" s="14">
        <v>0.875</v>
      </c>
      <c r="BI8" s="1" t="s">
        <v>98</v>
      </c>
      <c r="BJ8" s="1" t="s">
        <v>98</v>
      </c>
      <c r="BK8" s="1" t="s">
        <v>98</v>
      </c>
      <c r="BL8" s="1" t="s">
        <v>98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98</v>
      </c>
      <c r="BR8" s="1" t="s">
        <v>98</v>
      </c>
      <c r="BS8" s="1" t="s">
        <v>98</v>
      </c>
      <c r="BT8" s="1" t="s">
        <v>98</v>
      </c>
      <c r="BU8" s="1" t="s">
        <v>98</v>
      </c>
      <c r="BV8" s="1" t="s">
        <v>98</v>
      </c>
      <c r="BW8" s="1">
        <v>1.41</v>
      </c>
      <c r="BX8" s="1">
        <v>12.4</v>
      </c>
      <c r="BY8" s="1">
        <v>37.6</v>
      </c>
      <c r="BZ8" s="1" t="s">
        <v>98</v>
      </c>
      <c r="CA8" s="2">
        <v>42</v>
      </c>
      <c r="CB8" s="2">
        <v>30.4</v>
      </c>
      <c r="CC8" s="2">
        <v>34.799999999999997</v>
      </c>
      <c r="CD8" s="11">
        <v>10.125</v>
      </c>
      <c r="CE8" s="11">
        <v>2.5</v>
      </c>
      <c r="CF8" s="1" t="s">
        <v>98</v>
      </c>
      <c r="CG8" s="4">
        <f>Beams!$B$11/F8</f>
        <v>764.62585034013614</v>
      </c>
      <c r="CH8" s="4">
        <f>Beams!$B$9/AO8</f>
        <v>232.71221532091099</v>
      </c>
      <c r="CI8" s="4">
        <f>Beams!$C$9/AS8</f>
        <v>2356.3941299790358</v>
      </c>
      <c r="CJ8" s="4">
        <f>Beams!$B$8*(L8-AB8)^2/(2*AQ8)</f>
        <v>4045.7475317073176</v>
      </c>
      <c r="CK8" s="4">
        <f>Beams!$C$8*BF8/(AM8*Q8)</f>
        <v>1378.1756084137942</v>
      </c>
      <c r="CL8" s="4">
        <f>Beams!$B$12*T8/AX8</f>
        <v>2316.3513513513512</v>
      </c>
      <c r="CM8" s="4">
        <f>Beams!$B$12*Q8/AX8</f>
        <v>2988.4729729729734</v>
      </c>
      <c r="CN8" s="4">
        <f t="shared" si="0"/>
        <v>8743.465540604715</v>
      </c>
      <c r="CO8" s="4">
        <f t="shared" si="1"/>
        <v>6613.5116083305402</v>
      </c>
      <c r="CP8" s="4"/>
      <c r="CQ8" s="3">
        <f>MIN(Beams!$B$21:$B$22)/MAX(CN8:CP8)-1</f>
        <v>1.2874225222390208</v>
      </c>
    </row>
    <row r="9" spans="1:95" x14ac:dyDescent="0.55000000000000004">
      <c r="A9" s="1" t="s">
        <v>501</v>
      </c>
      <c r="B9" s="1" t="s">
        <v>507</v>
      </c>
      <c r="C9" s="1" t="s">
        <v>507</v>
      </c>
      <c r="D9" s="1" t="s">
        <v>98</v>
      </c>
      <c r="E9" s="2">
        <v>40</v>
      </c>
      <c r="F9" s="2">
        <v>11.7</v>
      </c>
      <c r="G9" s="2">
        <v>13</v>
      </c>
      <c r="H9" s="11">
        <v>13</v>
      </c>
      <c r="I9" s="1" t="s">
        <v>98</v>
      </c>
      <c r="J9" s="1" t="s">
        <v>98</v>
      </c>
      <c r="K9" s="1" t="s">
        <v>98</v>
      </c>
      <c r="L9" s="3">
        <v>4.1900000000000004</v>
      </c>
      <c r="M9" s="11">
        <v>4.125</v>
      </c>
      <c r="N9" s="11" t="s">
        <v>98</v>
      </c>
      <c r="O9" s="1" t="s">
        <v>98</v>
      </c>
      <c r="P9" s="1" t="s">
        <v>98</v>
      </c>
      <c r="Q9" s="14">
        <v>0.56000000000000005</v>
      </c>
      <c r="R9" s="11">
        <v>0.5625</v>
      </c>
      <c r="S9" s="13">
        <v>0.3125</v>
      </c>
      <c r="T9" s="14">
        <v>0.61</v>
      </c>
      <c r="U9" s="13">
        <v>0.625</v>
      </c>
      <c r="V9" s="1" t="s">
        <v>98</v>
      </c>
      <c r="W9" s="1" t="s">
        <v>98</v>
      </c>
      <c r="X9" s="1" t="s">
        <v>98</v>
      </c>
      <c r="Y9" s="3">
        <v>1.44</v>
      </c>
      <c r="Z9" s="13">
        <v>1.4375</v>
      </c>
      <c r="AA9" s="13" t="s">
        <v>98</v>
      </c>
      <c r="AB9" s="14">
        <v>0.96299999999999997</v>
      </c>
      <c r="AC9" s="1" t="s">
        <v>98</v>
      </c>
      <c r="AD9" s="3">
        <v>1.03</v>
      </c>
      <c r="AE9" s="14">
        <v>0.45200000000000001</v>
      </c>
      <c r="AF9" s="1" t="s">
        <v>98</v>
      </c>
      <c r="AG9" s="1" t="s">
        <v>98</v>
      </c>
      <c r="AH9" s="1">
        <v>6.87</v>
      </c>
      <c r="AI9" s="1" t="s">
        <v>98</v>
      </c>
      <c r="AJ9" s="1">
        <v>18.5</v>
      </c>
      <c r="AK9" s="1" t="s">
        <v>98</v>
      </c>
      <c r="AL9" s="1" t="s">
        <v>98</v>
      </c>
      <c r="AM9" s="1">
        <v>273</v>
      </c>
      <c r="AN9" s="2">
        <v>51.2</v>
      </c>
      <c r="AO9" s="2">
        <v>41.9</v>
      </c>
      <c r="AP9" s="3">
        <v>4.82</v>
      </c>
      <c r="AQ9" s="2">
        <v>13.7</v>
      </c>
      <c r="AR9" s="3">
        <v>8.66</v>
      </c>
      <c r="AS9" s="3">
        <v>4.24</v>
      </c>
      <c r="AT9" s="3">
        <v>1.08</v>
      </c>
      <c r="AU9" s="1" t="s">
        <v>98</v>
      </c>
      <c r="AV9" s="1" t="s">
        <v>98</v>
      </c>
      <c r="AW9" s="1" t="s">
        <v>98</v>
      </c>
      <c r="AX9" s="3">
        <v>1.55</v>
      </c>
      <c r="AY9" s="1">
        <v>462</v>
      </c>
      <c r="AZ9" s="1" t="s">
        <v>98</v>
      </c>
      <c r="BA9" s="2">
        <v>16.100000000000001</v>
      </c>
      <c r="BB9" s="1">
        <v>12.8</v>
      </c>
      <c r="BC9" s="1">
        <v>9.5399999999999991</v>
      </c>
      <c r="BD9" s="1">
        <v>4.5599999999999996</v>
      </c>
      <c r="BE9" s="2">
        <v>13.7</v>
      </c>
      <c r="BF9" s="2">
        <v>25.5</v>
      </c>
      <c r="BG9" s="3">
        <v>5.32</v>
      </c>
      <c r="BH9" s="14">
        <v>0.85899999999999999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98</v>
      </c>
      <c r="BR9" s="1" t="s">
        <v>98</v>
      </c>
      <c r="BS9" s="1" t="s">
        <v>98</v>
      </c>
      <c r="BT9" s="1" t="s">
        <v>98</v>
      </c>
      <c r="BU9" s="1" t="s">
        <v>98</v>
      </c>
      <c r="BV9" s="1" t="s">
        <v>98</v>
      </c>
      <c r="BW9" s="1">
        <v>1.38</v>
      </c>
      <c r="BX9" s="1">
        <v>12.4</v>
      </c>
      <c r="BY9" s="2">
        <v>37</v>
      </c>
      <c r="BZ9" s="1" t="s">
        <v>98</v>
      </c>
      <c r="CA9" s="1">
        <v>41.1</v>
      </c>
      <c r="CB9" s="2">
        <v>30.2</v>
      </c>
      <c r="CC9" s="2">
        <v>34.4</v>
      </c>
      <c r="CD9" s="11">
        <v>10.125</v>
      </c>
      <c r="CE9" s="11">
        <v>2.5</v>
      </c>
      <c r="CF9" s="1" t="s">
        <v>98</v>
      </c>
      <c r="CG9" s="4">
        <f>Beams!$B$11/F9</f>
        <v>960.68376068376074</v>
      </c>
      <c r="CH9" s="4">
        <f>Beams!$B$9/AO9</f>
        <v>268.25775656324583</v>
      </c>
      <c r="CI9" s="4">
        <f>Beams!$C$9/AS9</f>
        <v>2650.9433962264147</v>
      </c>
      <c r="CJ9" s="4">
        <f>Beams!$B$8*(L9-AB9)^2/(2*AQ9)</f>
        <v>4271.827224817519</v>
      </c>
      <c r="CK9" s="4">
        <f>Beams!$C$8*BF9/(AM9*Q9)</f>
        <v>1874.8037676609101</v>
      </c>
      <c r="CL9" s="4">
        <f>Beams!$B$12*T9/AX9</f>
        <v>4423.4838709677415</v>
      </c>
      <c r="CM9" s="4">
        <f>Beams!$B$12*Q9/AX9</f>
        <v>4060.9032258064517</v>
      </c>
      <c r="CN9" s="4">
        <f t="shared" si="0"/>
        <v>11335.813121607571</v>
      </c>
      <c r="CO9" s="4">
        <f t="shared" si="1"/>
        <v>8664.3510704265118</v>
      </c>
      <c r="CP9" s="4"/>
      <c r="CQ9" s="3">
        <f>MIN(Beams!$B$21:$B$22)/MAX(CN9:CP9)-1</f>
        <v>0.76431984061887315</v>
      </c>
    </row>
    <row r="10" spans="1:95" x14ac:dyDescent="0.55000000000000004">
      <c r="A10" s="1" t="s">
        <v>501</v>
      </c>
      <c r="B10" s="1" t="s">
        <v>508</v>
      </c>
      <c r="C10" s="1" t="s">
        <v>508</v>
      </c>
      <c r="D10" s="1" t="s">
        <v>98</v>
      </c>
      <c r="E10" s="2">
        <v>35</v>
      </c>
      <c r="F10" s="2">
        <v>10.3</v>
      </c>
      <c r="G10" s="2">
        <v>13</v>
      </c>
      <c r="H10" s="11">
        <v>13</v>
      </c>
      <c r="I10" s="1" t="s">
        <v>98</v>
      </c>
      <c r="J10" s="1" t="s">
        <v>98</v>
      </c>
      <c r="K10" s="1" t="s">
        <v>98</v>
      </c>
      <c r="L10" s="3">
        <v>4.07</v>
      </c>
      <c r="M10" s="11">
        <v>4.125</v>
      </c>
      <c r="N10" s="11" t="s">
        <v>98</v>
      </c>
      <c r="O10" s="1" t="s">
        <v>98</v>
      </c>
      <c r="P10" s="1" t="s">
        <v>98</v>
      </c>
      <c r="Q10" s="14">
        <v>0.44700000000000001</v>
      </c>
      <c r="R10" s="11">
        <v>0.4375</v>
      </c>
      <c r="S10" s="13">
        <v>0.25</v>
      </c>
      <c r="T10" s="14">
        <v>0.61</v>
      </c>
      <c r="U10" s="13">
        <v>0.625</v>
      </c>
      <c r="V10" s="1" t="s">
        <v>98</v>
      </c>
      <c r="W10" s="1" t="s">
        <v>98</v>
      </c>
      <c r="X10" s="1" t="s">
        <v>98</v>
      </c>
      <c r="Y10" s="3">
        <v>1.44</v>
      </c>
      <c r="Z10" s="13">
        <v>1.4375</v>
      </c>
      <c r="AA10" s="13" t="s">
        <v>98</v>
      </c>
      <c r="AB10" s="14">
        <v>0.98</v>
      </c>
      <c r="AC10" s="1" t="s">
        <v>98</v>
      </c>
      <c r="AD10" s="3">
        <v>1.1599999999999999</v>
      </c>
      <c r="AE10" s="14">
        <v>0.39600000000000002</v>
      </c>
      <c r="AF10" s="1" t="s">
        <v>98</v>
      </c>
      <c r="AG10" s="1" t="s">
        <v>98</v>
      </c>
      <c r="AH10" s="1">
        <v>6.67</v>
      </c>
      <c r="AI10" s="1" t="s">
        <v>98</v>
      </c>
      <c r="AJ10" s="1">
        <v>23.2</v>
      </c>
      <c r="AK10" s="1" t="s">
        <v>98</v>
      </c>
      <c r="AL10" s="1" t="s">
        <v>98</v>
      </c>
      <c r="AM10" s="1">
        <v>252</v>
      </c>
      <c r="AN10" s="2">
        <v>46.5</v>
      </c>
      <c r="AO10" s="2">
        <v>38.799999999999997</v>
      </c>
      <c r="AP10" s="3">
        <v>4.95</v>
      </c>
      <c r="AQ10" s="2">
        <v>12.3</v>
      </c>
      <c r="AR10" s="3">
        <v>8.0399999999999991</v>
      </c>
      <c r="AS10" s="3">
        <v>3.97</v>
      </c>
      <c r="AT10" s="3">
        <v>1.0900000000000001</v>
      </c>
      <c r="AU10" s="1" t="s">
        <v>98</v>
      </c>
      <c r="AV10" s="1" t="s">
        <v>98</v>
      </c>
      <c r="AW10" s="1" t="s">
        <v>98</v>
      </c>
      <c r="AX10" s="3">
        <v>1.1299999999999999</v>
      </c>
      <c r="AY10" s="1">
        <v>412</v>
      </c>
      <c r="AZ10" s="1" t="s">
        <v>98</v>
      </c>
      <c r="BA10" s="2">
        <v>15.3</v>
      </c>
      <c r="BB10" s="1">
        <v>11.5</v>
      </c>
      <c r="BC10" s="1">
        <v>7.85</v>
      </c>
      <c r="BD10" s="1">
        <v>4.04</v>
      </c>
      <c r="BE10" s="2">
        <v>13.7</v>
      </c>
      <c r="BF10" s="2">
        <v>23.1</v>
      </c>
      <c r="BG10" s="3">
        <v>5.5</v>
      </c>
      <c r="BH10" s="14">
        <v>0.84899999999999998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98</v>
      </c>
      <c r="BR10" s="1" t="s">
        <v>98</v>
      </c>
      <c r="BS10" s="1" t="s">
        <v>98</v>
      </c>
      <c r="BT10" s="1" t="s">
        <v>98</v>
      </c>
      <c r="BU10" s="1" t="s">
        <v>98</v>
      </c>
      <c r="BV10" s="1" t="s">
        <v>98</v>
      </c>
      <c r="BW10" s="1">
        <v>1.35</v>
      </c>
      <c r="BX10" s="1">
        <v>12.4</v>
      </c>
      <c r="BY10" s="1">
        <v>36.700000000000003</v>
      </c>
      <c r="BZ10" s="1" t="s">
        <v>98</v>
      </c>
      <c r="CA10" s="1">
        <v>40.700000000000003</v>
      </c>
      <c r="CB10" s="2">
        <v>30.1</v>
      </c>
      <c r="CC10" s="2">
        <v>34.1</v>
      </c>
      <c r="CD10" s="11">
        <v>10.125</v>
      </c>
      <c r="CE10" s="11">
        <v>2.5</v>
      </c>
      <c r="CF10" s="1" t="s">
        <v>98</v>
      </c>
      <c r="CG10" s="4">
        <f>Beams!$B$11/F10</f>
        <v>1091.2621359223301</v>
      </c>
      <c r="CH10" s="4">
        <f>Beams!$B$9/AO10</f>
        <v>289.69072164948454</v>
      </c>
      <c r="CI10" s="4">
        <f>Beams!$C$9/AS10</f>
        <v>2831.2342569269522</v>
      </c>
      <c r="CJ10" s="4">
        <f>Beams!$B$8*(L10-AB10)^2/(2*AQ10)</f>
        <v>4362.6278048780496</v>
      </c>
      <c r="CK10" s="4">
        <f>Beams!$C$8*BF10/(AM10*Q10)</f>
        <v>2304.9962714392245</v>
      </c>
      <c r="CL10" s="4">
        <f>Beams!$B$12*T10/AX10</f>
        <v>6067.6106194690265</v>
      </c>
      <c r="CM10" s="4">
        <f>Beams!$B$12*Q10/AX10</f>
        <v>4446.2654867256642</v>
      </c>
      <c r="CN10" s="4">
        <f t="shared" si="0"/>
        <v>13612.045410874685</v>
      </c>
      <c r="CO10" s="4">
        <f t="shared" si="1"/>
        <v>9643.0998157718477</v>
      </c>
      <c r="CP10" s="4"/>
      <c r="CQ10" s="3">
        <f>MIN(Beams!$B$21:$B$22)/MAX(CN10:CP10)-1</f>
        <v>0.46928689967651493</v>
      </c>
    </row>
    <row r="11" spans="1:95" x14ac:dyDescent="0.55000000000000004">
      <c r="A11" s="1" t="s">
        <v>501</v>
      </c>
      <c r="B11" s="1" t="s">
        <v>509</v>
      </c>
      <c r="C11" s="1" t="s">
        <v>509</v>
      </c>
      <c r="D11" s="1" t="s">
        <v>98</v>
      </c>
      <c r="E11" s="2">
        <v>31.8</v>
      </c>
      <c r="F11" s="3">
        <v>9.35</v>
      </c>
      <c r="G11" s="2">
        <v>13</v>
      </c>
      <c r="H11" s="11">
        <v>13</v>
      </c>
      <c r="I11" s="1" t="s">
        <v>98</v>
      </c>
      <c r="J11" s="1" t="s">
        <v>98</v>
      </c>
      <c r="K11" s="1" t="s">
        <v>98</v>
      </c>
      <c r="L11" s="3">
        <v>4</v>
      </c>
      <c r="M11" s="11">
        <v>4</v>
      </c>
      <c r="N11" s="11" t="s">
        <v>98</v>
      </c>
      <c r="O11" s="1" t="s">
        <v>98</v>
      </c>
      <c r="P11" s="1" t="s">
        <v>98</v>
      </c>
      <c r="Q11" s="14">
        <v>0.375</v>
      </c>
      <c r="R11" s="11">
        <v>0.375</v>
      </c>
      <c r="S11" s="13">
        <v>0.1875</v>
      </c>
      <c r="T11" s="14">
        <v>0.61</v>
      </c>
      <c r="U11" s="13">
        <v>0.625</v>
      </c>
      <c r="V11" s="1" t="s">
        <v>98</v>
      </c>
      <c r="W11" s="1" t="s">
        <v>98</v>
      </c>
      <c r="X11" s="1" t="s">
        <v>98</v>
      </c>
      <c r="Y11" s="3">
        <v>1.44</v>
      </c>
      <c r="Z11" s="13">
        <v>1.4375</v>
      </c>
      <c r="AA11" s="13" t="s">
        <v>98</v>
      </c>
      <c r="AB11" s="3">
        <v>1</v>
      </c>
      <c r="AC11" s="1" t="s">
        <v>98</v>
      </c>
      <c r="AD11" s="3">
        <v>1.24</v>
      </c>
      <c r="AE11" s="14">
        <v>0.36</v>
      </c>
      <c r="AF11" s="1" t="s">
        <v>98</v>
      </c>
      <c r="AG11" s="1" t="s">
        <v>98</v>
      </c>
      <c r="AH11" s="1">
        <v>6.56</v>
      </c>
      <c r="AI11" s="1" t="s">
        <v>98</v>
      </c>
      <c r="AJ11" s="1">
        <v>27.6</v>
      </c>
      <c r="AK11" s="1" t="s">
        <v>98</v>
      </c>
      <c r="AL11" s="1" t="s">
        <v>98</v>
      </c>
      <c r="AM11" s="1">
        <v>239</v>
      </c>
      <c r="AN11" s="2">
        <v>43.4</v>
      </c>
      <c r="AO11" s="2">
        <v>36.700000000000003</v>
      </c>
      <c r="AP11" s="3">
        <v>5.05</v>
      </c>
      <c r="AQ11" s="2">
        <v>11.4</v>
      </c>
      <c r="AR11" s="3">
        <v>7.69</v>
      </c>
      <c r="AS11" s="3">
        <v>3.79</v>
      </c>
      <c r="AT11" s="3">
        <v>1.1000000000000001</v>
      </c>
      <c r="AU11" s="1" t="s">
        <v>98</v>
      </c>
      <c r="AV11" s="1" t="s">
        <v>98</v>
      </c>
      <c r="AW11" s="1" t="s">
        <v>98</v>
      </c>
      <c r="AX11" s="14">
        <v>0.93700000000000006</v>
      </c>
      <c r="AY11" s="1">
        <v>380</v>
      </c>
      <c r="AZ11" s="1" t="s">
        <v>98</v>
      </c>
      <c r="BA11" s="2">
        <v>14.8</v>
      </c>
      <c r="BB11" s="1">
        <v>10.8</v>
      </c>
      <c r="BC11" s="3">
        <v>6.9</v>
      </c>
      <c r="BD11" s="1">
        <v>3.39</v>
      </c>
      <c r="BE11" s="2">
        <v>13.7</v>
      </c>
      <c r="BF11" s="2">
        <v>21.6</v>
      </c>
      <c r="BG11" s="3">
        <v>5.64</v>
      </c>
      <c r="BH11" s="14">
        <v>0.84199999999999997</v>
      </c>
      <c r="BI11" s="1" t="s">
        <v>98</v>
      </c>
      <c r="BJ11" s="1" t="s">
        <v>98</v>
      </c>
      <c r="BK11" s="1" t="s">
        <v>98</v>
      </c>
      <c r="BL11" s="1" t="s">
        <v>98</v>
      </c>
      <c r="BM11" s="1" t="s">
        <v>98</v>
      </c>
      <c r="BN11" s="1" t="s">
        <v>98</v>
      </c>
      <c r="BO11" s="1" t="s">
        <v>98</v>
      </c>
      <c r="BP11" s="1" t="s">
        <v>98</v>
      </c>
      <c r="BQ11" s="1" t="s">
        <v>98</v>
      </c>
      <c r="BR11" s="1" t="s">
        <v>98</v>
      </c>
      <c r="BS11" s="1" t="s">
        <v>98</v>
      </c>
      <c r="BT11" s="1" t="s">
        <v>98</v>
      </c>
      <c r="BU11" s="1" t="s">
        <v>98</v>
      </c>
      <c r="BV11" s="1" t="s">
        <v>98</v>
      </c>
      <c r="BW11" s="1">
        <v>1.34</v>
      </c>
      <c r="BX11" s="1">
        <v>12.4</v>
      </c>
      <c r="BY11" s="1">
        <v>36.5</v>
      </c>
      <c r="BZ11" s="1" t="s">
        <v>98</v>
      </c>
      <c r="CA11" s="1">
        <v>40.5</v>
      </c>
      <c r="CB11" s="2">
        <v>30</v>
      </c>
      <c r="CC11" s="2">
        <v>34</v>
      </c>
      <c r="CD11" s="11">
        <v>10.125</v>
      </c>
      <c r="CE11" s="11">
        <v>2.5</v>
      </c>
      <c r="CF11" s="1" t="s">
        <v>98</v>
      </c>
      <c r="CG11" s="4">
        <f>Beams!$B$11/F11</f>
        <v>1202.1390374331552</v>
      </c>
      <c r="CH11" s="4">
        <f>Beams!$B$9/AO11</f>
        <v>306.26702997275203</v>
      </c>
      <c r="CI11" s="4">
        <f>Beams!$C$9/AS11</f>
        <v>2965.6992084432718</v>
      </c>
      <c r="CJ11" s="4">
        <f>Beams!$B$8*(L11-AB11)^2/(2*AQ11)</f>
        <v>4436.8421052631575</v>
      </c>
      <c r="CK11" s="4">
        <f>Beams!$C$8*BF11/(AM11*Q11)</f>
        <v>2708.8870292887032</v>
      </c>
      <c r="CL11" s="4">
        <f>Beams!$B$12*T11/AX11</f>
        <v>7317.3959445037344</v>
      </c>
      <c r="CM11" s="4">
        <f>Beams!$B$12*Q11/AX11</f>
        <v>4498.3991462113127</v>
      </c>
      <c r="CN11" s="4">
        <f t="shared" si="0"/>
        <v>15482.479512223119</v>
      </c>
      <c r="CO11" s="4">
        <f t="shared" si="1"/>
        <v>10136.005597257294</v>
      </c>
      <c r="CP11" s="4"/>
      <c r="CQ11" s="3">
        <f>MIN(Beams!$B$21:$B$22)/MAX(CN11:CP11)-1</f>
        <v>0.29178275251133945</v>
      </c>
    </row>
    <row r="12" spans="1:95" x14ac:dyDescent="0.55000000000000004">
      <c r="A12" s="1" t="s">
        <v>501</v>
      </c>
      <c r="B12" s="1" t="s">
        <v>510</v>
      </c>
      <c r="C12" s="1" t="s">
        <v>510</v>
      </c>
      <c r="D12" s="1" t="s">
        <v>98</v>
      </c>
      <c r="E12" s="2">
        <v>50</v>
      </c>
      <c r="F12" s="2">
        <v>14.7</v>
      </c>
      <c r="G12" s="2">
        <v>12</v>
      </c>
      <c r="H12" s="11">
        <v>12</v>
      </c>
      <c r="I12" s="1" t="s">
        <v>98</v>
      </c>
      <c r="J12" s="1" t="s">
        <v>98</v>
      </c>
      <c r="K12" s="1" t="s">
        <v>98</v>
      </c>
      <c r="L12" s="3">
        <v>4.1399999999999997</v>
      </c>
      <c r="M12" s="11">
        <v>4.125</v>
      </c>
      <c r="N12" s="11" t="s">
        <v>98</v>
      </c>
      <c r="O12" s="1" t="s">
        <v>98</v>
      </c>
      <c r="P12" s="1" t="s">
        <v>98</v>
      </c>
      <c r="Q12" s="14">
        <v>0.83499999999999996</v>
      </c>
      <c r="R12" s="11">
        <v>0.8125</v>
      </c>
      <c r="S12" s="13">
        <v>0.4375</v>
      </c>
      <c r="T12" s="14">
        <v>0.7</v>
      </c>
      <c r="U12" s="13">
        <v>0.6875</v>
      </c>
      <c r="V12" s="1" t="s">
        <v>98</v>
      </c>
      <c r="W12" s="1" t="s">
        <v>98</v>
      </c>
      <c r="X12" s="1" t="s">
        <v>98</v>
      </c>
      <c r="Y12" s="3">
        <v>1.31</v>
      </c>
      <c r="Z12" s="13">
        <v>1.3125</v>
      </c>
      <c r="AA12" s="13" t="s">
        <v>98</v>
      </c>
      <c r="AB12" s="3">
        <v>1.05</v>
      </c>
      <c r="AC12" s="1" t="s">
        <v>98</v>
      </c>
      <c r="AD12" s="14">
        <v>0.74099999999999999</v>
      </c>
      <c r="AE12" s="14">
        <v>0.61299999999999999</v>
      </c>
      <c r="AF12" s="1" t="s">
        <v>98</v>
      </c>
      <c r="AG12" s="1" t="s">
        <v>98</v>
      </c>
      <c r="AH12" s="1">
        <v>5.91</v>
      </c>
      <c r="AI12" s="1" t="s">
        <v>98</v>
      </c>
      <c r="AJ12" s="2">
        <v>11</v>
      </c>
      <c r="AK12" s="1" t="s">
        <v>98</v>
      </c>
      <c r="AL12" s="1" t="s">
        <v>98</v>
      </c>
      <c r="AM12" s="1">
        <v>269</v>
      </c>
      <c r="AN12" s="2">
        <v>56.5</v>
      </c>
      <c r="AO12" s="2">
        <v>44.9</v>
      </c>
      <c r="AP12" s="3">
        <v>4.28</v>
      </c>
      <c r="AQ12" s="2">
        <v>17.399999999999999</v>
      </c>
      <c r="AR12" s="2">
        <v>10.9</v>
      </c>
      <c r="AS12" s="3">
        <v>5.64</v>
      </c>
      <c r="AT12" s="3">
        <v>1.0900000000000001</v>
      </c>
      <c r="AU12" s="1" t="s">
        <v>98</v>
      </c>
      <c r="AV12" s="1" t="s">
        <v>98</v>
      </c>
      <c r="AW12" s="1" t="s">
        <v>98</v>
      </c>
      <c r="AX12" s="3">
        <v>3.23</v>
      </c>
      <c r="AY12" s="1">
        <v>411</v>
      </c>
      <c r="AZ12" s="1" t="s">
        <v>98</v>
      </c>
      <c r="BA12" s="2">
        <v>14.5</v>
      </c>
      <c r="BB12" s="2">
        <v>13</v>
      </c>
      <c r="BC12" s="1">
        <v>10.3</v>
      </c>
      <c r="BD12" s="1">
        <v>5.14</v>
      </c>
      <c r="BE12" s="2">
        <v>13.1</v>
      </c>
      <c r="BF12" s="2">
        <v>28.1</v>
      </c>
      <c r="BG12" s="3">
        <v>4.7699999999999996</v>
      </c>
      <c r="BH12" s="14">
        <v>0.85899999999999999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98</v>
      </c>
      <c r="BR12" s="1" t="s">
        <v>98</v>
      </c>
      <c r="BS12" s="1" t="s">
        <v>98</v>
      </c>
      <c r="BT12" s="1" t="s">
        <v>98</v>
      </c>
      <c r="BU12" s="1" t="s">
        <v>98</v>
      </c>
      <c r="BV12" s="1" t="s">
        <v>98</v>
      </c>
      <c r="BW12" s="1">
        <v>1.37</v>
      </c>
      <c r="BX12" s="1">
        <v>11.3</v>
      </c>
      <c r="BY12" s="2">
        <v>35</v>
      </c>
      <c r="BZ12" s="1" t="s">
        <v>98</v>
      </c>
      <c r="CA12" s="1">
        <v>39.1</v>
      </c>
      <c r="CB12" s="2">
        <v>28.1</v>
      </c>
      <c r="CC12" s="2">
        <v>32.299999999999997</v>
      </c>
      <c r="CD12" s="11">
        <v>9.375</v>
      </c>
      <c r="CE12" s="11">
        <v>2.5</v>
      </c>
      <c r="CF12" s="1" t="s">
        <v>98</v>
      </c>
      <c r="CG12" s="4">
        <f>Beams!$B$11/F12</f>
        <v>764.62585034013614</v>
      </c>
      <c r="CH12" s="4">
        <f>Beams!$B$9/AO12</f>
        <v>250.33407572383075</v>
      </c>
      <c r="CI12" s="4">
        <f>Beams!$C$9/AS12</f>
        <v>1992.9078014184399</v>
      </c>
      <c r="CJ12" s="4">
        <f>Beams!$B$8*(L12-AB12)^2/(2*AQ12)</f>
        <v>3083.9265517241383</v>
      </c>
      <c r="CK12" s="4">
        <f>Beams!$C$8*BF12/(AM12*Q12)</f>
        <v>1406.1572023239767</v>
      </c>
      <c r="CL12" s="4">
        <f>Beams!$B$12*T12/AX12</f>
        <v>2435.913312693498</v>
      </c>
      <c r="CM12" s="4">
        <f>Beams!$B$12*Q12/AX12</f>
        <v>2905.6965944272447</v>
      </c>
      <c r="CN12" s="4">
        <f t="shared" si="0"/>
        <v>7441.7805796858738</v>
      </c>
      <c r="CO12" s="4">
        <f t="shared" si="1"/>
        <v>6348.8834132917591</v>
      </c>
      <c r="CP12" s="4"/>
      <c r="CQ12" s="3">
        <f>MIN(Beams!$B$21:$B$22)/MAX(CN12:CP12)-1</f>
        <v>1.6875288495598486</v>
      </c>
    </row>
    <row r="13" spans="1:95" x14ac:dyDescent="0.55000000000000004">
      <c r="A13" s="1" t="s">
        <v>501</v>
      </c>
      <c r="B13" s="1" t="s">
        <v>511</v>
      </c>
      <c r="C13" s="1" t="s">
        <v>511</v>
      </c>
      <c r="D13" s="1" t="s">
        <v>98</v>
      </c>
      <c r="E13" s="2">
        <v>45</v>
      </c>
      <c r="F13" s="2">
        <v>13.2</v>
      </c>
      <c r="G13" s="2">
        <v>12</v>
      </c>
      <c r="H13" s="11">
        <v>12</v>
      </c>
      <c r="I13" s="1" t="s">
        <v>98</v>
      </c>
      <c r="J13" s="1" t="s">
        <v>98</v>
      </c>
      <c r="K13" s="1" t="s">
        <v>98</v>
      </c>
      <c r="L13" s="3">
        <v>4.01</v>
      </c>
      <c r="M13" s="11">
        <v>4</v>
      </c>
      <c r="N13" s="11" t="s">
        <v>98</v>
      </c>
      <c r="O13" s="1" t="s">
        <v>98</v>
      </c>
      <c r="P13" s="1" t="s">
        <v>98</v>
      </c>
      <c r="Q13" s="14">
        <v>0.71</v>
      </c>
      <c r="R13" s="11">
        <v>0.6875</v>
      </c>
      <c r="S13" s="13">
        <v>0.375</v>
      </c>
      <c r="T13" s="14">
        <v>0.7</v>
      </c>
      <c r="U13" s="13">
        <v>0.6875</v>
      </c>
      <c r="V13" s="1" t="s">
        <v>98</v>
      </c>
      <c r="W13" s="1" t="s">
        <v>98</v>
      </c>
      <c r="X13" s="1" t="s">
        <v>98</v>
      </c>
      <c r="Y13" s="3">
        <v>1.31</v>
      </c>
      <c r="Z13" s="13">
        <v>1.3125</v>
      </c>
      <c r="AA13" s="13" t="s">
        <v>98</v>
      </c>
      <c r="AB13" s="3">
        <v>1.04</v>
      </c>
      <c r="AC13" s="1" t="s">
        <v>98</v>
      </c>
      <c r="AD13" s="14">
        <v>0.84399999999999997</v>
      </c>
      <c r="AE13" s="14">
        <v>0.55000000000000004</v>
      </c>
      <c r="AF13" s="1" t="s">
        <v>98</v>
      </c>
      <c r="AG13" s="1" t="s">
        <v>98</v>
      </c>
      <c r="AH13" s="1">
        <v>5.73</v>
      </c>
      <c r="AI13" s="1" t="s">
        <v>98</v>
      </c>
      <c r="AJ13" s="2">
        <v>13</v>
      </c>
      <c r="AK13" s="1" t="s">
        <v>98</v>
      </c>
      <c r="AL13" s="1" t="s">
        <v>98</v>
      </c>
      <c r="AM13" s="1">
        <v>251</v>
      </c>
      <c r="AN13" s="2">
        <v>52</v>
      </c>
      <c r="AO13" s="2">
        <v>41.9</v>
      </c>
      <c r="AP13" s="3">
        <v>4.3600000000000003</v>
      </c>
      <c r="AQ13" s="2">
        <v>15.8</v>
      </c>
      <c r="AR13" s="2">
        <v>10.1</v>
      </c>
      <c r="AS13" s="3">
        <v>5.3</v>
      </c>
      <c r="AT13" s="3">
        <v>1.0900000000000001</v>
      </c>
      <c r="AU13" s="1" t="s">
        <v>98</v>
      </c>
      <c r="AV13" s="1" t="s">
        <v>98</v>
      </c>
      <c r="AW13" s="1" t="s">
        <v>98</v>
      </c>
      <c r="AX13" s="3">
        <v>2.33</v>
      </c>
      <c r="AY13" s="1">
        <v>373</v>
      </c>
      <c r="AZ13" s="1" t="s">
        <v>98</v>
      </c>
      <c r="BA13" s="2">
        <v>13.9</v>
      </c>
      <c r="BB13" s="1">
        <v>11.9</v>
      </c>
      <c r="BC13" s="1">
        <v>9.09</v>
      </c>
      <c r="BD13" s="3">
        <v>4.5</v>
      </c>
      <c r="BE13" s="2">
        <v>13.1</v>
      </c>
      <c r="BF13" s="2">
        <v>25.8</v>
      </c>
      <c r="BG13" s="3">
        <v>4.88</v>
      </c>
      <c r="BH13" s="14">
        <v>0.85099999999999998</v>
      </c>
      <c r="BI13" s="1" t="s">
        <v>98</v>
      </c>
      <c r="BJ13" s="1" t="s">
        <v>98</v>
      </c>
      <c r="BK13" s="1" t="s">
        <v>98</v>
      </c>
      <c r="BL13" s="1" t="s">
        <v>98</v>
      </c>
      <c r="BM13" s="1" t="s">
        <v>98</v>
      </c>
      <c r="BN13" s="1" t="s">
        <v>98</v>
      </c>
      <c r="BO13" s="1" t="s">
        <v>98</v>
      </c>
      <c r="BP13" s="1" t="s">
        <v>98</v>
      </c>
      <c r="BQ13" s="1" t="s">
        <v>98</v>
      </c>
      <c r="BR13" s="1" t="s">
        <v>98</v>
      </c>
      <c r="BS13" s="1" t="s">
        <v>98</v>
      </c>
      <c r="BT13" s="1" t="s">
        <v>98</v>
      </c>
      <c r="BU13" s="1" t="s">
        <v>98</v>
      </c>
      <c r="BV13" s="1" t="s">
        <v>98</v>
      </c>
      <c r="BW13" s="1">
        <v>1.35</v>
      </c>
      <c r="BX13" s="1">
        <v>11.3</v>
      </c>
      <c r="BY13" s="1">
        <v>34.6</v>
      </c>
      <c r="BZ13" s="1" t="s">
        <v>98</v>
      </c>
      <c r="CA13" s="1">
        <v>38.6</v>
      </c>
      <c r="CB13" s="2">
        <v>28</v>
      </c>
      <c r="CC13" s="2">
        <v>32</v>
      </c>
      <c r="CD13" s="11">
        <v>9.375</v>
      </c>
      <c r="CE13" s="11">
        <v>2.5</v>
      </c>
      <c r="CF13" s="1" t="s">
        <v>98</v>
      </c>
      <c r="CG13" s="4">
        <f>Beams!$B$11/F13</f>
        <v>851.51515151515162</v>
      </c>
      <c r="CH13" s="4">
        <f>Beams!$B$9/AO13</f>
        <v>268.25775656324583</v>
      </c>
      <c r="CI13" s="4">
        <f>Beams!$C$9/AS13</f>
        <v>2120.7547169811323</v>
      </c>
      <c r="CJ13" s="4">
        <f>Beams!$B$8*(L13-AB13)^2/(2*AQ13)</f>
        <v>3137.5606329113916</v>
      </c>
      <c r="CK13" s="4">
        <f>Beams!$C$8*BF13/(AM13*Q13)</f>
        <v>1627.2487514729814</v>
      </c>
      <c r="CL13" s="4">
        <f>Beams!$B$12*T13/AX13</f>
        <v>3376.8240343347634</v>
      </c>
      <c r="CM13" s="4">
        <f>Beams!$B$12*Q13/AX13</f>
        <v>3425.0643776824031</v>
      </c>
      <c r="CN13" s="4">
        <f t="shared" si="0"/>
        <v>8616.4204366397225</v>
      </c>
      <c r="CO13" s="4">
        <f t="shared" si="1"/>
        <v>7323.7990660648202</v>
      </c>
      <c r="CP13" s="4"/>
      <c r="CQ13" s="3">
        <f>MIN(Beams!$B$21:$B$22)/MAX(CN13:CP13)-1</f>
        <v>1.3211495013583283</v>
      </c>
    </row>
    <row r="14" spans="1:95" x14ac:dyDescent="0.55000000000000004">
      <c r="A14" s="1" t="s">
        <v>501</v>
      </c>
      <c r="B14" s="1" t="s">
        <v>512</v>
      </c>
      <c r="C14" s="1" t="s">
        <v>512</v>
      </c>
      <c r="D14" s="1" t="s">
        <v>98</v>
      </c>
      <c r="E14" s="2">
        <v>40</v>
      </c>
      <c r="F14" s="2">
        <v>11.8</v>
      </c>
      <c r="G14" s="2">
        <v>12</v>
      </c>
      <c r="H14" s="11">
        <v>12</v>
      </c>
      <c r="I14" s="1" t="s">
        <v>98</v>
      </c>
      <c r="J14" s="1" t="s">
        <v>98</v>
      </c>
      <c r="K14" s="1" t="s">
        <v>98</v>
      </c>
      <c r="L14" s="3">
        <v>3.89</v>
      </c>
      <c r="M14" s="11">
        <v>3.875</v>
      </c>
      <c r="N14" s="11" t="s">
        <v>98</v>
      </c>
      <c r="O14" s="1" t="s">
        <v>98</v>
      </c>
      <c r="P14" s="1" t="s">
        <v>98</v>
      </c>
      <c r="Q14" s="14">
        <v>0.59</v>
      </c>
      <c r="R14" s="11">
        <v>0.5625</v>
      </c>
      <c r="S14" s="13">
        <v>0.3125</v>
      </c>
      <c r="T14" s="14">
        <v>0.7</v>
      </c>
      <c r="U14" s="13">
        <v>0.6875</v>
      </c>
      <c r="V14" s="1" t="s">
        <v>98</v>
      </c>
      <c r="W14" s="1" t="s">
        <v>98</v>
      </c>
      <c r="X14" s="1" t="s">
        <v>98</v>
      </c>
      <c r="Y14" s="3">
        <v>1.31</v>
      </c>
      <c r="Z14" s="13">
        <v>1.3125</v>
      </c>
      <c r="AA14" s="13" t="s">
        <v>98</v>
      </c>
      <c r="AB14" s="3">
        <v>1.04</v>
      </c>
      <c r="AC14" s="1" t="s">
        <v>98</v>
      </c>
      <c r="AD14" s="14">
        <v>0.95199999999999996</v>
      </c>
      <c r="AE14" s="14">
        <v>0.49</v>
      </c>
      <c r="AF14" s="1" t="s">
        <v>98</v>
      </c>
      <c r="AG14" s="1" t="s">
        <v>98</v>
      </c>
      <c r="AH14" s="1">
        <v>5.56</v>
      </c>
      <c r="AI14" s="1" t="s">
        <v>98</v>
      </c>
      <c r="AJ14" s="1">
        <v>15.6</v>
      </c>
      <c r="AK14" s="1" t="s">
        <v>98</v>
      </c>
      <c r="AL14" s="1" t="s">
        <v>98</v>
      </c>
      <c r="AM14" s="1">
        <v>234</v>
      </c>
      <c r="AN14" s="2">
        <v>47.7</v>
      </c>
      <c r="AO14" s="2">
        <v>39</v>
      </c>
      <c r="AP14" s="3">
        <v>4.46</v>
      </c>
      <c r="AQ14" s="2">
        <v>14.2</v>
      </c>
      <c r="AR14" s="3">
        <v>9.31</v>
      </c>
      <c r="AS14" s="3">
        <v>4.9800000000000004</v>
      </c>
      <c r="AT14" s="3">
        <v>1.1000000000000001</v>
      </c>
      <c r="AU14" s="1" t="s">
        <v>98</v>
      </c>
      <c r="AV14" s="1" t="s">
        <v>98</v>
      </c>
      <c r="AW14" s="1" t="s">
        <v>98</v>
      </c>
      <c r="AX14" s="3">
        <v>1.69</v>
      </c>
      <c r="AY14" s="1">
        <v>336</v>
      </c>
      <c r="AZ14" s="1" t="s">
        <v>98</v>
      </c>
      <c r="BA14" s="2">
        <v>13.3</v>
      </c>
      <c r="BB14" s="1">
        <v>10.9</v>
      </c>
      <c r="BC14" s="1">
        <v>7.83</v>
      </c>
      <c r="BD14" s="1">
        <v>3.91</v>
      </c>
      <c r="BE14" s="2">
        <v>13.1</v>
      </c>
      <c r="BF14" s="2">
        <v>23.7</v>
      </c>
      <c r="BG14" s="3">
        <v>5.01</v>
      </c>
      <c r="BH14" s="14">
        <v>0.84199999999999997</v>
      </c>
      <c r="BI14" s="1" t="s">
        <v>98</v>
      </c>
      <c r="BJ14" s="1" t="s">
        <v>98</v>
      </c>
      <c r="BK14" s="1" t="s">
        <v>98</v>
      </c>
      <c r="BL14" s="1" t="s">
        <v>98</v>
      </c>
      <c r="BM14" s="1" t="s">
        <v>98</v>
      </c>
      <c r="BN14" s="1" t="s">
        <v>98</v>
      </c>
      <c r="BO14" s="1" t="s">
        <v>98</v>
      </c>
      <c r="BP14" s="1" t="s">
        <v>98</v>
      </c>
      <c r="BQ14" s="1" t="s">
        <v>98</v>
      </c>
      <c r="BR14" s="1" t="s">
        <v>98</v>
      </c>
      <c r="BS14" s="1" t="s">
        <v>98</v>
      </c>
      <c r="BT14" s="1" t="s">
        <v>98</v>
      </c>
      <c r="BU14" s="1" t="s">
        <v>98</v>
      </c>
      <c r="BV14" s="1" t="s">
        <v>98</v>
      </c>
      <c r="BW14" s="1">
        <v>1.33</v>
      </c>
      <c r="BX14" s="1">
        <v>11.3</v>
      </c>
      <c r="BY14" s="1">
        <v>34.299999999999997</v>
      </c>
      <c r="BZ14" s="1" t="s">
        <v>98</v>
      </c>
      <c r="CA14" s="1">
        <v>38.200000000000003</v>
      </c>
      <c r="CB14" s="2">
        <v>27.9</v>
      </c>
      <c r="CC14" s="2">
        <v>31.8</v>
      </c>
      <c r="CD14" s="11">
        <v>9.375</v>
      </c>
      <c r="CE14" s="11">
        <v>2.5</v>
      </c>
      <c r="CF14" s="1" t="s">
        <v>98</v>
      </c>
      <c r="CG14" s="4">
        <f>Beams!$B$11/F14</f>
        <v>952.54237288135585</v>
      </c>
      <c r="CH14" s="4">
        <f>Beams!$B$9/AO14</f>
        <v>288.20512820512823</v>
      </c>
      <c r="CI14" s="4">
        <f>Beams!$C$9/AS14</f>
        <v>2257.0281124497992</v>
      </c>
      <c r="CJ14" s="4">
        <f>Beams!$B$8*(L14-AB14)^2/(2*AQ14)</f>
        <v>3214.6795774647894</v>
      </c>
      <c r="CK14" s="4">
        <f>Beams!$C$8*BF14/(AM14*Q14)</f>
        <v>1929.508909169926</v>
      </c>
      <c r="CL14" s="4">
        <f>Beams!$B$12*T14/AX14</f>
        <v>4655.6213017751479</v>
      </c>
      <c r="CM14" s="4">
        <f>Beams!$B$12*Q14/AX14</f>
        <v>3924.0236686390531</v>
      </c>
      <c r="CN14" s="4">
        <f t="shared" si="0"/>
        <v>10404.871826052653</v>
      </c>
      <c r="CO14" s="4">
        <f t="shared" si="1"/>
        <v>8342.5016266384973</v>
      </c>
      <c r="CP14" s="4"/>
      <c r="CQ14" s="3">
        <f>MIN(Beams!$B$21:$B$22)/MAX(CN14:CP14)-1</f>
        <v>0.92217648947123054</v>
      </c>
    </row>
    <row r="15" spans="1:95" x14ac:dyDescent="0.55000000000000004">
      <c r="A15" s="1" t="s">
        <v>501</v>
      </c>
      <c r="B15" s="1" t="s">
        <v>513</v>
      </c>
      <c r="C15" s="1" t="s">
        <v>513</v>
      </c>
      <c r="D15" s="1" t="s">
        <v>98</v>
      </c>
      <c r="E15" s="2">
        <v>35</v>
      </c>
      <c r="F15" s="2">
        <v>10.3</v>
      </c>
      <c r="G15" s="2">
        <v>12</v>
      </c>
      <c r="H15" s="11">
        <v>12</v>
      </c>
      <c r="I15" s="1" t="s">
        <v>98</v>
      </c>
      <c r="J15" s="1" t="s">
        <v>98</v>
      </c>
      <c r="K15" s="1" t="s">
        <v>98</v>
      </c>
      <c r="L15" s="3">
        <v>3.77</v>
      </c>
      <c r="M15" s="11">
        <v>3.75</v>
      </c>
      <c r="N15" s="11" t="s">
        <v>98</v>
      </c>
      <c r="O15" s="1" t="s">
        <v>98</v>
      </c>
      <c r="P15" s="1" t="s">
        <v>98</v>
      </c>
      <c r="Q15" s="14">
        <v>0.46500000000000002</v>
      </c>
      <c r="R15" s="11">
        <v>0.4375</v>
      </c>
      <c r="S15" s="13">
        <v>0.25</v>
      </c>
      <c r="T15" s="14">
        <v>0.7</v>
      </c>
      <c r="U15" s="13">
        <v>0.6875</v>
      </c>
      <c r="V15" s="1" t="s">
        <v>98</v>
      </c>
      <c r="W15" s="1" t="s">
        <v>98</v>
      </c>
      <c r="X15" s="1" t="s">
        <v>98</v>
      </c>
      <c r="Y15" s="3">
        <v>1.31</v>
      </c>
      <c r="Z15" s="13">
        <v>1.3125</v>
      </c>
      <c r="AA15" s="13" t="s">
        <v>98</v>
      </c>
      <c r="AB15" s="3">
        <v>1.05</v>
      </c>
      <c r="AC15" s="1" t="s">
        <v>98</v>
      </c>
      <c r="AD15" s="3">
        <v>1.07</v>
      </c>
      <c r="AE15" s="14">
        <v>0.42799999999999999</v>
      </c>
      <c r="AF15" s="1" t="s">
        <v>98</v>
      </c>
      <c r="AG15" s="1" t="s">
        <v>98</v>
      </c>
      <c r="AH15" s="1">
        <v>5.39</v>
      </c>
      <c r="AI15" s="1" t="s">
        <v>98</v>
      </c>
      <c r="AJ15" s="1">
        <v>19.8</v>
      </c>
      <c r="AK15" s="1" t="s">
        <v>98</v>
      </c>
      <c r="AL15" s="1" t="s">
        <v>98</v>
      </c>
      <c r="AM15" s="1">
        <v>216</v>
      </c>
      <c r="AN15" s="2">
        <v>43.2</v>
      </c>
      <c r="AO15" s="2">
        <v>36</v>
      </c>
      <c r="AP15" s="3">
        <v>4.59</v>
      </c>
      <c r="AQ15" s="2">
        <v>12.6</v>
      </c>
      <c r="AR15" s="3">
        <v>8.6199999999999992</v>
      </c>
      <c r="AS15" s="3">
        <v>4.6399999999999997</v>
      </c>
      <c r="AT15" s="3">
        <v>1.1100000000000001</v>
      </c>
      <c r="AU15" s="1" t="s">
        <v>98</v>
      </c>
      <c r="AV15" s="1" t="s">
        <v>98</v>
      </c>
      <c r="AW15" s="1" t="s">
        <v>98</v>
      </c>
      <c r="AX15" s="3">
        <v>1.24</v>
      </c>
      <c r="AY15" s="1">
        <v>297</v>
      </c>
      <c r="AZ15" s="1" t="s">
        <v>98</v>
      </c>
      <c r="BA15" s="2">
        <v>12.6</v>
      </c>
      <c r="BB15" s="1">
        <v>9.8800000000000008</v>
      </c>
      <c r="BC15" s="1">
        <v>6.52</v>
      </c>
      <c r="BD15" s="1">
        <v>3.15</v>
      </c>
      <c r="BE15" s="2">
        <v>13.1</v>
      </c>
      <c r="BF15" s="2">
        <v>21.4</v>
      </c>
      <c r="BG15" s="3">
        <v>5.18</v>
      </c>
      <c r="BH15" s="14">
        <v>0.83099999999999996</v>
      </c>
      <c r="BI15" s="1" t="s">
        <v>98</v>
      </c>
      <c r="BJ15" s="1" t="s">
        <v>98</v>
      </c>
      <c r="BK15" s="1" t="s">
        <v>98</v>
      </c>
      <c r="BL15" s="1" t="s">
        <v>98</v>
      </c>
      <c r="BM15" s="1" t="s">
        <v>98</v>
      </c>
      <c r="BN15" s="1" t="s">
        <v>98</v>
      </c>
      <c r="BO15" s="1" t="s">
        <v>98</v>
      </c>
      <c r="BP15" s="1" t="s">
        <v>98</v>
      </c>
      <c r="BQ15" s="1" t="s">
        <v>98</v>
      </c>
      <c r="BR15" s="1" t="s">
        <v>98</v>
      </c>
      <c r="BS15" s="1" t="s">
        <v>98</v>
      </c>
      <c r="BT15" s="1" t="s">
        <v>98</v>
      </c>
      <c r="BU15" s="1" t="s">
        <v>98</v>
      </c>
      <c r="BV15" s="1" t="s">
        <v>98</v>
      </c>
      <c r="BW15" s="3">
        <v>1.3</v>
      </c>
      <c r="BX15" s="1">
        <v>11.3</v>
      </c>
      <c r="BY15" s="2">
        <v>34</v>
      </c>
      <c r="BZ15" s="1" t="s">
        <v>98</v>
      </c>
      <c r="CA15" s="1">
        <v>37.700000000000003</v>
      </c>
      <c r="CB15" s="2">
        <v>27.8</v>
      </c>
      <c r="CC15" s="2">
        <v>31.5</v>
      </c>
      <c r="CD15" s="11">
        <v>9.375</v>
      </c>
      <c r="CE15" s="11">
        <v>2.5</v>
      </c>
      <c r="CF15" s="1" t="s">
        <v>98</v>
      </c>
      <c r="CG15" s="4">
        <f>Beams!$B$11/F15</f>
        <v>1091.2621359223301</v>
      </c>
      <c r="CH15" s="4">
        <f>Beams!$B$9/AO15</f>
        <v>312.22222222222223</v>
      </c>
      <c r="CI15" s="4">
        <f>Beams!$C$9/AS15</f>
        <v>2422.4137931034484</v>
      </c>
      <c r="CJ15" s="4">
        <f>Beams!$B$8*(L15-AB15)^2/(2*AQ15)</f>
        <v>3299.9212698412693</v>
      </c>
      <c r="CK15" s="4">
        <f>Beams!$C$8*BF15/(AM15*Q15)</f>
        <v>2394.8227797690156</v>
      </c>
      <c r="CL15" s="4">
        <f>Beams!$B$12*T15/AX15</f>
        <v>6345.1612903225796</v>
      </c>
      <c r="CM15" s="4">
        <f>Beams!$B$12*Q15/AX15</f>
        <v>4215</v>
      </c>
      <c r="CN15" s="4">
        <f t="shared" si="0"/>
        <v>12964.920101018735</v>
      </c>
      <c r="CO15" s="4">
        <f t="shared" si="1"/>
        <v>9227.2260242840402</v>
      </c>
      <c r="CP15" s="4"/>
      <c r="CQ15" s="3">
        <f>MIN(Beams!$B$21:$B$22)/MAX(CN15:CP15)-1</f>
        <v>0.54262423865060883</v>
      </c>
    </row>
    <row r="16" spans="1:95" x14ac:dyDescent="0.55000000000000004">
      <c r="A16" s="1" t="s">
        <v>501</v>
      </c>
      <c r="B16" s="1" t="s">
        <v>514</v>
      </c>
      <c r="C16" s="1" t="s">
        <v>514</v>
      </c>
      <c r="D16" s="1" t="s">
        <v>98</v>
      </c>
      <c r="E16" s="2">
        <v>31</v>
      </c>
      <c r="F16" s="3">
        <v>9.1199999999999992</v>
      </c>
      <c r="G16" s="2">
        <v>12</v>
      </c>
      <c r="H16" s="11">
        <v>12</v>
      </c>
      <c r="I16" s="1" t="s">
        <v>98</v>
      </c>
      <c r="J16" s="1" t="s">
        <v>98</v>
      </c>
      <c r="K16" s="1" t="s">
        <v>98</v>
      </c>
      <c r="L16" s="3">
        <v>3.67</v>
      </c>
      <c r="M16" s="11">
        <v>3.625</v>
      </c>
      <c r="N16" s="11" t="s">
        <v>98</v>
      </c>
      <c r="O16" s="1" t="s">
        <v>98</v>
      </c>
      <c r="P16" s="1" t="s">
        <v>98</v>
      </c>
      <c r="Q16" s="14">
        <v>0.37</v>
      </c>
      <c r="R16" s="11">
        <v>0.375</v>
      </c>
      <c r="S16" s="13">
        <v>0.1875</v>
      </c>
      <c r="T16" s="14">
        <v>0.7</v>
      </c>
      <c r="U16" s="13">
        <v>0.6875</v>
      </c>
      <c r="V16" s="1" t="s">
        <v>98</v>
      </c>
      <c r="W16" s="1" t="s">
        <v>98</v>
      </c>
      <c r="X16" s="1" t="s">
        <v>98</v>
      </c>
      <c r="Y16" s="3">
        <v>1.31</v>
      </c>
      <c r="Z16" s="13">
        <v>1.3125</v>
      </c>
      <c r="AA16" s="13" t="s">
        <v>98</v>
      </c>
      <c r="AB16" s="3">
        <v>1.08</v>
      </c>
      <c r="AC16" s="1" t="s">
        <v>98</v>
      </c>
      <c r="AD16" s="3">
        <v>1.17</v>
      </c>
      <c r="AE16" s="14">
        <v>0.42499999999999999</v>
      </c>
      <c r="AF16" s="1" t="s">
        <v>98</v>
      </c>
      <c r="AG16" s="1" t="s">
        <v>98</v>
      </c>
      <c r="AH16" s="1">
        <v>5.24</v>
      </c>
      <c r="AI16" s="1" t="s">
        <v>98</v>
      </c>
      <c r="AJ16" s="1">
        <v>24.9</v>
      </c>
      <c r="AK16" s="1" t="s">
        <v>98</v>
      </c>
      <c r="AL16" s="1" t="s">
        <v>98</v>
      </c>
      <c r="AM16" s="1">
        <v>202</v>
      </c>
      <c r="AN16" s="2">
        <v>39.700000000000003</v>
      </c>
      <c r="AO16" s="2">
        <v>33.700000000000003</v>
      </c>
      <c r="AP16" s="3">
        <v>4.71</v>
      </c>
      <c r="AQ16" s="2">
        <v>11.3</v>
      </c>
      <c r="AR16" s="3">
        <v>8.15</v>
      </c>
      <c r="AS16" s="3">
        <v>4.37</v>
      </c>
      <c r="AT16" s="3">
        <v>1.1100000000000001</v>
      </c>
      <c r="AU16" s="1" t="s">
        <v>98</v>
      </c>
      <c r="AV16" s="1" t="s">
        <v>98</v>
      </c>
      <c r="AW16" s="1" t="s">
        <v>98</v>
      </c>
      <c r="AX16" s="3">
        <v>1</v>
      </c>
      <c r="AY16" s="1">
        <v>267</v>
      </c>
      <c r="AZ16" s="1" t="s">
        <v>98</v>
      </c>
      <c r="BA16" s="2">
        <v>12</v>
      </c>
      <c r="BB16" s="1">
        <v>8.9700000000000006</v>
      </c>
      <c r="BC16" s="1">
        <v>5.34</v>
      </c>
      <c r="BD16" s="1">
        <v>2.66</v>
      </c>
      <c r="BE16" s="2">
        <v>13.1</v>
      </c>
      <c r="BF16" s="2">
        <v>19.7</v>
      </c>
      <c r="BG16" s="3">
        <v>5.34</v>
      </c>
      <c r="BH16" s="14">
        <v>0.82199999999999995</v>
      </c>
      <c r="BI16" s="1" t="s">
        <v>98</v>
      </c>
      <c r="BJ16" s="1" t="s">
        <v>98</v>
      </c>
      <c r="BK16" s="1" t="s">
        <v>98</v>
      </c>
      <c r="BL16" s="1" t="s">
        <v>98</v>
      </c>
      <c r="BM16" s="1" t="s">
        <v>98</v>
      </c>
      <c r="BN16" s="1" t="s">
        <v>98</v>
      </c>
      <c r="BO16" s="1" t="s">
        <v>98</v>
      </c>
      <c r="BP16" s="1" t="s">
        <v>98</v>
      </c>
      <c r="BQ16" s="1" t="s">
        <v>98</v>
      </c>
      <c r="BR16" s="1" t="s">
        <v>98</v>
      </c>
      <c r="BS16" s="1" t="s">
        <v>98</v>
      </c>
      <c r="BT16" s="1" t="s">
        <v>98</v>
      </c>
      <c r="BU16" s="1" t="s">
        <v>98</v>
      </c>
      <c r="BV16" s="1" t="s">
        <v>98</v>
      </c>
      <c r="BW16" s="1">
        <v>1.28</v>
      </c>
      <c r="BX16" s="1">
        <v>11.3</v>
      </c>
      <c r="BY16" s="1">
        <v>33.700000000000003</v>
      </c>
      <c r="BZ16" s="1" t="s">
        <v>98</v>
      </c>
      <c r="CA16" s="1">
        <v>37.4</v>
      </c>
      <c r="CB16" s="2">
        <v>27.7</v>
      </c>
      <c r="CC16" s="2">
        <v>31.3</v>
      </c>
      <c r="CD16" s="11">
        <v>9.375</v>
      </c>
      <c r="CE16" s="11">
        <v>2.25</v>
      </c>
      <c r="CF16" s="1" t="s">
        <v>98</v>
      </c>
      <c r="CG16" s="4">
        <f>Beams!$B$11/F16</f>
        <v>1232.4561403508774</v>
      </c>
      <c r="CH16" s="4">
        <f>Beams!$B$9/AO16</f>
        <v>333.53115727002967</v>
      </c>
      <c r="CI16" s="4">
        <f>Beams!$C$9/AS16</f>
        <v>2572.0823798627002</v>
      </c>
      <c r="CJ16" s="4">
        <f>Beams!$B$8*(L16-AB16)^2/(2*AQ16)</f>
        <v>3336.2408849557519</v>
      </c>
      <c r="CK16" s="4">
        <f>Beams!$C$8*BF16/(AM16*Q16)</f>
        <v>2962.6438319507629</v>
      </c>
      <c r="CL16" s="4">
        <f>Beams!$B$12*T16/AX16</f>
        <v>7867.9999999999991</v>
      </c>
      <c r="CM16" s="4">
        <f>Beams!$B$12*Q16/AX16</f>
        <v>4158.8</v>
      </c>
      <c r="CN16" s="4">
        <f t="shared" si="0"/>
        <v>15369.821156508629</v>
      </c>
      <c r="CO16" s="4">
        <f t="shared" si="1"/>
        <v>9764.3355329841561</v>
      </c>
      <c r="CP16" s="4"/>
      <c r="CQ16" s="3">
        <f>MIN(Beams!$B$21:$B$22)/MAX(CN16:CP16)-1</f>
        <v>0.30125131557114027</v>
      </c>
    </row>
    <row r="17" spans="1:95" x14ac:dyDescent="0.55000000000000004">
      <c r="A17" s="1" t="s">
        <v>501</v>
      </c>
      <c r="B17" s="1" t="s">
        <v>515</v>
      </c>
      <c r="C17" s="1" t="s">
        <v>515</v>
      </c>
      <c r="D17" s="1" t="s">
        <v>98</v>
      </c>
      <c r="E17" s="2">
        <v>14.3</v>
      </c>
      <c r="F17" s="3">
        <v>4.18</v>
      </c>
      <c r="G17" s="2">
        <v>12</v>
      </c>
      <c r="H17" s="11">
        <v>12</v>
      </c>
      <c r="I17" s="1" t="s">
        <v>98</v>
      </c>
      <c r="J17" s="1" t="s">
        <v>98</v>
      </c>
      <c r="K17" s="1" t="s">
        <v>98</v>
      </c>
      <c r="L17" s="3">
        <v>2.12</v>
      </c>
      <c r="M17" s="11">
        <v>2.125</v>
      </c>
      <c r="N17" s="11" t="s">
        <v>98</v>
      </c>
      <c r="O17" s="1" t="s">
        <v>98</v>
      </c>
      <c r="P17" s="1" t="s">
        <v>98</v>
      </c>
      <c r="Q17" s="14">
        <v>0.25</v>
      </c>
      <c r="R17" s="11">
        <v>0.25</v>
      </c>
      <c r="S17" s="13">
        <v>0.125</v>
      </c>
      <c r="T17" s="14">
        <v>0.313</v>
      </c>
      <c r="U17" s="13">
        <v>0.3125</v>
      </c>
      <c r="V17" s="1" t="s">
        <v>98</v>
      </c>
      <c r="W17" s="1" t="s">
        <v>98</v>
      </c>
      <c r="X17" s="1" t="s">
        <v>98</v>
      </c>
      <c r="Y17" s="14">
        <v>0.75</v>
      </c>
      <c r="Z17" s="13">
        <v>0.75</v>
      </c>
      <c r="AA17" s="13" t="s">
        <v>98</v>
      </c>
      <c r="AB17" s="14">
        <v>0.377</v>
      </c>
      <c r="AC17" s="1" t="s">
        <v>98</v>
      </c>
      <c r="AD17" s="14">
        <v>0.435</v>
      </c>
      <c r="AE17" s="1">
        <v>0.17399999999999999</v>
      </c>
      <c r="AF17" s="1" t="s">
        <v>98</v>
      </c>
      <c r="AG17" s="1" t="s">
        <v>98</v>
      </c>
      <c r="AH17" s="1">
        <v>6.77</v>
      </c>
      <c r="AI17" s="1" t="s">
        <v>98</v>
      </c>
      <c r="AJ17" s="1">
        <v>42.6</v>
      </c>
      <c r="AK17" s="1" t="s">
        <v>98</v>
      </c>
      <c r="AL17" s="1" t="s">
        <v>98</v>
      </c>
      <c r="AM17" s="2">
        <v>76.099999999999994</v>
      </c>
      <c r="AN17" s="2">
        <v>15.9</v>
      </c>
      <c r="AO17" s="2">
        <v>12.7</v>
      </c>
      <c r="AP17" s="3">
        <v>4.2699999999999996</v>
      </c>
      <c r="AQ17" s="3">
        <v>1</v>
      </c>
      <c r="AR17" s="3">
        <v>1.21</v>
      </c>
      <c r="AS17" s="14">
        <v>0.57399999999999995</v>
      </c>
      <c r="AT17" s="14">
        <v>0.48899999999999999</v>
      </c>
      <c r="AU17" s="1" t="s">
        <v>98</v>
      </c>
      <c r="AV17" s="1" t="s">
        <v>98</v>
      </c>
      <c r="AW17" s="1" t="s">
        <v>98</v>
      </c>
      <c r="AX17" s="14">
        <v>0.11700000000000001</v>
      </c>
      <c r="AY17" s="2">
        <v>32.799999999999997</v>
      </c>
      <c r="AZ17" s="1" t="s">
        <v>98</v>
      </c>
      <c r="BA17" s="3">
        <v>8.39</v>
      </c>
      <c r="BB17" s="1">
        <v>1.89</v>
      </c>
      <c r="BC17" s="3">
        <v>1.6</v>
      </c>
      <c r="BD17" s="14">
        <v>0.79600000000000004</v>
      </c>
      <c r="BE17" s="3">
        <v>3.42</v>
      </c>
      <c r="BF17" s="3">
        <v>7.92</v>
      </c>
      <c r="BG17" s="3">
        <v>4.37</v>
      </c>
      <c r="BH17" s="14">
        <v>0.96499999999999997</v>
      </c>
      <c r="BI17" s="1" t="s">
        <v>98</v>
      </c>
      <c r="BJ17" s="1" t="s">
        <v>98</v>
      </c>
      <c r="BK17" s="1" t="s">
        <v>98</v>
      </c>
      <c r="BL17" s="1" t="s">
        <v>98</v>
      </c>
      <c r="BM17" s="1" t="s">
        <v>98</v>
      </c>
      <c r="BN17" s="1" t="s">
        <v>98</v>
      </c>
      <c r="BO17" s="1" t="s">
        <v>98</v>
      </c>
      <c r="BP17" s="1" t="s">
        <v>98</v>
      </c>
      <c r="BQ17" s="1" t="s">
        <v>98</v>
      </c>
      <c r="BR17" s="1" t="s">
        <v>98</v>
      </c>
      <c r="BS17" s="1" t="s">
        <v>98</v>
      </c>
      <c r="BT17" s="1" t="s">
        <v>98</v>
      </c>
      <c r="BU17" s="1" t="s">
        <v>98</v>
      </c>
      <c r="BV17" s="1" t="s">
        <v>98</v>
      </c>
      <c r="BW17" s="1">
        <v>0.67200000000000004</v>
      </c>
      <c r="BX17" s="1">
        <v>11.7</v>
      </c>
      <c r="BY17" s="2">
        <v>29</v>
      </c>
      <c r="BZ17" s="1" t="s">
        <v>98</v>
      </c>
      <c r="CA17" s="1">
        <v>31.1</v>
      </c>
      <c r="CB17" s="2">
        <v>26.1</v>
      </c>
      <c r="CC17" s="2">
        <v>28.2</v>
      </c>
      <c r="CD17" s="11">
        <v>10.5</v>
      </c>
      <c r="CE17" s="11">
        <v>1.25</v>
      </c>
      <c r="CF17" s="1" t="s">
        <v>98</v>
      </c>
      <c r="CG17" s="4">
        <f>Beams!$B$11/F17</f>
        <v>2688.9952153110048</v>
      </c>
      <c r="CH17" s="4">
        <f>Beams!$B$9/AO17</f>
        <v>885.03937007874026</v>
      </c>
      <c r="CI17" s="4">
        <f>Beams!$C$9/AS17</f>
        <v>19581.881533101048</v>
      </c>
      <c r="CJ17" s="4">
        <f>Beams!$B$8*(L17-AB17)^2/(2*AQ17)</f>
        <v>17073.835380000004</v>
      </c>
      <c r="CK17" s="4">
        <f>Beams!$C$8*BF17/(AM17*Q17)</f>
        <v>4679.1484888304867</v>
      </c>
      <c r="CL17" s="4">
        <f>Beams!$B$12*T17/AX17</f>
        <v>30069.401709401707</v>
      </c>
      <c r="CM17" s="4">
        <f>Beams!$B$12*Q17/AX17</f>
        <v>24017.094017094016</v>
      </c>
      <c r="CN17" s="4">
        <f t="shared" si="0"/>
        <v>64212.54373189644</v>
      </c>
      <c r="CO17" s="4">
        <f t="shared" si="1"/>
        <v>48294.328425871659</v>
      </c>
      <c r="CP17" s="4"/>
      <c r="CQ17" s="3">
        <f>MIN(Beams!$B$21:$B$22)/MAX(CN17:CP17)-1</f>
        <v>-0.68853437603243006</v>
      </c>
    </row>
    <row r="18" spans="1:95" x14ac:dyDescent="0.55000000000000004">
      <c r="A18" s="1" t="s">
        <v>501</v>
      </c>
      <c r="B18" s="1" t="s">
        <v>516</v>
      </c>
      <c r="C18" s="1" t="s">
        <v>516</v>
      </c>
      <c r="D18" s="1" t="s">
        <v>98</v>
      </c>
      <c r="E18" s="2">
        <v>10.6</v>
      </c>
      <c r="F18" s="3">
        <v>3.1</v>
      </c>
      <c r="G18" s="2">
        <v>12</v>
      </c>
      <c r="H18" s="11">
        <v>12</v>
      </c>
      <c r="I18" s="1" t="s">
        <v>98</v>
      </c>
      <c r="J18" s="1" t="s">
        <v>98</v>
      </c>
      <c r="K18" s="1" t="s">
        <v>98</v>
      </c>
      <c r="L18" s="3">
        <v>1.5</v>
      </c>
      <c r="M18" s="11">
        <v>1.5</v>
      </c>
      <c r="N18" s="11" t="s">
        <v>98</v>
      </c>
      <c r="O18" s="1" t="s">
        <v>98</v>
      </c>
      <c r="P18" s="1" t="s">
        <v>98</v>
      </c>
      <c r="Q18" s="14">
        <v>0.19</v>
      </c>
      <c r="R18" s="11">
        <v>0.1875</v>
      </c>
      <c r="S18" s="13">
        <v>0.125</v>
      </c>
      <c r="T18" s="14">
        <v>0.309</v>
      </c>
      <c r="U18" s="13">
        <v>0.3125</v>
      </c>
      <c r="V18" s="1" t="s">
        <v>98</v>
      </c>
      <c r="W18" s="1" t="s">
        <v>98</v>
      </c>
      <c r="X18" s="1" t="s">
        <v>98</v>
      </c>
      <c r="Y18" s="14">
        <v>0.75</v>
      </c>
      <c r="Z18" s="13">
        <v>0.75</v>
      </c>
      <c r="AA18" s="13" t="s">
        <v>98</v>
      </c>
      <c r="AB18" s="14">
        <v>0.26900000000000002</v>
      </c>
      <c r="AC18" s="1" t="s">
        <v>98</v>
      </c>
      <c r="AD18" s="14">
        <v>0.28399999999999997</v>
      </c>
      <c r="AE18" s="14">
        <v>0.129</v>
      </c>
      <c r="AF18" s="1" t="s">
        <v>98</v>
      </c>
      <c r="AG18" s="1" t="s">
        <v>98</v>
      </c>
      <c r="AH18" s="1">
        <v>4.8499999999999996</v>
      </c>
      <c r="AI18" s="1" t="s">
        <v>98</v>
      </c>
      <c r="AJ18" s="1">
        <v>56.5</v>
      </c>
      <c r="AK18" s="1" t="s">
        <v>98</v>
      </c>
      <c r="AL18" s="1" t="s">
        <v>98</v>
      </c>
      <c r="AM18" s="2">
        <v>55.3</v>
      </c>
      <c r="AN18" s="2">
        <v>11.6</v>
      </c>
      <c r="AO18" s="3">
        <v>9.2200000000000006</v>
      </c>
      <c r="AP18" s="3">
        <v>4.22</v>
      </c>
      <c r="AQ18" s="14">
        <v>0.378</v>
      </c>
      <c r="AR18" s="14">
        <v>0.63500000000000001</v>
      </c>
      <c r="AS18" s="14">
        <v>0.307</v>
      </c>
      <c r="AT18" s="14">
        <v>0.34899999999999998</v>
      </c>
      <c r="AU18" s="1" t="s">
        <v>98</v>
      </c>
      <c r="AV18" s="1" t="s">
        <v>98</v>
      </c>
      <c r="AW18" s="1" t="s">
        <v>98</v>
      </c>
      <c r="AX18" s="15">
        <v>5.96E-2</v>
      </c>
      <c r="AY18" s="2">
        <v>11.7</v>
      </c>
      <c r="AZ18" s="1" t="s">
        <v>98</v>
      </c>
      <c r="BA18" s="3">
        <v>6</v>
      </c>
      <c r="BB18" s="14">
        <v>0.95099999999999996</v>
      </c>
      <c r="BC18" s="1">
        <v>0.82199999999999995</v>
      </c>
      <c r="BD18" s="14">
        <v>0.41</v>
      </c>
      <c r="BE18" s="3">
        <v>2.37</v>
      </c>
      <c r="BF18" s="3">
        <v>5.79</v>
      </c>
      <c r="BG18" s="3">
        <v>4.2699999999999996</v>
      </c>
      <c r="BH18" s="14">
        <v>0.98299999999999998</v>
      </c>
      <c r="BI18" s="1" t="s">
        <v>98</v>
      </c>
      <c r="BJ18" s="1" t="s">
        <v>98</v>
      </c>
      <c r="BK18" s="1" t="s">
        <v>98</v>
      </c>
      <c r="BL18" s="1" t="s">
        <v>98</v>
      </c>
      <c r="BM18" s="1" t="s">
        <v>98</v>
      </c>
      <c r="BN18" s="1" t="s">
        <v>98</v>
      </c>
      <c r="BO18" s="1" t="s">
        <v>98</v>
      </c>
      <c r="BP18" s="1" t="s">
        <v>98</v>
      </c>
      <c r="BQ18" s="1" t="s">
        <v>98</v>
      </c>
      <c r="BR18" s="1" t="s">
        <v>98</v>
      </c>
      <c r="BS18" s="1" t="s">
        <v>98</v>
      </c>
      <c r="BT18" s="1" t="s">
        <v>98</v>
      </c>
      <c r="BU18" s="1" t="s">
        <v>98</v>
      </c>
      <c r="BV18" s="1" t="s">
        <v>98</v>
      </c>
      <c r="BW18" s="1">
        <v>0.47799999999999998</v>
      </c>
      <c r="BX18" s="1">
        <v>11.7</v>
      </c>
      <c r="BY18" s="1">
        <v>27.8</v>
      </c>
      <c r="BZ18" s="1" t="s">
        <v>98</v>
      </c>
      <c r="CA18" s="1">
        <v>29.3</v>
      </c>
      <c r="CB18" s="2">
        <v>25.5</v>
      </c>
      <c r="CC18" s="2">
        <v>27</v>
      </c>
      <c r="CD18" s="11">
        <v>10.5</v>
      </c>
      <c r="CE18" s="11" t="s">
        <v>98</v>
      </c>
      <c r="CF18" s="1" t="s">
        <v>98</v>
      </c>
      <c r="CG18" s="4">
        <f>Beams!$B$11/F18</f>
        <v>3625.8064516129029</v>
      </c>
      <c r="CH18" s="4">
        <f>Beams!$B$9/AO18</f>
        <v>1219.0889370932755</v>
      </c>
      <c r="CI18" s="4">
        <f>Beams!$C$9/AS18</f>
        <v>36612.377850162869</v>
      </c>
      <c r="CJ18" s="4">
        <f>Beams!$B$8*(L18-AB18)^2/(2*AQ18)</f>
        <v>22529.970423280422</v>
      </c>
      <c r="CK18" s="4">
        <f>Beams!$C$8*BF18/(AM18*Q18)</f>
        <v>6193.9278576187307</v>
      </c>
      <c r="CL18" s="4">
        <f>Beams!$B$12*T18/AX18</f>
        <v>58274.496644295301</v>
      </c>
      <c r="CM18" s="4">
        <f>Beams!$B$12*Q18/AX18</f>
        <v>35832.214765100667</v>
      </c>
      <c r="CN18" s="4">
        <f t="shared" si="0"/>
        <v>115884.66284915304</v>
      </c>
      <c r="CO18" s="4">
        <f t="shared" si="1"/>
        <v>75403.200039754927</v>
      </c>
      <c r="CP18" s="4"/>
      <c r="CQ18" s="3">
        <f>MIN(Beams!$B$21:$B$22)/MAX(CN18:CP18)-1</f>
        <v>-0.82741460769460073</v>
      </c>
    </row>
    <row r="19" spans="1:95" x14ac:dyDescent="0.55000000000000004">
      <c r="A19" s="1" t="s">
        <v>501</v>
      </c>
      <c r="B19" s="1" t="s">
        <v>517</v>
      </c>
      <c r="C19" s="1" t="s">
        <v>517</v>
      </c>
      <c r="D19" s="1" t="s">
        <v>98</v>
      </c>
      <c r="E19" s="2">
        <v>41.1</v>
      </c>
      <c r="F19" s="2">
        <v>12.1</v>
      </c>
      <c r="G19" s="2">
        <v>10</v>
      </c>
      <c r="H19" s="11">
        <v>10</v>
      </c>
      <c r="I19" s="1" t="s">
        <v>98</v>
      </c>
      <c r="J19" s="1" t="s">
        <v>98</v>
      </c>
      <c r="K19" s="1" t="s">
        <v>98</v>
      </c>
      <c r="L19" s="3">
        <v>4.32</v>
      </c>
      <c r="M19" s="11">
        <v>4.375</v>
      </c>
      <c r="N19" s="11" t="s">
        <v>98</v>
      </c>
      <c r="O19" s="1" t="s">
        <v>98</v>
      </c>
      <c r="P19" s="1" t="s">
        <v>98</v>
      </c>
      <c r="Q19" s="14">
        <v>0.79600000000000004</v>
      </c>
      <c r="R19" s="11">
        <v>0.8125</v>
      </c>
      <c r="S19" s="13">
        <v>0.4375</v>
      </c>
      <c r="T19" s="14">
        <v>0.57499999999999996</v>
      </c>
      <c r="U19" s="13">
        <v>0.5625</v>
      </c>
      <c r="V19" s="1" t="s">
        <v>98</v>
      </c>
      <c r="W19" s="1" t="s">
        <v>98</v>
      </c>
      <c r="X19" s="1" t="s">
        <v>98</v>
      </c>
      <c r="Y19" s="3">
        <v>1.31</v>
      </c>
      <c r="Z19" s="13">
        <v>1.3125</v>
      </c>
      <c r="AA19" s="13" t="s">
        <v>98</v>
      </c>
      <c r="AB19" s="3">
        <v>1.0900000000000001</v>
      </c>
      <c r="AC19" s="1" t="s">
        <v>98</v>
      </c>
      <c r="AD19" s="14">
        <v>0.86399999999999999</v>
      </c>
      <c r="AE19" s="14">
        <v>0.60399999999999998</v>
      </c>
      <c r="AF19" s="1" t="s">
        <v>98</v>
      </c>
      <c r="AG19" s="1" t="s">
        <v>98</v>
      </c>
      <c r="AH19" s="1">
        <v>7.51</v>
      </c>
      <c r="AI19" s="1" t="s">
        <v>98</v>
      </c>
      <c r="AJ19" s="1">
        <v>9.15</v>
      </c>
      <c r="AK19" s="1" t="s">
        <v>98</v>
      </c>
      <c r="AL19" s="1" t="s">
        <v>98</v>
      </c>
      <c r="AM19" s="1">
        <v>157</v>
      </c>
      <c r="AN19" s="2">
        <v>39.299999999999997</v>
      </c>
      <c r="AO19" s="2">
        <v>31.5</v>
      </c>
      <c r="AP19" s="3">
        <v>3.61</v>
      </c>
      <c r="AQ19" s="2">
        <v>15.7</v>
      </c>
      <c r="AR19" s="3">
        <v>9.49</v>
      </c>
      <c r="AS19" s="3">
        <v>4.8499999999999996</v>
      </c>
      <c r="AT19" s="3">
        <v>1.1399999999999999</v>
      </c>
      <c r="AU19" s="1" t="s">
        <v>98</v>
      </c>
      <c r="AV19" s="1" t="s">
        <v>98</v>
      </c>
      <c r="AW19" s="1" t="s">
        <v>98</v>
      </c>
      <c r="AX19" s="3">
        <v>2.2599999999999998</v>
      </c>
      <c r="AY19" s="1">
        <v>269</v>
      </c>
      <c r="AZ19" s="1" t="s">
        <v>98</v>
      </c>
      <c r="BA19" s="2">
        <v>12.5</v>
      </c>
      <c r="BB19" s="1">
        <v>9.59</v>
      </c>
      <c r="BC19" s="1">
        <v>7.43</v>
      </c>
      <c r="BD19" s="1">
        <v>3.74</v>
      </c>
      <c r="BE19" s="3">
        <v>9.5500000000000007</v>
      </c>
      <c r="BF19" s="2">
        <v>19.5</v>
      </c>
      <c r="BG19" s="3">
        <v>4.26</v>
      </c>
      <c r="BH19" s="14">
        <v>0.79</v>
      </c>
      <c r="BI19" s="1" t="s">
        <v>98</v>
      </c>
      <c r="BJ19" s="1" t="s">
        <v>98</v>
      </c>
      <c r="BK19" s="1" t="s">
        <v>98</v>
      </c>
      <c r="BL19" s="1" t="s">
        <v>98</v>
      </c>
      <c r="BM19" s="1" t="s">
        <v>98</v>
      </c>
      <c r="BN19" s="1" t="s">
        <v>98</v>
      </c>
      <c r="BO19" s="1" t="s">
        <v>98</v>
      </c>
      <c r="BP19" s="1" t="s">
        <v>98</v>
      </c>
      <c r="BQ19" s="1" t="s">
        <v>98</v>
      </c>
      <c r="BR19" s="1" t="s">
        <v>98</v>
      </c>
      <c r="BS19" s="1" t="s">
        <v>98</v>
      </c>
      <c r="BT19" s="1" t="s">
        <v>98</v>
      </c>
      <c r="BU19" s="1" t="s">
        <v>98</v>
      </c>
      <c r="BV19" s="1" t="s">
        <v>98</v>
      </c>
      <c r="BW19" s="1">
        <v>1.44</v>
      </c>
      <c r="BX19" s="1">
        <v>9.43</v>
      </c>
      <c r="BY19" s="1">
        <v>31.4</v>
      </c>
      <c r="BZ19" s="1" t="s">
        <v>98</v>
      </c>
      <c r="CA19" s="1">
        <v>35.700000000000003</v>
      </c>
      <c r="CB19" s="2">
        <v>24.3</v>
      </c>
      <c r="CC19" s="2">
        <v>28.6</v>
      </c>
      <c r="CD19" s="11">
        <v>7.375</v>
      </c>
      <c r="CE19" s="11">
        <v>2.5</v>
      </c>
      <c r="CF19" s="1" t="s">
        <v>98</v>
      </c>
      <c r="CG19" s="4">
        <f>Beams!$B$11/F19</f>
        <v>928.9256198347108</v>
      </c>
      <c r="CH19" s="4">
        <f>Beams!$B$9/AO19</f>
        <v>356.82539682539681</v>
      </c>
      <c r="CI19" s="4">
        <f>Beams!$C$9/AS19</f>
        <v>2317.5257731958764</v>
      </c>
      <c r="CJ19" s="4">
        <f>Beams!$B$8*(L19-AB19)^2/(2*AQ19)</f>
        <v>3734.5794904458617</v>
      </c>
      <c r="CK19" s="4">
        <f>Beams!$C$8*BF19/(AM19*Q19)</f>
        <v>1753.8328585603174</v>
      </c>
      <c r="CL19" s="4">
        <f>Beams!$B$12*T19/AX19</f>
        <v>2859.7345132743362</v>
      </c>
      <c r="CM19" s="4">
        <f>Beams!$B$12*Q19/AX19</f>
        <v>3958.8672566371688</v>
      </c>
      <c r="CN19" s="4">
        <f t="shared" si="0"/>
        <v>8908.3724661089855</v>
      </c>
      <c r="CO19" s="4">
        <f t="shared" si="1"/>
        <v>8320.4136062237976</v>
      </c>
      <c r="CP19" s="4"/>
      <c r="CQ19" s="3">
        <f>MIN(Beams!$B$21:$B$22)/MAX(CN19:CP19)-1</f>
        <v>1.2450790058552226</v>
      </c>
    </row>
    <row r="20" spans="1:95" x14ac:dyDescent="0.55000000000000004">
      <c r="A20" s="1" t="s">
        <v>501</v>
      </c>
      <c r="B20" s="1" t="s">
        <v>518</v>
      </c>
      <c r="C20" s="1" t="s">
        <v>518</v>
      </c>
      <c r="D20" s="1" t="s">
        <v>98</v>
      </c>
      <c r="E20" s="2">
        <v>33.6</v>
      </c>
      <c r="F20" s="3">
        <v>9.8699999999999992</v>
      </c>
      <c r="G20" s="2">
        <v>10</v>
      </c>
      <c r="H20" s="11">
        <v>10</v>
      </c>
      <c r="I20" s="1" t="s">
        <v>98</v>
      </c>
      <c r="J20" s="1" t="s">
        <v>98</v>
      </c>
      <c r="K20" s="1" t="s">
        <v>98</v>
      </c>
      <c r="L20" s="3">
        <v>4.0999999999999996</v>
      </c>
      <c r="M20" s="11">
        <v>4.125</v>
      </c>
      <c r="N20" s="11" t="s">
        <v>98</v>
      </c>
      <c r="O20" s="1" t="s">
        <v>98</v>
      </c>
      <c r="P20" s="1" t="s">
        <v>98</v>
      </c>
      <c r="Q20" s="14">
        <v>0.57499999999999996</v>
      </c>
      <c r="R20" s="11">
        <v>0.5625</v>
      </c>
      <c r="S20" s="13">
        <v>0.3125</v>
      </c>
      <c r="T20" s="14">
        <v>0.57499999999999996</v>
      </c>
      <c r="U20" s="13">
        <v>0.5625</v>
      </c>
      <c r="V20" s="1" t="s">
        <v>98</v>
      </c>
      <c r="W20" s="1" t="s">
        <v>98</v>
      </c>
      <c r="X20" s="1" t="s">
        <v>98</v>
      </c>
      <c r="Y20" s="3">
        <v>1.31</v>
      </c>
      <c r="Z20" s="13">
        <v>1.3125</v>
      </c>
      <c r="AA20" s="13" t="s">
        <v>98</v>
      </c>
      <c r="AB20" s="3">
        <v>1.0900000000000001</v>
      </c>
      <c r="AC20" s="1" t="s">
        <v>98</v>
      </c>
      <c r="AD20" s="3">
        <v>1.06</v>
      </c>
      <c r="AE20" s="14">
        <v>0.49399999999999999</v>
      </c>
      <c r="AF20" s="1" t="s">
        <v>98</v>
      </c>
      <c r="AG20" s="1" t="s">
        <v>98</v>
      </c>
      <c r="AH20" s="1">
        <v>7.13</v>
      </c>
      <c r="AI20" s="1" t="s">
        <v>98</v>
      </c>
      <c r="AJ20" s="1">
        <v>12.7</v>
      </c>
      <c r="AK20" s="1" t="s">
        <v>98</v>
      </c>
      <c r="AL20" s="1" t="s">
        <v>98</v>
      </c>
      <c r="AM20" s="1">
        <v>139</v>
      </c>
      <c r="AN20" s="2">
        <v>33.700000000000003</v>
      </c>
      <c r="AO20" s="2">
        <v>27.8</v>
      </c>
      <c r="AP20" s="3">
        <v>3.75</v>
      </c>
      <c r="AQ20" s="2">
        <v>13.1</v>
      </c>
      <c r="AR20" s="3">
        <v>8.2799999999999994</v>
      </c>
      <c r="AS20" s="3">
        <v>4.3499999999999996</v>
      </c>
      <c r="AT20" s="3">
        <v>1.1499999999999999</v>
      </c>
      <c r="AU20" s="1" t="s">
        <v>98</v>
      </c>
      <c r="AV20" s="1" t="s">
        <v>98</v>
      </c>
      <c r="AW20" s="1" t="s">
        <v>98</v>
      </c>
      <c r="AX20" s="3">
        <v>1.2</v>
      </c>
      <c r="AY20" s="1">
        <v>224</v>
      </c>
      <c r="AZ20" s="1" t="s">
        <v>98</v>
      </c>
      <c r="BA20" s="2">
        <v>11.6</v>
      </c>
      <c r="BB20" s="1">
        <v>8.24</v>
      </c>
      <c r="BC20" s="1">
        <v>5.78</v>
      </c>
      <c r="BD20" s="1">
        <v>2.83</v>
      </c>
      <c r="BE20" s="3">
        <v>9.5500000000000007</v>
      </c>
      <c r="BF20" s="2">
        <v>16.7</v>
      </c>
      <c r="BG20" s="3">
        <v>4.47</v>
      </c>
      <c r="BH20" s="14">
        <v>0.77</v>
      </c>
      <c r="BI20" s="1" t="s">
        <v>98</v>
      </c>
      <c r="BJ20" s="1" t="s">
        <v>98</v>
      </c>
      <c r="BK20" s="1" t="s">
        <v>98</v>
      </c>
      <c r="BL20" s="1" t="s">
        <v>98</v>
      </c>
      <c r="BM20" s="1" t="s">
        <v>98</v>
      </c>
      <c r="BN20" s="1" t="s">
        <v>98</v>
      </c>
      <c r="BO20" s="1" t="s">
        <v>98</v>
      </c>
      <c r="BP20" s="1" t="s">
        <v>98</v>
      </c>
      <c r="BQ20" s="1" t="s">
        <v>98</v>
      </c>
      <c r="BR20" s="1" t="s">
        <v>98</v>
      </c>
      <c r="BS20" s="1" t="s">
        <v>98</v>
      </c>
      <c r="BT20" s="1" t="s">
        <v>98</v>
      </c>
      <c r="BU20" s="1" t="s">
        <v>98</v>
      </c>
      <c r="BV20" s="1" t="s">
        <v>98</v>
      </c>
      <c r="BW20" s="3">
        <v>1.4</v>
      </c>
      <c r="BX20" s="1">
        <v>9.43</v>
      </c>
      <c r="BY20" s="1">
        <v>30.8</v>
      </c>
      <c r="BZ20" s="1" t="s">
        <v>98</v>
      </c>
      <c r="CA20" s="1">
        <v>34.9</v>
      </c>
      <c r="CB20" s="2">
        <v>24.1</v>
      </c>
      <c r="CC20" s="2">
        <v>28.2</v>
      </c>
      <c r="CD20" s="11">
        <v>7.375</v>
      </c>
      <c r="CE20" s="11">
        <v>2.5</v>
      </c>
      <c r="CF20" s="1" t="s">
        <v>98</v>
      </c>
      <c r="CG20" s="4">
        <f>Beams!$B$11/F20</f>
        <v>1138.8044579533941</v>
      </c>
      <c r="CH20" s="4">
        <f>Beams!$B$9/AO20</f>
        <v>404.31654676258989</v>
      </c>
      <c r="CI20" s="4">
        <f>Beams!$C$9/AS20</f>
        <v>2583.9080459770116</v>
      </c>
      <c r="CJ20" s="4">
        <f>Beams!$B$8*(L20-AB20)^2/(2*AQ20)</f>
        <v>3886.8520610687015</v>
      </c>
      <c r="CK20" s="4">
        <f>Beams!$C$8*BF20/(AM20*Q20)</f>
        <v>2348.5517672818269</v>
      </c>
      <c r="CL20" s="4">
        <f>Beams!$B$12*T20/AX20</f>
        <v>5385.833333333333</v>
      </c>
      <c r="CM20" s="4">
        <f>Beams!$B$12*Q20/AX20</f>
        <v>5385.833333333333</v>
      </c>
      <c r="CN20" s="4">
        <f t="shared" si="0"/>
        <v>12221.981332930405</v>
      </c>
      <c r="CO20" s="4">
        <f t="shared" si="1"/>
        <v>10981.85125920967</v>
      </c>
      <c r="CP20" s="4"/>
      <c r="CQ20" s="3">
        <f>MIN(Beams!$B$21:$B$22)/MAX(CN20:CP20)-1</f>
        <v>0.63639588829290883</v>
      </c>
    </row>
    <row r="21" spans="1:95" x14ac:dyDescent="0.55000000000000004">
      <c r="A21" s="1" t="s">
        <v>501</v>
      </c>
      <c r="B21" s="1" t="s">
        <v>519</v>
      </c>
      <c r="C21" s="1" t="s">
        <v>519</v>
      </c>
      <c r="D21" s="1" t="s">
        <v>98</v>
      </c>
      <c r="E21" s="2">
        <v>28.5</v>
      </c>
      <c r="F21" s="3">
        <v>8.3699999999999992</v>
      </c>
      <c r="G21" s="2">
        <v>10</v>
      </c>
      <c r="H21" s="11">
        <v>10</v>
      </c>
      <c r="I21" s="1" t="s">
        <v>98</v>
      </c>
      <c r="J21" s="1" t="s">
        <v>98</v>
      </c>
      <c r="K21" s="1" t="s">
        <v>98</v>
      </c>
      <c r="L21" s="3">
        <v>3.95</v>
      </c>
      <c r="M21" s="11">
        <v>4</v>
      </c>
      <c r="N21" s="11" t="s">
        <v>98</v>
      </c>
      <c r="O21" s="1" t="s">
        <v>98</v>
      </c>
      <c r="P21" s="1" t="s">
        <v>98</v>
      </c>
      <c r="Q21" s="14">
        <v>0.42499999999999999</v>
      </c>
      <c r="R21" s="11">
        <v>0.4375</v>
      </c>
      <c r="S21" s="13">
        <v>0.25</v>
      </c>
      <c r="T21" s="14">
        <v>0.57499999999999996</v>
      </c>
      <c r="U21" s="13">
        <v>0.5625</v>
      </c>
      <c r="V21" s="1" t="s">
        <v>98</v>
      </c>
      <c r="W21" s="1" t="s">
        <v>98</v>
      </c>
      <c r="X21" s="1" t="s">
        <v>98</v>
      </c>
      <c r="Y21" s="3">
        <v>1.31</v>
      </c>
      <c r="Z21" s="13">
        <v>1.3125</v>
      </c>
      <c r="AA21" s="13" t="s">
        <v>98</v>
      </c>
      <c r="AB21" s="3">
        <v>1.1200000000000001</v>
      </c>
      <c r="AC21" s="1" t="s">
        <v>98</v>
      </c>
      <c r="AD21" s="3">
        <v>1.21</v>
      </c>
      <c r="AE21" s="14">
        <v>0.41899999999999998</v>
      </c>
      <c r="AF21" s="1" t="s">
        <v>98</v>
      </c>
      <c r="AG21" s="1" t="s">
        <v>98</v>
      </c>
      <c r="AH21" s="1">
        <v>6.87</v>
      </c>
      <c r="AI21" s="1" t="s">
        <v>98</v>
      </c>
      <c r="AJ21" s="1">
        <v>17.100000000000001</v>
      </c>
      <c r="AK21" s="1" t="s">
        <v>98</v>
      </c>
      <c r="AL21" s="1" t="s">
        <v>98</v>
      </c>
      <c r="AM21" s="1">
        <v>126</v>
      </c>
      <c r="AN21" s="2">
        <v>30</v>
      </c>
      <c r="AO21" s="2">
        <v>25.3</v>
      </c>
      <c r="AP21" s="3">
        <v>3.89</v>
      </c>
      <c r="AQ21" s="2">
        <v>11.3</v>
      </c>
      <c r="AR21" s="3">
        <v>7.59</v>
      </c>
      <c r="AS21" s="3">
        <v>3.99</v>
      </c>
      <c r="AT21" s="3">
        <v>1.1599999999999999</v>
      </c>
      <c r="AU21" s="1" t="s">
        <v>98</v>
      </c>
      <c r="AV21" s="1" t="s">
        <v>98</v>
      </c>
      <c r="AW21" s="1" t="s">
        <v>98</v>
      </c>
      <c r="AX21" s="14">
        <v>0.79100000000000004</v>
      </c>
      <c r="AY21" s="1">
        <v>193</v>
      </c>
      <c r="AZ21" s="1" t="s">
        <v>98</v>
      </c>
      <c r="BA21" s="2">
        <v>10.9</v>
      </c>
      <c r="BB21" s="1">
        <v>7.26</v>
      </c>
      <c r="BC21" s="1">
        <v>4.5199999999999996</v>
      </c>
      <c r="BD21" s="3">
        <v>2.2000000000000002</v>
      </c>
      <c r="BE21" s="3">
        <v>9.5500000000000007</v>
      </c>
      <c r="BF21" s="2">
        <v>14.9</v>
      </c>
      <c r="BG21" s="3">
        <v>4.68</v>
      </c>
      <c r="BH21" s="14">
        <v>0.752</v>
      </c>
      <c r="BI21" s="1" t="s">
        <v>98</v>
      </c>
      <c r="BJ21" s="1" t="s">
        <v>98</v>
      </c>
      <c r="BK21" s="1" t="s">
        <v>98</v>
      </c>
      <c r="BL21" s="1" t="s">
        <v>98</v>
      </c>
      <c r="BM21" s="1" t="s">
        <v>98</v>
      </c>
      <c r="BN21" s="1" t="s">
        <v>98</v>
      </c>
      <c r="BO21" s="1" t="s">
        <v>98</v>
      </c>
      <c r="BP21" s="1" t="s">
        <v>98</v>
      </c>
      <c r="BQ21" s="1" t="s">
        <v>98</v>
      </c>
      <c r="BR21" s="1" t="s">
        <v>98</v>
      </c>
      <c r="BS21" s="1" t="s">
        <v>98</v>
      </c>
      <c r="BT21" s="1" t="s">
        <v>98</v>
      </c>
      <c r="BU21" s="1" t="s">
        <v>98</v>
      </c>
      <c r="BV21" s="1" t="s">
        <v>98</v>
      </c>
      <c r="BW21" s="1">
        <v>1.36</v>
      </c>
      <c r="BX21" s="1">
        <v>9.43</v>
      </c>
      <c r="BY21" s="1">
        <v>30.4</v>
      </c>
      <c r="BZ21" s="1" t="s">
        <v>98</v>
      </c>
      <c r="CA21" s="1">
        <v>34.299999999999997</v>
      </c>
      <c r="CB21" s="2">
        <v>24</v>
      </c>
      <c r="CC21" s="2">
        <v>27.9</v>
      </c>
      <c r="CD21" s="11">
        <v>7.375</v>
      </c>
      <c r="CE21" s="11">
        <v>2.5</v>
      </c>
      <c r="CF21" s="1" t="s">
        <v>98</v>
      </c>
      <c r="CG21" s="4">
        <f>Beams!$B$11/F21</f>
        <v>1342.8912783751496</v>
      </c>
      <c r="CH21" s="4">
        <f>Beams!$B$9/AO21</f>
        <v>444.26877470355731</v>
      </c>
      <c r="CI21" s="4">
        <f>Beams!$C$9/AS21</f>
        <v>2817.0426065162906</v>
      </c>
      <c r="CJ21" s="4">
        <f>Beams!$B$8*(L21-AB21)^2/(2*AQ21)</f>
        <v>3983.1874336283186</v>
      </c>
      <c r="CK21" s="4">
        <f>Beams!$C$8*BF21/(AM21*Q21)</f>
        <v>3127.4696545284783</v>
      </c>
      <c r="CL21" s="4">
        <f>Beams!$B$12*T21/AX21</f>
        <v>8170.670037926674</v>
      </c>
      <c r="CM21" s="4">
        <f>Beams!$B$12*Q21/AX21</f>
        <v>6039.1908975979768</v>
      </c>
      <c r="CN21" s="4">
        <f t="shared" si="0"/>
        <v>16403.523253584375</v>
      </c>
      <c r="CO21" s="4">
        <f t="shared" si="1"/>
        <v>12647.425095390043</v>
      </c>
      <c r="CP21" s="4"/>
      <c r="CQ21" s="3">
        <f>MIN(Beams!$B$21:$B$22)/MAX(CN21:CP21)-1</f>
        <v>0.21925026049691798</v>
      </c>
    </row>
    <row r="22" spans="1:95" x14ac:dyDescent="0.55000000000000004">
      <c r="A22" s="1" t="s">
        <v>501</v>
      </c>
      <c r="B22" s="1" t="s">
        <v>520</v>
      </c>
      <c r="C22" s="1" t="s">
        <v>520</v>
      </c>
      <c r="D22" s="1" t="s">
        <v>98</v>
      </c>
      <c r="E22" s="2">
        <v>25</v>
      </c>
      <c r="F22" s="3">
        <v>7.34</v>
      </c>
      <c r="G22" s="2">
        <v>10</v>
      </c>
      <c r="H22" s="11">
        <v>10</v>
      </c>
      <c r="I22" s="1" t="s">
        <v>98</v>
      </c>
      <c r="J22" s="1" t="s">
        <v>98</v>
      </c>
      <c r="K22" s="1" t="s">
        <v>98</v>
      </c>
      <c r="L22" s="3">
        <v>3.41</v>
      </c>
      <c r="M22" s="11">
        <v>3.375</v>
      </c>
      <c r="N22" s="11" t="s">
        <v>98</v>
      </c>
      <c r="O22" s="1" t="s">
        <v>98</v>
      </c>
      <c r="P22" s="1" t="s">
        <v>98</v>
      </c>
      <c r="Q22" s="14">
        <v>0.38</v>
      </c>
      <c r="R22" s="11">
        <v>0.375</v>
      </c>
      <c r="S22" s="13">
        <v>0.1875</v>
      </c>
      <c r="T22" s="14">
        <v>0.57499999999999996</v>
      </c>
      <c r="U22" s="13">
        <v>0.5625</v>
      </c>
      <c r="V22" s="1" t="s">
        <v>98</v>
      </c>
      <c r="W22" s="1" t="s">
        <v>98</v>
      </c>
      <c r="X22" s="1" t="s">
        <v>98</v>
      </c>
      <c r="Y22" s="3">
        <v>1.31</v>
      </c>
      <c r="Z22" s="13">
        <v>1.3125</v>
      </c>
      <c r="AA22" s="13" t="s">
        <v>98</v>
      </c>
      <c r="AB22" s="14">
        <v>0.95299999999999996</v>
      </c>
      <c r="AC22" s="1" t="s">
        <v>98</v>
      </c>
      <c r="AD22" s="3">
        <v>1.03</v>
      </c>
      <c r="AE22" s="14">
        <v>0.36699999999999999</v>
      </c>
      <c r="AF22" s="1" t="s">
        <v>98</v>
      </c>
      <c r="AG22" s="1" t="s">
        <v>98</v>
      </c>
      <c r="AH22" s="1">
        <v>5.93</v>
      </c>
      <c r="AI22" s="1" t="s">
        <v>98</v>
      </c>
      <c r="AJ22" s="1">
        <v>19.399999999999999</v>
      </c>
      <c r="AK22" s="1" t="s">
        <v>98</v>
      </c>
      <c r="AL22" s="1" t="s">
        <v>98</v>
      </c>
      <c r="AM22" s="1">
        <v>110</v>
      </c>
      <c r="AN22" s="2">
        <v>26.2</v>
      </c>
      <c r="AO22" s="2">
        <v>22</v>
      </c>
      <c r="AP22" s="3">
        <v>3.87</v>
      </c>
      <c r="AQ22" s="3">
        <v>7.25</v>
      </c>
      <c r="AR22" s="3">
        <v>5.65</v>
      </c>
      <c r="AS22" s="3">
        <v>2.96</v>
      </c>
      <c r="AT22" s="14">
        <v>0.99299999999999999</v>
      </c>
      <c r="AU22" s="1" t="s">
        <v>98</v>
      </c>
      <c r="AV22" s="1" t="s">
        <v>98</v>
      </c>
      <c r="AW22" s="1" t="s">
        <v>98</v>
      </c>
      <c r="AX22" s="14">
        <v>0.63800000000000001</v>
      </c>
      <c r="AY22" s="1">
        <v>124</v>
      </c>
      <c r="AZ22" s="1" t="s">
        <v>98</v>
      </c>
      <c r="BA22" s="3">
        <v>9.43</v>
      </c>
      <c r="BB22" s="1">
        <v>5.42</v>
      </c>
      <c r="BC22" s="3">
        <v>3.4</v>
      </c>
      <c r="BD22" s="1">
        <v>1.75</v>
      </c>
      <c r="BE22" s="3">
        <v>8.2100000000000009</v>
      </c>
      <c r="BF22" s="2">
        <v>13</v>
      </c>
      <c r="BG22" s="3">
        <v>4.46</v>
      </c>
      <c r="BH22" s="14">
        <v>0.80300000000000005</v>
      </c>
      <c r="BI22" s="1" t="s">
        <v>98</v>
      </c>
      <c r="BJ22" s="1" t="s">
        <v>98</v>
      </c>
      <c r="BK22" s="1" t="s">
        <v>98</v>
      </c>
      <c r="BL22" s="1" t="s">
        <v>98</v>
      </c>
      <c r="BM22" s="1" t="s">
        <v>98</v>
      </c>
      <c r="BN22" s="1" t="s">
        <v>98</v>
      </c>
      <c r="BO22" s="1" t="s">
        <v>98</v>
      </c>
      <c r="BP22" s="1" t="s">
        <v>98</v>
      </c>
      <c r="BQ22" s="1" t="s">
        <v>98</v>
      </c>
      <c r="BR22" s="1" t="s">
        <v>98</v>
      </c>
      <c r="BS22" s="1" t="s">
        <v>98</v>
      </c>
      <c r="BT22" s="1" t="s">
        <v>98</v>
      </c>
      <c r="BU22" s="1" t="s">
        <v>98</v>
      </c>
      <c r="BV22" s="1" t="s">
        <v>98</v>
      </c>
      <c r="BW22" s="1">
        <v>1.17</v>
      </c>
      <c r="BX22" s="1">
        <v>9.43</v>
      </c>
      <c r="BY22" s="1">
        <v>28.9</v>
      </c>
      <c r="BZ22" s="1" t="s">
        <v>98</v>
      </c>
      <c r="CA22" s="1">
        <v>32.299999999999997</v>
      </c>
      <c r="CB22" s="2">
        <v>23.4</v>
      </c>
      <c r="CC22" s="2">
        <v>26.8</v>
      </c>
      <c r="CD22" s="11">
        <v>7.375</v>
      </c>
      <c r="CE22" s="11">
        <v>2</v>
      </c>
      <c r="CF22" s="1" t="s">
        <v>98</v>
      </c>
      <c r="CG22" s="4">
        <f>Beams!$B$11/F22</f>
        <v>1531.3351498637603</v>
      </c>
      <c r="CH22" s="4">
        <f>Beams!$B$9/AO22</f>
        <v>510.90909090909093</v>
      </c>
      <c r="CI22" s="4">
        <f>Beams!$C$9/AS22</f>
        <v>3797.2972972972975</v>
      </c>
      <c r="CJ22" s="4">
        <f>Beams!$B$8*(L22-AB22)^2/(2*AQ22)</f>
        <v>4679.5988110344833</v>
      </c>
      <c r="CK22" s="4">
        <f>Beams!$C$8*BF22/(AM22*Q22)</f>
        <v>3495.6937799043067</v>
      </c>
      <c r="CL22" s="4">
        <f>Beams!$B$12*T22/AX22</f>
        <v>10130.094043887146</v>
      </c>
      <c r="CM22" s="4">
        <f>Beams!$B$12*Q22/AX22</f>
        <v>6694.6708463949835</v>
      </c>
      <c r="CN22" s="4">
        <f t="shared" si="0"/>
        <v>20190.408526960178</v>
      </c>
      <c r="CO22" s="4">
        <f t="shared" si="1"/>
        <v>14325.352477623175</v>
      </c>
      <c r="CP22" s="4"/>
      <c r="CQ22" s="3">
        <f>MIN(Beams!$B$21:$B$22)/MAX(CN22:CP22)-1</f>
        <v>-9.4306426096295581E-3</v>
      </c>
    </row>
    <row r="23" spans="1:95" x14ac:dyDescent="0.55000000000000004">
      <c r="A23" s="1" t="s">
        <v>501</v>
      </c>
      <c r="B23" s="1" t="s">
        <v>521</v>
      </c>
      <c r="C23" s="1" t="s">
        <v>521</v>
      </c>
      <c r="D23" s="1" t="s">
        <v>98</v>
      </c>
      <c r="E23" s="2">
        <v>22</v>
      </c>
      <c r="F23" s="3">
        <v>6.45</v>
      </c>
      <c r="G23" s="2">
        <v>10</v>
      </c>
      <c r="H23" s="11">
        <v>10</v>
      </c>
      <c r="I23" s="1" t="s">
        <v>98</v>
      </c>
      <c r="J23" s="1" t="s">
        <v>98</v>
      </c>
      <c r="K23" s="1" t="s">
        <v>98</v>
      </c>
      <c r="L23" s="3">
        <v>3.32</v>
      </c>
      <c r="M23" s="11">
        <v>3.375</v>
      </c>
      <c r="N23" s="11" t="s">
        <v>98</v>
      </c>
      <c r="O23" s="1" t="s">
        <v>98</v>
      </c>
      <c r="P23" s="1" t="s">
        <v>98</v>
      </c>
      <c r="Q23" s="14">
        <v>0.28999999999999998</v>
      </c>
      <c r="R23" s="11">
        <v>0.3125</v>
      </c>
      <c r="S23" s="13">
        <v>0.1875</v>
      </c>
      <c r="T23" s="14">
        <v>0.57499999999999996</v>
      </c>
      <c r="U23" s="13">
        <v>0.5625</v>
      </c>
      <c r="V23" s="1" t="s">
        <v>98</v>
      </c>
      <c r="W23" s="1" t="s">
        <v>98</v>
      </c>
      <c r="X23" s="1" t="s">
        <v>98</v>
      </c>
      <c r="Y23" s="3">
        <v>1.31</v>
      </c>
      <c r="Z23" s="13">
        <v>1.3125</v>
      </c>
      <c r="AA23" s="13" t="s">
        <v>98</v>
      </c>
      <c r="AB23" s="14">
        <v>0.99</v>
      </c>
      <c r="AC23" s="1" t="s">
        <v>98</v>
      </c>
      <c r="AD23" s="3">
        <v>1.1200000000000001</v>
      </c>
      <c r="AE23" s="14">
        <v>0.46700000000000003</v>
      </c>
      <c r="AF23" s="1" t="s">
        <v>98</v>
      </c>
      <c r="AG23" s="1" t="s">
        <v>98</v>
      </c>
      <c r="AH23" s="1">
        <v>5.77</v>
      </c>
      <c r="AI23" s="1" t="s">
        <v>98</v>
      </c>
      <c r="AJ23" s="1">
        <v>25.4</v>
      </c>
      <c r="AK23" s="1" t="s">
        <v>98</v>
      </c>
      <c r="AL23" s="1" t="s">
        <v>98</v>
      </c>
      <c r="AM23" s="1">
        <v>102</v>
      </c>
      <c r="AN23" s="2">
        <v>23.9</v>
      </c>
      <c r="AO23" s="2">
        <v>20.5</v>
      </c>
      <c r="AP23" s="3">
        <v>3.99</v>
      </c>
      <c r="AQ23" s="3">
        <v>6.4</v>
      </c>
      <c r="AR23" s="3">
        <v>5.29</v>
      </c>
      <c r="AS23" s="3">
        <v>2.75</v>
      </c>
      <c r="AT23" s="14">
        <v>0.997</v>
      </c>
      <c r="AU23" s="1" t="s">
        <v>98</v>
      </c>
      <c r="AV23" s="1" t="s">
        <v>98</v>
      </c>
      <c r="AW23" s="1" t="s">
        <v>98</v>
      </c>
      <c r="AX23" s="14">
        <v>0.51</v>
      </c>
      <c r="AY23" s="1">
        <v>110</v>
      </c>
      <c r="AZ23" s="1" t="s">
        <v>98</v>
      </c>
      <c r="BA23" s="3">
        <v>9</v>
      </c>
      <c r="BB23" s="1">
        <v>4.95</v>
      </c>
      <c r="BC23" s="1">
        <v>2.78</v>
      </c>
      <c r="BD23" s="3">
        <v>1.3</v>
      </c>
      <c r="BE23" s="3">
        <v>8.2100000000000009</v>
      </c>
      <c r="BF23" s="2">
        <v>11.8</v>
      </c>
      <c r="BG23" s="3">
        <v>4.62</v>
      </c>
      <c r="BH23" s="14">
        <v>0.79100000000000004</v>
      </c>
      <c r="BI23" s="1" t="s">
        <v>98</v>
      </c>
      <c r="BJ23" s="1" t="s">
        <v>98</v>
      </c>
      <c r="BK23" s="1" t="s">
        <v>98</v>
      </c>
      <c r="BL23" s="1" t="s">
        <v>98</v>
      </c>
      <c r="BM23" s="1" t="s">
        <v>98</v>
      </c>
      <c r="BN23" s="1" t="s">
        <v>98</v>
      </c>
      <c r="BO23" s="1" t="s">
        <v>98</v>
      </c>
      <c r="BP23" s="1" t="s">
        <v>98</v>
      </c>
      <c r="BQ23" s="1" t="s">
        <v>98</v>
      </c>
      <c r="BR23" s="1" t="s">
        <v>98</v>
      </c>
      <c r="BS23" s="1" t="s">
        <v>98</v>
      </c>
      <c r="BT23" s="1" t="s">
        <v>98</v>
      </c>
      <c r="BU23" s="1" t="s">
        <v>98</v>
      </c>
      <c r="BV23" s="1" t="s">
        <v>98</v>
      </c>
      <c r="BW23" s="1">
        <v>1.1399999999999999</v>
      </c>
      <c r="BX23" s="1">
        <v>9.43</v>
      </c>
      <c r="BY23" s="1">
        <v>28.7</v>
      </c>
      <c r="BZ23" s="1" t="s">
        <v>98</v>
      </c>
      <c r="CA23" s="2">
        <v>32</v>
      </c>
      <c r="CB23" s="2">
        <v>23.3</v>
      </c>
      <c r="CC23" s="2">
        <v>26.6</v>
      </c>
      <c r="CD23" s="11">
        <v>7.375</v>
      </c>
      <c r="CE23" s="11">
        <v>2</v>
      </c>
      <c r="CF23" s="1" t="s">
        <v>98</v>
      </c>
      <c r="CG23" s="4">
        <f>Beams!$B$11/F23</f>
        <v>1742.6356589147285</v>
      </c>
      <c r="CH23" s="4">
        <f>Beams!$B$9/AO23</f>
        <v>548.29268292682923</v>
      </c>
      <c r="CI23" s="4">
        <f>Beams!$C$9/AS23</f>
        <v>4087.2727272727275</v>
      </c>
      <c r="CJ23" s="4">
        <f>Beams!$B$8*(L23-AB23)^2/(2*AQ23)</f>
        <v>4767.2528124999999</v>
      </c>
      <c r="CK23" s="4">
        <f>Beams!$C$8*BF23/(AM23*Q23)</f>
        <v>4483.8404327248145</v>
      </c>
      <c r="CL23" s="4">
        <f>Beams!$B$12*T23/AX23</f>
        <v>12672.549019607841</v>
      </c>
      <c r="CM23" s="4">
        <f>Beams!$B$12*Q23/AX23</f>
        <v>6391.3725490196075</v>
      </c>
      <c r="CN23" s="4">
        <f t="shared" si="0"/>
        <v>24303.128254938889</v>
      </c>
      <c r="CO23" s="4">
        <f t="shared" si="1"/>
        <v>14951.416425795529</v>
      </c>
      <c r="CP23" s="4"/>
      <c r="CQ23" s="3">
        <f>MIN(Beams!$B$21:$B$22)/MAX(CN23:CP23)-1</f>
        <v>-0.17706067341616427</v>
      </c>
    </row>
    <row r="24" spans="1:95" x14ac:dyDescent="0.55000000000000004">
      <c r="A24" s="1" t="s">
        <v>501</v>
      </c>
      <c r="B24" s="1" t="s">
        <v>522</v>
      </c>
      <c r="C24" s="1" t="s">
        <v>522</v>
      </c>
      <c r="D24" s="1" t="s">
        <v>98</v>
      </c>
      <c r="E24" s="3">
        <v>8.4</v>
      </c>
      <c r="F24" s="3">
        <v>2.46</v>
      </c>
      <c r="G24" s="2">
        <v>10</v>
      </c>
      <c r="H24" s="11">
        <v>10</v>
      </c>
      <c r="I24" s="1" t="s">
        <v>98</v>
      </c>
      <c r="J24" s="1" t="s">
        <v>98</v>
      </c>
      <c r="K24" s="1" t="s">
        <v>98</v>
      </c>
      <c r="L24" s="3">
        <v>1.5</v>
      </c>
      <c r="M24" s="11">
        <v>1.5</v>
      </c>
      <c r="N24" s="11" t="s">
        <v>98</v>
      </c>
      <c r="O24" s="1" t="s">
        <v>98</v>
      </c>
      <c r="P24" s="1" t="s">
        <v>98</v>
      </c>
      <c r="Q24" s="14">
        <v>0.17</v>
      </c>
      <c r="R24" s="11">
        <v>0.1875</v>
      </c>
      <c r="S24" s="13">
        <v>0.125</v>
      </c>
      <c r="T24" s="14">
        <v>0.28000000000000003</v>
      </c>
      <c r="U24" s="13">
        <v>0.25</v>
      </c>
      <c r="V24" s="1" t="s">
        <v>98</v>
      </c>
      <c r="W24" s="1" t="s">
        <v>98</v>
      </c>
      <c r="X24" s="1" t="s">
        <v>98</v>
      </c>
      <c r="Y24" s="14">
        <v>0.75</v>
      </c>
      <c r="Z24" s="13">
        <v>0.75</v>
      </c>
      <c r="AA24" s="13" t="s">
        <v>98</v>
      </c>
      <c r="AB24" s="14">
        <v>0.28399999999999997</v>
      </c>
      <c r="AC24" s="1" t="s">
        <v>98</v>
      </c>
      <c r="AD24" s="14">
        <v>0.33200000000000002</v>
      </c>
      <c r="AE24" s="14">
        <v>0.123</v>
      </c>
      <c r="AF24" s="1" t="s">
        <v>98</v>
      </c>
      <c r="AG24" s="1" t="s">
        <v>98</v>
      </c>
      <c r="AH24" s="1">
        <v>5.36</v>
      </c>
      <c r="AI24" s="1" t="s">
        <v>98</v>
      </c>
      <c r="AJ24" s="1">
        <v>51.7</v>
      </c>
      <c r="AK24" s="1" t="s">
        <v>98</v>
      </c>
      <c r="AL24" s="1" t="s">
        <v>98</v>
      </c>
      <c r="AM24" s="2">
        <v>31.9</v>
      </c>
      <c r="AN24" s="3">
        <v>7.92</v>
      </c>
      <c r="AO24" s="3">
        <v>6.39</v>
      </c>
      <c r="AP24" s="3">
        <v>3.61</v>
      </c>
      <c r="AQ24" s="14">
        <v>0.32600000000000001</v>
      </c>
      <c r="AR24" s="14">
        <v>0.54800000000000004</v>
      </c>
      <c r="AS24" s="14">
        <v>0.26800000000000002</v>
      </c>
      <c r="AT24" s="14">
        <v>0.36399999999999999</v>
      </c>
      <c r="AU24" s="1" t="s">
        <v>98</v>
      </c>
      <c r="AV24" s="1" t="s">
        <v>98</v>
      </c>
      <c r="AW24" s="1" t="s">
        <v>98</v>
      </c>
      <c r="AX24" s="15">
        <v>4.1300000000000003E-2</v>
      </c>
      <c r="AY24" s="3">
        <v>7</v>
      </c>
      <c r="AZ24" s="1" t="s">
        <v>98</v>
      </c>
      <c r="BA24" s="3">
        <v>4.8499999999999996</v>
      </c>
      <c r="BB24" s="14">
        <v>0.67800000000000005</v>
      </c>
      <c r="BC24" s="1">
        <v>0.55900000000000005</v>
      </c>
      <c r="BD24" s="1">
        <v>0.27800000000000002</v>
      </c>
      <c r="BE24" s="3">
        <v>1.81</v>
      </c>
      <c r="BF24" s="3">
        <v>3.93</v>
      </c>
      <c r="BG24" s="3">
        <v>3.68</v>
      </c>
      <c r="BH24" s="14">
        <v>0.97199999999999998</v>
      </c>
      <c r="BI24" s="1" t="s">
        <v>98</v>
      </c>
      <c r="BJ24" s="1" t="s">
        <v>98</v>
      </c>
      <c r="BK24" s="1" t="s">
        <v>98</v>
      </c>
      <c r="BL24" s="1" t="s">
        <v>98</v>
      </c>
      <c r="BM24" s="1" t="s">
        <v>98</v>
      </c>
      <c r="BN24" s="1" t="s">
        <v>98</v>
      </c>
      <c r="BO24" s="1" t="s">
        <v>98</v>
      </c>
      <c r="BP24" s="1" t="s">
        <v>98</v>
      </c>
      <c r="BQ24" s="1" t="s">
        <v>98</v>
      </c>
      <c r="BR24" s="1" t="s">
        <v>98</v>
      </c>
      <c r="BS24" s="1" t="s">
        <v>98</v>
      </c>
      <c r="BT24" s="1" t="s">
        <v>98</v>
      </c>
      <c r="BU24" s="1" t="s">
        <v>98</v>
      </c>
      <c r="BV24" s="1" t="s">
        <v>98</v>
      </c>
      <c r="BW24" s="1">
        <v>0.48599999999999999</v>
      </c>
      <c r="BX24" s="1">
        <v>9.7200000000000006</v>
      </c>
      <c r="BY24" s="1">
        <v>23.8</v>
      </c>
      <c r="BZ24" s="1" t="s">
        <v>98</v>
      </c>
      <c r="CA24" s="1">
        <v>25.3</v>
      </c>
      <c r="CB24" s="2">
        <v>21.5</v>
      </c>
      <c r="CC24" s="2">
        <v>23</v>
      </c>
      <c r="CD24" s="11">
        <v>8.5</v>
      </c>
      <c r="CE24" s="11" t="s">
        <v>98</v>
      </c>
      <c r="CF24" s="1" t="s">
        <v>98</v>
      </c>
      <c r="CG24" s="4">
        <f>Beams!$B$11/F24</f>
        <v>4569.1056910569105</v>
      </c>
      <c r="CH24" s="4">
        <f>Beams!$B$9/AO24</f>
        <v>1758.9984350547732</v>
      </c>
      <c r="CI24" s="4">
        <f>Beams!$C$9/AS24</f>
        <v>41940.298507462685</v>
      </c>
      <c r="CJ24" s="4">
        <f>Beams!$B$8*(L24-AB24)^2/(2*AQ24)</f>
        <v>25490.940858895705</v>
      </c>
      <c r="CK24" s="4">
        <f>Beams!$C$8*BF24/(AM24*Q24)</f>
        <v>8145.5283053660341</v>
      </c>
      <c r="CL24" s="4">
        <f>Beams!$B$12*T24/AX24</f>
        <v>76203.389830508473</v>
      </c>
      <c r="CM24" s="4">
        <f>Beams!$B$12*Q24/AX24</f>
        <v>46266.343825665863</v>
      </c>
      <c r="CN24" s="4">
        <f t="shared" si="0"/>
        <v>147309.44557425138</v>
      </c>
      <c r="CO24" s="4">
        <f t="shared" si="1"/>
        <v>94607.67040732794</v>
      </c>
      <c r="CP24" s="4"/>
      <c r="CQ24" s="3">
        <f>MIN(Beams!$B$21:$B$22)/MAX(CN24:CP24)-1</f>
        <v>-0.86423138094074903</v>
      </c>
    </row>
    <row r="25" spans="1:95" x14ac:dyDescent="0.55000000000000004">
      <c r="A25" s="1" t="s">
        <v>501</v>
      </c>
      <c r="B25" s="1" t="s">
        <v>523</v>
      </c>
      <c r="C25" s="1" t="s">
        <v>523</v>
      </c>
      <c r="D25" s="1" t="s">
        <v>98</v>
      </c>
      <c r="E25" s="3">
        <v>6.5</v>
      </c>
      <c r="F25" s="3">
        <v>1.95</v>
      </c>
      <c r="G25" s="2">
        <v>10</v>
      </c>
      <c r="H25" s="11">
        <v>10</v>
      </c>
      <c r="I25" s="1" t="s">
        <v>98</v>
      </c>
      <c r="J25" s="1" t="s">
        <v>98</v>
      </c>
      <c r="K25" s="1" t="s">
        <v>98</v>
      </c>
      <c r="L25" s="3">
        <v>1.17</v>
      </c>
      <c r="M25" s="11">
        <v>1.125</v>
      </c>
      <c r="N25" s="11" t="s">
        <v>98</v>
      </c>
      <c r="O25" s="1" t="s">
        <v>98</v>
      </c>
      <c r="P25" s="1" t="s">
        <v>98</v>
      </c>
      <c r="Q25" s="14">
        <v>0.152</v>
      </c>
      <c r="R25" s="11">
        <v>0.125</v>
      </c>
      <c r="S25" s="13">
        <v>6.25E-2</v>
      </c>
      <c r="T25" s="14">
        <v>0.20200000000000001</v>
      </c>
      <c r="U25" s="13">
        <v>0.1875</v>
      </c>
      <c r="V25" s="1" t="s">
        <v>98</v>
      </c>
      <c r="W25" s="1" t="s">
        <v>98</v>
      </c>
      <c r="X25" s="1" t="s">
        <v>98</v>
      </c>
      <c r="Y25" s="14">
        <v>0.56299999999999994</v>
      </c>
      <c r="Z25" s="13">
        <v>0.5625</v>
      </c>
      <c r="AA25" s="13" t="s">
        <v>98</v>
      </c>
      <c r="AB25" s="14">
        <v>0.19400000000000001</v>
      </c>
      <c r="AC25" s="1" t="s">
        <v>98</v>
      </c>
      <c r="AD25" s="14">
        <v>0.182</v>
      </c>
      <c r="AE25" s="15">
        <v>9.7500000000000003E-2</v>
      </c>
      <c r="AF25" s="1" t="s">
        <v>98</v>
      </c>
      <c r="AG25" s="1" t="s">
        <v>98</v>
      </c>
      <c r="AH25" s="1">
        <v>5.79</v>
      </c>
      <c r="AI25" s="1" t="s">
        <v>98</v>
      </c>
      <c r="AJ25" s="1">
        <v>59.2</v>
      </c>
      <c r="AK25" s="1" t="s">
        <v>98</v>
      </c>
      <c r="AL25" s="1" t="s">
        <v>98</v>
      </c>
      <c r="AM25" s="2">
        <v>22.9</v>
      </c>
      <c r="AN25" s="3">
        <v>5.9</v>
      </c>
      <c r="AO25" s="3">
        <v>4.59</v>
      </c>
      <c r="AP25" s="3">
        <v>3.43</v>
      </c>
      <c r="AQ25" s="14">
        <v>0.13300000000000001</v>
      </c>
      <c r="AR25" s="14">
        <v>0.28399999999999997</v>
      </c>
      <c r="AS25" s="14">
        <v>0.13700000000000001</v>
      </c>
      <c r="AT25" s="14">
        <v>0.26200000000000001</v>
      </c>
      <c r="AU25" s="1" t="s">
        <v>98</v>
      </c>
      <c r="AV25" s="1" t="s">
        <v>98</v>
      </c>
      <c r="AW25" s="1" t="s">
        <v>98</v>
      </c>
      <c r="AX25" s="15">
        <v>1.9099999999999999E-2</v>
      </c>
      <c r="AY25" s="3">
        <v>2.76</v>
      </c>
      <c r="AZ25" s="1" t="s">
        <v>98</v>
      </c>
      <c r="BA25" s="3">
        <v>4.0999999999999996</v>
      </c>
      <c r="BB25" s="14">
        <v>0.34599999999999997</v>
      </c>
      <c r="BC25" s="1">
        <v>0.313</v>
      </c>
      <c r="BD25" s="1">
        <v>0.158</v>
      </c>
      <c r="BE25" s="3">
        <v>1.01</v>
      </c>
      <c r="BF25" s="3">
        <v>2.91</v>
      </c>
      <c r="BG25" s="3">
        <v>3.46</v>
      </c>
      <c r="BH25" s="14">
        <v>0.98799999999999999</v>
      </c>
      <c r="BI25" s="1" t="s">
        <v>98</v>
      </c>
      <c r="BJ25" s="1" t="s">
        <v>98</v>
      </c>
      <c r="BK25" s="1" t="s">
        <v>98</v>
      </c>
      <c r="BL25" s="1" t="s">
        <v>98</v>
      </c>
      <c r="BM25" s="1" t="s">
        <v>98</v>
      </c>
      <c r="BN25" s="1" t="s">
        <v>98</v>
      </c>
      <c r="BO25" s="1" t="s">
        <v>98</v>
      </c>
      <c r="BP25" s="1" t="s">
        <v>98</v>
      </c>
      <c r="BQ25" s="1" t="s">
        <v>98</v>
      </c>
      <c r="BR25" s="1" t="s">
        <v>98</v>
      </c>
      <c r="BS25" s="1" t="s">
        <v>98</v>
      </c>
      <c r="BT25" s="1" t="s">
        <v>98</v>
      </c>
      <c r="BU25" s="1" t="s">
        <v>98</v>
      </c>
      <c r="BV25" s="1" t="s">
        <v>98</v>
      </c>
      <c r="BW25" s="1">
        <v>0.36299999999999999</v>
      </c>
      <c r="BX25" s="3">
        <v>9.8000000000000007</v>
      </c>
      <c r="BY25" s="2">
        <v>22.6</v>
      </c>
      <c r="BZ25" s="1" t="s">
        <v>98</v>
      </c>
      <c r="CA25" s="1">
        <v>23.8</v>
      </c>
      <c r="CB25" s="2">
        <v>21.2</v>
      </c>
      <c r="CC25" s="2">
        <v>22.3</v>
      </c>
      <c r="CD25" s="11">
        <v>8.875</v>
      </c>
      <c r="CE25" s="11" t="s">
        <v>98</v>
      </c>
      <c r="CF25" s="1" t="s">
        <v>98</v>
      </c>
      <c r="CG25" s="4">
        <f>Beams!$B$11/F25</f>
        <v>5764.1025641025644</v>
      </c>
      <c r="CH25" s="4">
        <f>Beams!$B$9/AO25</f>
        <v>2448.8017429193901</v>
      </c>
      <c r="CI25" s="4">
        <f>Beams!$C$9/AS25</f>
        <v>82043.795620437944</v>
      </c>
      <c r="CJ25" s="4">
        <f>Beams!$B$8*(L25-AB25)^2/(2*AQ25)</f>
        <v>40251.707669172923</v>
      </c>
      <c r="CK25" s="4">
        <f>Beams!$C$8*BF25/(AM25*Q25)</f>
        <v>9396.8053321075622</v>
      </c>
      <c r="CL25" s="4">
        <f>Beams!$B$12*T25/AX25</f>
        <v>118873.29842931937</v>
      </c>
      <c r="CM25" s="4">
        <f>Beams!$B$12*Q25/AX25</f>
        <v>89449.214659685866</v>
      </c>
      <c r="CN25" s="4">
        <f t="shared" si="0"/>
        <v>235370.88824034139</v>
      </c>
      <c r="CO25" s="4">
        <f t="shared" si="1"/>
        <v>180040.71134842752</v>
      </c>
      <c r="CP25" s="4"/>
      <c r="CQ25" s="3">
        <f>MIN(Beams!$B$21:$B$22)/MAX(CN25:CP25)-1</f>
        <v>-0.91502772433106661</v>
      </c>
    </row>
    <row r="26" spans="1:95" x14ac:dyDescent="0.55000000000000004">
      <c r="A26" s="1" t="s">
        <v>501</v>
      </c>
      <c r="B26" s="1" t="s">
        <v>524</v>
      </c>
      <c r="C26" s="1" t="s">
        <v>524</v>
      </c>
      <c r="D26" s="1" t="s">
        <v>98</v>
      </c>
      <c r="E26" s="2">
        <v>25.4</v>
      </c>
      <c r="F26" s="3">
        <v>7.47</v>
      </c>
      <c r="G26" s="3">
        <v>9</v>
      </c>
      <c r="H26" s="11">
        <v>9</v>
      </c>
      <c r="I26" s="1" t="s">
        <v>98</v>
      </c>
      <c r="J26" s="1" t="s">
        <v>98</v>
      </c>
      <c r="K26" s="1" t="s">
        <v>98</v>
      </c>
      <c r="L26" s="3">
        <v>3.5</v>
      </c>
      <c r="M26" s="11">
        <v>3.5</v>
      </c>
      <c r="N26" s="11" t="s">
        <v>98</v>
      </c>
      <c r="O26" s="1" t="s">
        <v>98</v>
      </c>
      <c r="P26" s="1" t="s">
        <v>98</v>
      </c>
      <c r="Q26" s="14">
        <v>0.45</v>
      </c>
      <c r="R26" s="11">
        <v>0.4375</v>
      </c>
      <c r="S26" s="13">
        <v>0.25</v>
      </c>
      <c r="T26" s="14">
        <v>0.55000000000000004</v>
      </c>
      <c r="U26" s="13">
        <v>0.5625</v>
      </c>
      <c r="V26" s="1" t="s">
        <v>98</v>
      </c>
      <c r="W26" s="1" t="s">
        <v>98</v>
      </c>
      <c r="X26" s="1" t="s">
        <v>98</v>
      </c>
      <c r="Y26" s="3">
        <v>1.25</v>
      </c>
      <c r="Z26" s="13">
        <v>1.25</v>
      </c>
      <c r="AA26" s="13" t="s">
        <v>98</v>
      </c>
      <c r="AB26" s="14">
        <v>0.97</v>
      </c>
      <c r="AC26" s="1" t="s">
        <v>98</v>
      </c>
      <c r="AD26" s="14">
        <v>0.98599999999999999</v>
      </c>
      <c r="AE26" s="14">
        <v>0.41499999999999998</v>
      </c>
      <c r="AF26" s="1" t="s">
        <v>98</v>
      </c>
      <c r="AG26" s="1" t="s">
        <v>98</v>
      </c>
      <c r="AH26" s="1">
        <v>6.36</v>
      </c>
      <c r="AI26" s="1" t="s">
        <v>98</v>
      </c>
      <c r="AJ26" s="2">
        <v>14.4</v>
      </c>
      <c r="AK26" s="1" t="s">
        <v>98</v>
      </c>
      <c r="AL26" s="1" t="s">
        <v>98</v>
      </c>
      <c r="AM26" s="2">
        <v>87.9</v>
      </c>
      <c r="AN26" s="2">
        <v>23.5</v>
      </c>
      <c r="AO26" s="2">
        <v>19.5</v>
      </c>
      <c r="AP26" s="3">
        <v>3.43</v>
      </c>
      <c r="AQ26" s="3">
        <v>7.57</v>
      </c>
      <c r="AR26" s="3">
        <v>5.7</v>
      </c>
      <c r="AS26" s="3">
        <v>2.99</v>
      </c>
      <c r="AT26" s="3">
        <v>1.01</v>
      </c>
      <c r="AU26" s="1" t="s">
        <v>98</v>
      </c>
      <c r="AV26" s="1" t="s">
        <v>98</v>
      </c>
      <c r="AW26" s="1" t="s">
        <v>98</v>
      </c>
      <c r="AX26" s="14">
        <v>0.69099999999999995</v>
      </c>
      <c r="AY26" s="1">
        <v>104</v>
      </c>
      <c r="AZ26" s="1" t="s">
        <v>98</v>
      </c>
      <c r="BA26" s="3">
        <v>8.7200000000000006</v>
      </c>
      <c r="BB26" s="1">
        <v>4.95</v>
      </c>
      <c r="BC26" s="1">
        <v>3.25</v>
      </c>
      <c r="BD26" s="1">
        <v>1.61</v>
      </c>
      <c r="BE26" s="3">
        <v>7.09</v>
      </c>
      <c r="BF26" s="2">
        <v>11.6</v>
      </c>
      <c r="BG26" s="3">
        <v>4.08</v>
      </c>
      <c r="BH26" s="14">
        <v>0.77</v>
      </c>
      <c r="BI26" s="1" t="s">
        <v>98</v>
      </c>
      <c r="BJ26" s="1" t="s">
        <v>98</v>
      </c>
      <c r="BK26" s="1" t="s">
        <v>98</v>
      </c>
      <c r="BL26" s="1" t="s">
        <v>98</v>
      </c>
      <c r="BM26" s="1" t="s">
        <v>98</v>
      </c>
      <c r="BN26" s="1" t="s">
        <v>98</v>
      </c>
      <c r="BO26" s="1" t="s">
        <v>98</v>
      </c>
      <c r="BP26" s="1" t="s">
        <v>98</v>
      </c>
      <c r="BQ26" s="1" t="s">
        <v>98</v>
      </c>
      <c r="BR26" s="1" t="s">
        <v>98</v>
      </c>
      <c r="BS26" s="1" t="s">
        <v>98</v>
      </c>
      <c r="BT26" s="1" t="s">
        <v>98</v>
      </c>
      <c r="BU26" s="1" t="s">
        <v>98</v>
      </c>
      <c r="BV26" s="1" t="s">
        <v>98</v>
      </c>
      <c r="BW26" s="3">
        <v>1.2</v>
      </c>
      <c r="BX26" s="1">
        <v>8.4499999999999993</v>
      </c>
      <c r="BY26" s="1">
        <v>27.2</v>
      </c>
      <c r="BZ26" s="1" t="s">
        <v>98</v>
      </c>
      <c r="CA26" s="1">
        <v>30.7</v>
      </c>
      <c r="CB26" s="2">
        <v>21.5</v>
      </c>
      <c r="CC26" s="2">
        <v>25</v>
      </c>
      <c r="CD26" s="11">
        <v>6.5</v>
      </c>
      <c r="CE26" s="11">
        <v>2</v>
      </c>
      <c r="CF26" s="1" t="s">
        <v>98</v>
      </c>
      <c r="CG26" s="4">
        <f>Beams!$B$11/F26</f>
        <v>1504.6854082998661</v>
      </c>
      <c r="CH26" s="4">
        <f>Beams!$B$9/AO26</f>
        <v>576.41025641025647</v>
      </c>
      <c r="CI26" s="4">
        <f>Beams!$C$9/AS26</f>
        <v>3759.1973244147152</v>
      </c>
      <c r="CJ26" s="4">
        <f>Beams!$B$8*(L26-AB26)^2/(2*AQ26)</f>
        <v>4752.0552179656543</v>
      </c>
      <c r="CK26" s="4">
        <f>Beams!$C$8*BF26/(AM26*Q26)</f>
        <v>3296.2710150423454</v>
      </c>
      <c r="CL26" s="4">
        <f>Beams!$B$12*T26/AX26</f>
        <v>8946.4544138929105</v>
      </c>
      <c r="CM26" s="4">
        <f>Beams!$B$12*Q26/AX26</f>
        <v>7319.8263386396529</v>
      </c>
      <c r="CN26" s="4">
        <f t="shared" si="0"/>
        <v>18492.491674249748</v>
      </c>
      <c r="CO26" s="4">
        <f t="shared" si="1"/>
        <v>15081.273251823734</v>
      </c>
      <c r="CP26" s="4"/>
      <c r="CQ26" s="3">
        <f>MIN(Beams!$B$21:$B$22)/MAX(CN26:CP26)-1</f>
        <v>8.1520021871872128E-2</v>
      </c>
    </row>
    <row r="27" spans="1:95" x14ac:dyDescent="0.55000000000000004">
      <c r="A27" s="1" t="s">
        <v>501</v>
      </c>
      <c r="B27" s="1" t="s">
        <v>525</v>
      </c>
      <c r="C27" s="1" t="s">
        <v>525</v>
      </c>
      <c r="D27" s="1" t="s">
        <v>98</v>
      </c>
      <c r="E27" s="2">
        <v>23.9</v>
      </c>
      <c r="F27" s="3">
        <v>7.02</v>
      </c>
      <c r="G27" s="3">
        <v>9</v>
      </c>
      <c r="H27" s="11">
        <v>9</v>
      </c>
      <c r="I27" s="1" t="s">
        <v>98</v>
      </c>
      <c r="J27" s="1" t="s">
        <v>98</v>
      </c>
      <c r="K27" s="1" t="s">
        <v>98</v>
      </c>
      <c r="L27" s="3">
        <v>3.45</v>
      </c>
      <c r="M27" s="11">
        <v>3.5</v>
      </c>
      <c r="N27" s="11" t="s">
        <v>98</v>
      </c>
      <c r="O27" s="1" t="s">
        <v>98</v>
      </c>
      <c r="P27" s="1" t="s">
        <v>98</v>
      </c>
      <c r="Q27" s="14">
        <v>0.4</v>
      </c>
      <c r="R27" s="11">
        <v>0.375</v>
      </c>
      <c r="S27" s="13">
        <v>0.1875</v>
      </c>
      <c r="T27" s="14">
        <v>0.55000000000000004</v>
      </c>
      <c r="U27" s="13">
        <v>0.5625</v>
      </c>
      <c r="V27" s="1" t="s">
        <v>98</v>
      </c>
      <c r="W27" s="1" t="s">
        <v>98</v>
      </c>
      <c r="X27" s="1" t="s">
        <v>98</v>
      </c>
      <c r="Y27" s="3">
        <v>1.25</v>
      </c>
      <c r="Z27" s="13">
        <v>1.25</v>
      </c>
      <c r="AA27" s="13" t="s">
        <v>98</v>
      </c>
      <c r="AB27" s="14">
        <v>0.98099999999999998</v>
      </c>
      <c r="AC27" s="1" t="s">
        <v>98</v>
      </c>
      <c r="AD27" s="3">
        <v>1.04</v>
      </c>
      <c r="AE27" s="14">
        <v>0.39</v>
      </c>
      <c r="AF27" s="1" t="s">
        <v>98</v>
      </c>
      <c r="AG27" s="1" t="s">
        <v>98</v>
      </c>
      <c r="AH27" s="1">
        <v>6.27</v>
      </c>
      <c r="AI27" s="1" t="s">
        <v>98</v>
      </c>
      <c r="AJ27" s="2">
        <v>16.100000000000001</v>
      </c>
      <c r="AK27" s="1" t="s">
        <v>98</v>
      </c>
      <c r="AL27" s="1" t="s">
        <v>98</v>
      </c>
      <c r="AM27" s="2">
        <v>84.9</v>
      </c>
      <c r="AN27" s="2">
        <v>22.5</v>
      </c>
      <c r="AO27" s="2">
        <v>18.899999999999999</v>
      </c>
      <c r="AP27" s="3">
        <v>3.48</v>
      </c>
      <c r="AQ27" s="3">
        <v>7.14</v>
      </c>
      <c r="AR27" s="3">
        <v>5.51</v>
      </c>
      <c r="AS27" s="3">
        <v>2.89</v>
      </c>
      <c r="AT27" s="3">
        <v>1.01</v>
      </c>
      <c r="AU27" s="1" t="s">
        <v>98</v>
      </c>
      <c r="AV27" s="1" t="s">
        <v>98</v>
      </c>
      <c r="AW27" s="1" t="s">
        <v>98</v>
      </c>
      <c r="AX27" s="14">
        <v>0.59899999999999998</v>
      </c>
      <c r="AY27" s="2">
        <v>98</v>
      </c>
      <c r="AZ27" s="1" t="s">
        <v>98</v>
      </c>
      <c r="BA27" s="3">
        <v>8.49</v>
      </c>
      <c r="BB27" s="1">
        <v>4.6900000000000004</v>
      </c>
      <c r="BC27" s="1">
        <v>2.91</v>
      </c>
      <c r="BD27" s="1">
        <v>1.52</v>
      </c>
      <c r="BE27" s="3">
        <v>7.09</v>
      </c>
      <c r="BF27" s="2">
        <v>11.1</v>
      </c>
      <c r="BG27" s="3">
        <v>4.1500000000000004</v>
      </c>
      <c r="BH27" s="14">
        <v>0.76300000000000001</v>
      </c>
      <c r="BI27" s="1" t="s">
        <v>98</v>
      </c>
      <c r="BJ27" s="1" t="s">
        <v>98</v>
      </c>
      <c r="BK27" s="1" t="s">
        <v>98</v>
      </c>
      <c r="BL27" s="1" t="s">
        <v>98</v>
      </c>
      <c r="BM27" s="1" t="s">
        <v>98</v>
      </c>
      <c r="BN27" s="1" t="s">
        <v>98</v>
      </c>
      <c r="BO27" s="1" t="s">
        <v>98</v>
      </c>
      <c r="BP27" s="1" t="s">
        <v>98</v>
      </c>
      <c r="BQ27" s="1" t="s">
        <v>98</v>
      </c>
      <c r="BR27" s="1" t="s">
        <v>98</v>
      </c>
      <c r="BS27" s="1" t="s">
        <v>98</v>
      </c>
      <c r="BT27" s="1" t="s">
        <v>98</v>
      </c>
      <c r="BU27" s="1" t="s">
        <v>98</v>
      </c>
      <c r="BV27" s="1" t="s">
        <v>98</v>
      </c>
      <c r="BW27" s="1">
        <v>1.18</v>
      </c>
      <c r="BX27" s="1">
        <v>8.4499999999999993</v>
      </c>
      <c r="BY27" s="2">
        <v>27</v>
      </c>
      <c r="BZ27" s="1" t="s">
        <v>98</v>
      </c>
      <c r="CA27" s="1">
        <v>30.5</v>
      </c>
      <c r="CB27" s="2">
        <v>21.5</v>
      </c>
      <c r="CC27" s="2">
        <v>24.9</v>
      </c>
      <c r="CD27" s="11">
        <v>6.5</v>
      </c>
      <c r="CE27" s="11">
        <v>2</v>
      </c>
      <c r="CF27" s="1" t="s">
        <v>98</v>
      </c>
      <c r="CG27" s="4">
        <f>Beams!$B$11/F27</f>
        <v>1601.1396011396012</v>
      </c>
      <c r="CH27" s="4">
        <f>Beams!$B$9/AO27</f>
        <v>594.70899470899474</v>
      </c>
      <c r="CI27" s="4">
        <f>Beams!$C$9/AS27</f>
        <v>3889.2733564013838</v>
      </c>
      <c r="CJ27" s="4">
        <f>Beams!$B$8*(L27-AB27)^2/(2*AQ27)</f>
        <v>4798.2214033613463</v>
      </c>
      <c r="CK27" s="4">
        <f>Beams!$C$8*BF27/(AM27*Q27)</f>
        <v>3673.8515901060068</v>
      </c>
      <c r="CL27" s="4">
        <f>Beams!$B$12*T27/AX27</f>
        <v>10320.53422370618</v>
      </c>
      <c r="CM27" s="4">
        <f>Beams!$B$12*Q27/AX27</f>
        <v>7505.8430717863112</v>
      </c>
      <c r="CN27" s="4">
        <f t="shared" si="0"/>
        <v>20630.990646812163</v>
      </c>
      <c r="CO27" s="4">
        <f t="shared" si="1"/>
        <v>15701.37912245213</v>
      </c>
      <c r="CP27" s="4"/>
      <c r="CQ27" s="3">
        <f>MIN(Beams!$B$21:$B$22)/MAX(CN27:CP27)-1</f>
        <v>-3.0584602436900532E-2</v>
      </c>
    </row>
    <row r="28" spans="1:95" x14ac:dyDescent="0.55000000000000004">
      <c r="A28" s="1" t="s">
        <v>501</v>
      </c>
      <c r="B28" s="1" t="s">
        <v>526</v>
      </c>
      <c r="C28" s="1" t="s">
        <v>526</v>
      </c>
      <c r="D28" s="1" t="s">
        <v>98</v>
      </c>
      <c r="E28" s="2">
        <v>22.8</v>
      </c>
      <c r="F28" s="3">
        <v>6.7</v>
      </c>
      <c r="G28" s="3">
        <v>8</v>
      </c>
      <c r="H28" s="11">
        <v>8</v>
      </c>
      <c r="I28" s="1" t="s">
        <v>98</v>
      </c>
      <c r="J28" s="1" t="s">
        <v>98</v>
      </c>
      <c r="K28" s="1" t="s">
        <v>98</v>
      </c>
      <c r="L28" s="3">
        <v>3.5</v>
      </c>
      <c r="M28" s="11">
        <v>3.5</v>
      </c>
      <c r="N28" s="11" t="s">
        <v>98</v>
      </c>
      <c r="O28" s="1" t="s">
        <v>98</v>
      </c>
      <c r="P28" s="1" t="s">
        <v>98</v>
      </c>
      <c r="Q28" s="14">
        <v>0.42699999999999999</v>
      </c>
      <c r="R28" s="11">
        <v>0.4375</v>
      </c>
      <c r="S28" s="13">
        <v>0.25</v>
      </c>
      <c r="T28" s="14">
        <v>0.52500000000000002</v>
      </c>
      <c r="U28" s="13">
        <v>0.5</v>
      </c>
      <c r="V28" s="1" t="s">
        <v>98</v>
      </c>
      <c r="W28" s="1" t="s">
        <v>98</v>
      </c>
      <c r="X28" s="1" t="s">
        <v>98</v>
      </c>
      <c r="Y28" s="3">
        <v>1.19</v>
      </c>
      <c r="Z28" s="13">
        <v>1.1875</v>
      </c>
      <c r="AA28" s="13" t="s">
        <v>98</v>
      </c>
      <c r="AB28" s="3">
        <v>1.01</v>
      </c>
      <c r="AC28" s="1" t="s">
        <v>98</v>
      </c>
      <c r="AD28" s="3">
        <v>1.04</v>
      </c>
      <c r="AE28" s="14">
        <v>0.41899999999999998</v>
      </c>
      <c r="AF28" s="1" t="s">
        <v>98</v>
      </c>
      <c r="AG28" s="1" t="s">
        <v>98</v>
      </c>
      <c r="AH28" s="1">
        <v>6.67</v>
      </c>
      <c r="AI28" s="1" t="s">
        <v>98</v>
      </c>
      <c r="AJ28" s="2">
        <v>13</v>
      </c>
      <c r="AK28" s="1" t="s">
        <v>98</v>
      </c>
      <c r="AL28" s="1" t="s">
        <v>98</v>
      </c>
      <c r="AM28" s="2">
        <v>63.8</v>
      </c>
      <c r="AN28" s="2">
        <v>19.100000000000001</v>
      </c>
      <c r="AO28" s="2">
        <v>15.9</v>
      </c>
      <c r="AP28" s="3">
        <v>3.09</v>
      </c>
      <c r="AQ28" s="3">
        <v>7.01</v>
      </c>
      <c r="AR28" s="3">
        <v>5.37</v>
      </c>
      <c r="AS28" s="3">
        <v>2.81</v>
      </c>
      <c r="AT28" s="3">
        <v>1.02</v>
      </c>
      <c r="AU28" s="1" t="s">
        <v>98</v>
      </c>
      <c r="AV28" s="1" t="s">
        <v>98</v>
      </c>
      <c r="AW28" s="1" t="s">
        <v>98</v>
      </c>
      <c r="AX28" s="14">
        <v>0.57199999999999995</v>
      </c>
      <c r="AY28" s="2">
        <v>75.2</v>
      </c>
      <c r="AZ28" s="1" t="s">
        <v>98</v>
      </c>
      <c r="BA28" s="3">
        <v>7.6</v>
      </c>
      <c r="BB28" s="1">
        <v>4.0599999999999996</v>
      </c>
      <c r="BC28" s="1">
        <v>2.52</v>
      </c>
      <c r="BD28" s="1">
        <v>1.22</v>
      </c>
      <c r="BE28" s="3">
        <v>6.03</v>
      </c>
      <c r="BF28" s="3">
        <v>9.4499999999999993</v>
      </c>
      <c r="BG28" s="3">
        <v>3.84</v>
      </c>
      <c r="BH28" s="14">
        <v>0.71499999999999997</v>
      </c>
      <c r="BI28" s="1" t="s">
        <v>98</v>
      </c>
      <c r="BJ28" s="1" t="s">
        <v>98</v>
      </c>
      <c r="BK28" s="1" t="s">
        <v>98</v>
      </c>
      <c r="BL28" s="1" t="s">
        <v>98</v>
      </c>
      <c r="BM28" s="1" t="s">
        <v>98</v>
      </c>
      <c r="BN28" s="1" t="s">
        <v>98</v>
      </c>
      <c r="BO28" s="1" t="s">
        <v>98</v>
      </c>
      <c r="BP28" s="1" t="s">
        <v>98</v>
      </c>
      <c r="BQ28" s="1" t="s">
        <v>98</v>
      </c>
      <c r="BR28" s="1" t="s">
        <v>98</v>
      </c>
      <c r="BS28" s="1" t="s">
        <v>98</v>
      </c>
      <c r="BT28" s="1" t="s">
        <v>98</v>
      </c>
      <c r="BU28" s="1" t="s">
        <v>98</v>
      </c>
      <c r="BV28" s="1" t="s">
        <v>98</v>
      </c>
      <c r="BW28" s="3">
        <v>1.2</v>
      </c>
      <c r="BX28" s="1">
        <v>7.48</v>
      </c>
      <c r="BY28" s="1">
        <v>25.2</v>
      </c>
      <c r="BZ28" s="1" t="s">
        <v>98</v>
      </c>
      <c r="CA28" s="1">
        <v>28.7</v>
      </c>
      <c r="CB28" s="2">
        <v>19.5</v>
      </c>
      <c r="CC28" s="2">
        <v>23</v>
      </c>
      <c r="CD28" s="11">
        <v>5.625</v>
      </c>
      <c r="CE28" s="11">
        <v>2</v>
      </c>
      <c r="CF28" s="1" t="s">
        <v>98</v>
      </c>
      <c r="CG28" s="4">
        <f>Beams!$B$11/F28</f>
        <v>1677.6119402985073</v>
      </c>
      <c r="CH28" s="4">
        <f>Beams!$B$9/AO28</f>
        <v>706.9182389937107</v>
      </c>
      <c r="CI28" s="4">
        <f>Beams!$C$9/AS28</f>
        <v>4000</v>
      </c>
      <c r="CJ28" s="4">
        <f>Beams!$B$8*(L28-AB28)^2/(2*AQ28)</f>
        <v>4970.6935805991452</v>
      </c>
      <c r="CK28" s="4">
        <f>Beams!$C$8*BF28/(AM28*Q28)</f>
        <v>3898.9670589444468</v>
      </c>
      <c r="CL28" s="4">
        <f>Beams!$B$12*T28/AX28</f>
        <v>10316.433566433567</v>
      </c>
      <c r="CM28" s="4">
        <f>Beams!$B$12*Q28/AX28</f>
        <v>8390.6993006992998</v>
      </c>
      <c r="CN28" s="4">
        <f t="shared" si="0"/>
        <v>20836.794720369864</v>
      </c>
      <c r="CO28" s="4">
        <f t="shared" si="1"/>
        <v>17250.49455101975</v>
      </c>
      <c r="CP28" s="4"/>
      <c r="CQ28" s="3">
        <f>MIN(Beams!$B$21:$B$22)/MAX(CN28:CP28)-1</f>
        <v>-4.0159474218547708E-2</v>
      </c>
    </row>
    <row r="29" spans="1:95" x14ac:dyDescent="0.55000000000000004">
      <c r="A29" s="1" t="s">
        <v>501</v>
      </c>
      <c r="B29" s="1" t="s">
        <v>527</v>
      </c>
      <c r="C29" s="1" t="s">
        <v>527</v>
      </c>
      <c r="D29" s="1" t="s">
        <v>98</v>
      </c>
      <c r="E29" s="2">
        <v>21.4</v>
      </c>
      <c r="F29" s="3">
        <v>6.28</v>
      </c>
      <c r="G29" s="3">
        <v>8</v>
      </c>
      <c r="H29" s="11">
        <v>8</v>
      </c>
      <c r="I29" s="1" t="s">
        <v>98</v>
      </c>
      <c r="J29" s="1" t="s">
        <v>98</v>
      </c>
      <c r="K29" s="1" t="s">
        <v>98</v>
      </c>
      <c r="L29" s="3">
        <v>3.45</v>
      </c>
      <c r="M29" s="11">
        <v>3.5</v>
      </c>
      <c r="N29" s="11" t="s">
        <v>98</v>
      </c>
      <c r="O29" s="1" t="s">
        <v>98</v>
      </c>
      <c r="P29" s="1" t="s">
        <v>98</v>
      </c>
      <c r="Q29" s="14">
        <v>0.375</v>
      </c>
      <c r="R29" s="11">
        <v>0.375</v>
      </c>
      <c r="S29" s="13">
        <v>0.1875</v>
      </c>
      <c r="T29" s="14">
        <v>0.52500000000000002</v>
      </c>
      <c r="U29" s="13">
        <v>0.5</v>
      </c>
      <c r="V29" s="1" t="s">
        <v>98</v>
      </c>
      <c r="W29" s="1" t="s">
        <v>98</v>
      </c>
      <c r="X29" s="1" t="s">
        <v>98</v>
      </c>
      <c r="Y29" s="3">
        <v>1.19</v>
      </c>
      <c r="Z29" s="13">
        <v>1.1875</v>
      </c>
      <c r="AA29" s="13" t="s">
        <v>98</v>
      </c>
      <c r="AB29" s="3">
        <v>1.02</v>
      </c>
      <c r="AC29" s="1" t="s">
        <v>98</v>
      </c>
      <c r="AD29" s="3">
        <v>1.0900000000000001</v>
      </c>
      <c r="AE29" s="14">
        <v>0.45200000000000001</v>
      </c>
      <c r="AF29" s="1" t="s">
        <v>98</v>
      </c>
      <c r="AG29" s="1" t="s">
        <v>98</v>
      </c>
      <c r="AH29" s="1">
        <v>6.57</v>
      </c>
      <c r="AI29" s="1" t="s">
        <v>98</v>
      </c>
      <c r="AJ29" s="2">
        <v>14.8</v>
      </c>
      <c r="AK29" s="1" t="s">
        <v>98</v>
      </c>
      <c r="AL29" s="1" t="s">
        <v>98</v>
      </c>
      <c r="AM29" s="2">
        <v>61.5</v>
      </c>
      <c r="AN29" s="2">
        <v>18.2</v>
      </c>
      <c r="AO29" s="2">
        <v>15.4</v>
      </c>
      <c r="AP29" s="3">
        <v>3.13</v>
      </c>
      <c r="AQ29" s="3">
        <v>6.58</v>
      </c>
      <c r="AR29" s="3">
        <v>5.18</v>
      </c>
      <c r="AS29" s="3">
        <v>2.71</v>
      </c>
      <c r="AT29" s="3">
        <v>1.02</v>
      </c>
      <c r="AU29" s="1" t="s">
        <v>98</v>
      </c>
      <c r="AV29" s="1" t="s">
        <v>98</v>
      </c>
      <c r="AW29" s="1" t="s">
        <v>98</v>
      </c>
      <c r="AX29" s="14">
        <v>0.495</v>
      </c>
      <c r="AY29" s="2">
        <v>70.8</v>
      </c>
      <c r="AZ29" s="1" t="s">
        <v>98</v>
      </c>
      <c r="BA29" s="3">
        <v>7.42</v>
      </c>
      <c r="BB29" s="1">
        <v>3.87</v>
      </c>
      <c r="BC29" s="1">
        <v>2.27</v>
      </c>
      <c r="BD29" s="1">
        <v>1.08</v>
      </c>
      <c r="BE29" s="3">
        <v>6.03</v>
      </c>
      <c r="BF29" s="3">
        <v>9.0299999999999994</v>
      </c>
      <c r="BG29" s="3">
        <v>3.91</v>
      </c>
      <c r="BH29" s="14">
        <v>0.70699999999999996</v>
      </c>
      <c r="BI29" s="1" t="s">
        <v>98</v>
      </c>
      <c r="BJ29" s="1" t="s">
        <v>98</v>
      </c>
      <c r="BK29" s="1" t="s">
        <v>98</v>
      </c>
      <c r="BL29" s="1" t="s">
        <v>98</v>
      </c>
      <c r="BM29" s="1" t="s">
        <v>98</v>
      </c>
      <c r="BN29" s="1" t="s">
        <v>98</v>
      </c>
      <c r="BO29" s="1" t="s">
        <v>98</v>
      </c>
      <c r="BP29" s="1" t="s">
        <v>98</v>
      </c>
      <c r="BQ29" s="1" t="s">
        <v>98</v>
      </c>
      <c r="BR29" s="1" t="s">
        <v>98</v>
      </c>
      <c r="BS29" s="1" t="s">
        <v>98</v>
      </c>
      <c r="BT29" s="1" t="s">
        <v>98</v>
      </c>
      <c r="BU29" s="1" t="s">
        <v>98</v>
      </c>
      <c r="BV29" s="1" t="s">
        <v>98</v>
      </c>
      <c r="BW29" s="1">
        <v>1.18</v>
      </c>
      <c r="BX29" s="1">
        <v>7.48</v>
      </c>
      <c r="BY29" s="1">
        <v>25.1</v>
      </c>
      <c r="BZ29" s="1" t="s">
        <v>98</v>
      </c>
      <c r="CA29" s="1">
        <v>28.5</v>
      </c>
      <c r="CB29" s="2">
        <v>19.5</v>
      </c>
      <c r="CC29" s="2">
        <v>22.9</v>
      </c>
      <c r="CD29" s="11">
        <v>5.625</v>
      </c>
      <c r="CE29" s="11">
        <v>2</v>
      </c>
      <c r="CF29" s="1" t="s">
        <v>98</v>
      </c>
      <c r="CG29" s="4">
        <f>Beams!$B$11/F29</f>
        <v>1789.808917197452</v>
      </c>
      <c r="CH29" s="4">
        <f>Beams!$B$9/AO29</f>
        <v>729.87012987012986</v>
      </c>
      <c r="CI29" s="4">
        <f>Beams!$C$9/AS29</f>
        <v>4147.60147601476</v>
      </c>
      <c r="CJ29" s="4">
        <f>Beams!$B$8*(L29-AB29)^2/(2*AQ29)</f>
        <v>5043.3948328267479</v>
      </c>
      <c r="CK29" s="4">
        <f>Beams!$C$8*BF29/(AM29*Q29)</f>
        <v>4400.9626016260163</v>
      </c>
      <c r="CL29" s="4">
        <f>Beams!$B$12*T29/AX29</f>
        <v>11921.212121212122</v>
      </c>
      <c r="CM29" s="4">
        <f>Beams!$B$12*Q29/AX29</f>
        <v>8515.1515151515159</v>
      </c>
      <c r="CN29" s="4">
        <f t="shared" si="0"/>
        <v>23390.2975442731</v>
      </c>
      <c r="CO29" s="4">
        <f t="shared" si="1"/>
        <v>17890.820579676249</v>
      </c>
      <c r="CP29" s="4"/>
      <c r="CQ29" s="3">
        <f>MIN(Beams!$B$21:$B$22)/MAX(CN29:CP29)-1</f>
        <v>-0.14494460952691834</v>
      </c>
    </row>
    <row r="30" spans="1:95" x14ac:dyDescent="0.55000000000000004">
      <c r="A30" s="1" t="s">
        <v>501</v>
      </c>
      <c r="B30" s="1" t="s">
        <v>528</v>
      </c>
      <c r="C30" s="1" t="s">
        <v>528</v>
      </c>
      <c r="D30" s="1" t="s">
        <v>98</v>
      </c>
      <c r="E30" s="2">
        <v>20</v>
      </c>
      <c r="F30" s="3">
        <v>5.87</v>
      </c>
      <c r="G30" s="3">
        <v>8</v>
      </c>
      <c r="H30" s="11">
        <v>8</v>
      </c>
      <c r="I30" s="1" t="s">
        <v>98</v>
      </c>
      <c r="J30" s="1" t="s">
        <v>98</v>
      </c>
      <c r="K30" s="1" t="s">
        <v>98</v>
      </c>
      <c r="L30" s="3">
        <v>3.03</v>
      </c>
      <c r="M30" s="11">
        <v>3</v>
      </c>
      <c r="N30" s="11" t="s">
        <v>98</v>
      </c>
      <c r="O30" s="1" t="s">
        <v>98</v>
      </c>
      <c r="P30" s="1" t="s">
        <v>98</v>
      </c>
      <c r="Q30" s="14">
        <v>0.4</v>
      </c>
      <c r="R30" s="11">
        <v>0.375</v>
      </c>
      <c r="S30" s="13">
        <v>0.1875</v>
      </c>
      <c r="T30" s="14">
        <v>0.5</v>
      </c>
      <c r="U30" s="13">
        <v>0.5</v>
      </c>
      <c r="V30" s="1" t="s">
        <v>98</v>
      </c>
      <c r="W30" s="1" t="s">
        <v>98</v>
      </c>
      <c r="X30" s="1" t="s">
        <v>98</v>
      </c>
      <c r="Y30" s="3">
        <v>1.1299999999999999</v>
      </c>
      <c r="Z30" s="13">
        <v>1.125</v>
      </c>
      <c r="AA30" s="13" t="s">
        <v>98</v>
      </c>
      <c r="AB30" s="14">
        <v>0.84</v>
      </c>
      <c r="AC30" s="1" t="s">
        <v>98</v>
      </c>
      <c r="AD30" s="14">
        <v>0.84299999999999997</v>
      </c>
      <c r="AE30" s="14">
        <v>0.36699999999999999</v>
      </c>
      <c r="AF30" s="1" t="s">
        <v>98</v>
      </c>
      <c r="AG30" s="1" t="s">
        <v>98</v>
      </c>
      <c r="AH30" s="1">
        <v>6.06</v>
      </c>
      <c r="AI30" s="1" t="s">
        <v>98</v>
      </c>
      <c r="AJ30" s="2">
        <v>14.3</v>
      </c>
      <c r="AK30" s="1" t="s">
        <v>98</v>
      </c>
      <c r="AL30" s="1" t="s">
        <v>98</v>
      </c>
      <c r="AM30" s="2">
        <v>54.4</v>
      </c>
      <c r="AN30" s="2">
        <v>16.399999999999999</v>
      </c>
      <c r="AO30" s="2">
        <v>13.6</v>
      </c>
      <c r="AP30" s="3">
        <v>3.04</v>
      </c>
      <c r="AQ30" s="3">
        <v>4.42</v>
      </c>
      <c r="AR30" s="3">
        <v>3.86</v>
      </c>
      <c r="AS30" s="3">
        <v>2.02</v>
      </c>
      <c r="AT30" s="14">
        <v>0.86699999999999999</v>
      </c>
      <c r="AU30" s="1" t="s">
        <v>98</v>
      </c>
      <c r="AV30" s="1" t="s">
        <v>98</v>
      </c>
      <c r="AW30" s="1" t="s">
        <v>98</v>
      </c>
      <c r="AX30" s="14">
        <v>0.441</v>
      </c>
      <c r="AY30" s="2">
        <v>47.8</v>
      </c>
      <c r="AZ30" s="1" t="s">
        <v>98</v>
      </c>
      <c r="BA30" s="3">
        <v>6.7</v>
      </c>
      <c r="BB30" s="1">
        <v>2.99</v>
      </c>
      <c r="BC30" s="1">
        <v>1.97</v>
      </c>
      <c r="BD30" s="1">
        <v>0.96299999999999997</v>
      </c>
      <c r="BE30" s="3">
        <v>4.93</v>
      </c>
      <c r="BF30" s="3">
        <v>8.1300000000000008</v>
      </c>
      <c r="BG30" s="3">
        <v>3.58</v>
      </c>
      <c r="BH30" s="14">
        <v>0.77900000000000003</v>
      </c>
      <c r="BI30" s="1" t="s">
        <v>98</v>
      </c>
      <c r="BJ30" s="1" t="s">
        <v>98</v>
      </c>
      <c r="BK30" s="1" t="s">
        <v>98</v>
      </c>
      <c r="BL30" s="1" t="s">
        <v>98</v>
      </c>
      <c r="BM30" s="1" t="s">
        <v>98</v>
      </c>
      <c r="BN30" s="1" t="s">
        <v>98</v>
      </c>
      <c r="BO30" s="1" t="s">
        <v>98</v>
      </c>
      <c r="BP30" s="1" t="s">
        <v>98</v>
      </c>
      <c r="BQ30" s="1" t="s">
        <v>98</v>
      </c>
      <c r="BR30" s="1" t="s">
        <v>98</v>
      </c>
      <c r="BS30" s="1" t="s">
        <v>98</v>
      </c>
      <c r="BT30" s="1" t="s">
        <v>98</v>
      </c>
      <c r="BU30" s="1" t="s">
        <v>98</v>
      </c>
      <c r="BV30" s="1" t="s">
        <v>98</v>
      </c>
      <c r="BW30" s="1">
        <v>1.03</v>
      </c>
      <c r="BX30" s="3">
        <v>7.5</v>
      </c>
      <c r="BY30" s="1">
        <v>23.9</v>
      </c>
      <c r="BZ30" s="1" t="s">
        <v>98</v>
      </c>
      <c r="CA30" s="2">
        <v>27</v>
      </c>
      <c r="CB30" s="2">
        <v>19</v>
      </c>
      <c r="CC30" s="2">
        <v>22.1</v>
      </c>
      <c r="CD30" s="11">
        <v>5.75</v>
      </c>
      <c r="CE30" s="11">
        <v>2</v>
      </c>
      <c r="CF30" s="1" t="s">
        <v>98</v>
      </c>
      <c r="CG30" s="4">
        <f>Beams!$B$11/F30</f>
        <v>1914.8211243611584</v>
      </c>
      <c r="CH30" s="4">
        <f>Beams!$B$9/AO30</f>
        <v>826.47058823529414</v>
      </c>
      <c r="CI30" s="4">
        <f>Beams!$C$9/AS30</f>
        <v>5564.3564356435645</v>
      </c>
      <c r="CJ30" s="4">
        <f>Beams!$B$8*(L30-AB30)^2/(2*AQ30)</f>
        <v>6098.2085972850673</v>
      </c>
      <c r="CK30" s="4">
        <f>Beams!$C$8*BF30/(AM30*Q30)</f>
        <v>4199.5036764705883</v>
      </c>
      <c r="CL30" s="4">
        <f>Beams!$B$12*T30/AX30</f>
        <v>12743.764172335601</v>
      </c>
      <c r="CM30" s="4">
        <f>Beams!$B$12*Q30/AX30</f>
        <v>10195.01133786848</v>
      </c>
      <c r="CN30" s="4">
        <f t="shared" si="0"/>
        <v>25841.029609724934</v>
      </c>
      <c r="CO30" s="4">
        <f t="shared" si="1"/>
        <v>20825.610509328013</v>
      </c>
      <c r="CP30" s="4"/>
      <c r="CQ30" s="3">
        <f>MIN(Beams!$B$21:$B$22)/MAX(CN30:CP30)-1</f>
        <v>-0.22603703095199967</v>
      </c>
    </row>
    <row r="31" spans="1:95" x14ac:dyDescent="0.55000000000000004">
      <c r="A31" s="1" t="s">
        <v>501</v>
      </c>
      <c r="B31" s="1" t="s">
        <v>529</v>
      </c>
      <c r="C31" s="1" t="s">
        <v>529</v>
      </c>
      <c r="D31" s="1" t="s">
        <v>98</v>
      </c>
      <c r="E31" s="2">
        <v>18.7</v>
      </c>
      <c r="F31" s="3">
        <v>5.5</v>
      </c>
      <c r="G31" s="3">
        <v>8</v>
      </c>
      <c r="H31" s="11">
        <v>8</v>
      </c>
      <c r="I31" s="1" t="s">
        <v>98</v>
      </c>
      <c r="J31" s="1" t="s">
        <v>98</v>
      </c>
      <c r="K31" s="1" t="s">
        <v>98</v>
      </c>
      <c r="L31" s="3">
        <v>2.98</v>
      </c>
      <c r="M31" s="11">
        <v>3</v>
      </c>
      <c r="N31" s="11" t="s">
        <v>98</v>
      </c>
      <c r="O31" s="1" t="s">
        <v>98</v>
      </c>
      <c r="P31" s="1" t="s">
        <v>98</v>
      </c>
      <c r="Q31" s="14">
        <v>0.35299999999999998</v>
      </c>
      <c r="R31" s="11">
        <v>0.375</v>
      </c>
      <c r="S31" s="13">
        <v>0.1875</v>
      </c>
      <c r="T31" s="14">
        <v>0.5</v>
      </c>
      <c r="U31" s="13">
        <v>0.5</v>
      </c>
      <c r="V31" s="1" t="s">
        <v>98</v>
      </c>
      <c r="W31" s="1" t="s">
        <v>98</v>
      </c>
      <c r="X31" s="1" t="s">
        <v>98</v>
      </c>
      <c r="Y31" s="3">
        <v>1.1299999999999999</v>
      </c>
      <c r="Z31" s="13">
        <v>1.125</v>
      </c>
      <c r="AA31" s="13" t="s">
        <v>98</v>
      </c>
      <c r="AB31" s="14">
        <v>0.84899999999999998</v>
      </c>
      <c r="AC31" s="1" t="s">
        <v>98</v>
      </c>
      <c r="AD31" s="14">
        <v>0.88900000000000001</v>
      </c>
      <c r="AE31" s="14">
        <v>0.34399999999999997</v>
      </c>
      <c r="AF31" s="1" t="s">
        <v>98</v>
      </c>
      <c r="AG31" s="1" t="s">
        <v>98</v>
      </c>
      <c r="AH31" s="1">
        <v>5.96</v>
      </c>
      <c r="AI31" s="1" t="s">
        <v>98</v>
      </c>
      <c r="AJ31" s="2">
        <v>16.2</v>
      </c>
      <c r="AK31" s="1" t="s">
        <v>98</v>
      </c>
      <c r="AL31" s="1" t="s">
        <v>98</v>
      </c>
      <c r="AM31" s="2">
        <v>52.4</v>
      </c>
      <c r="AN31" s="2">
        <v>15.6</v>
      </c>
      <c r="AO31" s="2">
        <v>13.1</v>
      </c>
      <c r="AP31" s="3">
        <v>3.09</v>
      </c>
      <c r="AQ31" s="3">
        <v>4.1500000000000004</v>
      </c>
      <c r="AR31" s="3">
        <v>3.72</v>
      </c>
      <c r="AS31" s="3">
        <v>1.95</v>
      </c>
      <c r="AT31" s="14">
        <v>0.86799999999999999</v>
      </c>
      <c r="AU31" s="1" t="s">
        <v>98</v>
      </c>
      <c r="AV31" s="1" t="s">
        <v>98</v>
      </c>
      <c r="AW31" s="1" t="s">
        <v>98</v>
      </c>
      <c r="AX31" s="14">
        <v>0.38</v>
      </c>
      <c r="AY31" s="2">
        <v>45</v>
      </c>
      <c r="AZ31" s="1" t="s">
        <v>98</v>
      </c>
      <c r="BA31" s="3">
        <v>6.52</v>
      </c>
      <c r="BB31" s="1">
        <v>2.83</v>
      </c>
      <c r="BC31" s="1">
        <v>1.77</v>
      </c>
      <c r="BD31" s="1">
        <v>0.875</v>
      </c>
      <c r="BE31" s="3">
        <v>4.93</v>
      </c>
      <c r="BF31" s="3">
        <v>7.75</v>
      </c>
      <c r="BG31" s="3">
        <v>3.65</v>
      </c>
      <c r="BH31" s="14">
        <v>0.77300000000000002</v>
      </c>
      <c r="BI31" s="1" t="s">
        <v>98</v>
      </c>
      <c r="BJ31" s="1" t="s">
        <v>98</v>
      </c>
      <c r="BK31" s="1" t="s">
        <v>98</v>
      </c>
      <c r="BL31" s="1" t="s">
        <v>98</v>
      </c>
      <c r="BM31" s="1" t="s">
        <v>98</v>
      </c>
      <c r="BN31" s="1" t="s">
        <v>98</v>
      </c>
      <c r="BO31" s="1" t="s">
        <v>98</v>
      </c>
      <c r="BP31" s="1" t="s">
        <v>98</v>
      </c>
      <c r="BQ31" s="1" t="s">
        <v>98</v>
      </c>
      <c r="BR31" s="1" t="s">
        <v>98</v>
      </c>
      <c r="BS31" s="1" t="s">
        <v>98</v>
      </c>
      <c r="BT31" s="1" t="s">
        <v>98</v>
      </c>
      <c r="BU31" s="1" t="s">
        <v>98</v>
      </c>
      <c r="BV31" s="1" t="s">
        <v>98</v>
      </c>
      <c r="BW31" s="1">
        <v>1.02</v>
      </c>
      <c r="BX31" s="3">
        <v>7.5</v>
      </c>
      <c r="BY31" s="1">
        <v>23.8</v>
      </c>
      <c r="BZ31" s="1" t="s">
        <v>98</v>
      </c>
      <c r="CA31" s="1">
        <v>26.8</v>
      </c>
      <c r="CB31" s="2">
        <v>19</v>
      </c>
      <c r="CC31" s="2">
        <v>22</v>
      </c>
      <c r="CD31" s="11">
        <v>5.75</v>
      </c>
      <c r="CE31" s="11">
        <v>2</v>
      </c>
      <c r="CF31" s="1" t="s">
        <v>98</v>
      </c>
      <c r="CG31" s="4">
        <f>Beams!$B$11/F31</f>
        <v>2043.6363636363637</v>
      </c>
      <c r="CH31" s="4">
        <f>Beams!$B$9/AO31</f>
        <v>858.01526717557249</v>
      </c>
      <c r="CI31" s="4">
        <f>Beams!$C$9/AS31</f>
        <v>5764.1025641025644</v>
      </c>
      <c r="CJ31" s="4">
        <f>Beams!$B$8*(L31-AB31)^2/(2*AQ31)</f>
        <v>6149.7168240963865</v>
      </c>
      <c r="CK31" s="4">
        <f>Beams!$C$8*BF31/(AM31*Q31)</f>
        <v>4709.3614168630929</v>
      </c>
      <c r="CL31" s="4">
        <f>Beams!$B$12*T31/AX31</f>
        <v>14789.473684210527</v>
      </c>
      <c r="CM31" s="4">
        <f>Beams!$B$12*Q31/AX31</f>
        <v>10441.368421052632</v>
      </c>
      <c r="CN31" s="4">
        <f t="shared" si="0"/>
        <v>29064.375829944598</v>
      </c>
      <c r="CO31" s="4">
        <f t="shared" si="1"/>
        <v>21649.389694470832</v>
      </c>
      <c r="CP31" s="4"/>
      <c r="CQ31" s="3">
        <f>MIN(Beams!$B$21:$B$22)/MAX(CN31:CP31)-1</f>
        <v>-0.31187237197110917</v>
      </c>
    </row>
    <row r="32" spans="1:95" x14ac:dyDescent="0.55000000000000004">
      <c r="A32" s="1" t="s">
        <v>501</v>
      </c>
      <c r="B32" s="1" t="s">
        <v>530</v>
      </c>
      <c r="C32" s="1" t="s">
        <v>530</v>
      </c>
      <c r="D32" s="1" t="s">
        <v>98</v>
      </c>
      <c r="E32" s="3">
        <v>8.5</v>
      </c>
      <c r="F32" s="3">
        <v>2.5</v>
      </c>
      <c r="G32" s="3">
        <v>8</v>
      </c>
      <c r="H32" s="11">
        <v>8</v>
      </c>
      <c r="I32" s="1" t="s">
        <v>98</v>
      </c>
      <c r="J32" s="1" t="s">
        <v>98</v>
      </c>
      <c r="K32" s="1" t="s">
        <v>98</v>
      </c>
      <c r="L32" s="3">
        <v>1.87</v>
      </c>
      <c r="M32" s="11">
        <v>1.875</v>
      </c>
      <c r="N32" s="11" t="s">
        <v>98</v>
      </c>
      <c r="O32" s="1" t="s">
        <v>98</v>
      </c>
      <c r="P32" s="1" t="s">
        <v>98</v>
      </c>
      <c r="Q32" s="14">
        <v>0.17899999999999999</v>
      </c>
      <c r="R32" s="11">
        <v>0.1875</v>
      </c>
      <c r="S32" s="13">
        <v>0.125</v>
      </c>
      <c r="T32" s="14">
        <v>0.311</v>
      </c>
      <c r="U32" s="13">
        <v>0.3125</v>
      </c>
      <c r="V32" s="1" t="s">
        <v>98</v>
      </c>
      <c r="W32" s="1" t="s">
        <v>98</v>
      </c>
      <c r="X32" s="1" t="s">
        <v>98</v>
      </c>
      <c r="Y32" s="14">
        <v>0.81299999999999994</v>
      </c>
      <c r="Z32" s="13">
        <v>0.8125</v>
      </c>
      <c r="AA32" s="13" t="s">
        <v>98</v>
      </c>
      <c r="AB32" s="14">
        <v>0.42799999999999999</v>
      </c>
      <c r="AC32" s="1" t="s">
        <v>98</v>
      </c>
      <c r="AD32" s="14">
        <v>0.54200000000000004</v>
      </c>
      <c r="AE32" s="14">
        <v>0.156</v>
      </c>
      <c r="AF32" s="1" t="s">
        <v>98</v>
      </c>
      <c r="AG32" s="1" t="s">
        <v>98</v>
      </c>
      <c r="AH32" s="1">
        <v>6.01</v>
      </c>
      <c r="AI32" s="1" t="s">
        <v>98</v>
      </c>
      <c r="AJ32" s="1">
        <v>37.299999999999997</v>
      </c>
      <c r="AK32" s="1" t="s">
        <v>98</v>
      </c>
      <c r="AL32" s="1" t="s">
        <v>98</v>
      </c>
      <c r="AM32" s="2">
        <v>23.3</v>
      </c>
      <c r="AN32" s="3">
        <v>6.95</v>
      </c>
      <c r="AO32" s="3">
        <v>5.82</v>
      </c>
      <c r="AP32" s="3">
        <v>3.05</v>
      </c>
      <c r="AQ32" s="14">
        <v>0.624</v>
      </c>
      <c r="AR32" s="14">
        <v>0.875</v>
      </c>
      <c r="AS32" s="14">
        <v>0.43099999999999999</v>
      </c>
      <c r="AT32" s="14">
        <v>0.5</v>
      </c>
      <c r="AU32" s="1" t="s">
        <v>98</v>
      </c>
      <c r="AV32" s="1" t="s">
        <v>98</v>
      </c>
      <c r="AW32" s="1" t="s">
        <v>98</v>
      </c>
      <c r="AX32" s="15">
        <v>5.8700000000000002E-2</v>
      </c>
      <c r="AY32" s="3">
        <v>8.2100000000000009</v>
      </c>
      <c r="AZ32" s="1" t="s">
        <v>98</v>
      </c>
      <c r="BA32" s="3">
        <v>4.42</v>
      </c>
      <c r="BB32" s="14">
        <v>0.78900000000000003</v>
      </c>
      <c r="BC32" s="1">
        <v>0.55100000000000005</v>
      </c>
      <c r="BD32" s="1">
        <v>0.28499999999999998</v>
      </c>
      <c r="BE32" s="3">
        <v>2.02</v>
      </c>
      <c r="BF32" s="3">
        <v>3.45</v>
      </c>
      <c r="BG32" s="3">
        <v>3.24</v>
      </c>
      <c r="BH32" s="14">
        <v>0.91</v>
      </c>
      <c r="BI32" s="1" t="s">
        <v>98</v>
      </c>
      <c r="BJ32" s="1" t="s">
        <v>98</v>
      </c>
      <c r="BK32" s="1" t="s">
        <v>98</v>
      </c>
      <c r="BL32" s="1" t="s">
        <v>98</v>
      </c>
      <c r="BM32" s="1" t="s">
        <v>98</v>
      </c>
      <c r="BN32" s="1" t="s">
        <v>98</v>
      </c>
      <c r="BO32" s="1" t="s">
        <v>98</v>
      </c>
      <c r="BP32" s="1" t="s">
        <v>98</v>
      </c>
      <c r="BQ32" s="1" t="s">
        <v>98</v>
      </c>
      <c r="BR32" s="1" t="s">
        <v>98</v>
      </c>
      <c r="BS32" s="1" t="s">
        <v>98</v>
      </c>
      <c r="BT32" s="1" t="s">
        <v>98</v>
      </c>
      <c r="BU32" s="1" t="s">
        <v>98</v>
      </c>
      <c r="BV32" s="1" t="s">
        <v>98</v>
      </c>
      <c r="BW32" s="1">
        <v>0.624</v>
      </c>
      <c r="BX32" s="1">
        <v>7.69</v>
      </c>
      <c r="BY32" s="1">
        <v>20.8</v>
      </c>
      <c r="BZ32" s="1" t="s">
        <v>98</v>
      </c>
      <c r="CA32" s="1">
        <v>22.7</v>
      </c>
      <c r="CB32" s="2">
        <v>17.899999999999999</v>
      </c>
      <c r="CC32" s="2">
        <v>19.7</v>
      </c>
      <c r="CD32" s="11">
        <v>6.375</v>
      </c>
      <c r="CE32" s="11">
        <v>1.125</v>
      </c>
      <c r="CF32" s="1" t="s">
        <v>98</v>
      </c>
      <c r="CG32" s="4">
        <f>Beams!$B$11/F32</f>
        <v>4496</v>
      </c>
      <c r="CH32" s="4">
        <f>Beams!$B$9/AO32</f>
        <v>1931.2714776632301</v>
      </c>
      <c r="CI32" s="4">
        <f>Beams!$C$9/AS32</f>
        <v>26078.886310904873</v>
      </c>
      <c r="CJ32" s="4">
        <f>Beams!$B$8*(L32-AB32)^2/(2*AQ32)</f>
        <v>18727.605256410261</v>
      </c>
      <c r="CK32" s="4">
        <f>Beams!$C$8*BF32/(AM32*Q32)</f>
        <v>9297.7198072266037</v>
      </c>
      <c r="CL32" s="4">
        <f>Beams!$B$12*T32/AX32</f>
        <v>59550.93696763202</v>
      </c>
      <c r="CM32" s="4">
        <f>Beams!$B$12*Q32/AX32</f>
        <v>34275.298126064728</v>
      </c>
      <c r="CN32" s="4">
        <f t="shared" si="0"/>
        <v>112905.98819931434</v>
      </c>
      <c r="CO32" s="4">
        <f t="shared" si="1"/>
        <v>69572.848582677834</v>
      </c>
      <c r="CP32" s="4"/>
      <c r="CQ32" s="3">
        <f>MIN(Beams!$B$21:$B$22)/MAX(CN32:CP32)-1</f>
        <v>-0.8228614768891287</v>
      </c>
    </row>
    <row r="33" spans="1:95" x14ac:dyDescent="0.55000000000000004">
      <c r="A33" s="1" t="s">
        <v>501</v>
      </c>
      <c r="B33" s="1" t="s">
        <v>531</v>
      </c>
      <c r="C33" s="1" t="s">
        <v>531</v>
      </c>
      <c r="D33" s="1" t="s">
        <v>98</v>
      </c>
      <c r="E33" s="2">
        <v>22.7</v>
      </c>
      <c r="F33" s="3">
        <v>6.67</v>
      </c>
      <c r="G33" s="3">
        <v>7</v>
      </c>
      <c r="H33" s="11">
        <v>7</v>
      </c>
      <c r="I33" s="1" t="s">
        <v>98</v>
      </c>
      <c r="J33" s="1" t="s">
        <v>98</v>
      </c>
      <c r="K33" s="1" t="s">
        <v>98</v>
      </c>
      <c r="L33" s="3">
        <v>3.6</v>
      </c>
      <c r="M33" s="11">
        <v>3.625</v>
      </c>
      <c r="N33" s="11" t="s">
        <v>98</v>
      </c>
      <c r="O33" s="1" t="s">
        <v>98</v>
      </c>
      <c r="P33" s="1" t="s">
        <v>98</v>
      </c>
      <c r="Q33" s="14">
        <v>0.503</v>
      </c>
      <c r="R33" s="11">
        <v>0.5</v>
      </c>
      <c r="S33" s="13">
        <v>0.25</v>
      </c>
      <c r="T33" s="14">
        <v>0.5</v>
      </c>
      <c r="U33" s="13">
        <v>0.5</v>
      </c>
      <c r="V33" s="1" t="s">
        <v>98</v>
      </c>
      <c r="W33" s="1" t="s">
        <v>98</v>
      </c>
      <c r="X33" s="1" t="s">
        <v>98</v>
      </c>
      <c r="Y33" s="3">
        <v>1.1299999999999999</v>
      </c>
      <c r="Z33" s="13">
        <v>1.125</v>
      </c>
      <c r="AA33" s="13" t="s">
        <v>98</v>
      </c>
      <c r="AB33" s="3">
        <v>1.04</v>
      </c>
      <c r="AC33" s="1" t="s">
        <v>98</v>
      </c>
      <c r="AD33" s="3">
        <v>1.01</v>
      </c>
      <c r="AE33" s="14">
        <v>0.47699999999999998</v>
      </c>
      <c r="AF33" s="1" t="s">
        <v>98</v>
      </c>
      <c r="AG33" s="1" t="s">
        <v>98</v>
      </c>
      <c r="AH33" s="3">
        <v>7.2</v>
      </c>
      <c r="AI33" s="1" t="s">
        <v>98</v>
      </c>
      <c r="AJ33" s="1">
        <v>9.2200000000000006</v>
      </c>
      <c r="AK33" s="1" t="s">
        <v>98</v>
      </c>
      <c r="AL33" s="1" t="s">
        <v>98</v>
      </c>
      <c r="AM33" s="2">
        <v>47.4</v>
      </c>
      <c r="AN33" s="2">
        <v>16.399999999999999</v>
      </c>
      <c r="AO33" s="2">
        <v>13.5</v>
      </c>
      <c r="AP33" s="3">
        <v>2.67</v>
      </c>
      <c r="AQ33" s="3">
        <v>7.24</v>
      </c>
      <c r="AR33" s="3">
        <v>5.38</v>
      </c>
      <c r="AS33" s="3">
        <v>2.83</v>
      </c>
      <c r="AT33" s="3">
        <v>1.04</v>
      </c>
      <c r="AU33" s="1" t="s">
        <v>98</v>
      </c>
      <c r="AV33" s="1" t="s">
        <v>98</v>
      </c>
      <c r="AW33" s="1" t="s">
        <v>98</v>
      </c>
      <c r="AX33" s="14">
        <v>0.625</v>
      </c>
      <c r="AY33" s="2">
        <v>58.3</v>
      </c>
      <c r="AZ33" s="1" t="s">
        <v>98</v>
      </c>
      <c r="BA33" s="3">
        <v>6.78</v>
      </c>
      <c r="BB33" s="1">
        <v>3.54</v>
      </c>
      <c r="BC33" s="1">
        <v>2.25</v>
      </c>
      <c r="BD33" s="3">
        <v>1.1000000000000001</v>
      </c>
      <c r="BE33" s="3">
        <v>5.03</v>
      </c>
      <c r="BF33" s="3">
        <v>8.11</v>
      </c>
      <c r="BG33" s="3">
        <v>3.53</v>
      </c>
      <c r="BH33" s="14">
        <v>0.65900000000000003</v>
      </c>
      <c r="BI33" s="1" t="s">
        <v>98</v>
      </c>
      <c r="BJ33" s="1" t="s">
        <v>98</v>
      </c>
      <c r="BK33" s="1" t="s">
        <v>98</v>
      </c>
      <c r="BL33" s="1" t="s">
        <v>98</v>
      </c>
      <c r="BM33" s="1" t="s">
        <v>98</v>
      </c>
      <c r="BN33" s="1" t="s">
        <v>98</v>
      </c>
      <c r="BO33" s="1" t="s">
        <v>98</v>
      </c>
      <c r="BP33" s="1" t="s">
        <v>98</v>
      </c>
      <c r="BQ33" s="1" t="s">
        <v>98</v>
      </c>
      <c r="BR33" s="1" t="s">
        <v>98</v>
      </c>
      <c r="BS33" s="1" t="s">
        <v>98</v>
      </c>
      <c r="BT33" s="1" t="s">
        <v>98</v>
      </c>
      <c r="BU33" s="1" t="s">
        <v>98</v>
      </c>
      <c r="BV33" s="1" t="s">
        <v>98</v>
      </c>
      <c r="BW33" s="1">
        <v>1.23</v>
      </c>
      <c r="BX33" s="3">
        <v>6.5</v>
      </c>
      <c r="BY33" s="1">
        <v>23.5</v>
      </c>
      <c r="BZ33" s="1" t="s">
        <v>98</v>
      </c>
      <c r="CA33" s="1">
        <v>27.1</v>
      </c>
      <c r="CB33" s="2">
        <v>17.600000000000001</v>
      </c>
      <c r="CC33" s="2">
        <v>21.2</v>
      </c>
      <c r="CD33" s="11">
        <v>4.75</v>
      </c>
      <c r="CE33" s="11">
        <v>2</v>
      </c>
      <c r="CF33" s="1" t="s">
        <v>98</v>
      </c>
      <c r="CG33" s="4">
        <f>Beams!$B$11/F33</f>
        <v>1685.1574212893554</v>
      </c>
      <c r="CH33" s="4">
        <f>Beams!$B$9/AO33</f>
        <v>832.59259259259261</v>
      </c>
      <c r="CI33" s="4">
        <f>Beams!$C$9/AS33</f>
        <v>3971.7314487632507</v>
      </c>
      <c r="CJ33" s="4">
        <f>Beams!$B$8*(L33-AB33)^2/(2*AQ33)</f>
        <v>5087.1867403314918</v>
      </c>
      <c r="CK33" s="4">
        <f>Beams!$C$8*BF33/(AM33*Q33)</f>
        <v>3823.3216733355143</v>
      </c>
      <c r="CL33" s="4">
        <f>Beams!$B$12*T33/AX33</f>
        <v>8992</v>
      </c>
      <c r="CM33" s="4">
        <f>Beams!$B$12*Q33/AX33</f>
        <v>9045.9520000000011</v>
      </c>
      <c r="CN33" s="4">
        <f t="shared" si="0"/>
        <v>19034.70431729974</v>
      </c>
      <c r="CO33" s="4">
        <f t="shared" si="1"/>
        <v>18205.891306561152</v>
      </c>
      <c r="CP33" s="4"/>
      <c r="CQ33" s="3">
        <f>MIN(Beams!$B$21:$B$22)/MAX(CN33:CP33)-1</f>
        <v>5.0712407537791382E-2</v>
      </c>
    </row>
    <row r="34" spans="1:95" x14ac:dyDescent="0.55000000000000004">
      <c r="A34" s="1" t="s">
        <v>501</v>
      </c>
      <c r="B34" s="1" t="s">
        <v>532</v>
      </c>
      <c r="C34" s="1" t="s">
        <v>532</v>
      </c>
      <c r="D34" s="1" t="s">
        <v>98</v>
      </c>
      <c r="E34" s="2">
        <v>19.100000000000001</v>
      </c>
      <c r="F34" s="3">
        <v>5.61</v>
      </c>
      <c r="G34" s="3">
        <v>7</v>
      </c>
      <c r="H34" s="11">
        <v>7</v>
      </c>
      <c r="I34" s="1" t="s">
        <v>98</v>
      </c>
      <c r="J34" s="1" t="s">
        <v>98</v>
      </c>
      <c r="K34" s="1" t="s">
        <v>98</v>
      </c>
      <c r="L34" s="3">
        <v>3.45</v>
      </c>
      <c r="M34" s="11">
        <v>3.5</v>
      </c>
      <c r="N34" s="11" t="s">
        <v>98</v>
      </c>
      <c r="O34" s="1" t="s">
        <v>98</v>
      </c>
      <c r="P34" s="1" t="s">
        <v>98</v>
      </c>
      <c r="Q34" s="14">
        <v>0.35199999999999998</v>
      </c>
      <c r="R34" s="11">
        <v>0.375</v>
      </c>
      <c r="S34" s="13">
        <v>0.1875</v>
      </c>
      <c r="T34" s="14">
        <v>0.5</v>
      </c>
      <c r="U34" s="13">
        <v>0.5</v>
      </c>
      <c r="V34" s="1" t="s">
        <v>98</v>
      </c>
      <c r="W34" s="1" t="s">
        <v>98</v>
      </c>
      <c r="X34" s="1" t="s">
        <v>98</v>
      </c>
      <c r="Y34" s="3">
        <v>1.1299999999999999</v>
      </c>
      <c r="Z34" s="13">
        <v>1.125</v>
      </c>
      <c r="AA34" s="13" t="s">
        <v>98</v>
      </c>
      <c r="AB34" s="3">
        <v>1.08</v>
      </c>
      <c r="AC34" s="1" t="s">
        <v>98</v>
      </c>
      <c r="AD34" s="3">
        <v>1.1499999999999999</v>
      </c>
      <c r="AE34" s="14">
        <v>0.57899999999999996</v>
      </c>
      <c r="AF34" s="1" t="s">
        <v>98</v>
      </c>
      <c r="AG34" s="1" t="s">
        <v>98</v>
      </c>
      <c r="AH34" s="3">
        <v>6.9</v>
      </c>
      <c r="AI34" s="1" t="s">
        <v>98</v>
      </c>
      <c r="AJ34" s="1">
        <v>13.2</v>
      </c>
      <c r="AK34" s="1" t="s">
        <v>98</v>
      </c>
      <c r="AL34" s="1" t="s">
        <v>98</v>
      </c>
      <c r="AM34" s="2">
        <v>43.1</v>
      </c>
      <c r="AN34" s="2">
        <v>14.5</v>
      </c>
      <c r="AO34" s="2">
        <v>12.3</v>
      </c>
      <c r="AP34" s="3">
        <v>2.77</v>
      </c>
      <c r="AQ34" s="3">
        <v>6.06</v>
      </c>
      <c r="AR34" s="3">
        <v>4.8499999999999996</v>
      </c>
      <c r="AS34" s="3">
        <v>2.5499999999999998</v>
      </c>
      <c r="AT34" s="3">
        <v>1.04</v>
      </c>
      <c r="AU34" s="1" t="s">
        <v>98</v>
      </c>
      <c r="AV34" s="1" t="s">
        <v>98</v>
      </c>
      <c r="AW34" s="1" t="s">
        <v>98</v>
      </c>
      <c r="AX34" s="14">
        <v>0.40699999999999997</v>
      </c>
      <c r="AY34" s="2">
        <v>49.3</v>
      </c>
      <c r="AZ34" s="1" t="s">
        <v>98</v>
      </c>
      <c r="BA34" s="3">
        <v>6.33</v>
      </c>
      <c r="BB34" s="1">
        <v>3.08</v>
      </c>
      <c r="BC34" s="1">
        <v>1.65</v>
      </c>
      <c r="BD34" s="1">
        <v>0.81499999999999995</v>
      </c>
      <c r="BE34" s="3">
        <v>5.03</v>
      </c>
      <c r="BF34" s="3">
        <v>7.19</v>
      </c>
      <c r="BG34" s="3">
        <v>3.7</v>
      </c>
      <c r="BH34" s="14">
        <v>0.63800000000000001</v>
      </c>
      <c r="BI34" s="1" t="s">
        <v>98</v>
      </c>
      <c r="BJ34" s="1" t="s">
        <v>98</v>
      </c>
      <c r="BK34" s="1" t="s">
        <v>98</v>
      </c>
      <c r="BL34" s="1" t="s">
        <v>98</v>
      </c>
      <c r="BM34" s="1" t="s">
        <v>98</v>
      </c>
      <c r="BN34" s="1" t="s">
        <v>98</v>
      </c>
      <c r="BO34" s="1" t="s">
        <v>98</v>
      </c>
      <c r="BP34" s="1" t="s">
        <v>98</v>
      </c>
      <c r="BQ34" s="1" t="s">
        <v>98</v>
      </c>
      <c r="BR34" s="1" t="s">
        <v>98</v>
      </c>
      <c r="BS34" s="1" t="s">
        <v>98</v>
      </c>
      <c r="BT34" s="1" t="s">
        <v>98</v>
      </c>
      <c r="BU34" s="1" t="s">
        <v>98</v>
      </c>
      <c r="BV34" s="1" t="s">
        <v>98</v>
      </c>
      <c r="BW34" s="1">
        <v>1.19</v>
      </c>
      <c r="BX34" s="3">
        <v>6.5</v>
      </c>
      <c r="BY34" s="1">
        <v>23.1</v>
      </c>
      <c r="BZ34" s="1" t="s">
        <v>98</v>
      </c>
      <c r="CA34" s="1">
        <v>26.5</v>
      </c>
      <c r="CB34" s="2">
        <v>17.5</v>
      </c>
      <c r="CC34" s="2">
        <v>20.9</v>
      </c>
      <c r="CD34" s="11">
        <v>4.75</v>
      </c>
      <c r="CE34" s="11">
        <v>2</v>
      </c>
      <c r="CF34" s="1" t="s">
        <v>98</v>
      </c>
      <c r="CG34" s="4">
        <f>Beams!$B$11/F34</f>
        <v>2003.5650623885917</v>
      </c>
      <c r="CH34" s="4">
        <f>Beams!$B$9/AO34</f>
        <v>913.82113821138205</v>
      </c>
      <c r="CI34" s="4">
        <f>Beams!$C$9/AS34</f>
        <v>4407.8431372549021</v>
      </c>
      <c r="CJ34" s="4">
        <f>Beams!$B$8*(L34-AB34)^2/(2*AQ34)</f>
        <v>5209.0722772277231</v>
      </c>
      <c r="CK34" s="4">
        <f>Beams!$C$8*BF34/(AM34*Q34)</f>
        <v>5326.908879983127</v>
      </c>
      <c r="CL34" s="4">
        <f>Beams!$B$12*T34/AX34</f>
        <v>13808.35380835381</v>
      </c>
      <c r="CM34" s="4">
        <f>Beams!$B$12*Q34/AX34</f>
        <v>9721.0810810810799</v>
      </c>
      <c r="CN34" s="4">
        <f t="shared" si="0"/>
        <v>26590.866693478692</v>
      </c>
      <c r="CO34" s="4">
        <f t="shared" si="1"/>
        <v>20549.576921531901</v>
      </c>
      <c r="CP34" s="4"/>
      <c r="CQ34" s="3">
        <f>MIN(Beams!$B$21:$B$22)/MAX(CN34:CP34)-1</f>
        <v>-0.24786204862946715</v>
      </c>
    </row>
    <row r="35" spans="1:95" x14ac:dyDescent="0.55000000000000004">
      <c r="A35" s="1" t="s">
        <v>501</v>
      </c>
      <c r="B35" s="1" t="s">
        <v>533</v>
      </c>
      <c r="C35" s="1" t="s">
        <v>533</v>
      </c>
      <c r="D35" s="1" t="s">
        <v>98</v>
      </c>
      <c r="E35" s="2">
        <v>18</v>
      </c>
      <c r="F35" s="3">
        <v>5.29</v>
      </c>
      <c r="G35" s="3">
        <v>6</v>
      </c>
      <c r="H35" s="11">
        <v>6</v>
      </c>
      <c r="I35" s="1" t="s">
        <v>98</v>
      </c>
      <c r="J35" s="1" t="s">
        <v>98</v>
      </c>
      <c r="K35" s="1" t="s">
        <v>98</v>
      </c>
      <c r="L35" s="3">
        <v>3.5</v>
      </c>
      <c r="M35" s="11">
        <v>3.5</v>
      </c>
      <c r="N35" s="11" t="s">
        <v>98</v>
      </c>
      <c r="O35" s="1" t="s">
        <v>98</v>
      </c>
      <c r="P35" s="1" t="s">
        <v>98</v>
      </c>
      <c r="Q35" s="14">
        <v>0.379</v>
      </c>
      <c r="R35" s="11">
        <v>0.375</v>
      </c>
      <c r="S35" s="13">
        <v>0.1875</v>
      </c>
      <c r="T35" s="14">
        <v>0.47499999999999998</v>
      </c>
      <c r="U35" s="13">
        <v>0.5</v>
      </c>
      <c r="V35" s="1" t="s">
        <v>98</v>
      </c>
      <c r="W35" s="1" t="s">
        <v>98</v>
      </c>
      <c r="X35" s="1" t="s">
        <v>98</v>
      </c>
      <c r="Y35" s="3">
        <v>1.06</v>
      </c>
      <c r="Z35" s="13">
        <v>1.0625</v>
      </c>
      <c r="AA35" s="13" t="s">
        <v>98</v>
      </c>
      <c r="AB35" s="3">
        <v>1.1200000000000001</v>
      </c>
      <c r="AC35" s="1" t="s">
        <v>98</v>
      </c>
      <c r="AD35" s="3">
        <v>1.17</v>
      </c>
      <c r="AE35" s="14">
        <v>0.64400000000000002</v>
      </c>
      <c r="AF35" s="1" t="s">
        <v>98</v>
      </c>
      <c r="AG35" s="1" t="s">
        <v>98</v>
      </c>
      <c r="AH35" s="1">
        <v>7.37</v>
      </c>
      <c r="AI35" s="1" t="s">
        <v>98</v>
      </c>
      <c r="AJ35" s="1">
        <v>9.81</v>
      </c>
      <c r="AK35" s="1" t="s">
        <v>98</v>
      </c>
      <c r="AL35" s="1" t="s">
        <v>98</v>
      </c>
      <c r="AM35" s="2">
        <v>29.7</v>
      </c>
      <c r="AN35" s="2">
        <v>11.7</v>
      </c>
      <c r="AO35" s="3">
        <v>9.89</v>
      </c>
      <c r="AP35" s="3">
        <v>2.37</v>
      </c>
      <c r="AQ35" s="3">
        <v>5.88</v>
      </c>
      <c r="AR35" s="3">
        <v>4.68</v>
      </c>
      <c r="AS35" s="3">
        <v>2.4700000000000002</v>
      </c>
      <c r="AT35" s="3">
        <v>1.05</v>
      </c>
      <c r="AU35" s="1" t="s">
        <v>98</v>
      </c>
      <c r="AV35" s="1" t="s">
        <v>98</v>
      </c>
      <c r="AW35" s="1" t="s">
        <v>98</v>
      </c>
      <c r="AX35" s="14">
        <v>0.379</v>
      </c>
      <c r="AY35" s="2">
        <v>34.6</v>
      </c>
      <c r="AZ35" s="1" t="s">
        <v>98</v>
      </c>
      <c r="BA35" s="3">
        <v>5.39</v>
      </c>
      <c r="BB35" s="3">
        <v>2.5</v>
      </c>
      <c r="BC35" s="1">
        <v>1.28</v>
      </c>
      <c r="BD35" s="1">
        <v>0.68200000000000005</v>
      </c>
      <c r="BE35" s="3">
        <v>4.0999999999999996</v>
      </c>
      <c r="BF35" s="3">
        <v>5.8</v>
      </c>
      <c r="BG35" s="3">
        <v>3.46</v>
      </c>
      <c r="BH35" s="14">
        <v>0.56299999999999994</v>
      </c>
      <c r="BI35" s="1" t="s">
        <v>98</v>
      </c>
      <c r="BJ35" s="1" t="s">
        <v>98</v>
      </c>
      <c r="BK35" s="1" t="s">
        <v>98</v>
      </c>
      <c r="BL35" s="1" t="s">
        <v>98</v>
      </c>
      <c r="BM35" s="1" t="s">
        <v>98</v>
      </c>
      <c r="BN35" s="1" t="s">
        <v>98</v>
      </c>
      <c r="BO35" s="1" t="s">
        <v>98</v>
      </c>
      <c r="BP35" s="1" t="s">
        <v>98</v>
      </c>
      <c r="BQ35" s="1" t="s">
        <v>98</v>
      </c>
      <c r="BR35" s="1" t="s">
        <v>98</v>
      </c>
      <c r="BS35" s="1" t="s">
        <v>98</v>
      </c>
      <c r="BT35" s="1" t="s">
        <v>98</v>
      </c>
      <c r="BU35" s="1" t="s">
        <v>98</v>
      </c>
      <c r="BV35" s="1" t="s">
        <v>98</v>
      </c>
      <c r="BW35" s="3">
        <v>1.2</v>
      </c>
      <c r="BX35" s="3">
        <v>5.53</v>
      </c>
      <c r="BY35" s="1">
        <v>21.2</v>
      </c>
      <c r="BZ35" s="1" t="s">
        <v>98</v>
      </c>
      <c r="CA35" s="1">
        <v>24.7</v>
      </c>
      <c r="CB35" s="2">
        <v>15.5</v>
      </c>
      <c r="CC35" s="2">
        <v>19</v>
      </c>
      <c r="CD35" s="11">
        <v>3.875</v>
      </c>
      <c r="CE35" s="11">
        <v>2</v>
      </c>
      <c r="CF35" s="1" t="s">
        <v>98</v>
      </c>
      <c r="CG35" s="4">
        <f>Beams!$B$11/F35</f>
        <v>2124.7637051039696</v>
      </c>
      <c r="CH35" s="4">
        <f>Beams!$B$9/AO35</f>
        <v>1136.5015166835187</v>
      </c>
      <c r="CI35" s="4">
        <f>Beams!$C$9/AS35</f>
        <v>4550.6072874493921</v>
      </c>
      <c r="CJ35" s="4">
        <f>Beams!$B$8*(L35-AB35)^2/(2*AQ35)</f>
        <v>5413.9333333333334</v>
      </c>
      <c r="CK35" s="4">
        <f>Beams!$C$8*BF35/(AM35*Q35)</f>
        <v>5791.6011478016753</v>
      </c>
      <c r="CL35" s="4">
        <f>Beams!$B$12*T35/AX35</f>
        <v>14087.071240105541</v>
      </c>
      <c r="CM35" s="4">
        <f>Beams!$B$12*Q35/AX35</f>
        <v>11240</v>
      </c>
      <c r="CN35" s="4">
        <f t="shared" si="0"/>
        <v>27281.754028752079</v>
      </c>
      <c r="CO35" s="4">
        <f t="shared" si="1"/>
        <v>23252.227499020904</v>
      </c>
      <c r="CP35" s="4"/>
      <c r="CQ35" s="3">
        <f>MIN(Beams!$B$21:$B$22)/MAX(CN35:CP35)-1</f>
        <v>-0.2669093057974895</v>
      </c>
    </row>
    <row r="36" spans="1:95" x14ac:dyDescent="0.55000000000000004">
      <c r="A36" s="1" t="s">
        <v>501</v>
      </c>
      <c r="B36" s="1" t="s">
        <v>534</v>
      </c>
      <c r="C36" s="1" t="s">
        <v>534</v>
      </c>
      <c r="D36" s="1" t="s">
        <v>98</v>
      </c>
      <c r="E36" s="2">
        <v>15.3</v>
      </c>
      <c r="F36" s="3">
        <v>4.49</v>
      </c>
      <c r="G36" s="3">
        <v>6</v>
      </c>
      <c r="H36" s="11">
        <v>6</v>
      </c>
      <c r="I36" s="1" t="s">
        <v>98</v>
      </c>
      <c r="J36" s="1" t="s">
        <v>98</v>
      </c>
      <c r="K36" s="1" t="s">
        <v>98</v>
      </c>
      <c r="L36" s="3">
        <v>3.5</v>
      </c>
      <c r="M36" s="11">
        <v>3.5</v>
      </c>
      <c r="N36" s="11" t="s">
        <v>98</v>
      </c>
      <c r="O36" s="1" t="s">
        <v>98</v>
      </c>
      <c r="P36" s="1" t="s">
        <v>98</v>
      </c>
      <c r="Q36" s="14">
        <v>0.34</v>
      </c>
      <c r="R36" s="11">
        <v>0.3125</v>
      </c>
      <c r="S36" s="13">
        <v>0.1875</v>
      </c>
      <c r="T36" s="14">
        <v>0.38500000000000001</v>
      </c>
      <c r="U36" s="13">
        <v>0.375</v>
      </c>
      <c r="V36" s="1" t="s">
        <v>98</v>
      </c>
      <c r="W36" s="1" t="s">
        <v>98</v>
      </c>
      <c r="X36" s="1" t="s">
        <v>98</v>
      </c>
      <c r="Y36" s="14">
        <v>0.875</v>
      </c>
      <c r="Z36" s="13">
        <v>0.875</v>
      </c>
      <c r="AA36" s="13" t="s">
        <v>98</v>
      </c>
      <c r="AB36" s="3">
        <v>1.05</v>
      </c>
      <c r="AC36" s="1" t="s">
        <v>98</v>
      </c>
      <c r="AD36" s="3">
        <v>1.1599999999999999</v>
      </c>
      <c r="AE36" s="14">
        <v>0.51100000000000001</v>
      </c>
      <c r="AF36" s="1" t="s">
        <v>98</v>
      </c>
      <c r="AG36" s="1" t="s">
        <v>98</v>
      </c>
      <c r="AH36" s="1">
        <v>9.09</v>
      </c>
      <c r="AI36" s="1" t="s">
        <v>98</v>
      </c>
      <c r="AJ36" s="1">
        <v>11.9</v>
      </c>
      <c r="AK36" s="1" t="s">
        <v>98</v>
      </c>
      <c r="AL36" s="1" t="s">
        <v>98</v>
      </c>
      <c r="AM36" s="2">
        <v>25.3</v>
      </c>
      <c r="AN36" s="3">
        <v>9.91</v>
      </c>
      <c r="AO36" s="3">
        <v>8.44</v>
      </c>
      <c r="AP36" s="3">
        <v>2.38</v>
      </c>
      <c r="AQ36" s="3">
        <v>4.91</v>
      </c>
      <c r="AR36" s="3">
        <v>3.85</v>
      </c>
      <c r="AS36" s="3">
        <v>2.0099999999999998</v>
      </c>
      <c r="AT36" s="3">
        <v>1.05</v>
      </c>
      <c r="AU36" s="1" t="s">
        <v>98</v>
      </c>
      <c r="AV36" s="1" t="s">
        <v>98</v>
      </c>
      <c r="AW36" s="1" t="s">
        <v>98</v>
      </c>
      <c r="AX36" s="14">
        <v>0.223</v>
      </c>
      <c r="AY36" s="2">
        <v>30</v>
      </c>
      <c r="AZ36" s="1" t="s">
        <v>98</v>
      </c>
      <c r="BA36" s="3">
        <v>5.62</v>
      </c>
      <c r="BB36" s="1">
        <v>2.16</v>
      </c>
      <c r="BC36" s="1">
        <v>1.21</v>
      </c>
      <c r="BD36" s="1">
        <v>0.57499999999999996</v>
      </c>
      <c r="BE36" s="3">
        <v>3.42</v>
      </c>
      <c r="BF36" s="3">
        <v>4.95</v>
      </c>
      <c r="BG36" s="3">
        <v>3.41</v>
      </c>
      <c r="BH36" s="14">
        <v>0.57899999999999996</v>
      </c>
      <c r="BI36" s="1" t="s">
        <v>98</v>
      </c>
      <c r="BJ36" s="1" t="s">
        <v>98</v>
      </c>
      <c r="BK36" s="1" t="s">
        <v>98</v>
      </c>
      <c r="BL36" s="1" t="s">
        <v>98</v>
      </c>
      <c r="BM36" s="1" t="s">
        <v>98</v>
      </c>
      <c r="BN36" s="1" t="s">
        <v>98</v>
      </c>
      <c r="BO36" s="1" t="s">
        <v>98</v>
      </c>
      <c r="BP36" s="1" t="s">
        <v>98</v>
      </c>
      <c r="BQ36" s="1" t="s">
        <v>98</v>
      </c>
      <c r="BR36" s="1" t="s">
        <v>98</v>
      </c>
      <c r="BS36" s="1" t="s">
        <v>98</v>
      </c>
      <c r="BT36" s="1" t="s">
        <v>98</v>
      </c>
      <c r="BU36" s="1" t="s">
        <v>98</v>
      </c>
      <c r="BV36" s="1" t="s">
        <v>98</v>
      </c>
      <c r="BW36" s="3">
        <v>1.2</v>
      </c>
      <c r="BX36" s="3">
        <v>5.62</v>
      </c>
      <c r="BY36" s="1">
        <v>21.3</v>
      </c>
      <c r="BZ36" s="1" t="s">
        <v>98</v>
      </c>
      <c r="CA36" s="1">
        <v>24.8</v>
      </c>
      <c r="CB36" s="2">
        <v>15.5</v>
      </c>
      <c r="CC36" s="2">
        <v>19</v>
      </c>
      <c r="CD36" s="11">
        <v>4.25</v>
      </c>
      <c r="CE36" s="11">
        <v>2</v>
      </c>
      <c r="CF36" s="1" t="s">
        <v>98</v>
      </c>
      <c r="CG36" s="4">
        <f>Beams!$B$11/F36</f>
        <v>2503.3407572383071</v>
      </c>
      <c r="CH36" s="4">
        <f>Beams!$B$9/AO36</f>
        <v>1331.7535545023698</v>
      </c>
      <c r="CI36" s="4">
        <f>Beams!$C$9/AS36</f>
        <v>5592.0398009950259</v>
      </c>
      <c r="CJ36" s="4">
        <f>Beams!$B$8*(L36-AB36)^2/(2*AQ36)</f>
        <v>6870.4786150712853</v>
      </c>
      <c r="CK36" s="4">
        <f>Beams!$C$8*BF36/(AM36*Q36)</f>
        <v>6468.0306905370844</v>
      </c>
      <c r="CL36" s="4">
        <f>Beams!$B$12*T36/AX36</f>
        <v>19405.381165919283</v>
      </c>
      <c r="CM36" s="4">
        <f>Beams!$B$12*Q36/AX36</f>
        <v>17137.219730941706</v>
      </c>
      <c r="CN36" s="4">
        <f t="shared" si="0"/>
        <v>36880.723167581804</v>
      </c>
      <c r="CO36" s="4">
        <f t="shared" si="1"/>
        <v>33097.281171425959</v>
      </c>
      <c r="CP36" s="4"/>
      <c r="CQ36" s="3">
        <f>MIN(Beams!$B$21:$B$22)/MAX(CN36:CP36)-1</f>
        <v>-0.4577112843172223</v>
      </c>
    </row>
    <row r="37" spans="1:95" x14ac:dyDescent="0.55000000000000004">
      <c r="A37" s="1" t="s">
        <v>501</v>
      </c>
      <c r="B37" s="1" t="s">
        <v>535</v>
      </c>
      <c r="C37" s="1" t="s">
        <v>535</v>
      </c>
      <c r="D37" s="1" t="s">
        <v>98</v>
      </c>
      <c r="E37" s="2">
        <v>16.3</v>
      </c>
      <c r="F37" s="3">
        <v>4.79</v>
      </c>
      <c r="G37" s="3">
        <v>6</v>
      </c>
      <c r="H37" s="11">
        <v>6</v>
      </c>
      <c r="I37" s="1" t="s">
        <v>98</v>
      </c>
      <c r="J37" s="1" t="s">
        <v>98</v>
      </c>
      <c r="K37" s="1" t="s">
        <v>98</v>
      </c>
      <c r="L37" s="3">
        <v>3</v>
      </c>
      <c r="M37" s="11">
        <v>3</v>
      </c>
      <c r="N37" s="11" t="s">
        <v>98</v>
      </c>
      <c r="O37" s="1" t="s">
        <v>98</v>
      </c>
      <c r="P37" s="1" t="s">
        <v>98</v>
      </c>
      <c r="Q37" s="14">
        <v>0.375</v>
      </c>
      <c r="R37" s="11">
        <v>0.375</v>
      </c>
      <c r="S37" s="13">
        <v>0.1875</v>
      </c>
      <c r="T37" s="14">
        <v>0.47499999999999998</v>
      </c>
      <c r="U37" s="13">
        <v>0.5</v>
      </c>
      <c r="V37" s="1" t="s">
        <v>98</v>
      </c>
      <c r="W37" s="1" t="s">
        <v>98</v>
      </c>
      <c r="X37" s="1" t="s">
        <v>98</v>
      </c>
      <c r="Y37" s="3">
        <v>1.06</v>
      </c>
      <c r="Z37" s="13">
        <v>1.0625</v>
      </c>
      <c r="AA37" s="13" t="s">
        <v>98</v>
      </c>
      <c r="AB37" s="14">
        <v>0.92700000000000005</v>
      </c>
      <c r="AC37" s="1" t="s">
        <v>98</v>
      </c>
      <c r="AD37" s="14">
        <v>0.93</v>
      </c>
      <c r="AE37" s="14">
        <v>0.46500000000000002</v>
      </c>
      <c r="AF37" s="1" t="s">
        <v>98</v>
      </c>
      <c r="AG37" s="1" t="s">
        <v>98</v>
      </c>
      <c r="AH37" s="1">
        <v>6.32</v>
      </c>
      <c r="AI37" s="1" t="s">
        <v>98</v>
      </c>
      <c r="AJ37" s="1">
        <v>10.1</v>
      </c>
      <c r="AK37" s="1" t="s">
        <v>98</v>
      </c>
      <c r="AL37" s="1" t="s">
        <v>98</v>
      </c>
      <c r="AM37" s="2">
        <v>26</v>
      </c>
      <c r="AN37" s="2">
        <v>10.4</v>
      </c>
      <c r="AO37" s="3">
        <v>8.66</v>
      </c>
      <c r="AP37" s="3">
        <v>2.33</v>
      </c>
      <c r="AQ37" s="3">
        <v>3.77</v>
      </c>
      <c r="AR37" s="3">
        <v>3.47</v>
      </c>
      <c r="AS37" s="3">
        <v>1.82</v>
      </c>
      <c r="AT37" s="14">
        <v>0.88700000000000001</v>
      </c>
      <c r="AU37" s="1" t="s">
        <v>98</v>
      </c>
      <c r="AV37" s="1" t="s">
        <v>98</v>
      </c>
      <c r="AW37" s="1" t="s">
        <v>98</v>
      </c>
      <c r="AX37" s="14">
        <v>0.33600000000000002</v>
      </c>
      <c r="AY37" s="2">
        <v>22.1</v>
      </c>
      <c r="AZ37" s="1" t="s">
        <v>98</v>
      </c>
      <c r="BA37" s="3">
        <v>4.68</v>
      </c>
      <c r="BB37" s="1">
        <v>1.88</v>
      </c>
      <c r="BC37" s="1">
        <v>1.06</v>
      </c>
      <c r="BD37" s="1">
        <v>0.53600000000000003</v>
      </c>
      <c r="BE37" s="3">
        <v>3.44</v>
      </c>
      <c r="BF37" s="3">
        <v>5.13</v>
      </c>
      <c r="BG37" s="3">
        <v>3.11</v>
      </c>
      <c r="BH37" s="14">
        <v>0.64300000000000002</v>
      </c>
      <c r="BI37" s="1" t="s">
        <v>98</v>
      </c>
      <c r="BJ37" s="1" t="s">
        <v>98</v>
      </c>
      <c r="BK37" s="1" t="s">
        <v>98</v>
      </c>
      <c r="BL37" s="1" t="s">
        <v>98</v>
      </c>
      <c r="BM37" s="1" t="s">
        <v>98</v>
      </c>
      <c r="BN37" s="1" t="s">
        <v>98</v>
      </c>
      <c r="BO37" s="1" t="s">
        <v>98</v>
      </c>
      <c r="BP37" s="1" t="s">
        <v>98</v>
      </c>
      <c r="BQ37" s="1" t="s">
        <v>98</v>
      </c>
      <c r="BR37" s="1" t="s">
        <v>98</v>
      </c>
      <c r="BS37" s="1" t="s">
        <v>98</v>
      </c>
      <c r="BT37" s="1" t="s">
        <v>98</v>
      </c>
      <c r="BU37" s="1" t="s">
        <v>98</v>
      </c>
      <c r="BV37" s="1" t="s">
        <v>98</v>
      </c>
      <c r="BW37" s="1">
        <v>1.03</v>
      </c>
      <c r="BX37" s="3">
        <v>5.53</v>
      </c>
      <c r="BY37" s="1">
        <v>19.899999999999999</v>
      </c>
      <c r="BZ37" s="1" t="s">
        <v>98</v>
      </c>
      <c r="CA37" s="1">
        <v>22.9</v>
      </c>
      <c r="CB37" s="2">
        <v>15</v>
      </c>
      <c r="CC37" s="2">
        <v>18</v>
      </c>
      <c r="CD37" s="11">
        <v>3.875</v>
      </c>
      <c r="CE37" s="11">
        <v>1.75</v>
      </c>
      <c r="CF37" s="1" t="s">
        <v>98</v>
      </c>
      <c r="CG37" s="4">
        <f>Beams!$B$11/F37</f>
        <v>2346.5553235908142</v>
      </c>
      <c r="CH37" s="4">
        <f>Beams!$B$9/AO37</f>
        <v>1297.9214780600462</v>
      </c>
      <c r="CI37" s="4">
        <f>Beams!$C$9/AS37</f>
        <v>6175.8241758241757</v>
      </c>
      <c r="CJ37" s="4">
        <f>Beams!$B$8*(L37-AB37)^2/(2*AQ37)</f>
        <v>6406.0978726790445</v>
      </c>
      <c r="CK37" s="4">
        <f>Beams!$C$8*BF37/(AM37*Q37)</f>
        <v>5913.9692307692303</v>
      </c>
      <c r="CL37" s="4">
        <f>Beams!$B$12*T37/AX37</f>
        <v>15889.880952380952</v>
      </c>
      <c r="CM37" s="4">
        <f>Beams!$B$12*Q37/AX37</f>
        <v>12544.642857142857</v>
      </c>
      <c r="CN37" s="4">
        <f t="shared" si="0"/>
        <v>31257.279651206743</v>
      </c>
      <c r="CO37" s="4">
        <f t="shared" si="1"/>
        <v>25951.254318730891</v>
      </c>
      <c r="CP37" s="4"/>
      <c r="CQ37" s="3">
        <f>MIN(Beams!$B$21:$B$22)/MAX(CN37:CP37)-1</f>
        <v>-0.36014905253509921</v>
      </c>
    </row>
    <row r="38" spans="1:95" x14ac:dyDescent="0.55000000000000004">
      <c r="A38" s="1" t="s">
        <v>501</v>
      </c>
      <c r="B38" s="1" t="s">
        <v>536</v>
      </c>
      <c r="C38" s="1" t="s">
        <v>536</v>
      </c>
      <c r="D38" s="1" t="s">
        <v>98</v>
      </c>
      <c r="E38" s="2">
        <v>15.1</v>
      </c>
      <c r="F38" s="3">
        <v>4.4400000000000004</v>
      </c>
      <c r="G38" s="3">
        <v>6</v>
      </c>
      <c r="H38" s="11">
        <v>6</v>
      </c>
      <c r="I38" s="1" t="s">
        <v>98</v>
      </c>
      <c r="J38" s="1" t="s">
        <v>98</v>
      </c>
      <c r="K38" s="1" t="s">
        <v>98</v>
      </c>
      <c r="L38" s="3">
        <v>2.94</v>
      </c>
      <c r="M38" s="11">
        <v>3</v>
      </c>
      <c r="N38" s="11" t="s">
        <v>98</v>
      </c>
      <c r="O38" s="1" t="s">
        <v>98</v>
      </c>
      <c r="P38" s="1" t="s">
        <v>98</v>
      </c>
      <c r="Q38" s="14">
        <v>0.316</v>
      </c>
      <c r="R38" s="11">
        <v>0.3125</v>
      </c>
      <c r="S38" s="13">
        <v>0.1875</v>
      </c>
      <c r="T38" s="14">
        <v>0.47499999999999998</v>
      </c>
      <c r="U38" s="13">
        <v>0.5</v>
      </c>
      <c r="V38" s="1" t="s">
        <v>98</v>
      </c>
      <c r="W38" s="1" t="s">
        <v>98</v>
      </c>
      <c r="X38" s="1" t="s">
        <v>98</v>
      </c>
      <c r="Y38" s="3">
        <v>1.06</v>
      </c>
      <c r="Z38" s="13">
        <v>1.0625</v>
      </c>
      <c r="AA38" s="13" t="s">
        <v>98</v>
      </c>
      <c r="AB38" s="14">
        <v>0.94</v>
      </c>
      <c r="AC38" s="1" t="s">
        <v>98</v>
      </c>
      <c r="AD38" s="14">
        <v>0.98199999999999998</v>
      </c>
      <c r="AE38" s="14">
        <v>0.54300000000000004</v>
      </c>
      <c r="AF38" s="1" t="s">
        <v>98</v>
      </c>
      <c r="AG38" s="1" t="s">
        <v>98</v>
      </c>
      <c r="AH38" s="1">
        <v>6.19</v>
      </c>
      <c r="AI38" s="1" t="s">
        <v>98</v>
      </c>
      <c r="AJ38" s="2">
        <v>12</v>
      </c>
      <c r="AK38" s="1" t="s">
        <v>98</v>
      </c>
      <c r="AL38" s="1" t="s">
        <v>98</v>
      </c>
      <c r="AM38" s="2">
        <v>24.9</v>
      </c>
      <c r="AN38" s="3">
        <v>9.83</v>
      </c>
      <c r="AO38" s="3">
        <v>8.3000000000000007</v>
      </c>
      <c r="AP38" s="3">
        <v>2.37</v>
      </c>
      <c r="AQ38" s="3">
        <v>3.46</v>
      </c>
      <c r="AR38" s="3">
        <v>3.3</v>
      </c>
      <c r="AS38" s="3">
        <v>1.73</v>
      </c>
      <c r="AT38" s="14">
        <v>0.88300000000000001</v>
      </c>
      <c r="AU38" s="1" t="s">
        <v>98</v>
      </c>
      <c r="AV38" s="1" t="s">
        <v>98</v>
      </c>
      <c r="AW38" s="1" t="s">
        <v>98</v>
      </c>
      <c r="AX38" s="14">
        <v>0.28499999999999998</v>
      </c>
      <c r="AY38" s="2">
        <v>20.5</v>
      </c>
      <c r="AZ38" s="1" t="s">
        <v>98</v>
      </c>
      <c r="BA38" s="3">
        <v>4.54</v>
      </c>
      <c r="BB38" s="1">
        <v>1.77</v>
      </c>
      <c r="BC38" s="1">
        <v>0.91500000000000004</v>
      </c>
      <c r="BD38" s="1">
        <v>0.45700000000000002</v>
      </c>
      <c r="BE38" s="3">
        <v>3.44</v>
      </c>
      <c r="BF38" s="3">
        <v>4.87</v>
      </c>
      <c r="BG38" s="3">
        <v>3.18</v>
      </c>
      <c r="BH38" s="14">
        <v>0.63400000000000001</v>
      </c>
      <c r="BI38" s="1" t="s">
        <v>98</v>
      </c>
      <c r="BJ38" s="1" t="s">
        <v>98</v>
      </c>
      <c r="BK38" s="1" t="s">
        <v>98</v>
      </c>
      <c r="BL38" s="1" t="s">
        <v>98</v>
      </c>
      <c r="BM38" s="1" t="s">
        <v>98</v>
      </c>
      <c r="BN38" s="1" t="s">
        <v>98</v>
      </c>
      <c r="BO38" s="1" t="s">
        <v>98</v>
      </c>
      <c r="BP38" s="1" t="s">
        <v>98</v>
      </c>
      <c r="BQ38" s="1" t="s">
        <v>98</v>
      </c>
      <c r="BR38" s="1" t="s">
        <v>98</v>
      </c>
      <c r="BS38" s="1" t="s">
        <v>98</v>
      </c>
      <c r="BT38" s="1" t="s">
        <v>98</v>
      </c>
      <c r="BU38" s="1" t="s">
        <v>98</v>
      </c>
      <c r="BV38" s="1" t="s">
        <v>98</v>
      </c>
      <c r="BW38" s="1">
        <v>1.01</v>
      </c>
      <c r="BX38" s="3">
        <v>5.53</v>
      </c>
      <c r="BY38" s="1">
        <v>19.7</v>
      </c>
      <c r="BZ38" s="1" t="s">
        <v>98</v>
      </c>
      <c r="CA38" s="1">
        <v>22.6</v>
      </c>
      <c r="CB38" s="2">
        <v>14.9</v>
      </c>
      <c r="CC38" s="2">
        <v>17.899999999999999</v>
      </c>
      <c r="CD38" s="11">
        <v>3.875</v>
      </c>
      <c r="CE38" s="11">
        <v>1.75</v>
      </c>
      <c r="CF38" s="1" t="s">
        <v>98</v>
      </c>
      <c r="CG38" s="4">
        <f>Beams!$B$11/F38</f>
        <v>2531.5315315315315</v>
      </c>
      <c r="CH38" s="4">
        <f>Beams!$B$9/AO38</f>
        <v>1354.2168674698794</v>
      </c>
      <c r="CI38" s="4">
        <f>Beams!$C$9/AS38</f>
        <v>6497.1098265895953</v>
      </c>
      <c r="CJ38" s="4">
        <f>Beams!$B$8*(L38-AB38)^2/(2*AQ38)</f>
        <v>6497.1098265895953</v>
      </c>
      <c r="CK38" s="4">
        <f>Beams!$C$8*BF38/(AM38*Q38)</f>
        <v>6956.7891820446348</v>
      </c>
      <c r="CL38" s="4">
        <f>Beams!$B$12*T38/AX38</f>
        <v>18733.333333333336</v>
      </c>
      <c r="CM38" s="4">
        <f>Beams!$B$12*Q38/AX38</f>
        <v>12462.596491228072</v>
      </c>
      <c r="CN38" s="4">
        <f t="shared" si="0"/>
        <v>35878.327532960029</v>
      </c>
      <c r="CO38" s="4">
        <f t="shared" si="1"/>
        <v>26813.120407973282</v>
      </c>
      <c r="CP38" s="4"/>
      <c r="CQ38" s="3">
        <f>MIN(Beams!$B$21:$B$22)/MAX(CN38:CP38)-1</f>
        <v>-0.44256041529174472</v>
      </c>
    </row>
    <row r="39" spans="1:95" x14ac:dyDescent="0.55000000000000004">
      <c r="A39" s="1" t="s">
        <v>501</v>
      </c>
      <c r="B39" s="1" t="s">
        <v>537</v>
      </c>
      <c r="C39" s="1" t="s">
        <v>537</v>
      </c>
      <c r="D39" s="1" t="s">
        <v>98</v>
      </c>
      <c r="E39" s="2">
        <v>12</v>
      </c>
      <c r="F39" s="3">
        <v>3.53</v>
      </c>
      <c r="G39" s="3">
        <v>6</v>
      </c>
      <c r="H39" s="11">
        <v>6</v>
      </c>
      <c r="I39" s="1" t="s">
        <v>98</v>
      </c>
      <c r="J39" s="1" t="s">
        <v>98</v>
      </c>
      <c r="K39" s="1" t="s">
        <v>98</v>
      </c>
      <c r="L39" s="3">
        <v>2.5</v>
      </c>
      <c r="M39" s="11">
        <v>2.5</v>
      </c>
      <c r="N39" s="11" t="s">
        <v>98</v>
      </c>
      <c r="O39" s="1" t="s">
        <v>98</v>
      </c>
      <c r="P39" s="1" t="s">
        <v>98</v>
      </c>
      <c r="Q39" s="14">
        <v>0.31</v>
      </c>
      <c r="R39" s="11">
        <v>0.3125</v>
      </c>
      <c r="S39" s="13">
        <v>0.1875</v>
      </c>
      <c r="T39" s="14">
        <v>0.375</v>
      </c>
      <c r="U39" s="13">
        <v>0.375</v>
      </c>
      <c r="V39" s="1" t="s">
        <v>98</v>
      </c>
      <c r="W39" s="1" t="s">
        <v>98</v>
      </c>
      <c r="X39" s="1" t="s">
        <v>98</v>
      </c>
      <c r="Y39" s="14">
        <v>0.875</v>
      </c>
      <c r="Z39" s="13">
        <v>0.875</v>
      </c>
      <c r="AA39" s="13" t="s">
        <v>98</v>
      </c>
      <c r="AB39" s="14">
        <v>0.70399999999999996</v>
      </c>
      <c r="AC39" s="1" t="s">
        <v>98</v>
      </c>
      <c r="AD39" s="14">
        <v>0.72499999999999998</v>
      </c>
      <c r="AE39" s="14">
        <v>0.29399999999999998</v>
      </c>
      <c r="AF39" s="1" t="s">
        <v>98</v>
      </c>
      <c r="AG39" s="1" t="s">
        <v>98</v>
      </c>
      <c r="AH39" s="1">
        <v>6.67</v>
      </c>
      <c r="AI39" s="1" t="s">
        <v>98</v>
      </c>
      <c r="AJ39" s="1">
        <v>13.7</v>
      </c>
      <c r="AK39" s="1" t="s">
        <v>98</v>
      </c>
      <c r="AL39" s="1" t="s">
        <v>98</v>
      </c>
      <c r="AM39" s="2">
        <v>18.7</v>
      </c>
      <c r="AN39" s="3">
        <v>7.47</v>
      </c>
      <c r="AO39" s="3">
        <v>6.24</v>
      </c>
      <c r="AP39" s="3">
        <v>2.2999999999999998</v>
      </c>
      <c r="AQ39" s="3">
        <v>1.85</v>
      </c>
      <c r="AR39" s="3">
        <v>1.97</v>
      </c>
      <c r="AS39" s="3">
        <v>1.03</v>
      </c>
      <c r="AT39" s="14">
        <v>0.72399999999999998</v>
      </c>
      <c r="AU39" s="1" t="s">
        <v>98</v>
      </c>
      <c r="AV39" s="1" t="s">
        <v>98</v>
      </c>
      <c r="AW39" s="1" t="s">
        <v>98</v>
      </c>
      <c r="AX39" s="14">
        <v>0.155</v>
      </c>
      <c r="AY39" s="2">
        <v>11.3</v>
      </c>
      <c r="AZ39" s="1" t="s">
        <v>98</v>
      </c>
      <c r="BA39" s="3">
        <v>4.12</v>
      </c>
      <c r="BB39" s="1">
        <v>1.1299999999999999</v>
      </c>
      <c r="BC39" s="1">
        <v>0.72299999999999998</v>
      </c>
      <c r="BD39" s="1">
        <v>0.35399999999999998</v>
      </c>
      <c r="BE39" s="3">
        <v>2.31</v>
      </c>
      <c r="BF39" s="3">
        <v>3.7</v>
      </c>
      <c r="BG39" s="3">
        <v>2.8</v>
      </c>
      <c r="BH39" s="14">
        <v>0.74</v>
      </c>
      <c r="BI39" s="1" t="s">
        <v>98</v>
      </c>
      <c r="BJ39" s="1" t="s">
        <v>98</v>
      </c>
      <c r="BK39" s="1" t="s">
        <v>98</v>
      </c>
      <c r="BL39" s="1" t="s">
        <v>98</v>
      </c>
      <c r="BM39" s="1" t="s">
        <v>98</v>
      </c>
      <c r="BN39" s="1" t="s">
        <v>98</v>
      </c>
      <c r="BO39" s="1" t="s">
        <v>98</v>
      </c>
      <c r="BP39" s="1" t="s">
        <v>98</v>
      </c>
      <c r="BQ39" s="1" t="s">
        <v>98</v>
      </c>
      <c r="BR39" s="1" t="s">
        <v>98</v>
      </c>
      <c r="BS39" s="1" t="s">
        <v>98</v>
      </c>
      <c r="BT39" s="1" t="s">
        <v>98</v>
      </c>
      <c r="BU39" s="1" t="s">
        <v>98</v>
      </c>
      <c r="BV39" s="1" t="s">
        <v>98</v>
      </c>
      <c r="BW39" s="1">
        <v>0.85599999999999998</v>
      </c>
      <c r="BX39" s="3">
        <v>5.63</v>
      </c>
      <c r="BY39" s="1">
        <v>18.600000000000001</v>
      </c>
      <c r="BZ39" s="1" t="s">
        <v>98</v>
      </c>
      <c r="CA39" s="1">
        <v>21.1</v>
      </c>
      <c r="CB39" s="2">
        <v>14.5</v>
      </c>
      <c r="CC39" s="2">
        <v>17</v>
      </c>
      <c r="CD39" s="11">
        <v>4.25</v>
      </c>
      <c r="CE39" s="11">
        <v>1.5</v>
      </c>
      <c r="CF39" s="1" t="s">
        <v>98</v>
      </c>
      <c r="CG39" s="4">
        <f>Beams!$B$11/F39</f>
        <v>3184.1359773371105</v>
      </c>
      <c r="CH39" s="4">
        <f>Beams!$B$9/AO39</f>
        <v>1801.2820512820513</v>
      </c>
      <c r="CI39" s="4">
        <f>Beams!$C$9/AS39</f>
        <v>10912.6213592233</v>
      </c>
      <c r="CJ39" s="4">
        <f>Beams!$B$8*(L39-AB39)^2/(2*AQ39)</f>
        <v>9798.8983351351362</v>
      </c>
      <c r="CK39" s="4">
        <f>Beams!$C$8*BF39/(AM39*Q39)</f>
        <v>7174.0555459720545</v>
      </c>
      <c r="CL39" s="4">
        <f>Beams!$B$12*T39/AX39</f>
        <v>27193.548387096773</v>
      </c>
      <c r="CM39" s="4">
        <f>Beams!$B$12*Q39/AX39</f>
        <v>22480</v>
      </c>
      <c r="CN39" s="4">
        <f t="shared" si="0"/>
        <v>52528.755018260745</v>
      </c>
      <c r="CO39" s="4">
        <f t="shared" si="1"/>
        <v>43854.305094340139</v>
      </c>
      <c r="CP39" s="4"/>
      <c r="CQ39" s="3">
        <f>MIN(Beams!$B$21:$B$22)/MAX(CN39:CP39)-1</f>
        <v>-0.61925615802150014</v>
      </c>
    </row>
    <row r="40" spans="1:95" x14ac:dyDescent="0.55000000000000004">
      <c r="A40" s="1" t="s">
        <v>501</v>
      </c>
      <c r="B40" s="1" t="s">
        <v>538</v>
      </c>
      <c r="C40" s="1" t="s">
        <v>538</v>
      </c>
      <c r="D40" s="1" t="s">
        <v>98</v>
      </c>
      <c r="E40" s="3">
        <v>7</v>
      </c>
      <c r="F40" s="3">
        <v>2.09</v>
      </c>
      <c r="G40" s="3">
        <v>6</v>
      </c>
      <c r="H40" s="11">
        <v>6</v>
      </c>
      <c r="I40" s="1" t="s">
        <v>98</v>
      </c>
      <c r="J40" s="1" t="s">
        <v>98</v>
      </c>
      <c r="K40" s="1" t="s">
        <v>98</v>
      </c>
      <c r="L40" s="3">
        <v>1.88</v>
      </c>
      <c r="M40" s="11">
        <v>1.875</v>
      </c>
      <c r="N40" s="11" t="s">
        <v>98</v>
      </c>
      <c r="O40" s="1" t="s">
        <v>98</v>
      </c>
      <c r="P40" s="1" t="s">
        <v>98</v>
      </c>
      <c r="Q40" s="14">
        <v>0.17899999999999999</v>
      </c>
      <c r="R40" s="11">
        <v>0.1875</v>
      </c>
      <c r="S40" s="13">
        <v>0.125</v>
      </c>
      <c r="T40" s="14">
        <v>0.29099999999999998</v>
      </c>
      <c r="U40" s="13">
        <v>0.3125</v>
      </c>
      <c r="V40" s="1" t="s">
        <v>98</v>
      </c>
      <c r="W40" s="1" t="s">
        <v>98</v>
      </c>
      <c r="X40" s="1" t="s">
        <v>98</v>
      </c>
      <c r="Y40" s="14">
        <v>0.75</v>
      </c>
      <c r="Z40" s="13">
        <v>0.75</v>
      </c>
      <c r="AA40" s="13" t="s">
        <v>98</v>
      </c>
      <c r="AB40" s="14">
        <v>0.501</v>
      </c>
      <c r="AC40" s="1" t="s">
        <v>98</v>
      </c>
      <c r="AD40" s="14">
        <v>0.58299999999999996</v>
      </c>
      <c r="AE40" s="14">
        <v>0.17399999999999999</v>
      </c>
      <c r="AF40" s="1" t="s">
        <v>98</v>
      </c>
      <c r="AG40" s="1" t="s">
        <v>98</v>
      </c>
      <c r="AH40" s="1">
        <v>6.46</v>
      </c>
      <c r="AI40" s="1" t="s">
        <v>98</v>
      </c>
      <c r="AJ40" s="2">
        <v>25.1</v>
      </c>
      <c r="AK40" s="1" t="s">
        <v>98</v>
      </c>
      <c r="AL40" s="1" t="s">
        <v>98</v>
      </c>
      <c r="AM40" s="2">
        <v>11.4</v>
      </c>
      <c r="AN40" s="3">
        <v>4.5</v>
      </c>
      <c r="AO40" s="3">
        <v>3.81</v>
      </c>
      <c r="AP40" s="3">
        <v>2.34</v>
      </c>
      <c r="AQ40" s="14">
        <v>0.60299999999999998</v>
      </c>
      <c r="AR40" s="14">
        <v>0.86499999999999999</v>
      </c>
      <c r="AS40" s="14">
        <v>0.439</v>
      </c>
      <c r="AT40" s="14">
        <v>0.53700000000000003</v>
      </c>
      <c r="AU40" s="1" t="s">
        <v>98</v>
      </c>
      <c r="AV40" s="1" t="s">
        <v>98</v>
      </c>
      <c r="AW40" s="1" t="s">
        <v>98</v>
      </c>
      <c r="AX40" s="15">
        <v>4.6399999999999997E-2</v>
      </c>
      <c r="AY40" s="3">
        <v>4</v>
      </c>
      <c r="AZ40" s="1" t="s">
        <v>98</v>
      </c>
      <c r="BA40" s="3">
        <v>3.19</v>
      </c>
      <c r="BB40" s="14">
        <v>0.51900000000000002</v>
      </c>
      <c r="BC40" s="1">
        <v>0.33100000000000002</v>
      </c>
      <c r="BD40" s="14">
        <v>0.16</v>
      </c>
      <c r="BE40" s="3">
        <v>1.41</v>
      </c>
      <c r="BF40" s="3">
        <v>2.2200000000000002</v>
      </c>
      <c r="BG40" s="3">
        <v>2.63</v>
      </c>
      <c r="BH40" s="14">
        <v>0.83</v>
      </c>
      <c r="BI40" s="1" t="s">
        <v>98</v>
      </c>
      <c r="BJ40" s="1" t="s">
        <v>98</v>
      </c>
      <c r="BK40" s="1" t="s">
        <v>98</v>
      </c>
      <c r="BL40" s="1" t="s">
        <v>98</v>
      </c>
      <c r="BM40" s="1" t="s">
        <v>98</v>
      </c>
      <c r="BN40" s="1" t="s">
        <v>98</v>
      </c>
      <c r="BO40" s="1" t="s">
        <v>98</v>
      </c>
      <c r="BP40" s="1" t="s">
        <v>98</v>
      </c>
      <c r="BQ40" s="1" t="s">
        <v>98</v>
      </c>
      <c r="BR40" s="1" t="s">
        <v>98</v>
      </c>
      <c r="BS40" s="1" t="s">
        <v>98</v>
      </c>
      <c r="BT40" s="1" t="s">
        <v>98</v>
      </c>
      <c r="BU40" s="1" t="s">
        <v>98</v>
      </c>
      <c r="BV40" s="1" t="s">
        <v>98</v>
      </c>
      <c r="BW40" s="1">
        <v>0.63800000000000001</v>
      </c>
      <c r="BX40" s="1">
        <v>5.71</v>
      </c>
      <c r="BY40" s="2">
        <v>16.3</v>
      </c>
      <c r="BZ40" s="1" t="s">
        <v>98</v>
      </c>
      <c r="CA40" s="1">
        <v>18.2</v>
      </c>
      <c r="CB40" s="2">
        <v>13.9</v>
      </c>
      <c r="CC40" s="2">
        <v>15.8</v>
      </c>
      <c r="CD40" s="11">
        <v>4.5</v>
      </c>
      <c r="CE40" s="11" t="s">
        <v>98</v>
      </c>
      <c r="CF40" s="1" t="s">
        <v>98</v>
      </c>
      <c r="CG40" s="4">
        <f>Beams!$B$11/F40</f>
        <v>5377.9904306220096</v>
      </c>
      <c r="CH40" s="4">
        <f>Beams!$B$9/AO40</f>
        <v>2950.1312335958005</v>
      </c>
      <c r="CI40" s="4">
        <f>Beams!$C$9/AS40</f>
        <v>25603.644646924829</v>
      </c>
      <c r="CJ40" s="4">
        <f>Beams!$B$8*(L40-AB40)^2/(2*AQ40)</f>
        <v>17723.420265339966</v>
      </c>
      <c r="CK40" s="4">
        <f>Beams!$C$8*BF40/(AM40*Q40)</f>
        <v>12228.168185827699</v>
      </c>
      <c r="CL40" s="4">
        <f>Beams!$B$12*T40/AX40</f>
        <v>70492.241379310348</v>
      </c>
      <c r="CM40" s="4">
        <f>Beams!$B$12*Q40/AX40</f>
        <v>43361.206896551725</v>
      </c>
      <c r="CN40" s="4">
        <f t="shared" si="0"/>
        <v>130388.61885431736</v>
      </c>
      <c r="CO40" s="4">
        <f t="shared" si="1"/>
        <v>85091.314757226282</v>
      </c>
      <c r="CP40" s="4"/>
      <c r="CQ40" s="3">
        <f>MIN(Beams!$B$21:$B$22)/MAX(CN40:CP40)-1</f>
        <v>-0.846612379395276</v>
      </c>
    </row>
    <row r="41" spans="1:95" x14ac:dyDescent="0.55000000000000004">
      <c r="A41" s="1" t="s">
        <v>501</v>
      </c>
      <c r="B41" s="1" t="s">
        <v>539</v>
      </c>
      <c r="C41" s="1" t="s">
        <v>539</v>
      </c>
      <c r="D41" s="1" t="s">
        <v>98</v>
      </c>
      <c r="E41" s="3">
        <v>6.5</v>
      </c>
      <c r="F41" s="3">
        <v>1.95</v>
      </c>
      <c r="G41" s="3">
        <v>6</v>
      </c>
      <c r="H41" s="11">
        <v>6</v>
      </c>
      <c r="I41" s="1" t="s">
        <v>98</v>
      </c>
      <c r="J41" s="1" t="s">
        <v>98</v>
      </c>
      <c r="K41" s="1" t="s">
        <v>98</v>
      </c>
      <c r="L41" s="3">
        <v>1.85</v>
      </c>
      <c r="M41" s="11">
        <v>1.875</v>
      </c>
      <c r="N41" s="11" t="s">
        <v>98</v>
      </c>
      <c r="O41" s="1" t="s">
        <v>98</v>
      </c>
      <c r="P41" s="1" t="s">
        <v>98</v>
      </c>
      <c r="Q41" s="14">
        <v>0.155</v>
      </c>
      <c r="R41" s="11">
        <v>0.125</v>
      </c>
      <c r="S41" s="13">
        <v>6.25E-2</v>
      </c>
      <c r="T41" s="14">
        <v>0.29099999999999998</v>
      </c>
      <c r="U41" s="13">
        <v>0.3125</v>
      </c>
      <c r="V41" s="1" t="s">
        <v>98</v>
      </c>
      <c r="W41" s="1" t="s">
        <v>98</v>
      </c>
      <c r="X41" s="1" t="s">
        <v>98</v>
      </c>
      <c r="Y41" s="14">
        <v>0.75</v>
      </c>
      <c r="Z41" s="13">
        <v>0.75</v>
      </c>
      <c r="AA41" s="13" t="s">
        <v>98</v>
      </c>
      <c r="AB41" s="14">
        <v>0.51300000000000001</v>
      </c>
      <c r="AC41" s="1" t="s">
        <v>98</v>
      </c>
      <c r="AD41" s="14">
        <v>0.61199999999999999</v>
      </c>
      <c r="AE41" s="14">
        <v>0.191</v>
      </c>
      <c r="AF41" s="1" t="s">
        <v>98</v>
      </c>
      <c r="AG41" s="1" t="s">
        <v>98</v>
      </c>
      <c r="AH41" s="1">
        <v>6.36</v>
      </c>
      <c r="AI41" s="1" t="s">
        <v>98</v>
      </c>
      <c r="AJ41" s="2">
        <v>29</v>
      </c>
      <c r="AK41" s="1" t="s">
        <v>98</v>
      </c>
      <c r="AL41" s="1" t="s">
        <v>98</v>
      </c>
      <c r="AM41" s="2">
        <v>11</v>
      </c>
      <c r="AN41" s="3">
        <v>4.28</v>
      </c>
      <c r="AO41" s="3">
        <v>3.66</v>
      </c>
      <c r="AP41" s="3">
        <v>2.38</v>
      </c>
      <c r="AQ41" s="14">
        <v>0.56499999999999995</v>
      </c>
      <c r="AR41" s="14">
        <v>0.83599999999999997</v>
      </c>
      <c r="AS41" s="14">
        <v>0.42199999999999999</v>
      </c>
      <c r="AT41" s="14">
        <v>0.53900000000000003</v>
      </c>
      <c r="AU41" s="1" t="s">
        <v>98</v>
      </c>
      <c r="AV41" s="1" t="s">
        <v>98</v>
      </c>
      <c r="AW41" s="1" t="s">
        <v>98</v>
      </c>
      <c r="AX41" s="15">
        <v>4.1200000000000001E-2</v>
      </c>
      <c r="AY41" s="3">
        <v>3.75</v>
      </c>
      <c r="AZ41" s="1" t="s">
        <v>98</v>
      </c>
      <c r="BA41" s="3">
        <v>3.09</v>
      </c>
      <c r="BB41" s="14">
        <v>0.48699999999999999</v>
      </c>
      <c r="BC41" s="14">
        <v>0.28999999999999998</v>
      </c>
      <c r="BD41" s="1">
        <v>0.14599999999999999</v>
      </c>
      <c r="BE41" s="3">
        <v>1.41</v>
      </c>
      <c r="BF41" s="3">
        <v>2.11</v>
      </c>
      <c r="BG41" s="3">
        <v>2.68</v>
      </c>
      <c r="BH41" s="14">
        <v>0.82399999999999995</v>
      </c>
      <c r="BI41" s="1" t="s">
        <v>98</v>
      </c>
      <c r="BJ41" s="1" t="s">
        <v>98</v>
      </c>
      <c r="BK41" s="1" t="s">
        <v>98</v>
      </c>
      <c r="BL41" s="1" t="s">
        <v>98</v>
      </c>
      <c r="BM41" s="1" t="s">
        <v>98</v>
      </c>
      <c r="BN41" s="1" t="s">
        <v>98</v>
      </c>
      <c r="BO41" s="1" t="s">
        <v>98</v>
      </c>
      <c r="BP41" s="1" t="s">
        <v>98</v>
      </c>
      <c r="BQ41" s="1" t="s">
        <v>98</v>
      </c>
      <c r="BR41" s="1" t="s">
        <v>98</v>
      </c>
      <c r="BS41" s="1" t="s">
        <v>98</v>
      </c>
      <c r="BT41" s="1" t="s">
        <v>98</v>
      </c>
      <c r="BU41" s="1" t="s">
        <v>98</v>
      </c>
      <c r="BV41" s="1" t="s">
        <v>98</v>
      </c>
      <c r="BW41" s="1">
        <v>0.63100000000000001</v>
      </c>
      <c r="BX41" s="1">
        <v>5.71</v>
      </c>
      <c r="BY41" s="2">
        <v>16.3</v>
      </c>
      <c r="BZ41" s="1" t="s">
        <v>98</v>
      </c>
      <c r="CA41" s="1">
        <v>18.100000000000001</v>
      </c>
      <c r="CB41" s="2">
        <v>13.9</v>
      </c>
      <c r="CC41" s="2">
        <v>15.7</v>
      </c>
      <c r="CD41" s="11">
        <v>4.5</v>
      </c>
      <c r="CE41" s="11" t="s">
        <v>98</v>
      </c>
      <c r="CF41" s="1" t="s">
        <v>98</v>
      </c>
      <c r="CG41" s="4">
        <f>Beams!$B$11/F41</f>
        <v>5764.1025641025644</v>
      </c>
      <c r="CH41" s="4">
        <f>Beams!$B$9/AO41</f>
        <v>3071.0382513661202</v>
      </c>
      <c r="CI41" s="4">
        <f>Beams!$C$9/AS41</f>
        <v>26635.071090047393</v>
      </c>
      <c r="CJ41" s="4">
        <f>Beams!$B$8*(L41-AB41)^2/(2*AQ41)</f>
        <v>17780.774831858413</v>
      </c>
      <c r="CK41" s="4">
        <f>Beams!$C$8*BF41/(AM41*Q41)</f>
        <v>13909.912023460409</v>
      </c>
      <c r="CL41" s="4">
        <f>Beams!$B$12*T41/AX41</f>
        <v>79389.320388349501</v>
      </c>
      <c r="CM41" s="4">
        <f>Beams!$B$12*Q41/AX41</f>
        <v>42286.407766990291</v>
      </c>
      <c r="CN41" s="4">
        <f t="shared" si="0"/>
        <v>145308.62455015525</v>
      </c>
      <c r="CO41" s="4">
        <f t="shared" si="1"/>
        <v>84870.570491967184</v>
      </c>
      <c r="CP41" s="4"/>
      <c r="CQ41" s="3">
        <f>MIN(Beams!$B$21:$B$22)/MAX(CN41:CP41)-1</f>
        <v>-0.86236192062297912</v>
      </c>
    </row>
    <row r="42" spans="1:95" x14ac:dyDescent="0.55000000000000004">
      <c r="A42" s="1" t="s">
        <v>501</v>
      </c>
      <c r="B42" s="1" t="s">
        <v>540</v>
      </c>
      <c r="C42" s="1" t="s">
        <v>540</v>
      </c>
      <c r="D42" s="1" t="s">
        <v>98</v>
      </c>
      <c r="E42" s="2">
        <v>13.8</v>
      </c>
      <c r="F42" s="3">
        <v>4.03</v>
      </c>
      <c r="G42" s="3">
        <v>4</v>
      </c>
      <c r="H42" s="11">
        <v>4</v>
      </c>
      <c r="I42" s="1" t="s">
        <v>98</v>
      </c>
      <c r="J42" s="1" t="s">
        <v>98</v>
      </c>
      <c r="K42" s="1" t="s">
        <v>98</v>
      </c>
      <c r="L42" s="3">
        <v>2.5</v>
      </c>
      <c r="M42" s="11">
        <v>2.5</v>
      </c>
      <c r="N42" s="11" t="s">
        <v>98</v>
      </c>
      <c r="O42" s="1" t="s">
        <v>98</v>
      </c>
      <c r="P42" s="1" t="s">
        <v>98</v>
      </c>
      <c r="Q42" s="14">
        <v>0.5</v>
      </c>
      <c r="R42" s="11">
        <v>0.5</v>
      </c>
      <c r="S42" s="13">
        <v>0.25</v>
      </c>
      <c r="T42" s="14">
        <v>0.5</v>
      </c>
      <c r="U42" s="13">
        <v>0.5</v>
      </c>
      <c r="V42" s="1" t="s">
        <v>98</v>
      </c>
      <c r="W42" s="1" t="s">
        <v>98</v>
      </c>
      <c r="X42" s="1" t="s">
        <v>98</v>
      </c>
      <c r="Y42" s="3">
        <v>1</v>
      </c>
      <c r="Z42" s="13">
        <v>1</v>
      </c>
      <c r="AA42" s="13" t="s">
        <v>98</v>
      </c>
      <c r="AB42" s="14">
        <v>0.84899999999999998</v>
      </c>
      <c r="AC42" s="1" t="s">
        <v>98</v>
      </c>
      <c r="AD42" s="14">
        <v>0.64300000000000002</v>
      </c>
      <c r="AE42" s="14">
        <v>0.50800000000000001</v>
      </c>
      <c r="AF42" s="1" t="s">
        <v>98</v>
      </c>
      <c r="AG42" s="1" t="s">
        <v>98</v>
      </c>
      <c r="AH42" s="3">
        <v>5</v>
      </c>
      <c r="AI42" s="1" t="s">
        <v>98</v>
      </c>
      <c r="AJ42" s="1">
        <v>4.05</v>
      </c>
      <c r="AK42" s="1" t="s">
        <v>98</v>
      </c>
      <c r="AL42" s="1" t="s">
        <v>98</v>
      </c>
      <c r="AM42" s="3">
        <v>8.85</v>
      </c>
      <c r="AN42" s="3">
        <v>5.53</v>
      </c>
      <c r="AO42" s="3">
        <v>4.43</v>
      </c>
      <c r="AP42" s="3">
        <v>1.48</v>
      </c>
      <c r="AQ42" s="3">
        <v>2.13</v>
      </c>
      <c r="AR42" s="3">
        <v>2.4</v>
      </c>
      <c r="AS42" s="3">
        <v>1.29</v>
      </c>
      <c r="AT42" s="14">
        <v>0.72699999999999998</v>
      </c>
      <c r="AU42" s="1" t="s">
        <v>98</v>
      </c>
      <c r="AV42" s="1" t="s">
        <v>98</v>
      </c>
      <c r="AW42" s="1" t="s">
        <v>98</v>
      </c>
      <c r="AX42" s="14">
        <v>0.373</v>
      </c>
      <c r="AY42" s="3">
        <v>4.84</v>
      </c>
      <c r="AZ42" s="1" t="s">
        <v>98</v>
      </c>
      <c r="BA42" s="3">
        <v>2.37</v>
      </c>
      <c r="BB42" s="14">
        <v>0.80600000000000005</v>
      </c>
      <c r="BC42" s="1">
        <v>0.45700000000000002</v>
      </c>
      <c r="BD42" s="1">
        <v>0.22700000000000001</v>
      </c>
      <c r="BE42" s="3">
        <v>1.75</v>
      </c>
      <c r="BF42" s="3">
        <v>2.75</v>
      </c>
      <c r="BG42" s="3">
        <v>2.23</v>
      </c>
      <c r="BH42" s="14">
        <v>0.55000000000000004</v>
      </c>
      <c r="BI42" s="1" t="s">
        <v>98</v>
      </c>
      <c r="BJ42" s="1" t="s">
        <v>98</v>
      </c>
      <c r="BK42" s="1" t="s">
        <v>98</v>
      </c>
      <c r="BL42" s="1" t="s">
        <v>98</v>
      </c>
      <c r="BM42" s="1" t="s">
        <v>98</v>
      </c>
      <c r="BN42" s="1" t="s">
        <v>98</v>
      </c>
      <c r="BO42" s="1" t="s">
        <v>98</v>
      </c>
      <c r="BP42" s="1" t="s">
        <v>98</v>
      </c>
      <c r="BQ42" s="1" t="s">
        <v>98</v>
      </c>
      <c r="BR42" s="1" t="s">
        <v>98</v>
      </c>
      <c r="BS42" s="1" t="s">
        <v>98</v>
      </c>
      <c r="BT42" s="1" t="s">
        <v>98</v>
      </c>
      <c r="BU42" s="1" t="s">
        <v>98</v>
      </c>
      <c r="BV42" s="1" t="s">
        <v>98</v>
      </c>
      <c r="BW42" s="1">
        <v>0.85099999999999998</v>
      </c>
      <c r="BX42" s="3">
        <v>3.5</v>
      </c>
      <c r="BY42" s="2">
        <v>13.3</v>
      </c>
      <c r="BZ42" s="1" t="s">
        <v>98</v>
      </c>
      <c r="CA42" s="1">
        <v>15.8</v>
      </c>
      <c r="CB42" s="2">
        <v>10.5</v>
      </c>
      <c r="CC42" s="2">
        <v>13</v>
      </c>
      <c r="CD42" s="11">
        <v>2</v>
      </c>
      <c r="CE42" s="11" t="s">
        <v>98</v>
      </c>
      <c r="CF42" s="1" t="s">
        <v>98</v>
      </c>
      <c r="CG42" s="4">
        <f>Beams!$B$11/F42</f>
        <v>2789.0818858560792</v>
      </c>
      <c r="CH42" s="4">
        <f>Beams!$B$9/AO42</f>
        <v>2537.2460496613999</v>
      </c>
      <c r="CI42" s="4">
        <f>Beams!$C$9/AS42</f>
        <v>8713.1782945736431</v>
      </c>
      <c r="CJ42" s="4">
        <f>Beams!$B$8*(L42-AB42)^2/(2*AQ42)</f>
        <v>7192.019539906104</v>
      </c>
      <c r="CK42" s="4">
        <f>Beams!$C$8*BF42/(AM42*Q42)</f>
        <v>6985.3107344632772</v>
      </c>
      <c r="CL42" s="4">
        <f>Beams!$B$12*T42/AX42</f>
        <v>15067.024128686327</v>
      </c>
      <c r="CM42" s="4">
        <f>Beams!$B$12*Q42/AX42</f>
        <v>15067.024128686327</v>
      </c>
      <c r="CN42" s="4">
        <f t="shared" si="0"/>
        <v>32145.432314019188</v>
      </c>
      <c r="CO42" s="4">
        <f t="shared" si="1"/>
        <v>32008.390800523524</v>
      </c>
      <c r="CP42" s="4"/>
      <c r="CQ42" s="3">
        <f>MIN(Beams!$B$21:$B$22)/MAX(CN42:CP42)-1</f>
        <v>-0.3778276240112145</v>
      </c>
    </row>
    <row r="43" spans="1:95" x14ac:dyDescent="0.55000000000000004">
      <c r="A43" s="1" t="s">
        <v>501</v>
      </c>
      <c r="B43" s="1" t="s">
        <v>541</v>
      </c>
      <c r="C43" s="1" t="s">
        <v>541</v>
      </c>
      <c r="D43" s="1" t="s">
        <v>98</v>
      </c>
      <c r="E43" s="3">
        <v>7.1</v>
      </c>
      <c r="F43" s="3">
        <v>2.11</v>
      </c>
      <c r="G43" s="3">
        <v>3</v>
      </c>
      <c r="H43" s="11">
        <v>3</v>
      </c>
      <c r="I43" s="1" t="s">
        <v>98</v>
      </c>
      <c r="J43" s="1" t="s">
        <v>98</v>
      </c>
      <c r="K43" s="1" t="s">
        <v>98</v>
      </c>
      <c r="L43" s="3">
        <v>1.94</v>
      </c>
      <c r="M43" s="11">
        <v>2</v>
      </c>
      <c r="N43" s="11" t="s">
        <v>98</v>
      </c>
      <c r="O43" s="1" t="s">
        <v>98</v>
      </c>
      <c r="P43" s="1" t="s">
        <v>98</v>
      </c>
      <c r="Q43" s="14">
        <v>0.312</v>
      </c>
      <c r="R43" s="11">
        <v>0.3125</v>
      </c>
      <c r="S43" s="13">
        <v>0.1875</v>
      </c>
      <c r="T43" s="14">
        <v>0.35099999999999998</v>
      </c>
      <c r="U43" s="13">
        <v>0.375</v>
      </c>
      <c r="V43" s="1" t="s">
        <v>98</v>
      </c>
      <c r="W43" s="1" t="s">
        <v>98</v>
      </c>
      <c r="X43" s="1" t="s">
        <v>98</v>
      </c>
      <c r="Y43" s="14">
        <v>0.81299999999999994</v>
      </c>
      <c r="Z43" s="13">
        <v>0.8125</v>
      </c>
      <c r="AA43" s="13" t="s">
        <v>98</v>
      </c>
      <c r="AB43" s="14">
        <v>0.65300000000000002</v>
      </c>
      <c r="AC43" s="1" t="s">
        <v>98</v>
      </c>
      <c r="AD43" s="14">
        <v>0.57399999999999995</v>
      </c>
      <c r="AE43" s="14">
        <v>0.41399999999999998</v>
      </c>
      <c r="AF43" s="1" t="s">
        <v>98</v>
      </c>
      <c r="AG43" s="1" t="s">
        <v>98</v>
      </c>
      <c r="AH43" s="1">
        <v>5.53</v>
      </c>
      <c r="AI43" s="1" t="s">
        <v>98</v>
      </c>
      <c r="AJ43" s="1">
        <v>4.43</v>
      </c>
      <c r="AK43" s="1" t="s">
        <v>98</v>
      </c>
      <c r="AL43" s="1" t="s">
        <v>98</v>
      </c>
      <c r="AM43" s="3">
        <v>2.72</v>
      </c>
      <c r="AN43" s="3">
        <v>2.2400000000000002</v>
      </c>
      <c r="AO43" s="3">
        <v>1.81</v>
      </c>
      <c r="AP43" s="3">
        <v>1.1399999999999999</v>
      </c>
      <c r="AQ43" s="14">
        <v>0.66600000000000004</v>
      </c>
      <c r="AR43" s="14">
        <v>0.998</v>
      </c>
      <c r="AS43" s="14">
        <v>0.51800000000000002</v>
      </c>
      <c r="AT43" s="14">
        <v>0.56200000000000006</v>
      </c>
      <c r="AU43" s="1" t="s">
        <v>98</v>
      </c>
      <c r="AV43" s="1" t="s">
        <v>98</v>
      </c>
      <c r="AW43" s="1" t="s">
        <v>98</v>
      </c>
      <c r="AX43" s="15">
        <v>9.2799999999999994E-2</v>
      </c>
      <c r="AY43" s="14">
        <v>0.91500000000000004</v>
      </c>
      <c r="AZ43" s="1" t="s">
        <v>98</v>
      </c>
      <c r="BA43" s="3">
        <v>1.4</v>
      </c>
      <c r="BB43" s="1">
        <v>0.25800000000000001</v>
      </c>
      <c r="BC43" s="14">
        <v>0.13400000000000001</v>
      </c>
      <c r="BD43" s="15">
        <v>6.59E-2</v>
      </c>
      <c r="BE43" s="14">
        <v>0.75700000000000001</v>
      </c>
      <c r="BF43" s="3">
        <v>1.1100000000000001</v>
      </c>
      <c r="BG43" s="3">
        <v>1.76</v>
      </c>
      <c r="BH43" s="14">
        <v>0.51600000000000001</v>
      </c>
      <c r="BI43" s="1" t="s">
        <v>98</v>
      </c>
      <c r="BJ43" s="1" t="s">
        <v>98</v>
      </c>
      <c r="BK43" s="1" t="s">
        <v>98</v>
      </c>
      <c r="BL43" s="1" t="s">
        <v>98</v>
      </c>
      <c r="BM43" s="1" t="s">
        <v>98</v>
      </c>
      <c r="BN43" s="1" t="s">
        <v>98</v>
      </c>
      <c r="BO43" s="1" t="s">
        <v>98</v>
      </c>
      <c r="BP43" s="1" t="s">
        <v>98</v>
      </c>
      <c r="BQ43" s="1" t="s">
        <v>98</v>
      </c>
      <c r="BR43" s="1" t="s">
        <v>98</v>
      </c>
      <c r="BS43" s="1" t="s">
        <v>98</v>
      </c>
      <c r="BT43" s="1" t="s">
        <v>98</v>
      </c>
      <c r="BU43" s="1" t="s">
        <v>98</v>
      </c>
      <c r="BV43" s="1" t="s">
        <v>98</v>
      </c>
      <c r="BW43" s="1">
        <v>0.65700000000000003</v>
      </c>
      <c r="BX43" s="1">
        <v>2.65</v>
      </c>
      <c r="BY43" s="2">
        <v>10.199999999999999</v>
      </c>
      <c r="BZ43" s="1" t="s">
        <v>98</v>
      </c>
      <c r="CA43" s="2">
        <v>12.2</v>
      </c>
      <c r="CB43" s="3">
        <v>7.9399999999999995</v>
      </c>
      <c r="CC43" s="3">
        <v>9.879999999999999</v>
      </c>
      <c r="CD43" s="11">
        <v>1.375</v>
      </c>
      <c r="CE43" s="11" t="s">
        <v>98</v>
      </c>
      <c r="CF43" s="1" t="s">
        <v>98</v>
      </c>
      <c r="CG43" s="4">
        <f>Beams!$B$11/F43</f>
        <v>5327.014218009479</v>
      </c>
      <c r="CH43" s="4">
        <f>Beams!$B$9/AO43</f>
        <v>6209.9447513812156</v>
      </c>
      <c r="CI43" s="4">
        <f>Beams!$C$9/AS43</f>
        <v>21698.841698841698</v>
      </c>
      <c r="CJ43" s="4">
        <f>Beams!$B$8*(L43-AB43)^2/(2*AQ43)</f>
        <v>13977.167837837835</v>
      </c>
      <c r="CK43" s="4">
        <f>Beams!$C$8*BF43/(AM43*Q43)</f>
        <v>14701.640271493214</v>
      </c>
      <c r="CL43" s="4">
        <f>Beams!$B$12*T43/AX43</f>
        <v>42513.362068965514</v>
      </c>
      <c r="CM43" s="4">
        <f>Beams!$B$12*Q43/AX43</f>
        <v>37789.655172413797</v>
      </c>
      <c r="CN43" s="4">
        <f t="shared" si="0"/>
        <v>84337.773100673046</v>
      </c>
      <c r="CO43" s="4">
        <f t="shared" si="1"/>
        <v>77699.467438493244</v>
      </c>
      <c r="CP43" s="4"/>
      <c r="CQ43" s="3">
        <f>MIN(Beams!$B$21:$B$22)/MAX(CN43:CP43)-1</f>
        <v>-0.76285833423505001</v>
      </c>
    </row>
  </sheetData>
  <mergeCells count="5">
    <mergeCell ref="CQ1:CQ3"/>
    <mergeCell ref="CH1:CI1"/>
    <mergeCell ref="CJ1:CK1"/>
    <mergeCell ref="CL1:CM1"/>
    <mergeCell ref="CN1:C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0FEF-7A73-42C6-A77B-00413BC19718}">
  <sheetPr codeName="Sheet16">
    <tabColor theme="3"/>
  </sheetPr>
  <dimension ref="A1:CQ140"/>
  <sheetViews>
    <sheetView workbookViewId="0">
      <pane xSplit="31" ySplit="6" topLeftCell="BU137" activePane="bottomRight" state="frozen"/>
      <selection pane="topRight" activeCell="AF1" sqref="AF1"/>
      <selection pane="bottomLeft" activeCell="A7" sqref="A7"/>
      <selection pane="bottomRight" activeCell="CP139" sqref="CP139"/>
    </sheetView>
  </sheetViews>
  <sheetFormatPr defaultRowHeight="14.4" x14ac:dyDescent="0.55000000000000004"/>
  <cols>
    <col min="2" max="2" width="21.41796875" bestFit="1" customWidth="1"/>
    <col min="3" max="3" width="18.20703125" bestFit="1" customWidth="1"/>
    <col min="4" max="4" width="0" hidden="1" customWidth="1"/>
    <col min="8" max="14" width="0" hidden="1" customWidth="1"/>
    <col min="16" max="21" width="0" hidden="1" customWidth="1"/>
    <col min="23" max="24" width="0" hidden="1" customWidth="1"/>
    <col min="27" max="27" width="0" hidden="1" customWidth="1"/>
    <col min="30" max="30" width="0" hidden="1" customWidth="1"/>
    <col min="33" max="33" width="0" hidden="1" customWidth="1"/>
    <col min="35" max="38" width="0" hidden="1" customWidth="1"/>
    <col min="52" max="58" width="0" hidden="1" customWidth="1"/>
    <col min="70" max="70" width="0" hidden="1" customWidth="1"/>
    <col min="75" max="76" width="0" hidden="1" customWidth="1"/>
    <col min="80" max="84" width="0" hidden="1" customWidth="1"/>
  </cols>
  <sheetData>
    <row r="1" spans="1:95" ht="14.7" thickBot="1" x14ac:dyDescent="0.6">
      <c r="CG1" s="20" t="s">
        <v>391</v>
      </c>
      <c r="CH1" s="127" t="s">
        <v>388</v>
      </c>
      <c r="CI1" s="128"/>
      <c r="CJ1" s="129" t="s">
        <v>393</v>
      </c>
      <c r="CK1" s="129"/>
      <c r="CL1" s="130" t="s">
        <v>394</v>
      </c>
      <c r="CN1" s="131" t="s">
        <v>397</v>
      </c>
      <c r="CO1" s="131"/>
      <c r="CP1" s="131"/>
      <c r="CQ1" s="123" t="s">
        <v>399</v>
      </c>
    </row>
    <row r="2" spans="1:95" x14ac:dyDescent="0.55000000000000004">
      <c r="CG2" s="23" t="s">
        <v>392</v>
      </c>
      <c r="CH2" s="30" t="s">
        <v>389</v>
      </c>
      <c r="CI2" s="22" t="s">
        <v>390</v>
      </c>
      <c r="CJ2" s="24" t="s">
        <v>389</v>
      </c>
      <c r="CK2" s="24" t="s">
        <v>390</v>
      </c>
      <c r="CL2" s="130"/>
      <c r="CN2" s="46" t="s">
        <v>2614</v>
      </c>
      <c r="CO2" s="25" t="s">
        <v>2615</v>
      </c>
      <c r="CP2" s="24"/>
      <c r="CQ2" s="123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41"/>
      <c r="CH3" s="40"/>
      <c r="CI3" s="29"/>
      <c r="CJ3" s="41"/>
      <c r="CK3" s="41"/>
      <c r="CL3" s="29"/>
      <c r="CM3" s="80"/>
      <c r="CN3" s="80"/>
      <c r="CO3" s="42"/>
      <c r="CP3" s="41"/>
      <c r="CQ3" s="124"/>
    </row>
    <row r="4" spans="1:95" x14ac:dyDescent="0.55000000000000004">
      <c r="A4" s="1" t="s">
        <v>542</v>
      </c>
      <c r="B4" s="1" t="s">
        <v>543</v>
      </c>
      <c r="C4" s="1" t="s">
        <v>543</v>
      </c>
      <c r="D4" s="1" t="s">
        <v>98</v>
      </c>
      <c r="E4" s="4">
        <v>105</v>
      </c>
      <c r="F4" s="2">
        <v>31.1</v>
      </c>
      <c r="G4" s="2">
        <v>12</v>
      </c>
      <c r="H4" s="11" t="s">
        <v>98</v>
      </c>
      <c r="I4" s="1" t="s">
        <v>98</v>
      </c>
      <c r="J4" s="1" t="s">
        <v>98</v>
      </c>
      <c r="K4" s="1" t="s">
        <v>98</v>
      </c>
      <c r="L4" s="1" t="s">
        <v>98</v>
      </c>
      <c r="M4" s="11" t="s">
        <v>98</v>
      </c>
      <c r="N4" s="1" t="s">
        <v>98</v>
      </c>
      <c r="O4" s="2">
        <v>12</v>
      </c>
      <c r="P4" s="1" t="s">
        <v>98</v>
      </c>
      <c r="Q4" s="1" t="s">
        <v>98</v>
      </c>
      <c r="R4" s="11" t="s">
        <v>98</v>
      </c>
      <c r="S4" s="11" t="s">
        <v>98</v>
      </c>
      <c r="T4" s="1" t="s">
        <v>98</v>
      </c>
      <c r="U4" s="11" t="s">
        <v>98</v>
      </c>
      <c r="V4" s="1">
        <v>1.38</v>
      </c>
      <c r="W4" s="1" t="s">
        <v>98</v>
      </c>
      <c r="X4" s="1" t="s">
        <v>98</v>
      </c>
      <c r="Y4" s="3">
        <v>2.09</v>
      </c>
      <c r="Z4" s="13">
        <v>2.0625</v>
      </c>
      <c r="AA4" s="11" t="s">
        <v>98</v>
      </c>
      <c r="AB4" s="3">
        <v>3.5</v>
      </c>
      <c r="AC4" s="3">
        <v>3.5</v>
      </c>
      <c r="AD4" s="1" t="s">
        <v>98</v>
      </c>
      <c r="AE4" s="3">
        <v>1.3</v>
      </c>
      <c r="AF4" s="3">
        <v>1.3</v>
      </c>
      <c r="AG4" s="1" t="s">
        <v>98</v>
      </c>
      <c r="AH4" s="3">
        <v>8.6999999999999993</v>
      </c>
      <c r="AI4" s="1" t="s">
        <v>98</v>
      </c>
      <c r="AJ4" s="1" t="s">
        <v>98</v>
      </c>
      <c r="AK4" s="1" t="s">
        <v>98</v>
      </c>
      <c r="AL4" s="1" t="s">
        <v>98</v>
      </c>
      <c r="AM4" s="4">
        <v>413</v>
      </c>
      <c r="AN4" s="2">
        <v>88.1</v>
      </c>
      <c r="AO4" s="2">
        <v>48.6</v>
      </c>
      <c r="AP4" s="3">
        <v>3.64</v>
      </c>
      <c r="AQ4" s="4">
        <v>413</v>
      </c>
      <c r="AR4" s="2">
        <v>88.1</v>
      </c>
      <c r="AS4" s="2">
        <v>48.6</v>
      </c>
      <c r="AT4" s="3">
        <v>3.64</v>
      </c>
      <c r="AU4" s="1">
        <v>165</v>
      </c>
      <c r="AV4" s="3">
        <v>2.2999999999999998</v>
      </c>
      <c r="AW4" s="1">
        <v>33.299999999999997</v>
      </c>
      <c r="AX4" s="2">
        <v>19.899999999999999</v>
      </c>
      <c r="AY4" s="4">
        <v>211</v>
      </c>
      <c r="AZ4" s="1" t="s">
        <v>98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3">
        <v>6.51</v>
      </c>
      <c r="BH4" s="14">
        <v>0.627</v>
      </c>
      <c r="BI4" s="3">
        <v>0.99999999999999989</v>
      </c>
      <c r="BJ4" s="1">
        <v>661</v>
      </c>
      <c r="BK4" s="3">
        <v>8</v>
      </c>
      <c r="BL4" s="4">
        <v>0</v>
      </c>
      <c r="BM4" s="3">
        <v>8</v>
      </c>
      <c r="BN4" s="3">
        <v>4.0199999999999996</v>
      </c>
      <c r="BO4" s="1">
        <v>4.95</v>
      </c>
      <c r="BP4" s="3">
        <v>4.0199999999999996</v>
      </c>
      <c r="BQ4" s="1">
        <v>82.6</v>
      </c>
      <c r="BR4" s="1" t="s">
        <v>98</v>
      </c>
      <c r="BS4" s="1">
        <v>82.6</v>
      </c>
      <c r="BT4" s="2">
        <v>41</v>
      </c>
      <c r="BU4" s="1">
        <v>33.299999999999997</v>
      </c>
      <c r="BV4" s="2">
        <v>41</v>
      </c>
      <c r="BW4" s="1" t="s">
        <v>98</v>
      </c>
      <c r="BX4" s="1" t="s">
        <v>98</v>
      </c>
      <c r="BY4" s="2">
        <v>36</v>
      </c>
      <c r="BZ4" s="2">
        <v>36</v>
      </c>
      <c r="CA4" s="2">
        <v>48</v>
      </c>
      <c r="CB4" s="1" t="s">
        <v>98</v>
      </c>
      <c r="CC4" s="1" t="s">
        <v>98</v>
      </c>
      <c r="CD4" s="1" t="s">
        <v>98</v>
      </c>
      <c r="CE4" s="1" t="s">
        <v>98</v>
      </c>
      <c r="CF4" s="1" t="s">
        <v>98</v>
      </c>
      <c r="CG4" s="4">
        <f>Beams!$B$11/F4</f>
        <v>361.41479099678457</v>
      </c>
      <c r="CH4" s="4">
        <f>Beams!$B$9/AO4</f>
        <v>231.27572016460906</v>
      </c>
      <c r="CI4" s="4">
        <f>Beams!$C$9/AS4</f>
        <v>231.27572016460906</v>
      </c>
      <c r="CJ4" s="4">
        <f>1.5*Beams!$B$8/(O4*V4)</f>
        <v>1018.1159420289856</v>
      </c>
      <c r="CK4" s="4">
        <f>1.5*Beams!$C$8/(G4*V4)</f>
        <v>1018.1159420289856</v>
      </c>
      <c r="CL4" s="4">
        <f>Beams!$B$12*V4/AX4</f>
        <v>779.4572864321608</v>
      </c>
      <c r="CN4">
        <f>SQRT( (CG4 + CH4 + CI4)^2 + 3 * ( CJ4^2 + CL4^2 ) )</f>
        <v>2368.8101546394223</v>
      </c>
      <c r="CO4" s="4">
        <f>SQRT( ( CG4 + CH4 + CI4 )^2 + 3 * ( CK4^2 + CL4^2 ) )</f>
        <v>2368.8101546394223</v>
      </c>
      <c r="CP4" s="4"/>
      <c r="CQ4" s="3">
        <f>MIN(Beams!$B$21:$B$22)/MAX(CL4:CP4)-1</f>
        <v>7.4430573555373751</v>
      </c>
    </row>
    <row r="5" spans="1:95" x14ac:dyDescent="0.55000000000000004">
      <c r="A5" s="1" t="s">
        <v>542</v>
      </c>
      <c r="B5" s="1" t="s">
        <v>544</v>
      </c>
      <c r="C5" s="1" t="s">
        <v>544</v>
      </c>
      <c r="D5" s="1" t="s">
        <v>98</v>
      </c>
      <c r="E5" s="2">
        <v>96.4</v>
      </c>
      <c r="F5" s="2">
        <v>28.4</v>
      </c>
      <c r="G5" s="2">
        <v>12</v>
      </c>
      <c r="H5" s="11" t="s">
        <v>98</v>
      </c>
      <c r="I5" s="1" t="s">
        <v>98</v>
      </c>
      <c r="J5" s="1" t="s">
        <v>98</v>
      </c>
      <c r="K5" s="1" t="s">
        <v>98</v>
      </c>
      <c r="L5" s="1" t="s">
        <v>98</v>
      </c>
      <c r="M5" s="11" t="s">
        <v>98</v>
      </c>
      <c r="N5" s="1" t="s">
        <v>98</v>
      </c>
      <c r="O5" s="2">
        <v>12</v>
      </c>
      <c r="P5" s="1" t="s">
        <v>98</v>
      </c>
      <c r="Q5" s="1" t="s">
        <v>98</v>
      </c>
      <c r="R5" s="11" t="s">
        <v>98</v>
      </c>
      <c r="S5" s="11" t="s">
        <v>98</v>
      </c>
      <c r="T5" s="1" t="s">
        <v>98</v>
      </c>
      <c r="U5" s="11" t="s">
        <v>98</v>
      </c>
      <c r="V5" s="3">
        <v>1.25</v>
      </c>
      <c r="W5" s="1" t="s">
        <v>98</v>
      </c>
      <c r="X5" s="1" t="s">
        <v>98</v>
      </c>
      <c r="Y5" s="3">
        <v>1.96</v>
      </c>
      <c r="Z5" s="13">
        <v>1.9375</v>
      </c>
      <c r="AA5" s="11" t="s">
        <v>98</v>
      </c>
      <c r="AB5" s="3">
        <v>3.45</v>
      </c>
      <c r="AC5" s="1">
        <v>3.45</v>
      </c>
      <c r="AD5" s="1" t="s">
        <v>98</v>
      </c>
      <c r="AE5" s="3">
        <v>1.18</v>
      </c>
      <c r="AF5" s="1">
        <v>1.18</v>
      </c>
      <c r="AG5" s="1" t="s">
        <v>98</v>
      </c>
      <c r="AH5" s="3">
        <v>9.6</v>
      </c>
      <c r="AI5" s="1" t="s">
        <v>98</v>
      </c>
      <c r="AJ5" s="1" t="s">
        <v>98</v>
      </c>
      <c r="AK5" s="1" t="s">
        <v>98</v>
      </c>
      <c r="AL5" s="1" t="s">
        <v>98</v>
      </c>
      <c r="AM5" s="4">
        <v>381</v>
      </c>
      <c r="AN5" s="2">
        <v>80.7</v>
      </c>
      <c r="AO5" s="2">
        <v>44.6</v>
      </c>
      <c r="AP5" s="3">
        <v>3.66</v>
      </c>
      <c r="AQ5" s="4">
        <v>381</v>
      </c>
      <c r="AR5" s="2">
        <v>80.7</v>
      </c>
      <c r="AS5" s="2">
        <v>44.6</v>
      </c>
      <c r="AT5" s="3">
        <v>3.66</v>
      </c>
      <c r="AU5" s="1">
        <v>152</v>
      </c>
      <c r="AV5" s="1">
        <v>2.31</v>
      </c>
      <c r="AW5" s="1">
        <v>31.1</v>
      </c>
      <c r="AX5" s="2">
        <v>14.9</v>
      </c>
      <c r="AY5" s="4">
        <v>160</v>
      </c>
      <c r="AZ5" s="1" t="s">
        <v>98</v>
      </c>
      <c r="BA5" s="1" t="s">
        <v>98</v>
      </c>
      <c r="BB5" s="1" t="s">
        <v>98</v>
      </c>
      <c r="BC5" s="1" t="s">
        <v>98</v>
      </c>
      <c r="BD5" s="1" t="s">
        <v>98</v>
      </c>
      <c r="BE5" s="1" t="s">
        <v>98</v>
      </c>
      <c r="BF5" s="1" t="s">
        <v>98</v>
      </c>
      <c r="BG5" s="3">
        <v>6.54</v>
      </c>
      <c r="BH5" s="14">
        <v>0.627</v>
      </c>
      <c r="BI5" s="3">
        <v>0.99999999999999989</v>
      </c>
      <c r="BJ5" s="1">
        <v>610</v>
      </c>
      <c r="BK5" s="3">
        <v>8.0399999999999991</v>
      </c>
      <c r="BL5" s="4">
        <v>0</v>
      </c>
      <c r="BM5" s="3">
        <v>8.0399999999999991</v>
      </c>
      <c r="BN5" s="3">
        <v>4.05</v>
      </c>
      <c r="BO5" s="1">
        <v>4.88</v>
      </c>
      <c r="BP5" s="1">
        <v>4.05</v>
      </c>
      <c r="BQ5" s="1">
        <v>75.900000000000006</v>
      </c>
      <c r="BR5" s="1" t="s">
        <v>98</v>
      </c>
      <c r="BS5" s="1">
        <v>75.900000000000006</v>
      </c>
      <c r="BT5" s="1">
        <v>37.5</v>
      </c>
      <c r="BU5" s="1">
        <v>31.1</v>
      </c>
      <c r="BV5" s="1">
        <v>37.5</v>
      </c>
      <c r="BW5" s="1" t="s">
        <v>98</v>
      </c>
      <c r="BX5" s="1" t="s">
        <v>98</v>
      </c>
      <c r="BY5" s="2">
        <v>36</v>
      </c>
      <c r="BZ5" s="2">
        <v>36</v>
      </c>
      <c r="CA5" s="2">
        <v>48</v>
      </c>
      <c r="CB5" s="1" t="s">
        <v>98</v>
      </c>
      <c r="CC5" s="1" t="s">
        <v>98</v>
      </c>
      <c r="CD5" s="1" t="s">
        <v>98</v>
      </c>
      <c r="CE5" s="1" t="s">
        <v>98</v>
      </c>
      <c r="CF5" s="1" t="s">
        <v>98</v>
      </c>
      <c r="CG5" s="4">
        <f>Beams!$B$11/F5</f>
        <v>395.77464788732397</v>
      </c>
      <c r="CH5" s="4">
        <f>Beams!$B$9/AO5</f>
        <v>252.01793721973092</v>
      </c>
      <c r="CI5" s="4">
        <f>Beams!$C$9/AS5</f>
        <v>252.01793721973092</v>
      </c>
      <c r="CJ5" s="4">
        <f>1.5*Beams!$B$8/(O5*V5)</f>
        <v>1124</v>
      </c>
      <c r="CK5" s="4">
        <f>1.5*Beams!$C$8/(G5*V5)</f>
        <v>1124</v>
      </c>
      <c r="CL5" s="4">
        <f>Beams!$B$12*V5/AX5</f>
        <v>942.95302013422815</v>
      </c>
      <c r="CN5">
        <f t="shared" ref="CN5:CN68" si="0">SQRT( (CG5 + CH5 + CI5)^2 + 3 * ( CJ5^2 + CL5^2 ) )</f>
        <v>2695.787115228276</v>
      </c>
      <c r="CO5" s="4">
        <f t="shared" ref="CO5:CO68" si="1">SQRT( ( CG5 + CH5 + CI5 )^2 + 3 * ( CK5^2 + CL5^2 ) )</f>
        <v>2695.787115228276</v>
      </c>
      <c r="CP5" s="4"/>
      <c r="CQ5" s="3">
        <f>MIN(Beams!$B$21:$B$22)/MAX(CL5:CP5)-1</f>
        <v>6.4189834527443477</v>
      </c>
    </row>
    <row r="6" spans="1:95" x14ac:dyDescent="0.55000000000000004">
      <c r="A6" s="1" t="s">
        <v>542</v>
      </c>
      <c r="B6" s="1" t="s">
        <v>545</v>
      </c>
      <c r="C6" s="1" t="s">
        <v>545</v>
      </c>
      <c r="D6" s="1" t="s">
        <v>98</v>
      </c>
      <c r="E6" s="2">
        <v>87.2</v>
      </c>
      <c r="F6" s="2">
        <v>25.8</v>
      </c>
      <c r="G6" s="2">
        <v>12</v>
      </c>
      <c r="H6" s="11" t="s">
        <v>98</v>
      </c>
      <c r="I6" s="1" t="s">
        <v>98</v>
      </c>
      <c r="J6" s="1" t="s">
        <v>98</v>
      </c>
      <c r="K6" s="1" t="s">
        <v>98</v>
      </c>
      <c r="L6" s="1" t="s">
        <v>98</v>
      </c>
      <c r="M6" s="11" t="s">
        <v>98</v>
      </c>
      <c r="N6" s="1" t="s">
        <v>98</v>
      </c>
      <c r="O6" s="2">
        <v>12</v>
      </c>
      <c r="P6" s="1" t="s">
        <v>98</v>
      </c>
      <c r="Q6" s="1" t="s">
        <v>98</v>
      </c>
      <c r="R6" s="11" t="s">
        <v>98</v>
      </c>
      <c r="S6" s="11" t="s">
        <v>98</v>
      </c>
      <c r="T6" s="1" t="s">
        <v>98</v>
      </c>
      <c r="U6" s="11" t="s">
        <v>98</v>
      </c>
      <c r="V6" s="1">
        <v>1.1299999999999999</v>
      </c>
      <c r="W6" s="1" t="s">
        <v>98</v>
      </c>
      <c r="X6" s="1" t="s">
        <v>98</v>
      </c>
      <c r="Y6" s="3">
        <v>1.84</v>
      </c>
      <c r="Z6" s="13">
        <v>1.8125</v>
      </c>
      <c r="AA6" s="11" t="s">
        <v>98</v>
      </c>
      <c r="AB6" s="3">
        <v>3.41</v>
      </c>
      <c r="AC6" s="1">
        <v>3.41</v>
      </c>
      <c r="AD6" s="1" t="s">
        <v>98</v>
      </c>
      <c r="AE6" s="3">
        <v>1.08</v>
      </c>
      <c r="AF6" s="1">
        <v>1.08</v>
      </c>
      <c r="AG6" s="1" t="s">
        <v>98</v>
      </c>
      <c r="AH6" s="2">
        <v>10.6</v>
      </c>
      <c r="AI6" s="1" t="s">
        <v>98</v>
      </c>
      <c r="AJ6" s="1" t="s">
        <v>98</v>
      </c>
      <c r="AK6" s="1" t="s">
        <v>98</v>
      </c>
      <c r="AL6" s="1" t="s">
        <v>98</v>
      </c>
      <c r="AM6" s="4">
        <v>350</v>
      </c>
      <c r="AN6" s="2">
        <v>73.7</v>
      </c>
      <c r="AO6" s="2">
        <v>40.700000000000003</v>
      </c>
      <c r="AP6" s="3">
        <v>3.68</v>
      </c>
      <c r="AQ6" s="4">
        <v>350</v>
      </c>
      <c r="AR6" s="2">
        <v>73.7</v>
      </c>
      <c r="AS6" s="2">
        <v>40.700000000000003</v>
      </c>
      <c r="AT6" s="3">
        <v>3.68</v>
      </c>
      <c r="AU6" s="1">
        <v>140</v>
      </c>
      <c r="AV6" s="1">
        <v>2.33</v>
      </c>
      <c r="AW6" s="2">
        <v>29</v>
      </c>
      <c r="AX6" s="2">
        <v>11.1</v>
      </c>
      <c r="AY6" s="4">
        <v>120</v>
      </c>
      <c r="AZ6" s="1" t="s">
        <v>98</v>
      </c>
      <c r="BA6" s="1" t="s">
        <v>98</v>
      </c>
      <c r="BB6" s="1" t="s">
        <v>98</v>
      </c>
      <c r="BC6" s="1" t="s">
        <v>98</v>
      </c>
      <c r="BD6" s="1" t="s">
        <v>98</v>
      </c>
      <c r="BE6" s="1" t="s">
        <v>98</v>
      </c>
      <c r="BF6" s="1" t="s">
        <v>98</v>
      </c>
      <c r="BG6" s="3">
        <v>6.58</v>
      </c>
      <c r="BH6" s="14">
        <v>0.626</v>
      </c>
      <c r="BI6" s="3">
        <v>0.99999999999999989</v>
      </c>
      <c r="BJ6" s="1">
        <v>560</v>
      </c>
      <c r="BK6" s="3">
        <v>8.09</v>
      </c>
      <c r="BL6" s="4">
        <v>0</v>
      </c>
      <c r="BM6" s="3">
        <v>8.09</v>
      </c>
      <c r="BN6" s="3">
        <v>4.0599999999999996</v>
      </c>
      <c r="BO6" s="1">
        <v>4.82</v>
      </c>
      <c r="BP6" s="1">
        <v>4.0599999999999996</v>
      </c>
      <c r="BQ6" s="1">
        <v>69.2</v>
      </c>
      <c r="BR6" s="1" t="s">
        <v>98</v>
      </c>
      <c r="BS6" s="1">
        <v>69.2</v>
      </c>
      <c r="BT6" s="1">
        <v>34.5</v>
      </c>
      <c r="BU6" s="2">
        <v>29</v>
      </c>
      <c r="BV6" s="1">
        <v>34.5</v>
      </c>
      <c r="BW6" s="1" t="s">
        <v>98</v>
      </c>
      <c r="BX6" s="1" t="s">
        <v>98</v>
      </c>
      <c r="BY6" s="2">
        <v>36</v>
      </c>
      <c r="BZ6" s="2">
        <v>36</v>
      </c>
      <c r="CA6" s="2">
        <v>48</v>
      </c>
      <c r="CB6" s="1" t="s">
        <v>98</v>
      </c>
      <c r="CC6" s="1" t="s">
        <v>98</v>
      </c>
      <c r="CD6" s="1" t="s">
        <v>98</v>
      </c>
      <c r="CE6" s="1" t="s">
        <v>98</v>
      </c>
      <c r="CF6" s="1" t="s">
        <v>98</v>
      </c>
      <c r="CG6" s="4">
        <f>Beams!$B$11/F6</f>
        <v>435.65891472868213</v>
      </c>
      <c r="CH6" s="4">
        <f>Beams!$B$9/AO6</f>
        <v>276.16707616707617</v>
      </c>
      <c r="CI6" s="4">
        <f>Beams!$C$9/AS6</f>
        <v>276.16707616707617</v>
      </c>
      <c r="CJ6" s="4">
        <f>1.5*Beams!$B$8/(O6*V6)</f>
        <v>1243.3628318584072</v>
      </c>
      <c r="CK6" s="4">
        <f>1.5*Beams!$C$8/(G6*V6)</f>
        <v>1243.3628318584072</v>
      </c>
      <c r="CL6" s="4">
        <f>Beams!$B$12*V6/AX6</f>
        <v>1144.2522522522522</v>
      </c>
      <c r="CN6">
        <f t="shared" si="0"/>
        <v>3089.0003797115587</v>
      </c>
      <c r="CO6" s="4">
        <f t="shared" si="1"/>
        <v>3089.0003797115587</v>
      </c>
      <c r="CP6" s="4"/>
      <c r="CQ6" s="3">
        <f>MIN(Beams!$B$21:$B$22)/MAX(CL6:CP6)-1</f>
        <v>5.4745864491824818</v>
      </c>
    </row>
    <row r="7" spans="1:95" x14ac:dyDescent="0.55000000000000004">
      <c r="A7" s="1" t="s">
        <v>542</v>
      </c>
      <c r="B7" s="1" t="s">
        <v>546</v>
      </c>
      <c r="C7" s="1" t="s">
        <v>546</v>
      </c>
      <c r="D7" s="1" t="s">
        <v>98</v>
      </c>
      <c r="E7" s="2">
        <v>77.8</v>
      </c>
      <c r="F7" s="2">
        <v>23</v>
      </c>
      <c r="G7" s="2">
        <v>12</v>
      </c>
      <c r="H7" s="11" t="s">
        <v>98</v>
      </c>
      <c r="I7" s="1" t="s">
        <v>98</v>
      </c>
      <c r="J7" s="1" t="s">
        <v>98</v>
      </c>
      <c r="K7" s="1" t="s">
        <v>98</v>
      </c>
      <c r="L7" s="1" t="s">
        <v>98</v>
      </c>
      <c r="M7" s="11" t="s">
        <v>98</v>
      </c>
      <c r="N7" s="1" t="s">
        <v>98</v>
      </c>
      <c r="O7" s="2">
        <v>12</v>
      </c>
      <c r="P7" s="1" t="s">
        <v>98</v>
      </c>
      <c r="Q7" s="1" t="s">
        <v>98</v>
      </c>
      <c r="R7" s="11" t="s">
        <v>98</v>
      </c>
      <c r="S7" s="11" t="s">
        <v>98</v>
      </c>
      <c r="T7" s="1" t="s">
        <v>98</v>
      </c>
      <c r="U7" s="11" t="s">
        <v>98</v>
      </c>
      <c r="V7" s="3">
        <v>1</v>
      </c>
      <c r="W7" s="1" t="s">
        <v>98</v>
      </c>
      <c r="X7" s="1" t="s">
        <v>98</v>
      </c>
      <c r="Y7" s="3">
        <v>1.71</v>
      </c>
      <c r="Z7" s="13">
        <v>1.6875</v>
      </c>
      <c r="AA7" s="11" t="s">
        <v>98</v>
      </c>
      <c r="AB7" s="3">
        <v>3.36</v>
      </c>
      <c r="AC7" s="1">
        <v>3.36</v>
      </c>
      <c r="AD7" s="1" t="s">
        <v>98</v>
      </c>
      <c r="AE7" s="14">
        <v>0.95799999999999996</v>
      </c>
      <c r="AF7" s="1">
        <v>0.95799999999999996</v>
      </c>
      <c r="AG7" s="1" t="s">
        <v>98</v>
      </c>
      <c r="AH7" s="2">
        <v>12</v>
      </c>
      <c r="AI7" s="1" t="s">
        <v>98</v>
      </c>
      <c r="AJ7" s="1" t="s">
        <v>98</v>
      </c>
      <c r="AK7" s="1" t="s">
        <v>98</v>
      </c>
      <c r="AL7" s="1" t="s">
        <v>98</v>
      </c>
      <c r="AM7" s="4">
        <v>315</v>
      </c>
      <c r="AN7" s="2">
        <v>65.900000000000006</v>
      </c>
      <c r="AO7" s="2">
        <v>36.5</v>
      </c>
      <c r="AP7" s="3">
        <v>3.7</v>
      </c>
      <c r="AQ7" s="4">
        <v>315</v>
      </c>
      <c r="AR7" s="2">
        <v>65.900000000000006</v>
      </c>
      <c r="AS7" s="2">
        <v>36.5</v>
      </c>
      <c r="AT7" s="3">
        <v>3.7</v>
      </c>
      <c r="AU7" s="1">
        <v>126</v>
      </c>
      <c r="AV7" s="1">
        <v>2.34</v>
      </c>
      <c r="AW7" s="1">
        <v>26.5</v>
      </c>
      <c r="AX7" s="3">
        <v>7.8</v>
      </c>
      <c r="AY7" s="2">
        <v>84.5</v>
      </c>
      <c r="AZ7" s="1" t="s">
        <v>98</v>
      </c>
      <c r="BA7" s="1" t="s">
        <v>98</v>
      </c>
      <c r="BB7" s="1" t="s">
        <v>98</v>
      </c>
      <c r="BC7" s="1" t="s">
        <v>98</v>
      </c>
      <c r="BD7" s="1" t="s">
        <v>98</v>
      </c>
      <c r="BE7" s="1" t="s">
        <v>98</v>
      </c>
      <c r="BF7" s="1" t="s">
        <v>98</v>
      </c>
      <c r="BG7" s="3">
        <v>6.61</v>
      </c>
      <c r="BH7" s="14">
        <v>0.626</v>
      </c>
      <c r="BI7" s="3">
        <v>0.99999999999999989</v>
      </c>
      <c r="BJ7" s="1">
        <v>504</v>
      </c>
      <c r="BK7" s="3">
        <v>8.1300000000000008</v>
      </c>
      <c r="BL7" s="4">
        <v>0</v>
      </c>
      <c r="BM7" s="3">
        <v>8.1300000000000008</v>
      </c>
      <c r="BN7" s="3">
        <v>4.09</v>
      </c>
      <c r="BO7" s="1">
        <v>4.75</v>
      </c>
      <c r="BP7" s="1">
        <v>4.09</v>
      </c>
      <c r="BQ7" s="2">
        <v>62</v>
      </c>
      <c r="BR7" s="1" t="s">
        <v>98</v>
      </c>
      <c r="BS7" s="2">
        <v>62</v>
      </c>
      <c r="BT7" s="1">
        <v>30.8</v>
      </c>
      <c r="BU7" s="1">
        <v>26.5</v>
      </c>
      <c r="BV7" s="1">
        <v>30.8</v>
      </c>
      <c r="BW7" s="1" t="s">
        <v>98</v>
      </c>
      <c r="BX7" s="1" t="s">
        <v>98</v>
      </c>
      <c r="BY7" s="2">
        <v>36</v>
      </c>
      <c r="BZ7" s="2">
        <v>36</v>
      </c>
      <c r="CA7" s="2">
        <v>48</v>
      </c>
      <c r="CB7" s="1" t="s">
        <v>98</v>
      </c>
      <c r="CC7" s="1" t="s">
        <v>98</v>
      </c>
      <c r="CD7" s="1" t="s">
        <v>98</v>
      </c>
      <c r="CE7" s="1" t="s">
        <v>98</v>
      </c>
      <c r="CF7" s="1" t="s">
        <v>98</v>
      </c>
      <c r="CG7" s="4">
        <f>Beams!$B$11/F7</f>
        <v>488.69565217391306</v>
      </c>
      <c r="CH7" s="4">
        <f>Beams!$B$9/AO7</f>
        <v>307.94520547945206</v>
      </c>
      <c r="CI7" s="4">
        <f>Beams!$C$9/AS7</f>
        <v>307.94520547945206</v>
      </c>
      <c r="CJ7" s="4">
        <f>1.5*Beams!$B$8/(O7*V7)</f>
        <v>1405</v>
      </c>
      <c r="CK7" s="4">
        <f>1.5*Beams!$C$8/(G7*V7)</f>
        <v>1405</v>
      </c>
      <c r="CL7" s="4">
        <f>Beams!$B$12*V7/AX7</f>
        <v>1441.0256410256411</v>
      </c>
      <c r="CN7">
        <f t="shared" si="0"/>
        <v>3656.7540339961797</v>
      </c>
      <c r="CO7" s="4">
        <f t="shared" si="1"/>
        <v>3656.7540339961797</v>
      </c>
      <c r="CP7" s="4"/>
      <c r="CQ7" s="3">
        <f>MIN(Beams!$B$21:$B$22)/MAX(CL7:CP7)-1</f>
        <v>4.4693314929206682</v>
      </c>
    </row>
    <row r="8" spans="1:95" x14ac:dyDescent="0.55000000000000004">
      <c r="A8" s="1" t="s">
        <v>542</v>
      </c>
      <c r="B8" s="1" t="s">
        <v>547</v>
      </c>
      <c r="C8" s="1" t="s">
        <v>547</v>
      </c>
      <c r="D8" s="1" t="s">
        <v>98</v>
      </c>
      <c r="E8" s="2">
        <v>87.1</v>
      </c>
      <c r="F8" s="2">
        <v>25.6</v>
      </c>
      <c r="G8" s="2">
        <v>10</v>
      </c>
      <c r="H8" s="11" t="s">
        <v>98</v>
      </c>
      <c r="I8" s="1" t="s">
        <v>98</v>
      </c>
      <c r="J8" s="1" t="s">
        <v>98</v>
      </c>
      <c r="K8" s="1" t="s">
        <v>98</v>
      </c>
      <c r="L8" s="1" t="s">
        <v>98</v>
      </c>
      <c r="M8" s="11" t="s">
        <v>98</v>
      </c>
      <c r="N8" s="1" t="s">
        <v>98</v>
      </c>
      <c r="O8" s="2">
        <v>10</v>
      </c>
      <c r="P8" s="1" t="s">
        <v>98</v>
      </c>
      <c r="Q8" s="1" t="s">
        <v>98</v>
      </c>
      <c r="R8" s="11" t="s">
        <v>98</v>
      </c>
      <c r="S8" s="11" t="s">
        <v>98</v>
      </c>
      <c r="T8" s="1" t="s">
        <v>98</v>
      </c>
      <c r="U8" s="11" t="s">
        <v>98</v>
      </c>
      <c r="V8" s="1">
        <v>1.38</v>
      </c>
      <c r="W8" s="1" t="s">
        <v>98</v>
      </c>
      <c r="X8" s="1" t="s">
        <v>98</v>
      </c>
      <c r="Y8" s="3">
        <v>2.1800000000000002</v>
      </c>
      <c r="Z8" s="13">
        <v>2.1875</v>
      </c>
      <c r="AA8" s="11" t="s">
        <v>98</v>
      </c>
      <c r="AB8" s="3">
        <v>3</v>
      </c>
      <c r="AC8" s="3">
        <v>3</v>
      </c>
      <c r="AD8" s="1" t="s">
        <v>98</v>
      </c>
      <c r="AE8" s="3">
        <v>1.28</v>
      </c>
      <c r="AF8" s="1">
        <v>1.28</v>
      </c>
      <c r="AG8" s="1" t="s">
        <v>98</v>
      </c>
      <c r="AH8" s="3">
        <v>7.25</v>
      </c>
      <c r="AI8" s="1" t="s">
        <v>98</v>
      </c>
      <c r="AJ8" s="1" t="s">
        <v>98</v>
      </c>
      <c r="AK8" s="1" t="s">
        <v>98</v>
      </c>
      <c r="AL8" s="1" t="s">
        <v>98</v>
      </c>
      <c r="AM8" s="4">
        <v>231</v>
      </c>
      <c r="AN8" s="2">
        <v>59.9</v>
      </c>
      <c r="AO8" s="2">
        <v>33</v>
      </c>
      <c r="AP8" s="3">
        <v>3</v>
      </c>
      <c r="AQ8" s="4">
        <v>231</v>
      </c>
      <c r="AR8" s="2">
        <v>59.8</v>
      </c>
      <c r="AS8" s="2">
        <v>33</v>
      </c>
      <c r="AT8" s="3">
        <v>3</v>
      </c>
      <c r="AU8" s="1">
        <v>93.3</v>
      </c>
      <c r="AV8" s="1">
        <v>1.91</v>
      </c>
      <c r="AW8" s="2">
        <v>22</v>
      </c>
      <c r="AX8" s="2">
        <v>16.399999999999999</v>
      </c>
      <c r="AY8" s="4">
        <v>118</v>
      </c>
      <c r="AZ8" s="1" t="s">
        <v>98</v>
      </c>
      <c r="BA8" s="1" t="s">
        <v>98</v>
      </c>
      <c r="BB8" s="1" t="s">
        <v>98</v>
      </c>
      <c r="BC8" s="1" t="s">
        <v>98</v>
      </c>
      <c r="BD8" s="1" t="s">
        <v>98</v>
      </c>
      <c r="BE8" s="1" t="s">
        <v>98</v>
      </c>
      <c r="BF8" s="1" t="s">
        <v>98</v>
      </c>
      <c r="BG8" s="3">
        <v>5.36</v>
      </c>
      <c r="BH8" s="14">
        <v>0.629</v>
      </c>
      <c r="BI8" s="3">
        <v>0.99999999999999989</v>
      </c>
      <c r="BJ8" s="1">
        <v>369</v>
      </c>
      <c r="BK8" s="3">
        <v>6.58</v>
      </c>
      <c r="BL8" s="4">
        <v>0</v>
      </c>
      <c r="BM8" s="3">
        <v>6.58</v>
      </c>
      <c r="BN8" s="3">
        <v>3.32</v>
      </c>
      <c r="BO8" s="1">
        <v>4.24</v>
      </c>
      <c r="BP8" s="1">
        <v>3.32</v>
      </c>
      <c r="BQ8" s="1">
        <v>56.1</v>
      </c>
      <c r="BR8" s="1" t="s">
        <v>98</v>
      </c>
      <c r="BS8" s="1">
        <v>56.1</v>
      </c>
      <c r="BT8" s="1">
        <v>28.1</v>
      </c>
      <c r="BU8" s="2">
        <v>22</v>
      </c>
      <c r="BV8" s="1">
        <v>28.1</v>
      </c>
      <c r="BW8" s="1" t="s">
        <v>98</v>
      </c>
      <c r="BX8" s="1" t="s">
        <v>98</v>
      </c>
      <c r="BY8" s="2">
        <v>30</v>
      </c>
      <c r="BZ8" s="2">
        <v>30</v>
      </c>
      <c r="CA8" s="2">
        <v>40</v>
      </c>
      <c r="CB8" s="1" t="s">
        <v>98</v>
      </c>
      <c r="CC8" s="1" t="s">
        <v>98</v>
      </c>
      <c r="CD8" s="1" t="s">
        <v>98</v>
      </c>
      <c r="CE8" s="1" t="s">
        <v>98</v>
      </c>
      <c r="CF8" s="1" t="s">
        <v>98</v>
      </c>
      <c r="CG8" s="4">
        <f>Beams!$B$11/F8</f>
        <v>439.0625</v>
      </c>
      <c r="CH8" s="4">
        <f>Beams!$B$9/AO8</f>
        <v>340.60606060606062</v>
      </c>
      <c r="CI8" s="4">
        <f>Beams!$C$9/AS8</f>
        <v>340.60606060606062</v>
      </c>
      <c r="CJ8" s="4">
        <f>1.5*Beams!$B$8/(O8*V8)</f>
        <v>1221.7391304347827</v>
      </c>
      <c r="CK8" s="4">
        <f>1.5*Beams!$C$8/(G8*V8)</f>
        <v>1221.7391304347827</v>
      </c>
      <c r="CL8" s="4">
        <f>Beams!$B$12*V8/AX8</f>
        <v>945.80487804878055</v>
      </c>
      <c r="CN8">
        <f t="shared" si="0"/>
        <v>2901.1369042947945</v>
      </c>
      <c r="CO8" s="4">
        <f t="shared" si="1"/>
        <v>2901.1369042947945</v>
      </c>
      <c r="CP8" s="4"/>
      <c r="CQ8" s="3">
        <f>MIN(Beams!$B$21:$B$22)/MAX(CL8:CP8)-1</f>
        <v>5.8938490873672098</v>
      </c>
    </row>
    <row r="9" spans="1:95" x14ac:dyDescent="0.55000000000000004">
      <c r="A9" s="1" t="s">
        <v>542</v>
      </c>
      <c r="B9" s="1" t="s">
        <v>548</v>
      </c>
      <c r="C9" s="1" t="s">
        <v>548</v>
      </c>
      <c r="D9" s="1" t="s">
        <v>98</v>
      </c>
      <c r="E9" s="2">
        <v>79.900000000000006</v>
      </c>
      <c r="F9" s="2">
        <v>23.4</v>
      </c>
      <c r="G9" s="2">
        <v>10</v>
      </c>
      <c r="H9" s="11" t="s">
        <v>98</v>
      </c>
      <c r="I9" s="1" t="s">
        <v>98</v>
      </c>
      <c r="J9" s="1" t="s">
        <v>98</v>
      </c>
      <c r="K9" s="1" t="s">
        <v>98</v>
      </c>
      <c r="L9" s="1" t="s">
        <v>98</v>
      </c>
      <c r="M9" s="11" t="s">
        <v>98</v>
      </c>
      <c r="N9" s="1" t="s">
        <v>98</v>
      </c>
      <c r="O9" s="2">
        <v>10</v>
      </c>
      <c r="P9" s="1" t="s">
        <v>98</v>
      </c>
      <c r="Q9" s="1" t="s">
        <v>98</v>
      </c>
      <c r="R9" s="11" t="s">
        <v>98</v>
      </c>
      <c r="S9" s="11" t="s">
        <v>98</v>
      </c>
      <c r="T9" s="1" t="s">
        <v>98</v>
      </c>
      <c r="U9" s="11" t="s">
        <v>98</v>
      </c>
      <c r="V9" s="3">
        <v>1.25</v>
      </c>
      <c r="W9" s="1" t="s">
        <v>98</v>
      </c>
      <c r="X9" s="1" t="s">
        <v>98</v>
      </c>
      <c r="Y9" s="3">
        <v>2.0499999999999998</v>
      </c>
      <c r="Z9" s="13">
        <v>2.0625</v>
      </c>
      <c r="AA9" s="11" t="s">
        <v>98</v>
      </c>
      <c r="AB9" s="3">
        <v>2.95</v>
      </c>
      <c r="AC9" s="1">
        <v>2.95</v>
      </c>
      <c r="AD9" s="1" t="s">
        <v>98</v>
      </c>
      <c r="AE9" s="3">
        <v>1.17</v>
      </c>
      <c r="AF9" s="1">
        <v>1.17</v>
      </c>
      <c r="AG9" s="1" t="s">
        <v>98</v>
      </c>
      <c r="AH9" s="3">
        <v>8</v>
      </c>
      <c r="AI9" s="1" t="s">
        <v>98</v>
      </c>
      <c r="AJ9" s="1" t="s">
        <v>98</v>
      </c>
      <c r="AK9" s="1" t="s">
        <v>98</v>
      </c>
      <c r="AL9" s="1" t="s">
        <v>98</v>
      </c>
      <c r="AM9" s="4">
        <v>213</v>
      </c>
      <c r="AN9" s="2">
        <v>54.9</v>
      </c>
      <c r="AO9" s="2">
        <v>30.2</v>
      </c>
      <c r="AP9" s="3">
        <v>3.02</v>
      </c>
      <c r="AQ9" s="4">
        <v>213</v>
      </c>
      <c r="AR9" s="2">
        <v>54.9</v>
      </c>
      <c r="AS9" s="2">
        <v>30.2</v>
      </c>
      <c r="AT9" s="3">
        <v>3.02</v>
      </c>
      <c r="AU9" s="1">
        <v>85.4</v>
      </c>
      <c r="AV9" s="1">
        <v>1.91</v>
      </c>
      <c r="AW9" s="1">
        <v>20.5</v>
      </c>
      <c r="AX9" s="2">
        <v>12.3</v>
      </c>
      <c r="AY9" s="2">
        <v>89.4</v>
      </c>
      <c r="AZ9" s="1" t="s">
        <v>98</v>
      </c>
      <c r="BA9" s="1" t="s">
        <v>98</v>
      </c>
      <c r="BB9" s="1" t="s">
        <v>98</v>
      </c>
      <c r="BC9" s="1" t="s">
        <v>98</v>
      </c>
      <c r="BD9" s="1" t="s">
        <v>98</v>
      </c>
      <c r="BE9" s="1" t="s">
        <v>98</v>
      </c>
      <c r="BF9" s="1" t="s">
        <v>98</v>
      </c>
      <c r="BG9" s="3">
        <v>5.39</v>
      </c>
      <c r="BH9" s="14">
        <v>0.628</v>
      </c>
      <c r="BI9" s="3">
        <v>0.99999999999999989</v>
      </c>
      <c r="BJ9" s="1">
        <v>341</v>
      </c>
      <c r="BK9" s="3">
        <v>6.63</v>
      </c>
      <c r="BL9" s="4">
        <v>0</v>
      </c>
      <c r="BM9" s="3">
        <v>6.63</v>
      </c>
      <c r="BN9" s="3">
        <v>3.34</v>
      </c>
      <c r="BO9" s="1">
        <v>4.17</v>
      </c>
      <c r="BP9" s="1">
        <v>3.34</v>
      </c>
      <c r="BQ9" s="1">
        <v>51.4</v>
      </c>
      <c r="BR9" s="1" t="s">
        <v>98</v>
      </c>
      <c r="BS9" s="1">
        <v>51.4</v>
      </c>
      <c r="BT9" s="1">
        <v>25.6</v>
      </c>
      <c r="BU9" s="1">
        <v>20.5</v>
      </c>
      <c r="BV9" s="1">
        <v>25.6</v>
      </c>
      <c r="BW9" s="1" t="s">
        <v>98</v>
      </c>
      <c r="BX9" s="1" t="s">
        <v>98</v>
      </c>
      <c r="BY9" s="2">
        <v>30</v>
      </c>
      <c r="BZ9" s="2">
        <v>30</v>
      </c>
      <c r="CA9" s="2">
        <v>40</v>
      </c>
      <c r="CB9" s="1" t="s">
        <v>98</v>
      </c>
      <c r="CC9" s="1" t="s">
        <v>98</v>
      </c>
      <c r="CD9" s="1" t="s">
        <v>98</v>
      </c>
      <c r="CE9" s="1" t="s">
        <v>98</v>
      </c>
      <c r="CF9" s="1" t="s">
        <v>98</v>
      </c>
      <c r="CG9" s="4">
        <f>Beams!$B$11/F9</f>
        <v>480.34188034188037</v>
      </c>
      <c r="CH9" s="4">
        <f>Beams!$B$9/AO9</f>
        <v>372.18543046357615</v>
      </c>
      <c r="CI9" s="4">
        <f>Beams!$C$9/AS9</f>
        <v>372.18543046357615</v>
      </c>
      <c r="CJ9" s="4">
        <f>1.5*Beams!$B$8/(O9*V9)</f>
        <v>1348.8</v>
      </c>
      <c r="CK9" s="4">
        <f>1.5*Beams!$C$8/(G9*V9)</f>
        <v>1348.8</v>
      </c>
      <c r="CL9" s="4">
        <f>Beams!$B$12*V9/AX9</f>
        <v>1142.2764227642276</v>
      </c>
      <c r="CN9">
        <f t="shared" si="0"/>
        <v>3297.2855345929365</v>
      </c>
      <c r="CO9" s="4">
        <f t="shared" si="1"/>
        <v>3297.2855345929365</v>
      </c>
      <c r="CP9" s="4"/>
      <c r="CQ9" s="3">
        <f>MIN(Beams!$B$21:$B$22)/MAX(CL9:CP9)-1</f>
        <v>5.0655954087607045</v>
      </c>
    </row>
    <row r="10" spans="1:95" x14ac:dyDescent="0.55000000000000004">
      <c r="A10" s="1" t="s">
        <v>542</v>
      </c>
      <c r="B10" s="1" t="s">
        <v>549</v>
      </c>
      <c r="C10" s="1" t="s">
        <v>549</v>
      </c>
      <c r="D10" s="1" t="s">
        <v>98</v>
      </c>
      <c r="E10" s="2">
        <v>72.3</v>
      </c>
      <c r="F10" s="2">
        <v>21.3</v>
      </c>
      <c r="G10" s="2">
        <v>10</v>
      </c>
      <c r="H10" s="11" t="s">
        <v>98</v>
      </c>
      <c r="I10" s="1" t="s">
        <v>98</v>
      </c>
      <c r="J10" s="1" t="s">
        <v>98</v>
      </c>
      <c r="K10" s="1" t="s">
        <v>98</v>
      </c>
      <c r="L10" s="1" t="s">
        <v>98</v>
      </c>
      <c r="M10" s="11" t="s">
        <v>98</v>
      </c>
      <c r="N10" s="1" t="s">
        <v>98</v>
      </c>
      <c r="O10" s="2">
        <v>10</v>
      </c>
      <c r="P10" s="1" t="s">
        <v>98</v>
      </c>
      <c r="Q10" s="1" t="s">
        <v>98</v>
      </c>
      <c r="R10" s="11" t="s">
        <v>98</v>
      </c>
      <c r="S10" s="11" t="s">
        <v>98</v>
      </c>
      <c r="T10" s="1" t="s">
        <v>98</v>
      </c>
      <c r="U10" s="11" t="s">
        <v>98</v>
      </c>
      <c r="V10" s="1">
        <v>1.1299999999999999</v>
      </c>
      <c r="W10" s="1" t="s">
        <v>98</v>
      </c>
      <c r="X10" s="1" t="s">
        <v>98</v>
      </c>
      <c r="Y10" s="3">
        <v>1.93</v>
      </c>
      <c r="Z10" s="13">
        <v>1.9375</v>
      </c>
      <c r="AA10" s="11" t="s">
        <v>98</v>
      </c>
      <c r="AB10" s="3">
        <v>2.9</v>
      </c>
      <c r="AC10" s="3">
        <v>2.9</v>
      </c>
      <c r="AD10" s="1" t="s">
        <v>98</v>
      </c>
      <c r="AE10" s="3">
        <v>1.07</v>
      </c>
      <c r="AF10" s="1">
        <v>1.07</v>
      </c>
      <c r="AG10" s="1" t="s">
        <v>98</v>
      </c>
      <c r="AH10" s="3">
        <v>8.85</v>
      </c>
      <c r="AI10" s="1" t="s">
        <v>98</v>
      </c>
      <c r="AJ10" s="1" t="s">
        <v>98</v>
      </c>
      <c r="AK10" s="1" t="s">
        <v>98</v>
      </c>
      <c r="AL10" s="1" t="s">
        <v>98</v>
      </c>
      <c r="AM10" s="4">
        <v>196</v>
      </c>
      <c r="AN10" s="2">
        <v>50.2</v>
      </c>
      <c r="AO10" s="2">
        <v>27.6</v>
      </c>
      <c r="AP10" s="3">
        <v>3.03</v>
      </c>
      <c r="AQ10" s="4">
        <v>196</v>
      </c>
      <c r="AR10" s="2">
        <v>50.2</v>
      </c>
      <c r="AS10" s="2">
        <v>27.6</v>
      </c>
      <c r="AT10" s="3">
        <v>3.03</v>
      </c>
      <c r="AU10" s="1">
        <v>78.2</v>
      </c>
      <c r="AV10" s="1">
        <v>1.92</v>
      </c>
      <c r="AW10" s="1">
        <v>19.100000000000001</v>
      </c>
      <c r="AX10" s="3">
        <v>9.2100000000000009</v>
      </c>
      <c r="AY10" s="2">
        <v>67.3</v>
      </c>
      <c r="AZ10" s="1" t="s">
        <v>98</v>
      </c>
      <c r="BA10" s="1" t="s">
        <v>98</v>
      </c>
      <c r="BB10" s="1" t="s">
        <v>98</v>
      </c>
      <c r="BC10" s="1" t="s">
        <v>98</v>
      </c>
      <c r="BD10" s="1" t="s">
        <v>98</v>
      </c>
      <c r="BE10" s="1" t="s">
        <v>98</v>
      </c>
      <c r="BF10" s="1" t="s">
        <v>98</v>
      </c>
      <c r="BG10" s="3">
        <v>5.41</v>
      </c>
      <c r="BH10" s="14">
        <v>0.627</v>
      </c>
      <c r="BI10" s="3">
        <v>0.99999999999999989</v>
      </c>
      <c r="BJ10" s="1">
        <v>314</v>
      </c>
      <c r="BK10" s="3">
        <v>6.67</v>
      </c>
      <c r="BL10" s="4">
        <v>0</v>
      </c>
      <c r="BM10" s="3">
        <v>6.67</v>
      </c>
      <c r="BN10" s="3">
        <v>3.37</v>
      </c>
      <c r="BO10" s="3">
        <v>4.0999999999999996</v>
      </c>
      <c r="BP10" s="1">
        <v>3.37</v>
      </c>
      <c r="BQ10" s="1">
        <v>47.1</v>
      </c>
      <c r="BR10" s="1" t="s">
        <v>98</v>
      </c>
      <c r="BS10" s="1">
        <v>47.1</v>
      </c>
      <c r="BT10" s="1">
        <v>23.2</v>
      </c>
      <c r="BU10" s="1">
        <v>19.100000000000001</v>
      </c>
      <c r="BV10" s="1">
        <v>23.2</v>
      </c>
      <c r="BW10" s="1" t="s">
        <v>98</v>
      </c>
      <c r="BX10" s="1" t="s">
        <v>98</v>
      </c>
      <c r="BY10" s="2">
        <v>30</v>
      </c>
      <c r="BZ10" s="2">
        <v>30</v>
      </c>
      <c r="CA10" s="2">
        <v>40</v>
      </c>
      <c r="CB10" s="1" t="s">
        <v>98</v>
      </c>
      <c r="CC10" s="1" t="s">
        <v>98</v>
      </c>
      <c r="CD10" s="1" t="s">
        <v>98</v>
      </c>
      <c r="CE10" s="1" t="s">
        <v>98</v>
      </c>
      <c r="CF10" s="1" t="s">
        <v>98</v>
      </c>
      <c r="CG10" s="4">
        <f>Beams!$B$11/F10</f>
        <v>527.69953051643188</v>
      </c>
      <c r="CH10" s="4">
        <f>Beams!$B$9/AO10</f>
        <v>407.24637681159419</v>
      </c>
      <c r="CI10" s="4">
        <f>Beams!$C$9/AS10</f>
        <v>407.24637681159419</v>
      </c>
      <c r="CJ10" s="4">
        <f>1.5*Beams!$B$8/(O10*V10)</f>
        <v>1492.0353982300887</v>
      </c>
      <c r="CK10" s="4">
        <f>1.5*Beams!$C$8/(G10*V10)</f>
        <v>1492.0353982300887</v>
      </c>
      <c r="CL10" s="4">
        <f>Beams!$B$12*V10/AX10</f>
        <v>1379.0662323561344</v>
      </c>
      <c r="CN10">
        <f t="shared" si="0"/>
        <v>3766.3589892618602</v>
      </c>
      <c r="CO10" s="4">
        <f t="shared" si="1"/>
        <v>3766.3589892618602</v>
      </c>
      <c r="CP10" s="4"/>
      <c r="CQ10" s="3">
        <f>MIN(Beams!$B$21:$B$22)/MAX(CL10:CP10)-1</f>
        <v>4.3101682704758968</v>
      </c>
    </row>
    <row r="11" spans="1:95" x14ac:dyDescent="0.55000000000000004">
      <c r="A11" s="1" t="s">
        <v>542</v>
      </c>
      <c r="B11" s="1" t="s">
        <v>550</v>
      </c>
      <c r="C11" s="1" t="s">
        <v>550</v>
      </c>
      <c r="D11" s="1" t="s">
        <v>98</v>
      </c>
      <c r="E11" s="2">
        <v>64.7</v>
      </c>
      <c r="F11" s="2">
        <v>19</v>
      </c>
      <c r="G11" s="2">
        <v>10</v>
      </c>
      <c r="H11" s="11" t="s">
        <v>98</v>
      </c>
      <c r="I11" s="1" t="s">
        <v>98</v>
      </c>
      <c r="J11" s="1" t="s">
        <v>98</v>
      </c>
      <c r="K11" s="1" t="s">
        <v>98</v>
      </c>
      <c r="L11" s="1" t="s">
        <v>98</v>
      </c>
      <c r="M11" s="11" t="s">
        <v>98</v>
      </c>
      <c r="N11" s="1" t="s">
        <v>98</v>
      </c>
      <c r="O11" s="2">
        <v>10</v>
      </c>
      <c r="P11" s="1" t="s">
        <v>98</v>
      </c>
      <c r="Q11" s="1" t="s">
        <v>98</v>
      </c>
      <c r="R11" s="11" t="s">
        <v>98</v>
      </c>
      <c r="S11" s="11" t="s">
        <v>98</v>
      </c>
      <c r="T11" s="1" t="s">
        <v>98</v>
      </c>
      <c r="U11" s="11" t="s">
        <v>98</v>
      </c>
      <c r="V11" s="3">
        <v>1</v>
      </c>
      <c r="W11" s="1" t="s">
        <v>98</v>
      </c>
      <c r="X11" s="1" t="s">
        <v>98</v>
      </c>
      <c r="Y11" s="3">
        <v>1.8</v>
      </c>
      <c r="Z11" s="13">
        <v>1.8125</v>
      </c>
      <c r="AA11" s="11" t="s">
        <v>98</v>
      </c>
      <c r="AB11" s="3">
        <v>2.86</v>
      </c>
      <c r="AC11" s="1">
        <v>2.86</v>
      </c>
      <c r="AD11" s="1" t="s">
        <v>98</v>
      </c>
      <c r="AE11" s="14">
        <v>0.95</v>
      </c>
      <c r="AF11" s="14">
        <v>0.95</v>
      </c>
      <c r="AG11" s="1" t="s">
        <v>98</v>
      </c>
      <c r="AH11" s="2">
        <v>10</v>
      </c>
      <c r="AI11" s="1" t="s">
        <v>98</v>
      </c>
      <c r="AJ11" s="1" t="s">
        <v>98</v>
      </c>
      <c r="AK11" s="1" t="s">
        <v>98</v>
      </c>
      <c r="AL11" s="1" t="s">
        <v>98</v>
      </c>
      <c r="AM11" s="4">
        <v>177</v>
      </c>
      <c r="AN11" s="2">
        <v>45</v>
      </c>
      <c r="AO11" s="2">
        <v>24.8</v>
      </c>
      <c r="AP11" s="3">
        <v>3.05</v>
      </c>
      <c r="AQ11" s="4">
        <v>177</v>
      </c>
      <c r="AR11" s="2">
        <v>45</v>
      </c>
      <c r="AS11" s="2">
        <v>24.8</v>
      </c>
      <c r="AT11" s="3">
        <v>3.05</v>
      </c>
      <c r="AU11" s="1">
        <v>70.400000000000006</v>
      </c>
      <c r="AV11" s="1">
        <v>1.92</v>
      </c>
      <c r="AW11" s="1">
        <v>17.399999999999999</v>
      </c>
      <c r="AX11" s="3">
        <v>6.46</v>
      </c>
      <c r="AY11" s="2">
        <v>47.6</v>
      </c>
      <c r="AZ11" s="1" t="s">
        <v>98</v>
      </c>
      <c r="BA11" s="1" t="s">
        <v>98</v>
      </c>
      <c r="BB11" s="1" t="s">
        <v>98</v>
      </c>
      <c r="BC11" s="1" t="s">
        <v>98</v>
      </c>
      <c r="BD11" s="1" t="s">
        <v>98</v>
      </c>
      <c r="BE11" s="1" t="s">
        <v>98</v>
      </c>
      <c r="BF11" s="1" t="s">
        <v>98</v>
      </c>
      <c r="BG11" s="3">
        <v>5.46</v>
      </c>
      <c r="BH11" s="14">
        <v>0.626</v>
      </c>
      <c r="BI11" s="3">
        <v>0.99999999999999989</v>
      </c>
      <c r="BJ11" s="1">
        <v>284</v>
      </c>
      <c r="BK11" s="3">
        <v>6.72</v>
      </c>
      <c r="BL11" s="4">
        <v>0</v>
      </c>
      <c r="BM11" s="3">
        <v>6.72</v>
      </c>
      <c r="BN11" s="3">
        <v>3.38</v>
      </c>
      <c r="BO11" s="1">
        <v>4.04</v>
      </c>
      <c r="BP11" s="1">
        <v>3.38</v>
      </c>
      <c r="BQ11" s="1">
        <v>42.3</v>
      </c>
      <c r="BR11" s="1" t="s">
        <v>98</v>
      </c>
      <c r="BS11" s="1">
        <v>42.3</v>
      </c>
      <c r="BT11" s="1">
        <v>20.8</v>
      </c>
      <c r="BU11" s="1">
        <v>17.399999999999999</v>
      </c>
      <c r="BV11" s="1">
        <v>20.8</v>
      </c>
      <c r="BW11" s="1" t="s">
        <v>98</v>
      </c>
      <c r="BX11" s="1" t="s">
        <v>98</v>
      </c>
      <c r="BY11" s="2">
        <v>30</v>
      </c>
      <c r="BZ11" s="2">
        <v>30</v>
      </c>
      <c r="CA11" s="2">
        <v>40</v>
      </c>
      <c r="CB11" s="1" t="s">
        <v>98</v>
      </c>
      <c r="CC11" s="1" t="s">
        <v>98</v>
      </c>
      <c r="CD11" s="1" t="s">
        <v>98</v>
      </c>
      <c r="CE11" s="1" t="s">
        <v>98</v>
      </c>
      <c r="CF11" s="1" t="s">
        <v>98</v>
      </c>
      <c r="CG11" s="4">
        <f>Beams!$B$11/F11</f>
        <v>591.57894736842104</v>
      </c>
      <c r="CH11" s="4">
        <f>Beams!$B$9/AO11</f>
        <v>453.22580645161287</v>
      </c>
      <c r="CI11" s="4">
        <f>Beams!$C$9/AS11</f>
        <v>453.22580645161287</v>
      </c>
      <c r="CJ11" s="4">
        <f>1.5*Beams!$B$8/(O11*V11)</f>
        <v>1686</v>
      </c>
      <c r="CK11" s="4">
        <f>1.5*Beams!$C$8/(G11*V11)</f>
        <v>1686</v>
      </c>
      <c r="CL11" s="4">
        <f>Beams!$B$12*V11/AX11</f>
        <v>1739.938080495356</v>
      </c>
      <c r="CN11">
        <f t="shared" si="0"/>
        <v>4455.7869261648248</v>
      </c>
      <c r="CO11" s="4">
        <f t="shared" si="1"/>
        <v>4455.7869261648248</v>
      </c>
      <c r="CP11" s="4"/>
      <c r="CQ11" s="3">
        <f>MIN(Beams!$B$21:$B$22)/MAX(CL11:CP11)-1</f>
        <v>3.4885449711605387</v>
      </c>
    </row>
    <row r="12" spans="1:95" x14ac:dyDescent="0.55000000000000004">
      <c r="A12" s="1" t="s">
        <v>542</v>
      </c>
      <c r="B12" s="1" t="s">
        <v>551</v>
      </c>
      <c r="C12" s="1" t="s">
        <v>551</v>
      </c>
      <c r="D12" s="1" t="s">
        <v>98</v>
      </c>
      <c r="E12" s="2">
        <v>56.9</v>
      </c>
      <c r="F12" s="2">
        <v>16.8</v>
      </c>
      <c r="G12" s="2">
        <v>10</v>
      </c>
      <c r="H12" s="11" t="s">
        <v>98</v>
      </c>
      <c r="I12" s="1" t="s">
        <v>98</v>
      </c>
      <c r="J12" s="1" t="s">
        <v>98</v>
      </c>
      <c r="K12" s="1" t="s">
        <v>98</v>
      </c>
      <c r="L12" s="1" t="s">
        <v>98</v>
      </c>
      <c r="M12" s="11" t="s">
        <v>98</v>
      </c>
      <c r="N12" s="1" t="s">
        <v>98</v>
      </c>
      <c r="O12" s="2">
        <v>10</v>
      </c>
      <c r="P12" s="1" t="s">
        <v>98</v>
      </c>
      <c r="Q12" s="1" t="s">
        <v>98</v>
      </c>
      <c r="R12" s="11" t="s">
        <v>98</v>
      </c>
      <c r="S12" s="11" t="s">
        <v>98</v>
      </c>
      <c r="T12" s="1" t="s">
        <v>98</v>
      </c>
      <c r="U12" s="11" t="s">
        <v>98</v>
      </c>
      <c r="V12" s="1">
        <v>0.875</v>
      </c>
      <c r="W12" s="1" t="s">
        <v>98</v>
      </c>
      <c r="X12" s="1" t="s">
        <v>98</v>
      </c>
      <c r="Y12" s="3">
        <v>1.68</v>
      </c>
      <c r="Z12" s="13">
        <v>1.6875</v>
      </c>
      <c r="AA12" s="11" t="s">
        <v>98</v>
      </c>
      <c r="AB12" s="3">
        <v>2.8</v>
      </c>
      <c r="AC12" s="3">
        <v>2.8</v>
      </c>
      <c r="AD12" s="1" t="s">
        <v>98</v>
      </c>
      <c r="AE12" s="14">
        <v>0.84</v>
      </c>
      <c r="AF12" s="14">
        <v>0.84</v>
      </c>
      <c r="AG12" s="1" t="s">
        <v>98</v>
      </c>
      <c r="AH12" s="2">
        <v>11.4</v>
      </c>
      <c r="AI12" s="1" t="s">
        <v>98</v>
      </c>
      <c r="AJ12" s="1" t="s">
        <v>98</v>
      </c>
      <c r="AK12" s="1" t="s">
        <v>98</v>
      </c>
      <c r="AL12" s="1" t="s">
        <v>98</v>
      </c>
      <c r="AM12" s="4">
        <v>158</v>
      </c>
      <c r="AN12" s="2">
        <v>39.9</v>
      </c>
      <c r="AO12" s="2">
        <v>21.9</v>
      </c>
      <c r="AP12" s="3">
        <v>3.07</v>
      </c>
      <c r="AQ12" s="4">
        <v>158</v>
      </c>
      <c r="AR12" s="2">
        <v>39.9</v>
      </c>
      <c r="AS12" s="2">
        <v>21.9</v>
      </c>
      <c r="AT12" s="3">
        <v>3.07</v>
      </c>
      <c r="AU12" s="1">
        <v>62.8</v>
      </c>
      <c r="AV12" s="1">
        <v>1.93</v>
      </c>
      <c r="AW12" s="1">
        <v>15.9</v>
      </c>
      <c r="AX12" s="3">
        <v>4.3899999999999997</v>
      </c>
      <c r="AY12" s="2">
        <v>32.5</v>
      </c>
      <c r="AZ12" s="1" t="s">
        <v>98</v>
      </c>
      <c r="BA12" s="1" t="s">
        <v>98</v>
      </c>
      <c r="BB12" s="1" t="s">
        <v>98</v>
      </c>
      <c r="BC12" s="1" t="s">
        <v>98</v>
      </c>
      <c r="BD12" s="1" t="s">
        <v>98</v>
      </c>
      <c r="BE12" s="1" t="s">
        <v>98</v>
      </c>
      <c r="BF12" s="1" t="s">
        <v>98</v>
      </c>
      <c r="BG12" s="3">
        <v>5.47</v>
      </c>
      <c r="BH12" s="14">
        <v>0.627</v>
      </c>
      <c r="BI12" s="3">
        <v>0.99999999999999989</v>
      </c>
      <c r="BJ12" s="1">
        <v>253</v>
      </c>
      <c r="BK12" s="3">
        <v>6.76</v>
      </c>
      <c r="BL12" s="4">
        <v>0</v>
      </c>
      <c r="BM12" s="3">
        <v>6.76</v>
      </c>
      <c r="BN12" s="3">
        <v>3.42</v>
      </c>
      <c r="BO12" s="1">
        <v>3.96</v>
      </c>
      <c r="BP12" s="1">
        <v>3.42</v>
      </c>
      <c r="BQ12" s="1">
        <v>37.4</v>
      </c>
      <c r="BR12" s="1" t="s">
        <v>98</v>
      </c>
      <c r="BS12" s="1">
        <v>37.4</v>
      </c>
      <c r="BT12" s="1">
        <v>18.399999999999999</v>
      </c>
      <c r="BU12" s="1">
        <v>15.9</v>
      </c>
      <c r="BV12" s="1">
        <v>18.399999999999999</v>
      </c>
      <c r="BW12" s="1" t="s">
        <v>98</v>
      </c>
      <c r="BX12" s="1" t="s">
        <v>98</v>
      </c>
      <c r="BY12" s="2">
        <v>30</v>
      </c>
      <c r="BZ12" s="2">
        <v>30</v>
      </c>
      <c r="CA12" s="2">
        <v>40</v>
      </c>
      <c r="CB12" s="1" t="s">
        <v>98</v>
      </c>
      <c r="CC12" s="1" t="s">
        <v>98</v>
      </c>
      <c r="CD12" s="1" t="s">
        <v>98</v>
      </c>
      <c r="CE12" s="1" t="s">
        <v>98</v>
      </c>
      <c r="CF12" s="1" t="s">
        <v>98</v>
      </c>
      <c r="CG12" s="4">
        <f>Beams!$B$11/F12</f>
        <v>669.04761904761904</v>
      </c>
      <c r="CH12" s="4">
        <f>Beams!$B$9/AO12</f>
        <v>513.24200913242009</v>
      </c>
      <c r="CI12" s="4">
        <f>Beams!$C$9/AS12</f>
        <v>513.24200913242009</v>
      </c>
      <c r="CJ12" s="4">
        <f>1.5*Beams!$B$8/(O12*V12)</f>
        <v>1926.8571428571429</v>
      </c>
      <c r="CK12" s="4">
        <f>1.5*Beams!$C$8/(G12*V12)</f>
        <v>1926.8571428571429</v>
      </c>
      <c r="CL12" s="4">
        <f>Beams!$B$12*V12/AX12</f>
        <v>2240.3189066059226</v>
      </c>
      <c r="CN12">
        <f t="shared" si="0"/>
        <v>5391.6833447406862</v>
      </c>
      <c r="CO12" s="4">
        <f t="shared" si="1"/>
        <v>5391.6833447406862</v>
      </c>
      <c r="CP12" s="4"/>
      <c r="CQ12" s="3">
        <f>MIN(Beams!$B$21:$B$22)/MAX(CL12:CP12)-1</f>
        <v>2.709416655469759</v>
      </c>
    </row>
    <row r="13" spans="1:95" x14ac:dyDescent="0.55000000000000004">
      <c r="A13" s="1" t="s">
        <v>542</v>
      </c>
      <c r="B13" s="1" t="s">
        <v>552</v>
      </c>
      <c r="C13" s="1" t="s">
        <v>552</v>
      </c>
      <c r="D13" s="1" t="s">
        <v>98</v>
      </c>
      <c r="E13" s="2">
        <v>49.1</v>
      </c>
      <c r="F13" s="2">
        <v>14.5</v>
      </c>
      <c r="G13" s="2">
        <v>10</v>
      </c>
      <c r="H13" s="11" t="s">
        <v>98</v>
      </c>
      <c r="I13" s="1" t="s">
        <v>98</v>
      </c>
      <c r="J13" s="1" t="s">
        <v>98</v>
      </c>
      <c r="K13" s="1" t="s">
        <v>98</v>
      </c>
      <c r="L13" s="1" t="s">
        <v>98</v>
      </c>
      <c r="M13" s="11" t="s">
        <v>98</v>
      </c>
      <c r="N13" s="1" t="s">
        <v>98</v>
      </c>
      <c r="O13" s="2">
        <v>10</v>
      </c>
      <c r="P13" s="1" t="s">
        <v>98</v>
      </c>
      <c r="Q13" s="1" t="s">
        <v>98</v>
      </c>
      <c r="R13" s="11" t="s">
        <v>98</v>
      </c>
      <c r="S13" s="11" t="s">
        <v>98</v>
      </c>
      <c r="T13" s="1" t="s">
        <v>98</v>
      </c>
      <c r="U13" s="11" t="s">
        <v>98</v>
      </c>
      <c r="V13" s="14">
        <v>0.75</v>
      </c>
      <c r="W13" s="1" t="s">
        <v>98</v>
      </c>
      <c r="X13" s="1" t="s">
        <v>98</v>
      </c>
      <c r="Y13" s="3">
        <v>1.55</v>
      </c>
      <c r="Z13" s="13">
        <v>1.5625</v>
      </c>
      <c r="AA13" s="11" t="s">
        <v>98</v>
      </c>
      <c r="AB13" s="3">
        <v>2.76</v>
      </c>
      <c r="AC13" s="1">
        <v>2.76</v>
      </c>
      <c r="AD13" s="1" t="s">
        <v>98</v>
      </c>
      <c r="AE13" s="14">
        <v>0.72499999999999998</v>
      </c>
      <c r="AF13" s="1">
        <v>0.72499999999999998</v>
      </c>
      <c r="AG13" s="1" t="s">
        <v>98</v>
      </c>
      <c r="AH13" s="2">
        <v>13.3</v>
      </c>
      <c r="AI13" s="1" t="s">
        <v>98</v>
      </c>
      <c r="AJ13" s="1" t="s">
        <v>98</v>
      </c>
      <c r="AK13" s="1" t="s">
        <v>98</v>
      </c>
      <c r="AL13" s="1" t="s">
        <v>98</v>
      </c>
      <c r="AM13" s="4">
        <v>139</v>
      </c>
      <c r="AN13" s="2">
        <v>34.6</v>
      </c>
      <c r="AO13" s="2">
        <v>19.2</v>
      </c>
      <c r="AP13" s="3">
        <v>3.1</v>
      </c>
      <c r="AQ13" s="4">
        <v>139</v>
      </c>
      <c r="AR13" s="2">
        <v>34.6</v>
      </c>
      <c r="AS13" s="2">
        <v>19.2</v>
      </c>
      <c r="AT13" s="3">
        <v>3.1</v>
      </c>
      <c r="AU13" s="1">
        <v>55.7</v>
      </c>
      <c r="AV13" s="1">
        <v>1.96</v>
      </c>
      <c r="AW13" s="1">
        <v>14.3</v>
      </c>
      <c r="AX13" s="3">
        <v>2.8</v>
      </c>
      <c r="AY13" s="2">
        <v>20.9</v>
      </c>
      <c r="AZ13" s="1" t="s">
        <v>98</v>
      </c>
      <c r="BA13" s="1" t="s">
        <v>98</v>
      </c>
      <c r="BB13" s="1" t="s">
        <v>98</v>
      </c>
      <c r="BC13" s="1" t="s">
        <v>98</v>
      </c>
      <c r="BD13" s="1" t="s">
        <v>98</v>
      </c>
      <c r="BE13" s="1" t="s">
        <v>98</v>
      </c>
      <c r="BF13" s="1" t="s">
        <v>98</v>
      </c>
      <c r="BG13" s="3">
        <v>5.53</v>
      </c>
      <c r="BH13" s="14">
        <v>0.628</v>
      </c>
      <c r="BI13" s="3">
        <v>0.99999999999999989</v>
      </c>
      <c r="BJ13" s="1">
        <v>222</v>
      </c>
      <c r="BK13" s="3">
        <v>6.81</v>
      </c>
      <c r="BL13" s="4">
        <v>0</v>
      </c>
      <c r="BM13" s="3">
        <v>6.81</v>
      </c>
      <c r="BN13" s="3">
        <v>3.43</v>
      </c>
      <c r="BO13" s="3">
        <v>3.9</v>
      </c>
      <c r="BP13" s="3">
        <v>3.43</v>
      </c>
      <c r="BQ13" s="1">
        <v>32.6</v>
      </c>
      <c r="BR13" s="1" t="s">
        <v>98</v>
      </c>
      <c r="BS13" s="1">
        <v>32.6</v>
      </c>
      <c r="BT13" s="1">
        <v>16.2</v>
      </c>
      <c r="BU13" s="1">
        <v>14.3</v>
      </c>
      <c r="BV13" s="1">
        <v>16.2</v>
      </c>
      <c r="BW13" s="1" t="s">
        <v>98</v>
      </c>
      <c r="BX13" s="1" t="s">
        <v>98</v>
      </c>
      <c r="BY13" s="2">
        <v>30</v>
      </c>
      <c r="BZ13" s="2">
        <v>30</v>
      </c>
      <c r="CA13" s="2">
        <v>40</v>
      </c>
      <c r="CB13" s="1" t="s">
        <v>98</v>
      </c>
      <c r="CC13" s="1" t="s">
        <v>98</v>
      </c>
      <c r="CD13" s="1" t="s">
        <v>98</v>
      </c>
      <c r="CE13" s="1" t="s">
        <v>98</v>
      </c>
      <c r="CF13" s="1" t="s">
        <v>98</v>
      </c>
      <c r="CG13" s="4">
        <f>Beams!$B$11/F13</f>
        <v>775.17241379310349</v>
      </c>
      <c r="CH13" s="4">
        <f>Beams!$B$9/AO13</f>
        <v>585.41666666666674</v>
      </c>
      <c r="CI13" s="4">
        <f>Beams!$C$9/AS13</f>
        <v>585.41666666666674</v>
      </c>
      <c r="CJ13" s="4">
        <f>1.5*Beams!$B$8/(O13*V13)</f>
        <v>2248</v>
      </c>
      <c r="CK13" s="4">
        <f>1.5*Beams!$C$8/(G13*V13)</f>
        <v>2248</v>
      </c>
      <c r="CL13" s="4">
        <f>Beams!$B$12*V13/AX13</f>
        <v>3010.7142857142858</v>
      </c>
      <c r="CN13">
        <f t="shared" si="0"/>
        <v>6792.6910645532353</v>
      </c>
      <c r="CO13" s="4">
        <f t="shared" si="1"/>
        <v>6792.6910645532353</v>
      </c>
      <c r="CP13" s="4"/>
      <c r="CQ13" s="3">
        <f>MIN(Beams!$B$21:$B$22)/MAX(CL13:CP13)-1</f>
        <v>1.9443411764105347</v>
      </c>
    </row>
    <row r="14" spans="1:95" x14ac:dyDescent="0.55000000000000004">
      <c r="A14" s="1" t="s">
        <v>542</v>
      </c>
      <c r="B14" s="1" t="s">
        <v>553</v>
      </c>
      <c r="C14" s="1" t="s">
        <v>553</v>
      </c>
      <c r="D14" s="1" t="s">
        <v>98</v>
      </c>
      <c r="E14" s="2">
        <v>56.9</v>
      </c>
      <c r="F14" s="2">
        <v>16.8</v>
      </c>
      <c r="G14" s="3">
        <v>8</v>
      </c>
      <c r="H14" s="11" t="s">
        <v>98</v>
      </c>
      <c r="I14" s="1" t="s">
        <v>98</v>
      </c>
      <c r="J14" s="1" t="s">
        <v>98</v>
      </c>
      <c r="K14" s="1" t="s">
        <v>98</v>
      </c>
      <c r="L14" s="1" t="s">
        <v>98</v>
      </c>
      <c r="M14" s="11" t="s">
        <v>98</v>
      </c>
      <c r="N14" s="11" t="s">
        <v>98</v>
      </c>
      <c r="O14" s="3">
        <v>8</v>
      </c>
      <c r="P14" s="1" t="s">
        <v>98</v>
      </c>
      <c r="Q14" s="1" t="s">
        <v>98</v>
      </c>
      <c r="R14" s="11" t="s">
        <v>98</v>
      </c>
      <c r="S14" s="13" t="s">
        <v>98</v>
      </c>
      <c r="T14" s="1" t="s">
        <v>98</v>
      </c>
      <c r="U14" s="13" t="s">
        <v>98</v>
      </c>
      <c r="V14" s="3">
        <v>1.1299999999999999</v>
      </c>
      <c r="W14" s="1" t="s">
        <v>98</v>
      </c>
      <c r="X14" s="1" t="s">
        <v>98</v>
      </c>
      <c r="Y14" s="3">
        <v>1.75</v>
      </c>
      <c r="Z14" s="13">
        <v>1.75</v>
      </c>
      <c r="AA14" s="13" t="s">
        <v>98</v>
      </c>
      <c r="AB14" s="3">
        <v>2.4</v>
      </c>
      <c r="AC14" s="3">
        <v>2.4</v>
      </c>
      <c r="AD14" s="1" t="s">
        <v>98</v>
      </c>
      <c r="AE14" s="3">
        <v>1.05</v>
      </c>
      <c r="AF14" s="3">
        <v>1.05</v>
      </c>
      <c r="AG14" s="1" t="s">
        <v>98</v>
      </c>
      <c r="AH14" s="1">
        <v>7.08</v>
      </c>
      <c r="AI14" s="1" t="s">
        <v>98</v>
      </c>
      <c r="AJ14" s="1" t="s">
        <v>98</v>
      </c>
      <c r="AK14" s="1" t="s">
        <v>98</v>
      </c>
      <c r="AL14" s="1" t="s">
        <v>98</v>
      </c>
      <c r="AM14" s="2">
        <v>98.1</v>
      </c>
      <c r="AN14" s="2">
        <v>31.6</v>
      </c>
      <c r="AO14" s="2">
        <v>17.5</v>
      </c>
      <c r="AP14" s="3">
        <v>2.41</v>
      </c>
      <c r="AQ14" s="2">
        <v>98.1</v>
      </c>
      <c r="AR14" s="2">
        <v>31.6</v>
      </c>
      <c r="AS14" s="2">
        <v>17.5</v>
      </c>
      <c r="AT14" s="3">
        <v>2.41</v>
      </c>
      <c r="AU14" s="1">
        <v>40.700000000000003</v>
      </c>
      <c r="AV14" s="3">
        <v>1.56</v>
      </c>
      <c r="AW14" s="2">
        <v>12</v>
      </c>
      <c r="AX14" s="3">
        <v>7.13</v>
      </c>
      <c r="AY14" s="2">
        <v>32.5</v>
      </c>
      <c r="AZ14" s="1" t="s">
        <v>98</v>
      </c>
      <c r="BA14" s="1" t="s">
        <v>98</v>
      </c>
      <c r="BB14" s="1" t="s">
        <v>98</v>
      </c>
      <c r="BC14" s="1" t="s">
        <v>98</v>
      </c>
      <c r="BD14" s="1" t="s">
        <v>98</v>
      </c>
      <c r="BE14" s="1" t="s">
        <v>98</v>
      </c>
      <c r="BF14" s="1" t="s">
        <v>98</v>
      </c>
      <c r="BG14" s="3">
        <v>4.29</v>
      </c>
      <c r="BH14" s="17">
        <v>0.63</v>
      </c>
      <c r="BI14" s="16">
        <v>1</v>
      </c>
      <c r="BJ14" s="1">
        <v>155</v>
      </c>
      <c r="BK14" s="3">
        <v>5.26</v>
      </c>
      <c r="BL14" s="4">
        <v>0</v>
      </c>
      <c r="BM14" s="3">
        <v>5.26</v>
      </c>
      <c r="BN14" s="3">
        <v>2.66</v>
      </c>
      <c r="BO14" s="1">
        <v>3.39</v>
      </c>
      <c r="BP14" s="1">
        <v>2.66</v>
      </c>
      <c r="BQ14" s="1">
        <v>29.5</v>
      </c>
      <c r="BR14" s="1" t="s">
        <v>98</v>
      </c>
      <c r="BS14" s="1">
        <v>29.5</v>
      </c>
      <c r="BT14" s="1">
        <v>15.3</v>
      </c>
      <c r="BU14" s="2">
        <v>12</v>
      </c>
      <c r="BV14" s="1">
        <v>15.3</v>
      </c>
      <c r="BW14" s="35" t="s">
        <v>98</v>
      </c>
      <c r="BX14" s="35" t="s">
        <v>98</v>
      </c>
      <c r="BY14" s="2">
        <v>24</v>
      </c>
      <c r="BZ14" s="2">
        <v>24</v>
      </c>
      <c r="CA14" s="2">
        <v>32</v>
      </c>
      <c r="CB14" s="35" t="s">
        <v>98</v>
      </c>
      <c r="CC14" s="35" t="s">
        <v>98</v>
      </c>
      <c r="CD14" s="1" t="s">
        <v>98</v>
      </c>
      <c r="CE14" s="1" t="s">
        <v>98</v>
      </c>
      <c r="CF14" s="1" t="s">
        <v>98</v>
      </c>
      <c r="CG14" s="4">
        <f>Beams!$B$11/F14</f>
        <v>669.04761904761904</v>
      </c>
      <c r="CH14" s="4">
        <f>Beams!$B$9/AO14</f>
        <v>642.28571428571433</v>
      </c>
      <c r="CI14" s="4">
        <f>Beams!$C$9/AS14</f>
        <v>642.28571428571433</v>
      </c>
      <c r="CJ14" s="4">
        <f>1.5*Beams!$B$8/(O14*V14)</f>
        <v>1865.0442477876109</v>
      </c>
      <c r="CK14" s="4">
        <f>1.5*Beams!$C$8/(G14*V14)</f>
        <v>1865.0442477876109</v>
      </c>
      <c r="CL14" s="4">
        <f>Beams!$B$12*V14/AX14</f>
        <v>1781.3744740532959</v>
      </c>
      <c r="CN14">
        <f t="shared" si="0"/>
        <v>4875.6212498780997</v>
      </c>
      <c r="CO14" s="4">
        <f t="shared" si="1"/>
        <v>4875.6212498780997</v>
      </c>
      <c r="CP14" s="4"/>
      <c r="CQ14" s="3">
        <f>MIN(Beams!$B$21:$B$22)/MAX(CL14:CP14)-1</f>
        <v>3.1020413553452375</v>
      </c>
    </row>
    <row r="15" spans="1:95" x14ac:dyDescent="0.55000000000000004">
      <c r="A15" s="1" t="s">
        <v>542</v>
      </c>
      <c r="B15" s="1" t="s">
        <v>554</v>
      </c>
      <c r="C15" s="1" t="s">
        <v>554</v>
      </c>
      <c r="D15" s="1" t="s">
        <v>98</v>
      </c>
      <c r="E15" s="2">
        <v>51</v>
      </c>
      <c r="F15" s="2">
        <v>15.1</v>
      </c>
      <c r="G15" s="3">
        <v>8</v>
      </c>
      <c r="H15" s="11" t="s">
        <v>98</v>
      </c>
      <c r="I15" s="1" t="s">
        <v>98</v>
      </c>
      <c r="J15" s="1" t="s">
        <v>98</v>
      </c>
      <c r="K15" s="1" t="s">
        <v>98</v>
      </c>
      <c r="L15" s="1" t="s">
        <v>98</v>
      </c>
      <c r="M15" s="11" t="s">
        <v>98</v>
      </c>
      <c r="N15" s="11" t="s">
        <v>98</v>
      </c>
      <c r="O15" s="3">
        <v>8</v>
      </c>
      <c r="P15" s="1" t="s">
        <v>98</v>
      </c>
      <c r="Q15" s="1" t="s">
        <v>98</v>
      </c>
      <c r="R15" s="11" t="s">
        <v>98</v>
      </c>
      <c r="S15" s="13" t="s">
        <v>98</v>
      </c>
      <c r="T15" s="1" t="s">
        <v>98</v>
      </c>
      <c r="U15" s="13" t="s">
        <v>98</v>
      </c>
      <c r="V15" s="3">
        <v>1</v>
      </c>
      <c r="W15" s="1" t="s">
        <v>98</v>
      </c>
      <c r="X15" s="1" t="s">
        <v>98</v>
      </c>
      <c r="Y15" s="3">
        <v>1.63</v>
      </c>
      <c r="Z15" s="13">
        <v>1.625</v>
      </c>
      <c r="AA15" s="13" t="s">
        <v>98</v>
      </c>
      <c r="AB15" s="3">
        <v>2.36</v>
      </c>
      <c r="AC15" s="3">
        <v>2.36</v>
      </c>
      <c r="AD15" s="1" t="s">
        <v>98</v>
      </c>
      <c r="AE15" s="14">
        <v>0.94399999999999995</v>
      </c>
      <c r="AF15" s="14">
        <v>0.94399999999999995</v>
      </c>
      <c r="AG15" s="1" t="s">
        <v>98</v>
      </c>
      <c r="AH15" s="3">
        <v>8</v>
      </c>
      <c r="AI15" s="1" t="s">
        <v>98</v>
      </c>
      <c r="AJ15" s="1" t="s">
        <v>98</v>
      </c>
      <c r="AK15" s="1" t="s">
        <v>98</v>
      </c>
      <c r="AL15" s="1" t="s">
        <v>98</v>
      </c>
      <c r="AM15" s="2">
        <v>89.1</v>
      </c>
      <c r="AN15" s="2">
        <v>28.5</v>
      </c>
      <c r="AO15" s="2">
        <v>15.8</v>
      </c>
      <c r="AP15" s="3">
        <v>2.4300000000000002</v>
      </c>
      <c r="AQ15" s="2">
        <v>89.1</v>
      </c>
      <c r="AR15" s="2">
        <v>28.5</v>
      </c>
      <c r="AS15" s="2">
        <v>15.8</v>
      </c>
      <c r="AT15" s="3">
        <v>2.4300000000000002</v>
      </c>
      <c r="AU15" s="1">
        <v>36.799999999999997</v>
      </c>
      <c r="AV15" s="3">
        <v>1.56</v>
      </c>
      <c r="AW15" s="2">
        <v>11</v>
      </c>
      <c r="AX15" s="3">
        <v>5.08</v>
      </c>
      <c r="AY15" s="2">
        <v>23.4</v>
      </c>
      <c r="AZ15" s="1" t="s">
        <v>98</v>
      </c>
      <c r="BA15" s="1" t="s">
        <v>98</v>
      </c>
      <c r="BB15" s="1" t="s">
        <v>98</v>
      </c>
      <c r="BC15" s="1" t="s">
        <v>98</v>
      </c>
      <c r="BD15" s="1" t="s">
        <v>98</v>
      </c>
      <c r="BE15" s="1" t="s">
        <v>98</v>
      </c>
      <c r="BF15" s="1" t="s">
        <v>98</v>
      </c>
      <c r="BG15" s="3">
        <v>4.32</v>
      </c>
      <c r="BH15" s="17">
        <v>0.63</v>
      </c>
      <c r="BI15" s="16">
        <v>1</v>
      </c>
      <c r="BJ15" s="1">
        <v>141</v>
      </c>
      <c r="BK15" s="3">
        <v>5.3</v>
      </c>
      <c r="BL15" s="4">
        <v>0</v>
      </c>
      <c r="BM15" s="3">
        <v>5.3</v>
      </c>
      <c r="BN15" s="3">
        <v>2.67</v>
      </c>
      <c r="BO15" s="1">
        <v>3.34</v>
      </c>
      <c r="BP15" s="1">
        <v>2.67</v>
      </c>
      <c r="BQ15" s="1">
        <v>26.6</v>
      </c>
      <c r="BR15" s="1" t="s">
        <v>98</v>
      </c>
      <c r="BS15" s="1">
        <v>26.6</v>
      </c>
      <c r="BT15" s="1">
        <v>13.8</v>
      </c>
      <c r="BU15" s="2">
        <v>11</v>
      </c>
      <c r="BV15" s="1">
        <v>13.8</v>
      </c>
      <c r="BW15" s="35" t="s">
        <v>98</v>
      </c>
      <c r="BX15" s="35" t="s">
        <v>98</v>
      </c>
      <c r="BY15" s="2">
        <v>24</v>
      </c>
      <c r="BZ15" s="2">
        <v>24</v>
      </c>
      <c r="CA15" s="2">
        <v>32</v>
      </c>
      <c r="CB15" s="35" t="s">
        <v>98</v>
      </c>
      <c r="CC15" s="35" t="s">
        <v>98</v>
      </c>
      <c r="CD15" s="1" t="s">
        <v>98</v>
      </c>
      <c r="CE15" s="1" t="s">
        <v>98</v>
      </c>
      <c r="CF15" s="1" t="s">
        <v>98</v>
      </c>
      <c r="CG15" s="4">
        <f>Beams!$B$11/F15</f>
        <v>744.37086092715231</v>
      </c>
      <c r="CH15" s="4">
        <f>Beams!$B$9/AO15</f>
        <v>711.39240506329111</v>
      </c>
      <c r="CI15" s="4">
        <f>Beams!$C$9/AS15</f>
        <v>711.39240506329111</v>
      </c>
      <c r="CJ15" s="4">
        <f>1.5*Beams!$B$8/(O15*V15)</f>
        <v>2107.5</v>
      </c>
      <c r="CK15" s="4">
        <f>1.5*Beams!$C$8/(G15*V15)</f>
        <v>2107.5</v>
      </c>
      <c r="CL15" s="4">
        <f>Beams!$B$12*V15/AX15</f>
        <v>2212.5984251968503</v>
      </c>
      <c r="CN15">
        <f t="shared" si="0"/>
        <v>5719.0915210486974</v>
      </c>
      <c r="CO15" s="4">
        <f t="shared" si="1"/>
        <v>5719.0915210486974</v>
      </c>
      <c r="CP15" s="4"/>
      <c r="CQ15" s="3">
        <f>MIN(Beams!$B$21:$B$22)/MAX(CL15:CP15)-1</f>
        <v>2.4970589168561941</v>
      </c>
    </row>
    <row r="16" spans="1:95" x14ac:dyDescent="0.55000000000000004">
      <c r="A16" s="1" t="s">
        <v>542</v>
      </c>
      <c r="B16" s="1" t="s">
        <v>555</v>
      </c>
      <c r="C16" s="1" t="s">
        <v>555</v>
      </c>
      <c r="D16" s="1" t="s">
        <v>98</v>
      </c>
      <c r="E16" s="2">
        <v>45</v>
      </c>
      <c r="F16" s="2">
        <v>13.3</v>
      </c>
      <c r="G16" s="3">
        <v>8</v>
      </c>
      <c r="H16" s="11" t="s">
        <v>98</v>
      </c>
      <c r="I16" s="1" t="s">
        <v>98</v>
      </c>
      <c r="J16" s="1" t="s">
        <v>98</v>
      </c>
      <c r="K16" s="1" t="s">
        <v>98</v>
      </c>
      <c r="L16" s="1" t="s">
        <v>98</v>
      </c>
      <c r="M16" s="11" t="s">
        <v>98</v>
      </c>
      <c r="N16" s="11" t="s">
        <v>98</v>
      </c>
      <c r="O16" s="3">
        <v>8</v>
      </c>
      <c r="P16" s="1" t="s">
        <v>98</v>
      </c>
      <c r="Q16" s="1" t="s">
        <v>98</v>
      </c>
      <c r="R16" s="11" t="s">
        <v>98</v>
      </c>
      <c r="S16" s="13" t="s">
        <v>98</v>
      </c>
      <c r="T16" s="1" t="s">
        <v>98</v>
      </c>
      <c r="U16" s="13" t="s">
        <v>98</v>
      </c>
      <c r="V16" s="14">
        <v>0.875</v>
      </c>
      <c r="W16" s="1" t="s">
        <v>98</v>
      </c>
      <c r="X16" s="1" t="s">
        <v>98</v>
      </c>
      <c r="Y16" s="3">
        <v>1.5</v>
      </c>
      <c r="Z16" s="13">
        <v>1.5</v>
      </c>
      <c r="AA16" s="13" t="s">
        <v>98</v>
      </c>
      <c r="AB16" s="3">
        <v>2.31</v>
      </c>
      <c r="AC16" s="3">
        <v>2.31</v>
      </c>
      <c r="AD16" s="1" t="s">
        <v>98</v>
      </c>
      <c r="AE16" s="14">
        <v>0.83099999999999996</v>
      </c>
      <c r="AF16" s="14">
        <v>0.83099999999999996</v>
      </c>
      <c r="AG16" s="1" t="s">
        <v>98</v>
      </c>
      <c r="AH16" s="1">
        <v>9.14</v>
      </c>
      <c r="AI16" s="1" t="s">
        <v>98</v>
      </c>
      <c r="AJ16" s="1" t="s">
        <v>98</v>
      </c>
      <c r="AK16" s="1" t="s">
        <v>98</v>
      </c>
      <c r="AL16" s="1" t="s">
        <v>98</v>
      </c>
      <c r="AM16" s="2">
        <v>79.7</v>
      </c>
      <c r="AN16" s="2">
        <v>25.3</v>
      </c>
      <c r="AO16" s="2">
        <v>14</v>
      </c>
      <c r="AP16" s="3">
        <v>2.4500000000000002</v>
      </c>
      <c r="AQ16" s="2">
        <v>79.7</v>
      </c>
      <c r="AR16" s="2">
        <v>25.3</v>
      </c>
      <c r="AS16" s="2">
        <v>14</v>
      </c>
      <c r="AT16" s="3">
        <v>2.4500000000000002</v>
      </c>
      <c r="AU16" s="1">
        <v>32.700000000000003</v>
      </c>
      <c r="AV16" s="3">
        <v>1.57</v>
      </c>
      <c r="AW16" s="2">
        <v>10</v>
      </c>
      <c r="AX16" s="3">
        <v>3.46</v>
      </c>
      <c r="AY16" s="2">
        <v>16.100000000000001</v>
      </c>
      <c r="AZ16" s="1" t="s">
        <v>98</v>
      </c>
      <c r="BA16" s="1" t="s">
        <v>98</v>
      </c>
      <c r="BB16" s="1" t="s">
        <v>98</v>
      </c>
      <c r="BC16" s="1" t="s">
        <v>98</v>
      </c>
      <c r="BD16" s="1" t="s">
        <v>98</v>
      </c>
      <c r="BE16" s="1" t="s">
        <v>98</v>
      </c>
      <c r="BF16" s="1" t="s">
        <v>98</v>
      </c>
      <c r="BG16" s="3">
        <v>4.3600000000000003</v>
      </c>
      <c r="BH16" s="17">
        <v>0.63</v>
      </c>
      <c r="BI16" s="16">
        <v>1</v>
      </c>
      <c r="BJ16" s="1">
        <v>127</v>
      </c>
      <c r="BK16" s="3">
        <v>5.35</v>
      </c>
      <c r="BL16" s="4">
        <v>0</v>
      </c>
      <c r="BM16" s="3">
        <v>5.35</v>
      </c>
      <c r="BN16" s="3">
        <v>2.7</v>
      </c>
      <c r="BO16" s="1">
        <v>3.27</v>
      </c>
      <c r="BP16" s="3">
        <v>2.7</v>
      </c>
      <c r="BQ16" s="1">
        <v>23.7</v>
      </c>
      <c r="BR16" s="1" t="s">
        <v>98</v>
      </c>
      <c r="BS16" s="1">
        <v>23.7</v>
      </c>
      <c r="BT16" s="1">
        <v>12.1</v>
      </c>
      <c r="BU16" s="2">
        <v>10</v>
      </c>
      <c r="BV16" s="1">
        <v>12.1</v>
      </c>
      <c r="BW16" s="35" t="s">
        <v>98</v>
      </c>
      <c r="BX16" s="35" t="s">
        <v>98</v>
      </c>
      <c r="BY16" s="2">
        <v>24</v>
      </c>
      <c r="BZ16" s="2">
        <v>24</v>
      </c>
      <c r="CA16" s="2">
        <v>32</v>
      </c>
      <c r="CB16" s="35" t="s">
        <v>98</v>
      </c>
      <c r="CC16" s="35" t="s">
        <v>98</v>
      </c>
      <c r="CD16" s="1" t="s">
        <v>98</v>
      </c>
      <c r="CE16" s="1" t="s">
        <v>98</v>
      </c>
      <c r="CF16" s="1" t="s">
        <v>98</v>
      </c>
      <c r="CG16" s="4">
        <f>Beams!$B$11/F16</f>
        <v>845.11278195488717</v>
      </c>
      <c r="CH16" s="4">
        <f>Beams!$B$9/AO16</f>
        <v>802.85714285714289</v>
      </c>
      <c r="CI16" s="4">
        <f>Beams!$C$9/AS16</f>
        <v>802.85714285714289</v>
      </c>
      <c r="CJ16" s="4">
        <f>1.5*Beams!$B$8/(O16*V16)</f>
        <v>2408.5714285714284</v>
      </c>
      <c r="CK16" s="4">
        <f>1.5*Beams!$C$8/(G16*V16)</f>
        <v>2408.5714285714284</v>
      </c>
      <c r="CL16" s="4">
        <f>Beams!$B$12*V16/AX16</f>
        <v>2842.4855491329481</v>
      </c>
      <c r="CN16">
        <f t="shared" si="0"/>
        <v>6902.8526412129522</v>
      </c>
      <c r="CO16" s="4">
        <f t="shared" si="1"/>
        <v>6902.8526412129522</v>
      </c>
      <c r="CP16" s="4"/>
      <c r="CQ16" s="3">
        <f>MIN(Beams!$B$21:$B$22)/MAX(CL16:CP16)-1</f>
        <v>1.8973528828634607</v>
      </c>
    </row>
    <row r="17" spans="1:95" x14ac:dyDescent="0.55000000000000004">
      <c r="A17" s="1" t="s">
        <v>542</v>
      </c>
      <c r="B17" s="1" t="s">
        <v>556</v>
      </c>
      <c r="C17" s="1" t="s">
        <v>556</v>
      </c>
      <c r="D17" s="1" t="s">
        <v>98</v>
      </c>
      <c r="E17" s="2">
        <v>38.9</v>
      </c>
      <c r="F17" s="2">
        <v>11.5</v>
      </c>
      <c r="G17" s="3">
        <v>8</v>
      </c>
      <c r="H17" s="11" t="s">
        <v>98</v>
      </c>
      <c r="I17" s="1" t="s">
        <v>98</v>
      </c>
      <c r="J17" s="1" t="s">
        <v>98</v>
      </c>
      <c r="K17" s="1" t="s">
        <v>98</v>
      </c>
      <c r="L17" s="1" t="s">
        <v>98</v>
      </c>
      <c r="M17" s="11" t="s">
        <v>98</v>
      </c>
      <c r="N17" s="11" t="s">
        <v>98</v>
      </c>
      <c r="O17" s="3">
        <v>8</v>
      </c>
      <c r="P17" s="1" t="s">
        <v>98</v>
      </c>
      <c r="Q17" s="1" t="s">
        <v>98</v>
      </c>
      <c r="R17" s="11" t="s">
        <v>98</v>
      </c>
      <c r="S17" s="13" t="s">
        <v>98</v>
      </c>
      <c r="T17" s="1" t="s">
        <v>98</v>
      </c>
      <c r="U17" s="13" t="s">
        <v>98</v>
      </c>
      <c r="V17" s="14">
        <v>0.75</v>
      </c>
      <c r="W17" s="1" t="s">
        <v>98</v>
      </c>
      <c r="X17" s="1" t="s">
        <v>98</v>
      </c>
      <c r="Y17" s="3">
        <v>1.38</v>
      </c>
      <c r="Z17" s="13">
        <v>1.375</v>
      </c>
      <c r="AA17" s="13" t="s">
        <v>98</v>
      </c>
      <c r="AB17" s="3">
        <v>2.2599999999999998</v>
      </c>
      <c r="AC17" s="3">
        <v>2.2599999999999998</v>
      </c>
      <c r="AD17" s="1" t="s">
        <v>98</v>
      </c>
      <c r="AE17" s="14">
        <v>0.71899999999999997</v>
      </c>
      <c r="AF17" s="14">
        <v>0.71899999999999997</v>
      </c>
      <c r="AG17" s="1" t="s">
        <v>98</v>
      </c>
      <c r="AH17" s="1">
        <v>10.7</v>
      </c>
      <c r="AI17" s="1" t="s">
        <v>98</v>
      </c>
      <c r="AJ17" s="1" t="s">
        <v>98</v>
      </c>
      <c r="AK17" s="1" t="s">
        <v>98</v>
      </c>
      <c r="AL17" s="1" t="s">
        <v>98</v>
      </c>
      <c r="AM17" s="2">
        <v>69.900000000000006</v>
      </c>
      <c r="AN17" s="2">
        <v>22</v>
      </c>
      <c r="AO17" s="2">
        <v>12.2</v>
      </c>
      <c r="AP17" s="3">
        <v>2.46</v>
      </c>
      <c r="AQ17" s="2">
        <v>69.900000000000006</v>
      </c>
      <c r="AR17" s="2">
        <v>22</v>
      </c>
      <c r="AS17" s="2">
        <v>12.2</v>
      </c>
      <c r="AT17" s="3">
        <v>2.46</v>
      </c>
      <c r="AU17" s="1">
        <v>28.5</v>
      </c>
      <c r="AV17" s="3">
        <v>1.57</v>
      </c>
      <c r="AW17" s="1">
        <v>8.91</v>
      </c>
      <c r="AX17" s="3">
        <v>2.21</v>
      </c>
      <c r="AY17" s="2">
        <v>10.4</v>
      </c>
      <c r="AZ17" s="1" t="s">
        <v>98</v>
      </c>
      <c r="BA17" s="1" t="s">
        <v>98</v>
      </c>
      <c r="BB17" s="1" t="s">
        <v>98</v>
      </c>
      <c r="BC17" s="1" t="s">
        <v>98</v>
      </c>
      <c r="BD17" s="1" t="s">
        <v>98</v>
      </c>
      <c r="BE17" s="1" t="s">
        <v>98</v>
      </c>
      <c r="BF17" s="1" t="s">
        <v>98</v>
      </c>
      <c r="BG17" s="3">
        <v>4.3899999999999997</v>
      </c>
      <c r="BH17" s="17">
        <v>0.63</v>
      </c>
      <c r="BI17" s="16">
        <v>1</v>
      </c>
      <c r="BJ17" s="1">
        <v>111</v>
      </c>
      <c r="BK17" s="3">
        <v>5.39</v>
      </c>
      <c r="BL17" s="4">
        <v>0</v>
      </c>
      <c r="BM17" s="3">
        <v>5.39</v>
      </c>
      <c r="BN17" s="3">
        <v>2.73</v>
      </c>
      <c r="BO17" s="3">
        <v>3.2</v>
      </c>
      <c r="BP17" s="1">
        <v>2.73</v>
      </c>
      <c r="BQ17" s="1">
        <v>20.6</v>
      </c>
      <c r="BR17" s="1" t="s">
        <v>98</v>
      </c>
      <c r="BS17" s="1">
        <v>20.6</v>
      </c>
      <c r="BT17" s="1">
        <v>10.4</v>
      </c>
      <c r="BU17" s="1">
        <v>8.91</v>
      </c>
      <c r="BV17" s="1">
        <v>10.4</v>
      </c>
      <c r="BW17" s="35" t="s">
        <v>98</v>
      </c>
      <c r="BX17" s="35" t="s">
        <v>98</v>
      </c>
      <c r="BY17" s="2">
        <v>24</v>
      </c>
      <c r="BZ17" s="2">
        <v>24</v>
      </c>
      <c r="CA17" s="2">
        <v>32</v>
      </c>
      <c r="CB17" s="35" t="s">
        <v>98</v>
      </c>
      <c r="CC17" s="35" t="s">
        <v>98</v>
      </c>
      <c r="CD17" s="1" t="s">
        <v>98</v>
      </c>
      <c r="CE17" s="1" t="s">
        <v>98</v>
      </c>
      <c r="CF17" s="1" t="s">
        <v>98</v>
      </c>
      <c r="CG17" s="4">
        <f>Beams!$B$11/F17</f>
        <v>977.39130434782612</v>
      </c>
      <c r="CH17" s="4">
        <f>Beams!$B$9/AO17</f>
        <v>921.31147540983613</v>
      </c>
      <c r="CI17" s="4">
        <f>Beams!$C$9/AS17</f>
        <v>921.31147540983613</v>
      </c>
      <c r="CJ17" s="4">
        <f>1.5*Beams!$B$8/(O17*V17)</f>
        <v>2810</v>
      </c>
      <c r="CK17" s="4">
        <f>1.5*Beams!$C$8/(G17*V17)</f>
        <v>2810</v>
      </c>
      <c r="CL17" s="4">
        <f>Beams!$B$12*V17/AX17</f>
        <v>3814.4796380090497</v>
      </c>
      <c r="CN17">
        <f t="shared" si="0"/>
        <v>8677.0700772613818</v>
      </c>
      <c r="CO17" s="4">
        <f t="shared" si="1"/>
        <v>8677.0700772613818</v>
      </c>
      <c r="CP17" s="4"/>
      <c r="CQ17" s="3">
        <f>MIN(Beams!$B$21:$B$22)/MAX(CL17:CP17)-1</f>
        <v>1.3049254900465561</v>
      </c>
    </row>
    <row r="18" spans="1:95" x14ac:dyDescent="0.55000000000000004">
      <c r="A18" s="1" t="s">
        <v>542</v>
      </c>
      <c r="B18" s="1" t="s">
        <v>557</v>
      </c>
      <c r="C18" s="1" t="s">
        <v>557</v>
      </c>
      <c r="D18" s="1" t="s">
        <v>98</v>
      </c>
      <c r="E18" s="2">
        <v>32.700000000000003</v>
      </c>
      <c r="F18" s="3">
        <v>9.69</v>
      </c>
      <c r="G18" s="3">
        <v>8</v>
      </c>
      <c r="H18" s="11" t="s">
        <v>98</v>
      </c>
      <c r="I18" s="1" t="s">
        <v>98</v>
      </c>
      <c r="J18" s="1" t="s">
        <v>98</v>
      </c>
      <c r="K18" s="1" t="s">
        <v>98</v>
      </c>
      <c r="L18" s="1" t="s">
        <v>98</v>
      </c>
      <c r="M18" s="11" t="s">
        <v>98</v>
      </c>
      <c r="N18" s="11" t="s">
        <v>98</v>
      </c>
      <c r="O18" s="3">
        <v>8</v>
      </c>
      <c r="P18" s="1" t="s">
        <v>98</v>
      </c>
      <c r="Q18" s="1" t="s">
        <v>98</v>
      </c>
      <c r="R18" s="11" t="s">
        <v>98</v>
      </c>
      <c r="S18" s="13" t="s">
        <v>98</v>
      </c>
      <c r="T18" s="1" t="s">
        <v>98</v>
      </c>
      <c r="U18" s="13" t="s">
        <v>98</v>
      </c>
      <c r="V18" s="14">
        <v>0.625</v>
      </c>
      <c r="W18" s="1" t="s">
        <v>98</v>
      </c>
      <c r="X18" s="1" t="s">
        <v>98</v>
      </c>
      <c r="Y18" s="3">
        <v>1.25</v>
      </c>
      <c r="Z18" s="13">
        <v>1.25</v>
      </c>
      <c r="AA18" s="13" t="s">
        <v>98</v>
      </c>
      <c r="AB18" s="3">
        <v>2.21</v>
      </c>
      <c r="AC18" s="3">
        <v>2.21</v>
      </c>
      <c r="AD18" s="1" t="s">
        <v>98</v>
      </c>
      <c r="AE18" s="14">
        <v>0.60599999999999998</v>
      </c>
      <c r="AF18" s="14">
        <v>0.60599999999999998</v>
      </c>
      <c r="AG18" s="1" t="s">
        <v>98</v>
      </c>
      <c r="AH18" s="1">
        <v>12.8</v>
      </c>
      <c r="AI18" s="1" t="s">
        <v>98</v>
      </c>
      <c r="AJ18" s="1" t="s">
        <v>98</v>
      </c>
      <c r="AK18" s="1" t="s">
        <v>98</v>
      </c>
      <c r="AL18" s="1" t="s">
        <v>98</v>
      </c>
      <c r="AM18" s="2">
        <v>59.6</v>
      </c>
      <c r="AN18" s="2">
        <v>18.600000000000001</v>
      </c>
      <c r="AO18" s="2">
        <v>10.3</v>
      </c>
      <c r="AP18" s="3">
        <v>2.48</v>
      </c>
      <c r="AQ18" s="2">
        <v>59.6</v>
      </c>
      <c r="AR18" s="2">
        <v>18.600000000000001</v>
      </c>
      <c r="AS18" s="2">
        <v>10.3</v>
      </c>
      <c r="AT18" s="3">
        <v>2.48</v>
      </c>
      <c r="AU18" s="1">
        <v>24.2</v>
      </c>
      <c r="AV18" s="3">
        <v>1.58</v>
      </c>
      <c r="AW18" s="1">
        <v>7.73</v>
      </c>
      <c r="AX18" s="3">
        <v>1.3</v>
      </c>
      <c r="AY18" s="3">
        <v>6.16</v>
      </c>
      <c r="AZ18" s="1" t="s">
        <v>98</v>
      </c>
      <c r="BA18" s="1" t="s">
        <v>98</v>
      </c>
      <c r="BB18" s="1" t="s">
        <v>98</v>
      </c>
      <c r="BC18" s="1" t="s">
        <v>98</v>
      </c>
      <c r="BD18" s="1" t="s">
        <v>98</v>
      </c>
      <c r="BE18" s="1" t="s">
        <v>98</v>
      </c>
      <c r="BF18" s="1" t="s">
        <v>98</v>
      </c>
      <c r="BG18" s="3">
        <v>4.42</v>
      </c>
      <c r="BH18" s="17">
        <v>0.63</v>
      </c>
      <c r="BI18" s="16">
        <v>1</v>
      </c>
      <c r="BJ18" s="2">
        <v>95</v>
      </c>
      <c r="BK18" s="3">
        <v>5.44</v>
      </c>
      <c r="BL18" s="4">
        <v>0</v>
      </c>
      <c r="BM18" s="3">
        <v>5.44</v>
      </c>
      <c r="BN18" s="3">
        <v>2.75</v>
      </c>
      <c r="BO18" s="1">
        <v>3.13</v>
      </c>
      <c r="BP18" s="1">
        <v>2.75</v>
      </c>
      <c r="BQ18" s="1">
        <v>17.5</v>
      </c>
      <c r="BR18" s="1" t="s">
        <v>98</v>
      </c>
      <c r="BS18" s="1">
        <v>17.5</v>
      </c>
      <c r="BT18" s="3">
        <v>8.8000000000000007</v>
      </c>
      <c r="BU18" s="1">
        <v>7.73</v>
      </c>
      <c r="BV18" s="3">
        <v>8.8000000000000007</v>
      </c>
      <c r="BW18" s="35" t="s">
        <v>98</v>
      </c>
      <c r="BX18" s="35" t="s">
        <v>98</v>
      </c>
      <c r="BY18" s="2">
        <v>24</v>
      </c>
      <c r="BZ18" s="2">
        <v>24</v>
      </c>
      <c r="CA18" s="2">
        <v>32</v>
      </c>
      <c r="CB18" s="35" t="s">
        <v>98</v>
      </c>
      <c r="CC18" s="35" t="s">
        <v>98</v>
      </c>
      <c r="CD18" s="1" t="s">
        <v>98</v>
      </c>
      <c r="CE18" s="1" t="s">
        <v>98</v>
      </c>
      <c r="CF18" s="1" t="s">
        <v>98</v>
      </c>
      <c r="CG18" s="4">
        <f>Beams!$B$11/F18</f>
        <v>1159.9587203302374</v>
      </c>
      <c r="CH18" s="4">
        <f>Beams!$B$9/AO18</f>
        <v>1091.2621359223301</v>
      </c>
      <c r="CI18" s="4">
        <f>Beams!$C$9/AS18</f>
        <v>1091.2621359223301</v>
      </c>
      <c r="CJ18" s="4">
        <f>1.5*Beams!$B$8/(O18*V18)</f>
        <v>3372</v>
      </c>
      <c r="CK18" s="4">
        <f>1.5*Beams!$C$8/(G18*V18)</f>
        <v>3372</v>
      </c>
      <c r="CL18" s="4">
        <f>Beams!$B$12*V18/AX18</f>
        <v>5403.8461538461534</v>
      </c>
      <c r="CN18">
        <f t="shared" si="0"/>
        <v>11527.705943347621</v>
      </c>
      <c r="CO18" s="4">
        <f t="shared" si="1"/>
        <v>11527.705943347621</v>
      </c>
      <c r="CP18" s="4"/>
      <c r="CQ18" s="3">
        <f>MIN(Beams!$B$21:$B$22)/MAX(CL18:CP18)-1</f>
        <v>0.73495057024260313</v>
      </c>
    </row>
    <row r="19" spans="1:95" x14ac:dyDescent="0.55000000000000004">
      <c r="A19" s="1" t="s">
        <v>542</v>
      </c>
      <c r="B19" s="1" t="s">
        <v>558</v>
      </c>
      <c r="C19" s="1" t="s">
        <v>558</v>
      </c>
      <c r="D19" s="1" t="s">
        <v>98</v>
      </c>
      <c r="E19" s="2">
        <v>29.6</v>
      </c>
      <c r="F19" s="3">
        <v>8.77</v>
      </c>
      <c r="G19" s="3">
        <v>8</v>
      </c>
      <c r="H19" s="11" t="s">
        <v>98</v>
      </c>
      <c r="I19" s="1" t="s">
        <v>98</v>
      </c>
      <c r="J19" s="1" t="s">
        <v>98</v>
      </c>
      <c r="K19" s="1" t="s">
        <v>98</v>
      </c>
      <c r="L19" s="1" t="s">
        <v>98</v>
      </c>
      <c r="M19" s="11" t="s">
        <v>98</v>
      </c>
      <c r="N19" s="11" t="s">
        <v>98</v>
      </c>
      <c r="O19" s="3">
        <v>8</v>
      </c>
      <c r="P19" s="1" t="s">
        <v>98</v>
      </c>
      <c r="Q19" s="1" t="s">
        <v>98</v>
      </c>
      <c r="R19" s="11" t="s">
        <v>98</v>
      </c>
      <c r="S19" s="13" t="s">
        <v>98</v>
      </c>
      <c r="T19" s="1" t="s">
        <v>98</v>
      </c>
      <c r="U19" s="13" t="s">
        <v>98</v>
      </c>
      <c r="V19" s="14">
        <v>0.56299999999999994</v>
      </c>
      <c r="W19" s="1" t="s">
        <v>98</v>
      </c>
      <c r="X19" s="1" t="s">
        <v>98</v>
      </c>
      <c r="Y19" s="3">
        <v>1.19</v>
      </c>
      <c r="Z19" s="13">
        <v>1.1875</v>
      </c>
      <c r="AA19" s="13" t="s">
        <v>98</v>
      </c>
      <c r="AB19" s="3">
        <v>2.19</v>
      </c>
      <c r="AC19" s="3">
        <v>2.19</v>
      </c>
      <c r="AD19" s="1" t="s">
        <v>98</v>
      </c>
      <c r="AE19" s="14">
        <v>0.54800000000000004</v>
      </c>
      <c r="AF19" s="14">
        <v>0.54800000000000004</v>
      </c>
      <c r="AG19" s="1" t="s">
        <v>98</v>
      </c>
      <c r="AH19" s="1">
        <v>14.2</v>
      </c>
      <c r="AI19" s="1" t="s">
        <v>98</v>
      </c>
      <c r="AJ19" s="1" t="s">
        <v>98</v>
      </c>
      <c r="AK19" s="1" t="s">
        <v>98</v>
      </c>
      <c r="AL19" s="1" t="s">
        <v>98</v>
      </c>
      <c r="AM19" s="2">
        <v>54.2</v>
      </c>
      <c r="AN19" s="2">
        <v>16.8</v>
      </c>
      <c r="AO19" s="3">
        <v>9.33</v>
      </c>
      <c r="AP19" s="3">
        <v>2.4900000000000002</v>
      </c>
      <c r="AQ19" s="2">
        <v>54.2</v>
      </c>
      <c r="AR19" s="2">
        <v>16.8</v>
      </c>
      <c r="AS19" s="3">
        <v>9.33</v>
      </c>
      <c r="AT19" s="3">
        <v>2.4900000000000002</v>
      </c>
      <c r="AU19" s="1">
        <v>21.9</v>
      </c>
      <c r="AV19" s="3">
        <v>1.58</v>
      </c>
      <c r="AW19" s="1">
        <v>7.06</v>
      </c>
      <c r="AX19" s="14">
        <v>0.96099999999999997</v>
      </c>
      <c r="AY19" s="3">
        <v>4.55</v>
      </c>
      <c r="AZ19" s="1" t="s">
        <v>98</v>
      </c>
      <c r="BA19" s="1" t="s">
        <v>98</v>
      </c>
      <c r="BB19" s="1" t="s">
        <v>98</v>
      </c>
      <c r="BC19" s="1" t="s">
        <v>98</v>
      </c>
      <c r="BD19" s="1" t="s">
        <v>98</v>
      </c>
      <c r="BE19" s="1" t="s">
        <v>98</v>
      </c>
      <c r="BF19" s="1" t="s">
        <v>98</v>
      </c>
      <c r="BG19" s="3">
        <v>4.43</v>
      </c>
      <c r="BH19" s="17">
        <v>0.63</v>
      </c>
      <c r="BI19" s="16">
        <v>1</v>
      </c>
      <c r="BJ19" s="1">
        <v>86.4</v>
      </c>
      <c r="BK19" s="3">
        <v>5.46</v>
      </c>
      <c r="BL19" s="4">
        <v>0</v>
      </c>
      <c r="BM19" s="3">
        <v>5.46</v>
      </c>
      <c r="BN19" s="3">
        <v>2.76</v>
      </c>
      <c r="BO19" s="3">
        <v>3.1</v>
      </c>
      <c r="BP19" s="1">
        <v>2.76</v>
      </c>
      <c r="BQ19" s="1">
        <v>15.8</v>
      </c>
      <c r="BR19" s="1" t="s">
        <v>98</v>
      </c>
      <c r="BS19" s="1">
        <v>15.8</v>
      </c>
      <c r="BT19" s="1">
        <v>7.93</v>
      </c>
      <c r="BU19" s="1">
        <v>7.06</v>
      </c>
      <c r="BV19" s="1">
        <v>7.93</v>
      </c>
      <c r="BW19" s="35" t="s">
        <v>98</v>
      </c>
      <c r="BX19" s="35" t="s">
        <v>98</v>
      </c>
      <c r="BY19" s="2">
        <v>24</v>
      </c>
      <c r="BZ19" s="2">
        <v>24</v>
      </c>
      <c r="CA19" s="2">
        <v>32</v>
      </c>
      <c r="CB19" s="35" t="s">
        <v>98</v>
      </c>
      <c r="CC19" s="35" t="s">
        <v>98</v>
      </c>
      <c r="CD19" s="1" t="s">
        <v>98</v>
      </c>
      <c r="CE19" s="1" t="s">
        <v>98</v>
      </c>
      <c r="CF19" s="1" t="s">
        <v>98</v>
      </c>
      <c r="CG19" s="4">
        <f>Beams!$B$11/F19</f>
        <v>1281.641961231471</v>
      </c>
      <c r="CH19" s="4">
        <f>Beams!$B$9/AO19</f>
        <v>1204.7159699892818</v>
      </c>
      <c r="CI19" s="4">
        <f>Beams!$C$9/AS19</f>
        <v>1204.7159699892818</v>
      </c>
      <c r="CJ19" s="4">
        <f>1.5*Beams!$B$8/(O19*V19)</f>
        <v>3743.339253996448</v>
      </c>
      <c r="CK19" s="4">
        <f>1.5*Beams!$C$8/(G19*V19)</f>
        <v>3743.339253996448</v>
      </c>
      <c r="CL19" s="4">
        <f>Beams!$B$12*V19/AX19</f>
        <v>6584.9323621227877</v>
      </c>
      <c r="CN19">
        <f t="shared" si="0"/>
        <v>13628.858921308192</v>
      </c>
      <c r="CO19" s="4">
        <f t="shared" si="1"/>
        <v>13628.858921308192</v>
      </c>
      <c r="CP19" s="4"/>
      <c r="CQ19" s="3">
        <f>MIN(Beams!$B$21:$B$22)/MAX(CL19:CP19)-1</f>
        <v>0.46747428493303844</v>
      </c>
    </row>
    <row r="20" spans="1:95" x14ac:dyDescent="0.55000000000000004">
      <c r="A20" s="1" t="s">
        <v>542</v>
      </c>
      <c r="B20" s="1" t="s">
        <v>559</v>
      </c>
      <c r="C20" s="1" t="s">
        <v>559</v>
      </c>
      <c r="D20" s="1" t="s">
        <v>98</v>
      </c>
      <c r="E20" s="2">
        <v>26.4</v>
      </c>
      <c r="F20" s="3">
        <v>7.84</v>
      </c>
      <c r="G20" s="3">
        <v>8</v>
      </c>
      <c r="H20" s="11" t="s">
        <v>98</v>
      </c>
      <c r="I20" s="1" t="s">
        <v>98</v>
      </c>
      <c r="J20" s="1" t="s">
        <v>98</v>
      </c>
      <c r="K20" s="1" t="s">
        <v>98</v>
      </c>
      <c r="L20" s="1" t="s">
        <v>98</v>
      </c>
      <c r="M20" s="11" t="s">
        <v>98</v>
      </c>
      <c r="N20" s="11" t="s">
        <v>98</v>
      </c>
      <c r="O20" s="3">
        <v>8</v>
      </c>
      <c r="P20" s="1" t="s">
        <v>98</v>
      </c>
      <c r="Q20" s="1" t="s">
        <v>98</v>
      </c>
      <c r="R20" s="11" t="s">
        <v>98</v>
      </c>
      <c r="S20" s="13" t="s">
        <v>98</v>
      </c>
      <c r="T20" s="1" t="s">
        <v>98</v>
      </c>
      <c r="U20" s="13" t="s">
        <v>98</v>
      </c>
      <c r="V20" s="14">
        <v>0.5</v>
      </c>
      <c r="W20" s="1" t="s">
        <v>98</v>
      </c>
      <c r="X20" s="1" t="s">
        <v>98</v>
      </c>
      <c r="Y20" s="3">
        <v>1.1299999999999999</v>
      </c>
      <c r="Z20" s="13">
        <v>1.125</v>
      </c>
      <c r="AA20" s="13" t="s">
        <v>98</v>
      </c>
      <c r="AB20" s="3">
        <v>2.17</v>
      </c>
      <c r="AC20" s="3">
        <v>2.17</v>
      </c>
      <c r="AD20" s="1" t="s">
        <v>98</v>
      </c>
      <c r="AE20" s="14">
        <v>0.49</v>
      </c>
      <c r="AF20" s="14">
        <v>0.49</v>
      </c>
      <c r="AG20" s="1" t="s">
        <v>98</v>
      </c>
      <c r="AH20" s="2">
        <v>16</v>
      </c>
      <c r="AI20" s="1" t="s">
        <v>98</v>
      </c>
      <c r="AJ20" s="1" t="s">
        <v>98</v>
      </c>
      <c r="AK20" s="1" t="s">
        <v>98</v>
      </c>
      <c r="AL20" s="1" t="s">
        <v>98</v>
      </c>
      <c r="AM20" s="2">
        <v>48.8</v>
      </c>
      <c r="AN20" s="2">
        <v>15.1</v>
      </c>
      <c r="AO20" s="3">
        <v>8.36</v>
      </c>
      <c r="AP20" s="3">
        <v>2.4900000000000002</v>
      </c>
      <c r="AQ20" s="2">
        <v>48.8</v>
      </c>
      <c r="AR20" s="2">
        <v>15.1</v>
      </c>
      <c r="AS20" s="3">
        <v>8.36</v>
      </c>
      <c r="AT20" s="3">
        <v>2.4900000000000002</v>
      </c>
      <c r="AU20" s="1">
        <v>19.8</v>
      </c>
      <c r="AV20" s="3">
        <v>1.59</v>
      </c>
      <c r="AW20" s="1">
        <v>6.45</v>
      </c>
      <c r="AX20" s="14">
        <v>0.68300000000000005</v>
      </c>
      <c r="AY20" s="3">
        <v>3.23</v>
      </c>
      <c r="AZ20" s="1" t="s">
        <v>98</v>
      </c>
      <c r="BA20" s="1" t="s">
        <v>98</v>
      </c>
      <c r="BB20" s="1" t="s">
        <v>98</v>
      </c>
      <c r="BC20" s="1" t="s">
        <v>98</v>
      </c>
      <c r="BD20" s="1" t="s">
        <v>98</v>
      </c>
      <c r="BE20" s="1" t="s">
        <v>98</v>
      </c>
      <c r="BF20" s="1" t="s">
        <v>98</v>
      </c>
      <c r="BG20" s="3">
        <v>4.45</v>
      </c>
      <c r="BH20" s="17">
        <v>0.63</v>
      </c>
      <c r="BI20" s="16">
        <v>1</v>
      </c>
      <c r="BJ20" s="1">
        <v>77.900000000000006</v>
      </c>
      <c r="BK20" s="3">
        <v>5.48</v>
      </c>
      <c r="BL20" s="4">
        <v>0</v>
      </c>
      <c r="BM20" s="3">
        <v>5.48</v>
      </c>
      <c r="BN20" s="3">
        <v>2.76</v>
      </c>
      <c r="BO20" s="1">
        <v>3.07</v>
      </c>
      <c r="BP20" s="1">
        <v>2.76</v>
      </c>
      <c r="BQ20" s="1">
        <v>14.2</v>
      </c>
      <c r="BR20" s="1" t="s">
        <v>98</v>
      </c>
      <c r="BS20" s="1">
        <v>14.2</v>
      </c>
      <c r="BT20" s="1">
        <v>7.17</v>
      </c>
      <c r="BU20" s="1">
        <v>6.45</v>
      </c>
      <c r="BV20" s="1">
        <v>7.17</v>
      </c>
      <c r="BW20" s="35" t="s">
        <v>98</v>
      </c>
      <c r="BX20" s="35" t="s">
        <v>98</v>
      </c>
      <c r="BY20" s="2">
        <v>24</v>
      </c>
      <c r="BZ20" s="2">
        <v>24</v>
      </c>
      <c r="CA20" s="2">
        <v>32</v>
      </c>
      <c r="CB20" s="35" t="s">
        <v>98</v>
      </c>
      <c r="CC20" s="35" t="s">
        <v>98</v>
      </c>
      <c r="CD20" s="1" t="s">
        <v>98</v>
      </c>
      <c r="CE20" s="1" t="s">
        <v>98</v>
      </c>
      <c r="CF20" s="1" t="s">
        <v>98</v>
      </c>
      <c r="CG20" s="4">
        <f>Beams!$B$11/F20</f>
        <v>1433.6734693877552</v>
      </c>
      <c r="CH20" s="4">
        <f>Beams!$B$9/AO20</f>
        <v>1344.4976076555024</v>
      </c>
      <c r="CI20" s="4">
        <f>Beams!$C$9/AS20</f>
        <v>1344.4976076555024</v>
      </c>
      <c r="CJ20" s="4">
        <f>1.5*Beams!$B$8/(O20*V20)</f>
        <v>4215</v>
      </c>
      <c r="CK20" s="4">
        <f>1.5*Beams!$C$8/(G20*V20)</f>
        <v>4215</v>
      </c>
      <c r="CL20" s="4">
        <f>Beams!$B$12*V20/AX20</f>
        <v>8228.4040995607611</v>
      </c>
      <c r="CN20">
        <f t="shared" si="0"/>
        <v>16535.264562770106</v>
      </c>
      <c r="CO20" s="4">
        <f t="shared" si="1"/>
        <v>16535.264562770106</v>
      </c>
      <c r="CP20" s="4"/>
      <c r="CQ20" s="3">
        <f>MIN(Beams!$B$21:$B$22)/MAX(CL20:CP20)-1</f>
        <v>0.20953613557722583</v>
      </c>
    </row>
    <row r="21" spans="1:95" x14ac:dyDescent="0.55000000000000004">
      <c r="A21" s="1" t="s">
        <v>542</v>
      </c>
      <c r="B21" s="1" t="s">
        <v>560</v>
      </c>
      <c r="C21" s="1" t="s">
        <v>560</v>
      </c>
      <c r="D21" s="1" t="s">
        <v>98</v>
      </c>
      <c r="E21" s="2">
        <v>44.2</v>
      </c>
      <c r="F21" s="2">
        <v>13.1</v>
      </c>
      <c r="G21" s="3">
        <v>6</v>
      </c>
      <c r="H21" s="11" t="s">
        <v>98</v>
      </c>
      <c r="I21" s="1" t="s">
        <v>98</v>
      </c>
      <c r="J21" s="1" t="s">
        <v>98</v>
      </c>
      <c r="K21" s="1" t="s">
        <v>98</v>
      </c>
      <c r="L21" s="1" t="s">
        <v>98</v>
      </c>
      <c r="M21" s="11" t="s">
        <v>98</v>
      </c>
      <c r="N21" s="11" t="s">
        <v>98</v>
      </c>
      <c r="O21" s="3">
        <v>8</v>
      </c>
      <c r="P21" s="1" t="s">
        <v>98</v>
      </c>
      <c r="Q21" s="1" t="s">
        <v>98</v>
      </c>
      <c r="R21" s="11" t="s">
        <v>98</v>
      </c>
      <c r="S21" s="13" t="s">
        <v>98</v>
      </c>
      <c r="T21" s="1" t="s">
        <v>98</v>
      </c>
      <c r="U21" s="13" t="s">
        <v>98</v>
      </c>
      <c r="V21" s="3">
        <v>1</v>
      </c>
      <c r="W21" s="1" t="s">
        <v>98</v>
      </c>
      <c r="X21" s="1" t="s">
        <v>98</v>
      </c>
      <c r="Y21" s="3">
        <v>1.5</v>
      </c>
      <c r="Z21" s="13">
        <v>1.5</v>
      </c>
      <c r="AA21" s="13" t="s">
        <v>98</v>
      </c>
      <c r="AB21" s="3">
        <v>1.65</v>
      </c>
      <c r="AC21" s="3">
        <v>2.65</v>
      </c>
      <c r="AD21" s="1" t="s">
        <v>98</v>
      </c>
      <c r="AE21" s="14">
        <v>0.81899999999999995</v>
      </c>
      <c r="AF21" s="3">
        <v>1.45</v>
      </c>
      <c r="AG21" s="1" t="s">
        <v>98</v>
      </c>
      <c r="AH21" s="3">
        <v>8</v>
      </c>
      <c r="AI21" s="1" t="s">
        <v>98</v>
      </c>
      <c r="AJ21" s="1" t="s">
        <v>98</v>
      </c>
      <c r="AK21" s="1" t="s">
        <v>98</v>
      </c>
      <c r="AL21" s="1" t="s">
        <v>98</v>
      </c>
      <c r="AM21" s="2">
        <v>80.900000000000006</v>
      </c>
      <c r="AN21" s="2">
        <v>27.3</v>
      </c>
      <c r="AO21" s="2">
        <v>15.1</v>
      </c>
      <c r="AP21" s="3">
        <v>2.4900000000000002</v>
      </c>
      <c r="AQ21" s="2">
        <v>38.799999999999997</v>
      </c>
      <c r="AR21" s="2">
        <v>16.2</v>
      </c>
      <c r="AS21" s="3">
        <v>8.92</v>
      </c>
      <c r="AT21" s="3">
        <v>1.72</v>
      </c>
      <c r="AU21" s="1">
        <v>21.3</v>
      </c>
      <c r="AV21" s="3">
        <v>1.28</v>
      </c>
      <c r="AW21" s="1">
        <v>7.61</v>
      </c>
      <c r="AX21" s="3">
        <v>4.34</v>
      </c>
      <c r="AY21" s="2">
        <v>16.3</v>
      </c>
      <c r="AZ21" s="1" t="s">
        <v>98</v>
      </c>
      <c r="BA21" s="1" t="s">
        <v>98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98</v>
      </c>
      <c r="BG21" s="3">
        <v>3.88</v>
      </c>
      <c r="BH21" s="16" t="s">
        <v>98</v>
      </c>
      <c r="BI21" s="17">
        <v>0.54200000000000004</v>
      </c>
      <c r="BJ21" s="1">
        <v>98.4</v>
      </c>
      <c r="BK21" s="3">
        <v>3.96</v>
      </c>
      <c r="BL21" s="1">
        <v>1.54</v>
      </c>
      <c r="BM21" s="3">
        <v>5.25</v>
      </c>
      <c r="BN21" s="3">
        <v>2.8</v>
      </c>
      <c r="BO21" s="1">
        <v>2.71</v>
      </c>
      <c r="BP21" s="1">
        <v>1.54</v>
      </c>
      <c r="BQ21" s="1">
        <v>24.8</v>
      </c>
      <c r="BR21" s="1">
        <v>63.9</v>
      </c>
      <c r="BS21" s="1">
        <v>18.7</v>
      </c>
      <c r="BT21" s="1">
        <v>7.61</v>
      </c>
      <c r="BU21" s="1">
        <v>7.86</v>
      </c>
      <c r="BV21" s="1">
        <v>13.8</v>
      </c>
      <c r="BW21" s="35" t="s">
        <v>98</v>
      </c>
      <c r="BX21" s="35" t="s">
        <v>98</v>
      </c>
      <c r="BY21" s="2">
        <v>22</v>
      </c>
      <c r="BZ21" s="2">
        <v>20</v>
      </c>
      <c r="CA21" s="2">
        <v>28</v>
      </c>
      <c r="CB21" s="35" t="s">
        <v>98</v>
      </c>
      <c r="CC21" s="35" t="s">
        <v>98</v>
      </c>
      <c r="CD21" s="1" t="s">
        <v>98</v>
      </c>
      <c r="CE21" s="1" t="s">
        <v>98</v>
      </c>
      <c r="CF21" s="1" t="s">
        <v>98</v>
      </c>
      <c r="CG21" s="4">
        <f>Beams!$B$11/F21</f>
        <v>858.01526717557249</v>
      </c>
      <c r="CH21" s="4">
        <f>Beams!$B$9/AO21</f>
        <v>744.37086092715231</v>
      </c>
      <c r="CI21" s="4">
        <f>Beams!$C$9/AS21</f>
        <v>1260.0896860986547</v>
      </c>
      <c r="CJ21" s="4">
        <f>1.5*Beams!$B$8/(O21*V21)</f>
        <v>2107.5</v>
      </c>
      <c r="CK21" s="4">
        <f>1.5*Beams!$C$8/(G21*V21)</f>
        <v>2810</v>
      </c>
      <c r="CL21" s="4">
        <f>Beams!$B$12*V21/AX21</f>
        <v>2589.8617511520738</v>
      </c>
      <c r="CN21">
        <f t="shared" si="0"/>
        <v>6452.9518987149831</v>
      </c>
      <c r="CO21" s="4">
        <f t="shared" si="1"/>
        <v>7211.3951117054539</v>
      </c>
      <c r="CP21" s="4"/>
      <c r="CQ21" s="3">
        <f>MIN(Beams!$B$21:$B$22)/MAX(CL21:CP21)-1</f>
        <v>1.7733884623151805</v>
      </c>
    </row>
    <row r="22" spans="1:95" x14ac:dyDescent="0.55000000000000004">
      <c r="A22" s="1" t="s">
        <v>542</v>
      </c>
      <c r="B22" s="1" t="s">
        <v>561</v>
      </c>
      <c r="C22" s="1" t="s">
        <v>561</v>
      </c>
      <c r="D22" s="1" t="s">
        <v>98</v>
      </c>
      <c r="E22" s="2">
        <v>39.1</v>
      </c>
      <c r="F22" s="2">
        <v>11.5</v>
      </c>
      <c r="G22" s="3">
        <v>6</v>
      </c>
      <c r="H22" s="11" t="s">
        <v>98</v>
      </c>
      <c r="I22" s="1" t="s">
        <v>98</v>
      </c>
      <c r="J22" s="1" t="s">
        <v>98</v>
      </c>
      <c r="K22" s="1" t="s">
        <v>98</v>
      </c>
      <c r="L22" s="1" t="s">
        <v>98</v>
      </c>
      <c r="M22" s="11" t="s">
        <v>98</v>
      </c>
      <c r="N22" s="11" t="s">
        <v>98</v>
      </c>
      <c r="O22" s="3">
        <v>8</v>
      </c>
      <c r="P22" s="1" t="s">
        <v>98</v>
      </c>
      <c r="Q22" s="1" t="s">
        <v>98</v>
      </c>
      <c r="R22" s="11" t="s">
        <v>98</v>
      </c>
      <c r="S22" s="13" t="s">
        <v>98</v>
      </c>
      <c r="T22" s="1" t="s">
        <v>98</v>
      </c>
      <c r="U22" s="13" t="s">
        <v>98</v>
      </c>
      <c r="V22" s="14">
        <v>0.875</v>
      </c>
      <c r="W22" s="1" t="s">
        <v>98</v>
      </c>
      <c r="X22" s="1" t="s">
        <v>98</v>
      </c>
      <c r="Y22" s="3">
        <v>1.38</v>
      </c>
      <c r="Z22" s="13">
        <v>1.375</v>
      </c>
      <c r="AA22" s="13" t="s">
        <v>98</v>
      </c>
      <c r="AB22" s="3">
        <v>1.6</v>
      </c>
      <c r="AC22" s="3">
        <v>2.6</v>
      </c>
      <c r="AD22" s="1" t="s">
        <v>98</v>
      </c>
      <c r="AE22" s="14">
        <v>0.71899999999999997</v>
      </c>
      <c r="AF22" s="3">
        <v>1.43</v>
      </c>
      <c r="AG22" s="1" t="s">
        <v>98</v>
      </c>
      <c r="AH22" s="3">
        <v>9.14</v>
      </c>
      <c r="AI22" s="1" t="s">
        <v>98</v>
      </c>
      <c r="AJ22" s="1" t="s">
        <v>98</v>
      </c>
      <c r="AK22" s="1" t="s">
        <v>98</v>
      </c>
      <c r="AL22" s="1" t="s">
        <v>98</v>
      </c>
      <c r="AM22" s="2">
        <v>72.400000000000006</v>
      </c>
      <c r="AN22" s="2">
        <v>24.3</v>
      </c>
      <c r="AO22" s="2">
        <v>13.4</v>
      </c>
      <c r="AP22" s="3">
        <v>2.5</v>
      </c>
      <c r="AQ22" s="2">
        <v>34.9</v>
      </c>
      <c r="AR22" s="2">
        <v>14.4</v>
      </c>
      <c r="AS22" s="3">
        <v>7.94</v>
      </c>
      <c r="AT22" s="3">
        <v>1.74</v>
      </c>
      <c r="AU22" s="1">
        <v>18.899999999999999</v>
      </c>
      <c r="AV22" s="3">
        <v>1.28</v>
      </c>
      <c r="AW22" s="3">
        <v>6.7</v>
      </c>
      <c r="AX22" s="3">
        <v>2.96</v>
      </c>
      <c r="AY22" s="2">
        <v>11.3</v>
      </c>
      <c r="AZ22" s="1" t="s">
        <v>98</v>
      </c>
      <c r="BA22" s="1" t="s">
        <v>98</v>
      </c>
      <c r="BB22" s="1" t="s">
        <v>98</v>
      </c>
      <c r="BC22" s="1" t="s">
        <v>98</v>
      </c>
      <c r="BD22" s="1" t="s">
        <v>98</v>
      </c>
      <c r="BE22" s="1" t="s">
        <v>98</v>
      </c>
      <c r="BF22" s="1" t="s">
        <v>98</v>
      </c>
      <c r="BG22" s="3">
        <v>3.92</v>
      </c>
      <c r="BH22" s="16" t="s">
        <v>98</v>
      </c>
      <c r="BI22" s="17">
        <v>0.54600000000000004</v>
      </c>
      <c r="BJ22" s="1">
        <v>88.4</v>
      </c>
      <c r="BK22" s="3">
        <v>4.01</v>
      </c>
      <c r="BL22" s="1">
        <v>1.51</v>
      </c>
      <c r="BM22" s="3">
        <v>5.3</v>
      </c>
      <c r="BN22" s="3">
        <v>2.82</v>
      </c>
      <c r="BO22" s="1">
        <v>2.65</v>
      </c>
      <c r="BP22" s="1">
        <v>1.57</v>
      </c>
      <c r="BQ22" s="2">
        <v>22</v>
      </c>
      <c r="BR22" s="1">
        <v>58.5</v>
      </c>
      <c r="BS22" s="1">
        <v>16.7</v>
      </c>
      <c r="BT22" s="3">
        <v>6.7</v>
      </c>
      <c r="BU22" s="1">
        <v>7.13</v>
      </c>
      <c r="BV22" s="2">
        <v>12</v>
      </c>
      <c r="BW22" s="35" t="s">
        <v>98</v>
      </c>
      <c r="BX22" s="35" t="s">
        <v>98</v>
      </c>
      <c r="BY22" s="2">
        <v>22</v>
      </c>
      <c r="BZ22" s="2">
        <v>20</v>
      </c>
      <c r="CA22" s="2">
        <v>28</v>
      </c>
      <c r="CB22" s="35" t="s">
        <v>98</v>
      </c>
      <c r="CC22" s="35" t="s">
        <v>98</v>
      </c>
      <c r="CD22" s="1" t="s">
        <v>98</v>
      </c>
      <c r="CE22" s="1" t="s">
        <v>98</v>
      </c>
      <c r="CF22" s="1" t="s">
        <v>98</v>
      </c>
      <c r="CG22" s="4">
        <f>Beams!$B$11/F22</f>
        <v>977.39130434782612</v>
      </c>
      <c r="CH22" s="4">
        <f>Beams!$B$9/AO22</f>
        <v>838.80597014925365</v>
      </c>
      <c r="CI22" s="4">
        <f>Beams!$C$9/AS22</f>
        <v>1415.6171284634761</v>
      </c>
      <c r="CJ22" s="4">
        <f>1.5*Beams!$B$8/(O22*V22)</f>
        <v>2408.5714285714284</v>
      </c>
      <c r="CK22" s="4">
        <f>1.5*Beams!$C$8/(G22*V22)</f>
        <v>3211.4285714285716</v>
      </c>
      <c r="CL22" s="4">
        <f>Beams!$B$12*V22/AX22</f>
        <v>3322.635135135135</v>
      </c>
      <c r="CN22">
        <f t="shared" si="0"/>
        <v>7808.1999230602805</v>
      </c>
      <c r="CO22" s="4">
        <f t="shared" si="1"/>
        <v>8631.579083056009</v>
      </c>
      <c r="CP22" s="4"/>
      <c r="CQ22" s="3">
        <f>MIN(Beams!$B$21:$B$22)/MAX(CL22:CP22)-1</f>
        <v>1.3170731343075412</v>
      </c>
    </row>
    <row r="23" spans="1:95" x14ac:dyDescent="0.55000000000000004">
      <c r="A23" s="1" t="s">
        <v>542</v>
      </c>
      <c r="B23" s="1" t="s">
        <v>562</v>
      </c>
      <c r="C23" s="1" t="s">
        <v>562</v>
      </c>
      <c r="D23" s="1" t="s">
        <v>98</v>
      </c>
      <c r="E23" s="2">
        <v>33.799999999999997</v>
      </c>
      <c r="F23" s="3">
        <v>9.99</v>
      </c>
      <c r="G23" s="3">
        <v>6</v>
      </c>
      <c r="H23" s="11" t="s">
        <v>98</v>
      </c>
      <c r="I23" s="1" t="s">
        <v>98</v>
      </c>
      <c r="J23" s="1" t="s">
        <v>98</v>
      </c>
      <c r="K23" s="1" t="s">
        <v>98</v>
      </c>
      <c r="L23" s="1" t="s">
        <v>98</v>
      </c>
      <c r="M23" s="11" t="s">
        <v>98</v>
      </c>
      <c r="N23" s="11" t="s">
        <v>98</v>
      </c>
      <c r="O23" s="3">
        <v>8</v>
      </c>
      <c r="P23" s="1" t="s">
        <v>98</v>
      </c>
      <c r="Q23" s="1" t="s">
        <v>98</v>
      </c>
      <c r="R23" s="11" t="s">
        <v>98</v>
      </c>
      <c r="S23" s="13" t="s">
        <v>98</v>
      </c>
      <c r="T23" s="1" t="s">
        <v>98</v>
      </c>
      <c r="U23" s="13" t="s">
        <v>98</v>
      </c>
      <c r="V23" s="14">
        <v>0.75</v>
      </c>
      <c r="W23" s="1" t="s">
        <v>98</v>
      </c>
      <c r="X23" s="1" t="s">
        <v>98</v>
      </c>
      <c r="Y23" s="3">
        <v>1.25</v>
      </c>
      <c r="Z23" s="13">
        <v>1.25</v>
      </c>
      <c r="AA23" s="13" t="s">
        <v>98</v>
      </c>
      <c r="AB23" s="3">
        <v>1.56</v>
      </c>
      <c r="AC23" s="3">
        <v>2.5499999999999998</v>
      </c>
      <c r="AD23" s="1" t="s">
        <v>98</v>
      </c>
      <c r="AE23" s="14">
        <v>0.624</v>
      </c>
      <c r="AF23" s="3">
        <v>1.34</v>
      </c>
      <c r="AG23" s="1" t="s">
        <v>98</v>
      </c>
      <c r="AH23" s="2">
        <v>10.7</v>
      </c>
      <c r="AI23" s="1" t="s">
        <v>98</v>
      </c>
      <c r="AJ23" s="1" t="s">
        <v>98</v>
      </c>
      <c r="AK23" s="1" t="s">
        <v>98</v>
      </c>
      <c r="AL23" s="1" t="s">
        <v>98</v>
      </c>
      <c r="AM23" s="2">
        <v>63.5</v>
      </c>
      <c r="AN23" s="2">
        <v>21.1</v>
      </c>
      <c r="AO23" s="2">
        <v>11.7</v>
      </c>
      <c r="AP23" s="3">
        <v>2.52</v>
      </c>
      <c r="AQ23" s="2">
        <v>30.8</v>
      </c>
      <c r="AR23" s="2">
        <v>12.5</v>
      </c>
      <c r="AS23" s="3">
        <v>6.92</v>
      </c>
      <c r="AT23" s="3">
        <v>1.75</v>
      </c>
      <c r="AU23" s="1">
        <v>16.600000000000001</v>
      </c>
      <c r="AV23" s="3">
        <v>1.29</v>
      </c>
      <c r="AW23" s="1">
        <v>5.85</v>
      </c>
      <c r="AX23" s="3">
        <v>1.9</v>
      </c>
      <c r="AY23" s="3">
        <v>7.28</v>
      </c>
      <c r="AZ23" s="1" t="s">
        <v>98</v>
      </c>
      <c r="BA23" s="1" t="s">
        <v>98</v>
      </c>
      <c r="BB23" s="1" t="s">
        <v>98</v>
      </c>
      <c r="BC23" s="1" t="s">
        <v>98</v>
      </c>
      <c r="BD23" s="1" t="s">
        <v>98</v>
      </c>
      <c r="BE23" s="1" t="s">
        <v>98</v>
      </c>
      <c r="BF23" s="1" t="s">
        <v>98</v>
      </c>
      <c r="BG23" s="3">
        <v>3.95</v>
      </c>
      <c r="BH23" s="16" t="s">
        <v>98</v>
      </c>
      <c r="BI23" s="17">
        <v>0.55000000000000004</v>
      </c>
      <c r="BJ23" s="1">
        <v>77.8</v>
      </c>
      <c r="BK23" s="3">
        <v>4.05</v>
      </c>
      <c r="BL23" s="3">
        <v>1.48</v>
      </c>
      <c r="BM23" s="3">
        <v>5.35</v>
      </c>
      <c r="BN23" s="3">
        <v>2.84</v>
      </c>
      <c r="BO23" s="3">
        <v>2.6</v>
      </c>
      <c r="BP23" s="1">
        <v>1.59</v>
      </c>
      <c r="BQ23" s="1">
        <v>19.2</v>
      </c>
      <c r="BR23" s="1">
        <v>52.6</v>
      </c>
      <c r="BS23" s="1">
        <v>14.5</v>
      </c>
      <c r="BT23" s="1">
        <v>5.85</v>
      </c>
      <c r="BU23" s="1">
        <v>6.38</v>
      </c>
      <c r="BV23" s="1">
        <v>10.4</v>
      </c>
      <c r="BW23" s="35" t="s">
        <v>98</v>
      </c>
      <c r="BX23" s="35" t="s">
        <v>98</v>
      </c>
      <c r="BY23" s="2">
        <v>22</v>
      </c>
      <c r="BZ23" s="2">
        <v>20</v>
      </c>
      <c r="CA23" s="2">
        <v>28</v>
      </c>
      <c r="CB23" s="35" t="s">
        <v>98</v>
      </c>
      <c r="CC23" s="35" t="s">
        <v>98</v>
      </c>
      <c r="CD23" s="1" t="s">
        <v>98</v>
      </c>
      <c r="CE23" s="1" t="s">
        <v>98</v>
      </c>
      <c r="CF23" s="1" t="s">
        <v>98</v>
      </c>
      <c r="CG23" s="4">
        <f>Beams!$B$11/F23</f>
        <v>1125.1251251251251</v>
      </c>
      <c r="CH23" s="4">
        <f>Beams!$B$9/AO23</f>
        <v>960.68376068376074</v>
      </c>
      <c r="CI23" s="4">
        <f>Beams!$C$9/AS23</f>
        <v>1624.2774566473988</v>
      </c>
      <c r="CJ23" s="4">
        <f>1.5*Beams!$B$8/(O23*V23)</f>
        <v>2810</v>
      </c>
      <c r="CK23" s="4">
        <f>1.5*Beams!$C$8/(G23*V23)</f>
        <v>3746.6666666666665</v>
      </c>
      <c r="CL23" s="4">
        <f>Beams!$B$12*V23/AX23</f>
        <v>4436.8421052631584</v>
      </c>
      <c r="CN23">
        <f t="shared" si="0"/>
        <v>9823.937309937839</v>
      </c>
      <c r="CO23" s="4">
        <f t="shared" si="1"/>
        <v>10720.726542679933</v>
      </c>
      <c r="CP23" s="4"/>
      <c r="CQ23" s="3">
        <f>MIN(Beams!$B$21:$B$22)/MAX(CL23:CP23)-1</f>
        <v>0.86554520539057278</v>
      </c>
    </row>
    <row r="24" spans="1:95" x14ac:dyDescent="0.55000000000000004">
      <c r="A24" s="1" t="s">
        <v>542</v>
      </c>
      <c r="B24" s="1" t="s">
        <v>563</v>
      </c>
      <c r="C24" s="1" t="s">
        <v>563</v>
      </c>
      <c r="D24" s="1" t="s">
        <v>98</v>
      </c>
      <c r="E24" s="2">
        <v>28.5</v>
      </c>
      <c r="F24" s="3">
        <v>8.41</v>
      </c>
      <c r="G24" s="3">
        <v>6</v>
      </c>
      <c r="H24" s="11" t="s">
        <v>98</v>
      </c>
      <c r="I24" s="1" t="s">
        <v>98</v>
      </c>
      <c r="J24" s="1" t="s">
        <v>98</v>
      </c>
      <c r="K24" s="1" t="s">
        <v>98</v>
      </c>
      <c r="L24" s="1" t="s">
        <v>98</v>
      </c>
      <c r="M24" s="11" t="s">
        <v>98</v>
      </c>
      <c r="N24" s="11" t="s">
        <v>98</v>
      </c>
      <c r="O24" s="3">
        <v>8</v>
      </c>
      <c r="P24" s="1" t="s">
        <v>98</v>
      </c>
      <c r="Q24" s="1" t="s">
        <v>98</v>
      </c>
      <c r="R24" s="11" t="s">
        <v>98</v>
      </c>
      <c r="S24" s="13" t="s">
        <v>98</v>
      </c>
      <c r="T24" s="1" t="s">
        <v>98</v>
      </c>
      <c r="U24" s="13" t="s">
        <v>98</v>
      </c>
      <c r="V24" s="14">
        <v>0.625</v>
      </c>
      <c r="W24" s="1" t="s">
        <v>98</v>
      </c>
      <c r="X24" s="1" t="s">
        <v>98</v>
      </c>
      <c r="Y24" s="3">
        <v>1.1299999999999999</v>
      </c>
      <c r="Z24" s="13">
        <v>1.125</v>
      </c>
      <c r="AA24" s="13" t="s">
        <v>98</v>
      </c>
      <c r="AB24" s="3">
        <v>1.51</v>
      </c>
      <c r="AC24" s="3">
        <v>2.5</v>
      </c>
      <c r="AD24" s="1" t="s">
        <v>98</v>
      </c>
      <c r="AE24" s="14">
        <v>0.52600000000000002</v>
      </c>
      <c r="AF24" s="3">
        <v>1.27</v>
      </c>
      <c r="AG24" s="1" t="s">
        <v>98</v>
      </c>
      <c r="AH24" s="2">
        <v>12.8</v>
      </c>
      <c r="AI24" s="1" t="s">
        <v>98</v>
      </c>
      <c r="AJ24" s="1" t="s">
        <v>98</v>
      </c>
      <c r="AK24" s="1" t="s">
        <v>98</v>
      </c>
      <c r="AL24" s="1" t="s">
        <v>98</v>
      </c>
      <c r="AM24" s="2">
        <v>54.2</v>
      </c>
      <c r="AN24" s="2">
        <v>17.899999999999999</v>
      </c>
      <c r="AO24" s="3">
        <v>9.86</v>
      </c>
      <c r="AP24" s="3">
        <v>2.54</v>
      </c>
      <c r="AQ24" s="2">
        <v>26.4</v>
      </c>
      <c r="AR24" s="2">
        <v>10.5</v>
      </c>
      <c r="AS24" s="3">
        <v>5.88</v>
      </c>
      <c r="AT24" s="3">
        <v>1.77</v>
      </c>
      <c r="AU24" s="1">
        <v>14.1</v>
      </c>
      <c r="AV24" s="3">
        <v>1.29</v>
      </c>
      <c r="AW24" s="1">
        <v>4.91</v>
      </c>
      <c r="AX24" s="3">
        <v>1.1200000000000001</v>
      </c>
      <c r="AY24" s="3">
        <v>4.33</v>
      </c>
      <c r="AZ24" s="1" t="s">
        <v>98</v>
      </c>
      <c r="BA24" s="1" t="s">
        <v>98</v>
      </c>
      <c r="BB24" s="1" t="s">
        <v>98</v>
      </c>
      <c r="BC24" s="1" t="s">
        <v>98</v>
      </c>
      <c r="BD24" s="1" t="s">
        <v>98</v>
      </c>
      <c r="BE24" s="1" t="s">
        <v>98</v>
      </c>
      <c r="BF24" s="1" t="s">
        <v>98</v>
      </c>
      <c r="BG24" s="3">
        <v>3.98</v>
      </c>
      <c r="BH24" s="16" t="s">
        <v>98</v>
      </c>
      <c r="BI24" s="17">
        <v>0.55400000000000005</v>
      </c>
      <c r="BJ24" s="1">
        <v>66.5</v>
      </c>
      <c r="BK24" s="3">
        <v>4.09</v>
      </c>
      <c r="BL24" s="1">
        <v>1.45</v>
      </c>
      <c r="BM24" s="3">
        <v>5.39</v>
      </c>
      <c r="BN24" s="3">
        <v>2.87</v>
      </c>
      <c r="BO24" s="1">
        <v>2.5299999999999998</v>
      </c>
      <c r="BP24" s="1">
        <v>1.62</v>
      </c>
      <c r="BQ24" s="1">
        <v>16.3</v>
      </c>
      <c r="BR24" s="1">
        <v>45.9</v>
      </c>
      <c r="BS24" s="1">
        <v>12.3</v>
      </c>
      <c r="BT24" s="1">
        <v>4.91</v>
      </c>
      <c r="BU24" s="1">
        <v>5.57</v>
      </c>
      <c r="BV24" s="3">
        <v>8.6999999999999993</v>
      </c>
      <c r="BW24" s="35" t="s">
        <v>98</v>
      </c>
      <c r="BX24" s="35" t="s">
        <v>98</v>
      </c>
      <c r="BY24" s="2">
        <v>22</v>
      </c>
      <c r="BZ24" s="2">
        <v>20</v>
      </c>
      <c r="CA24" s="2">
        <v>28</v>
      </c>
      <c r="CB24" s="35" t="s">
        <v>98</v>
      </c>
      <c r="CC24" s="35" t="s">
        <v>98</v>
      </c>
      <c r="CD24" s="1" t="s">
        <v>98</v>
      </c>
      <c r="CE24" s="1" t="s">
        <v>98</v>
      </c>
      <c r="CF24" s="1" t="s">
        <v>98</v>
      </c>
      <c r="CG24" s="4">
        <f>Beams!$B$11/F24</f>
        <v>1336.5041617122472</v>
      </c>
      <c r="CH24" s="4">
        <f>Beams!$B$9/AO24</f>
        <v>1139.9594320486817</v>
      </c>
      <c r="CI24" s="4">
        <f>Beams!$C$9/AS24</f>
        <v>1911.5646258503402</v>
      </c>
      <c r="CJ24" s="4">
        <f>1.5*Beams!$B$8/(O24*V24)</f>
        <v>3372</v>
      </c>
      <c r="CK24" s="4">
        <f>1.5*Beams!$C$8/(G24*V24)</f>
        <v>4496</v>
      </c>
      <c r="CL24" s="4">
        <f>Beams!$B$12*V24/AX24</f>
        <v>6272.3214285714275</v>
      </c>
      <c r="CN24">
        <f t="shared" si="0"/>
        <v>13091.676438334924</v>
      </c>
      <c r="CO24" s="4">
        <f t="shared" si="1"/>
        <v>14068.506955823485</v>
      </c>
      <c r="CP24" s="4"/>
      <c r="CQ24" s="3">
        <f>MIN(Beams!$B$21:$B$22)/MAX(CL24:CP24)-1</f>
        <v>0.42161496332212045</v>
      </c>
    </row>
    <row r="25" spans="1:95" x14ac:dyDescent="0.55000000000000004">
      <c r="A25" s="1" t="s">
        <v>542</v>
      </c>
      <c r="B25" s="1" t="s">
        <v>564</v>
      </c>
      <c r="C25" s="1" t="s">
        <v>564</v>
      </c>
      <c r="D25" s="1" t="s">
        <v>98</v>
      </c>
      <c r="E25" s="2">
        <v>25.7</v>
      </c>
      <c r="F25" s="3">
        <v>7.61</v>
      </c>
      <c r="G25" s="3">
        <v>6</v>
      </c>
      <c r="H25" s="11" t="s">
        <v>98</v>
      </c>
      <c r="I25" s="1" t="s">
        <v>98</v>
      </c>
      <c r="J25" s="1" t="s">
        <v>98</v>
      </c>
      <c r="K25" s="1" t="s">
        <v>98</v>
      </c>
      <c r="L25" s="1" t="s">
        <v>98</v>
      </c>
      <c r="M25" s="11" t="s">
        <v>98</v>
      </c>
      <c r="N25" s="11" t="s">
        <v>98</v>
      </c>
      <c r="O25" s="3">
        <v>8</v>
      </c>
      <c r="P25" s="1" t="s">
        <v>98</v>
      </c>
      <c r="Q25" s="1" t="s">
        <v>98</v>
      </c>
      <c r="R25" s="11" t="s">
        <v>98</v>
      </c>
      <c r="S25" s="13" t="s">
        <v>98</v>
      </c>
      <c r="T25" s="1" t="s">
        <v>98</v>
      </c>
      <c r="U25" s="13" t="s">
        <v>98</v>
      </c>
      <c r="V25" s="14">
        <v>0.56299999999999994</v>
      </c>
      <c r="W25" s="1" t="s">
        <v>98</v>
      </c>
      <c r="X25" s="1" t="s">
        <v>98</v>
      </c>
      <c r="Y25" s="3">
        <v>1.06</v>
      </c>
      <c r="Z25" s="13">
        <v>1.0625</v>
      </c>
      <c r="AA25" s="13" t="s">
        <v>98</v>
      </c>
      <c r="AB25" s="3">
        <v>1.49</v>
      </c>
      <c r="AC25" s="3">
        <v>2.48</v>
      </c>
      <c r="AD25" s="1" t="s">
        <v>98</v>
      </c>
      <c r="AE25" s="14">
        <v>0.47599999999999998</v>
      </c>
      <c r="AF25" s="3">
        <v>1.24</v>
      </c>
      <c r="AG25" s="1" t="s">
        <v>98</v>
      </c>
      <c r="AH25" s="2">
        <v>14.2</v>
      </c>
      <c r="AI25" s="1" t="s">
        <v>98</v>
      </c>
      <c r="AJ25" s="1" t="s">
        <v>98</v>
      </c>
      <c r="AK25" s="1" t="s">
        <v>98</v>
      </c>
      <c r="AL25" s="1" t="s">
        <v>98</v>
      </c>
      <c r="AM25" s="2">
        <v>49.4</v>
      </c>
      <c r="AN25" s="2">
        <v>16.2</v>
      </c>
      <c r="AO25" s="3">
        <v>8.94</v>
      </c>
      <c r="AP25" s="3">
        <v>2.5499999999999998</v>
      </c>
      <c r="AQ25" s="2">
        <v>24.1</v>
      </c>
      <c r="AR25" s="3">
        <v>9.52</v>
      </c>
      <c r="AS25" s="3">
        <v>5.34</v>
      </c>
      <c r="AT25" s="3">
        <v>1.78</v>
      </c>
      <c r="AU25" s="1">
        <v>12.8</v>
      </c>
      <c r="AV25" s="3">
        <v>1.3</v>
      </c>
      <c r="AW25" s="1">
        <v>4.46</v>
      </c>
      <c r="AX25" s="14">
        <v>0.82299999999999995</v>
      </c>
      <c r="AY25" s="3">
        <v>3.2</v>
      </c>
      <c r="AZ25" s="1" t="s">
        <v>98</v>
      </c>
      <c r="BA25" s="1" t="s">
        <v>98</v>
      </c>
      <c r="BB25" s="1" t="s">
        <v>98</v>
      </c>
      <c r="BC25" s="1" t="s">
        <v>98</v>
      </c>
      <c r="BD25" s="1" t="s">
        <v>98</v>
      </c>
      <c r="BE25" s="1" t="s">
        <v>98</v>
      </c>
      <c r="BF25" s="1" t="s">
        <v>98</v>
      </c>
      <c r="BG25" s="3">
        <v>3.99</v>
      </c>
      <c r="BH25" s="16" t="s">
        <v>98</v>
      </c>
      <c r="BI25" s="17">
        <v>0.55600000000000005</v>
      </c>
      <c r="BJ25" s="1">
        <v>60.7</v>
      </c>
      <c r="BK25" s="3">
        <v>4.1100000000000003</v>
      </c>
      <c r="BL25" s="1">
        <v>1.44</v>
      </c>
      <c r="BM25" s="3">
        <v>5.41</v>
      </c>
      <c r="BN25" s="3">
        <v>2.87</v>
      </c>
      <c r="BO25" s="1">
        <v>2.5099999999999998</v>
      </c>
      <c r="BP25" s="1">
        <v>1.62</v>
      </c>
      <c r="BQ25" s="1">
        <v>14.8</v>
      </c>
      <c r="BR25" s="1">
        <v>42.2</v>
      </c>
      <c r="BS25" s="1">
        <v>11.2</v>
      </c>
      <c r="BT25" s="1">
        <v>4.46</v>
      </c>
      <c r="BU25" s="3">
        <v>5.0999999999999996</v>
      </c>
      <c r="BV25" s="3">
        <v>7.9</v>
      </c>
      <c r="BW25" s="35" t="s">
        <v>98</v>
      </c>
      <c r="BX25" s="35" t="s">
        <v>98</v>
      </c>
      <c r="BY25" s="2">
        <v>22</v>
      </c>
      <c r="BZ25" s="2">
        <v>20</v>
      </c>
      <c r="CA25" s="2">
        <v>28</v>
      </c>
      <c r="CB25" s="35" t="s">
        <v>98</v>
      </c>
      <c r="CC25" s="35" t="s">
        <v>98</v>
      </c>
      <c r="CD25" s="1" t="s">
        <v>98</v>
      </c>
      <c r="CE25" s="1" t="s">
        <v>98</v>
      </c>
      <c r="CF25" s="1" t="s">
        <v>98</v>
      </c>
      <c r="CG25" s="4">
        <f>Beams!$B$11/F25</f>
        <v>1477.0039421813403</v>
      </c>
      <c r="CH25" s="4">
        <f>Beams!$B$9/AO25</f>
        <v>1257.2706935123044</v>
      </c>
      <c r="CI25" s="4">
        <f>Beams!$C$9/AS25</f>
        <v>2104.8689138576779</v>
      </c>
      <c r="CJ25" s="4">
        <f>1.5*Beams!$B$8/(O25*V25)</f>
        <v>3743.339253996448</v>
      </c>
      <c r="CK25" s="4">
        <f>1.5*Beams!$C$8/(G25*V25)</f>
        <v>4991.1190053285973</v>
      </c>
      <c r="CL25" s="4">
        <f>Beams!$B$12*V25/AX25</f>
        <v>7689.0886998784927</v>
      </c>
      <c r="CN25">
        <f t="shared" si="0"/>
        <v>15582.725426204932</v>
      </c>
      <c r="CO25" s="4">
        <f t="shared" si="1"/>
        <v>16598.715979647903</v>
      </c>
      <c r="CP25" s="4"/>
      <c r="CQ25" s="3">
        <f>MIN(Beams!$B$21:$B$22)/MAX(CL25:CP25)-1</f>
        <v>0.20491247784000266</v>
      </c>
    </row>
    <row r="26" spans="1:95" x14ac:dyDescent="0.55000000000000004">
      <c r="A26" s="1" t="s">
        <v>542</v>
      </c>
      <c r="B26" s="1" t="s">
        <v>565</v>
      </c>
      <c r="C26" s="1" t="s">
        <v>565</v>
      </c>
      <c r="D26" s="1" t="s">
        <v>98</v>
      </c>
      <c r="E26" s="2">
        <v>23</v>
      </c>
      <c r="F26" s="3">
        <v>6.8</v>
      </c>
      <c r="G26" s="3">
        <v>6</v>
      </c>
      <c r="H26" s="11" t="s">
        <v>98</v>
      </c>
      <c r="I26" s="1" t="s">
        <v>98</v>
      </c>
      <c r="J26" s="1" t="s">
        <v>98</v>
      </c>
      <c r="K26" s="1" t="s">
        <v>98</v>
      </c>
      <c r="L26" s="1" t="s">
        <v>98</v>
      </c>
      <c r="M26" s="11" t="s">
        <v>98</v>
      </c>
      <c r="N26" s="11" t="s">
        <v>98</v>
      </c>
      <c r="O26" s="3">
        <v>8</v>
      </c>
      <c r="P26" s="1" t="s">
        <v>98</v>
      </c>
      <c r="Q26" s="1" t="s">
        <v>98</v>
      </c>
      <c r="R26" s="11" t="s">
        <v>98</v>
      </c>
      <c r="S26" s="13" t="s">
        <v>98</v>
      </c>
      <c r="T26" s="1" t="s">
        <v>98</v>
      </c>
      <c r="U26" s="13" t="s">
        <v>98</v>
      </c>
      <c r="V26" s="14">
        <v>0.5</v>
      </c>
      <c r="W26" s="1" t="s">
        <v>98</v>
      </c>
      <c r="X26" s="1" t="s">
        <v>98</v>
      </c>
      <c r="Y26" s="3">
        <v>1</v>
      </c>
      <c r="Z26" s="13">
        <v>1</v>
      </c>
      <c r="AA26" s="13" t="s">
        <v>98</v>
      </c>
      <c r="AB26" s="3">
        <v>1.46</v>
      </c>
      <c r="AC26" s="3">
        <v>2.46</v>
      </c>
      <c r="AD26" s="1" t="s">
        <v>98</v>
      </c>
      <c r="AE26" s="14">
        <v>0.42499999999999999</v>
      </c>
      <c r="AF26" s="3">
        <v>1.2</v>
      </c>
      <c r="AG26" s="1" t="s">
        <v>98</v>
      </c>
      <c r="AH26" s="2">
        <v>16</v>
      </c>
      <c r="AI26" s="1" t="s">
        <v>98</v>
      </c>
      <c r="AJ26" s="1" t="s">
        <v>98</v>
      </c>
      <c r="AK26" s="1" t="s">
        <v>98</v>
      </c>
      <c r="AL26" s="1" t="s">
        <v>98</v>
      </c>
      <c r="AM26" s="2">
        <v>44.4</v>
      </c>
      <c r="AN26" s="2">
        <v>14.6</v>
      </c>
      <c r="AO26" s="3">
        <v>8.01</v>
      </c>
      <c r="AP26" s="3">
        <v>2.5499999999999998</v>
      </c>
      <c r="AQ26" s="2">
        <v>21.7</v>
      </c>
      <c r="AR26" s="3">
        <v>8.52</v>
      </c>
      <c r="AS26" s="3">
        <v>4.79</v>
      </c>
      <c r="AT26" s="3">
        <v>1.79</v>
      </c>
      <c r="AU26" s="1">
        <v>11.5</v>
      </c>
      <c r="AV26" s="3">
        <v>1.3</v>
      </c>
      <c r="AW26" s="1">
        <v>3.98</v>
      </c>
      <c r="AX26" s="14">
        <v>0.58399999999999996</v>
      </c>
      <c r="AY26" s="3">
        <v>2.2799999999999998</v>
      </c>
      <c r="AZ26" s="1" t="s">
        <v>98</v>
      </c>
      <c r="BA26" s="1" t="s">
        <v>98</v>
      </c>
      <c r="BB26" s="1" t="s">
        <v>98</v>
      </c>
      <c r="BC26" s="1" t="s">
        <v>98</v>
      </c>
      <c r="BD26" s="1" t="s">
        <v>98</v>
      </c>
      <c r="BE26" s="1" t="s">
        <v>98</v>
      </c>
      <c r="BF26" s="1" t="s">
        <v>98</v>
      </c>
      <c r="BG26" s="3">
        <v>4.01</v>
      </c>
      <c r="BH26" s="16" t="s">
        <v>98</v>
      </c>
      <c r="BI26" s="17">
        <v>0.55700000000000005</v>
      </c>
      <c r="BJ26" s="1">
        <v>54.6</v>
      </c>
      <c r="BK26" s="3">
        <v>4.1399999999999997</v>
      </c>
      <c r="BL26" s="1">
        <v>1.44</v>
      </c>
      <c r="BM26" s="3">
        <v>5.43</v>
      </c>
      <c r="BN26" s="3">
        <v>2.89</v>
      </c>
      <c r="BO26" s="1">
        <v>2.4700000000000002</v>
      </c>
      <c r="BP26" s="1">
        <v>1.64</v>
      </c>
      <c r="BQ26" s="1">
        <v>13.2</v>
      </c>
      <c r="BR26" s="1">
        <v>37.9</v>
      </c>
      <c r="BS26" s="1">
        <v>10.1</v>
      </c>
      <c r="BT26" s="1">
        <v>3.98</v>
      </c>
      <c r="BU26" s="1">
        <v>4.66</v>
      </c>
      <c r="BV26" s="1">
        <v>7.01</v>
      </c>
      <c r="BW26" s="35" t="s">
        <v>98</v>
      </c>
      <c r="BX26" s="35" t="s">
        <v>98</v>
      </c>
      <c r="BY26" s="2">
        <v>22</v>
      </c>
      <c r="BZ26" s="2">
        <v>20</v>
      </c>
      <c r="CA26" s="2">
        <v>28</v>
      </c>
      <c r="CB26" s="35" t="s">
        <v>98</v>
      </c>
      <c r="CC26" s="35" t="s">
        <v>98</v>
      </c>
      <c r="CD26" s="1" t="s">
        <v>98</v>
      </c>
      <c r="CE26" s="1" t="s">
        <v>98</v>
      </c>
      <c r="CF26" s="1" t="s">
        <v>98</v>
      </c>
      <c r="CG26" s="4">
        <f>Beams!$B$11/F26</f>
        <v>1652.9411764705883</v>
      </c>
      <c r="CH26" s="4">
        <f>Beams!$B$9/AO26</f>
        <v>1403.2459425717852</v>
      </c>
      <c r="CI26" s="4">
        <f>Beams!$C$9/AS26</f>
        <v>2346.5553235908142</v>
      </c>
      <c r="CJ26" s="4">
        <f>1.5*Beams!$B$8/(O26*V26)</f>
        <v>4215</v>
      </c>
      <c r="CK26" s="4">
        <f>1.5*Beams!$C$8/(G26*V26)</f>
        <v>5620</v>
      </c>
      <c r="CL26" s="4">
        <f>Beams!$B$12*V26/AX26</f>
        <v>9623.287671232878</v>
      </c>
      <c r="CN26">
        <f t="shared" si="0"/>
        <v>18981.867603356055</v>
      </c>
      <c r="CO26" s="4">
        <f t="shared" si="1"/>
        <v>20044.0969542491</v>
      </c>
      <c r="CP26" s="4"/>
      <c r="CQ26" s="3">
        <f>MIN(Beams!$B$21:$B$22)/MAX(CL26:CP26)-1</f>
        <v>-2.1999970539831049E-3</v>
      </c>
    </row>
    <row r="27" spans="1:95" x14ac:dyDescent="0.55000000000000004">
      <c r="A27" s="1" t="s">
        <v>542</v>
      </c>
      <c r="B27" s="1" t="s">
        <v>566</v>
      </c>
      <c r="C27" s="1" t="s">
        <v>566</v>
      </c>
      <c r="D27" s="1" t="s">
        <v>98</v>
      </c>
      <c r="E27" s="2">
        <v>20.2</v>
      </c>
      <c r="F27" s="3">
        <v>5.99</v>
      </c>
      <c r="G27" s="3">
        <v>6</v>
      </c>
      <c r="H27" s="11" t="s">
        <v>98</v>
      </c>
      <c r="I27" s="1" t="s">
        <v>98</v>
      </c>
      <c r="J27" s="1" t="s">
        <v>98</v>
      </c>
      <c r="K27" s="1" t="s">
        <v>98</v>
      </c>
      <c r="L27" s="1" t="s">
        <v>98</v>
      </c>
      <c r="M27" s="11" t="s">
        <v>98</v>
      </c>
      <c r="N27" s="11" t="s">
        <v>98</v>
      </c>
      <c r="O27" s="3">
        <v>8</v>
      </c>
      <c r="P27" s="1" t="s">
        <v>98</v>
      </c>
      <c r="Q27" s="1" t="s">
        <v>98</v>
      </c>
      <c r="R27" s="11" t="s">
        <v>98</v>
      </c>
      <c r="S27" s="13" t="s">
        <v>98</v>
      </c>
      <c r="T27" s="1" t="s">
        <v>98</v>
      </c>
      <c r="U27" s="13" t="s">
        <v>98</v>
      </c>
      <c r="V27" s="14">
        <v>0.438</v>
      </c>
      <c r="W27" s="1" t="s">
        <v>98</v>
      </c>
      <c r="X27" s="1" t="s">
        <v>98</v>
      </c>
      <c r="Y27" s="14">
        <v>0.93799999999999994</v>
      </c>
      <c r="Z27" s="13">
        <v>0.9375</v>
      </c>
      <c r="AA27" s="13" t="s">
        <v>98</v>
      </c>
      <c r="AB27" s="3">
        <v>1.44</v>
      </c>
      <c r="AC27" s="3">
        <v>2.4300000000000002</v>
      </c>
      <c r="AD27" s="1" t="s">
        <v>98</v>
      </c>
      <c r="AE27" s="14">
        <v>0.374</v>
      </c>
      <c r="AF27" s="3">
        <v>1.1499999999999999</v>
      </c>
      <c r="AG27" s="1" t="s">
        <v>98</v>
      </c>
      <c r="AH27" s="2">
        <v>18.3</v>
      </c>
      <c r="AI27" s="1" t="s">
        <v>98</v>
      </c>
      <c r="AJ27" s="1" t="s">
        <v>98</v>
      </c>
      <c r="AK27" s="1" t="s">
        <v>98</v>
      </c>
      <c r="AL27" s="1" t="s">
        <v>98</v>
      </c>
      <c r="AM27" s="2">
        <v>39.299999999999997</v>
      </c>
      <c r="AN27" s="2">
        <v>12.9</v>
      </c>
      <c r="AO27" s="3">
        <v>7.06</v>
      </c>
      <c r="AP27" s="3">
        <v>2.56</v>
      </c>
      <c r="AQ27" s="2">
        <v>19.3</v>
      </c>
      <c r="AR27" s="3">
        <v>7.5</v>
      </c>
      <c r="AS27" s="3">
        <v>4.2300000000000004</v>
      </c>
      <c r="AT27" s="3">
        <v>1.8</v>
      </c>
      <c r="AU27" s="1">
        <v>10.199999999999999</v>
      </c>
      <c r="AV27" s="3">
        <v>1.31</v>
      </c>
      <c r="AW27" s="1">
        <v>3.52</v>
      </c>
      <c r="AX27" s="14">
        <v>0.39600000000000002</v>
      </c>
      <c r="AY27" s="3">
        <v>1.55</v>
      </c>
      <c r="AZ27" s="1" t="s">
        <v>98</v>
      </c>
      <c r="BA27" s="1" t="s">
        <v>98</v>
      </c>
      <c r="BB27" s="1" t="s">
        <v>98</v>
      </c>
      <c r="BC27" s="1" t="s">
        <v>98</v>
      </c>
      <c r="BD27" s="1" t="s">
        <v>98</v>
      </c>
      <c r="BE27" s="1" t="s">
        <v>98</v>
      </c>
      <c r="BF27" s="1" t="s">
        <v>98</v>
      </c>
      <c r="BG27" s="3">
        <v>4.0199999999999996</v>
      </c>
      <c r="BH27" s="16" t="s">
        <v>98</v>
      </c>
      <c r="BI27" s="17">
        <v>0.55900000000000005</v>
      </c>
      <c r="BJ27" s="1">
        <v>48.4</v>
      </c>
      <c r="BK27" s="3">
        <v>4.16</v>
      </c>
      <c r="BL27" s="1">
        <v>1.42</v>
      </c>
      <c r="BM27" s="3">
        <v>5.46</v>
      </c>
      <c r="BN27" s="3">
        <v>2.9</v>
      </c>
      <c r="BO27" s="1">
        <v>2.44</v>
      </c>
      <c r="BP27" s="1">
        <v>1.65</v>
      </c>
      <c r="BQ27" s="1">
        <v>11.6</v>
      </c>
      <c r="BR27" s="1">
        <v>34.1</v>
      </c>
      <c r="BS27" s="1">
        <v>8.86</v>
      </c>
      <c r="BT27" s="1">
        <v>3.52</v>
      </c>
      <c r="BU27" s="1">
        <v>4.18</v>
      </c>
      <c r="BV27" s="1">
        <v>6.18</v>
      </c>
      <c r="BW27" s="35" t="s">
        <v>98</v>
      </c>
      <c r="BX27" s="35" t="s">
        <v>98</v>
      </c>
      <c r="BY27" s="2">
        <v>22</v>
      </c>
      <c r="BZ27" s="2">
        <v>20</v>
      </c>
      <c r="CA27" s="2">
        <v>28</v>
      </c>
      <c r="CB27" s="35" t="s">
        <v>98</v>
      </c>
      <c r="CC27" s="35" t="s">
        <v>98</v>
      </c>
      <c r="CD27" s="1" t="s">
        <v>98</v>
      </c>
      <c r="CE27" s="1" t="s">
        <v>98</v>
      </c>
      <c r="CF27" s="1" t="s">
        <v>98</v>
      </c>
      <c r="CG27" s="4">
        <f>Beams!$B$11/F27</f>
        <v>1876.4607679465776</v>
      </c>
      <c r="CH27" s="4">
        <f>Beams!$B$9/AO27</f>
        <v>1592.0679886685552</v>
      </c>
      <c r="CI27" s="4">
        <f>Beams!$C$9/AS27</f>
        <v>2657.2104018912528</v>
      </c>
      <c r="CJ27" s="4">
        <f>1.5*Beams!$B$8/(O27*V27)</f>
        <v>4811.6438356164381</v>
      </c>
      <c r="CK27" s="4">
        <f>1.5*Beams!$C$8/(G27*V27)</f>
        <v>6415.5251141552508</v>
      </c>
      <c r="CL27" s="4">
        <f>Beams!$B$12*V27/AX27</f>
        <v>12432.121212121212</v>
      </c>
      <c r="CN27">
        <f t="shared" si="0"/>
        <v>23888.351616199016</v>
      </c>
      <c r="CO27" s="4">
        <f t="shared" si="1"/>
        <v>24993.488776234328</v>
      </c>
      <c r="CP27" s="4"/>
      <c r="CQ27" s="3">
        <f>MIN(Beams!$B$21:$B$22)/MAX(CL27:CP27)-1</f>
        <v>-0.19979158655843632</v>
      </c>
    </row>
    <row r="28" spans="1:95" x14ac:dyDescent="0.55000000000000004">
      <c r="A28" s="1" t="s">
        <v>542</v>
      </c>
      <c r="B28" s="1" t="s">
        <v>567</v>
      </c>
      <c r="C28" s="1" t="s">
        <v>567</v>
      </c>
      <c r="D28" s="1" t="s">
        <v>98</v>
      </c>
      <c r="E28" s="2">
        <v>37.4</v>
      </c>
      <c r="F28" s="2">
        <v>11.1</v>
      </c>
      <c r="G28" s="3">
        <v>4</v>
      </c>
      <c r="H28" s="11" t="s">
        <v>98</v>
      </c>
      <c r="I28" s="1" t="s">
        <v>98</v>
      </c>
      <c r="J28" s="1" t="s">
        <v>98</v>
      </c>
      <c r="K28" s="1" t="s">
        <v>98</v>
      </c>
      <c r="L28" s="1" t="s">
        <v>98</v>
      </c>
      <c r="M28" s="11" t="s">
        <v>98</v>
      </c>
      <c r="N28" s="11" t="s">
        <v>98</v>
      </c>
      <c r="O28" s="3">
        <v>8</v>
      </c>
      <c r="P28" s="1" t="s">
        <v>98</v>
      </c>
      <c r="Q28" s="1" t="s">
        <v>98</v>
      </c>
      <c r="R28" s="11" t="s">
        <v>98</v>
      </c>
      <c r="S28" s="13" t="s">
        <v>98</v>
      </c>
      <c r="T28" s="1" t="s">
        <v>98</v>
      </c>
      <c r="U28" s="13" t="s">
        <v>98</v>
      </c>
      <c r="V28" s="3">
        <v>1</v>
      </c>
      <c r="W28" s="1" t="s">
        <v>98</v>
      </c>
      <c r="X28" s="1" t="s">
        <v>98</v>
      </c>
      <c r="Y28" s="3">
        <v>1.5</v>
      </c>
      <c r="Z28" s="13">
        <v>1.5</v>
      </c>
      <c r="AA28" s="13" t="s">
        <v>98</v>
      </c>
      <c r="AB28" s="3">
        <v>1.04</v>
      </c>
      <c r="AC28" s="3">
        <v>3.03</v>
      </c>
      <c r="AD28" s="1" t="s">
        <v>98</v>
      </c>
      <c r="AE28" s="14">
        <v>0.69399999999999995</v>
      </c>
      <c r="AF28" s="3">
        <v>2.4500000000000002</v>
      </c>
      <c r="AG28" s="1" t="s">
        <v>98</v>
      </c>
      <c r="AH28" s="3">
        <v>8</v>
      </c>
      <c r="AI28" s="1" t="s">
        <v>98</v>
      </c>
      <c r="AJ28" s="1" t="s">
        <v>98</v>
      </c>
      <c r="AK28" s="1" t="s">
        <v>98</v>
      </c>
      <c r="AL28" s="1" t="s">
        <v>98</v>
      </c>
      <c r="AM28" s="2">
        <v>69.7</v>
      </c>
      <c r="AN28" s="2">
        <v>24.3</v>
      </c>
      <c r="AO28" s="2">
        <v>14</v>
      </c>
      <c r="AP28" s="3">
        <v>2.5099999999999998</v>
      </c>
      <c r="AQ28" s="2">
        <v>11.6</v>
      </c>
      <c r="AR28" s="3">
        <v>7.73</v>
      </c>
      <c r="AS28" s="3">
        <v>3.94</v>
      </c>
      <c r="AT28" s="3">
        <v>1.03</v>
      </c>
      <c r="AU28" s="1">
        <v>7.83</v>
      </c>
      <c r="AV28" s="14">
        <v>0.84399999999999997</v>
      </c>
      <c r="AW28" s="1">
        <v>3.45</v>
      </c>
      <c r="AX28" s="3">
        <v>3.68</v>
      </c>
      <c r="AY28" s="2">
        <v>12.9</v>
      </c>
      <c r="AZ28" s="1" t="s">
        <v>98</v>
      </c>
      <c r="BA28" s="1" t="s">
        <v>98</v>
      </c>
      <c r="BB28" s="1" t="s">
        <v>98</v>
      </c>
      <c r="BC28" s="1" t="s">
        <v>98</v>
      </c>
      <c r="BD28" s="1" t="s">
        <v>98</v>
      </c>
      <c r="BE28" s="1" t="s">
        <v>98</v>
      </c>
      <c r="BF28" s="1" t="s">
        <v>98</v>
      </c>
      <c r="BG28" s="3">
        <v>3.75</v>
      </c>
      <c r="BH28" s="16" t="s">
        <v>98</v>
      </c>
      <c r="BI28" s="17">
        <v>0.247</v>
      </c>
      <c r="BJ28" s="1">
        <v>73.400000000000006</v>
      </c>
      <c r="BK28" s="3">
        <v>3.17</v>
      </c>
      <c r="BL28" s="1">
        <v>2.69</v>
      </c>
      <c r="BM28" s="3">
        <v>4.95</v>
      </c>
      <c r="BN28" s="3">
        <v>2.27</v>
      </c>
      <c r="BO28" s="1">
        <v>1.74</v>
      </c>
      <c r="BP28" s="1">
        <v>0.66700000000000004</v>
      </c>
      <c r="BQ28" s="1">
        <v>23.2</v>
      </c>
      <c r="BR28" s="1">
        <v>27.3</v>
      </c>
      <c r="BS28" s="1">
        <v>14.8</v>
      </c>
      <c r="BT28" s="1">
        <v>3.45</v>
      </c>
      <c r="BU28" s="3">
        <v>4.5</v>
      </c>
      <c r="BV28" s="1">
        <v>11.7</v>
      </c>
      <c r="BW28" s="35" t="s">
        <v>98</v>
      </c>
      <c r="BX28" s="35" t="s">
        <v>98</v>
      </c>
      <c r="BY28" s="2">
        <v>20</v>
      </c>
      <c r="BZ28" s="2">
        <v>16</v>
      </c>
      <c r="CA28" s="2">
        <v>24</v>
      </c>
      <c r="CB28" s="35" t="s">
        <v>98</v>
      </c>
      <c r="CC28" s="35" t="s">
        <v>98</v>
      </c>
      <c r="CD28" s="1" t="s">
        <v>98</v>
      </c>
      <c r="CE28" s="1" t="s">
        <v>98</v>
      </c>
      <c r="CF28" s="1" t="s">
        <v>98</v>
      </c>
      <c r="CG28" s="4">
        <f>Beams!$B$11/F28</f>
        <v>1012.6126126126127</v>
      </c>
      <c r="CH28" s="4">
        <f>Beams!$B$9/AO28</f>
        <v>802.85714285714289</v>
      </c>
      <c r="CI28" s="4">
        <f>Beams!$C$9/AS28</f>
        <v>2852.7918781725889</v>
      </c>
      <c r="CJ28" s="4">
        <f>1.5*Beams!$B$8/(O28*V28)</f>
        <v>2107.5</v>
      </c>
      <c r="CK28" s="4">
        <f>1.5*Beams!$C$8/(G28*V28)</f>
        <v>4215</v>
      </c>
      <c r="CL28" s="4">
        <f>Beams!$B$12*V28/AX28</f>
        <v>3054.3478260869565</v>
      </c>
      <c r="CN28">
        <f t="shared" si="0"/>
        <v>7943.8314029379708</v>
      </c>
      <c r="CO28" s="4">
        <f t="shared" si="1"/>
        <v>10152.756453707703</v>
      </c>
      <c r="CP28" s="4"/>
      <c r="CQ28" s="3">
        <f>MIN(Beams!$B$21:$B$22)/MAX(CL28:CP28)-1</f>
        <v>0.96990837820168174</v>
      </c>
    </row>
    <row r="29" spans="1:95" x14ac:dyDescent="0.55000000000000004">
      <c r="A29" s="1" t="s">
        <v>542</v>
      </c>
      <c r="B29" s="1" t="s">
        <v>568</v>
      </c>
      <c r="C29" s="1" t="s">
        <v>568</v>
      </c>
      <c r="D29" s="1" t="s">
        <v>98</v>
      </c>
      <c r="E29" s="2">
        <v>33.1</v>
      </c>
      <c r="F29" s="3">
        <v>9.7899999999999991</v>
      </c>
      <c r="G29" s="3">
        <v>4</v>
      </c>
      <c r="H29" s="11" t="s">
        <v>98</v>
      </c>
      <c r="I29" s="1" t="s">
        <v>98</v>
      </c>
      <c r="J29" s="1" t="s">
        <v>98</v>
      </c>
      <c r="K29" s="1" t="s">
        <v>98</v>
      </c>
      <c r="L29" s="1" t="s">
        <v>98</v>
      </c>
      <c r="M29" s="11" t="s">
        <v>98</v>
      </c>
      <c r="N29" s="11" t="s">
        <v>98</v>
      </c>
      <c r="O29" s="3">
        <v>8</v>
      </c>
      <c r="P29" s="1" t="s">
        <v>98</v>
      </c>
      <c r="Q29" s="1" t="s">
        <v>98</v>
      </c>
      <c r="R29" s="11" t="s">
        <v>98</v>
      </c>
      <c r="S29" s="13" t="s">
        <v>98</v>
      </c>
      <c r="T29" s="1" t="s">
        <v>98</v>
      </c>
      <c r="U29" s="13" t="s">
        <v>98</v>
      </c>
      <c r="V29" s="14">
        <v>0.875</v>
      </c>
      <c r="W29" s="1" t="s">
        <v>98</v>
      </c>
      <c r="X29" s="1" t="s">
        <v>98</v>
      </c>
      <c r="Y29" s="3">
        <v>1.38</v>
      </c>
      <c r="Z29" s="13">
        <v>1.375</v>
      </c>
      <c r="AA29" s="13" t="s">
        <v>98</v>
      </c>
      <c r="AB29" s="14">
        <v>0.997</v>
      </c>
      <c r="AC29" s="3">
        <v>2.99</v>
      </c>
      <c r="AD29" s="1" t="s">
        <v>98</v>
      </c>
      <c r="AE29" s="14">
        <v>0.61199999999999999</v>
      </c>
      <c r="AF29" s="3">
        <v>2.41</v>
      </c>
      <c r="AG29" s="1" t="s">
        <v>98</v>
      </c>
      <c r="AH29" s="3">
        <v>9.14</v>
      </c>
      <c r="AI29" s="1" t="s">
        <v>98</v>
      </c>
      <c r="AJ29" s="1" t="s">
        <v>98</v>
      </c>
      <c r="AK29" s="1" t="s">
        <v>98</v>
      </c>
      <c r="AL29" s="1" t="s">
        <v>98</v>
      </c>
      <c r="AM29" s="2">
        <v>62.6</v>
      </c>
      <c r="AN29" s="2">
        <v>21.7</v>
      </c>
      <c r="AO29" s="2">
        <v>12.5</v>
      </c>
      <c r="AP29" s="3">
        <v>2.5299999999999998</v>
      </c>
      <c r="AQ29" s="2">
        <v>10.5</v>
      </c>
      <c r="AR29" s="3">
        <v>6.77</v>
      </c>
      <c r="AS29" s="3">
        <v>3.51</v>
      </c>
      <c r="AT29" s="3">
        <v>1.04</v>
      </c>
      <c r="AU29" s="1">
        <v>6.97</v>
      </c>
      <c r="AV29" s="14">
        <v>0.84599999999999997</v>
      </c>
      <c r="AW29" s="1">
        <v>3.04</v>
      </c>
      <c r="AX29" s="3">
        <v>2.5099999999999998</v>
      </c>
      <c r="AY29" s="3">
        <v>8.89</v>
      </c>
      <c r="AZ29" s="1" t="s">
        <v>98</v>
      </c>
      <c r="BA29" s="1" t="s">
        <v>98</v>
      </c>
      <c r="BB29" s="1" t="s">
        <v>98</v>
      </c>
      <c r="BC29" s="1" t="s">
        <v>98</v>
      </c>
      <c r="BD29" s="1" t="s">
        <v>98</v>
      </c>
      <c r="BE29" s="1" t="s">
        <v>98</v>
      </c>
      <c r="BF29" s="1" t="s">
        <v>98</v>
      </c>
      <c r="BG29" s="3">
        <v>3.78</v>
      </c>
      <c r="BH29" s="16" t="s">
        <v>98</v>
      </c>
      <c r="BI29" s="17">
        <v>0.252</v>
      </c>
      <c r="BJ29" s="1">
        <v>66.099999999999994</v>
      </c>
      <c r="BK29" s="3">
        <v>3.21</v>
      </c>
      <c r="BL29" s="1">
        <v>2.66</v>
      </c>
      <c r="BM29" s="3">
        <v>4.99</v>
      </c>
      <c r="BN29" s="3">
        <v>2.29</v>
      </c>
      <c r="BO29" s="3">
        <v>1.7</v>
      </c>
      <c r="BP29" s="1">
        <v>0.68100000000000005</v>
      </c>
      <c r="BQ29" s="1">
        <v>20.6</v>
      </c>
      <c r="BR29" s="1">
        <v>24.8</v>
      </c>
      <c r="BS29" s="1">
        <v>13.2</v>
      </c>
      <c r="BT29" s="1">
        <v>3.04</v>
      </c>
      <c r="BU29" s="3">
        <v>4.0999999999999996</v>
      </c>
      <c r="BV29" s="1">
        <v>10.199999999999999</v>
      </c>
      <c r="BW29" s="35" t="s">
        <v>98</v>
      </c>
      <c r="BX29" s="35" t="s">
        <v>98</v>
      </c>
      <c r="BY29" s="2">
        <v>20</v>
      </c>
      <c r="BZ29" s="2">
        <v>16</v>
      </c>
      <c r="CA29" s="2">
        <v>24</v>
      </c>
      <c r="CB29" s="35" t="s">
        <v>98</v>
      </c>
      <c r="CC29" s="35" t="s">
        <v>98</v>
      </c>
      <c r="CD29" s="1" t="s">
        <v>98</v>
      </c>
      <c r="CE29" s="1" t="s">
        <v>98</v>
      </c>
      <c r="CF29" s="1" t="s">
        <v>98</v>
      </c>
      <c r="CG29" s="4">
        <f>Beams!$B$11/F29</f>
        <v>1148.1103166496425</v>
      </c>
      <c r="CH29" s="4">
        <f>Beams!$B$9/AO29</f>
        <v>899.2</v>
      </c>
      <c r="CI29" s="4">
        <f>Beams!$C$9/AS29</f>
        <v>3202.2792022792023</v>
      </c>
      <c r="CJ29" s="4">
        <f>1.5*Beams!$B$8/(O29*V29)</f>
        <v>2408.5714285714284</v>
      </c>
      <c r="CK29" s="4">
        <f>1.5*Beams!$C$8/(G29*V29)</f>
        <v>4817.1428571428569</v>
      </c>
      <c r="CL29" s="4">
        <f>Beams!$B$12*V29/AX29</f>
        <v>3918.3266932270922</v>
      </c>
      <c r="CN29">
        <f t="shared" si="0"/>
        <v>9540.5288805918553</v>
      </c>
      <c r="CO29" s="4">
        <f t="shared" si="1"/>
        <v>11967.983884522188</v>
      </c>
      <c r="CP29" s="4"/>
      <c r="CQ29" s="3">
        <f>MIN(Beams!$B$21:$B$22)/MAX(CL29:CP29)-1</f>
        <v>0.67112524490155456</v>
      </c>
    </row>
    <row r="30" spans="1:95" x14ac:dyDescent="0.55000000000000004">
      <c r="A30" s="1" t="s">
        <v>542</v>
      </c>
      <c r="B30" s="1" t="s">
        <v>569</v>
      </c>
      <c r="C30" s="1" t="s">
        <v>569</v>
      </c>
      <c r="D30" s="1" t="s">
        <v>98</v>
      </c>
      <c r="E30" s="2">
        <v>28.7</v>
      </c>
      <c r="F30" s="3">
        <v>8.49</v>
      </c>
      <c r="G30" s="3">
        <v>4</v>
      </c>
      <c r="H30" s="11" t="s">
        <v>98</v>
      </c>
      <c r="I30" s="1" t="s">
        <v>98</v>
      </c>
      <c r="J30" s="1" t="s">
        <v>98</v>
      </c>
      <c r="K30" s="1" t="s">
        <v>98</v>
      </c>
      <c r="L30" s="1" t="s">
        <v>98</v>
      </c>
      <c r="M30" s="11" t="s">
        <v>98</v>
      </c>
      <c r="N30" s="11" t="s">
        <v>98</v>
      </c>
      <c r="O30" s="3">
        <v>8</v>
      </c>
      <c r="P30" s="1" t="s">
        <v>98</v>
      </c>
      <c r="Q30" s="1" t="s">
        <v>98</v>
      </c>
      <c r="R30" s="11" t="s">
        <v>98</v>
      </c>
      <c r="S30" s="13" t="s">
        <v>98</v>
      </c>
      <c r="T30" s="1" t="s">
        <v>98</v>
      </c>
      <c r="U30" s="13" t="s">
        <v>98</v>
      </c>
      <c r="V30" s="14">
        <v>0.75</v>
      </c>
      <c r="W30" s="1" t="s">
        <v>98</v>
      </c>
      <c r="X30" s="1" t="s">
        <v>98</v>
      </c>
      <c r="Y30" s="3">
        <v>1.25</v>
      </c>
      <c r="Z30" s="13">
        <v>1.25</v>
      </c>
      <c r="AA30" s="13" t="s">
        <v>98</v>
      </c>
      <c r="AB30" s="14">
        <v>0.94899999999999995</v>
      </c>
      <c r="AC30" s="3">
        <v>2.94</v>
      </c>
      <c r="AD30" s="1" t="s">
        <v>98</v>
      </c>
      <c r="AE30" s="14">
        <v>0.53100000000000003</v>
      </c>
      <c r="AF30" s="3">
        <v>2.34</v>
      </c>
      <c r="AG30" s="1" t="s">
        <v>98</v>
      </c>
      <c r="AH30" s="2">
        <v>10.7</v>
      </c>
      <c r="AI30" s="1" t="s">
        <v>98</v>
      </c>
      <c r="AJ30" s="1" t="s">
        <v>98</v>
      </c>
      <c r="AK30" s="1" t="s">
        <v>98</v>
      </c>
      <c r="AL30" s="1" t="s">
        <v>98</v>
      </c>
      <c r="AM30" s="2">
        <v>55</v>
      </c>
      <c r="AN30" s="2">
        <v>18.899999999999999</v>
      </c>
      <c r="AO30" s="2">
        <v>10.9</v>
      </c>
      <c r="AP30" s="3">
        <v>2.5499999999999998</v>
      </c>
      <c r="AQ30" s="3">
        <v>9.3699999999999992</v>
      </c>
      <c r="AR30" s="3">
        <v>5.82</v>
      </c>
      <c r="AS30" s="3">
        <v>3.07</v>
      </c>
      <c r="AT30" s="3">
        <v>1.05</v>
      </c>
      <c r="AU30" s="1">
        <v>6.14</v>
      </c>
      <c r="AV30" s="14">
        <v>0.85</v>
      </c>
      <c r="AW30" s="1">
        <v>2.65</v>
      </c>
      <c r="AX30" s="3">
        <v>1.61</v>
      </c>
      <c r="AY30" s="3">
        <v>5.75</v>
      </c>
      <c r="AZ30" s="1" t="s">
        <v>98</v>
      </c>
      <c r="BA30" s="1" t="s">
        <v>98</v>
      </c>
      <c r="BB30" s="1" t="s">
        <v>98</v>
      </c>
      <c r="BC30" s="1" t="s">
        <v>98</v>
      </c>
      <c r="BD30" s="1" t="s">
        <v>98</v>
      </c>
      <c r="BE30" s="1" t="s">
        <v>98</v>
      </c>
      <c r="BF30" s="1" t="s">
        <v>98</v>
      </c>
      <c r="BG30" s="3">
        <v>3.8</v>
      </c>
      <c r="BH30" s="16" t="s">
        <v>98</v>
      </c>
      <c r="BI30" s="17">
        <v>0.25700000000000001</v>
      </c>
      <c r="BJ30" s="1">
        <v>58.2</v>
      </c>
      <c r="BK30" s="3">
        <v>3.24</v>
      </c>
      <c r="BL30" s="1">
        <v>2.61</v>
      </c>
      <c r="BM30" s="3">
        <v>5.04</v>
      </c>
      <c r="BN30" s="3">
        <v>2.3199999999999998</v>
      </c>
      <c r="BO30" s="1">
        <v>1.65</v>
      </c>
      <c r="BP30" s="1">
        <v>0.70399999999999996</v>
      </c>
      <c r="BQ30" s="2">
        <v>18</v>
      </c>
      <c r="BR30" s="1">
        <v>22.3</v>
      </c>
      <c r="BS30" s="1">
        <v>11.5</v>
      </c>
      <c r="BT30" s="1">
        <v>2.65</v>
      </c>
      <c r="BU30" s="1">
        <v>3.72</v>
      </c>
      <c r="BV30" s="1">
        <v>8.7200000000000006</v>
      </c>
      <c r="BW30" s="35" t="s">
        <v>98</v>
      </c>
      <c r="BX30" s="35" t="s">
        <v>98</v>
      </c>
      <c r="BY30" s="2">
        <v>20</v>
      </c>
      <c r="BZ30" s="2">
        <v>16</v>
      </c>
      <c r="CA30" s="2">
        <v>24</v>
      </c>
      <c r="CB30" s="35" t="s">
        <v>98</v>
      </c>
      <c r="CC30" s="35" t="s">
        <v>98</v>
      </c>
      <c r="CD30" s="1" t="s">
        <v>98</v>
      </c>
      <c r="CE30" s="1" t="s">
        <v>98</v>
      </c>
      <c r="CF30" s="1" t="s">
        <v>98</v>
      </c>
      <c r="CG30" s="4">
        <f>Beams!$B$11/F30</f>
        <v>1323.9104829210835</v>
      </c>
      <c r="CH30" s="4">
        <f>Beams!$B$9/AO30</f>
        <v>1031.1926605504586</v>
      </c>
      <c r="CI30" s="4">
        <f>Beams!$C$9/AS30</f>
        <v>3661.237785016287</v>
      </c>
      <c r="CJ30" s="4">
        <f>1.5*Beams!$B$8/(O30*V30)</f>
        <v>2810</v>
      </c>
      <c r="CK30" s="4">
        <f>1.5*Beams!$C$8/(G30*V30)</f>
        <v>5620</v>
      </c>
      <c r="CL30" s="4">
        <f>Beams!$B$12*V30/AX30</f>
        <v>5236.0248447204967</v>
      </c>
      <c r="CN30">
        <f t="shared" si="0"/>
        <v>11921.934687431762</v>
      </c>
      <c r="CO30" s="4">
        <f t="shared" si="1"/>
        <v>14601.281679749511</v>
      </c>
      <c r="CP30" s="4"/>
      <c r="CQ30" s="3">
        <f>MIN(Beams!$B$21:$B$22)/MAX(CL30:CP30)-1</f>
        <v>0.36974276907060566</v>
      </c>
    </row>
    <row r="31" spans="1:95" x14ac:dyDescent="0.55000000000000004">
      <c r="A31" s="1" t="s">
        <v>542</v>
      </c>
      <c r="B31" s="1" t="s">
        <v>570</v>
      </c>
      <c r="C31" s="1" t="s">
        <v>570</v>
      </c>
      <c r="D31" s="1" t="s">
        <v>98</v>
      </c>
      <c r="E31" s="2">
        <v>24.2</v>
      </c>
      <c r="F31" s="3">
        <v>7.16</v>
      </c>
      <c r="G31" s="3">
        <v>4</v>
      </c>
      <c r="H31" s="11" t="s">
        <v>98</v>
      </c>
      <c r="I31" s="1" t="s">
        <v>98</v>
      </c>
      <c r="J31" s="1" t="s">
        <v>98</v>
      </c>
      <c r="K31" s="1" t="s">
        <v>98</v>
      </c>
      <c r="L31" s="1" t="s">
        <v>98</v>
      </c>
      <c r="M31" s="11" t="s">
        <v>98</v>
      </c>
      <c r="N31" s="11" t="s">
        <v>98</v>
      </c>
      <c r="O31" s="3">
        <v>8</v>
      </c>
      <c r="P31" s="1" t="s">
        <v>98</v>
      </c>
      <c r="Q31" s="1" t="s">
        <v>98</v>
      </c>
      <c r="R31" s="11" t="s">
        <v>98</v>
      </c>
      <c r="S31" s="13" t="s">
        <v>98</v>
      </c>
      <c r="T31" s="1" t="s">
        <v>98</v>
      </c>
      <c r="U31" s="13" t="s">
        <v>98</v>
      </c>
      <c r="V31" s="14">
        <v>0.625</v>
      </c>
      <c r="W31" s="1" t="s">
        <v>98</v>
      </c>
      <c r="X31" s="1" t="s">
        <v>98</v>
      </c>
      <c r="Y31" s="3">
        <v>1.1299999999999999</v>
      </c>
      <c r="Z31" s="13">
        <v>1.125</v>
      </c>
      <c r="AA31" s="13" t="s">
        <v>98</v>
      </c>
      <c r="AB31" s="14">
        <v>0.90200000000000002</v>
      </c>
      <c r="AC31" s="3">
        <v>2.89</v>
      </c>
      <c r="AD31" s="1" t="s">
        <v>98</v>
      </c>
      <c r="AE31" s="14">
        <v>0.44800000000000001</v>
      </c>
      <c r="AF31" s="3">
        <v>2.27</v>
      </c>
      <c r="AG31" s="1" t="s">
        <v>98</v>
      </c>
      <c r="AH31" s="2">
        <v>12.8</v>
      </c>
      <c r="AI31" s="1" t="s">
        <v>98</v>
      </c>
      <c r="AJ31" s="1" t="s">
        <v>98</v>
      </c>
      <c r="AK31" s="1" t="s">
        <v>98</v>
      </c>
      <c r="AL31" s="1" t="s">
        <v>98</v>
      </c>
      <c r="AM31" s="2">
        <v>47</v>
      </c>
      <c r="AN31" s="2">
        <v>16.100000000000001</v>
      </c>
      <c r="AO31" s="3">
        <v>9.1999999999999993</v>
      </c>
      <c r="AP31" s="3">
        <v>2.56</v>
      </c>
      <c r="AQ31" s="3">
        <v>8.11</v>
      </c>
      <c r="AR31" s="3">
        <v>4.8600000000000003</v>
      </c>
      <c r="AS31" s="3">
        <v>2.62</v>
      </c>
      <c r="AT31" s="3">
        <v>1.06</v>
      </c>
      <c r="AU31" s="1">
        <v>5.24</v>
      </c>
      <c r="AV31" s="14">
        <v>0.85599999999999998</v>
      </c>
      <c r="AW31" s="1">
        <v>2.2400000000000002</v>
      </c>
      <c r="AX31" s="14">
        <v>0.95499999999999996</v>
      </c>
      <c r="AY31" s="3">
        <v>3.42</v>
      </c>
      <c r="AZ31" s="1" t="s">
        <v>98</v>
      </c>
      <c r="BA31" s="1" t="s">
        <v>98</v>
      </c>
      <c r="BB31" s="1" t="s">
        <v>98</v>
      </c>
      <c r="BC31" s="1" t="s">
        <v>98</v>
      </c>
      <c r="BD31" s="1" t="s">
        <v>98</v>
      </c>
      <c r="BE31" s="1" t="s">
        <v>98</v>
      </c>
      <c r="BF31" s="1" t="s">
        <v>98</v>
      </c>
      <c r="BG31" s="3">
        <v>3.83</v>
      </c>
      <c r="BH31" s="16" t="s">
        <v>98</v>
      </c>
      <c r="BI31" s="17">
        <v>0.26200000000000001</v>
      </c>
      <c r="BJ31" s="1">
        <v>49.9</v>
      </c>
      <c r="BK31" s="3">
        <v>3.28</v>
      </c>
      <c r="BL31" s="1">
        <v>2.57</v>
      </c>
      <c r="BM31" s="3">
        <v>5.09</v>
      </c>
      <c r="BN31" s="3">
        <v>2.34</v>
      </c>
      <c r="BO31" s="3">
        <v>1.61</v>
      </c>
      <c r="BP31" s="1">
        <v>0.72499999999999998</v>
      </c>
      <c r="BQ31" s="1">
        <v>15.2</v>
      </c>
      <c r="BR31" s="1">
        <v>19.399999999999999</v>
      </c>
      <c r="BS31" s="3">
        <v>9.8000000000000007</v>
      </c>
      <c r="BT31" s="1">
        <v>2.2400000000000002</v>
      </c>
      <c r="BU31" s="1">
        <v>3.25</v>
      </c>
      <c r="BV31" s="1">
        <v>7.23</v>
      </c>
      <c r="BW31" s="35" t="s">
        <v>98</v>
      </c>
      <c r="BX31" s="35" t="s">
        <v>98</v>
      </c>
      <c r="BY31" s="2">
        <v>20</v>
      </c>
      <c r="BZ31" s="2">
        <v>16</v>
      </c>
      <c r="CA31" s="2">
        <v>24</v>
      </c>
      <c r="CB31" s="35" t="s">
        <v>98</v>
      </c>
      <c r="CC31" s="35" t="s">
        <v>98</v>
      </c>
      <c r="CD31" s="1" t="s">
        <v>98</v>
      </c>
      <c r="CE31" s="1" t="s">
        <v>98</v>
      </c>
      <c r="CF31" s="1" t="s">
        <v>98</v>
      </c>
      <c r="CG31" s="4">
        <f>Beams!$B$11/F31</f>
        <v>1569.8324022346369</v>
      </c>
      <c r="CH31" s="4">
        <f>Beams!$B$9/AO31</f>
        <v>1221.7391304347827</v>
      </c>
      <c r="CI31" s="4">
        <f>Beams!$C$9/AS31</f>
        <v>4290.0763358778622</v>
      </c>
      <c r="CJ31" s="4">
        <f>1.5*Beams!$B$8/(O31*V31)</f>
        <v>3372</v>
      </c>
      <c r="CK31" s="4">
        <f>1.5*Beams!$C$8/(G31*V31)</f>
        <v>6744</v>
      </c>
      <c r="CL31" s="4">
        <f>Beams!$B$12*V31/AX31</f>
        <v>7356.0209424083769</v>
      </c>
      <c r="CN31">
        <f t="shared" si="0"/>
        <v>15703.312416479273</v>
      </c>
      <c r="CO31" s="4">
        <f t="shared" si="1"/>
        <v>18679.600553800719</v>
      </c>
      <c r="CP31" s="4"/>
      <c r="CQ31" s="3">
        <f>MIN(Beams!$B$21:$B$22)/MAX(CL31:CP31)-1</f>
        <v>7.0686706731029059E-2</v>
      </c>
    </row>
    <row r="32" spans="1:95" x14ac:dyDescent="0.55000000000000004">
      <c r="A32" s="1" t="s">
        <v>542</v>
      </c>
      <c r="B32" s="1" t="s">
        <v>571</v>
      </c>
      <c r="C32" s="1" t="s">
        <v>571</v>
      </c>
      <c r="D32" s="1" t="s">
        <v>98</v>
      </c>
      <c r="E32" s="2">
        <v>21.9</v>
      </c>
      <c r="F32" s="3">
        <v>6.49</v>
      </c>
      <c r="G32" s="3">
        <v>4</v>
      </c>
      <c r="H32" s="11" t="s">
        <v>98</v>
      </c>
      <c r="I32" s="1" t="s">
        <v>98</v>
      </c>
      <c r="J32" s="1" t="s">
        <v>98</v>
      </c>
      <c r="K32" s="1" t="s">
        <v>98</v>
      </c>
      <c r="L32" s="1" t="s">
        <v>98</v>
      </c>
      <c r="M32" s="11" t="s">
        <v>98</v>
      </c>
      <c r="N32" s="11" t="s">
        <v>98</v>
      </c>
      <c r="O32" s="3">
        <v>8</v>
      </c>
      <c r="P32" s="1" t="s">
        <v>98</v>
      </c>
      <c r="Q32" s="1" t="s">
        <v>98</v>
      </c>
      <c r="R32" s="11" t="s">
        <v>98</v>
      </c>
      <c r="S32" s="13" t="s">
        <v>98</v>
      </c>
      <c r="T32" s="1" t="s">
        <v>98</v>
      </c>
      <c r="U32" s="13" t="s">
        <v>98</v>
      </c>
      <c r="V32" s="14">
        <v>0.56299999999999994</v>
      </c>
      <c r="W32" s="1" t="s">
        <v>98</v>
      </c>
      <c r="X32" s="1" t="s">
        <v>98</v>
      </c>
      <c r="Y32" s="3">
        <v>1.06</v>
      </c>
      <c r="Z32" s="13">
        <v>1.0625</v>
      </c>
      <c r="AA32" s="13" t="s">
        <v>98</v>
      </c>
      <c r="AB32" s="14">
        <v>0.878</v>
      </c>
      <c r="AC32" s="3">
        <v>2.86</v>
      </c>
      <c r="AD32" s="1" t="s">
        <v>98</v>
      </c>
      <c r="AE32" s="14">
        <v>0.40600000000000003</v>
      </c>
      <c r="AF32" s="3">
        <v>2.23</v>
      </c>
      <c r="AG32" s="1" t="s">
        <v>98</v>
      </c>
      <c r="AH32" s="2">
        <v>14.2</v>
      </c>
      <c r="AI32" s="1" t="s">
        <v>98</v>
      </c>
      <c r="AJ32" s="1" t="s">
        <v>98</v>
      </c>
      <c r="AK32" s="1" t="s">
        <v>98</v>
      </c>
      <c r="AL32" s="1" t="s">
        <v>98</v>
      </c>
      <c r="AM32" s="2">
        <v>42.9</v>
      </c>
      <c r="AN32" s="2">
        <v>14.6</v>
      </c>
      <c r="AO32" s="3">
        <v>8.34</v>
      </c>
      <c r="AP32" s="3">
        <v>2.57</v>
      </c>
      <c r="AQ32" s="3">
        <v>7.44</v>
      </c>
      <c r="AR32" s="3">
        <v>4.3899999999999997</v>
      </c>
      <c r="AS32" s="3">
        <v>2.38</v>
      </c>
      <c r="AT32" s="3">
        <v>1.07</v>
      </c>
      <c r="AU32" s="1">
        <v>4.78</v>
      </c>
      <c r="AV32" s="14">
        <v>0.85899999999999999</v>
      </c>
      <c r="AW32" s="1">
        <v>2.0299999999999998</v>
      </c>
      <c r="AX32" s="14">
        <v>0.70399999999999996</v>
      </c>
      <c r="AY32" s="3">
        <v>2.5299999999999998</v>
      </c>
      <c r="AZ32" s="1" t="s">
        <v>98</v>
      </c>
      <c r="BA32" s="1" t="s">
        <v>98</v>
      </c>
      <c r="BB32" s="1" t="s">
        <v>98</v>
      </c>
      <c r="BC32" s="1" t="s">
        <v>98</v>
      </c>
      <c r="BD32" s="1" t="s">
        <v>98</v>
      </c>
      <c r="BE32" s="1" t="s">
        <v>98</v>
      </c>
      <c r="BF32" s="1" t="s">
        <v>98</v>
      </c>
      <c r="BG32" s="3">
        <v>3.84</v>
      </c>
      <c r="BH32" s="16" t="s">
        <v>98</v>
      </c>
      <c r="BI32" s="17">
        <v>0.26400000000000001</v>
      </c>
      <c r="BJ32" s="1">
        <v>45.6</v>
      </c>
      <c r="BK32" s="3">
        <v>3.29</v>
      </c>
      <c r="BL32" s="1">
        <v>2.54</v>
      </c>
      <c r="BM32" s="3">
        <v>5.12</v>
      </c>
      <c r="BN32" s="3">
        <v>2.36</v>
      </c>
      <c r="BO32" s="1">
        <v>1.58</v>
      </c>
      <c r="BP32" s="1">
        <v>0.73599999999999999</v>
      </c>
      <c r="BQ32" s="1">
        <v>13.9</v>
      </c>
      <c r="BR32" s="2">
        <v>18</v>
      </c>
      <c r="BS32" s="1">
        <v>8.91</v>
      </c>
      <c r="BT32" s="1">
        <v>2.0299999999999998</v>
      </c>
      <c r="BU32" s="1">
        <v>3.03</v>
      </c>
      <c r="BV32" s="1">
        <v>6.49</v>
      </c>
      <c r="BW32" s="35" t="s">
        <v>98</v>
      </c>
      <c r="BX32" s="35" t="s">
        <v>98</v>
      </c>
      <c r="BY32" s="2">
        <v>20</v>
      </c>
      <c r="BZ32" s="2">
        <v>16</v>
      </c>
      <c r="CA32" s="2">
        <v>24</v>
      </c>
      <c r="CB32" s="35" t="s">
        <v>98</v>
      </c>
      <c r="CC32" s="35" t="s">
        <v>98</v>
      </c>
      <c r="CD32" s="1" t="s">
        <v>98</v>
      </c>
      <c r="CE32" s="1" t="s">
        <v>98</v>
      </c>
      <c r="CF32" s="1" t="s">
        <v>98</v>
      </c>
      <c r="CG32" s="4">
        <f>Beams!$B$11/F32</f>
        <v>1731.8952234206472</v>
      </c>
      <c r="CH32" s="4">
        <f>Beams!$B$9/AO32</f>
        <v>1347.7218225419665</v>
      </c>
      <c r="CI32" s="4">
        <f>Beams!$C$9/AS32</f>
        <v>4722.6890756302519</v>
      </c>
      <c r="CJ32" s="4">
        <f>1.5*Beams!$B$8/(O32*V32)</f>
        <v>3743.339253996448</v>
      </c>
      <c r="CK32" s="4">
        <f>1.5*Beams!$C$8/(G32*V32)</f>
        <v>7486.6785079928959</v>
      </c>
      <c r="CL32" s="4">
        <f>Beams!$B$12*V32/AX32</f>
        <v>8988.806818181818</v>
      </c>
      <c r="CN32">
        <f t="shared" si="0"/>
        <v>18582.510357062994</v>
      </c>
      <c r="CO32" s="4">
        <f t="shared" si="1"/>
        <v>21712.277404845154</v>
      </c>
      <c r="CP32" s="4"/>
      <c r="CQ32" s="3">
        <f>MIN(Beams!$B$21:$B$22)/MAX(CL32:CP32)-1</f>
        <v>-7.8862174285920572E-2</v>
      </c>
    </row>
    <row r="33" spans="1:95" x14ac:dyDescent="0.55000000000000004">
      <c r="A33" s="1" t="s">
        <v>542</v>
      </c>
      <c r="B33" s="1" t="s">
        <v>572</v>
      </c>
      <c r="C33" s="1" t="s">
        <v>572</v>
      </c>
      <c r="D33" s="1" t="s">
        <v>98</v>
      </c>
      <c r="E33" s="2">
        <v>19.600000000000001</v>
      </c>
      <c r="F33" s="3">
        <v>5.8</v>
      </c>
      <c r="G33" s="3">
        <v>4</v>
      </c>
      <c r="H33" s="11" t="s">
        <v>98</v>
      </c>
      <c r="I33" s="1" t="s">
        <v>98</v>
      </c>
      <c r="J33" s="1" t="s">
        <v>98</v>
      </c>
      <c r="K33" s="1" t="s">
        <v>98</v>
      </c>
      <c r="L33" s="1" t="s">
        <v>98</v>
      </c>
      <c r="M33" s="11" t="s">
        <v>98</v>
      </c>
      <c r="N33" s="11" t="s">
        <v>98</v>
      </c>
      <c r="O33" s="3">
        <v>8</v>
      </c>
      <c r="P33" s="1" t="s">
        <v>98</v>
      </c>
      <c r="Q33" s="1" t="s">
        <v>98</v>
      </c>
      <c r="R33" s="11" t="s">
        <v>98</v>
      </c>
      <c r="S33" s="13" t="s">
        <v>98</v>
      </c>
      <c r="T33" s="1" t="s">
        <v>98</v>
      </c>
      <c r="U33" s="13" t="s">
        <v>98</v>
      </c>
      <c r="V33" s="14">
        <v>0.5</v>
      </c>
      <c r="W33" s="1" t="s">
        <v>98</v>
      </c>
      <c r="X33" s="1" t="s">
        <v>98</v>
      </c>
      <c r="Y33" s="3">
        <v>1</v>
      </c>
      <c r="Z33" s="13">
        <v>1</v>
      </c>
      <c r="AA33" s="13" t="s">
        <v>98</v>
      </c>
      <c r="AB33" s="14">
        <v>0.85399999999999998</v>
      </c>
      <c r="AC33" s="3">
        <v>2.84</v>
      </c>
      <c r="AD33" s="1" t="s">
        <v>98</v>
      </c>
      <c r="AE33" s="14">
        <v>0.36299999999999999</v>
      </c>
      <c r="AF33" s="3">
        <v>2.2000000000000002</v>
      </c>
      <c r="AG33" s="1" t="s">
        <v>98</v>
      </c>
      <c r="AH33" s="2">
        <v>16</v>
      </c>
      <c r="AI33" s="1" t="s">
        <v>98</v>
      </c>
      <c r="AJ33" s="1" t="s">
        <v>98</v>
      </c>
      <c r="AK33" s="1" t="s">
        <v>98</v>
      </c>
      <c r="AL33" s="1" t="s">
        <v>98</v>
      </c>
      <c r="AM33" s="2">
        <v>38.6</v>
      </c>
      <c r="AN33" s="2">
        <v>13.1</v>
      </c>
      <c r="AO33" s="3">
        <v>7.48</v>
      </c>
      <c r="AP33" s="3">
        <v>2.58</v>
      </c>
      <c r="AQ33" s="3">
        <v>6.75</v>
      </c>
      <c r="AR33" s="3">
        <v>3.91</v>
      </c>
      <c r="AS33" s="3">
        <v>2.15</v>
      </c>
      <c r="AT33" s="3">
        <v>1.08</v>
      </c>
      <c r="AU33" s="1">
        <v>4.32</v>
      </c>
      <c r="AV33" s="14">
        <v>0.86299999999999999</v>
      </c>
      <c r="AW33" s="1">
        <v>1.82</v>
      </c>
      <c r="AX33" s="14">
        <v>0.501</v>
      </c>
      <c r="AY33" s="3">
        <v>1.8</v>
      </c>
      <c r="AZ33" s="1" t="s">
        <v>98</v>
      </c>
      <c r="BA33" s="1" t="s">
        <v>98</v>
      </c>
      <c r="BB33" s="1" t="s">
        <v>98</v>
      </c>
      <c r="BC33" s="1" t="s">
        <v>98</v>
      </c>
      <c r="BD33" s="1" t="s">
        <v>98</v>
      </c>
      <c r="BE33" s="1" t="s">
        <v>98</v>
      </c>
      <c r="BF33" s="1" t="s">
        <v>98</v>
      </c>
      <c r="BG33" s="3">
        <v>3.86</v>
      </c>
      <c r="BH33" s="16" t="s">
        <v>98</v>
      </c>
      <c r="BI33" s="17">
        <v>0.26600000000000001</v>
      </c>
      <c r="BJ33" s="2">
        <v>41</v>
      </c>
      <c r="BK33" s="3">
        <v>3.31</v>
      </c>
      <c r="BL33" s="1">
        <v>2.52</v>
      </c>
      <c r="BM33" s="3">
        <v>5.14</v>
      </c>
      <c r="BN33" s="3">
        <v>2.37</v>
      </c>
      <c r="BO33" s="1">
        <v>1.56</v>
      </c>
      <c r="BP33" s="1">
        <v>0.74399999999999999</v>
      </c>
      <c r="BQ33" s="1">
        <v>12.4</v>
      </c>
      <c r="BR33" s="1">
        <v>16.3</v>
      </c>
      <c r="BS33" s="1">
        <v>7.98</v>
      </c>
      <c r="BT33" s="1">
        <v>1.82</v>
      </c>
      <c r="BU33" s="1">
        <v>2.77</v>
      </c>
      <c r="BV33" s="1">
        <v>5.81</v>
      </c>
      <c r="BW33" s="35" t="s">
        <v>98</v>
      </c>
      <c r="BX33" s="35" t="s">
        <v>98</v>
      </c>
      <c r="BY33" s="2">
        <v>20</v>
      </c>
      <c r="BZ33" s="2">
        <v>16</v>
      </c>
      <c r="CA33" s="2">
        <v>24</v>
      </c>
      <c r="CB33" s="35" t="s">
        <v>98</v>
      </c>
      <c r="CC33" s="35" t="s">
        <v>98</v>
      </c>
      <c r="CD33" s="1" t="s">
        <v>98</v>
      </c>
      <c r="CE33" s="1" t="s">
        <v>98</v>
      </c>
      <c r="CF33" s="1" t="s">
        <v>98</v>
      </c>
      <c r="CG33" s="4">
        <f>Beams!$B$11/F33</f>
        <v>1937.9310344827586</v>
      </c>
      <c r="CH33" s="4">
        <f>Beams!$B$9/AO33</f>
        <v>1502.6737967914437</v>
      </c>
      <c r="CI33" s="4">
        <f>Beams!$C$9/AS33</f>
        <v>5227.9069767441861</v>
      </c>
      <c r="CJ33" s="4">
        <f>1.5*Beams!$B$8/(O33*V33)</f>
        <v>4215</v>
      </c>
      <c r="CK33" s="4">
        <f>1.5*Beams!$C$8/(G33*V33)</f>
        <v>8430</v>
      </c>
      <c r="CL33" s="4">
        <f>Beams!$B$12*V33/AX33</f>
        <v>11217.564870259481</v>
      </c>
      <c r="CN33">
        <f t="shared" si="0"/>
        <v>22493.178006257654</v>
      </c>
      <c r="CO33" s="4">
        <f t="shared" si="1"/>
        <v>25803.857886393522</v>
      </c>
      <c r="CP33" s="4"/>
      <c r="CQ33" s="3">
        <f>MIN(Beams!$B$21:$B$22)/MAX(CL33:CP33)-1</f>
        <v>-0.22492209932119955</v>
      </c>
    </row>
    <row r="34" spans="1:95" x14ac:dyDescent="0.55000000000000004">
      <c r="A34" s="1" t="s">
        <v>542</v>
      </c>
      <c r="B34" s="1" t="s">
        <v>573</v>
      </c>
      <c r="C34" s="1" t="s">
        <v>573</v>
      </c>
      <c r="D34" s="1" t="s">
        <v>98</v>
      </c>
      <c r="E34" s="2">
        <v>17.2</v>
      </c>
      <c r="F34" s="3">
        <v>5.1100000000000003</v>
      </c>
      <c r="G34" s="3">
        <v>4</v>
      </c>
      <c r="H34" s="11" t="s">
        <v>98</v>
      </c>
      <c r="I34" s="1" t="s">
        <v>98</v>
      </c>
      <c r="J34" s="1" t="s">
        <v>98</v>
      </c>
      <c r="K34" s="1" t="s">
        <v>98</v>
      </c>
      <c r="L34" s="1" t="s">
        <v>98</v>
      </c>
      <c r="M34" s="11" t="s">
        <v>98</v>
      </c>
      <c r="N34" s="11" t="s">
        <v>98</v>
      </c>
      <c r="O34" s="3">
        <v>8</v>
      </c>
      <c r="P34" s="1" t="s">
        <v>98</v>
      </c>
      <c r="Q34" s="1" t="s">
        <v>98</v>
      </c>
      <c r="R34" s="11" t="s">
        <v>98</v>
      </c>
      <c r="S34" s="13" t="s">
        <v>98</v>
      </c>
      <c r="T34" s="1" t="s">
        <v>98</v>
      </c>
      <c r="U34" s="13" t="s">
        <v>98</v>
      </c>
      <c r="V34" s="14">
        <v>0.438</v>
      </c>
      <c r="W34" s="1" t="s">
        <v>98</v>
      </c>
      <c r="X34" s="1" t="s">
        <v>98</v>
      </c>
      <c r="Y34" s="14">
        <v>0.93799999999999994</v>
      </c>
      <c r="Z34" s="13">
        <v>0.9375</v>
      </c>
      <c r="AA34" s="13" t="s">
        <v>98</v>
      </c>
      <c r="AB34" s="14">
        <v>0.82899999999999996</v>
      </c>
      <c r="AC34" s="3">
        <v>2.81</v>
      </c>
      <c r="AD34" s="1" t="s">
        <v>98</v>
      </c>
      <c r="AE34" s="14">
        <v>0.31900000000000001</v>
      </c>
      <c r="AF34" s="3">
        <v>2.16</v>
      </c>
      <c r="AG34" s="1" t="s">
        <v>98</v>
      </c>
      <c r="AH34" s="2">
        <v>18.3</v>
      </c>
      <c r="AI34" s="1" t="s">
        <v>98</v>
      </c>
      <c r="AJ34" s="1" t="s">
        <v>98</v>
      </c>
      <c r="AK34" s="1" t="s">
        <v>98</v>
      </c>
      <c r="AL34" s="1" t="s">
        <v>98</v>
      </c>
      <c r="AM34" s="2">
        <v>34.200000000000003</v>
      </c>
      <c r="AN34" s="2">
        <v>11.6</v>
      </c>
      <c r="AO34" s="3">
        <v>6.59</v>
      </c>
      <c r="AP34" s="3">
        <v>2.59</v>
      </c>
      <c r="AQ34" s="3">
        <v>6.03</v>
      </c>
      <c r="AR34" s="3">
        <v>3.42</v>
      </c>
      <c r="AS34" s="3">
        <v>1.9</v>
      </c>
      <c r="AT34" s="3">
        <v>1.0900000000000001</v>
      </c>
      <c r="AU34" s="1">
        <v>3.84</v>
      </c>
      <c r="AV34" s="14">
        <v>0.86699999999999999</v>
      </c>
      <c r="AW34" s="1">
        <v>1.61</v>
      </c>
      <c r="AX34" s="14">
        <v>0.34</v>
      </c>
      <c r="AY34" s="3">
        <v>1.22</v>
      </c>
      <c r="AZ34" s="1" t="s">
        <v>98</v>
      </c>
      <c r="BA34" s="1" t="s">
        <v>98</v>
      </c>
      <c r="BB34" s="1" t="s">
        <v>98</v>
      </c>
      <c r="BC34" s="1" t="s">
        <v>98</v>
      </c>
      <c r="BD34" s="1" t="s">
        <v>98</v>
      </c>
      <c r="BE34" s="1" t="s">
        <v>98</v>
      </c>
      <c r="BF34" s="1" t="s">
        <v>98</v>
      </c>
      <c r="BG34" s="3">
        <v>3.87</v>
      </c>
      <c r="BH34" s="16" t="s">
        <v>98</v>
      </c>
      <c r="BI34" s="17">
        <v>0.26800000000000002</v>
      </c>
      <c r="BJ34" s="1">
        <v>36.4</v>
      </c>
      <c r="BK34" s="3">
        <v>3.33</v>
      </c>
      <c r="BL34" s="3">
        <v>2.5</v>
      </c>
      <c r="BM34" s="3">
        <v>5.17</v>
      </c>
      <c r="BN34" s="3">
        <v>2.39</v>
      </c>
      <c r="BO34" s="3">
        <v>1.53</v>
      </c>
      <c r="BP34" s="1">
        <v>0.75800000000000001</v>
      </c>
      <c r="BQ34" s="1">
        <v>10.9</v>
      </c>
      <c r="BR34" s="1">
        <v>14.6</v>
      </c>
      <c r="BS34" s="1">
        <v>7.04</v>
      </c>
      <c r="BT34" s="1">
        <v>1.61</v>
      </c>
      <c r="BU34" s="1">
        <v>2.5099999999999998</v>
      </c>
      <c r="BV34" s="1">
        <v>5.07</v>
      </c>
      <c r="BW34" s="35" t="s">
        <v>98</v>
      </c>
      <c r="BX34" s="35" t="s">
        <v>98</v>
      </c>
      <c r="BY34" s="2">
        <v>20</v>
      </c>
      <c r="BZ34" s="2">
        <v>16</v>
      </c>
      <c r="CA34" s="2">
        <v>24</v>
      </c>
      <c r="CB34" s="35" t="s">
        <v>98</v>
      </c>
      <c r="CC34" s="35" t="s">
        <v>98</v>
      </c>
      <c r="CD34" s="1" t="s">
        <v>98</v>
      </c>
      <c r="CE34" s="1" t="s">
        <v>98</v>
      </c>
      <c r="CF34" s="1" t="s">
        <v>98</v>
      </c>
      <c r="CG34" s="4">
        <f>Beams!$B$11/F34</f>
        <v>2199.6086105675145</v>
      </c>
      <c r="CH34" s="4">
        <f>Beams!$B$9/AO34</f>
        <v>1705.6145675265554</v>
      </c>
      <c r="CI34" s="4">
        <f>Beams!$C$9/AS34</f>
        <v>5915.7894736842109</v>
      </c>
      <c r="CJ34" s="4">
        <f>1.5*Beams!$B$8/(O34*V34)</f>
        <v>4811.6438356164381</v>
      </c>
      <c r="CK34" s="4">
        <f>1.5*Beams!$C$8/(G34*V34)</f>
        <v>9623.2876712328762</v>
      </c>
      <c r="CL34" s="4">
        <f>Beams!$B$12*V34/AX34</f>
        <v>14479.764705882351</v>
      </c>
      <c r="CN34">
        <f t="shared" si="0"/>
        <v>28193.949643886626</v>
      </c>
      <c r="CO34" s="4">
        <f t="shared" si="1"/>
        <v>31674.375197143916</v>
      </c>
      <c r="CP34" s="4"/>
      <c r="CQ34" s="3">
        <f>MIN(Beams!$B$21:$B$22)/MAX(CL34:CP34)-1</f>
        <v>-0.36857475875945922</v>
      </c>
    </row>
    <row r="35" spans="1:95" x14ac:dyDescent="0.55000000000000004">
      <c r="A35" s="1" t="s">
        <v>542</v>
      </c>
      <c r="B35" s="1" t="s">
        <v>574</v>
      </c>
      <c r="C35" s="1" t="s">
        <v>574</v>
      </c>
      <c r="D35" s="1" t="s">
        <v>98</v>
      </c>
      <c r="E35" s="2">
        <v>26.2</v>
      </c>
      <c r="F35" s="3">
        <v>7.74</v>
      </c>
      <c r="G35" s="3">
        <v>4</v>
      </c>
      <c r="H35" s="11" t="s">
        <v>98</v>
      </c>
      <c r="I35" s="1" t="s">
        <v>98</v>
      </c>
      <c r="J35" s="1" t="s">
        <v>98</v>
      </c>
      <c r="K35" s="1" t="s">
        <v>98</v>
      </c>
      <c r="L35" s="1" t="s">
        <v>98</v>
      </c>
      <c r="M35" s="11" t="s">
        <v>98</v>
      </c>
      <c r="N35" s="11" t="s">
        <v>98</v>
      </c>
      <c r="O35" s="3">
        <v>7</v>
      </c>
      <c r="P35" s="1" t="s">
        <v>98</v>
      </c>
      <c r="Q35" s="1" t="s">
        <v>98</v>
      </c>
      <c r="R35" s="11" t="s">
        <v>98</v>
      </c>
      <c r="S35" s="13" t="s">
        <v>98</v>
      </c>
      <c r="T35" s="1" t="s">
        <v>98</v>
      </c>
      <c r="U35" s="13" t="s">
        <v>98</v>
      </c>
      <c r="V35" s="14">
        <v>0.75</v>
      </c>
      <c r="W35" s="1" t="s">
        <v>98</v>
      </c>
      <c r="X35" s="1" t="s">
        <v>98</v>
      </c>
      <c r="Y35" s="3">
        <v>1.25</v>
      </c>
      <c r="Z35" s="13">
        <v>1.25</v>
      </c>
      <c r="AA35" s="13" t="s">
        <v>98</v>
      </c>
      <c r="AB35" s="3">
        <v>1</v>
      </c>
      <c r="AC35" s="3">
        <v>2.5</v>
      </c>
      <c r="AD35" s="1" t="s">
        <v>98</v>
      </c>
      <c r="AE35" s="14">
        <v>0.55300000000000005</v>
      </c>
      <c r="AF35" s="3">
        <v>1.84</v>
      </c>
      <c r="AG35" s="1" t="s">
        <v>98</v>
      </c>
      <c r="AH35" s="3">
        <v>9.33</v>
      </c>
      <c r="AI35" s="1" t="s">
        <v>98</v>
      </c>
      <c r="AJ35" s="1" t="s">
        <v>98</v>
      </c>
      <c r="AK35" s="1" t="s">
        <v>98</v>
      </c>
      <c r="AL35" s="1" t="s">
        <v>98</v>
      </c>
      <c r="AM35" s="2">
        <v>37.799999999999997</v>
      </c>
      <c r="AN35" s="2">
        <v>14.8</v>
      </c>
      <c r="AO35" s="3">
        <v>8.39</v>
      </c>
      <c r="AP35" s="3">
        <v>2.21</v>
      </c>
      <c r="AQ35" s="3">
        <v>9</v>
      </c>
      <c r="AR35" s="3">
        <v>5.6</v>
      </c>
      <c r="AS35" s="3">
        <v>3.01</v>
      </c>
      <c r="AT35" s="3">
        <v>1.08</v>
      </c>
      <c r="AU35" s="1">
        <v>5.63</v>
      </c>
      <c r="AV35" s="14">
        <v>0.85499999999999998</v>
      </c>
      <c r="AW35" s="1">
        <v>2.56</v>
      </c>
      <c r="AX35" s="3">
        <v>1.47</v>
      </c>
      <c r="AY35" s="3">
        <v>3.97</v>
      </c>
      <c r="AZ35" s="1" t="s">
        <v>98</v>
      </c>
      <c r="BA35" s="1" t="s">
        <v>98</v>
      </c>
      <c r="BB35" s="1" t="s">
        <v>98</v>
      </c>
      <c r="BC35" s="1" t="s">
        <v>98</v>
      </c>
      <c r="BD35" s="1" t="s">
        <v>98</v>
      </c>
      <c r="BE35" s="1" t="s">
        <v>98</v>
      </c>
      <c r="BF35" s="1" t="s">
        <v>98</v>
      </c>
      <c r="BG35" s="3">
        <v>3.31</v>
      </c>
      <c r="BH35" s="16" t="s">
        <v>98</v>
      </c>
      <c r="BI35" s="17">
        <v>0.32400000000000001</v>
      </c>
      <c r="BJ35" s="1">
        <v>41.2</v>
      </c>
      <c r="BK35" s="3">
        <v>2.95</v>
      </c>
      <c r="BL35" s="1">
        <v>2.0699999999999998</v>
      </c>
      <c r="BM35" s="3">
        <v>4.47</v>
      </c>
      <c r="BN35" s="3">
        <v>2.2000000000000002</v>
      </c>
      <c r="BO35" s="1">
        <v>1.72</v>
      </c>
      <c r="BP35" s="14">
        <v>0.79</v>
      </c>
      <c r="BQ35" s="2">
        <v>14</v>
      </c>
      <c r="BR35" s="1">
        <v>19.899999999999999</v>
      </c>
      <c r="BS35" s="1">
        <v>9.2200000000000006</v>
      </c>
      <c r="BT35" s="1">
        <v>2.56</v>
      </c>
      <c r="BU35" s="1">
        <v>3.27</v>
      </c>
      <c r="BV35" s="1">
        <v>7.13</v>
      </c>
      <c r="BW35" s="35" t="s">
        <v>98</v>
      </c>
      <c r="BX35" s="35" t="s">
        <v>98</v>
      </c>
      <c r="BY35" s="2">
        <v>18</v>
      </c>
      <c r="BZ35" s="2">
        <v>15</v>
      </c>
      <c r="CA35" s="2">
        <v>22</v>
      </c>
      <c r="CB35" s="35" t="s">
        <v>98</v>
      </c>
      <c r="CC35" s="35" t="s">
        <v>98</v>
      </c>
      <c r="CD35" s="1" t="s">
        <v>98</v>
      </c>
      <c r="CE35" s="1" t="s">
        <v>98</v>
      </c>
      <c r="CF35" s="1" t="s">
        <v>98</v>
      </c>
      <c r="CG35" s="4">
        <f>Beams!$B$11/F35</f>
        <v>1452.1963824289405</v>
      </c>
      <c r="CH35" s="4">
        <f>Beams!$B$9/AO35</f>
        <v>1339.69010727056</v>
      </c>
      <c r="CI35" s="4">
        <f>Beams!$C$9/AS35</f>
        <v>3734.2192691029904</v>
      </c>
      <c r="CJ35" s="4">
        <f>1.5*Beams!$B$8/(O35*V35)</f>
        <v>3211.4285714285716</v>
      </c>
      <c r="CK35" s="4">
        <f>1.5*Beams!$C$8/(G35*V35)</f>
        <v>5620</v>
      </c>
      <c r="CL35" s="4">
        <f>Beams!$B$12*V35/AX35</f>
        <v>5734.6938775510207</v>
      </c>
      <c r="CN35">
        <f t="shared" si="0"/>
        <v>13122.119432123067</v>
      </c>
      <c r="CO35" s="4">
        <f t="shared" si="1"/>
        <v>15362.402090257192</v>
      </c>
      <c r="CP35" s="4"/>
      <c r="CQ35" s="3">
        <f>MIN(Beams!$B$21:$B$22)/MAX(CL35:CP35)-1</f>
        <v>0.30187973745876406</v>
      </c>
    </row>
    <row r="36" spans="1:95" x14ac:dyDescent="0.55000000000000004">
      <c r="A36" s="1" t="s">
        <v>542</v>
      </c>
      <c r="B36" s="1" t="s">
        <v>575</v>
      </c>
      <c r="C36" s="1" t="s">
        <v>575</v>
      </c>
      <c r="D36" s="1" t="s">
        <v>98</v>
      </c>
      <c r="E36" s="2">
        <v>22.1</v>
      </c>
      <c r="F36" s="3">
        <v>6.5</v>
      </c>
      <c r="G36" s="3">
        <v>4</v>
      </c>
      <c r="H36" s="11" t="s">
        <v>98</v>
      </c>
      <c r="I36" s="1" t="s">
        <v>98</v>
      </c>
      <c r="J36" s="1" t="s">
        <v>98</v>
      </c>
      <c r="K36" s="1" t="s">
        <v>98</v>
      </c>
      <c r="L36" s="1" t="s">
        <v>98</v>
      </c>
      <c r="M36" s="11" t="s">
        <v>98</v>
      </c>
      <c r="N36" s="11" t="s">
        <v>98</v>
      </c>
      <c r="O36" s="3">
        <v>7</v>
      </c>
      <c r="P36" s="1" t="s">
        <v>98</v>
      </c>
      <c r="Q36" s="1" t="s">
        <v>98</v>
      </c>
      <c r="R36" s="11" t="s">
        <v>98</v>
      </c>
      <c r="S36" s="13" t="s">
        <v>98</v>
      </c>
      <c r="T36" s="1" t="s">
        <v>98</v>
      </c>
      <c r="U36" s="13" t="s">
        <v>98</v>
      </c>
      <c r="V36" s="14">
        <v>0.625</v>
      </c>
      <c r="W36" s="1" t="s">
        <v>98</v>
      </c>
      <c r="X36" s="1" t="s">
        <v>98</v>
      </c>
      <c r="Y36" s="3">
        <v>1.1299999999999999</v>
      </c>
      <c r="Z36" s="13">
        <v>1.125</v>
      </c>
      <c r="AA36" s="13" t="s">
        <v>98</v>
      </c>
      <c r="AB36" s="14">
        <v>0.95799999999999996</v>
      </c>
      <c r="AC36" s="3">
        <v>2.4500000000000002</v>
      </c>
      <c r="AD36" s="1" t="s">
        <v>98</v>
      </c>
      <c r="AE36" s="14">
        <v>0.46400000000000002</v>
      </c>
      <c r="AF36" s="3">
        <v>1.8</v>
      </c>
      <c r="AG36" s="1" t="s">
        <v>98</v>
      </c>
      <c r="AH36" s="2">
        <v>11.2</v>
      </c>
      <c r="AI36" s="1" t="s">
        <v>98</v>
      </c>
      <c r="AJ36" s="1" t="s">
        <v>98</v>
      </c>
      <c r="AK36" s="1" t="s">
        <v>98</v>
      </c>
      <c r="AL36" s="1" t="s">
        <v>98</v>
      </c>
      <c r="AM36" s="2">
        <v>32.4</v>
      </c>
      <c r="AN36" s="2">
        <v>12.5</v>
      </c>
      <c r="AO36" s="3">
        <v>7.12</v>
      </c>
      <c r="AP36" s="3">
        <v>2.23</v>
      </c>
      <c r="AQ36" s="3">
        <v>7.79</v>
      </c>
      <c r="AR36" s="3">
        <v>4.6900000000000004</v>
      </c>
      <c r="AS36" s="3">
        <v>2.56</v>
      </c>
      <c r="AT36" s="3">
        <v>1.1000000000000001</v>
      </c>
      <c r="AU36" s="1">
        <v>4.8099999999999996</v>
      </c>
      <c r="AV36" s="14">
        <v>0.86</v>
      </c>
      <c r="AW36" s="1">
        <v>2.17</v>
      </c>
      <c r="AX36" s="14">
        <v>0.86799999999999999</v>
      </c>
      <c r="AY36" s="3">
        <v>2.37</v>
      </c>
      <c r="AZ36" s="1" t="s">
        <v>98</v>
      </c>
      <c r="BA36" s="1" t="s">
        <v>98</v>
      </c>
      <c r="BB36" s="1" t="s">
        <v>98</v>
      </c>
      <c r="BC36" s="1" t="s">
        <v>98</v>
      </c>
      <c r="BD36" s="1" t="s">
        <v>98</v>
      </c>
      <c r="BE36" s="1" t="s">
        <v>98</v>
      </c>
      <c r="BF36" s="1" t="s">
        <v>98</v>
      </c>
      <c r="BG36" s="3">
        <v>3.34</v>
      </c>
      <c r="BH36" s="16" t="s">
        <v>98</v>
      </c>
      <c r="BI36" s="17">
        <v>0.32900000000000001</v>
      </c>
      <c r="BJ36" s="1">
        <v>35.4</v>
      </c>
      <c r="BK36" s="3">
        <v>2.98</v>
      </c>
      <c r="BL36" s="1">
        <v>2.0299999999999998</v>
      </c>
      <c r="BM36" s="3">
        <v>4.5199999999999996</v>
      </c>
      <c r="BN36" s="3">
        <v>2.2200000000000002</v>
      </c>
      <c r="BO36" s="1">
        <v>1.68</v>
      </c>
      <c r="BP36" s="14">
        <v>0.80800000000000005</v>
      </c>
      <c r="BQ36" s="1">
        <v>11.9</v>
      </c>
      <c r="BR36" s="1">
        <v>17.399999999999999</v>
      </c>
      <c r="BS36" s="1">
        <v>7.83</v>
      </c>
      <c r="BT36" s="1">
        <v>2.17</v>
      </c>
      <c r="BU36" s="1">
        <v>2.86</v>
      </c>
      <c r="BV36" s="1">
        <v>5.95</v>
      </c>
      <c r="BW36" s="35" t="s">
        <v>98</v>
      </c>
      <c r="BX36" s="35" t="s">
        <v>98</v>
      </c>
      <c r="BY36" s="2">
        <v>18</v>
      </c>
      <c r="BZ36" s="2">
        <v>15</v>
      </c>
      <c r="CA36" s="2">
        <v>22</v>
      </c>
      <c r="CB36" s="35" t="s">
        <v>98</v>
      </c>
      <c r="CC36" s="35" t="s">
        <v>98</v>
      </c>
      <c r="CD36" s="1" t="s">
        <v>98</v>
      </c>
      <c r="CE36" s="1" t="s">
        <v>98</v>
      </c>
      <c r="CF36" s="1" t="s">
        <v>98</v>
      </c>
      <c r="CG36" s="4">
        <f>Beams!$B$11/F36</f>
        <v>1729.2307692307693</v>
      </c>
      <c r="CH36" s="4">
        <f>Beams!$B$9/AO36</f>
        <v>1578.6516853932585</v>
      </c>
      <c r="CI36" s="4">
        <f>Beams!$C$9/AS36</f>
        <v>4390.625</v>
      </c>
      <c r="CJ36" s="4">
        <f>1.5*Beams!$B$8/(O36*V36)</f>
        <v>3853.7142857142858</v>
      </c>
      <c r="CK36" s="4">
        <f>1.5*Beams!$C$8/(G36*V36)</f>
        <v>6744</v>
      </c>
      <c r="CL36" s="4">
        <f>Beams!$B$12*V36/AX36</f>
        <v>8093.3179723502308</v>
      </c>
      <c r="CN36">
        <f t="shared" si="0"/>
        <v>17329.908996338054</v>
      </c>
      <c r="CO36" s="4">
        <f t="shared" si="1"/>
        <v>19804.469506492809</v>
      </c>
      <c r="CP36" s="4"/>
      <c r="CQ36" s="3">
        <f>MIN(Beams!$B$21:$B$22)/MAX(CL36:CP36)-1</f>
        <v>9.8730487803819766E-3</v>
      </c>
    </row>
    <row r="37" spans="1:95" x14ac:dyDescent="0.55000000000000004">
      <c r="A37" s="1" t="s">
        <v>542</v>
      </c>
      <c r="B37" s="1" t="s">
        <v>576</v>
      </c>
      <c r="C37" s="1" t="s">
        <v>576</v>
      </c>
      <c r="D37" s="1" t="s">
        <v>98</v>
      </c>
      <c r="E37" s="2">
        <v>17.899999999999999</v>
      </c>
      <c r="F37" s="3">
        <v>5.26</v>
      </c>
      <c r="G37" s="3">
        <v>4</v>
      </c>
      <c r="H37" s="11" t="s">
        <v>98</v>
      </c>
      <c r="I37" s="1" t="s">
        <v>98</v>
      </c>
      <c r="J37" s="1" t="s">
        <v>98</v>
      </c>
      <c r="K37" s="1" t="s">
        <v>98</v>
      </c>
      <c r="L37" s="1" t="s">
        <v>98</v>
      </c>
      <c r="M37" s="11" t="s">
        <v>98</v>
      </c>
      <c r="N37" s="11" t="s">
        <v>98</v>
      </c>
      <c r="O37" s="3">
        <v>7</v>
      </c>
      <c r="P37" s="1" t="s">
        <v>98</v>
      </c>
      <c r="Q37" s="1" t="s">
        <v>98</v>
      </c>
      <c r="R37" s="11" t="s">
        <v>98</v>
      </c>
      <c r="S37" s="13" t="s">
        <v>98</v>
      </c>
      <c r="T37" s="1" t="s">
        <v>98</v>
      </c>
      <c r="U37" s="13" t="s">
        <v>98</v>
      </c>
      <c r="V37" s="14">
        <v>0.5</v>
      </c>
      <c r="W37" s="1" t="s">
        <v>98</v>
      </c>
      <c r="X37" s="1" t="s">
        <v>98</v>
      </c>
      <c r="Y37" s="3">
        <v>1</v>
      </c>
      <c r="Z37" s="13">
        <v>1</v>
      </c>
      <c r="AA37" s="13" t="s">
        <v>98</v>
      </c>
      <c r="AB37" s="14">
        <v>0.91</v>
      </c>
      <c r="AC37" s="3">
        <v>2.4</v>
      </c>
      <c r="AD37" s="1" t="s">
        <v>98</v>
      </c>
      <c r="AE37" s="14">
        <v>0.376</v>
      </c>
      <c r="AF37" s="3">
        <v>1.74</v>
      </c>
      <c r="AG37" s="1" t="s">
        <v>98</v>
      </c>
      <c r="AH37" s="2">
        <v>14</v>
      </c>
      <c r="AI37" s="1" t="s">
        <v>98</v>
      </c>
      <c r="AJ37" s="1" t="s">
        <v>98</v>
      </c>
      <c r="AK37" s="1" t="s">
        <v>98</v>
      </c>
      <c r="AL37" s="1" t="s">
        <v>98</v>
      </c>
      <c r="AM37" s="2">
        <v>26.6</v>
      </c>
      <c r="AN37" s="2">
        <v>10.199999999999999</v>
      </c>
      <c r="AO37" s="3">
        <v>5.79</v>
      </c>
      <c r="AP37" s="3">
        <v>2.25</v>
      </c>
      <c r="AQ37" s="3">
        <v>6.48</v>
      </c>
      <c r="AR37" s="3">
        <v>3.77</v>
      </c>
      <c r="AS37" s="3">
        <v>2.1</v>
      </c>
      <c r="AT37" s="3">
        <v>1.1100000000000001</v>
      </c>
      <c r="AU37" s="1">
        <v>3.94</v>
      </c>
      <c r="AV37" s="14">
        <v>0.86599999999999999</v>
      </c>
      <c r="AW37" s="1">
        <v>1.75</v>
      </c>
      <c r="AX37" s="14">
        <v>0.45600000000000002</v>
      </c>
      <c r="AY37" s="3">
        <v>1.25</v>
      </c>
      <c r="AZ37" s="1" t="s">
        <v>98</v>
      </c>
      <c r="BA37" s="1" t="s">
        <v>98</v>
      </c>
      <c r="BB37" s="1" t="s">
        <v>98</v>
      </c>
      <c r="BC37" s="1" t="s">
        <v>98</v>
      </c>
      <c r="BD37" s="1" t="s">
        <v>98</v>
      </c>
      <c r="BE37" s="1" t="s">
        <v>98</v>
      </c>
      <c r="BF37" s="1" t="s">
        <v>98</v>
      </c>
      <c r="BG37" s="3">
        <v>3.37</v>
      </c>
      <c r="BH37" s="16" t="s">
        <v>98</v>
      </c>
      <c r="BI37" s="17">
        <v>0.33400000000000002</v>
      </c>
      <c r="BJ37" s="1">
        <v>29.1</v>
      </c>
      <c r="BK37" s="3">
        <v>3.02</v>
      </c>
      <c r="BL37" s="1">
        <v>1.99</v>
      </c>
      <c r="BM37" s="3">
        <v>4.57</v>
      </c>
      <c r="BN37" s="3">
        <v>2.25</v>
      </c>
      <c r="BO37" s="1">
        <v>1.62</v>
      </c>
      <c r="BP37" s="14">
        <v>0.83399999999999996</v>
      </c>
      <c r="BQ37" s="1">
        <v>9.64</v>
      </c>
      <c r="BR37" s="1">
        <v>14.6</v>
      </c>
      <c r="BS37" s="1">
        <v>6.37</v>
      </c>
      <c r="BT37" s="1">
        <v>1.75</v>
      </c>
      <c r="BU37" s="1">
        <v>2.4300000000000002</v>
      </c>
      <c r="BV37" s="1">
        <v>4.72</v>
      </c>
      <c r="BW37" s="35" t="s">
        <v>98</v>
      </c>
      <c r="BX37" s="35" t="s">
        <v>98</v>
      </c>
      <c r="BY37" s="2">
        <v>18</v>
      </c>
      <c r="BZ37" s="2">
        <v>15</v>
      </c>
      <c r="CA37" s="2">
        <v>22</v>
      </c>
      <c r="CB37" s="35" t="s">
        <v>98</v>
      </c>
      <c r="CC37" s="35" t="s">
        <v>98</v>
      </c>
      <c r="CD37" s="1" t="s">
        <v>98</v>
      </c>
      <c r="CE37" s="1" t="s">
        <v>98</v>
      </c>
      <c r="CF37" s="1" t="s">
        <v>98</v>
      </c>
      <c r="CG37" s="4">
        <f>Beams!$B$11/F37</f>
        <v>2136.8821292775665</v>
      </c>
      <c r="CH37" s="4">
        <f>Beams!$B$9/AO37</f>
        <v>1941.2780656303971</v>
      </c>
      <c r="CI37" s="4">
        <f>Beams!$C$9/AS37</f>
        <v>5352.3809523809523</v>
      </c>
      <c r="CJ37" s="4">
        <f>1.5*Beams!$B$8/(O37*V37)</f>
        <v>4817.1428571428569</v>
      </c>
      <c r="CK37" s="4">
        <f>1.5*Beams!$C$8/(G37*V37)</f>
        <v>8430</v>
      </c>
      <c r="CL37" s="4">
        <f>Beams!$B$12*V37/AX37</f>
        <v>12324.561403508771</v>
      </c>
      <c r="CN37">
        <f t="shared" si="0"/>
        <v>24783.747570043779</v>
      </c>
      <c r="CO37" s="4">
        <f t="shared" si="1"/>
        <v>27528.426175451506</v>
      </c>
      <c r="CP37" s="4"/>
      <c r="CQ37" s="3">
        <f>MIN(Beams!$B$21:$B$22)/MAX(CL37:CP37)-1</f>
        <v>-0.27347826306775891</v>
      </c>
    </row>
    <row r="38" spans="1:95" x14ac:dyDescent="0.55000000000000004">
      <c r="A38" s="1" t="s">
        <v>542</v>
      </c>
      <c r="B38" s="1" t="s">
        <v>577</v>
      </c>
      <c r="C38" s="1" t="s">
        <v>577</v>
      </c>
      <c r="D38" s="1" t="s">
        <v>98</v>
      </c>
      <c r="E38" s="2">
        <v>15.7</v>
      </c>
      <c r="F38" s="3">
        <v>4.63</v>
      </c>
      <c r="G38" s="3">
        <v>4</v>
      </c>
      <c r="H38" s="11" t="s">
        <v>98</v>
      </c>
      <c r="I38" s="1" t="s">
        <v>98</v>
      </c>
      <c r="J38" s="1" t="s">
        <v>98</v>
      </c>
      <c r="K38" s="1" t="s">
        <v>98</v>
      </c>
      <c r="L38" s="1" t="s">
        <v>98</v>
      </c>
      <c r="M38" s="11" t="s">
        <v>98</v>
      </c>
      <c r="N38" s="11" t="s">
        <v>98</v>
      </c>
      <c r="O38" s="3">
        <v>7</v>
      </c>
      <c r="P38" s="1" t="s">
        <v>98</v>
      </c>
      <c r="Q38" s="1" t="s">
        <v>98</v>
      </c>
      <c r="R38" s="11" t="s">
        <v>98</v>
      </c>
      <c r="S38" s="13" t="s">
        <v>98</v>
      </c>
      <c r="T38" s="1" t="s">
        <v>98</v>
      </c>
      <c r="U38" s="13" t="s">
        <v>98</v>
      </c>
      <c r="V38" s="14">
        <v>0.438</v>
      </c>
      <c r="W38" s="1" t="s">
        <v>98</v>
      </c>
      <c r="X38" s="1" t="s">
        <v>98</v>
      </c>
      <c r="Y38" s="14">
        <v>0.93799999999999994</v>
      </c>
      <c r="Z38" s="13">
        <v>0.9375</v>
      </c>
      <c r="AA38" s="13" t="s">
        <v>98</v>
      </c>
      <c r="AB38" s="14">
        <v>0.88600000000000001</v>
      </c>
      <c r="AC38" s="3">
        <v>2.38</v>
      </c>
      <c r="AD38" s="1" t="s">
        <v>98</v>
      </c>
      <c r="AE38" s="14">
        <v>0.33100000000000002</v>
      </c>
      <c r="AF38" s="3">
        <v>1.71</v>
      </c>
      <c r="AG38" s="1" t="s">
        <v>98</v>
      </c>
      <c r="AH38" s="2">
        <v>16</v>
      </c>
      <c r="AI38" s="1" t="s">
        <v>98</v>
      </c>
      <c r="AJ38" s="1" t="s">
        <v>98</v>
      </c>
      <c r="AK38" s="1" t="s">
        <v>98</v>
      </c>
      <c r="AL38" s="1" t="s">
        <v>98</v>
      </c>
      <c r="AM38" s="2">
        <v>23.6</v>
      </c>
      <c r="AN38" s="3">
        <v>9.0299999999999994</v>
      </c>
      <c r="AO38" s="3">
        <v>5.1100000000000003</v>
      </c>
      <c r="AP38" s="3">
        <v>2.2599999999999998</v>
      </c>
      <c r="AQ38" s="3">
        <v>5.79</v>
      </c>
      <c r="AR38" s="3">
        <v>3.31</v>
      </c>
      <c r="AS38" s="3">
        <v>1.86</v>
      </c>
      <c r="AT38" s="3">
        <v>1.1200000000000001</v>
      </c>
      <c r="AU38" s="3">
        <v>3.5</v>
      </c>
      <c r="AV38" s="14">
        <v>0.86899999999999999</v>
      </c>
      <c r="AW38" s="1">
        <v>1.55</v>
      </c>
      <c r="AX38" s="14">
        <v>0.31</v>
      </c>
      <c r="AY38" s="14">
        <v>0.85099999999999998</v>
      </c>
      <c r="AZ38" s="1" t="s">
        <v>98</v>
      </c>
      <c r="BA38" s="1" t="s">
        <v>98</v>
      </c>
      <c r="BB38" s="1" t="s">
        <v>98</v>
      </c>
      <c r="BC38" s="1" t="s">
        <v>98</v>
      </c>
      <c r="BD38" s="1" t="s">
        <v>98</v>
      </c>
      <c r="BE38" s="1" t="s">
        <v>98</v>
      </c>
      <c r="BF38" s="1" t="s">
        <v>98</v>
      </c>
      <c r="BG38" s="3">
        <v>3.38</v>
      </c>
      <c r="BH38" s="16" t="s">
        <v>98</v>
      </c>
      <c r="BI38" s="17">
        <v>0.33700000000000002</v>
      </c>
      <c r="BJ38" s="1">
        <v>25.9</v>
      </c>
      <c r="BK38" s="3">
        <v>3.04</v>
      </c>
      <c r="BL38" s="1">
        <v>1.97</v>
      </c>
      <c r="BM38" s="3">
        <v>4.59</v>
      </c>
      <c r="BN38" s="3">
        <v>2.2599999999999998</v>
      </c>
      <c r="BO38" s="3">
        <v>1.6</v>
      </c>
      <c r="BP38" s="14">
        <v>0.84599999999999997</v>
      </c>
      <c r="BQ38" s="1">
        <v>8.52</v>
      </c>
      <c r="BR38" s="1">
        <v>13.1</v>
      </c>
      <c r="BS38" s="1">
        <v>5.64</v>
      </c>
      <c r="BT38" s="1">
        <v>1.55</v>
      </c>
      <c r="BU38" s="1">
        <v>2.19</v>
      </c>
      <c r="BV38" s="1">
        <v>4.1399999999999997</v>
      </c>
      <c r="BW38" s="35" t="s">
        <v>98</v>
      </c>
      <c r="BX38" s="35" t="s">
        <v>98</v>
      </c>
      <c r="BY38" s="2">
        <v>18</v>
      </c>
      <c r="BZ38" s="2">
        <v>15</v>
      </c>
      <c r="CA38" s="2">
        <v>22</v>
      </c>
      <c r="CB38" s="35" t="s">
        <v>98</v>
      </c>
      <c r="CC38" s="35" t="s">
        <v>98</v>
      </c>
      <c r="CD38" s="1" t="s">
        <v>98</v>
      </c>
      <c r="CE38" s="1" t="s">
        <v>98</v>
      </c>
      <c r="CF38" s="1" t="s">
        <v>98</v>
      </c>
      <c r="CG38" s="4">
        <f>Beams!$B$11/F38</f>
        <v>2427.645788336933</v>
      </c>
      <c r="CH38" s="4">
        <f>Beams!$B$9/AO38</f>
        <v>2199.6086105675145</v>
      </c>
      <c r="CI38" s="4">
        <f>Beams!$C$9/AS38</f>
        <v>6043.010752688172</v>
      </c>
      <c r="CJ38" s="4">
        <f>1.5*Beams!$B$8/(O38*V38)</f>
        <v>5499.0215264187873</v>
      </c>
      <c r="CK38" s="4">
        <f>1.5*Beams!$C$8/(G38*V38)</f>
        <v>9623.2876712328762</v>
      </c>
      <c r="CL38" s="4">
        <f>Beams!$B$12*V38/AX38</f>
        <v>15881.032258064515</v>
      </c>
      <c r="CN38">
        <f t="shared" si="0"/>
        <v>31003.126106804142</v>
      </c>
      <c r="CO38" s="4">
        <f t="shared" si="1"/>
        <v>33886.56240990309</v>
      </c>
      <c r="CP38" s="4"/>
      <c r="CQ38" s="3">
        <f>MIN(Beams!$B$21:$B$22)/MAX(CL38:CP38)-1</f>
        <v>-0.40979554792034167</v>
      </c>
    </row>
    <row r="39" spans="1:95" x14ac:dyDescent="0.55000000000000004">
      <c r="A39" s="1" t="s">
        <v>542</v>
      </c>
      <c r="B39" s="1" t="s">
        <v>578</v>
      </c>
      <c r="C39" s="1" t="s">
        <v>578</v>
      </c>
      <c r="D39" s="1" t="s">
        <v>98</v>
      </c>
      <c r="E39" s="2">
        <v>13.6</v>
      </c>
      <c r="F39" s="3">
        <v>4</v>
      </c>
      <c r="G39" s="3">
        <v>4</v>
      </c>
      <c r="H39" s="11" t="s">
        <v>98</v>
      </c>
      <c r="I39" s="1" t="s">
        <v>98</v>
      </c>
      <c r="J39" s="1" t="s">
        <v>98</v>
      </c>
      <c r="K39" s="1" t="s">
        <v>98</v>
      </c>
      <c r="L39" s="1" t="s">
        <v>98</v>
      </c>
      <c r="M39" s="11" t="s">
        <v>98</v>
      </c>
      <c r="N39" s="11" t="s">
        <v>98</v>
      </c>
      <c r="O39" s="3">
        <v>7</v>
      </c>
      <c r="P39" s="1" t="s">
        <v>98</v>
      </c>
      <c r="Q39" s="1" t="s">
        <v>98</v>
      </c>
      <c r="R39" s="11" t="s">
        <v>98</v>
      </c>
      <c r="S39" s="13" t="s">
        <v>98</v>
      </c>
      <c r="T39" s="1" t="s">
        <v>98</v>
      </c>
      <c r="U39" s="13" t="s">
        <v>98</v>
      </c>
      <c r="V39" s="14">
        <v>0.375</v>
      </c>
      <c r="W39" s="1" t="s">
        <v>98</v>
      </c>
      <c r="X39" s="1" t="s">
        <v>98</v>
      </c>
      <c r="Y39" s="14">
        <v>0.875</v>
      </c>
      <c r="Z39" s="13">
        <v>0.875</v>
      </c>
      <c r="AA39" s="13" t="s">
        <v>98</v>
      </c>
      <c r="AB39" s="14">
        <v>0.86099999999999999</v>
      </c>
      <c r="AC39" s="3">
        <v>2.35</v>
      </c>
      <c r="AD39" s="1" t="s">
        <v>98</v>
      </c>
      <c r="AE39" s="14">
        <v>0.28599999999999998</v>
      </c>
      <c r="AF39" s="3">
        <v>1.67</v>
      </c>
      <c r="AG39" s="1" t="s">
        <v>98</v>
      </c>
      <c r="AH39" s="2">
        <v>18.7</v>
      </c>
      <c r="AI39" s="1" t="s">
        <v>98</v>
      </c>
      <c r="AJ39" s="1" t="s">
        <v>98</v>
      </c>
      <c r="AK39" s="1" t="s">
        <v>98</v>
      </c>
      <c r="AL39" s="1" t="s">
        <v>98</v>
      </c>
      <c r="AM39" s="2">
        <v>20.5</v>
      </c>
      <c r="AN39" s="3">
        <v>7.81</v>
      </c>
      <c r="AO39" s="3">
        <v>4.42</v>
      </c>
      <c r="AP39" s="3">
        <v>2.27</v>
      </c>
      <c r="AQ39" s="3">
        <v>5.0599999999999996</v>
      </c>
      <c r="AR39" s="3">
        <v>2.84</v>
      </c>
      <c r="AS39" s="3">
        <v>1.61</v>
      </c>
      <c r="AT39" s="3">
        <v>1.1200000000000001</v>
      </c>
      <c r="AU39" s="1">
        <v>3.04</v>
      </c>
      <c r="AV39" s="14">
        <v>0.873</v>
      </c>
      <c r="AW39" s="1">
        <v>1.33</v>
      </c>
      <c r="AX39" s="14">
        <v>0.19800000000000001</v>
      </c>
      <c r="AY39" s="14">
        <v>0.54400000000000004</v>
      </c>
      <c r="AZ39" s="1" t="s">
        <v>98</v>
      </c>
      <c r="BA39" s="1" t="s">
        <v>98</v>
      </c>
      <c r="BB39" s="1" t="s">
        <v>98</v>
      </c>
      <c r="BC39" s="1" t="s">
        <v>98</v>
      </c>
      <c r="BD39" s="1" t="s">
        <v>98</v>
      </c>
      <c r="BE39" s="1" t="s">
        <v>98</v>
      </c>
      <c r="BF39" s="1" t="s">
        <v>98</v>
      </c>
      <c r="BG39" s="3">
        <v>3.4</v>
      </c>
      <c r="BH39" s="16" t="s">
        <v>98</v>
      </c>
      <c r="BI39" s="17">
        <v>0.33900000000000002</v>
      </c>
      <c r="BJ39" s="1">
        <v>22.5</v>
      </c>
      <c r="BK39" s="3">
        <v>3.06</v>
      </c>
      <c r="BL39" s="1">
        <v>1.95</v>
      </c>
      <c r="BM39" s="3">
        <v>4.62</v>
      </c>
      <c r="BN39" s="3">
        <v>2.2799999999999998</v>
      </c>
      <c r="BO39" s="1">
        <v>1.57</v>
      </c>
      <c r="BP39" s="14">
        <v>0.85899999999999999</v>
      </c>
      <c r="BQ39" s="1">
        <v>7.35</v>
      </c>
      <c r="BR39" s="1">
        <v>11.5</v>
      </c>
      <c r="BS39" s="1">
        <v>4.87</v>
      </c>
      <c r="BT39" s="1">
        <v>1.33</v>
      </c>
      <c r="BU39" s="1">
        <v>1.94</v>
      </c>
      <c r="BV39" s="1">
        <v>3.54</v>
      </c>
      <c r="BW39" s="35" t="s">
        <v>98</v>
      </c>
      <c r="BX39" s="35" t="s">
        <v>98</v>
      </c>
      <c r="BY39" s="2">
        <v>18</v>
      </c>
      <c r="BZ39" s="2">
        <v>15</v>
      </c>
      <c r="CA39" s="2">
        <v>22</v>
      </c>
      <c r="CB39" s="35" t="s">
        <v>98</v>
      </c>
      <c r="CC39" s="35" t="s">
        <v>98</v>
      </c>
      <c r="CD39" s="1" t="s">
        <v>98</v>
      </c>
      <c r="CE39" s="1" t="s">
        <v>98</v>
      </c>
      <c r="CF39" s="1" t="s">
        <v>98</v>
      </c>
      <c r="CG39" s="4">
        <f>Beams!$B$11/F39</f>
        <v>2810</v>
      </c>
      <c r="CH39" s="4">
        <f>Beams!$B$9/AO39</f>
        <v>2542.9864253393666</v>
      </c>
      <c r="CI39" s="4">
        <f>Beams!$C$9/AS39</f>
        <v>6981.3664596273284</v>
      </c>
      <c r="CJ39" s="4">
        <f>1.5*Beams!$B$8/(O39*V39)</f>
        <v>6422.8571428571431</v>
      </c>
      <c r="CK39" s="4">
        <f>1.5*Beams!$C$8/(G39*V39)</f>
        <v>11240</v>
      </c>
      <c r="CL39" s="4">
        <f>Beams!$B$12*V39/AX39</f>
        <v>21287.878787878788</v>
      </c>
      <c r="CN39">
        <f t="shared" si="0"/>
        <v>40440.28798841322</v>
      </c>
      <c r="CO39" s="4">
        <f t="shared" si="1"/>
        <v>43481.840013425659</v>
      </c>
      <c r="CP39" s="4"/>
      <c r="CQ39" s="3">
        <f>MIN(Beams!$B$21:$B$22)/MAX(CL39:CP39)-1</f>
        <v>-0.54003786422504874</v>
      </c>
    </row>
    <row r="40" spans="1:95" x14ac:dyDescent="0.55000000000000004">
      <c r="A40" s="1" t="s">
        <v>542</v>
      </c>
      <c r="B40" s="1" t="s">
        <v>579</v>
      </c>
      <c r="C40" s="1" t="s">
        <v>579</v>
      </c>
      <c r="D40" s="1" t="s">
        <v>98</v>
      </c>
      <c r="E40" s="2">
        <v>37.4</v>
      </c>
      <c r="F40" s="2">
        <v>11</v>
      </c>
      <c r="G40" s="3">
        <v>6</v>
      </c>
      <c r="H40" s="11" t="s">
        <v>98</v>
      </c>
      <c r="I40" s="1" t="s">
        <v>98</v>
      </c>
      <c r="J40" s="1" t="s">
        <v>98</v>
      </c>
      <c r="K40" s="1" t="s">
        <v>98</v>
      </c>
      <c r="L40" s="1" t="s">
        <v>98</v>
      </c>
      <c r="M40" s="11" t="s">
        <v>98</v>
      </c>
      <c r="N40" s="11" t="s">
        <v>98</v>
      </c>
      <c r="O40" s="3">
        <v>6</v>
      </c>
      <c r="P40" s="1" t="s">
        <v>98</v>
      </c>
      <c r="Q40" s="1" t="s">
        <v>98</v>
      </c>
      <c r="R40" s="11" t="s">
        <v>98</v>
      </c>
      <c r="S40" s="13" t="s">
        <v>98</v>
      </c>
      <c r="T40" s="1" t="s">
        <v>98</v>
      </c>
      <c r="U40" s="13" t="s">
        <v>98</v>
      </c>
      <c r="V40" s="3">
        <v>1</v>
      </c>
      <c r="W40" s="1" t="s">
        <v>98</v>
      </c>
      <c r="X40" s="1" t="s">
        <v>98</v>
      </c>
      <c r="Y40" s="3">
        <v>1.5</v>
      </c>
      <c r="Z40" s="13">
        <v>1.5</v>
      </c>
      <c r="AA40" s="13" t="s">
        <v>98</v>
      </c>
      <c r="AB40" s="3">
        <v>1.86</v>
      </c>
      <c r="AC40" s="3">
        <v>1.86</v>
      </c>
      <c r="AD40" s="1" t="s">
        <v>98</v>
      </c>
      <c r="AE40" s="14">
        <v>0.91700000000000004</v>
      </c>
      <c r="AF40" s="14">
        <v>0.91700000000000004</v>
      </c>
      <c r="AG40" s="1" t="s">
        <v>98</v>
      </c>
      <c r="AH40" s="3">
        <v>6</v>
      </c>
      <c r="AI40" s="1" t="s">
        <v>98</v>
      </c>
      <c r="AJ40" s="1" t="s">
        <v>98</v>
      </c>
      <c r="AK40" s="1" t="s">
        <v>98</v>
      </c>
      <c r="AL40" s="1" t="s">
        <v>98</v>
      </c>
      <c r="AM40" s="2">
        <v>35.4</v>
      </c>
      <c r="AN40" s="2">
        <v>15.4</v>
      </c>
      <c r="AO40" s="3">
        <v>8.5500000000000007</v>
      </c>
      <c r="AP40" s="3">
        <v>1.79</v>
      </c>
      <c r="AQ40" s="2">
        <v>35.4</v>
      </c>
      <c r="AR40" s="2">
        <v>15.4</v>
      </c>
      <c r="AS40" s="3">
        <v>8.5500000000000007</v>
      </c>
      <c r="AT40" s="3">
        <v>1.79</v>
      </c>
      <c r="AU40" s="1">
        <v>14.9</v>
      </c>
      <c r="AV40" s="3">
        <v>1.17</v>
      </c>
      <c r="AW40" s="1">
        <v>5.67</v>
      </c>
      <c r="AX40" s="3">
        <v>3.68</v>
      </c>
      <c r="AY40" s="3">
        <v>9.24</v>
      </c>
      <c r="AZ40" s="1" t="s">
        <v>98</v>
      </c>
      <c r="BA40" s="1" t="s">
        <v>98</v>
      </c>
      <c r="BB40" s="1" t="s">
        <v>98</v>
      </c>
      <c r="BC40" s="1" t="s">
        <v>98</v>
      </c>
      <c r="BD40" s="1" t="s">
        <v>98</v>
      </c>
      <c r="BE40" s="1" t="s">
        <v>98</v>
      </c>
      <c r="BF40" s="1" t="s">
        <v>98</v>
      </c>
      <c r="BG40" s="3">
        <v>3.18</v>
      </c>
      <c r="BH40" s="17">
        <v>0.64</v>
      </c>
      <c r="BI40" s="16">
        <v>1</v>
      </c>
      <c r="BJ40" s="1">
        <v>55.8</v>
      </c>
      <c r="BK40" s="3">
        <v>3.89</v>
      </c>
      <c r="BL40" s="4">
        <v>0</v>
      </c>
      <c r="BM40" s="3">
        <v>3.89</v>
      </c>
      <c r="BN40" s="3">
        <v>1.97</v>
      </c>
      <c r="BO40" s="1">
        <v>2.63</v>
      </c>
      <c r="BP40" s="3">
        <v>1.97</v>
      </c>
      <c r="BQ40" s="1">
        <v>14.3</v>
      </c>
      <c r="BR40" s="1" t="s">
        <v>98</v>
      </c>
      <c r="BS40" s="1">
        <v>14.3</v>
      </c>
      <c r="BT40" s="1">
        <v>7.56</v>
      </c>
      <c r="BU40" s="1">
        <v>5.67</v>
      </c>
      <c r="BV40" s="1">
        <v>7.56</v>
      </c>
      <c r="BW40" s="35" t="s">
        <v>98</v>
      </c>
      <c r="BX40" s="35" t="s">
        <v>98</v>
      </c>
      <c r="BY40" s="2">
        <v>18</v>
      </c>
      <c r="BZ40" s="2">
        <v>18</v>
      </c>
      <c r="CA40" s="2">
        <v>24</v>
      </c>
      <c r="CB40" s="35" t="s">
        <v>98</v>
      </c>
      <c r="CC40" s="35" t="s">
        <v>98</v>
      </c>
      <c r="CD40" s="1" t="s">
        <v>98</v>
      </c>
      <c r="CE40" s="1" t="s">
        <v>98</v>
      </c>
      <c r="CF40" s="1" t="s">
        <v>98</v>
      </c>
      <c r="CG40" s="4">
        <f>Beams!$B$11/F40</f>
        <v>1021.8181818181819</v>
      </c>
      <c r="CH40" s="4">
        <f>Beams!$B$9/AO40</f>
        <v>1314.6198830409355</v>
      </c>
      <c r="CI40" s="4">
        <f>Beams!$C$9/AS40</f>
        <v>1314.6198830409355</v>
      </c>
      <c r="CJ40" s="4">
        <f>1.5*Beams!$B$8/(O40*V40)</f>
        <v>2810</v>
      </c>
      <c r="CK40" s="4">
        <f>1.5*Beams!$C$8/(G40*V40)</f>
        <v>2810</v>
      </c>
      <c r="CL40" s="4">
        <f>Beams!$B$12*V40/AX40</f>
        <v>3054.3478260869565</v>
      </c>
      <c r="CN40">
        <f t="shared" si="0"/>
        <v>8062.6078949115772</v>
      </c>
      <c r="CO40" s="4">
        <f t="shared" si="1"/>
        <v>8062.6078949115772</v>
      </c>
      <c r="CP40" s="4"/>
      <c r="CQ40" s="3">
        <f>MIN(Beams!$B$21:$B$22)/MAX(CL40:CP40)-1</f>
        <v>1.480586959043646</v>
      </c>
    </row>
    <row r="41" spans="1:95" x14ac:dyDescent="0.55000000000000004">
      <c r="A41" s="1" t="s">
        <v>542</v>
      </c>
      <c r="B41" s="1" t="s">
        <v>580</v>
      </c>
      <c r="C41" s="1" t="s">
        <v>580</v>
      </c>
      <c r="D41" s="1" t="s">
        <v>98</v>
      </c>
      <c r="E41" s="2">
        <v>33.1</v>
      </c>
      <c r="F41" s="3">
        <v>9.75</v>
      </c>
      <c r="G41" s="3">
        <v>6</v>
      </c>
      <c r="H41" s="11" t="s">
        <v>98</v>
      </c>
      <c r="I41" s="1" t="s">
        <v>98</v>
      </c>
      <c r="J41" s="1" t="s">
        <v>98</v>
      </c>
      <c r="K41" s="1" t="s">
        <v>98</v>
      </c>
      <c r="L41" s="1" t="s">
        <v>98</v>
      </c>
      <c r="M41" s="11" t="s">
        <v>98</v>
      </c>
      <c r="N41" s="11" t="s">
        <v>98</v>
      </c>
      <c r="O41" s="3">
        <v>6</v>
      </c>
      <c r="P41" s="1" t="s">
        <v>98</v>
      </c>
      <c r="Q41" s="1" t="s">
        <v>98</v>
      </c>
      <c r="R41" s="11" t="s">
        <v>98</v>
      </c>
      <c r="S41" s="13" t="s">
        <v>98</v>
      </c>
      <c r="T41" s="1" t="s">
        <v>98</v>
      </c>
      <c r="U41" s="13" t="s">
        <v>98</v>
      </c>
      <c r="V41" s="14">
        <v>0.875</v>
      </c>
      <c r="W41" s="1" t="s">
        <v>98</v>
      </c>
      <c r="X41" s="1" t="s">
        <v>98</v>
      </c>
      <c r="Y41" s="3">
        <v>1.38</v>
      </c>
      <c r="Z41" s="13">
        <v>1.375</v>
      </c>
      <c r="AA41" s="13" t="s">
        <v>98</v>
      </c>
      <c r="AB41" s="3">
        <v>1.81</v>
      </c>
      <c r="AC41" s="3">
        <v>1.81</v>
      </c>
      <c r="AD41" s="1" t="s">
        <v>98</v>
      </c>
      <c r="AE41" s="14">
        <v>0.81299999999999994</v>
      </c>
      <c r="AF41" s="14">
        <v>0.81299999999999994</v>
      </c>
      <c r="AG41" s="1" t="s">
        <v>98</v>
      </c>
      <c r="AH41" s="3">
        <v>6.86</v>
      </c>
      <c r="AI41" s="1" t="s">
        <v>98</v>
      </c>
      <c r="AJ41" s="1" t="s">
        <v>98</v>
      </c>
      <c r="AK41" s="1" t="s">
        <v>98</v>
      </c>
      <c r="AL41" s="1" t="s">
        <v>98</v>
      </c>
      <c r="AM41" s="2">
        <v>31.9</v>
      </c>
      <c r="AN41" s="2">
        <v>13.7</v>
      </c>
      <c r="AO41" s="3">
        <v>7.61</v>
      </c>
      <c r="AP41" s="3">
        <v>1.81</v>
      </c>
      <c r="AQ41" s="2">
        <v>31.9</v>
      </c>
      <c r="AR41" s="2">
        <v>13.7</v>
      </c>
      <c r="AS41" s="3">
        <v>7.61</v>
      </c>
      <c r="AT41" s="3">
        <v>1.81</v>
      </c>
      <c r="AU41" s="1">
        <v>13.3</v>
      </c>
      <c r="AV41" s="3">
        <v>1.17</v>
      </c>
      <c r="AW41" s="3">
        <v>5.2</v>
      </c>
      <c r="AX41" s="3">
        <v>2.5099999999999998</v>
      </c>
      <c r="AY41" s="3">
        <v>6.41</v>
      </c>
      <c r="AZ41" s="1" t="s">
        <v>98</v>
      </c>
      <c r="BA41" s="1" t="s">
        <v>98</v>
      </c>
      <c r="BB41" s="1" t="s">
        <v>98</v>
      </c>
      <c r="BC41" s="1" t="s">
        <v>98</v>
      </c>
      <c r="BD41" s="1" t="s">
        <v>98</v>
      </c>
      <c r="BE41" s="1" t="s">
        <v>98</v>
      </c>
      <c r="BF41" s="1" t="s">
        <v>98</v>
      </c>
      <c r="BG41" s="3">
        <v>3.21</v>
      </c>
      <c r="BH41" s="17">
        <v>0.63</v>
      </c>
      <c r="BI41" s="16">
        <v>1</v>
      </c>
      <c r="BJ41" s="1">
        <v>50.5</v>
      </c>
      <c r="BK41" s="3">
        <v>3.93</v>
      </c>
      <c r="BL41" s="4">
        <v>0</v>
      </c>
      <c r="BM41" s="3">
        <v>3.93</v>
      </c>
      <c r="BN41" s="3">
        <v>1.99</v>
      </c>
      <c r="BO41" s="1">
        <v>2.56</v>
      </c>
      <c r="BP41" s="3">
        <v>1.99</v>
      </c>
      <c r="BQ41" s="1">
        <v>12.8</v>
      </c>
      <c r="BR41" s="1" t="s">
        <v>98</v>
      </c>
      <c r="BS41" s="1">
        <v>12.8</v>
      </c>
      <c r="BT41" s="1">
        <v>6.68</v>
      </c>
      <c r="BU41" s="3">
        <v>5.2</v>
      </c>
      <c r="BV41" s="1">
        <v>6.68</v>
      </c>
      <c r="BW41" s="35" t="s">
        <v>98</v>
      </c>
      <c r="BX41" s="35" t="s">
        <v>98</v>
      </c>
      <c r="BY41" s="2">
        <v>18</v>
      </c>
      <c r="BZ41" s="2">
        <v>18</v>
      </c>
      <c r="CA41" s="2">
        <v>24</v>
      </c>
      <c r="CB41" s="35" t="s">
        <v>98</v>
      </c>
      <c r="CC41" s="35" t="s">
        <v>98</v>
      </c>
      <c r="CD41" s="1" t="s">
        <v>98</v>
      </c>
      <c r="CE41" s="1" t="s">
        <v>98</v>
      </c>
      <c r="CF41" s="1" t="s">
        <v>98</v>
      </c>
      <c r="CG41" s="4">
        <f>Beams!$B$11/F41</f>
        <v>1152.8205128205129</v>
      </c>
      <c r="CH41" s="4">
        <f>Beams!$B$9/AO41</f>
        <v>1477.0039421813403</v>
      </c>
      <c r="CI41" s="4">
        <f>Beams!$C$9/AS41</f>
        <v>1477.0039421813403</v>
      </c>
      <c r="CJ41" s="4">
        <f>1.5*Beams!$B$8/(O41*V41)</f>
        <v>3211.4285714285716</v>
      </c>
      <c r="CK41" s="4">
        <f>1.5*Beams!$C$8/(G41*V41)</f>
        <v>3211.4285714285716</v>
      </c>
      <c r="CL41" s="4">
        <f>Beams!$B$12*V41/AX41</f>
        <v>3918.3266932270922</v>
      </c>
      <c r="CN41">
        <f t="shared" si="0"/>
        <v>9688.4318708778374</v>
      </c>
      <c r="CO41" s="4">
        <f t="shared" si="1"/>
        <v>9688.4318708778374</v>
      </c>
      <c r="CP41" s="4"/>
      <c r="CQ41" s="3">
        <f>MIN(Beams!$B$21:$B$22)/MAX(CL41:CP41)-1</f>
        <v>1.0643175558799554</v>
      </c>
    </row>
    <row r="42" spans="1:95" x14ac:dyDescent="0.55000000000000004">
      <c r="A42" s="1" t="s">
        <v>542</v>
      </c>
      <c r="B42" s="1" t="s">
        <v>581</v>
      </c>
      <c r="C42" s="1" t="s">
        <v>581</v>
      </c>
      <c r="D42" s="1" t="s">
        <v>98</v>
      </c>
      <c r="E42" s="2">
        <v>28.7</v>
      </c>
      <c r="F42" s="3">
        <v>8.4600000000000009</v>
      </c>
      <c r="G42" s="3">
        <v>6</v>
      </c>
      <c r="H42" s="11" t="s">
        <v>98</v>
      </c>
      <c r="I42" s="1" t="s">
        <v>98</v>
      </c>
      <c r="J42" s="1" t="s">
        <v>98</v>
      </c>
      <c r="K42" s="1" t="s">
        <v>98</v>
      </c>
      <c r="L42" s="1" t="s">
        <v>98</v>
      </c>
      <c r="M42" s="11" t="s">
        <v>98</v>
      </c>
      <c r="N42" s="11" t="s">
        <v>98</v>
      </c>
      <c r="O42" s="3">
        <v>6</v>
      </c>
      <c r="P42" s="1" t="s">
        <v>98</v>
      </c>
      <c r="Q42" s="1" t="s">
        <v>98</v>
      </c>
      <c r="R42" s="11" t="s">
        <v>98</v>
      </c>
      <c r="S42" s="13" t="s">
        <v>98</v>
      </c>
      <c r="T42" s="1" t="s">
        <v>98</v>
      </c>
      <c r="U42" s="13" t="s">
        <v>98</v>
      </c>
      <c r="V42" s="14">
        <v>0.75</v>
      </c>
      <c r="W42" s="1" t="s">
        <v>98</v>
      </c>
      <c r="X42" s="1" t="s">
        <v>98</v>
      </c>
      <c r="Y42" s="3">
        <v>1.25</v>
      </c>
      <c r="Z42" s="13">
        <v>1.25</v>
      </c>
      <c r="AA42" s="13" t="s">
        <v>98</v>
      </c>
      <c r="AB42" s="3">
        <v>1.77</v>
      </c>
      <c r="AC42" s="3">
        <v>1.77</v>
      </c>
      <c r="AD42" s="1" t="s">
        <v>98</v>
      </c>
      <c r="AE42" s="14">
        <v>0.70499999999999996</v>
      </c>
      <c r="AF42" s="14">
        <v>0.70499999999999996</v>
      </c>
      <c r="AG42" s="1" t="s">
        <v>98</v>
      </c>
      <c r="AH42" s="3">
        <v>8</v>
      </c>
      <c r="AI42" s="1" t="s">
        <v>98</v>
      </c>
      <c r="AJ42" s="1" t="s">
        <v>98</v>
      </c>
      <c r="AK42" s="1" t="s">
        <v>98</v>
      </c>
      <c r="AL42" s="1" t="s">
        <v>98</v>
      </c>
      <c r="AM42" s="2">
        <v>28.1</v>
      </c>
      <c r="AN42" s="2">
        <v>11.9</v>
      </c>
      <c r="AO42" s="3">
        <v>6.64</v>
      </c>
      <c r="AP42" s="3">
        <v>1.82</v>
      </c>
      <c r="AQ42" s="2">
        <v>28.1</v>
      </c>
      <c r="AR42" s="2">
        <v>11.9</v>
      </c>
      <c r="AS42" s="3">
        <v>6.64</v>
      </c>
      <c r="AT42" s="3">
        <v>1.82</v>
      </c>
      <c r="AU42" s="1">
        <v>11.6</v>
      </c>
      <c r="AV42" s="3">
        <v>1.17</v>
      </c>
      <c r="AW42" s="1">
        <v>4.6399999999999997</v>
      </c>
      <c r="AX42" s="3">
        <v>1.61</v>
      </c>
      <c r="AY42" s="3">
        <v>4.17</v>
      </c>
      <c r="AZ42" s="1" t="s">
        <v>98</v>
      </c>
      <c r="BA42" s="1" t="s">
        <v>98</v>
      </c>
      <c r="BB42" s="1" t="s">
        <v>98</v>
      </c>
      <c r="BC42" s="1" t="s">
        <v>98</v>
      </c>
      <c r="BD42" s="1" t="s">
        <v>98</v>
      </c>
      <c r="BE42" s="1" t="s">
        <v>98</v>
      </c>
      <c r="BF42" s="1" t="s">
        <v>98</v>
      </c>
      <c r="BG42" s="3">
        <v>3.24</v>
      </c>
      <c r="BH42" s="17">
        <v>0.63</v>
      </c>
      <c r="BI42" s="16">
        <v>1</v>
      </c>
      <c r="BJ42" s="1">
        <v>44.6</v>
      </c>
      <c r="BK42" s="3">
        <v>3.98</v>
      </c>
      <c r="BL42" s="4">
        <v>0</v>
      </c>
      <c r="BM42" s="3">
        <v>3.98</v>
      </c>
      <c r="BN42" s="3">
        <v>2</v>
      </c>
      <c r="BO42" s="3">
        <v>2.5</v>
      </c>
      <c r="BP42" s="3">
        <v>2</v>
      </c>
      <c r="BQ42" s="1">
        <v>11.2</v>
      </c>
      <c r="BR42" s="1" t="s">
        <v>98</v>
      </c>
      <c r="BS42" s="1">
        <v>11.2</v>
      </c>
      <c r="BT42" s="3">
        <v>5.8</v>
      </c>
      <c r="BU42" s="1">
        <v>4.6399999999999997</v>
      </c>
      <c r="BV42" s="3">
        <v>5.8</v>
      </c>
      <c r="BW42" s="35" t="s">
        <v>98</v>
      </c>
      <c r="BX42" s="35" t="s">
        <v>98</v>
      </c>
      <c r="BY42" s="2">
        <v>18</v>
      </c>
      <c r="BZ42" s="2">
        <v>18</v>
      </c>
      <c r="CA42" s="2">
        <v>24</v>
      </c>
      <c r="CB42" s="35" t="s">
        <v>98</v>
      </c>
      <c r="CC42" s="35" t="s">
        <v>98</v>
      </c>
      <c r="CD42" s="1" t="s">
        <v>98</v>
      </c>
      <c r="CE42" s="1" t="s">
        <v>98</v>
      </c>
      <c r="CF42" s="1" t="s">
        <v>98</v>
      </c>
      <c r="CG42" s="4">
        <f>Beams!$B$11/F42</f>
        <v>1328.6052009456264</v>
      </c>
      <c r="CH42" s="4">
        <f>Beams!$B$9/AO42</f>
        <v>1692.7710843373495</v>
      </c>
      <c r="CI42" s="4">
        <f>Beams!$C$9/AS42</f>
        <v>1692.7710843373495</v>
      </c>
      <c r="CJ42" s="4">
        <f>1.5*Beams!$B$8/(O42*V42)</f>
        <v>3746.6666666666665</v>
      </c>
      <c r="CK42" s="4">
        <f>1.5*Beams!$C$8/(G42*V42)</f>
        <v>3746.6666666666665</v>
      </c>
      <c r="CL42" s="4">
        <f>Beams!$B$12*V42/AX42</f>
        <v>5236.0248447204967</v>
      </c>
      <c r="CN42">
        <f t="shared" si="0"/>
        <v>12107.170903205359</v>
      </c>
      <c r="CO42" s="4">
        <f t="shared" si="1"/>
        <v>12107.170903205359</v>
      </c>
      <c r="CP42" s="4"/>
      <c r="CQ42" s="3">
        <f>MIN(Beams!$B$21:$B$22)/MAX(CL42:CP42)-1</f>
        <v>0.65191357749026446</v>
      </c>
    </row>
    <row r="43" spans="1:95" x14ac:dyDescent="0.55000000000000004">
      <c r="A43" s="1" t="s">
        <v>542</v>
      </c>
      <c r="B43" s="1" t="s">
        <v>582</v>
      </c>
      <c r="C43" s="1" t="s">
        <v>582</v>
      </c>
      <c r="D43" s="1" t="s">
        <v>98</v>
      </c>
      <c r="E43" s="2">
        <v>24.2</v>
      </c>
      <c r="F43" s="3">
        <v>7.13</v>
      </c>
      <c r="G43" s="3">
        <v>6</v>
      </c>
      <c r="H43" s="11" t="s">
        <v>98</v>
      </c>
      <c r="I43" s="1" t="s">
        <v>98</v>
      </c>
      <c r="J43" s="1" t="s">
        <v>98</v>
      </c>
      <c r="K43" s="1" t="s">
        <v>98</v>
      </c>
      <c r="L43" s="1" t="s">
        <v>98</v>
      </c>
      <c r="M43" s="11" t="s">
        <v>98</v>
      </c>
      <c r="N43" s="11" t="s">
        <v>98</v>
      </c>
      <c r="O43" s="3">
        <v>6</v>
      </c>
      <c r="P43" s="1" t="s">
        <v>98</v>
      </c>
      <c r="Q43" s="1" t="s">
        <v>98</v>
      </c>
      <c r="R43" s="11" t="s">
        <v>98</v>
      </c>
      <c r="S43" s="13" t="s">
        <v>98</v>
      </c>
      <c r="T43" s="1" t="s">
        <v>98</v>
      </c>
      <c r="U43" s="13" t="s">
        <v>98</v>
      </c>
      <c r="V43" s="14">
        <v>0.625</v>
      </c>
      <c r="W43" s="1" t="s">
        <v>98</v>
      </c>
      <c r="X43" s="1" t="s">
        <v>98</v>
      </c>
      <c r="Y43" s="3">
        <v>1.1299999999999999</v>
      </c>
      <c r="Z43" s="13">
        <v>1.125</v>
      </c>
      <c r="AA43" s="13" t="s">
        <v>98</v>
      </c>
      <c r="AB43" s="3">
        <v>1.72</v>
      </c>
      <c r="AC43" s="3">
        <v>1.72</v>
      </c>
      <c r="AD43" s="1" t="s">
        <v>98</v>
      </c>
      <c r="AE43" s="14">
        <v>0.59399999999999997</v>
      </c>
      <c r="AF43" s="14">
        <v>0.59399999999999997</v>
      </c>
      <c r="AG43" s="1" t="s">
        <v>98</v>
      </c>
      <c r="AH43" s="3">
        <v>9.6</v>
      </c>
      <c r="AI43" s="1" t="s">
        <v>98</v>
      </c>
      <c r="AJ43" s="1" t="s">
        <v>98</v>
      </c>
      <c r="AK43" s="1" t="s">
        <v>98</v>
      </c>
      <c r="AL43" s="1" t="s">
        <v>98</v>
      </c>
      <c r="AM43" s="2">
        <v>24.1</v>
      </c>
      <c r="AN43" s="2">
        <v>10.1</v>
      </c>
      <c r="AO43" s="3">
        <v>5.64</v>
      </c>
      <c r="AP43" s="3">
        <v>1.84</v>
      </c>
      <c r="AQ43" s="2">
        <v>24.1</v>
      </c>
      <c r="AR43" s="2">
        <v>10.1</v>
      </c>
      <c r="AS43" s="3">
        <v>5.64</v>
      </c>
      <c r="AT43" s="3">
        <v>1.84</v>
      </c>
      <c r="AU43" s="1">
        <v>9.81</v>
      </c>
      <c r="AV43" s="3">
        <v>1.17</v>
      </c>
      <c r="AW43" s="1">
        <v>4.04</v>
      </c>
      <c r="AX43" s="14">
        <v>0.95499999999999996</v>
      </c>
      <c r="AY43" s="3">
        <v>2.5</v>
      </c>
      <c r="AZ43" s="1" t="s">
        <v>98</v>
      </c>
      <c r="BA43" s="1" t="s">
        <v>98</v>
      </c>
      <c r="BB43" s="1" t="s">
        <v>98</v>
      </c>
      <c r="BC43" s="1" t="s">
        <v>98</v>
      </c>
      <c r="BD43" s="1" t="s">
        <v>98</v>
      </c>
      <c r="BE43" s="1" t="s">
        <v>98</v>
      </c>
      <c r="BF43" s="1" t="s">
        <v>98</v>
      </c>
      <c r="BG43" s="3">
        <v>3.28</v>
      </c>
      <c r="BH43" s="17">
        <v>0.63</v>
      </c>
      <c r="BI43" s="16">
        <v>1</v>
      </c>
      <c r="BJ43" s="1">
        <v>38.4</v>
      </c>
      <c r="BK43" s="3">
        <v>4.0199999999999996</v>
      </c>
      <c r="BL43" s="4">
        <v>0</v>
      </c>
      <c r="BM43" s="3">
        <v>4.0199999999999996</v>
      </c>
      <c r="BN43" s="3">
        <v>2.0299999999999998</v>
      </c>
      <c r="BO43" s="1">
        <v>2.4300000000000002</v>
      </c>
      <c r="BP43" s="3">
        <v>2.0299999999999998</v>
      </c>
      <c r="BQ43" s="1">
        <v>9.5500000000000007</v>
      </c>
      <c r="BR43" s="1" t="s">
        <v>98</v>
      </c>
      <c r="BS43" s="1">
        <v>9.5500000000000007</v>
      </c>
      <c r="BT43" s="1">
        <v>4.83</v>
      </c>
      <c r="BU43" s="1">
        <v>4.04</v>
      </c>
      <c r="BV43" s="1">
        <v>4.83</v>
      </c>
      <c r="BW43" s="35" t="s">
        <v>98</v>
      </c>
      <c r="BX43" s="35" t="s">
        <v>98</v>
      </c>
      <c r="BY43" s="2">
        <v>18</v>
      </c>
      <c r="BZ43" s="2">
        <v>18</v>
      </c>
      <c r="CA43" s="2">
        <v>24</v>
      </c>
      <c r="CB43" s="35" t="s">
        <v>98</v>
      </c>
      <c r="CC43" s="35" t="s">
        <v>98</v>
      </c>
      <c r="CD43" s="1" t="s">
        <v>98</v>
      </c>
      <c r="CE43" s="1" t="s">
        <v>98</v>
      </c>
      <c r="CF43" s="1" t="s">
        <v>98</v>
      </c>
      <c r="CG43" s="4">
        <f>Beams!$B$11/F43</f>
        <v>1576.437587657784</v>
      </c>
      <c r="CH43" s="4">
        <f>Beams!$B$9/AO43</f>
        <v>1992.9078014184399</v>
      </c>
      <c r="CI43" s="4">
        <f>Beams!$C$9/AS43</f>
        <v>1992.9078014184399</v>
      </c>
      <c r="CJ43" s="4">
        <f>1.5*Beams!$B$8/(O43*V43)</f>
        <v>4496</v>
      </c>
      <c r="CK43" s="4">
        <f>1.5*Beams!$C$8/(G43*V43)</f>
        <v>4496</v>
      </c>
      <c r="CL43" s="4">
        <f>Beams!$B$12*V43/AX43</f>
        <v>7356.0209424083769</v>
      </c>
      <c r="CN43">
        <f t="shared" si="0"/>
        <v>15934.674168950551</v>
      </c>
      <c r="CO43" s="4">
        <f t="shared" si="1"/>
        <v>15934.674168950551</v>
      </c>
      <c r="CP43" s="4"/>
      <c r="CQ43" s="3">
        <f>MIN(Beams!$B$21:$B$22)/MAX(CL43:CP43)-1</f>
        <v>0.25512450320263991</v>
      </c>
    </row>
    <row r="44" spans="1:95" x14ac:dyDescent="0.55000000000000004">
      <c r="A44" s="1" t="s">
        <v>542</v>
      </c>
      <c r="B44" s="1" t="s">
        <v>583</v>
      </c>
      <c r="C44" s="1" t="s">
        <v>583</v>
      </c>
      <c r="D44" s="1" t="s">
        <v>98</v>
      </c>
      <c r="E44" s="2">
        <v>21.9</v>
      </c>
      <c r="F44" s="3">
        <v>6.45</v>
      </c>
      <c r="G44" s="3">
        <v>6</v>
      </c>
      <c r="H44" s="11" t="s">
        <v>98</v>
      </c>
      <c r="I44" s="1" t="s">
        <v>98</v>
      </c>
      <c r="J44" s="1" t="s">
        <v>98</v>
      </c>
      <c r="K44" s="1" t="s">
        <v>98</v>
      </c>
      <c r="L44" s="1" t="s">
        <v>98</v>
      </c>
      <c r="M44" s="11" t="s">
        <v>98</v>
      </c>
      <c r="N44" s="11" t="s">
        <v>98</v>
      </c>
      <c r="O44" s="3">
        <v>6</v>
      </c>
      <c r="P44" s="1" t="s">
        <v>98</v>
      </c>
      <c r="Q44" s="1" t="s">
        <v>98</v>
      </c>
      <c r="R44" s="11" t="s">
        <v>98</v>
      </c>
      <c r="S44" s="13" t="s">
        <v>98</v>
      </c>
      <c r="T44" s="1" t="s">
        <v>98</v>
      </c>
      <c r="U44" s="13" t="s">
        <v>98</v>
      </c>
      <c r="V44" s="14">
        <v>0.56299999999999994</v>
      </c>
      <c r="W44" s="1" t="s">
        <v>98</v>
      </c>
      <c r="X44" s="1" t="s">
        <v>98</v>
      </c>
      <c r="Y44" s="3">
        <v>1.06</v>
      </c>
      <c r="Z44" s="13">
        <v>1.0625</v>
      </c>
      <c r="AA44" s="13" t="s">
        <v>98</v>
      </c>
      <c r="AB44" s="3">
        <v>1.7</v>
      </c>
      <c r="AC44" s="3">
        <v>1.7</v>
      </c>
      <c r="AD44" s="1" t="s">
        <v>98</v>
      </c>
      <c r="AE44" s="14">
        <v>0.53800000000000003</v>
      </c>
      <c r="AF44" s="14">
        <v>0.53800000000000003</v>
      </c>
      <c r="AG44" s="1" t="s">
        <v>98</v>
      </c>
      <c r="AH44" s="2">
        <v>10.7</v>
      </c>
      <c r="AI44" s="1" t="s">
        <v>98</v>
      </c>
      <c r="AJ44" s="1" t="s">
        <v>98</v>
      </c>
      <c r="AK44" s="1" t="s">
        <v>98</v>
      </c>
      <c r="AL44" s="1" t="s">
        <v>98</v>
      </c>
      <c r="AM44" s="2">
        <v>22</v>
      </c>
      <c r="AN44" s="3">
        <v>9.18</v>
      </c>
      <c r="AO44" s="3">
        <v>5.12</v>
      </c>
      <c r="AP44" s="3">
        <v>1.85</v>
      </c>
      <c r="AQ44" s="2">
        <v>22</v>
      </c>
      <c r="AR44" s="3">
        <v>9.18</v>
      </c>
      <c r="AS44" s="3">
        <v>5.12</v>
      </c>
      <c r="AT44" s="3">
        <v>1.85</v>
      </c>
      <c r="AU44" s="3">
        <v>8.9</v>
      </c>
      <c r="AV44" s="3">
        <v>1.18</v>
      </c>
      <c r="AW44" s="1">
        <v>3.71</v>
      </c>
      <c r="AX44" s="14">
        <v>0.70399999999999996</v>
      </c>
      <c r="AY44" s="3">
        <v>1.85</v>
      </c>
      <c r="AZ44" s="1" t="s">
        <v>98</v>
      </c>
      <c r="BA44" s="1" t="s">
        <v>98</v>
      </c>
      <c r="BB44" s="1" t="s">
        <v>98</v>
      </c>
      <c r="BC44" s="1" t="s">
        <v>98</v>
      </c>
      <c r="BD44" s="1" t="s">
        <v>98</v>
      </c>
      <c r="BE44" s="1" t="s">
        <v>98</v>
      </c>
      <c r="BF44" s="1" t="s">
        <v>98</v>
      </c>
      <c r="BG44" s="3">
        <v>3.29</v>
      </c>
      <c r="BH44" s="17">
        <v>0.63</v>
      </c>
      <c r="BI44" s="16">
        <v>1</v>
      </c>
      <c r="BJ44" s="1">
        <v>35.1</v>
      </c>
      <c r="BK44" s="3">
        <v>4.04</v>
      </c>
      <c r="BL44" s="4">
        <v>0</v>
      </c>
      <c r="BM44" s="3">
        <v>4.04</v>
      </c>
      <c r="BN44" s="3">
        <v>2.04</v>
      </c>
      <c r="BO44" s="3">
        <v>2.4</v>
      </c>
      <c r="BP44" s="3">
        <v>2.04</v>
      </c>
      <c r="BQ44" s="1">
        <v>8.69</v>
      </c>
      <c r="BR44" s="1" t="s">
        <v>98</v>
      </c>
      <c r="BS44" s="1">
        <v>8.69</v>
      </c>
      <c r="BT44" s="1">
        <v>4.3600000000000003</v>
      </c>
      <c r="BU44" s="1">
        <v>3.71</v>
      </c>
      <c r="BV44" s="1">
        <v>4.3600000000000003</v>
      </c>
      <c r="BW44" s="35" t="s">
        <v>98</v>
      </c>
      <c r="BX44" s="35" t="s">
        <v>98</v>
      </c>
      <c r="BY44" s="2">
        <v>18</v>
      </c>
      <c r="BZ44" s="2">
        <v>18</v>
      </c>
      <c r="CA44" s="2">
        <v>24</v>
      </c>
      <c r="CB44" s="35" t="s">
        <v>98</v>
      </c>
      <c r="CC44" s="35" t="s">
        <v>98</v>
      </c>
      <c r="CD44" s="1" t="s">
        <v>98</v>
      </c>
      <c r="CE44" s="1" t="s">
        <v>98</v>
      </c>
      <c r="CF44" s="1" t="s">
        <v>98</v>
      </c>
      <c r="CG44" s="4">
        <f>Beams!$B$11/F44</f>
        <v>1742.6356589147285</v>
      </c>
      <c r="CH44" s="4">
        <f>Beams!$B$9/AO44</f>
        <v>2195.3125</v>
      </c>
      <c r="CI44" s="4">
        <f>Beams!$C$9/AS44</f>
        <v>2195.3125</v>
      </c>
      <c r="CJ44" s="4">
        <f>1.5*Beams!$B$8/(O44*V44)</f>
        <v>4991.1190053285973</v>
      </c>
      <c r="CK44" s="4">
        <f>1.5*Beams!$C$8/(G44*V44)</f>
        <v>4991.1190053285973</v>
      </c>
      <c r="CL44" s="4">
        <f>Beams!$B$12*V44/AX44</f>
        <v>8988.806818181818</v>
      </c>
      <c r="CN44">
        <f t="shared" si="0"/>
        <v>18834.718928883009</v>
      </c>
      <c r="CO44" s="4">
        <f t="shared" si="1"/>
        <v>18834.718928883009</v>
      </c>
      <c r="CP44" s="4"/>
      <c r="CQ44" s="3">
        <f>MIN(Beams!$B$21:$B$22)/MAX(CL44:CP44)-1</f>
        <v>6.1868779434241183E-2</v>
      </c>
    </row>
    <row r="45" spans="1:95" x14ac:dyDescent="0.55000000000000004">
      <c r="A45" s="1" t="s">
        <v>542</v>
      </c>
      <c r="B45" s="1" t="s">
        <v>584</v>
      </c>
      <c r="C45" s="1" t="s">
        <v>584</v>
      </c>
      <c r="D45" s="1" t="s">
        <v>98</v>
      </c>
      <c r="E45" s="2">
        <v>19.600000000000001</v>
      </c>
      <c r="F45" s="3">
        <v>5.77</v>
      </c>
      <c r="G45" s="3">
        <v>6</v>
      </c>
      <c r="H45" s="11" t="s">
        <v>98</v>
      </c>
      <c r="I45" s="1" t="s">
        <v>98</v>
      </c>
      <c r="J45" s="1" t="s">
        <v>98</v>
      </c>
      <c r="K45" s="1" t="s">
        <v>98</v>
      </c>
      <c r="L45" s="1" t="s">
        <v>98</v>
      </c>
      <c r="M45" s="11" t="s">
        <v>98</v>
      </c>
      <c r="N45" s="11" t="s">
        <v>98</v>
      </c>
      <c r="O45" s="3">
        <v>6</v>
      </c>
      <c r="P45" s="1" t="s">
        <v>98</v>
      </c>
      <c r="Q45" s="1" t="s">
        <v>98</v>
      </c>
      <c r="R45" s="11" t="s">
        <v>98</v>
      </c>
      <c r="S45" s="13" t="s">
        <v>98</v>
      </c>
      <c r="T45" s="1" t="s">
        <v>98</v>
      </c>
      <c r="U45" s="13" t="s">
        <v>98</v>
      </c>
      <c r="V45" s="14">
        <v>0.5</v>
      </c>
      <c r="W45" s="1" t="s">
        <v>98</v>
      </c>
      <c r="X45" s="1" t="s">
        <v>98</v>
      </c>
      <c r="Y45" s="3">
        <v>1</v>
      </c>
      <c r="Z45" s="13">
        <v>1</v>
      </c>
      <c r="AA45" s="13" t="s">
        <v>98</v>
      </c>
      <c r="AB45" s="3">
        <v>1.67</v>
      </c>
      <c r="AC45" s="3">
        <v>1.67</v>
      </c>
      <c r="AD45" s="1" t="s">
        <v>98</v>
      </c>
      <c r="AE45" s="14">
        <v>0.48099999999999998</v>
      </c>
      <c r="AF45" s="14">
        <v>0.48099999999999998</v>
      </c>
      <c r="AG45" s="1" t="s">
        <v>98</v>
      </c>
      <c r="AH45" s="2">
        <v>12</v>
      </c>
      <c r="AI45" s="1" t="s">
        <v>98</v>
      </c>
      <c r="AJ45" s="1" t="s">
        <v>98</v>
      </c>
      <c r="AK45" s="1" t="s">
        <v>98</v>
      </c>
      <c r="AL45" s="1" t="s">
        <v>98</v>
      </c>
      <c r="AM45" s="2">
        <v>19.899999999999999</v>
      </c>
      <c r="AN45" s="3">
        <v>8.2200000000000006</v>
      </c>
      <c r="AO45" s="3">
        <v>4.59</v>
      </c>
      <c r="AP45" s="3">
        <v>1.86</v>
      </c>
      <c r="AQ45" s="2">
        <v>19.899999999999999</v>
      </c>
      <c r="AR45" s="3">
        <v>8.2200000000000006</v>
      </c>
      <c r="AS45" s="3">
        <v>4.59</v>
      </c>
      <c r="AT45" s="3">
        <v>1.86</v>
      </c>
      <c r="AU45" s="1">
        <v>8.06</v>
      </c>
      <c r="AV45" s="3">
        <v>1.18</v>
      </c>
      <c r="AW45" s="1">
        <v>3.42</v>
      </c>
      <c r="AX45" s="14">
        <v>0.501</v>
      </c>
      <c r="AY45" s="3">
        <v>1.32</v>
      </c>
      <c r="AZ45" s="1" t="s">
        <v>98</v>
      </c>
      <c r="BA45" s="1" t="s">
        <v>98</v>
      </c>
      <c r="BB45" s="1" t="s">
        <v>98</v>
      </c>
      <c r="BC45" s="1" t="s">
        <v>98</v>
      </c>
      <c r="BD45" s="1" t="s">
        <v>98</v>
      </c>
      <c r="BE45" s="1" t="s">
        <v>98</v>
      </c>
      <c r="BF45" s="1" t="s">
        <v>98</v>
      </c>
      <c r="BG45" s="3">
        <v>3.31</v>
      </c>
      <c r="BH45" s="17">
        <v>0.63</v>
      </c>
      <c r="BI45" s="16">
        <v>1</v>
      </c>
      <c r="BJ45" s="1">
        <v>31.8</v>
      </c>
      <c r="BK45" s="3">
        <v>4.07</v>
      </c>
      <c r="BL45" s="4">
        <v>0</v>
      </c>
      <c r="BM45" s="3">
        <v>4.07</v>
      </c>
      <c r="BN45" s="3">
        <v>2.06</v>
      </c>
      <c r="BO45" s="1">
        <v>2.36</v>
      </c>
      <c r="BP45" s="3">
        <v>2.06</v>
      </c>
      <c r="BQ45" s="1">
        <v>7.81</v>
      </c>
      <c r="BR45" s="1" t="s">
        <v>98</v>
      </c>
      <c r="BS45" s="1">
        <v>7.81</v>
      </c>
      <c r="BT45" s="1">
        <v>3.91</v>
      </c>
      <c r="BU45" s="1">
        <v>3.42</v>
      </c>
      <c r="BV45" s="1">
        <v>3.91</v>
      </c>
      <c r="BW45" s="35" t="s">
        <v>98</v>
      </c>
      <c r="BX45" s="35" t="s">
        <v>98</v>
      </c>
      <c r="BY45" s="2">
        <v>18</v>
      </c>
      <c r="BZ45" s="2">
        <v>18</v>
      </c>
      <c r="CA45" s="2">
        <v>24</v>
      </c>
      <c r="CB45" s="35" t="s">
        <v>98</v>
      </c>
      <c r="CC45" s="35" t="s">
        <v>98</v>
      </c>
      <c r="CD45" s="1" t="s">
        <v>98</v>
      </c>
      <c r="CE45" s="1" t="s">
        <v>98</v>
      </c>
      <c r="CF45" s="1" t="s">
        <v>98</v>
      </c>
      <c r="CG45" s="4">
        <f>Beams!$B$11/F45</f>
        <v>1948.0069324090123</v>
      </c>
      <c r="CH45" s="4">
        <f>Beams!$B$9/AO45</f>
        <v>2448.8017429193901</v>
      </c>
      <c r="CI45" s="4">
        <f>Beams!$C$9/AS45</f>
        <v>2448.8017429193901</v>
      </c>
      <c r="CJ45" s="4">
        <f>1.5*Beams!$B$8/(O45*V45)</f>
        <v>5620</v>
      </c>
      <c r="CK45" s="4">
        <f>1.5*Beams!$C$8/(G45*V45)</f>
        <v>5620</v>
      </c>
      <c r="CL45" s="4">
        <f>Beams!$B$12*V45/AX45</f>
        <v>11217.564870259481</v>
      </c>
      <c r="CN45">
        <f t="shared" si="0"/>
        <v>22784.13629817601</v>
      </c>
      <c r="CO45" s="4">
        <f t="shared" si="1"/>
        <v>22784.13629817601</v>
      </c>
      <c r="CP45" s="4"/>
      <c r="CQ45" s="3">
        <f>MIN(Beams!$B$21:$B$22)/MAX(CL45:CP45)-1</f>
        <v>-0.12219626242311832</v>
      </c>
    </row>
    <row r="46" spans="1:95" x14ac:dyDescent="0.55000000000000004">
      <c r="A46" s="1" t="s">
        <v>542</v>
      </c>
      <c r="B46" s="1" t="s">
        <v>585</v>
      </c>
      <c r="C46" s="1" t="s">
        <v>585</v>
      </c>
      <c r="D46" s="1" t="s">
        <v>98</v>
      </c>
      <c r="E46" s="2">
        <v>17.2</v>
      </c>
      <c r="F46" s="3">
        <v>5.08</v>
      </c>
      <c r="G46" s="3">
        <v>6</v>
      </c>
      <c r="H46" s="11" t="s">
        <v>98</v>
      </c>
      <c r="I46" s="1" t="s">
        <v>98</v>
      </c>
      <c r="J46" s="1" t="s">
        <v>98</v>
      </c>
      <c r="K46" s="1" t="s">
        <v>98</v>
      </c>
      <c r="L46" s="1" t="s">
        <v>98</v>
      </c>
      <c r="M46" s="11" t="s">
        <v>98</v>
      </c>
      <c r="N46" s="11" t="s">
        <v>98</v>
      </c>
      <c r="O46" s="3">
        <v>6</v>
      </c>
      <c r="P46" s="1" t="s">
        <v>98</v>
      </c>
      <c r="Q46" s="1" t="s">
        <v>98</v>
      </c>
      <c r="R46" s="11" t="s">
        <v>98</v>
      </c>
      <c r="S46" s="13" t="s">
        <v>98</v>
      </c>
      <c r="T46" s="1" t="s">
        <v>98</v>
      </c>
      <c r="U46" s="13" t="s">
        <v>98</v>
      </c>
      <c r="V46" s="14">
        <v>0.438</v>
      </c>
      <c r="W46" s="1" t="s">
        <v>98</v>
      </c>
      <c r="X46" s="1" t="s">
        <v>98</v>
      </c>
      <c r="Y46" s="14">
        <v>0.93799999999999994</v>
      </c>
      <c r="Z46" s="13">
        <v>0.9375</v>
      </c>
      <c r="AA46" s="13" t="s">
        <v>98</v>
      </c>
      <c r="AB46" s="3">
        <v>1.65</v>
      </c>
      <c r="AC46" s="3">
        <v>1.65</v>
      </c>
      <c r="AD46" s="1" t="s">
        <v>98</v>
      </c>
      <c r="AE46" s="14">
        <v>0.42299999999999999</v>
      </c>
      <c r="AF46" s="14">
        <v>0.42299999999999999</v>
      </c>
      <c r="AG46" s="1" t="s">
        <v>98</v>
      </c>
      <c r="AH46" s="2">
        <v>13.7</v>
      </c>
      <c r="AI46" s="1" t="s">
        <v>98</v>
      </c>
      <c r="AJ46" s="1" t="s">
        <v>98</v>
      </c>
      <c r="AK46" s="1" t="s">
        <v>98</v>
      </c>
      <c r="AL46" s="1" t="s">
        <v>98</v>
      </c>
      <c r="AM46" s="2">
        <v>17.600000000000001</v>
      </c>
      <c r="AN46" s="3">
        <v>7.25</v>
      </c>
      <c r="AO46" s="3">
        <v>4.0599999999999996</v>
      </c>
      <c r="AP46" s="3">
        <v>1.86</v>
      </c>
      <c r="AQ46" s="2">
        <v>17.600000000000001</v>
      </c>
      <c r="AR46" s="3">
        <v>7.25</v>
      </c>
      <c r="AS46" s="3">
        <v>4.0599999999999996</v>
      </c>
      <c r="AT46" s="3">
        <v>1.86</v>
      </c>
      <c r="AU46" s="1">
        <v>7.05</v>
      </c>
      <c r="AV46" s="3">
        <v>1.18</v>
      </c>
      <c r="AW46" s="1">
        <v>3.03</v>
      </c>
      <c r="AX46" s="14">
        <v>0.34</v>
      </c>
      <c r="AY46" s="14">
        <v>0.89900000000000002</v>
      </c>
      <c r="AZ46" s="1" t="s">
        <v>98</v>
      </c>
      <c r="BA46" s="1" t="s">
        <v>98</v>
      </c>
      <c r="BB46" s="1" t="s">
        <v>98</v>
      </c>
      <c r="BC46" s="1" t="s">
        <v>98</v>
      </c>
      <c r="BD46" s="1" t="s">
        <v>98</v>
      </c>
      <c r="BE46" s="1" t="s">
        <v>98</v>
      </c>
      <c r="BF46" s="1" t="s">
        <v>98</v>
      </c>
      <c r="BG46" s="3">
        <v>3.32</v>
      </c>
      <c r="BH46" s="17">
        <v>0.63</v>
      </c>
      <c r="BI46" s="16">
        <v>1</v>
      </c>
      <c r="BJ46" s="1">
        <v>28.1</v>
      </c>
      <c r="BK46" s="3">
        <v>4.09</v>
      </c>
      <c r="BL46" s="4">
        <v>0</v>
      </c>
      <c r="BM46" s="3">
        <v>4.09</v>
      </c>
      <c r="BN46" s="3">
        <v>2.06</v>
      </c>
      <c r="BO46" s="1">
        <v>2.33</v>
      </c>
      <c r="BP46" s="3">
        <v>2.06</v>
      </c>
      <c r="BQ46" s="1">
        <v>6.87</v>
      </c>
      <c r="BR46" s="1" t="s">
        <v>98</v>
      </c>
      <c r="BS46" s="1">
        <v>6.87</v>
      </c>
      <c r="BT46" s="1">
        <v>3.42</v>
      </c>
      <c r="BU46" s="1">
        <v>3.03</v>
      </c>
      <c r="BV46" s="1">
        <v>3.42</v>
      </c>
      <c r="BW46" s="35" t="s">
        <v>98</v>
      </c>
      <c r="BX46" s="35" t="s">
        <v>98</v>
      </c>
      <c r="BY46" s="2">
        <v>18</v>
      </c>
      <c r="BZ46" s="2">
        <v>18</v>
      </c>
      <c r="CA46" s="2">
        <v>24</v>
      </c>
      <c r="CB46" s="35" t="s">
        <v>98</v>
      </c>
      <c r="CC46" s="35" t="s">
        <v>98</v>
      </c>
      <c r="CD46" s="1" t="s">
        <v>98</v>
      </c>
      <c r="CE46" s="1" t="s">
        <v>98</v>
      </c>
      <c r="CF46" s="1" t="s">
        <v>98</v>
      </c>
      <c r="CG46" s="4">
        <f>Beams!$B$11/F46</f>
        <v>2212.5984251968503</v>
      </c>
      <c r="CH46" s="4">
        <f>Beams!$B$9/AO46</f>
        <v>2768.4729064039411</v>
      </c>
      <c r="CI46" s="4">
        <f>Beams!$C$9/AS46</f>
        <v>2768.4729064039411</v>
      </c>
      <c r="CJ46" s="4">
        <f>1.5*Beams!$B$8/(O46*V46)</f>
        <v>6415.5251141552508</v>
      </c>
      <c r="CK46" s="4">
        <f>1.5*Beams!$C$8/(G46*V46)</f>
        <v>6415.5251141552508</v>
      </c>
      <c r="CL46" s="4">
        <f>Beams!$B$12*V46/AX46</f>
        <v>14479.764705882351</v>
      </c>
      <c r="CN46">
        <f t="shared" si="0"/>
        <v>28504.790495301157</v>
      </c>
      <c r="CO46" s="4">
        <f t="shared" si="1"/>
        <v>28504.790495301157</v>
      </c>
      <c r="CP46" s="4"/>
      <c r="CQ46" s="3">
        <f>MIN(Beams!$B$21:$B$22)/MAX(CL46:CP46)-1</f>
        <v>-0.29836355038999918</v>
      </c>
    </row>
    <row r="47" spans="1:95" x14ac:dyDescent="0.55000000000000004">
      <c r="A47" s="1" t="s">
        <v>542</v>
      </c>
      <c r="B47" s="1" t="s">
        <v>586</v>
      </c>
      <c r="C47" s="1" t="s">
        <v>586</v>
      </c>
      <c r="D47" s="1" t="s">
        <v>98</v>
      </c>
      <c r="E47" s="2">
        <v>14.9</v>
      </c>
      <c r="F47" s="3">
        <v>4.38</v>
      </c>
      <c r="G47" s="3">
        <v>6</v>
      </c>
      <c r="H47" s="11" t="s">
        <v>98</v>
      </c>
      <c r="I47" s="1" t="s">
        <v>98</v>
      </c>
      <c r="J47" s="1" t="s">
        <v>98</v>
      </c>
      <c r="K47" s="1" t="s">
        <v>98</v>
      </c>
      <c r="L47" s="1" t="s">
        <v>98</v>
      </c>
      <c r="M47" s="11" t="s">
        <v>98</v>
      </c>
      <c r="N47" s="11" t="s">
        <v>98</v>
      </c>
      <c r="O47" s="3">
        <v>6</v>
      </c>
      <c r="P47" s="1" t="s">
        <v>98</v>
      </c>
      <c r="Q47" s="1" t="s">
        <v>98</v>
      </c>
      <c r="R47" s="11" t="s">
        <v>98</v>
      </c>
      <c r="S47" s="13" t="s">
        <v>98</v>
      </c>
      <c r="T47" s="1" t="s">
        <v>98</v>
      </c>
      <c r="U47" s="13" t="s">
        <v>98</v>
      </c>
      <c r="V47" s="14">
        <v>0.375</v>
      </c>
      <c r="W47" s="1" t="s">
        <v>98</v>
      </c>
      <c r="X47" s="1" t="s">
        <v>98</v>
      </c>
      <c r="Y47" s="14">
        <v>0.875</v>
      </c>
      <c r="Z47" s="13">
        <v>0.875</v>
      </c>
      <c r="AA47" s="13" t="s">
        <v>98</v>
      </c>
      <c r="AB47" s="3">
        <v>1.62</v>
      </c>
      <c r="AC47" s="3">
        <v>1.62</v>
      </c>
      <c r="AD47" s="1" t="s">
        <v>98</v>
      </c>
      <c r="AE47" s="14">
        <v>0.36499999999999999</v>
      </c>
      <c r="AF47" s="14">
        <v>0.36499999999999999</v>
      </c>
      <c r="AG47" s="1" t="s">
        <v>98</v>
      </c>
      <c r="AH47" s="2">
        <v>16</v>
      </c>
      <c r="AI47" s="1" t="s">
        <v>98</v>
      </c>
      <c r="AJ47" s="1" t="s">
        <v>98</v>
      </c>
      <c r="AK47" s="1" t="s">
        <v>98</v>
      </c>
      <c r="AL47" s="1" t="s">
        <v>98</v>
      </c>
      <c r="AM47" s="2">
        <v>15.4</v>
      </c>
      <c r="AN47" s="3">
        <v>6.27</v>
      </c>
      <c r="AO47" s="3">
        <v>3.51</v>
      </c>
      <c r="AP47" s="3">
        <v>1.87</v>
      </c>
      <c r="AQ47" s="2">
        <v>15.4</v>
      </c>
      <c r="AR47" s="3">
        <v>6.27</v>
      </c>
      <c r="AS47" s="3">
        <v>3.51</v>
      </c>
      <c r="AT47" s="3">
        <v>1.87</v>
      </c>
      <c r="AU47" s="1">
        <v>6.21</v>
      </c>
      <c r="AV47" s="3">
        <v>1.19</v>
      </c>
      <c r="AW47" s="1">
        <v>2.71</v>
      </c>
      <c r="AX47" s="14">
        <v>0.218</v>
      </c>
      <c r="AY47" s="14">
        <v>0.57499999999999996</v>
      </c>
      <c r="AZ47" s="1" t="s">
        <v>98</v>
      </c>
      <c r="BA47" s="1" t="s">
        <v>98</v>
      </c>
      <c r="BB47" s="1" t="s">
        <v>98</v>
      </c>
      <c r="BC47" s="1" t="s">
        <v>98</v>
      </c>
      <c r="BD47" s="1" t="s">
        <v>98</v>
      </c>
      <c r="BE47" s="1" t="s">
        <v>98</v>
      </c>
      <c r="BF47" s="1" t="s">
        <v>98</v>
      </c>
      <c r="BG47" s="3">
        <v>3.34</v>
      </c>
      <c r="BH47" s="17">
        <v>0.63</v>
      </c>
      <c r="BI47" s="16">
        <v>1</v>
      </c>
      <c r="BJ47" s="1">
        <v>24.6</v>
      </c>
      <c r="BK47" s="3">
        <v>4.1100000000000003</v>
      </c>
      <c r="BL47" s="4">
        <v>0</v>
      </c>
      <c r="BM47" s="3">
        <v>4.1100000000000003</v>
      </c>
      <c r="BN47" s="3">
        <v>2.08</v>
      </c>
      <c r="BO47" s="1">
        <v>2.29</v>
      </c>
      <c r="BP47" s="3">
        <v>2.08</v>
      </c>
      <c r="BQ47" s="1">
        <v>5.99</v>
      </c>
      <c r="BR47" s="1" t="s">
        <v>98</v>
      </c>
      <c r="BS47" s="1">
        <v>5.99</v>
      </c>
      <c r="BT47" s="1">
        <v>2.99</v>
      </c>
      <c r="BU47" s="1">
        <v>2.71</v>
      </c>
      <c r="BV47" s="1">
        <v>2.99</v>
      </c>
      <c r="BW47" s="35" t="s">
        <v>98</v>
      </c>
      <c r="BX47" s="35" t="s">
        <v>98</v>
      </c>
      <c r="BY47" s="2">
        <v>18</v>
      </c>
      <c r="BZ47" s="2">
        <v>18</v>
      </c>
      <c r="CA47" s="2">
        <v>24</v>
      </c>
      <c r="CB47" s="35" t="s">
        <v>98</v>
      </c>
      <c r="CC47" s="35" t="s">
        <v>98</v>
      </c>
      <c r="CD47" s="1" t="s">
        <v>98</v>
      </c>
      <c r="CE47" s="1" t="s">
        <v>98</v>
      </c>
      <c r="CF47" s="1" t="s">
        <v>98</v>
      </c>
      <c r="CG47" s="4">
        <f>Beams!$B$11/F47</f>
        <v>2566.2100456621006</v>
      </c>
      <c r="CH47" s="4">
        <f>Beams!$B$9/AO47</f>
        <v>3202.2792022792023</v>
      </c>
      <c r="CI47" s="4">
        <f>Beams!$C$9/AS47</f>
        <v>3202.2792022792023</v>
      </c>
      <c r="CJ47" s="4">
        <f>1.5*Beams!$B$8/(O47*V47)</f>
        <v>7493.333333333333</v>
      </c>
      <c r="CK47" s="4">
        <f>1.5*Beams!$C$8/(G47*V47)</f>
        <v>7493.333333333333</v>
      </c>
      <c r="CL47" s="4">
        <f>Beams!$B$12*V47/AX47</f>
        <v>19334.862385321099</v>
      </c>
      <c r="CN47">
        <f t="shared" si="0"/>
        <v>37019.393975303254</v>
      </c>
      <c r="CO47" s="4">
        <f t="shared" si="1"/>
        <v>37019.393975303254</v>
      </c>
      <c r="CP47" s="4"/>
      <c r="CQ47" s="3">
        <f>MIN(Beams!$B$21:$B$22)/MAX(CL47:CP47)-1</f>
        <v>-0.45974264156397049</v>
      </c>
    </row>
    <row r="48" spans="1:95" x14ac:dyDescent="0.55000000000000004">
      <c r="A48" s="1" t="s">
        <v>542</v>
      </c>
      <c r="B48" s="1" t="s">
        <v>587</v>
      </c>
      <c r="C48" s="1" t="s">
        <v>587</v>
      </c>
      <c r="D48" s="1" t="s">
        <v>98</v>
      </c>
      <c r="E48" s="2">
        <v>12.4</v>
      </c>
      <c r="F48" s="3">
        <v>3.67</v>
      </c>
      <c r="G48" s="3">
        <v>6</v>
      </c>
      <c r="H48" s="11" t="s">
        <v>98</v>
      </c>
      <c r="I48" s="1" t="s">
        <v>98</v>
      </c>
      <c r="J48" s="1" t="s">
        <v>98</v>
      </c>
      <c r="K48" s="1" t="s">
        <v>98</v>
      </c>
      <c r="L48" s="1" t="s">
        <v>98</v>
      </c>
      <c r="M48" s="11" t="s">
        <v>98</v>
      </c>
      <c r="N48" s="11" t="s">
        <v>98</v>
      </c>
      <c r="O48" s="3">
        <v>6</v>
      </c>
      <c r="P48" s="1" t="s">
        <v>98</v>
      </c>
      <c r="Q48" s="1" t="s">
        <v>98</v>
      </c>
      <c r="R48" s="11" t="s">
        <v>98</v>
      </c>
      <c r="S48" s="13" t="s">
        <v>98</v>
      </c>
      <c r="T48" s="1" t="s">
        <v>98</v>
      </c>
      <c r="U48" s="13" t="s">
        <v>98</v>
      </c>
      <c r="V48" s="14">
        <v>0.313</v>
      </c>
      <c r="W48" s="1" t="s">
        <v>98</v>
      </c>
      <c r="X48" s="1" t="s">
        <v>98</v>
      </c>
      <c r="Y48" s="14">
        <v>0.81299999999999994</v>
      </c>
      <c r="Z48" s="13">
        <v>0.8125</v>
      </c>
      <c r="AA48" s="13" t="s">
        <v>98</v>
      </c>
      <c r="AB48" s="3">
        <v>1.6</v>
      </c>
      <c r="AC48" s="3">
        <v>1.6</v>
      </c>
      <c r="AD48" s="1" t="s">
        <v>98</v>
      </c>
      <c r="AE48" s="14">
        <v>0.30599999999999999</v>
      </c>
      <c r="AF48" s="14">
        <v>0.30599999999999999</v>
      </c>
      <c r="AG48" s="1" t="s">
        <v>98</v>
      </c>
      <c r="AH48" s="2">
        <v>19.2</v>
      </c>
      <c r="AI48" s="1" t="s">
        <v>98</v>
      </c>
      <c r="AJ48" s="1" t="s">
        <v>98</v>
      </c>
      <c r="AK48" s="1" t="s">
        <v>98</v>
      </c>
      <c r="AL48" s="1" t="s">
        <v>98</v>
      </c>
      <c r="AM48" s="2">
        <v>13</v>
      </c>
      <c r="AN48" s="3">
        <v>5.26</v>
      </c>
      <c r="AO48" s="3">
        <v>2.95</v>
      </c>
      <c r="AP48" s="3">
        <v>1.88</v>
      </c>
      <c r="AQ48" s="2">
        <v>13</v>
      </c>
      <c r="AR48" s="3">
        <v>5.26</v>
      </c>
      <c r="AS48" s="3">
        <v>2.95</v>
      </c>
      <c r="AT48" s="3">
        <v>1.88</v>
      </c>
      <c r="AU48" s="3">
        <v>5.2</v>
      </c>
      <c r="AV48" s="3">
        <v>1.19</v>
      </c>
      <c r="AW48" s="3">
        <v>2.2999999999999998</v>
      </c>
      <c r="AX48" s="14">
        <v>0.129</v>
      </c>
      <c r="AY48" s="14">
        <v>0.33800000000000002</v>
      </c>
      <c r="AZ48" s="1" t="s">
        <v>98</v>
      </c>
      <c r="BA48" s="1" t="s">
        <v>98</v>
      </c>
      <c r="BB48" s="1" t="s">
        <v>98</v>
      </c>
      <c r="BC48" s="1" t="s">
        <v>98</v>
      </c>
      <c r="BD48" s="1" t="s">
        <v>98</v>
      </c>
      <c r="BE48" s="1" t="s">
        <v>98</v>
      </c>
      <c r="BF48" s="1" t="s">
        <v>98</v>
      </c>
      <c r="BG48" s="3">
        <v>3.35</v>
      </c>
      <c r="BH48" s="17">
        <v>0.63</v>
      </c>
      <c r="BI48" s="16">
        <v>1</v>
      </c>
      <c r="BJ48" s="1">
        <v>20.8</v>
      </c>
      <c r="BK48" s="3">
        <v>4.13</v>
      </c>
      <c r="BL48" s="4">
        <v>0</v>
      </c>
      <c r="BM48" s="3">
        <v>4.13</v>
      </c>
      <c r="BN48" s="3">
        <v>2.09</v>
      </c>
      <c r="BO48" s="1">
        <v>2.2599999999999998</v>
      </c>
      <c r="BP48" s="3">
        <v>2.09</v>
      </c>
      <c r="BQ48" s="1">
        <v>5.04</v>
      </c>
      <c r="BR48" s="1" t="s">
        <v>98</v>
      </c>
      <c r="BS48" s="1">
        <v>5.04</v>
      </c>
      <c r="BT48" s="1">
        <v>2.4900000000000002</v>
      </c>
      <c r="BU48" s="3">
        <v>2.2999999999999998</v>
      </c>
      <c r="BV48" s="1">
        <v>2.4900000000000002</v>
      </c>
      <c r="BW48" s="35" t="s">
        <v>98</v>
      </c>
      <c r="BX48" s="35" t="s">
        <v>98</v>
      </c>
      <c r="BY48" s="2">
        <v>18</v>
      </c>
      <c r="BZ48" s="2">
        <v>18</v>
      </c>
      <c r="CA48" s="2">
        <v>24</v>
      </c>
      <c r="CB48" s="35" t="s">
        <v>98</v>
      </c>
      <c r="CC48" s="35" t="s">
        <v>98</v>
      </c>
      <c r="CD48" s="1" t="s">
        <v>98</v>
      </c>
      <c r="CE48" s="1" t="s">
        <v>98</v>
      </c>
      <c r="CF48" s="1" t="s">
        <v>98</v>
      </c>
      <c r="CG48" s="4">
        <f>Beams!$B$11/F48</f>
        <v>3062.6702997275206</v>
      </c>
      <c r="CH48" s="4">
        <f>Beams!$B$9/AO48</f>
        <v>3810.1694915254234</v>
      </c>
      <c r="CI48" s="4">
        <f>Beams!$C$9/AS48</f>
        <v>3810.1694915254234</v>
      </c>
      <c r="CJ48" s="4">
        <f>1.5*Beams!$B$8/(O48*V48)</f>
        <v>8977.635782747604</v>
      </c>
      <c r="CK48" s="4">
        <f>1.5*Beams!$C$8/(G48*V48)</f>
        <v>8977.635782747604</v>
      </c>
      <c r="CL48" s="4">
        <f>Beams!$B$12*V48/AX48</f>
        <v>27272.248062015504</v>
      </c>
      <c r="CN48">
        <f t="shared" si="0"/>
        <v>50864.988579053708</v>
      </c>
      <c r="CO48" s="4">
        <f t="shared" si="1"/>
        <v>50864.988579053708</v>
      </c>
      <c r="CP48" s="4"/>
      <c r="CQ48" s="3">
        <f>MIN(Beams!$B$21:$B$22)/MAX(CL48:CP48)-1</f>
        <v>-0.60680223157985658</v>
      </c>
    </row>
    <row r="49" spans="1:95" x14ac:dyDescent="0.55000000000000004">
      <c r="A49" s="1" t="s">
        <v>542</v>
      </c>
      <c r="B49" s="1" t="s">
        <v>588</v>
      </c>
      <c r="C49" s="1" t="s">
        <v>588</v>
      </c>
      <c r="D49" s="1" t="s">
        <v>98</v>
      </c>
      <c r="E49" s="2">
        <v>27.2</v>
      </c>
      <c r="F49" s="3">
        <v>8</v>
      </c>
      <c r="G49" s="3">
        <v>4</v>
      </c>
      <c r="H49" s="11" t="s">
        <v>98</v>
      </c>
      <c r="I49" s="1" t="s">
        <v>98</v>
      </c>
      <c r="J49" s="1" t="s">
        <v>98</v>
      </c>
      <c r="K49" s="1" t="s">
        <v>98</v>
      </c>
      <c r="L49" s="1" t="s">
        <v>98</v>
      </c>
      <c r="M49" s="11" t="s">
        <v>98</v>
      </c>
      <c r="N49" s="11" t="s">
        <v>98</v>
      </c>
      <c r="O49" s="3">
        <v>6</v>
      </c>
      <c r="P49" s="1" t="s">
        <v>98</v>
      </c>
      <c r="Q49" s="1" t="s">
        <v>98</v>
      </c>
      <c r="R49" s="11" t="s">
        <v>98</v>
      </c>
      <c r="S49" s="13" t="s">
        <v>98</v>
      </c>
      <c r="T49" s="1" t="s">
        <v>98</v>
      </c>
      <c r="U49" s="13" t="s">
        <v>98</v>
      </c>
      <c r="V49" s="14">
        <v>0.875</v>
      </c>
      <c r="W49" s="1" t="s">
        <v>98</v>
      </c>
      <c r="X49" s="1" t="s">
        <v>98</v>
      </c>
      <c r="Y49" s="3">
        <v>1.38</v>
      </c>
      <c r="Z49" s="13">
        <v>1.375</v>
      </c>
      <c r="AA49" s="13" t="s">
        <v>98</v>
      </c>
      <c r="AB49" s="3">
        <v>1.1200000000000001</v>
      </c>
      <c r="AC49" s="3">
        <v>2.12</v>
      </c>
      <c r="AD49" s="1" t="s">
        <v>98</v>
      </c>
      <c r="AE49" s="14">
        <v>0.66700000000000004</v>
      </c>
      <c r="AF49" s="3">
        <v>1.43</v>
      </c>
      <c r="AG49" s="1" t="s">
        <v>98</v>
      </c>
      <c r="AH49" s="3">
        <v>6.86</v>
      </c>
      <c r="AI49" s="1" t="s">
        <v>98</v>
      </c>
      <c r="AJ49" s="1" t="s">
        <v>98</v>
      </c>
      <c r="AK49" s="1" t="s">
        <v>98</v>
      </c>
      <c r="AL49" s="1" t="s">
        <v>98</v>
      </c>
      <c r="AM49" s="2">
        <v>27.7</v>
      </c>
      <c r="AN49" s="2">
        <v>12.7</v>
      </c>
      <c r="AO49" s="3">
        <v>7.13</v>
      </c>
      <c r="AP49" s="3">
        <v>1.86</v>
      </c>
      <c r="AQ49" s="3">
        <v>9.6999999999999993</v>
      </c>
      <c r="AR49" s="3">
        <v>6.26</v>
      </c>
      <c r="AS49" s="3">
        <v>3.37</v>
      </c>
      <c r="AT49" s="3">
        <v>1.1000000000000001</v>
      </c>
      <c r="AU49" s="1">
        <v>5.82</v>
      </c>
      <c r="AV49" s="14">
        <v>0.85399999999999998</v>
      </c>
      <c r="AW49" s="1">
        <v>2.91</v>
      </c>
      <c r="AX49" s="3">
        <v>2.0299999999999998</v>
      </c>
      <c r="AY49" s="3">
        <v>4.04</v>
      </c>
      <c r="AZ49" s="1" t="s">
        <v>98</v>
      </c>
      <c r="BA49" s="1" t="s">
        <v>98</v>
      </c>
      <c r="BB49" s="1" t="s">
        <v>98</v>
      </c>
      <c r="BC49" s="1" t="s">
        <v>98</v>
      </c>
      <c r="BD49" s="1" t="s">
        <v>98</v>
      </c>
      <c r="BE49" s="1" t="s">
        <v>98</v>
      </c>
      <c r="BF49" s="1" t="s">
        <v>98</v>
      </c>
      <c r="BG49" s="3">
        <v>2.82</v>
      </c>
      <c r="BH49" s="16" t="s">
        <v>98</v>
      </c>
      <c r="BI49" s="17">
        <v>0.42099999999999999</v>
      </c>
      <c r="BJ49" s="1">
        <v>31.6</v>
      </c>
      <c r="BK49" s="3">
        <v>2.67</v>
      </c>
      <c r="BL49" s="1">
        <v>1.52</v>
      </c>
      <c r="BM49" s="3">
        <v>3.84</v>
      </c>
      <c r="BN49" s="3">
        <v>2</v>
      </c>
      <c r="BO49" s="1">
        <v>1.86</v>
      </c>
      <c r="BP49" s="14">
        <v>0.877</v>
      </c>
      <c r="BQ49" s="1">
        <v>11.8</v>
      </c>
      <c r="BR49" s="1">
        <v>20.8</v>
      </c>
      <c r="BS49" s="1">
        <v>8.23</v>
      </c>
      <c r="BT49" s="1">
        <v>2.91</v>
      </c>
      <c r="BU49" s="1">
        <v>3.13</v>
      </c>
      <c r="BV49" s="1">
        <v>6.64</v>
      </c>
      <c r="BW49" s="35" t="s">
        <v>98</v>
      </c>
      <c r="BX49" s="35" t="s">
        <v>98</v>
      </c>
      <c r="BY49" s="2">
        <v>16</v>
      </c>
      <c r="BZ49" s="2">
        <v>14</v>
      </c>
      <c r="CA49" s="2">
        <v>20</v>
      </c>
      <c r="CB49" s="35" t="s">
        <v>98</v>
      </c>
      <c r="CC49" s="35" t="s">
        <v>98</v>
      </c>
      <c r="CD49" s="1" t="s">
        <v>98</v>
      </c>
      <c r="CE49" s="1" t="s">
        <v>98</v>
      </c>
      <c r="CF49" s="1" t="s">
        <v>98</v>
      </c>
      <c r="CG49" s="4">
        <f>Beams!$B$11/F49</f>
        <v>1405</v>
      </c>
      <c r="CH49" s="4">
        <f>Beams!$B$9/AO49</f>
        <v>1576.437587657784</v>
      </c>
      <c r="CI49" s="4">
        <f>Beams!$C$9/AS49</f>
        <v>3335.3115727002964</v>
      </c>
      <c r="CJ49" s="4">
        <f>1.5*Beams!$B$8/(O49*V49)</f>
        <v>3211.4285714285716</v>
      </c>
      <c r="CK49" s="4">
        <f>1.5*Beams!$C$8/(G49*V49)</f>
        <v>4817.1428571428569</v>
      </c>
      <c r="CL49" s="4">
        <f>Beams!$B$12*V49/AX49</f>
        <v>4844.8275862068967</v>
      </c>
      <c r="CN49">
        <f t="shared" si="0"/>
        <v>11885.209437921649</v>
      </c>
      <c r="CO49" s="4">
        <f t="shared" si="1"/>
        <v>13413.909903285688</v>
      </c>
      <c r="CP49" s="4"/>
      <c r="CQ49" s="3">
        <f>MIN(Beams!$B$21:$B$22)/MAX(CL49:CP49)-1</f>
        <v>0.49098958798739756</v>
      </c>
    </row>
    <row r="50" spans="1:95" x14ac:dyDescent="0.55000000000000004">
      <c r="A50" s="1" t="s">
        <v>542</v>
      </c>
      <c r="B50" s="1" t="s">
        <v>589</v>
      </c>
      <c r="C50" s="1" t="s">
        <v>589</v>
      </c>
      <c r="D50" s="1" t="s">
        <v>98</v>
      </c>
      <c r="E50" s="2">
        <v>23.6</v>
      </c>
      <c r="F50" s="3">
        <v>6.94</v>
      </c>
      <c r="G50" s="3">
        <v>4</v>
      </c>
      <c r="H50" s="11" t="s">
        <v>98</v>
      </c>
      <c r="I50" s="1" t="s">
        <v>98</v>
      </c>
      <c r="J50" s="1" t="s">
        <v>98</v>
      </c>
      <c r="K50" s="1" t="s">
        <v>98</v>
      </c>
      <c r="L50" s="1" t="s">
        <v>98</v>
      </c>
      <c r="M50" s="11" t="s">
        <v>98</v>
      </c>
      <c r="N50" s="11" t="s">
        <v>98</v>
      </c>
      <c r="O50" s="3">
        <v>6</v>
      </c>
      <c r="P50" s="1" t="s">
        <v>98</v>
      </c>
      <c r="Q50" s="1" t="s">
        <v>98</v>
      </c>
      <c r="R50" s="11" t="s">
        <v>98</v>
      </c>
      <c r="S50" s="13" t="s">
        <v>98</v>
      </c>
      <c r="T50" s="1" t="s">
        <v>98</v>
      </c>
      <c r="U50" s="13" t="s">
        <v>98</v>
      </c>
      <c r="V50" s="14">
        <v>0.75</v>
      </c>
      <c r="W50" s="1" t="s">
        <v>98</v>
      </c>
      <c r="X50" s="1" t="s">
        <v>98</v>
      </c>
      <c r="Y50" s="3">
        <v>1.25</v>
      </c>
      <c r="Z50" s="13">
        <v>1.25</v>
      </c>
      <c r="AA50" s="13" t="s">
        <v>98</v>
      </c>
      <c r="AB50" s="3">
        <v>1.07</v>
      </c>
      <c r="AC50" s="3">
        <v>2.0699999999999998</v>
      </c>
      <c r="AD50" s="1" t="s">
        <v>98</v>
      </c>
      <c r="AE50" s="14">
        <v>0.57799999999999996</v>
      </c>
      <c r="AF50" s="3">
        <v>1.37</v>
      </c>
      <c r="AG50" s="1" t="s">
        <v>98</v>
      </c>
      <c r="AH50" s="3">
        <v>8</v>
      </c>
      <c r="AI50" s="1" t="s">
        <v>98</v>
      </c>
      <c r="AJ50" s="1" t="s">
        <v>98</v>
      </c>
      <c r="AK50" s="1" t="s">
        <v>98</v>
      </c>
      <c r="AL50" s="1" t="s">
        <v>98</v>
      </c>
      <c r="AM50" s="2">
        <v>24.5</v>
      </c>
      <c r="AN50" s="2">
        <v>11.1</v>
      </c>
      <c r="AO50" s="3">
        <v>6.23</v>
      </c>
      <c r="AP50" s="3">
        <v>1.88</v>
      </c>
      <c r="AQ50" s="3">
        <v>8.6300000000000008</v>
      </c>
      <c r="AR50" s="3">
        <v>5.42</v>
      </c>
      <c r="AS50" s="3">
        <v>2.95</v>
      </c>
      <c r="AT50" s="3">
        <v>1.1200000000000001</v>
      </c>
      <c r="AU50" s="1">
        <v>5.08</v>
      </c>
      <c r="AV50" s="14">
        <v>0.85599999999999998</v>
      </c>
      <c r="AW50" s="3">
        <v>2.5</v>
      </c>
      <c r="AX50" s="3">
        <v>1.31</v>
      </c>
      <c r="AY50" s="3">
        <v>2.64</v>
      </c>
      <c r="AZ50" s="1" t="s">
        <v>98</v>
      </c>
      <c r="BA50" s="1" t="s">
        <v>98</v>
      </c>
      <c r="BB50" s="1" t="s">
        <v>98</v>
      </c>
      <c r="BC50" s="1" t="s">
        <v>98</v>
      </c>
      <c r="BD50" s="1" t="s">
        <v>98</v>
      </c>
      <c r="BE50" s="1" t="s">
        <v>98</v>
      </c>
      <c r="BF50" s="1" t="s">
        <v>98</v>
      </c>
      <c r="BG50" s="3">
        <v>2.85</v>
      </c>
      <c r="BH50" s="16" t="s">
        <v>98</v>
      </c>
      <c r="BI50" s="17">
        <v>0.42799999999999999</v>
      </c>
      <c r="BJ50" s="1">
        <v>28.1</v>
      </c>
      <c r="BK50" s="3">
        <v>2.71</v>
      </c>
      <c r="BL50" s="1">
        <v>1.48</v>
      </c>
      <c r="BM50" s="3">
        <v>3.89</v>
      </c>
      <c r="BN50" s="3">
        <v>2.0299999999999998</v>
      </c>
      <c r="BO50" s="3">
        <v>1.8</v>
      </c>
      <c r="BP50" s="14">
        <v>0.90600000000000003</v>
      </c>
      <c r="BQ50" s="1">
        <v>10.4</v>
      </c>
      <c r="BR50" s="2">
        <v>19</v>
      </c>
      <c r="BS50" s="1">
        <v>7.22</v>
      </c>
      <c r="BT50" s="3">
        <v>2.5</v>
      </c>
      <c r="BU50" s="1">
        <v>2.82</v>
      </c>
      <c r="BV50" s="1">
        <v>5.61</v>
      </c>
      <c r="BW50" s="35" t="s">
        <v>98</v>
      </c>
      <c r="BX50" s="35" t="s">
        <v>98</v>
      </c>
      <c r="BY50" s="2">
        <v>16</v>
      </c>
      <c r="BZ50" s="2">
        <v>14</v>
      </c>
      <c r="CA50" s="2">
        <v>20</v>
      </c>
      <c r="CB50" s="35" t="s">
        <v>98</v>
      </c>
      <c r="CC50" s="35" t="s">
        <v>98</v>
      </c>
      <c r="CD50" s="1" t="s">
        <v>98</v>
      </c>
      <c r="CE50" s="1" t="s">
        <v>98</v>
      </c>
      <c r="CF50" s="1" t="s">
        <v>98</v>
      </c>
      <c r="CG50" s="4">
        <f>Beams!$B$11/F50</f>
        <v>1619.5965417867435</v>
      </c>
      <c r="CH50" s="4">
        <f>Beams!$B$9/AO50</f>
        <v>1804.1733547351523</v>
      </c>
      <c r="CI50" s="4">
        <f>Beams!$C$9/AS50</f>
        <v>3810.1694915254234</v>
      </c>
      <c r="CJ50" s="4">
        <f>1.5*Beams!$B$8/(O50*V50)</f>
        <v>3746.6666666666665</v>
      </c>
      <c r="CK50" s="4">
        <f>1.5*Beams!$C$8/(G50*V50)</f>
        <v>5620</v>
      </c>
      <c r="CL50" s="4">
        <f>Beams!$B$12*V50/AX50</f>
        <v>6435.1145038167933</v>
      </c>
      <c r="CN50">
        <f t="shared" si="0"/>
        <v>14787.647156832472</v>
      </c>
      <c r="CO50" s="4">
        <f t="shared" si="1"/>
        <v>16471.647613449062</v>
      </c>
      <c r="CP50" s="4"/>
      <c r="CQ50" s="3">
        <f>MIN(Beams!$B$21:$B$22)/MAX(CL50:CP50)-1</f>
        <v>0.21420761719489723</v>
      </c>
    </row>
    <row r="51" spans="1:95" x14ac:dyDescent="0.55000000000000004">
      <c r="A51" s="1" t="s">
        <v>542</v>
      </c>
      <c r="B51" s="1" t="s">
        <v>590</v>
      </c>
      <c r="C51" s="1" t="s">
        <v>590</v>
      </c>
      <c r="D51" s="1" t="s">
        <v>98</v>
      </c>
      <c r="E51" s="2">
        <v>20</v>
      </c>
      <c r="F51" s="3">
        <v>5.86</v>
      </c>
      <c r="G51" s="3">
        <v>4</v>
      </c>
      <c r="H51" s="11" t="s">
        <v>98</v>
      </c>
      <c r="I51" s="1" t="s">
        <v>98</v>
      </c>
      <c r="J51" s="1" t="s">
        <v>98</v>
      </c>
      <c r="K51" s="1" t="s">
        <v>98</v>
      </c>
      <c r="L51" s="1" t="s">
        <v>98</v>
      </c>
      <c r="M51" s="11" t="s">
        <v>98</v>
      </c>
      <c r="N51" s="11" t="s">
        <v>98</v>
      </c>
      <c r="O51" s="3">
        <v>6</v>
      </c>
      <c r="P51" s="1" t="s">
        <v>98</v>
      </c>
      <c r="Q51" s="1" t="s">
        <v>98</v>
      </c>
      <c r="R51" s="11" t="s">
        <v>98</v>
      </c>
      <c r="S51" s="13" t="s">
        <v>98</v>
      </c>
      <c r="T51" s="1" t="s">
        <v>98</v>
      </c>
      <c r="U51" s="13" t="s">
        <v>98</v>
      </c>
      <c r="V51" s="14">
        <v>0.625</v>
      </c>
      <c r="W51" s="1" t="s">
        <v>98</v>
      </c>
      <c r="X51" s="1" t="s">
        <v>98</v>
      </c>
      <c r="Y51" s="3">
        <v>1.1299999999999999</v>
      </c>
      <c r="Z51" s="13">
        <v>1.125</v>
      </c>
      <c r="AA51" s="13" t="s">
        <v>98</v>
      </c>
      <c r="AB51" s="3">
        <v>1.03</v>
      </c>
      <c r="AC51" s="3">
        <v>2.0299999999999998</v>
      </c>
      <c r="AD51" s="1" t="s">
        <v>98</v>
      </c>
      <c r="AE51" s="14">
        <v>0.48799999999999999</v>
      </c>
      <c r="AF51" s="3">
        <v>1.31</v>
      </c>
      <c r="AG51" s="1" t="s">
        <v>98</v>
      </c>
      <c r="AH51" s="3">
        <v>9.6</v>
      </c>
      <c r="AI51" s="1" t="s">
        <v>98</v>
      </c>
      <c r="AJ51" s="1" t="s">
        <v>98</v>
      </c>
      <c r="AK51" s="1" t="s">
        <v>98</v>
      </c>
      <c r="AL51" s="1" t="s">
        <v>98</v>
      </c>
      <c r="AM51" s="2">
        <v>21</v>
      </c>
      <c r="AN51" s="3">
        <v>9.44</v>
      </c>
      <c r="AO51" s="3">
        <v>5.29</v>
      </c>
      <c r="AP51" s="3">
        <v>1.89</v>
      </c>
      <c r="AQ51" s="3">
        <v>7.48</v>
      </c>
      <c r="AR51" s="3">
        <v>4.5599999999999996</v>
      </c>
      <c r="AS51" s="3">
        <v>2.52</v>
      </c>
      <c r="AT51" s="3">
        <v>1.1299999999999999</v>
      </c>
      <c r="AU51" s="1">
        <v>4.32</v>
      </c>
      <c r="AV51" s="14">
        <v>0.85899999999999999</v>
      </c>
      <c r="AW51" s="1">
        <v>2.12</v>
      </c>
      <c r="AX51" s="14">
        <v>0.77500000000000002</v>
      </c>
      <c r="AY51" s="3">
        <v>1.59</v>
      </c>
      <c r="AZ51" s="1" t="s">
        <v>98</v>
      </c>
      <c r="BA51" s="1" t="s">
        <v>98</v>
      </c>
      <c r="BB51" s="1" t="s">
        <v>98</v>
      </c>
      <c r="BC51" s="1" t="s">
        <v>98</v>
      </c>
      <c r="BD51" s="1" t="s">
        <v>98</v>
      </c>
      <c r="BE51" s="1" t="s">
        <v>98</v>
      </c>
      <c r="BF51" s="1" t="s">
        <v>98</v>
      </c>
      <c r="BG51" s="3">
        <v>2.88</v>
      </c>
      <c r="BH51" s="16" t="s">
        <v>98</v>
      </c>
      <c r="BI51" s="17">
        <v>0.435</v>
      </c>
      <c r="BJ51" s="1">
        <v>24.2</v>
      </c>
      <c r="BK51" s="3">
        <v>2.76</v>
      </c>
      <c r="BL51" s="1">
        <v>1.45</v>
      </c>
      <c r="BM51" s="3">
        <v>3.93</v>
      </c>
      <c r="BN51" s="3">
        <v>2.04</v>
      </c>
      <c r="BO51" s="1">
        <v>1.75</v>
      </c>
      <c r="BP51" s="14">
        <v>0.92600000000000005</v>
      </c>
      <c r="BQ51" s="1">
        <v>8.77</v>
      </c>
      <c r="BR51" s="1">
        <v>16.7</v>
      </c>
      <c r="BS51" s="1">
        <v>6.16</v>
      </c>
      <c r="BT51" s="1">
        <v>2.12</v>
      </c>
      <c r="BU51" s="1">
        <v>2.4700000000000002</v>
      </c>
      <c r="BV51" s="1">
        <v>4.67</v>
      </c>
      <c r="BW51" s="35" t="s">
        <v>98</v>
      </c>
      <c r="BX51" s="35" t="s">
        <v>98</v>
      </c>
      <c r="BY51" s="2">
        <v>16</v>
      </c>
      <c r="BZ51" s="2">
        <v>14</v>
      </c>
      <c r="CA51" s="2">
        <v>20</v>
      </c>
      <c r="CB51" s="35" t="s">
        <v>98</v>
      </c>
      <c r="CC51" s="35" t="s">
        <v>98</v>
      </c>
      <c r="CD51" s="1" t="s">
        <v>98</v>
      </c>
      <c r="CE51" s="1" t="s">
        <v>98</v>
      </c>
      <c r="CF51" s="1" t="s">
        <v>98</v>
      </c>
      <c r="CG51" s="4">
        <f>Beams!$B$11/F51</f>
        <v>1918.0887372013651</v>
      </c>
      <c r="CH51" s="4">
        <f>Beams!$B$9/AO51</f>
        <v>2124.7637051039696</v>
      </c>
      <c r="CI51" s="4">
        <f>Beams!$C$9/AS51</f>
        <v>4460.3174603174602</v>
      </c>
      <c r="CJ51" s="4">
        <f>1.5*Beams!$B$8/(O51*V51)</f>
        <v>4496</v>
      </c>
      <c r="CK51" s="4">
        <f>1.5*Beams!$C$8/(G51*V51)</f>
        <v>6744</v>
      </c>
      <c r="CL51" s="4">
        <f>Beams!$B$12*V51/AX51</f>
        <v>9064.5161290322576</v>
      </c>
      <c r="CN51">
        <f t="shared" si="0"/>
        <v>19479.278845823013</v>
      </c>
      <c r="CO51" s="4">
        <f t="shared" si="1"/>
        <v>21336.46794465588</v>
      </c>
      <c r="CP51" s="4"/>
      <c r="CQ51" s="3">
        <f>MIN(Beams!$B$21:$B$22)/MAX(CL51:CP51)-1</f>
        <v>-6.2637731236609095E-2</v>
      </c>
    </row>
    <row r="52" spans="1:95" x14ac:dyDescent="0.55000000000000004">
      <c r="A52" s="1" t="s">
        <v>542</v>
      </c>
      <c r="B52" s="1" t="s">
        <v>591</v>
      </c>
      <c r="C52" s="1" t="s">
        <v>591</v>
      </c>
      <c r="D52" s="1" t="s">
        <v>98</v>
      </c>
      <c r="E52" s="2">
        <v>18.100000000000001</v>
      </c>
      <c r="F52" s="3">
        <v>5.31</v>
      </c>
      <c r="G52" s="3">
        <v>4</v>
      </c>
      <c r="H52" s="11" t="s">
        <v>98</v>
      </c>
      <c r="I52" s="1" t="s">
        <v>98</v>
      </c>
      <c r="J52" s="1" t="s">
        <v>98</v>
      </c>
      <c r="K52" s="1" t="s">
        <v>98</v>
      </c>
      <c r="L52" s="1" t="s">
        <v>98</v>
      </c>
      <c r="M52" s="11" t="s">
        <v>98</v>
      </c>
      <c r="N52" s="11" t="s">
        <v>98</v>
      </c>
      <c r="O52" s="3">
        <v>6</v>
      </c>
      <c r="P52" s="1" t="s">
        <v>98</v>
      </c>
      <c r="Q52" s="1" t="s">
        <v>98</v>
      </c>
      <c r="R52" s="11" t="s">
        <v>98</v>
      </c>
      <c r="S52" s="13" t="s">
        <v>98</v>
      </c>
      <c r="T52" s="1" t="s">
        <v>98</v>
      </c>
      <c r="U52" s="13" t="s">
        <v>98</v>
      </c>
      <c r="V52" s="14">
        <v>0.56299999999999994</v>
      </c>
      <c r="W52" s="1" t="s">
        <v>98</v>
      </c>
      <c r="X52" s="1" t="s">
        <v>98</v>
      </c>
      <c r="Y52" s="3">
        <v>1.06</v>
      </c>
      <c r="Z52" s="13">
        <v>1.0625</v>
      </c>
      <c r="AA52" s="13" t="s">
        <v>98</v>
      </c>
      <c r="AB52" s="3">
        <v>1</v>
      </c>
      <c r="AC52" s="3">
        <v>2</v>
      </c>
      <c r="AD52" s="1" t="s">
        <v>98</v>
      </c>
      <c r="AE52" s="14">
        <v>0.443</v>
      </c>
      <c r="AF52" s="3">
        <v>1.28</v>
      </c>
      <c r="AG52" s="1" t="s">
        <v>98</v>
      </c>
      <c r="AH52" s="2">
        <v>10.7</v>
      </c>
      <c r="AI52" s="1" t="s">
        <v>98</v>
      </c>
      <c r="AJ52" s="1" t="s">
        <v>98</v>
      </c>
      <c r="AK52" s="1" t="s">
        <v>98</v>
      </c>
      <c r="AL52" s="1" t="s">
        <v>98</v>
      </c>
      <c r="AM52" s="2">
        <v>19.2</v>
      </c>
      <c r="AN52" s="3">
        <v>8.59</v>
      </c>
      <c r="AO52" s="3">
        <v>4.8099999999999996</v>
      </c>
      <c r="AP52" s="3">
        <v>1.9</v>
      </c>
      <c r="AQ52" s="3">
        <v>6.86</v>
      </c>
      <c r="AR52" s="3">
        <v>4.13</v>
      </c>
      <c r="AS52" s="3">
        <v>2.29</v>
      </c>
      <c r="AT52" s="3">
        <v>1.1399999999999999</v>
      </c>
      <c r="AU52" s="1">
        <v>3.93</v>
      </c>
      <c r="AV52" s="14">
        <v>0.86099999999999999</v>
      </c>
      <c r="AW52" s="1">
        <v>1.91</v>
      </c>
      <c r="AX52" s="14">
        <v>0.57199999999999995</v>
      </c>
      <c r="AY52" s="3">
        <v>1.18</v>
      </c>
      <c r="AZ52" s="1" t="s">
        <v>98</v>
      </c>
      <c r="BA52" s="1" t="s">
        <v>98</v>
      </c>
      <c r="BB52" s="1" t="s">
        <v>98</v>
      </c>
      <c r="BC52" s="1" t="s">
        <v>98</v>
      </c>
      <c r="BD52" s="1" t="s">
        <v>98</v>
      </c>
      <c r="BE52" s="1" t="s">
        <v>98</v>
      </c>
      <c r="BF52" s="1" t="s">
        <v>98</v>
      </c>
      <c r="BG52" s="3">
        <v>2.9</v>
      </c>
      <c r="BH52" s="16" t="s">
        <v>98</v>
      </c>
      <c r="BI52" s="17">
        <v>0.438</v>
      </c>
      <c r="BJ52" s="1">
        <v>22.1</v>
      </c>
      <c r="BK52" s="3">
        <v>2.78</v>
      </c>
      <c r="BL52" s="1">
        <v>1.43</v>
      </c>
      <c r="BM52" s="3">
        <v>3.95</v>
      </c>
      <c r="BN52" s="3">
        <v>2.06</v>
      </c>
      <c r="BO52" s="1">
        <v>1.72</v>
      </c>
      <c r="BP52" s="14">
        <v>0.94699999999999995</v>
      </c>
      <c r="BQ52" s="1">
        <v>7.95</v>
      </c>
      <c r="BR52" s="1">
        <v>15.5</v>
      </c>
      <c r="BS52" s="1">
        <v>5.59</v>
      </c>
      <c r="BT52" s="1">
        <v>1.91</v>
      </c>
      <c r="BU52" s="1">
        <v>2.2799999999999998</v>
      </c>
      <c r="BV52" s="1">
        <v>4.1500000000000004</v>
      </c>
      <c r="BW52" s="35" t="s">
        <v>98</v>
      </c>
      <c r="BX52" s="35" t="s">
        <v>98</v>
      </c>
      <c r="BY52" s="2">
        <v>16</v>
      </c>
      <c r="BZ52" s="2">
        <v>14</v>
      </c>
      <c r="CA52" s="2">
        <v>20</v>
      </c>
      <c r="CB52" s="35" t="s">
        <v>98</v>
      </c>
      <c r="CC52" s="35" t="s">
        <v>98</v>
      </c>
      <c r="CD52" s="1" t="s">
        <v>98</v>
      </c>
      <c r="CE52" s="1" t="s">
        <v>98</v>
      </c>
      <c r="CF52" s="1" t="s">
        <v>98</v>
      </c>
      <c r="CG52" s="4">
        <f>Beams!$B$11/F52</f>
        <v>2116.7608286252357</v>
      </c>
      <c r="CH52" s="4">
        <f>Beams!$B$9/AO52</f>
        <v>2336.798336798337</v>
      </c>
      <c r="CI52" s="4">
        <f>Beams!$C$9/AS52</f>
        <v>4908.2969432314412</v>
      </c>
      <c r="CJ52" s="4">
        <f>1.5*Beams!$B$8/(O52*V52)</f>
        <v>4991.1190053285973</v>
      </c>
      <c r="CK52" s="4">
        <f>1.5*Beams!$C$8/(G52*V52)</f>
        <v>7486.6785079928959</v>
      </c>
      <c r="CL52" s="4">
        <f>Beams!$B$12*V52/AX52</f>
        <v>11063.146853146853</v>
      </c>
      <c r="CN52">
        <f t="shared" si="0"/>
        <v>23012.123141033673</v>
      </c>
      <c r="CO52" s="4">
        <f t="shared" si="1"/>
        <v>24959.468542582566</v>
      </c>
      <c r="CP52" s="4"/>
      <c r="CQ52" s="3">
        <f>MIN(Beams!$B$21:$B$22)/MAX(CL52:CP52)-1</f>
        <v>-0.19870088716518031</v>
      </c>
    </row>
    <row r="53" spans="1:95" x14ac:dyDescent="0.55000000000000004">
      <c r="A53" s="1" t="s">
        <v>542</v>
      </c>
      <c r="B53" s="1" t="s">
        <v>592</v>
      </c>
      <c r="C53" s="1" t="s">
        <v>592</v>
      </c>
      <c r="D53" s="1" t="s">
        <v>98</v>
      </c>
      <c r="E53" s="2">
        <v>16.2</v>
      </c>
      <c r="F53" s="3">
        <v>4.75</v>
      </c>
      <c r="G53" s="3">
        <v>4</v>
      </c>
      <c r="H53" s="11" t="s">
        <v>98</v>
      </c>
      <c r="I53" s="1" t="s">
        <v>98</v>
      </c>
      <c r="J53" s="1" t="s">
        <v>98</v>
      </c>
      <c r="K53" s="1" t="s">
        <v>98</v>
      </c>
      <c r="L53" s="1" t="s">
        <v>98</v>
      </c>
      <c r="M53" s="11" t="s">
        <v>98</v>
      </c>
      <c r="N53" s="11" t="s">
        <v>98</v>
      </c>
      <c r="O53" s="3">
        <v>6</v>
      </c>
      <c r="P53" s="1" t="s">
        <v>98</v>
      </c>
      <c r="Q53" s="1" t="s">
        <v>98</v>
      </c>
      <c r="R53" s="11" t="s">
        <v>98</v>
      </c>
      <c r="S53" s="13" t="s">
        <v>98</v>
      </c>
      <c r="T53" s="1" t="s">
        <v>98</v>
      </c>
      <c r="U53" s="13" t="s">
        <v>98</v>
      </c>
      <c r="V53" s="14">
        <v>0.5</v>
      </c>
      <c r="W53" s="1" t="s">
        <v>98</v>
      </c>
      <c r="X53" s="1" t="s">
        <v>98</v>
      </c>
      <c r="Y53" s="3">
        <v>1</v>
      </c>
      <c r="Z53" s="13">
        <v>1</v>
      </c>
      <c r="AA53" s="13" t="s">
        <v>98</v>
      </c>
      <c r="AB53" s="14">
        <v>0.98099999999999998</v>
      </c>
      <c r="AC53" s="3">
        <v>1.98</v>
      </c>
      <c r="AD53" s="1" t="s">
        <v>98</v>
      </c>
      <c r="AE53" s="14">
        <v>0.39600000000000002</v>
      </c>
      <c r="AF53" s="3">
        <v>1.25</v>
      </c>
      <c r="AG53" s="1" t="s">
        <v>98</v>
      </c>
      <c r="AH53" s="2">
        <v>12</v>
      </c>
      <c r="AI53" s="1" t="s">
        <v>98</v>
      </c>
      <c r="AJ53" s="1" t="s">
        <v>98</v>
      </c>
      <c r="AK53" s="1" t="s">
        <v>98</v>
      </c>
      <c r="AL53" s="1" t="s">
        <v>98</v>
      </c>
      <c r="AM53" s="2">
        <v>17.3</v>
      </c>
      <c r="AN53" s="3">
        <v>7.71</v>
      </c>
      <c r="AO53" s="3">
        <v>4.3099999999999996</v>
      </c>
      <c r="AP53" s="3">
        <v>1.91</v>
      </c>
      <c r="AQ53" s="3">
        <v>6.22</v>
      </c>
      <c r="AR53" s="3">
        <v>3.69</v>
      </c>
      <c r="AS53" s="3">
        <v>2.06</v>
      </c>
      <c r="AT53" s="3">
        <v>1.1399999999999999</v>
      </c>
      <c r="AU53" s="1">
        <v>3.54</v>
      </c>
      <c r="AV53" s="14">
        <v>0.86399999999999999</v>
      </c>
      <c r="AW53" s="1">
        <v>1.72</v>
      </c>
      <c r="AX53" s="14">
        <v>0.40699999999999997</v>
      </c>
      <c r="AY53" s="14">
        <v>0.84299999999999997</v>
      </c>
      <c r="AZ53" s="1" t="s">
        <v>98</v>
      </c>
      <c r="BA53" s="1" t="s">
        <v>98</v>
      </c>
      <c r="BB53" s="1" t="s">
        <v>98</v>
      </c>
      <c r="BC53" s="1" t="s">
        <v>98</v>
      </c>
      <c r="BD53" s="1" t="s">
        <v>98</v>
      </c>
      <c r="BE53" s="1" t="s">
        <v>98</v>
      </c>
      <c r="BF53" s="1" t="s">
        <v>98</v>
      </c>
      <c r="BG53" s="3">
        <v>2.91</v>
      </c>
      <c r="BH53" s="16" t="s">
        <v>98</v>
      </c>
      <c r="BI53" s="17">
        <v>0.44</v>
      </c>
      <c r="BJ53" s="2">
        <v>20</v>
      </c>
      <c r="BK53" s="3">
        <v>2.8</v>
      </c>
      <c r="BL53" s="3">
        <v>1.41</v>
      </c>
      <c r="BM53" s="3">
        <v>3.97</v>
      </c>
      <c r="BN53" s="3">
        <v>2.06</v>
      </c>
      <c r="BO53" s="3">
        <v>1.7</v>
      </c>
      <c r="BP53" s="14">
        <v>0.95499999999999996</v>
      </c>
      <c r="BQ53" s="1">
        <v>7.14</v>
      </c>
      <c r="BR53" s="1">
        <v>14.2</v>
      </c>
      <c r="BS53" s="1">
        <v>5.04</v>
      </c>
      <c r="BT53" s="1">
        <v>1.72</v>
      </c>
      <c r="BU53" s="1">
        <v>2.08</v>
      </c>
      <c r="BV53" s="1">
        <v>3.71</v>
      </c>
      <c r="BW53" s="35" t="s">
        <v>98</v>
      </c>
      <c r="BX53" s="35" t="s">
        <v>98</v>
      </c>
      <c r="BY53" s="2">
        <v>16</v>
      </c>
      <c r="BZ53" s="2">
        <v>14</v>
      </c>
      <c r="CA53" s="2">
        <v>20</v>
      </c>
      <c r="CB53" s="35" t="s">
        <v>98</v>
      </c>
      <c r="CC53" s="35" t="s">
        <v>98</v>
      </c>
      <c r="CD53" s="1" t="s">
        <v>98</v>
      </c>
      <c r="CE53" s="1" t="s">
        <v>98</v>
      </c>
      <c r="CF53" s="1" t="s">
        <v>98</v>
      </c>
      <c r="CG53" s="4">
        <f>Beams!$B$11/F53</f>
        <v>2366.3157894736842</v>
      </c>
      <c r="CH53" s="4">
        <f>Beams!$B$9/AO53</f>
        <v>2607.8886310904873</v>
      </c>
      <c r="CI53" s="4">
        <f>Beams!$C$9/AS53</f>
        <v>5456.3106796116499</v>
      </c>
      <c r="CJ53" s="4">
        <f>1.5*Beams!$B$8/(O53*V53)</f>
        <v>5620</v>
      </c>
      <c r="CK53" s="4">
        <f>1.5*Beams!$C$8/(G53*V53)</f>
        <v>8430</v>
      </c>
      <c r="CL53" s="4">
        <f>Beams!$B$12*V53/AX53</f>
        <v>13808.35380835381</v>
      </c>
      <c r="CN53">
        <f t="shared" si="0"/>
        <v>27848.891359352769</v>
      </c>
      <c r="CO53" s="4">
        <f t="shared" si="1"/>
        <v>29899.870400137745</v>
      </c>
      <c r="CP53" s="4"/>
      <c r="CQ53" s="3">
        <f>MIN(Beams!$B$21:$B$22)/MAX(CL53:CP53)-1</f>
        <v>-0.33110077962385209</v>
      </c>
    </row>
    <row r="54" spans="1:95" x14ac:dyDescent="0.55000000000000004">
      <c r="A54" s="1" t="s">
        <v>542</v>
      </c>
      <c r="B54" s="1" t="s">
        <v>593</v>
      </c>
      <c r="C54" s="1" t="s">
        <v>593</v>
      </c>
      <c r="D54" s="1" t="s">
        <v>98</v>
      </c>
      <c r="E54" s="2">
        <v>14.3</v>
      </c>
      <c r="F54" s="3">
        <v>4.18</v>
      </c>
      <c r="G54" s="3">
        <v>4</v>
      </c>
      <c r="H54" s="11" t="s">
        <v>98</v>
      </c>
      <c r="I54" s="1" t="s">
        <v>98</v>
      </c>
      <c r="J54" s="1" t="s">
        <v>98</v>
      </c>
      <c r="K54" s="1" t="s">
        <v>98</v>
      </c>
      <c r="L54" s="1" t="s">
        <v>98</v>
      </c>
      <c r="M54" s="11" t="s">
        <v>98</v>
      </c>
      <c r="N54" s="11" t="s">
        <v>98</v>
      </c>
      <c r="O54" s="3">
        <v>6</v>
      </c>
      <c r="P54" s="1" t="s">
        <v>98</v>
      </c>
      <c r="Q54" s="1" t="s">
        <v>98</v>
      </c>
      <c r="R54" s="11" t="s">
        <v>98</v>
      </c>
      <c r="S54" s="13" t="s">
        <v>98</v>
      </c>
      <c r="T54" s="1" t="s">
        <v>98</v>
      </c>
      <c r="U54" s="13" t="s">
        <v>98</v>
      </c>
      <c r="V54" s="14">
        <v>0.438</v>
      </c>
      <c r="W54" s="1" t="s">
        <v>98</v>
      </c>
      <c r="X54" s="1" t="s">
        <v>98</v>
      </c>
      <c r="Y54" s="14">
        <v>0.93799999999999994</v>
      </c>
      <c r="Z54" s="13">
        <v>0.9375</v>
      </c>
      <c r="AA54" s="13" t="s">
        <v>98</v>
      </c>
      <c r="AB54" s="14">
        <v>0.95699999999999996</v>
      </c>
      <c r="AC54" s="3">
        <v>1.95</v>
      </c>
      <c r="AD54" s="1" t="s">
        <v>98</v>
      </c>
      <c r="AE54" s="14">
        <v>0.34799999999999998</v>
      </c>
      <c r="AF54" s="3">
        <v>1.22</v>
      </c>
      <c r="AG54" s="1" t="s">
        <v>98</v>
      </c>
      <c r="AH54" s="2">
        <v>13.7</v>
      </c>
      <c r="AI54" s="1" t="s">
        <v>98</v>
      </c>
      <c r="AJ54" s="1" t="s">
        <v>98</v>
      </c>
      <c r="AK54" s="1" t="s">
        <v>98</v>
      </c>
      <c r="AL54" s="1" t="s">
        <v>98</v>
      </c>
      <c r="AM54" s="2">
        <v>15.4</v>
      </c>
      <c r="AN54" s="3">
        <v>6.81</v>
      </c>
      <c r="AO54" s="3">
        <v>3.81</v>
      </c>
      <c r="AP54" s="3">
        <v>1.92</v>
      </c>
      <c r="AQ54" s="3">
        <v>5.56</v>
      </c>
      <c r="AR54" s="3">
        <v>3.24</v>
      </c>
      <c r="AS54" s="3">
        <v>1.83</v>
      </c>
      <c r="AT54" s="3">
        <v>1.1499999999999999</v>
      </c>
      <c r="AU54" s="1">
        <v>3.14</v>
      </c>
      <c r="AV54" s="14">
        <v>0.86699999999999999</v>
      </c>
      <c r="AW54" s="1">
        <v>1.51</v>
      </c>
      <c r="AX54" s="14">
        <v>0.27600000000000002</v>
      </c>
      <c r="AY54" s="14">
        <v>0.57499999999999996</v>
      </c>
      <c r="AZ54" s="1" t="s">
        <v>98</v>
      </c>
      <c r="BA54" s="1" t="s">
        <v>98</v>
      </c>
      <c r="BB54" s="1" t="s">
        <v>98</v>
      </c>
      <c r="BC54" s="1" t="s">
        <v>98</v>
      </c>
      <c r="BD54" s="1" t="s">
        <v>98</v>
      </c>
      <c r="BE54" s="1" t="s">
        <v>98</v>
      </c>
      <c r="BF54" s="1" t="s">
        <v>98</v>
      </c>
      <c r="BG54" s="3">
        <v>2.93</v>
      </c>
      <c r="BH54" s="16" t="s">
        <v>98</v>
      </c>
      <c r="BI54" s="17">
        <v>0.443</v>
      </c>
      <c r="BJ54" s="1">
        <v>17.8</v>
      </c>
      <c r="BK54" s="3">
        <v>2.82</v>
      </c>
      <c r="BL54" s="1">
        <v>1.39</v>
      </c>
      <c r="BM54" s="3">
        <v>4</v>
      </c>
      <c r="BN54" s="3">
        <v>2.08</v>
      </c>
      <c r="BO54" s="1">
        <v>1.67</v>
      </c>
      <c r="BP54" s="14">
        <v>0.97</v>
      </c>
      <c r="BQ54" s="1">
        <v>6.31</v>
      </c>
      <c r="BR54" s="1">
        <v>12.8</v>
      </c>
      <c r="BS54" s="1">
        <v>4.45</v>
      </c>
      <c r="BT54" s="1">
        <v>1.51</v>
      </c>
      <c r="BU54" s="1">
        <v>1.88</v>
      </c>
      <c r="BV54" s="1">
        <v>3.24</v>
      </c>
      <c r="BW54" s="35" t="s">
        <v>98</v>
      </c>
      <c r="BX54" s="35" t="s">
        <v>98</v>
      </c>
      <c r="BY54" s="2">
        <v>16</v>
      </c>
      <c r="BZ54" s="2">
        <v>14</v>
      </c>
      <c r="CA54" s="2">
        <v>20</v>
      </c>
      <c r="CB54" s="35" t="s">
        <v>98</v>
      </c>
      <c r="CC54" s="35" t="s">
        <v>98</v>
      </c>
      <c r="CD54" s="1" t="s">
        <v>98</v>
      </c>
      <c r="CE54" s="1" t="s">
        <v>98</v>
      </c>
      <c r="CF54" s="1" t="s">
        <v>98</v>
      </c>
      <c r="CG54" s="4">
        <f>Beams!$B$11/F54</f>
        <v>2688.9952153110048</v>
      </c>
      <c r="CH54" s="4">
        <f>Beams!$B$9/AO54</f>
        <v>2950.1312335958005</v>
      </c>
      <c r="CI54" s="4">
        <f>Beams!$C$9/AS54</f>
        <v>6142.0765027322404</v>
      </c>
      <c r="CJ54" s="4">
        <f>1.5*Beams!$B$8/(O54*V54)</f>
        <v>6415.5251141552508</v>
      </c>
      <c r="CK54" s="4">
        <f>1.5*Beams!$C$8/(G54*V54)</f>
        <v>9623.2876712328762</v>
      </c>
      <c r="CL54" s="4">
        <f>Beams!$B$12*V54/AX54</f>
        <v>17837.391304347824</v>
      </c>
      <c r="CN54">
        <f t="shared" si="0"/>
        <v>34882.534542261244</v>
      </c>
      <c r="CO54" s="4">
        <f t="shared" si="1"/>
        <v>37028.871511712139</v>
      </c>
      <c r="CP54" s="4"/>
      <c r="CQ54" s="3">
        <f>MIN(Beams!$B$21:$B$22)/MAX(CL54:CP54)-1</f>
        <v>-0.45988092038737804</v>
      </c>
    </row>
    <row r="55" spans="1:95" x14ac:dyDescent="0.55000000000000004">
      <c r="A55" s="1" t="s">
        <v>542</v>
      </c>
      <c r="B55" s="1" t="s">
        <v>594</v>
      </c>
      <c r="C55" s="1" t="s">
        <v>594</v>
      </c>
      <c r="D55" s="1" t="s">
        <v>98</v>
      </c>
      <c r="E55" s="2">
        <v>12.3</v>
      </c>
      <c r="F55" s="3">
        <v>3.61</v>
      </c>
      <c r="G55" s="3">
        <v>4</v>
      </c>
      <c r="H55" s="11" t="s">
        <v>98</v>
      </c>
      <c r="I55" s="1" t="s">
        <v>98</v>
      </c>
      <c r="J55" s="1" t="s">
        <v>98</v>
      </c>
      <c r="K55" s="1" t="s">
        <v>98</v>
      </c>
      <c r="L55" s="1" t="s">
        <v>98</v>
      </c>
      <c r="M55" s="11" t="s">
        <v>98</v>
      </c>
      <c r="N55" s="11" t="s">
        <v>98</v>
      </c>
      <c r="O55" s="3">
        <v>6</v>
      </c>
      <c r="P55" s="1" t="s">
        <v>98</v>
      </c>
      <c r="Q55" s="1" t="s">
        <v>98</v>
      </c>
      <c r="R55" s="11" t="s">
        <v>98</v>
      </c>
      <c r="S55" s="13" t="s">
        <v>98</v>
      </c>
      <c r="T55" s="1" t="s">
        <v>98</v>
      </c>
      <c r="U55" s="13" t="s">
        <v>98</v>
      </c>
      <c r="V55" s="14">
        <v>0.375</v>
      </c>
      <c r="W55" s="1" t="s">
        <v>98</v>
      </c>
      <c r="X55" s="1" t="s">
        <v>98</v>
      </c>
      <c r="Y55" s="14">
        <v>0.875</v>
      </c>
      <c r="Z55" s="13">
        <v>0.875</v>
      </c>
      <c r="AA55" s="13" t="s">
        <v>98</v>
      </c>
      <c r="AB55" s="14">
        <v>0.93300000000000005</v>
      </c>
      <c r="AC55" s="3">
        <v>1.93</v>
      </c>
      <c r="AD55" s="1" t="s">
        <v>98</v>
      </c>
      <c r="AE55" s="14">
        <v>0.30099999999999999</v>
      </c>
      <c r="AF55" s="3">
        <v>1.19</v>
      </c>
      <c r="AG55" s="1" t="s">
        <v>98</v>
      </c>
      <c r="AH55" s="2">
        <v>16</v>
      </c>
      <c r="AI55" s="1" t="s">
        <v>98</v>
      </c>
      <c r="AJ55" s="1" t="s">
        <v>98</v>
      </c>
      <c r="AK55" s="1" t="s">
        <v>98</v>
      </c>
      <c r="AL55" s="1" t="s">
        <v>98</v>
      </c>
      <c r="AM55" s="2">
        <v>13.4</v>
      </c>
      <c r="AN55" s="3">
        <v>5.89</v>
      </c>
      <c r="AO55" s="3">
        <v>3.3</v>
      </c>
      <c r="AP55" s="3">
        <v>1.93</v>
      </c>
      <c r="AQ55" s="3">
        <v>4.8600000000000003</v>
      </c>
      <c r="AR55" s="3">
        <v>2.79</v>
      </c>
      <c r="AS55" s="3">
        <v>1.58</v>
      </c>
      <c r="AT55" s="3">
        <v>1.1599999999999999</v>
      </c>
      <c r="AU55" s="1">
        <v>2.73</v>
      </c>
      <c r="AV55" s="14">
        <v>0.87</v>
      </c>
      <c r="AW55" s="1">
        <v>1.31</v>
      </c>
      <c r="AX55" s="14">
        <v>0.17699999999999999</v>
      </c>
      <c r="AY55" s="14">
        <v>0.36899999999999999</v>
      </c>
      <c r="AZ55" s="1" t="s">
        <v>98</v>
      </c>
      <c r="BA55" s="1" t="s">
        <v>98</v>
      </c>
      <c r="BB55" s="1" t="s">
        <v>98</v>
      </c>
      <c r="BC55" s="1" t="s">
        <v>98</v>
      </c>
      <c r="BD55" s="1" t="s">
        <v>98</v>
      </c>
      <c r="BE55" s="1" t="s">
        <v>98</v>
      </c>
      <c r="BF55" s="1" t="s">
        <v>98</v>
      </c>
      <c r="BG55" s="3">
        <v>2.94</v>
      </c>
      <c r="BH55" s="16" t="s">
        <v>98</v>
      </c>
      <c r="BI55" s="17">
        <v>0.44600000000000001</v>
      </c>
      <c r="BJ55" s="1">
        <v>15.5</v>
      </c>
      <c r="BK55" s="3">
        <v>2.84</v>
      </c>
      <c r="BL55" s="1">
        <v>1.38</v>
      </c>
      <c r="BM55" s="3">
        <v>4.0199999999999996</v>
      </c>
      <c r="BN55" s="3">
        <v>2.09</v>
      </c>
      <c r="BO55" s="1">
        <v>1.64</v>
      </c>
      <c r="BP55" s="14">
        <v>0.97899999999999998</v>
      </c>
      <c r="BQ55" s="1">
        <v>5.46</v>
      </c>
      <c r="BR55" s="1">
        <v>11.2</v>
      </c>
      <c r="BS55" s="1">
        <v>3.86</v>
      </c>
      <c r="BT55" s="1">
        <v>1.31</v>
      </c>
      <c r="BU55" s="1">
        <v>1.66</v>
      </c>
      <c r="BV55" s="1">
        <v>2.79</v>
      </c>
      <c r="BW55" s="35" t="s">
        <v>98</v>
      </c>
      <c r="BX55" s="35" t="s">
        <v>98</v>
      </c>
      <c r="BY55" s="2">
        <v>16</v>
      </c>
      <c r="BZ55" s="2">
        <v>14</v>
      </c>
      <c r="CA55" s="2">
        <v>20</v>
      </c>
      <c r="CB55" s="35" t="s">
        <v>98</v>
      </c>
      <c r="CC55" s="35" t="s">
        <v>98</v>
      </c>
      <c r="CD55" s="1" t="s">
        <v>98</v>
      </c>
      <c r="CE55" s="1" t="s">
        <v>98</v>
      </c>
      <c r="CF55" s="1" t="s">
        <v>98</v>
      </c>
      <c r="CG55" s="4">
        <f>Beams!$B$11/F55</f>
        <v>3113.573407202216</v>
      </c>
      <c r="CH55" s="4">
        <f>Beams!$B$9/AO55</f>
        <v>3406.0606060606065</v>
      </c>
      <c r="CI55" s="4">
        <f>Beams!$C$9/AS55</f>
        <v>7113.9240506329106</v>
      </c>
      <c r="CJ55" s="4">
        <f>1.5*Beams!$B$8/(O55*V55)</f>
        <v>7493.333333333333</v>
      </c>
      <c r="CK55" s="4">
        <f>1.5*Beams!$C$8/(G55*V55)</f>
        <v>11240</v>
      </c>
      <c r="CL55" s="4">
        <f>Beams!$B$12*V55/AX55</f>
        <v>23813.5593220339</v>
      </c>
      <c r="CN55">
        <f t="shared" si="0"/>
        <v>45338.514108504183</v>
      </c>
      <c r="CO55" s="4">
        <f t="shared" si="1"/>
        <v>47604.028487447358</v>
      </c>
      <c r="CP55" s="4"/>
      <c r="CQ55" s="3">
        <f>MIN(Beams!$B$21:$B$22)/MAX(CL55:CP55)-1</f>
        <v>-0.57986748946522937</v>
      </c>
    </row>
    <row r="56" spans="1:95" x14ac:dyDescent="0.55000000000000004">
      <c r="A56" s="1" t="s">
        <v>542</v>
      </c>
      <c r="B56" s="1" t="s">
        <v>595</v>
      </c>
      <c r="C56" s="1" t="s">
        <v>595</v>
      </c>
      <c r="D56" s="1" t="s">
        <v>98</v>
      </c>
      <c r="E56" s="2">
        <v>10.3</v>
      </c>
      <c r="F56" s="3">
        <v>3.03</v>
      </c>
      <c r="G56" s="3">
        <v>4</v>
      </c>
      <c r="H56" s="11" t="s">
        <v>98</v>
      </c>
      <c r="I56" s="1" t="s">
        <v>98</v>
      </c>
      <c r="J56" s="1" t="s">
        <v>98</v>
      </c>
      <c r="K56" s="1" t="s">
        <v>98</v>
      </c>
      <c r="L56" s="1" t="s">
        <v>98</v>
      </c>
      <c r="M56" s="11" t="s">
        <v>98</v>
      </c>
      <c r="N56" s="11" t="s">
        <v>98</v>
      </c>
      <c r="O56" s="3">
        <v>6</v>
      </c>
      <c r="P56" s="1" t="s">
        <v>98</v>
      </c>
      <c r="Q56" s="1" t="s">
        <v>98</v>
      </c>
      <c r="R56" s="11" t="s">
        <v>98</v>
      </c>
      <c r="S56" s="13" t="s">
        <v>98</v>
      </c>
      <c r="T56" s="1" t="s">
        <v>98</v>
      </c>
      <c r="U56" s="13" t="s">
        <v>98</v>
      </c>
      <c r="V56" s="14">
        <v>0.313</v>
      </c>
      <c r="W56" s="1" t="s">
        <v>98</v>
      </c>
      <c r="X56" s="1" t="s">
        <v>98</v>
      </c>
      <c r="Y56" s="14">
        <v>0.81299999999999994</v>
      </c>
      <c r="Z56" s="13">
        <v>0.8125</v>
      </c>
      <c r="AA56" s="13" t="s">
        <v>98</v>
      </c>
      <c r="AB56" s="14">
        <v>0.90800000000000003</v>
      </c>
      <c r="AC56" s="3">
        <v>1.9</v>
      </c>
      <c r="AD56" s="1" t="s">
        <v>98</v>
      </c>
      <c r="AE56" s="14">
        <v>0.253</v>
      </c>
      <c r="AF56" s="3">
        <v>1.1499999999999999</v>
      </c>
      <c r="AG56" s="1" t="s">
        <v>98</v>
      </c>
      <c r="AH56" s="2">
        <v>19.2</v>
      </c>
      <c r="AI56" s="1" t="s">
        <v>98</v>
      </c>
      <c r="AJ56" s="1" t="s">
        <v>98</v>
      </c>
      <c r="AK56" s="1" t="s">
        <v>98</v>
      </c>
      <c r="AL56" s="1" t="s">
        <v>98</v>
      </c>
      <c r="AM56" s="2">
        <v>11.4</v>
      </c>
      <c r="AN56" s="3">
        <v>4.96</v>
      </c>
      <c r="AO56" s="3">
        <v>2.77</v>
      </c>
      <c r="AP56" s="3">
        <v>1.94</v>
      </c>
      <c r="AQ56" s="3">
        <v>4.13</v>
      </c>
      <c r="AR56" s="3">
        <v>2.33</v>
      </c>
      <c r="AS56" s="3">
        <v>1.34</v>
      </c>
      <c r="AT56" s="3">
        <v>1.17</v>
      </c>
      <c r="AU56" s="1">
        <v>2.31</v>
      </c>
      <c r="AV56" s="14">
        <v>0.874</v>
      </c>
      <c r="AW56" s="1">
        <v>1.0900000000000001</v>
      </c>
      <c r="AX56" s="14">
        <v>0.104</v>
      </c>
      <c r="AY56" s="14">
        <v>0.217</v>
      </c>
      <c r="AZ56" s="1" t="s">
        <v>98</v>
      </c>
      <c r="BA56" s="1" t="s">
        <v>98</v>
      </c>
      <c r="BB56" s="1" t="s">
        <v>98</v>
      </c>
      <c r="BC56" s="1" t="s">
        <v>98</v>
      </c>
      <c r="BD56" s="1" t="s">
        <v>98</v>
      </c>
      <c r="BE56" s="1" t="s">
        <v>98</v>
      </c>
      <c r="BF56" s="1" t="s">
        <v>98</v>
      </c>
      <c r="BG56" s="3">
        <v>2.96</v>
      </c>
      <c r="BH56" s="16" t="s">
        <v>98</v>
      </c>
      <c r="BI56" s="17">
        <v>0.44900000000000001</v>
      </c>
      <c r="BJ56" s="1">
        <v>13.2</v>
      </c>
      <c r="BK56" s="3">
        <v>2.85</v>
      </c>
      <c r="BL56" s="1">
        <v>1.36</v>
      </c>
      <c r="BM56" s="3">
        <v>4.05</v>
      </c>
      <c r="BN56" s="3">
        <v>2.11</v>
      </c>
      <c r="BO56" s="3">
        <v>1.6</v>
      </c>
      <c r="BP56" s="14">
        <v>0.98799999999999999</v>
      </c>
      <c r="BQ56" s="1">
        <v>4.63</v>
      </c>
      <c r="BR56" s="1">
        <v>9.7100000000000009</v>
      </c>
      <c r="BS56" s="1">
        <v>3.26</v>
      </c>
      <c r="BT56" s="1">
        <v>1.0900000000000001</v>
      </c>
      <c r="BU56" s="1">
        <v>1.44</v>
      </c>
      <c r="BV56" s="1">
        <v>2.34</v>
      </c>
      <c r="BW56" s="35" t="s">
        <v>98</v>
      </c>
      <c r="BX56" s="35" t="s">
        <v>98</v>
      </c>
      <c r="BY56" s="2">
        <v>16</v>
      </c>
      <c r="BZ56" s="2">
        <v>14</v>
      </c>
      <c r="CA56" s="2">
        <v>20</v>
      </c>
      <c r="CB56" s="35" t="s">
        <v>98</v>
      </c>
      <c r="CC56" s="35" t="s">
        <v>98</v>
      </c>
      <c r="CD56" s="1" t="s">
        <v>98</v>
      </c>
      <c r="CE56" s="1" t="s">
        <v>98</v>
      </c>
      <c r="CF56" s="1" t="s">
        <v>98</v>
      </c>
      <c r="CG56" s="4">
        <f>Beams!$B$11/F56</f>
        <v>3709.5709570957097</v>
      </c>
      <c r="CH56" s="4">
        <f>Beams!$B$9/AO56</f>
        <v>4057.7617328519855</v>
      </c>
      <c r="CI56" s="4">
        <f>Beams!$C$9/AS56</f>
        <v>8388.059701492537</v>
      </c>
      <c r="CJ56" s="4">
        <f>1.5*Beams!$B$8/(O56*V56)</f>
        <v>8977.635782747604</v>
      </c>
      <c r="CK56" s="4">
        <f>1.5*Beams!$C$8/(G56*V56)</f>
        <v>13466.453674121405</v>
      </c>
      <c r="CL56" s="4">
        <f>Beams!$B$12*V56/AX56</f>
        <v>33828.076923076922</v>
      </c>
      <c r="CN56">
        <f t="shared" si="0"/>
        <v>62736.009603777347</v>
      </c>
      <c r="CO56" s="4">
        <f t="shared" si="1"/>
        <v>65100.301012622105</v>
      </c>
      <c r="CP56" s="4"/>
      <c r="CQ56" s="3">
        <f>MIN(Beams!$B$21:$B$22)/MAX(CL56:CP56)-1</f>
        <v>-0.69278175847263346</v>
      </c>
    </row>
    <row r="57" spans="1:95" x14ac:dyDescent="0.55000000000000004">
      <c r="A57" s="1" t="s">
        <v>542</v>
      </c>
      <c r="B57" s="1" t="s">
        <v>596</v>
      </c>
      <c r="C57" s="1" t="s">
        <v>596</v>
      </c>
      <c r="D57" s="1" t="s">
        <v>98</v>
      </c>
      <c r="E57" s="2">
        <v>15.3</v>
      </c>
      <c r="F57" s="3">
        <v>4.5</v>
      </c>
      <c r="G57" s="3">
        <v>3.5</v>
      </c>
      <c r="H57" s="11" t="s">
        <v>98</v>
      </c>
      <c r="I57" s="1" t="s">
        <v>98</v>
      </c>
      <c r="J57" s="1" t="s">
        <v>98</v>
      </c>
      <c r="K57" s="1" t="s">
        <v>98</v>
      </c>
      <c r="L57" s="1" t="s">
        <v>98</v>
      </c>
      <c r="M57" s="11" t="s">
        <v>98</v>
      </c>
      <c r="N57" s="11" t="s">
        <v>98</v>
      </c>
      <c r="O57" s="3">
        <v>6</v>
      </c>
      <c r="P57" s="1" t="s">
        <v>98</v>
      </c>
      <c r="Q57" s="1" t="s">
        <v>98</v>
      </c>
      <c r="R57" s="11" t="s">
        <v>98</v>
      </c>
      <c r="S57" s="13" t="s">
        <v>98</v>
      </c>
      <c r="T57" s="1" t="s">
        <v>98</v>
      </c>
      <c r="U57" s="13" t="s">
        <v>98</v>
      </c>
      <c r="V57" s="14">
        <v>0.5</v>
      </c>
      <c r="W57" s="1" t="s">
        <v>98</v>
      </c>
      <c r="X57" s="1" t="s">
        <v>98</v>
      </c>
      <c r="Y57" s="3">
        <v>1</v>
      </c>
      <c r="Z57" s="13">
        <v>1</v>
      </c>
      <c r="AA57" s="13" t="s">
        <v>98</v>
      </c>
      <c r="AB57" s="14">
        <v>0.82899999999999996</v>
      </c>
      <c r="AC57" s="3">
        <v>2.0699999999999998</v>
      </c>
      <c r="AD57" s="1" t="s">
        <v>98</v>
      </c>
      <c r="AE57" s="14">
        <v>0.375</v>
      </c>
      <c r="AF57" s="3">
        <v>1.5</v>
      </c>
      <c r="AG57" s="1" t="s">
        <v>98</v>
      </c>
      <c r="AH57" s="2">
        <v>12</v>
      </c>
      <c r="AI57" s="1" t="s">
        <v>98</v>
      </c>
      <c r="AJ57" s="1" t="s">
        <v>98</v>
      </c>
      <c r="AK57" s="1" t="s">
        <v>98</v>
      </c>
      <c r="AL57" s="1" t="s">
        <v>98</v>
      </c>
      <c r="AM57" s="2">
        <v>16.600000000000001</v>
      </c>
      <c r="AN57" s="3">
        <v>7.49</v>
      </c>
      <c r="AO57" s="3">
        <v>4.2300000000000004</v>
      </c>
      <c r="AP57" s="3">
        <v>1.92</v>
      </c>
      <c r="AQ57" s="3">
        <v>4.24</v>
      </c>
      <c r="AR57" s="3">
        <v>2.88</v>
      </c>
      <c r="AS57" s="3">
        <v>1.59</v>
      </c>
      <c r="AT57" s="14">
        <v>0.96799999999999997</v>
      </c>
      <c r="AU57" s="1">
        <v>2.59</v>
      </c>
      <c r="AV57" s="14">
        <v>0.75600000000000001</v>
      </c>
      <c r="AW57" s="1">
        <v>1.34</v>
      </c>
      <c r="AX57" s="14">
        <v>0.38600000000000001</v>
      </c>
      <c r="AY57" s="14">
        <v>0.77900000000000003</v>
      </c>
      <c r="AZ57" s="1" t="s">
        <v>98</v>
      </c>
      <c r="BA57" s="1" t="s">
        <v>98</v>
      </c>
      <c r="BB57" s="1" t="s">
        <v>98</v>
      </c>
      <c r="BC57" s="1" t="s">
        <v>98</v>
      </c>
      <c r="BD57" s="1" t="s">
        <v>98</v>
      </c>
      <c r="BE57" s="1" t="s">
        <v>98</v>
      </c>
      <c r="BF57" s="1" t="s">
        <v>98</v>
      </c>
      <c r="BG57" s="3">
        <v>2.88</v>
      </c>
      <c r="BH57" s="16" t="s">
        <v>98</v>
      </c>
      <c r="BI57" s="17">
        <v>0.34300000000000003</v>
      </c>
      <c r="BJ57" s="1">
        <v>18.3</v>
      </c>
      <c r="BK57" s="3">
        <v>2.59</v>
      </c>
      <c r="BL57" s="1">
        <v>1.69</v>
      </c>
      <c r="BM57" s="3">
        <v>3.9</v>
      </c>
      <c r="BN57" s="3">
        <v>1.94</v>
      </c>
      <c r="BO57" s="1">
        <v>1.46</v>
      </c>
      <c r="BP57" s="14">
        <v>0.72899999999999998</v>
      </c>
      <c r="BQ57" s="1">
        <v>7.07</v>
      </c>
      <c r="BR57" s="1">
        <v>10.8</v>
      </c>
      <c r="BS57" s="1">
        <v>4.6900000000000004</v>
      </c>
      <c r="BT57" s="1">
        <v>1.34</v>
      </c>
      <c r="BU57" s="1">
        <v>1.77</v>
      </c>
      <c r="BV57" s="1">
        <v>3.55</v>
      </c>
      <c r="BW57" s="35" t="s">
        <v>98</v>
      </c>
      <c r="BX57" s="35" t="s">
        <v>98</v>
      </c>
      <c r="BY57" s="2">
        <v>15.5</v>
      </c>
      <c r="BZ57" s="2">
        <v>13</v>
      </c>
      <c r="CA57" s="2">
        <v>19</v>
      </c>
      <c r="CB57" s="35" t="s">
        <v>98</v>
      </c>
      <c r="CC57" s="35" t="s">
        <v>98</v>
      </c>
      <c r="CD57" s="1" t="s">
        <v>98</v>
      </c>
      <c r="CE57" s="1" t="s">
        <v>98</v>
      </c>
      <c r="CF57" s="1" t="s">
        <v>98</v>
      </c>
      <c r="CG57" s="4">
        <f>Beams!$B$11/F57</f>
        <v>2497.7777777777778</v>
      </c>
      <c r="CH57" s="4">
        <f>Beams!$B$9/AO57</f>
        <v>2657.2104018912528</v>
      </c>
      <c r="CI57" s="4">
        <f>Beams!$C$9/AS57</f>
        <v>7069.1823899371066</v>
      </c>
      <c r="CJ57" s="4">
        <f>1.5*Beams!$B$8/(O57*V57)</f>
        <v>5620</v>
      </c>
      <c r="CK57" s="4">
        <f>1.5*Beams!$C$8/(G57*V57)</f>
        <v>9634.2857142857138</v>
      </c>
      <c r="CL57" s="4">
        <f>Beams!$B$12*V57/AX57</f>
        <v>14559.58549222798</v>
      </c>
      <c r="CN57">
        <f t="shared" si="0"/>
        <v>29666.953588653338</v>
      </c>
      <c r="CO57" s="4">
        <f t="shared" si="1"/>
        <v>32616.457792114405</v>
      </c>
      <c r="CP57" s="4"/>
      <c r="CQ57" s="3">
        <f>MIN(Beams!$B$21:$B$22)/MAX(CL57:CP57)-1</f>
        <v>-0.38681262914959003</v>
      </c>
    </row>
    <row r="58" spans="1:95" x14ac:dyDescent="0.55000000000000004">
      <c r="A58" s="1" t="s">
        <v>542</v>
      </c>
      <c r="B58" s="1" t="s">
        <v>597</v>
      </c>
      <c r="C58" s="1" t="s">
        <v>597</v>
      </c>
      <c r="D58" s="1" t="s">
        <v>98</v>
      </c>
      <c r="E58" s="2">
        <v>11.7</v>
      </c>
      <c r="F58" s="3">
        <v>3.44</v>
      </c>
      <c r="G58" s="3">
        <v>3.5</v>
      </c>
      <c r="H58" s="11" t="s">
        <v>98</v>
      </c>
      <c r="I58" s="1" t="s">
        <v>98</v>
      </c>
      <c r="J58" s="1" t="s">
        <v>98</v>
      </c>
      <c r="K58" s="1" t="s">
        <v>98</v>
      </c>
      <c r="L58" s="1" t="s">
        <v>98</v>
      </c>
      <c r="M58" s="11" t="s">
        <v>98</v>
      </c>
      <c r="N58" s="11" t="s">
        <v>98</v>
      </c>
      <c r="O58" s="3">
        <v>6</v>
      </c>
      <c r="P58" s="1" t="s">
        <v>98</v>
      </c>
      <c r="Q58" s="1" t="s">
        <v>98</v>
      </c>
      <c r="R58" s="11" t="s">
        <v>98</v>
      </c>
      <c r="S58" s="13" t="s">
        <v>98</v>
      </c>
      <c r="T58" s="1" t="s">
        <v>98</v>
      </c>
      <c r="U58" s="13" t="s">
        <v>98</v>
      </c>
      <c r="V58" s="14">
        <v>0.375</v>
      </c>
      <c r="W58" s="1" t="s">
        <v>98</v>
      </c>
      <c r="X58" s="1" t="s">
        <v>98</v>
      </c>
      <c r="Y58" s="14">
        <v>0.875</v>
      </c>
      <c r="Z58" s="13">
        <v>0.875</v>
      </c>
      <c r="AA58" s="13" t="s">
        <v>98</v>
      </c>
      <c r="AB58" s="14">
        <v>0.78100000000000003</v>
      </c>
      <c r="AC58" s="3">
        <v>2.02</v>
      </c>
      <c r="AD58" s="1" t="s">
        <v>98</v>
      </c>
      <c r="AE58" s="14">
        <v>0.28699999999999998</v>
      </c>
      <c r="AF58" s="3">
        <v>1.41</v>
      </c>
      <c r="AG58" s="1" t="s">
        <v>98</v>
      </c>
      <c r="AH58" s="2">
        <v>16</v>
      </c>
      <c r="AI58" s="1" t="s">
        <v>98</v>
      </c>
      <c r="AJ58" s="1" t="s">
        <v>98</v>
      </c>
      <c r="AK58" s="1" t="s">
        <v>98</v>
      </c>
      <c r="AL58" s="1" t="s">
        <v>98</v>
      </c>
      <c r="AM58" s="2">
        <v>12.9</v>
      </c>
      <c r="AN58" s="3">
        <v>5.74</v>
      </c>
      <c r="AO58" s="3">
        <v>3.23</v>
      </c>
      <c r="AP58" s="3">
        <v>1.93</v>
      </c>
      <c r="AQ58" s="3">
        <v>3.33</v>
      </c>
      <c r="AR58" s="3">
        <v>2.1800000000000002</v>
      </c>
      <c r="AS58" s="3">
        <v>1.22</v>
      </c>
      <c r="AT58" s="14">
        <v>0.98399999999999999</v>
      </c>
      <c r="AU58" s="1">
        <v>2.0099999999999998</v>
      </c>
      <c r="AV58" s="14">
        <v>0.76300000000000001</v>
      </c>
      <c r="AW58" s="1">
        <v>1.02</v>
      </c>
      <c r="AX58" s="14">
        <v>0.16800000000000001</v>
      </c>
      <c r="AY58" s="14">
        <v>0.34100000000000003</v>
      </c>
      <c r="AZ58" s="1" t="s">
        <v>98</v>
      </c>
      <c r="BA58" s="1" t="s">
        <v>98</v>
      </c>
      <c r="BB58" s="1" t="s">
        <v>98</v>
      </c>
      <c r="BC58" s="1" t="s">
        <v>98</v>
      </c>
      <c r="BD58" s="1" t="s">
        <v>98</v>
      </c>
      <c r="BE58" s="1" t="s">
        <v>98</v>
      </c>
      <c r="BF58" s="1" t="s">
        <v>98</v>
      </c>
      <c r="BG58" s="3">
        <v>2.9</v>
      </c>
      <c r="BH58" s="16" t="s">
        <v>98</v>
      </c>
      <c r="BI58" s="17">
        <v>0.34899999999999998</v>
      </c>
      <c r="BJ58" s="1">
        <v>14.2</v>
      </c>
      <c r="BK58" s="3">
        <v>2.62</v>
      </c>
      <c r="BL58" s="1">
        <v>1.65</v>
      </c>
      <c r="BM58" s="3">
        <v>3.95</v>
      </c>
      <c r="BN58" s="3">
        <v>1.97</v>
      </c>
      <c r="BO58" s="3">
        <v>1.4</v>
      </c>
      <c r="BP58" s="14">
        <v>0.748</v>
      </c>
      <c r="BQ58" s="1">
        <v>5.42</v>
      </c>
      <c r="BR58" s="1">
        <v>8.61</v>
      </c>
      <c r="BS58" s="1">
        <v>3.59</v>
      </c>
      <c r="BT58" s="1">
        <v>1.02</v>
      </c>
      <c r="BU58" s="1">
        <v>1.44</v>
      </c>
      <c r="BV58" s="1">
        <v>2.69</v>
      </c>
      <c r="BW58" s="35" t="s">
        <v>98</v>
      </c>
      <c r="BX58" s="35" t="s">
        <v>98</v>
      </c>
      <c r="BY58" s="2">
        <v>15.5</v>
      </c>
      <c r="BZ58" s="2">
        <v>13</v>
      </c>
      <c r="CA58" s="2">
        <v>19</v>
      </c>
      <c r="CB58" s="35" t="s">
        <v>98</v>
      </c>
      <c r="CC58" s="35" t="s">
        <v>98</v>
      </c>
      <c r="CD58" s="1" t="s">
        <v>98</v>
      </c>
      <c r="CE58" s="1" t="s">
        <v>98</v>
      </c>
      <c r="CF58" s="1" t="s">
        <v>98</v>
      </c>
      <c r="CG58" s="4">
        <f>Beams!$B$11/F58</f>
        <v>3267.4418604651164</v>
      </c>
      <c r="CH58" s="4">
        <f>Beams!$B$9/AO58</f>
        <v>3479.8761609907119</v>
      </c>
      <c r="CI58" s="4">
        <f>Beams!$C$9/AS58</f>
        <v>9213.1147540983602</v>
      </c>
      <c r="CJ58" s="4">
        <f>1.5*Beams!$B$8/(O58*V58)</f>
        <v>7493.333333333333</v>
      </c>
      <c r="CK58" s="4">
        <f>1.5*Beams!$C$8/(G58*V58)</f>
        <v>12845.714285714286</v>
      </c>
      <c r="CL58" s="4">
        <f>Beams!$B$12*V58/AX58</f>
        <v>25089.285714285714</v>
      </c>
      <c r="CN58">
        <f t="shared" si="0"/>
        <v>48079.125623034168</v>
      </c>
      <c r="CO58" s="4">
        <f t="shared" si="1"/>
        <v>51363.30707686938</v>
      </c>
      <c r="CP58" s="4"/>
      <c r="CQ58" s="3">
        <f>MIN(Beams!$B$21:$B$22)/MAX(CL58:CP58)-1</f>
        <v>-0.61061697273369941</v>
      </c>
    </row>
    <row r="59" spans="1:95" x14ac:dyDescent="0.55000000000000004">
      <c r="A59" s="1" t="s">
        <v>542</v>
      </c>
      <c r="B59" s="1" t="s">
        <v>598</v>
      </c>
      <c r="C59" s="1" t="s">
        <v>598</v>
      </c>
      <c r="D59" s="1" t="s">
        <v>98</v>
      </c>
      <c r="E59" s="3">
        <v>9.8000000000000007</v>
      </c>
      <c r="F59" s="3">
        <v>2.89</v>
      </c>
      <c r="G59" s="3">
        <v>3.5</v>
      </c>
      <c r="H59" s="11" t="s">
        <v>98</v>
      </c>
      <c r="I59" s="1" t="s">
        <v>98</v>
      </c>
      <c r="J59" s="1" t="s">
        <v>98</v>
      </c>
      <c r="K59" s="1" t="s">
        <v>98</v>
      </c>
      <c r="L59" s="1" t="s">
        <v>98</v>
      </c>
      <c r="M59" s="11" t="s">
        <v>98</v>
      </c>
      <c r="N59" s="11" t="s">
        <v>98</v>
      </c>
      <c r="O59" s="3">
        <v>6</v>
      </c>
      <c r="P59" s="1" t="s">
        <v>98</v>
      </c>
      <c r="Q59" s="1" t="s">
        <v>98</v>
      </c>
      <c r="R59" s="11" t="s">
        <v>98</v>
      </c>
      <c r="S59" s="13" t="s">
        <v>98</v>
      </c>
      <c r="T59" s="1" t="s">
        <v>98</v>
      </c>
      <c r="U59" s="13" t="s">
        <v>98</v>
      </c>
      <c r="V59" s="14">
        <v>0.313</v>
      </c>
      <c r="W59" s="1" t="s">
        <v>98</v>
      </c>
      <c r="X59" s="1" t="s">
        <v>98</v>
      </c>
      <c r="Y59" s="14">
        <v>0.81299999999999994</v>
      </c>
      <c r="Z59" s="13">
        <v>0.8125</v>
      </c>
      <c r="AA59" s="13" t="s">
        <v>98</v>
      </c>
      <c r="AB59" s="14">
        <v>0.75600000000000001</v>
      </c>
      <c r="AC59" s="3">
        <v>2</v>
      </c>
      <c r="AD59" s="1" t="s">
        <v>98</v>
      </c>
      <c r="AE59" s="14">
        <v>0.24099999999999999</v>
      </c>
      <c r="AF59" s="3">
        <v>1.38</v>
      </c>
      <c r="AG59" s="1" t="s">
        <v>98</v>
      </c>
      <c r="AH59" s="2">
        <v>19.2</v>
      </c>
      <c r="AI59" s="1" t="s">
        <v>98</v>
      </c>
      <c r="AJ59" s="1" t="s">
        <v>98</v>
      </c>
      <c r="AK59" s="1" t="s">
        <v>98</v>
      </c>
      <c r="AL59" s="1" t="s">
        <v>98</v>
      </c>
      <c r="AM59" s="2">
        <v>10.9</v>
      </c>
      <c r="AN59" s="3">
        <v>4.84</v>
      </c>
      <c r="AO59" s="3">
        <v>2.72</v>
      </c>
      <c r="AP59" s="3">
        <v>1.94</v>
      </c>
      <c r="AQ59" s="3">
        <v>2.84</v>
      </c>
      <c r="AR59" s="3">
        <v>1.82</v>
      </c>
      <c r="AS59" s="3">
        <v>1.03</v>
      </c>
      <c r="AT59" s="14">
        <v>0.99099999999999999</v>
      </c>
      <c r="AU59" s="3">
        <v>1.7</v>
      </c>
      <c r="AV59" s="14">
        <v>0.76700000000000002</v>
      </c>
      <c r="AW59" s="1">
        <v>0.85899999999999999</v>
      </c>
      <c r="AX59" s="15">
        <v>9.9000000000000005E-2</v>
      </c>
      <c r="AY59" s="14">
        <v>0.20100000000000001</v>
      </c>
      <c r="AZ59" s="1" t="s">
        <v>98</v>
      </c>
      <c r="BA59" s="1" t="s">
        <v>98</v>
      </c>
      <c r="BB59" s="1" t="s">
        <v>98</v>
      </c>
      <c r="BC59" s="1" t="s">
        <v>98</v>
      </c>
      <c r="BD59" s="1" t="s">
        <v>98</v>
      </c>
      <c r="BE59" s="1" t="s">
        <v>98</v>
      </c>
      <c r="BF59" s="1" t="s">
        <v>98</v>
      </c>
      <c r="BG59" s="3">
        <v>2.92</v>
      </c>
      <c r="BH59" s="16" t="s">
        <v>98</v>
      </c>
      <c r="BI59" s="17">
        <v>0.35199999999999998</v>
      </c>
      <c r="BJ59" s="2">
        <v>12</v>
      </c>
      <c r="BK59" s="3">
        <v>2.65</v>
      </c>
      <c r="BL59" s="1">
        <v>1.64</v>
      </c>
      <c r="BM59" s="3">
        <v>3.97</v>
      </c>
      <c r="BN59" s="3">
        <v>1.98</v>
      </c>
      <c r="BO59" s="1">
        <v>1.38</v>
      </c>
      <c r="BP59" s="14">
        <v>0.76400000000000001</v>
      </c>
      <c r="BQ59" s="1">
        <v>4.53</v>
      </c>
      <c r="BR59" s="1">
        <v>7.32</v>
      </c>
      <c r="BS59" s="1">
        <v>3.02</v>
      </c>
      <c r="BT59" s="1">
        <v>0.85899999999999999</v>
      </c>
      <c r="BU59" s="1">
        <v>1.23</v>
      </c>
      <c r="BV59" s="1">
        <v>2.23</v>
      </c>
      <c r="BW59" s="35" t="s">
        <v>98</v>
      </c>
      <c r="BX59" s="35" t="s">
        <v>98</v>
      </c>
      <c r="BY59" s="2">
        <v>15.5</v>
      </c>
      <c r="BZ59" s="2">
        <v>13</v>
      </c>
      <c r="CA59" s="2">
        <v>19</v>
      </c>
      <c r="CB59" s="35" t="s">
        <v>98</v>
      </c>
      <c r="CC59" s="35" t="s">
        <v>98</v>
      </c>
      <c r="CD59" s="1" t="s">
        <v>98</v>
      </c>
      <c r="CE59" s="1" t="s">
        <v>98</v>
      </c>
      <c r="CF59" s="1" t="s">
        <v>98</v>
      </c>
      <c r="CG59" s="4">
        <f>Beams!$B$11/F59</f>
        <v>3889.2733564013838</v>
      </c>
      <c r="CH59" s="4">
        <f>Beams!$B$9/AO59</f>
        <v>4132.3529411764703</v>
      </c>
      <c r="CI59" s="4">
        <f>Beams!$C$9/AS59</f>
        <v>10912.6213592233</v>
      </c>
      <c r="CJ59" s="4">
        <f>1.5*Beams!$B$8/(O59*V59)</f>
        <v>8977.635782747604</v>
      </c>
      <c r="CK59" s="4">
        <f>1.5*Beams!$C$8/(G59*V59)</f>
        <v>15390.232770424465</v>
      </c>
      <c r="CL59" s="4">
        <f>Beams!$B$12*V59/AX59</f>
        <v>35536.565656565654</v>
      </c>
      <c r="CN59">
        <f t="shared" si="0"/>
        <v>66248.336304108758</v>
      </c>
      <c r="CO59" s="4">
        <f t="shared" si="1"/>
        <v>69696.671545367397</v>
      </c>
      <c r="CP59" s="4"/>
      <c r="CQ59" s="3">
        <f>MIN(Beams!$B$21:$B$22)/MAX(CL59:CP59)-1</f>
        <v>-0.71304225070516503</v>
      </c>
    </row>
    <row r="60" spans="1:95" x14ac:dyDescent="0.55000000000000004">
      <c r="A60" s="1" t="s">
        <v>542</v>
      </c>
      <c r="B60" s="1" t="s">
        <v>599</v>
      </c>
      <c r="C60" s="1" t="s">
        <v>599</v>
      </c>
      <c r="D60" s="1" t="s">
        <v>98</v>
      </c>
      <c r="E60" s="2">
        <v>27.2</v>
      </c>
      <c r="F60" s="3">
        <v>8</v>
      </c>
      <c r="G60" s="3">
        <v>5</v>
      </c>
      <c r="H60" s="11" t="s">
        <v>98</v>
      </c>
      <c r="I60" s="1" t="s">
        <v>98</v>
      </c>
      <c r="J60" s="1" t="s">
        <v>98</v>
      </c>
      <c r="K60" s="1" t="s">
        <v>98</v>
      </c>
      <c r="L60" s="1" t="s">
        <v>98</v>
      </c>
      <c r="M60" s="11" t="s">
        <v>98</v>
      </c>
      <c r="N60" s="11" t="s">
        <v>98</v>
      </c>
      <c r="O60" s="3">
        <v>5</v>
      </c>
      <c r="P60" s="1" t="s">
        <v>98</v>
      </c>
      <c r="Q60" s="1" t="s">
        <v>98</v>
      </c>
      <c r="R60" s="11" t="s">
        <v>98</v>
      </c>
      <c r="S60" s="13" t="s">
        <v>98</v>
      </c>
      <c r="T60" s="1" t="s">
        <v>98</v>
      </c>
      <c r="U60" s="13" t="s">
        <v>98</v>
      </c>
      <c r="V60" s="14">
        <v>0.875</v>
      </c>
      <c r="W60" s="1" t="s">
        <v>98</v>
      </c>
      <c r="X60" s="1" t="s">
        <v>98</v>
      </c>
      <c r="Y60" s="3">
        <v>1.38</v>
      </c>
      <c r="Z60" s="13">
        <v>1.375</v>
      </c>
      <c r="AA60" s="13" t="s">
        <v>98</v>
      </c>
      <c r="AB60" s="3">
        <v>1.56</v>
      </c>
      <c r="AC60" s="3">
        <v>1.56</v>
      </c>
      <c r="AD60" s="1" t="s">
        <v>98</v>
      </c>
      <c r="AE60" s="14">
        <v>0.8</v>
      </c>
      <c r="AF60" s="14">
        <v>0.8</v>
      </c>
      <c r="AG60" s="1" t="s">
        <v>98</v>
      </c>
      <c r="AH60" s="3">
        <v>5.71</v>
      </c>
      <c r="AI60" s="1" t="s">
        <v>98</v>
      </c>
      <c r="AJ60" s="1" t="s">
        <v>98</v>
      </c>
      <c r="AK60" s="1" t="s">
        <v>98</v>
      </c>
      <c r="AL60" s="1" t="s">
        <v>98</v>
      </c>
      <c r="AM60" s="2">
        <v>17.8</v>
      </c>
      <c r="AN60" s="3">
        <v>9.31</v>
      </c>
      <c r="AO60" s="3">
        <v>5.16</v>
      </c>
      <c r="AP60" s="3">
        <v>1.49</v>
      </c>
      <c r="AQ60" s="2">
        <v>17.8</v>
      </c>
      <c r="AR60" s="3">
        <v>9.31</v>
      </c>
      <c r="AS60" s="3">
        <v>5.16</v>
      </c>
      <c r="AT60" s="3">
        <v>1.49</v>
      </c>
      <c r="AU60" s="3">
        <v>7.6</v>
      </c>
      <c r="AV60" s="14">
        <v>0.97099999999999997</v>
      </c>
      <c r="AW60" s="1">
        <v>3.44</v>
      </c>
      <c r="AX60" s="3">
        <v>2.0699999999999998</v>
      </c>
      <c r="AY60" s="3">
        <v>3.53</v>
      </c>
      <c r="AZ60" s="1" t="s">
        <v>98</v>
      </c>
      <c r="BA60" s="1" t="s">
        <v>98</v>
      </c>
      <c r="BB60" s="1" t="s">
        <v>98</v>
      </c>
      <c r="BC60" s="1" t="s">
        <v>98</v>
      </c>
      <c r="BD60" s="1" t="s">
        <v>98</v>
      </c>
      <c r="BE60" s="1" t="s">
        <v>98</v>
      </c>
      <c r="BF60" s="1" t="s">
        <v>98</v>
      </c>
      <c r="BG60" s="3">
        <v>2.64</v>
      </c>
      <c r="BH60" s="17">
        <v>0.64</v>
      </c>
      <c r="BI60" s="16">
        <v>1</v>
      </c>
      <c r="BJ60" s="2">
        <v>28</v>
      </c>
      <c r="BK60" s="3">
        <v>3.23</v>
      </c>
      <c r="BL60" s="4">
        <v>0</v>
      </c>
      <c r="BM60" s="3">
        <v>3.23</v>
      </c>
      <c r="BN60" s="3">
        <v>1.64</v>
      </c>
      <c r="BO60" s="1">
        <v>2.21</v>
      </c>
      <c r="BP60" s="3">
        <v>1.64</v>
      </c>
      <c r="BQ60" s="1">
        <v>8.67</v>
      </c>
      <c r="BR60" s="1" t="s">
        <v>98</v>
      </c>
      <c r="BS60" s="1">
        <v>8.67</v>
      </c>
      <c r="BT60" s="1">
        <v>4.63</v>
      </c>
      <c r="BU60" s="1">
        <v>3.44</v>
      </c>
      <c r="BV60" s="1">
        <v>4.63</v>
      </c>
      <c r="BW60" s="35" t="s">
        <v>98</v>
      </c>
      <c r="BX60" s="35" t="s">
        <v>98</v>
      </c>
      <c r="BY60" s="2">
        <v>15</v>
      </c>
      <c r="BZ60" s="2">
        <v>15</v>
      </c>
      <c r="CA60" s="2">
        <v>20</v>
      </c>
      <c r="CB60" s="35" t="s">
        <v>98</v>
      </c>
      <c r="CC60" s="35" t="s">
        <v>98</v>
      </c>
      <c r="CD60" s="1" t="s">
        <v>98</v>
      </c>
      <c r="CE60" s="1" t="s">
        <v>98</v>
      </c>
      <c r="CF60" s="1" t="s">
        <v>98</v>
      </c>
      <c r="CG60" s="4">
        <f>Beams!$B$11/F60</f>
        <v>1405</v>
      </c>
      <c r="CH60" s="4">
        <f>Beams!$B$9/AO60</f>
        <v>2178.2945736434108</v>
      </c>
      <c r="CI60" s="4">
        <f>Beams!$C$9/AS60</f>
        <v>2178.2945736434108</v>
      </c>
      <c r="CJ60" s="4">
        <f>1.5*Beams!$B$8/(O60*V60)</f>
        <v>3853.7142857142858</v>
      </c>
      <c r="CK60" s="4">
        <f>1.5*Beams!$C$8/(G60*V60)</f>
        <v>3853.7142857142858</v>
      </c>
      <c r="CL60" s="4">
        <f>Beams!$B$12*V60/AX60</f>
        <v>4751.2077294685996</v>
      </c>
      <c r="CN60">
        <f t="shared" si="0"/>
        <v>12061.143210971955</v>
      </c>
      <c r="CO60" s="4">
        <f t="shared" si="1"/>
        <v>12061.143210971955</v>
      </c>
      <c r="CP60" s="4"/>
      <c r="CQ60" s="3">
        <f>MIN(Beams!$B$21:$B$22)/MAX(CL60:CP60)-1</f>
        <v>0.65821760426541576</v>
      </c>
    </row>
    <row r="61" spans="1:95" x14ac:dyDescent="0.55000000000000004">
      <c r="A61" s="1" t="s">
        <v>542</v>
      </c>
      <c r="B61" s="1" t="s">
        <v>600</v>
      </c>
      <c r="C61" s="1" t="s">
        <v>600</v>
      </c>
      <c r="D61" s="1" t="s">
        <v>98</v>
      </c>
      <c r="E61" s="2">
        <v>23.6</v>
      </c>
      <c r="F61" s="3">
        <v>6.98</v>
      </c>
      <c r="G61" s="3">
        <v>5</v>
      </c>
      <c r="H61" s="11" t="s">
        <v>98</v>
      </c>
      <c r="I61" s="1" t="s">
        <v>98</v>
      </c>
      <c r="J61" s="1" t="s">
        <v>98</v>
      </c>
      <c r="K61" s="1" t="s">
        <v>98</v>
      </c>
      <c r="L61" s="1" t="s">
        <v>98</v>
      </c>
      <c r="M61" s="11" t="s">
        <v>98</v>
      </c>
      <c r="N61" s="11" t="s">
        <v>98</v>
      </c>
      <c r="O61" s="3">
        <v>5</v>
      </c>
      <c r="P61" s="1" t="s">
        <v>98</v>
      </c>
      <c r="Q61" s="1" t="s">
        <v>98</v>
      </c>
      <c r="R61" s="11" t="s">
        <v>98</v>
      </c>
      <c r="S61" s="13" t="s">
        <v>98</v>
      </c>
      <c r="T61" s="1" t="s">
        <v>98</v>
      </c>
      <c r="U61" s="13" t="s">
        <v>98</v>
      </c>
      <c r="V61" s="14">
        <v>0.75</v>
      </c>
      <c r="W61" s="1" t="s">
        <v>98</v>
      </c>
      <c r="X61" s="1" t="s">
        <v>98</v>
      </c>
      <c r="Y61" s="3">
        <v>1.25</v>
      </c>
      <c r="Z61" s="13">
        <v>1.25</v>
      </c>
      <c r="AA61" s="13" t="s">
        <v>98</v>
      </c>
      <c r="AB61" s="3">
        <v>1.52</v>
      </c>
      <c r="AC61" s="3">
        <v>1.52</v>
      </c>
      <c r="AD61" s="1" t="s">
        <v>98</v>
      </c>
      <c r="AE61" s="14">
        <v>0.69799999999999995</v>
      </c>
      <c r="AF61" s="14">
        <v>0.69799999999999995</v>
      </c>
      <c r="AG61" s="1" t="s">
        <v>98</v>
      </c>
      <c r="AH61" s="3">
        <v>6.67</v>
      </c>
      <c r="AI61" s="1" t="s">
        <v>98</v>
      </c>
      <c r="AJ61" s="1" t="s">
        <v>98</v>
      </c>
      <c r="AK61" s="1" t="s">
        <v>98</v>
      </c>
      <c r="AL61" s="1" t="s">
        <v>98</v>
      </c>
      <c r="AM61" s="2">
        <v>15.7</v>
      </c>
      <c r="AN61" s="3">
        <v>8.14</v>
      </c>
      <c r="AO61" s="3">
        <v>4.5199999999999996</v>
      </c>
      <c r="AP61" s="3">
        <v>1.5</v>
      </c>
      <c r="AQ61" s="2">
        <v>15.7</v>
      </c>
      <c r="AR61" s="3">
        <v>8.14</v>
      </c>
      <c r="AS61" s="3">
        <v>4.5199999999999996</v>
      </c>
      <c r="AT61" s="3">
        <v>1.5</v>
      </c>
      <c r="AU61" s="1">
        <v>6.55</v>
      </c>
      <c r="AV61" s="14">
        <v>0.97199999999999998</v>
      </c>
      <c r="AW61" s="1">
        <v>3.05</v>
      </c>
      <c r="AX61" s="3">
        <v>1.33</v>
      </c>
      <c r="AY61" s="3">
        <v>2.3199999999999998</v>
      </c>
      <c r="AZ61" s="1" t="s">
        <v>98</v>
      </c>
      <c r="BA61" s="1" t="s">
        <v>98</v>
      </c>
      <c r="BB61" s="1" t="s">
        <v>98</v>
      </c>
      <c r="BC61" s="1" t="s">
        <v>98</v>
      </c>
      <c r="BD61" s="1" t="s">
        <v>98</v>
      </c>
      <c r="BE61" s="1" t="s">
        <v>98</v>
      </c>
      <c r="BF61" s="1" t="s">
        <v>98</v>
      </c>
      <c r="BG61" s="3">
        <v>2.67</v>
      </c>
      <c r="BH61" s="17">
        <v>0.63</v>
      </c>
      <c r="BI61" s="16">
        <v>1</v>
      </c>
      <c r="BJ61" s="1">
        <v>24.8</v>
      </c>
      <c r="BK61" s="3">
        <v>3.27</v>
      </c>
      <c r="BL61" s="4">
        <v>0</v>
      </c>
      <c r="BM61" s="3">
        <v>3.27</v>
      </c>
      <c r="BN61" s="3">
        <v>1.65</v>
      </c>
      <c r="BO61" s="1">
        <v>2.15</v>
      </c>
      <c r="BP61" s="3">
        <v>1.65</v>
      </c>
      <c r="BQ61" s="1">
        <v>7.58</v>
      </c>
      <c r="BR61" s="1" t="s">
        <v>98</v>
      </c>
      <c r="BS61" s="1">
        <v>7.58</v>
      </c>
      <c r="BT61" s="1">
        <v>3.97</v>
      </c>
      <c r="BU61" s="1">
        <v>3.05</v>
      </c>
      <c r="BV61" s="1">
        <v>3.97</v>
      </c>
      <c r="BW61" s="35" t="s">
        <v>98</v>
      </c>
      <c r="BX61" s="35" t="s">
        <v>98</v>
      </c>
      <c r="BY61" s="2">
        <v>15</v>
      </c>
      <c r="BZ61" s="2">
        <v>15</v>
      </c>
      <c r="CA61" s="2">
        <v>20</v>
      </c>
      <c r="CB61" s="35" t="s">
        <v>98</v>
      </c>
      <c r="CC61" s="35" t="s">
        <v>98</v>
      </c>
      <c r="CD61" s="1" t="s">
        <v>98</v>
      </c>
      <c r="CE61" s="1" t="s">
        <v>98</v>
      </c>
      <c r="CF61" s="1" t="s">
        <v>98</v>
      </c>
      <c r="CG61" s="4">
        <f>Beams!$B$11/F61</f>
        <v>1610.3151862464183</v>
      </c>
      <c r="CH61" s="4">
        <f>Beams!$B$9/AO61</f>
        <v>2486.7256637168143</v>
      </c>
      <c r="CI61" s="4">
        <f>Beams!$C$9/AS61</f>
        <v>2486.7256637168143</v>
      </c>
      <c r="CJ61" s="4">
        <f>1.5*Beams!$B$8/(O61*V61)</f>
        <v>4496</v>
      </c>
      <c r="CK61" s="4">
        <f>1.5*Beams!$C$8/(G61*V61)</f>
        <v>4496</v>
      </c>
      <c r="CL61" s="4">
        <f>Beams!$B$12*V61/AX61</f>
        <v>6338.3458646616536</v>
      </c>
      <c r="CN61">
        <f t="shared" si="0"/>
        <v>14983.72164740373</v>
      </c>
      <c r="CO61" s="4">
        <f t="shared" si="1"/>
        <v>14983.72164740373</v>
      </c>
      <c r="CP61" s="4"/>
      <c r="CQ61" s="3">
        <f>MIN(Beams!$B$21:$B$22)/MAX(CL61:CP61)-1</f>
        <v>0.33478186999459192</v>
      </c>
    </row>
    <row r="62" spans="1:95" x14ac:dyDescent="0.55000000000000004">
      <c r="A62" s="1" t="s">
        <v>542</v>
      </c>
      <c r="B62" s="1" t="s">
        <v>601</v>
      </c>
      <c r="C62" s="1" t="s">
        <v>601</v>
      </c>
      <c r="D62" s="1" t="s">
        <v>98</v>
      </c>
      <c r="E62" s="2">
        <v>20</v>
      </c>
      <c r="F62" s="3">
        <v>5.9</v>
      </c>
      <c r="G62" s="3">
        <v>5</v>
      </c>
      <c r="H62" s="11" t="s">
        <v>98</v>
      </c>
      <c r="I62" s="1" t="s">
        <v>98</v>
      </c>
      <c r="J62" s="1" t="s">
        <v>98</v>
      </c>
      <c r="K62" s="1" t="s">
        <v>98</v>
      </c>
      <c r="L62" s="1" t="s">
        <v>98</v>
      </c>
      <c r="M62" s="11" t="s">
        <v>98</v>
      </c>
      <c r="N62" s="11" t="s">
        <v>98</v>
      </c>
      <c r="O62" s="3">
        <v>5</v>
      </c>
      <c r="P62" s="1" t="s">
        <v>98</v>
      </c>
      <c r="Q62" s="1" t="s">
        <v>98</v>
      </c>
      <c r="R62" s="11" t="s">
        <v>98</v>
      </c>
      <c r="S62" s="13" t="s">
        <v>98</v>
      </c>
      <c r="T62" s="1" t="s">
        <v>98</v>
      </c>
      <c r="U62" s="13" t="s">
        <v>98</v>
      </c>
      <c r="V62" s="14">
        <v>0.625</v>
      </c>
      <c r="W62" s="1" t="s">
        <v>98</v>
      </c>
      <c r="X62" s="1" t="s">
        <v>98</v>
      </c>
      <c r="Y62" s="3">
        <v>1.1299999999999999</v>
      </c>
      <c r="Z62" s="13">
        <v>1.125</v>
      </c>
      <c r="AA62" s="13" t="s">
        <v>98</v>
      </c>
      <c r="AB62" s="3">
        <v>1.47</v>
      </c>
      <c r="AC62" s="3">
        <v>1.47</v>
      </c>
      <c r="AD62" s="1" t="s">
        <v>98</v>
      </c>
      <c r="AE62" s="14">
        <v>0.59</v>
      </c>
      <c r="AF62" s="14">
        <v>0.59</v>
      </c>
      <c r="AG62" s="1" t="s">
        <v>98</v>
      </c>
      <c r="AH62" s="3">
        <v>8</v>
      </c>
      <c r="AI62" s="1" t="s">
        <v>98</v>
      </c>
      <c r="AJ62" s="1" t="s">
        <v>98</v>
      </c>
      <c r="AK62" s="1" t="s">
        <v>98</v>
      </c>
      <c r="AL62" s="1" t="s">
        <v>98</v>
      </c>
      <c r="AM62" s="2">
        <v>13.6</v>
      </c>
      <c r="AN62" s="3">
        <v>6.93</v>
      </c>
      <c r="AO62" s="3">
        <v>3.85</v>
      </c>
      <c r="AP62" s="3">
        <v>1.52</v>
      </c>
      <c r="AQ62" s="2">
        <v>13.6</v>
      </c>
      <c r="AR62" s="3">
        <v>6.93</v>
      </c>
      <c r="AS62" s="3">
        <v>3.85</v>
      </c>
      <c r="AT62" s="3">
        <v>1.52</v>
      </c>
      <c r="AU62" s="1">
        <v>5.62</v>
      </c>
      <c r="AV62" s="14">
        <v>0.97499999999999998</v>
      </c>
      <c r="AW62" s="3">
        <v>2.7</v>
      </c>
      <c r="AX62" s="14">
        <v>0.79200000000000004</v>
      </c>
      <c r="AY62" s="3">
        <v>1.4</v>
      </c>
      <c r="AZ62" s="1" t="s">
        <v>98</v>
      </c>
      <c r="BA62" s="1" t="s">
        <v>98</v>
      </c>
      <c r="BB62" s="1" t="s">
        <v>98</v>
      </c>
      <c r="BC62" s="1" t="s">
        <v>98</v>
      </c>
      <c r="BD62" s="1" t="s">
        <v>98</v>
      </c>
      <c r="BE62" s="1" t="s">
        <v>98</v>
      </c>
      <c r="BF62" s="1" t="s">
        <v>98</v>
      </c>
      <c r="BG62" s="3">
        <v>2.7</v>
      </c>
      <c r="BH62" s="17">
        <v>0.63</v>
      </c>
      <c r="BI62" s="16">
        <v>1</v>
      </c>
      <c r="BJ62" s="1">
        <v>21.6</v>
      </c>
      <c r="BK62" s="3">
        <v>3.31</v>
      </c>
      <c r="BL62" s="4">
        <v>0</v>
      </c>
      <c r="BM62" s="3">
        <v>3.31</v>
      </c>
      <c r="BN62" s="3">
        <v>1.68</v>
      </c>
      <c r="BO62" s="1">
        <v>2.08</v>
      </c>
      <c r="BP62" s="3">
        <v>1.68</v>
      </c>
      <c r="BQ62" s="1">
        <v>6.53</v>
      </c>
      <c r="BR62" s="1" t="s">
        <v>98</v>
      </c>
      <c r="BS62" s="1">
        <v>6.53</v>
      </c>
      <c r="BT62" s="1">
        <v>3.35</v>
      </c>
      <c r="BU62" s="3">
        <v>2.7</v>
      </c>
      <c r="BV62" s="1">
        <v>3.35</v>
      </c>
      <c r="BW62" s="35" t="s">
        <v>98</v>
      </c>
      <c r="BX62" s="35" t="s">
        <v>98</v>
      </c>
      <c r="BY62" s="2">
        <v>15</v>
      </c>
      <c r="BZ62" s="2">
        <v>15</v>
      </c>
      <c r="CA62" s="2">
        <v>20</v>
      </c>
      <c r="CB62" s="35" t="s">
        <v>98</v>
      </c>
      <c r="CC62" s="35" t="s">
        <v>98</v>
      </c>
      <c r="CD62" s="1" t="s">
        <v>98</v>
      </c>
      <c r="CE62" s="1" t="s">
        <v>98</v>
      </c>
      <c r="CF62" s="1" t="s">
        <v>98</v>
      </c>
      <c r="CG62" s="4">
        <f>Beams!$B$11/F62</f>
        <v>1905.0847457627117</v>
      </c>
      <c r="CH62" s="4">
        <f>Beams!$B$9/AO62</f>
        <v>2919.4805194805194</v>
      </c>
      <c r="CI62" s="4">
        <f>Beams!$C$9/AS62</f>
        <v>2919.4805194805194</v>
      </c>
      <c r="CJ62" s="4">
        <f>1.5*Beams!$B$8/(O62*V62)</f>
        <v>5395.2</v>
      </c>
      <c r="CK62" s="4">
        <f>1.5*Beams!$C$8/(G62*V62)</f>
        <v>5395.2</v>
      </c>
      <c r="CL62" s="4">
        <f>Beams!$B$12*V62/AX62</f>
        <v>8869.9494949494947</v>
      </c>
      <c r="CN62">
        <f t="shared" si="0"/>
        <v>19578.631371083171</v>
      </c>
      <c r="CO62" s="4">
        <f t="shared" si="1"/>
        <v>19578.631371083171</v>
      </c>
      <c r="CP62" s="4"/>
      <c r="CQ62" s="3">
        <f>MIN(Beams!$B$21:$B$22)/MAX(CL62:CP62)-1</f>
        <v>2.1521863348383574E-2</v>
      </c>
    </row>
    <row r="63" spans="1:95" x14ac:dyDescent="0.55000000000000004">
      <c r="A63" s="1" t="s">
        <v>542</v>
      </c>
      <c r="B63" s="1" t="s">
        <v>602</v>
      </c>
      <c r="C63" s="1" t="s">
        <v>602</v>
      </c>
      <c r="D63" s="1" t="s">
        <v>98</v>
      </c>
      <c r="E63" s="2">
        <v>16.2</v>
      </c>
      <c r="F63" s="3">
        <v>4.79</v>
      </c>
      <c r="G63" s="3">
        <v>5</v>
      </c>
      <c r="H63" s="11" t="s">
        <v>98</v>
      </c>
      <c r="I63" s="1" t="s">
        <v>98</v>
      </c>
      <c r="J63" s="1" t="s">
        <v>98</v>
      </c>
      <c r="K63" s="1" t="s">
        <v>98</v>
      </c>
      <c r="L63" s="1" t="s">
        <v>98</v>
      </c>
      <c r="M63" s="11" t="s">
        <v>98</v>
      </c>
      <c r="N63" s="11" t="s">
        <v>98</v>
      </c>
      <c r="O63" s="3">
        <v>5</v>
      </c>
      <c r="P63" s="1" t="s">
        <v>98</v>
      </c>
      <c r="Q63" s="1" t="s">
        <v>98</v>
      </c>
      <c r="R63" s="11" t="s">
        <v>98</v>
      </c>
      <c r="S63" s="13" t="s">
        <v>98</v>
      </c>
      <c r="T63" s="1" t="s">
        <v>98</v>
      </c>
      <c r="U63" s="13" t="s">
        <v>98</v>
      </c>
      <c r="V63" s="14">
        <v>0.5</v>
      </c>
      <c r="W63" s="1" t="s">
        <v>98</v>
      </c>
      <c r="X63" s="1" t="s">
        <v>98</v>
      </c>
      <c r="Y63" s="3">
        <v>1</v>
      </c>
      <c r="Z63" s="13">
        <v>1</v>
      </c>
      <c r="AA63" s="13" t="s">
        <v>98</v>
      </c>
      <c r="AB63" s="3">
        <v>1.42</v>
      </c>
      <c r="AC63" s="3">
        <v>1.42</v>
      </c>
      <c r="AD63" s="1" t="s">
        <v>98</v>
      </c>
      <c r="AE63" s="14">
        <v>0.47899999999999998</v>
      </c>
      <c r="AF63" s="14">
        <v>0.47899999999999998</v>
      </c>
      <c r="AG63" s="1" t="s">
        <v>98</v>
      </c>
      <c r="AH63" s="2">
        <v>10</v>
      </c>
      <c r="AI63" s="1" t="s">
        <v>98</v>
      </c>
      <c r="AJ63" s="1" t="s">
        <v>98</v>
      </c>
      <c r="AK63" s="1" t="s">
        <v>98</v>
      </c>
      <c r="AL63" s="1" t="s">
        <v>98</v>
      </c>
      <c r="AM63" s="2">
        <v>11.3</v>
      </c>
      <c r="AN63" s="3">
        <v>5.66</v>
      </c>
      <c r="AO63" s="3">
        <v>3.15</v>
      </c>
      <c r="AP63" s="3">
        <v>1.53</v>
      </c>
      <c r="AQ63" s="2">
        <v>11.3</v>
      </c>
      <c r="AR63" s="3">
        <v>5.66</v>
      </c>
      <c r="AS63" s="3">
        <v>3.15</v>
      </c>
      <c r="AT63" s="3">
        <v>1.53</v>
      </c>
      <c r="AU63" s="1">
        <v>4.6399999999999997</v>
      </c>
      <c r="AV63" s="14">
        <v>0.98</v>
      </c>
      <c r="AW63" s="1">
        <v>2.31</v>
      </c>
      <c r="AX63" s="14">
        <v>0.41699999999999998</v>
      </c>
      <c r="AY63" s="14">
        <v>0.74399999999999999</v>
      </c>
      <c r="AZ63" s="1" t="s">
        <v>98</v>
      </c>
      <c r="BA63" s="1" t="s">
        <v>98</v>
      </c>
      <c r="BB63" s="1" t="s">
        <v>98</v>
      </c>
      <c r="BC63" s="1" t="s">
        <v>98</v>
      </c>
      <c r="BD63" s="1" t="s">
        <v>98</v>
      </c>
      <c r="BE63" s="1" t="s">
        <v>98</v>
      </c>
      <c r="BF63" s="1" t="s">
        <v>98</v>
      </c>
      <c r="BG63" s="3">
        <v>2.73</v>
      </c>
      <c r="BH63" s="17">
        <v>0.63</v>
      </c>
      <c r="BI63" s="16">
        <v>1</v>
      </c>
      <c r="BJ63" s="2">
        <v>18</v>
      </c>
      <c r="BK63" s="3">
        <v>3.36</v>
      </c>
      <c r="BL63" s="4">
        <v>0</v>
      </c>
      <c r="BM63" s="3">
        <v>3.36</v>
      </c>
      <c r="BN63" s="3">
        <v>1.7</v>
      </c>
      <c r="BO63" s="1">
        <v>2.0099999999999998</v>
      </c>
      <c r="BP63" s="3">
        <v>1.7</v>
      </c>
      <c r="BQ63" s="1">
        <v>5.36</v>
      </c>
      <c r="BR63" s="1" t="s">
        <v>98</v>
      </c>
      <c r="BS63" s="1">
        <v>5.36</v>
      </c>
      <c r="BT63" s="1">
        <v>2.73</v>
      </c>
      <c r="BU63" s="1">
        <v>2.31</v>
      </c>
      <c r="BV63" s="1">
        <v>2.73</v>
      </c>
      <c r="BW63" s="35" t="s">
        <v>98</v>
      </c>
      <c r="BX63" s="35" t="s">
        <v>98</v>
      </c>
      <c r="BY63" s="2">
        <v>15</v>
      </c>
      <c r="BZ63" s="2">
        <v>15</v>
      </c>
      <c r="CA63" s="2">
        <v>20</v>
      </c>
      <c r="CB63" s="35" t="s">
        <v>98</v>
      </c>
      <c r="CC63" s="35" t="s">
        <v>98</v>
      </c>
      <c r="CD63" s="1" t="s">
        <v>98</v>
      </c>
      <c r="CE63" s="1" t="s">
        <v>98</v>
      </c>
      <c r="CF63" s="1" t="s">
        <v>98</v>
      </c>
      <c r="CG63" s="4">
        <f>Beams!$B$11/F63</f>
        <v>2346.5553235908142</v>
      </c>
      <c r="CH63" s="4">
        <f>Beams!$B$9/AO63</f>
        <v>3568.2539682539682</v>
      </c>
      <c r="CI63" s="4">
        <f>Beams!$C$9/AS63</f>
        <v>3568.2539682539682</v>
      </c>
      <c r="CJ63" s="4">
        <f>1.5*Beams!$B$8/(O63*V63)</f>
        <v>6744</v>
      </c>
      <c r="CK63" s="4">
        <f>1.5*Beams!$C$8/(G63*V63)</f>
        <v>6744</v>
      </c>
      <c r="CL63" s="4">
        <f>Beams!$B$12*V63/AX63</f>
        <v>13477.218225419665</v>
      </c>
      <c r="CN63">
        <f t="shared" si="0"/>
        <v>27771.916211917873</v>
      </c>
      <c r="CO63" s="4">
        <f t="shared" si="1"/>
        <v>27771.916211917873</v>
      </c>
      <c r="CP63" s="4"/>
      <c r="CQ63" s="3">
        <f>MIN(Beams!$B$21:$B$22)/MAX(CL63:CP63)-1</f>
        <v>-0.27984803614605025</v>
      </c>
    </row>
    <row r="64" spans="1:95" x14ac:dyDescent="0.55000000000000004">
      <c r="A64" s="1" t="s">
        <v>542</v>
      </c>
      <c r="B64" s="1" t="s">
        <v>603</v>
      </c>
      <c r="C64" s="1" t="s">
        <v>603</v>
      </c>
      <c r="D64" s="1" t="s">
        <v>98</v>
      </c>
      <c r="E64" s="2">
        <v>14.3</v>
      </c>
      <c r="F64" s="3">
        <v>4.22</v>
      </c>
      <c r="G64" s="3">
        <v>5</v>
      </c>
      <c r="H64" s="11" t="s">
        <v>98</v>
      </c>
      <c r="I64" s="1" t="s">
        <v>98</v>
      </c>
      <c r="J64" s="1" t="s">
        <v>98</v>
      </c>
      <c r="K64" s="1" t="s">
        <v>98</v>
      </c>
      <c r="L64" s="1" t="s">
        <v>98</v>
      </c>
      <c r="M64" s="11" t="s">
        <v>98</v>
      </c>
      <c r="N64" s="11" t="s">
        <v>98</v>
      </c>
      <c r="O64" s="3">
        <v>5</v>
      </c>
      <c r="P64" s="1" t="s">
        <v>98</v>
      </c>
      <c r="Q64" s="1" t="s">
        <v>98</v>
      </c>
      <c r="R64" s="11" t="s">
        <v>98</v>
      </c>
      <c r="S64" s="13" t="s">
        <v>98</v>
      </c>
      <c r="T64" s="1" t="s">
        <v>98</v>
      </c>
      <c r="U64" s="13" t="s">
        <v>98</v>
      </c>
      <c r="V64" s="14">
        <v>0.438</v>
      </c>
      <c r="W64" s="1" t="s">
        <v>98</v>
      </c>
      <c r="X64" s="1" t="s">
        <v>98</v>
      </c>
      <c r="Y64" s="14">
        <v>0.93799999999999994</v>
      </c>
      <c r="Z64" s="13">
        <v>0.9375</v>
      </c>
      <c r="AA64" s="13" t="s">
        <v>98</v>
      </c>
      <c r="AB64" s="3">
        <v>1.4</v>
      </c>
      <c r="AC64" s="3">
        <v>1.4</v>
      </c>
      <c r="AD64" s="1" t="s">
        <v>98</v>
      </c>
      <c r="AE64" s="14">
        <v>0.42199999999999999</v>
      </c>
      <c r="AF64" s="14">
        <v>0.42199999999999999</v>
      </c>
      <c r="AG64" s="1" t="s">
        <v>98</v>
      </c>
      <c r="AH64" s="2">
        <v>11.4</v>
      </c>
      <c r="AI64" s="1" t="s">
        <v>98</v>
      </c>
      <c r="AJ64" s="1" t="s">
        <v>98</v>
      </c>
      <c r="AK64" s="1" t="s">
        <v>98</v>
      </c>
      <c r="AL64" s="1" t="s">
        <v>98</v>
      </c>
      <c r="AM64" s="2">
        <v>10</v>
      </c>
      <c r="AN64" s="3">
        <v>5</v>
      </c>
      <c r="AO64" s="3">
        <v>2.78</v>
      </c>
      <c r="AP64" s="3">
        <v>1.54</v>
      </c>
      <c r="AQ64" s="2">
        <v>10</v>
      </c>
      <c r="AR64" s="3">
        <v>5</v>
      </c>
      <c r="AS64" s="3">
        <v>2.78</v>
      </c>
      <c r="AT64" s="3">
        <v>1.54</v>
      </c>
      <c r="AU64" s="1">
        <v>4.04</v>
      </c>
      <c r="AV64" s="14">
        <v>0.98299999999999998</v>
      </c>
      <c r="AW64" s="1">
        <v>2.04</v>
      </c>
      <c r="AX64" s="14">
        <v>0.28399999999999997</v>
      </c>
      <c r="AY64" s="14">
        <v>0.50800000000000001</v>
      </c>
      <c r="AZ64" s="1" t="s">
        <v>98</v>
      </c>
      <c r="BA64" s="1" t="s">
        <v>98</v>
      </c>
      <c r="BB64" s="1" t="s">
        <v>98</v>
      </c>
      <c r="BC64" s="1" t="s">
        <v>98</v>
      </c>
      <c r="BD64" s="1" t="s">
        <v>98</v>
      </c>
      <c r="BE64" s="1" t="s">
        <v>98</v>
      </c>
      <c r="BF64" s="1" t="s">
        <v>98</v>
      </c>
      <c r="BG64" s="3">
        <v>2.74</v>
      </c>
      <c r="BH64" s="17">
        <v>0.63</v>
      </c>
      <c r="BI64" s="16">
        <v>1</v>
      </c>
      <c r="BJ64" s="1">
        <v>15.9</v>
      </c>
      <c r="BK64" s="3">
        <v>3.38</v>
      </c>
      <c r="BL64" s="4">
        <v>0</v>
      </c>
      <c r="BM64" s="3">
        <v>3.38</v>
      </c>
      <c r="BN64" s="3">
        <v>1.71</v>
      </c>
      <c r="BO64" s="1">
        <v>1.98</v>
      </c>
      <c r="BP64" s="3">
        <v>1.71</v>
      </c>
      <c r="BQ64" s="3">
        <v>4.7</v>
      </c>
      <c r="BR64" s="1" t="s">
        <v>98</v>
      </c>
      <c r="BS64" s="3">
        <v>4.7</v>
      </c>
      <c r="BT64" s="1">
        <v>2.36</v>
      </c>
      <c r="BU64" s="1">
        <v>2.04</v>
      </c>
      <c r="BV64" s="1">
        <v>2.36</v>
      </c>
      <c r="BW64" s="35" t="s">
        <v>98</v>
      </c>
      <c r="BX64" s="35" t="s">
        <v>98</v>
      </c>
      <c r="BY64" s="2">
        <v>15</v>
      </c>
      <c r="BZ64" s="2">
        <v>15</v>
      </c>
      <c r="CA64" s="2">
        <v>20</v>
      </c>
      <c r="CB64" s="35" t="s">
        <v>98</v>
      </c>
      <c r="CC64" s="35" t="s">
        <v>98</v>
      </c>
      <c r="CD64" s="1" t="s">
        <v>98</v>
      </c>
      <c r="CE64" s="1" t="s">
        <v>98</v>
      </c>
      <c r="CF64" s="1" t="s">
        <v>98</v>
      </c>
      <c r="CG64" s="4">
        <f>Beams!$B$11/F64</f>
        <v>2663.5071090047395</v>
      </c>
      <c r="CH64" s="4">
        <f>Beams!$B$9/AO64</f>
        <v>4043.1654676258995</v>
      </c>
      <c r="CI64" s="4">
        <f>Beams!$C$9/AS64</f>
        <v>4043.1654676258995</v>
      </c>
      <c r="CJ64" s="4">
        <f>1.5*Beams!$B$8/(O64*V64)</f>
        <v>7698.6301369863013</v>
      </c>
      <c r="CK64" s="4">
        <f>1.5*Beams!$C$8/(G64*V64)</f>
        <v>7698.6301369863013</v>
      </c>
      <c r="CL64" s="4">
        <f>Beams!$B$12*V64/AX64</f>
        <v>17334.929577464791</v>
      </c>
      <c r="CN64">
        <f t="shared" si="0"/>
        <v>34566.820598705308</v>
      </c>
      <c r="CO64" s="4">
        <f t="shared" si="1"/>
        <v>34566.820598705308</v>
      </c>
      <c r="CP64" s="4"/>
      <c r="CQ64" s="3">
        <f>MIN(Beams!$B$21:$B$22)/MAX(CL64:CP64)-1</f>
        <v>-0.42141048399605796</v>
      </c>
    </row>
    <row r="65" spans="1:95" x14ac:dyDescent="0.55000000000000004">
      <c r="A65" s="1" t="s">
        <v>542</v>
      </c>
      <c r="B65" s="1" t="s">
        <v>604</v>
      </c>
      <c r="C65" s="1" t="s">
        <v>604</v>
      </c>
      <c r="D65" s="1" t="s">
        <v>98</v>
      </c>
      <c r="E65" s="2">
        <v>12.3</v>
      </c>
      <c r="F65" s="3">
        <v>3.65</v>
      </c>
      <c r="G65" s="3">
        <v>5</v>
      </c>
      <c r="H65" s="11" t="s">
        <v>98</v>
      </c>
      <c r="I65" s="1" t="s">
        <v>98</v>
      </c>
      <c r="J65" s="1" t="s">
        <v>98</v>
      </c>
      <c r="K65" s="1" t="s">
        <v>98</v>
      </c>
      <c r="L65" s="1" t="s">
        <v>98</v>
      </c>
      <c r="M65" s="11" t="s">
        <v>98</v>
      </c>
      <c r="N65" s="11" t="s">
        <v>98</v>
      </c>
      <c r="O65" s="3">
        <v>5</v>
      </c>
      <c r="P65" s="1" t="s">
        <v>98</v>
      </c>
      <c r="Q65" s="1" t="s">
        <v>98</v>
      </c>
      <c r="R65" s="11" t="s">
        <v>98</v>
      </c>
      <c r="S65" s="13" t="s">
        <v>98</v>
      </c>
      <c r="T65" s="1" t="s">
        <v>98</v>
      </c>
      <c r="U65" s="13" t="s">
        <v>98</v>
      </c>
      <c r="V65" s="14">
        <v>0.375</v>
      </c>
      <c r="W65" s="1" t="s">
        <v>98</v>
      </c>
      <c r="X65" s="1" t="s">
        <v>98</v>
      </c>
      <c r="Y65" s="14">
        <v>0.875</v>
      </c>
      <c r="Z65" s="13">
        <v>0.875</v>
      </c>
      <c r="AA65" s="13" t="s">
        <v>98</v>
      </c>
      <c r="AB65" s="3">
        <v>1.37</v>
      </c>
      <c r="AC65" s="3">
        <v>1.37</v>
      </c>
      <c r="AD65" s="1" t="s">
        <v>98</v>
      </c>
      <c r="AE65" s="14">
        <v>0.36499999999999999</v>
      </c>
      <c r="AF65" s="14">
        <v>0.36499999999999999</v>
      </c>
      <c r="AG65" s="1" t="s">
        <v>98</v>
      </c>
      <c r="AH65" s="2">
        <v>13.3</v>
      </c>
      <c r="AI65" s="1" t="s">
        <v>98</v>
      </c>
      <c r="AJ65" s="1" t="s">
        <v>98</v>
      </c>
      <c r="AK65" s="1" t="s">
        <v>98</v>
      </c>
      <c r="AL65" s="1" t="s">
        <v>98</v>
      </c>
      <c r="AM65" s="3">
        <v>8.76</v>
      </c>
      <c r="AN65" s="3">
        <v>4.33</v>
      </c>
      <c r="AO65" s="3">
        <v>2.41</v>
      </c>
      <c r="AP65" s="3">
        <v>1.55</v>
      </c>
      <c r="AQ65" s="3">
        <v>8.76</v>
      </c>
      <c r="AR65" s="3">
        <v>4.33</v>
      </c>
      <c r="AS65" s="3">
        <v>2.41</v>
      </c>
      <c r="AT65" s="3">
        <v>1.55</v>
      </c>
      <c r="AU65" s="1">
        <v>3.55</v>
      </c>
      <c r="AV65" s="14">
        <v>0.98599999999999999</v>
      </c>
      <c r="AW65" s="1">
        <v>1.83</v>
      </c>
      <c r="AX65" s="14">
        <v>0.183</v>
      </c>
      <c r="AY65" s="14">
        <v>0.32700000000000001</v>
      </c>
      <c r="AZ65" s="1" t="s">
        <v>98</v>
      </c>
      <c r="BA65" s="1" t="s">
        <v>98</v>
      </c>
      <c r="BB65" s="1" t="s">
        <v>98</v>
      </c>
      <c r="BC65" s="1" t="s">
        <v>98</v>
      </c>
      <c r="BD65" s="1" t="s">
        <v>98</v>
      </c>
      <c r="BE65" s="1" t="s">
        <v>98</v>
      </c>
      <c r="BF65" s="1" t="s">
        <v>98</v>
      </c>
      <c r="BG65" s="3">
        <v>2.76</v>
      </c>
      <c r="BH65" s="17">
        <v>0.63</v>
      </c>
      <c r="BI65" s="16">
        <v>1</v>
      </c>
      <c r="BJ65" s="2">
        <v>14</v>
      </c>
      <c r="BK65" s="3">
        <v>3.4</v>
      </c>
      <c r="BL65" s="4">
        <v>0</v>
      </c>
      <c r="BM65" s="3">
        <v>3.4</v>
      </c>
      <c r="BN65" s="3">
        <v>1.73</v>
      </c>
      <c r="BO65" s="1">
        <v>1.94</v>
      </c>
      <c r="BP65" s="3">
        <v>1.73</v>
      </c>
      <c r="BQ65" s="1">
        <v>4.12</v>
      </c>
      <c r="BR65" s="1" t="s">
        <v>98</v>
      </c>
      <c r="BS65" s="1">
        <v>4.12</v>
      </c>
      <c r="BT65" s="1">
        <v>2.0499999999999998</v>
      </c>
      <c r="BU65" s="1">
        <v>1.83</v>
      </c>
      <c r="BV65" s="1">
        <v>2.0499999999999998</v>
      </c>
      <c r="BW65" s="35" t="s">
        <v>98</v>
      </c>
      <c r="BX65" s="35" t="s">
        <v>98</v>
      </c>
      <c r="BY65" s="2">
        <v>15</v>
      </c>
      <c r="BZ65" s="2">
        <v>15</v>
      </c>
      <c r="CA65" s="2">
        <v>20</v>
      </c>
      <c r="CB65" s="35" t="s">
        <v>98</v>
      </c>
      <c r="CC65" s="35" t="s">
        <v>98</v>
      </c>
      <c r="CD65" s="1" t="s">
        <v>98</v>
      </c>
      <c r="CE65" s="1" t="s">
        <v>98</v>
      </c>
      <c r="CF65" s="1" t="s">
        <v>98</v>
      </c>
      <c r="CG65" s="4">
        <f>Beams!$B$11/F65</f>
        <v>3079.4520547945208</v>
      </c>
      <c r="CH65" s="4">
        <f>Beams!$B$9/AO65</f>
        <v>4663.9004149377588</v>
      </c>
      <c r="CI65" s="4">
        <f>Beams!$C$9/AS65</f>
        <v>4663.9004149377588</v>
      </c>
      <c r="CJ65" s="4">
        <f>1.5*Beams!$B$8/(O65*V65)</f>
        <v>8992</v>
      </c>
      <c r="CK65" s="4">
        <f>1.5*Beams!$C$8/(G65*V65)</f>
        <v>8992</v>
      </c>
      <c r="CL65" s="4">
        <f>Beams!$B$12*V65/AX65</f>
        <v>23032.786885245903</v>
      </c>
      <c r="CN65">
        <f t="shared" si="0"/>
        <v>44587.39655157744</v>
      </c>
      <c r="CO65" s="4">
        <f t="shared" si="1"/>
        <v>44587.39655157744</v>
      </c>
      <c r="CP65" s="4"/>
      <c r="CQ65" s="3">
        <f>MIN(Beams!$B$21:$B$22)/MAX(CL65:CP65)-1</f>
        <v>-0.5514427495925992</v>
      </c>
    </row>
    <row r="66" spans="1:95" x14ac:dyDescent="0.55000000000000004">
      <c r="A66" s="1" t="s">
        <v>542</v>
      </c>
      <c r="B66" s="1" t="s">
        <v>605</v>
      </c>
      <c r="C66" s="1" t="s">
        <v>605</v>
      </c>
      <c r="D66" s="1" t="s">
        <v>98</v>
      </c>
      <c r="E66" s="2">
        <v>10.3</v>
      </c>
      <c r="F66" s="3">
        <v>3.07</v>
      </c>
      <c r="G66" s="3">
        <v>5</v>
      </c>
      <c r="H66" s="11" t="s">
        <v>98</v>
      </c>
      <c r="I66" s="1" t="s">
        <v>98</v>
      </c>
      <c r="J66" s="1" t="s">
        <v>98</v>
      </c>
      <c r="K66" s="1" t="s">
        <v>98</v>
      </c>
      <c r="L66" s="1" t="s">
        <v>98</v>
      </c>
      <c r="M66" s="11" t="s">
        <v>98</v>
      </c>
      <c r="N66" s="11" t="s">
        <v>98</v>
      </c>
      <c r="O66" s="3">
        <v>5</v>
      </c>
      <c r="P66" s="1" t="s">
        <v>98</v>
      </c>
      <c r="Q66" s="1" t="s">
        <v>98</v>
      </c>
      <c r="R66" s="11" t="s">
        <v>98</v>
      </c>
      <c r="S66" s="13" t="s">
        <v>98</v>
      </c>
      <c r="T66" s="1" t="s">
        <v>98</v>
      </c>
      <c r="U66" s="13" t="s">
        <v>98</v>
      </c>
      <c r="V66" s="14">
        <v>0.313</v>
      </c>
      <c r="W66" s="1" t="s">
        <v>98</v>
      </c>
      <c r="X66" s="1" t="s">
        <v>98</v>
      </c>
      <c r="Y66" s="14">
        <v>0.81299999999999994</v>
      </c>
      <c r="Z66" s="13">
        <v>0.8125</v>
      </c>
      <c r="AA66" s="13" t="s">
        <v>98</v>
      </c>
      <c r="AB66" s="3">
        <v>1.35</v>
      </c>
      <c r="AC66" s="3">
        <v>1.35</v>
      </c>
      <c r="AD66" s="1" t="s">
        <v>98</v>
      </c>
      <c r="AE66" s="14">
        <v>0.307</v>
      </c>
      <c r="AF66" s="14">
        <v>0.307</v>
      </c>
      <c r="AG66" s="1" t="s">
        <v>98</v>
      </c>
      <c r="AH66" s="2">
        <v>16</v>
      </c>
      <c r="AI66" s="1" t="s">
        <v>98</v>
      </c>
      <c r="AJ66" s="1" t="s">
        <v>98</v>
      </c>
      <c r="AK66" s="1" t="s">
        <v>98</v>
      </c>
      <c r="AL66" s="1" t="s">
        <v>98</v>
      </c>
      <c r="AM66" s="3">
        <v>7.44</v>
      </c>
      <c r="AN66" s="3">
        <v>3.65</v>
      </c>
      <c r="AO66" s="3">
        <v>2.04</v>
      </c>
      <c r="AP66" s="3">
        <v>1.56</v>
      </c>
      <c r="AQ66" s="3">
        <v>7.44</v>
      </c>
      <c r="AR66" s="3">
        <v>3.65</v>
      </c>
      <c r="AS66" s="3">
        <v>2.04</v>
      </c>
      <c r="AT66" s="3">
        <v>1.56</v>
      </c>
      <c r="AU66" s="3">
        <v>3</v>
      </c>
      <c r="AV66" s="14">
        <v>0.99</v>
      </c>
      <c r="AW66" s="1">
        <v>1.57</v>
      </c>
      <c r="AX66" s="14">
        <v>0.108</v>
      </c>
      <c r="AY66" s="14">
        <v>0.193</v>
      </c>
      <c r="AZ66" s="1" t="s">
        <v>98</v>
      </c>
      <c r="BA66" s="1" t="s">
        <v>98</v>
      </c>
      <c r="BB66" s="1" t="s">
        <v>98</v>
      </c>
      <c r="BC66" s="1" t="s">
        <v>98</v>
      </c>
      <c r="BD66" s="1" t="s">
        <v>98</v>
      </c>
      <c r="BE66" s="1" t="s">
        <v>98</v>
      </c>
      <c r="BF66" s="1" t="s">
        <v>98</v>
      </c>
      <c r="BG66" s="3">
        <v>2.77</v>
      </c>
      <c r="BH66" s="17">
        <v>0.63</v>
      </c>
      <c r="BI66" s="16">
        <v>1</v>
      </c>
      <c r="BJ66" s="1">
        <v>11.9</v>
      </c>
      <c r="BK66" s="3">
        <v>3.42</v>
      </c>
      <c r="BL66" s="4">
        <v>0</v>
      </c>
      <c r="BM66" s="3">
        <v>3.42</v>
      </c>
      <c r="BN66" s="3">
        <v>1.74</v>
      </c>
      <c r="BO66" s="1">
        <v>1.91</v>
      </c>
      <c r="BP66" s="3">
        <v>1.74</v>
      </c>
      <c r="BQ66" s="1">
        <v>3.48</v>
      </c>
      <c r="BR66" s="1" t="s">
        <v>98</v>
      </c>
      <c r="BS66" s="1">
        <v>3.48</v>
      </c>
      <c r="BT66" s="1">
        <v>1.72</v>
      </c>
      <c r="BU66" s="1">
        <v>1.57</v>
      </c>
      <c r="BV66" s="1">
        <v>1.72</v>
      </c>
      <c r="BW66" s="35" t="s">
        <v>98</v>
      </c>
      <c r="BX66" s="35" t="s">
        <v>98</v>
      </c>
      <c r="BY66" s="2">
        <v>15</v>
      </c>
      <c r="BZ66" s="2">
        <v>15</v>
      </c>
      <c r="CA66" s="2">
        <v>20</v>
      </c>
      <c r="CB66" s="35" t="s">
        <v>98</v>
      </c>
      <c r="CC66" s="35" t="s">
        <v>98</v>
      </c>
      <c r="CD66" s="1" t="s">
        <v>98</v>
      </c>
      <c r="CE66" s="1" t="s">
        <v>98</v>
      </c>
      <c r="CF66" s="1" t="s">
        <v>98</v>
      </c>
      <c r="CG66" s="4">
        <f>Beams!$B$11/F66</f>
        <v>3661.237785016287</v>
      </c>
      <c r="CH66" s="4">
        <f>Beams!$B$9/AO66</f>
        <v>5509.8039215686276</v>
      </c>
      <c r="CI66" s="4">
        <f>Beams!$C$9/AS66</f>
        <v>5509.8039215686276</v>
      </c>
      <c r="CJ66" s="4">
        <f>1.5*Beams!$B$8/(O66*V66)</f>
        <v>10773.162939297124</v>
      </c>
      <c r="CK66" s="4">
        <f>1.5*Beams!$C$8/(G66*V66)</f>
        <v>10773.162939297124</v>
      </c>
      <c r="CL66" s="4">
        <f>Beams!$B$12*V66/AX66</f>
        <v>32575.185185185186</v>
      </c>
      <c r="CN66">
        <f t="shared" si="0"/>
        <v>61213.874383630835</v>
      </c>
      <c r="CO66" s="4">
        <f t="shared" si="1"/>
        <v>61213.874383630835</v>
      </c>
      <c r="CP66" s="4"/>
      <c r="CQ66" s="3">
        <f>MIN(Beams!$B$21:$B$22)/MAX(CL66:CP66)-1</f>
        <v>-0.67327668438924704</v>
      </c>
    </row>
    <row r="67" spans="1:95" x14ac:dyDescent="0.55000000000000004">
      <c r="A67" s="1" t="s">
        <v>542</v>
      </c>
      <c r="B67" s="1" t="s">
        <v>606</v>
      </c>
      <c r="C67" s="1" t="s">
        <v>606</v>
      </c>
      <c r="D67" s="1" t="s">
        <v>98</v>
      </c>
      <c r="E67" s="2">
        <v>19.8</v>
      </c>
      <c r="F67" s="3">
        <v>5.85</v>
      </c>
      <c r="G67" s="3">
        <v>3.5</v>
      </c>
      <c r="H67" s="11" t="s">
        <v>98</v>
      </c>
      <c r="I67" s="1" t="s">
        <v>98</v>
      </c>
      <c r="J67" s="1" t="s">
        <v>98</v>
      </c>
      <c r="K67" s="1" t="s">
        <v>98</v>
      </c>
      <c r="L67" s="1" t="s">
        <v>98</v>
      </c>
      <c r="M67" s="11" t="s">
        <v>98</v>
      </c>
      <c r="N67" s="11" t="s">
        <v>98</v>
      </c>
      <c r="O67" s="3">
        <v>5</v>
      </c>
      <c r="P67" s="1" t="s">
        <v>98</v>
      </c>
      <c r="Q67" s="1" t="s">
        <v>98</v>
      </c>
      <c r="R67" s="11" t="s">
        <v>98</v>
      </c>
      <c r="S67" s="13" t="s">
        <v>98</v>
      </c>
      <c r="T67" s="1" t="s">
        <v>98</v>
      </c>
      <c r="U67" s="13" t="s">
        <v>98</v>
      </c>
      <c r="V67" s="14">
        <v>0.75</v>
      </c>
      <c r="W67" s="1" t="s">
        <v>98</v>
      </c>
      <c r="X67" s="1" t="s">
        <v>98</v>
      </c>
      <c r="Y67" s="3">
        <v>1.19</v>
      </c>
      <c r="Z67" s="13">
        <v>1.1875</v>
      </c>
      <c r="AA67" s="13" t="s">
        <v>98</v>
      </c>
      <c r="AB67" s="14">
        <v>0.99299999999999999</v>
      </c>
      <c r="AC67" s="3">
        <v>1.74</v>
      </c>
      <c r="AD67" s="1" t="s">
        <v>98</v>
      </c>
      <c r="AE67" s="14">
        <v>0.58499999999999996</v>
      </c>
      <c r="AF67" s="3">
        <v>1.1000000000000001</v>
      </c>
      <c r="AG67" s="1" t="s">
        <v>98</v>
      </c>
      <c r="AH67" s="3">
        <v>6.67</v>
      </c>
      <c r="AI67" s="1" t="s">
        <v>98</v>
      </c>
      <c r="AJ67" s="1" t="s">
        <v>98</v>
      </c>
      <c r="AK67" s="1" t="s">
        <v>98</v>
      </c>
      <c r="AL67" s="1" t="s">
        <v>98</v>
      </c>
      <c r="AM67" s="2">
        <v>13.9</v>
      </c>
      <c r="AN67" s="3">
        <v>7.6</v>
      </c>
      <c r="AO67" s="3">
        <v>4.26</v>
      </c>
      <c r="AP67" s="3">
        <v>1.55</v>
      </c>
      <c r="AQ67" s="3">
        <v>5.52</v>
      </c>
      <c r="AR67" s="3">
        <v>4.07</v>
      </c>
      <c r="AS67" s="3">
        <v>2.2000000000000002</v>
      </c>
      <c r="AT67" s="14">
        <v>0.97399999999999998</v>
      </c>
      <c r="AU67" s="1">
        <v>3.23</v>
      </c>
      <c r="AV67" s="14">
        <v>0.74399999999999999</v>
      </c>
      <c r="AW67" s="3">
        <v>1.9</v>
      </c>
      <c r="AX67" s="3">
        <v>1.0900000000000001</v>
      </c>
      <c r="AY67" s="3">
        <v>1.52</v>
      </c>
      <c r="AZ67" s="1" t="s">
        <v>98</v>
      </c>
      <c r="BA67" s="1" t="s">
        <v>98</v>
      </c>
      <c r="BB67" s="1" t="s">
        <v>98</v>
      </c>
      <c r="BC67" s="1" t="s">
        <v>98</v>
      </c>
      <c r="BD67" s="1" t="s">
        <v>98</v>
      </c>
      <c r="BE67" s="1" t="s">
        <v>98</v>
      </c>
      <c r="BF67" s="1" t="s">
        <v>98</v>
      </c>
      <c r="BG67" s="3">
        <v>2.36</v>
      </c>
      <c r="BH67" s="16" t="s">
        <v>98</v>
      </c>
      <c r="BI67" s="17">
        <v>0.46400000000000002</v>
      </c>
      <c r="BJ67" s="1">
        <v>16.2</v>
      </c>
      <c r="BK67" s="3">
        <v>2.29</v>
      </c>
      <c r="BL67" s="3">
        <v>1.1599999999999999</v>
      </c>
      <c r="BM67" s="3">
        <v>3.22</v>
      </c>
      <c r="BN67" s="3">
        <v>1.7</v>
      </c>
      <c r="BO67" s="1">
        <v>1.63</v>
      </c>
      <c r="BP67" s="14">
        <v>0.81</v>
      </c>
      <c r="BQ67" s="1">
        <v>7.07</v>
      </c>
      <c r="BR67" s="2">
        <v>14</v>
      </c>
      <c r="BS67" s="1">
        <v>5.03</v>
      </c>
      <c r="BT67" s="3">
        <v>1.9</v>
      </c>
      <c r="BU67" s="1">
        <v>1.98</v>
      </c>
      <c r="BV67" s="1">
        <v>3.99</v>
      </c>
      <c r="BW67" s="35" t="s">
        <v>98</v>
      </c>
      <c r="BX67" s="35" t="s">
        <v>98</v>
      </c>
      <c r="BY67" s="2">
        <v>13.5</v>
      </c>
      <c r="BZ67" s="2">
        <v>12</v>
      </c>
      <c r="CA67" s="2">
        <v>17</v>
      </c>
      <c r="CB67" s="35" t="s">
        <v>98</v>
      </c>
      <c r="CC67" s="35" t="s">
        <v>98</v>
      </c>
      <c r="CD67" s="1" t="s">
        <v>98</v>
      </c>
      <c r="CE67" s="1" t="s">
        <v>98</v>
      </c>
      <c r="CF67" s="1" t="s">
        <v>98</v>
      </c>
      <c r="CG67" s="4">
        <f>Beams!$B$11/F67</f>
        <v>1921.3675213675215</v>
      </c>
      <c r="CH67" s="4">
        <f>Beams!$B$9/AO67</f>
        <v>2638.4976525821598</v>
      </c>
      <c r="CI67" s="4">
        <f>Beams!$C$9/AS67</f>
        <v>5109.090909090909</v>
      </c>
      <c r="CJ67" s="4">
        <f>1.5*Beams!$B$8/(O67*V67)</f>
        <v>4496</v>
      </c>
      <c r="CK67" s="4">
        <f>1.5*Beams!$C$8/(G67*V67)</f>
        <v>6422.8571428571431</v>
      </c>
      <c r="CL67" s="4">
        <f>Beams!$B$12*V67/AX67</f>
        <v>7733.9449541284393</v>
      </c>
      <c r="CN67">
        <f t="shared" si="0"/>
        <v>18263.9665296516</v>
      </c>
      <c r="CO67" s="4">
        <f t="shared" si="1"/>
        <v>19917.070744185425</v>
      </c>
      <c r="CP67" s="4"/>
      <c r="CQ67" s="3">
        <f>MIN(Beams!$B$21:$B$22)/MAX(CL67:CP67)-1</f>
        <v>4.1637275320109968E-3</v>
      </c>
    </row>
    <row r="68" spans="1:95" x14ac:dyDescent="0.55000000000000004">
      <c r="A68" s="1" t="s">
        <v>542</v>
      </c>
      <c r="B68" s="1" t="s">
        <v>607</v>
      </c>
      <c r="C68" s="1" t="s">
        <v>607</v>
      </c>
      <c r="D68" s="1" t="s">
        <v>98</v>
      </c>
      <c r="E68" s="2">
        <v>16.8</v>
      </c>
      <c r="F68" s="3">
        <v>4.93</v>
      </c>
      <c r="G68" s="3">
        <v>3.5</v>
      </c>
      <c r="H68" s="11" t="s">
        <v>98</v>
      </c>
      <c r="I68" s="1" t="s">
        <v>98</v>
      </c>
      <c r="J68" s="1" t="s">
        <v>98</v>
      </c>
      <c r="K68" s="1" t="s">
        <v>98</v>
      </c>
      <c r="L68" s="1" t="s">
        <v>98</v>
      </c>
      <c r="M68" s="11" t="s">
        <v>98</v>
      </c>
      <c r="N68" s="11" t="s">
        <v>98</v>
      </c>
      <c r="O68" s="3">
        <v>5</v>
      </c>
      <c r="P68" s="1" t="s">
        <v>98</v>
      </c>
      <c r="Q68" s="1" t="s">
        <v>98</v>
      </c>
      <c r="R68" s="11" t="s">
        <v>98</v>
      </c>
      <c r="S68" s="13" t="s">
        <v>98</v>
      </c>
      <c r="T68" s="1" t="s">
        <v>98</v>
      </c>
      <c r="U68" s="13" t="s">
        <v>98</v>
      </c>
      <c r="V68" s="14">
        <v>0.625</v>
      </c>
      <c r="W68" s="1" t="s">
        <v>98</v>
      </c>
      <c r="X68" s="1" t="s">
        <v>98</v>
      </c>
      <c r="Y68" s="3">
        <v>1.06</v>
      </c>
      <c r="Z68" s="13">
        <v>1.0625</v>
      </c>
      <c r="AA68" s="13" t="s">
        <v>98</v>
      </c>
      <c r="AB68" s="14">
        <v>0.94699999999999995</v>
      </c>
      <c r="AC68" s="3">
        <v>1.69</v>
      </c>
      <c r="AD68" s="1" t="s">
        <v>98</v>
      </c>
      <c r="AE68" s="14">
        <v>0.49299999999999999</v>
      </c>
      <c r="AF68" s="3">
        <v>1.06</v>
      </c>
      <c r="AG68" s="1" t="s">
        <v>98</v>
      </c>
      <c r="AH68" s="3">
        <v>8</v>
      </c>
      <c r="AI68" s="1" t="s">
        <v>98</v>
      </c>
      <c r="AJ68" s="1" t="s">
        <v>98</v>
      </c>
      <c r="AK68" s="1" t="s">
        <v>98</v>
      </c>
      <c r="AL68" s="1" t="s">
        <v>98</v>
      </c>
      <c r="AM68" s="2">
        <v>12</v>
      </c>
      <c r="AN68" s="3">
        <v>6.5</v>
      </c>
      <c r="AO68" s="3">
        <v>3.63</v>
      </c>
      <c r="AP68" s="3">
        <v>1.56</v>
      </c>
      <c r="AQ68" s="3">
        <v>4.8</v>
      </c>
      <c r="AR68" s="3">
        <v>3.43</v>
      </c>
      <c r="AS68" s="3">
        <v>1.88</v>
      </c>
      <c r="AT68" s="14">
        <v>0.98699999999999999</v>
      </c>
      <c r="AU68" s="1">
        <v>2.74</v>
      </c>
      <c r="AV68" s="14">
        <v>0.746</v>
      </c>
      <c r="AW68" s="1">
        <v>1.59</v>
      </c>
      <c r="AX68" s="14">
        <v>0.65100000000000002</v>
      </c>
      <c r="AY68" s="14">
        <v>0.91800000000000004</v>
      </c>
      <c r="AZ68" s="1" t="s">
        <v>98</v>
      </c>
      <c r="BA68" s="1" t="s">
        <v>98</v>
      </c>
      <c r="BB68" s="1" t="s">
        <v>98</v>
      </c>
      <c r="BC68" s="1" t="s">
        <v>98</v>
      </c>
      <c r="BD68" s="1" t="s">
        <v>98</v>
      </c>
      <c r="BE68" s="1" t="s">
        <v>98</v>
      </c>
      <c r="BF68" s="1" t="s">
        <v>98</v>
      </c>
      <c r="BG68" s="3">
        <v>2.39</v>
      </c>
      <c r="BH68" s="16" t="s">
        <v>98</v>
      </c>
      <c r="BI68" s="17">
        <v>0.47199999999999998</v>
      </c>
      <c r="BJ68" s="1">
        <v>14.1</v>
      </c>
      <c r="BK68" s="3">
        <v>2.33</v>
      </c>
      <c r="BL68" s="3">
        <v>1.1200000000000001</v>
      </c>
      <c r="BM68" s="3">
        <v>3.26</v>
      </c>
      <c r="BN68" s="3">
        <v>1.72</v>
      </c>
      <c r="BO68" s="1">
        <v>1.58</v>
      </c>
      <c r="BP68" s="14">
        <v>0.83799999999999997</v>
      </c>
      <c r="BQ68" s="1">
        <v>6.05</v>
      </c>
      <c r="BR68" s="1">
        <v>12.6</v>
      </c>
      <c r="BS68" s="1">
        <v>4.33</v>
      </c>
      <c r="BT68" s="1">
        <v>1.59</v>
      </c>
      <c r="BU68" s="1">
        <v>1.73</v>
      </c>
      <c r="BV68" s="1">
        <v>3.27</v>
      </c>
      <c r="BW68" s="35" t="s">
        <v>98</v>
      </c>
      <c r="BX68" s="35" t="s">
        <v>98</v>
      </c>
      <c r="BY68" s="2">
        <v>13.5</v>
      </c>
      <c r="BZ68" s="2">
        <v>12</v>
      </c>
      <c r="CA68" s="2">
        <v>17</v>
      </c>
      <c r="CB68" s="35" t="s">
        <v>98</v>
      </c>
      <c r="CC68" s="35" t="s">
        <v>98</v>
      </c>
      <c r="CD68" s="1" t="s">
        <v>98</v>
      </c>
      <c r="CE68" s="1" t="s">
        <v>98</v>
      </c>
      <c r="CF68" s="1" t="s">
        <v>98</v>
      </c>
      <c r="CG68" s="4">
        <f>Beams!$B$11/F68</f>
        <v>2279.9188640973634</v>
      </c>
      <c r="CH68" s="4">
        <f>Beams!$B$9/AO68</f>
        <v>3096.4187327823693</v>
      </c>
      <c r="CI68" s="4">
        <f>Beams!$C$9/AS68</f>
        <v>5978.7234042553191</v>
      </c>
      <c r="CJ68" s="4">
        <f>1.5*Beams!$B$8/(O68*V68)</f>
        <v>5395.2</v>
      </c>
      <c r="CK68" s="4">
        <f>1.5*Beams!$C$8/(G68*V68)</f>
        <v>7707.4285714285716</v>
      </c>
      <c r="CL68" s="4">
        <f>Beams!$B$12*V68/AX68</f>
        <v>10791.090629800306</v>
      </c>
      <c r="CN68">
        <f t="shared" si="0"/>
        <v>23782.448788995425</v>
      </c>
      <c r="CO68" s="4">
        <f t="shared" si="1"/>
        <v>25622.132753387461</v>
      </c>
      <c r="CP68" s="4"/>
      <c r="CQ68" s="3">
        <f>MIN(Beams!$B$21:$B$22)/MAX(CL68:CP68)-1</f>
        <v>-0.21942485457789096</v>
      </c>
    </row>
    <row r="69" spans="1:95" x14ac:dyDescent="0.55000000000000004">
      <c r="A69" s="1" t="s">
        <v>542</v>
      </c>
      <c r="B69" s="1" t="s">
        <v>608</v>
      </c>
      <c r="C69" s="1" t="s">
        <v>608</v>
      </c>
      <c r="D69" s="1" t="s">
        <v>98</v>
      </c>
      <c r="E69" s="2">
        <v>13.6</v>
      </c>
      <c r="F69" s="3">
        <v>4</v>
      </c>
      <c r="G69" s="3">
        <v>3.5</v>
      </c>
      <c r="H69" s="11" t="s">
        <v>98</v>
      </c>
      <c r="I69" s="1" t="s">
        <v>98</v>
      </c>
      <c r="J69" s="1" t="s">
        <v>98</v>
      </c>
      <c r="K69" s="1" t="s">
        <v>98</v>
      </c>
      <c r="L69" s="1" t="s">
        <v>98</v>
      </c>
      <c r="M69" s="11" t="s">
        <v>98</v>
      </c>
      <c r="N69" s="11" t="s">
        <v>98</v>
      </c>
      <c r="O69" s="3">
        <v>5</v>
      </c>
      <c r="P69" s="1" t="s">
        <v>98</v>
      </c>
      <c r="Q69" s="1" t="s">
        <v>98</v>
      </c>
      <c r="R69" s="11" t="s">
        <v>98</v>
      </c>
      <c r="S69" s="13" t="s">
        <v>98</v>
      </c>
      <c r="T69" s="1" t="s">
        <v>98</v>
      </c>
      <c r="U69" s="13" t="s">
        <v>98</v>
      </c>
      <c r="V69" s="14">
        <v>0.5</v>
      </c>
      <c r="W69" s="1" t="s">
        <v>98</v>
      </c>
      <c r="X69" s="1" t="s">
        <v>98</v>
      </c>
      <c r="Y69" s="14">
        <v>0.93799999999999994</v>
      </c>
      <c r="Z69" s="13">
        <v>0.9375</v>
      </c>
      <c r="AA69" s="13" t="s">
        <v>98</v>
      </c>
      <c r="AB69" s="14">
        <v>0.90100000000000002</v>
      </c>
      <c r="AC69" s="3">
        <v>1.65</v>
      </c>
      <c r="AD69" s="1" t="s">
        <v>98</v>
      </c>
      <c r="AE69" s="14">
        <v>0.4</v>
      </c>
      <c r="AF69" s="3">
        <v>1</v>
      </c>
      <c r="AG69" s="1" t="s">
        <v>98</v>
      </c>
      <c r="AH69" s="2">
        <v>10</v>
      </c>
      <c r="AI69" s="1" t="s">
        <v>98</v>
      </c>
      <c r="AJ69" s="1" t="s">
        <v>98</v>
      </c>
      <c r="AK69" s="1" t="s">
        <v>98</v>
      </c>
      <c r="AL69" s="1" t="s">
        <v>98</v>
      </c>
      <c r="AM69" s="2">
        <v>10</v>
      </c>
      <c r="AN69" s="3">
        <v>5.33</v>
      </c>
      <c r="AO69" s="3">
        <v>2.97</v>
      </c>
      <c r="AP69" s="3">
        <v>1.58</v>
      </c>
      <c r="AQ69" s="3">
        <v>4.0199999999999996</v>
      </c>
      <c r="AR69" s="3">
        <v>2.79</v>
      </c>
      <c r="AS69" s="3">
        <v>1.55</v>
      </c>
      <c r="AT69" s="3">
        <v>1</v>
      </c>
      <c r="AU69" s="1">
        <v>2.2599999999999998</v>
      </c>
      <c r="AV69" s="14">
        <v>0.75</v>
      </c>
      <c r="AW69" s="3">
        <v>1.3</v>
      </c>
      <c r="AX69" s="14">
        <v>0.34300000000000003</v>
      </c>
      <c r="AY69" s="14">
        <v>0.49099999999999999</v>
      </c>
      <c r="AZ69" s="1" t="s">
        <v>98</v>
      </c>
      <c r="BA69" s="1" t="s">
        <v>98</v>
      </c>
      <c r="BB69" s="1" t="s">
        <v>98</v>
      </c>
      <c r="BC69" s="1" t="s">
        <v>98</v>
      </c>
      <c r="BD69" s="1" t="s">
        <v>98</v>
      </c>
      <c r="BE69" s="1" t="s">
        <v>98</v>
      </c>
      <c r="BF69" s="1" t="s">
        <v>98</v>
      </c>
      <c r="BG69" s="3">
        <v>2.42</v>
      </c>
      <c r="BH69" s="16" t="s">
        <v>98</v>
      </c>
      <c r="BI69" s="17">
        <v>0.47899999999999998</v>
      </c>
      <c r="BJ69" s="1">
        <v>11.8</v>
      </c>
      <c r="BK69" s="3">
        <v>2.38</v>
      </c>
      <c r="BL69" s="3">
        <v>1.1000000000000001</v>
      </c>
      <c r="BM69" s="3">
        <v>3.3</v>
      </c>
      <c r="BN69" s="3">
        <v>1.74</v>
      </c>
      <c r="BO69" s="1">
        <v>1.52</v>
      </c>
      <c r="BP69" s="14">
        <v>0.85399999999999998</v>
      </c>
      <c r="BQ69" s="1">
        <v>4.96</v>
      </c>
      <c r="BR69" s="1">
        <v>10.7</v>
      </c>
      <c r="BS69" s="1">
        <v>3.58</v>
      </c>
      <c r="BT69" s="3">
        <v>1.3</v>
      </c>
      <c r="BU69" s="1">
        <v>1.49</v>
      </c>
      <c r="BV69" s="1">
        <v>2.65</v>
      </c>
      <c r="BW69" s="35" t="s">
        <v>98</v>
      </c>
      <c r="BX69" s="35" t="s">
        <v>98</v>
      </c>
      <c r="BY69" s="2">
        <v>13.5</v>
      </c>
      <c r="BZ69" s="2">
        <v>12</v>
      </c>
      <c r="CA69" s="2">
        <v>17</v>
      </c>
      <c r="CB69" s="35" t="s">
        <v>98</v>
      </c>
      <c r="CC69" s="35" t="s">
        <v>98</v>
      </c>
      <c r="CD69" s="1" t="s">
        <v>98</v>
      </c>
      <c r="CE69" s="1" t="s">
        <v>98</v>
      </c>
      <c r="CF69" s="1" t="s">
        <v>98</v>
      </c>
      <c r="CG69" s="4">
        <f>Beams!$B$11/F69</f>
        <v>2810</v>
      </c>
      <c r="CH69" s="4">
        <f>Beams!$B$9/AO69</f>
        <v>3784.5117845117843</v>
      </c>
      <c r="CI69" s="4">
        <f>Beams!$C$9/AS69</f>
        <v>7251.6129032258059</v>
      </c>
      <c r="CJ69" s="4">
        <f>1.5*Beams!$B$8/(O69*V69)</f>
        <v>6744</v>
      </c>
      <c r="CK69" s="4">
        <f>1.5*Beams!$C$8/(G69*V69)</f>
        <v>9634.2857142857138</v>
      </c>
      <c r="CL69" s="4">
        <f>Beams!$B$12*V69/AX69</f>
        <v>16384.839650145772</v>
      </c>
      <c r="CN69">
        <f t="shared" ref="CN69:CN132" si="2">SQRT( (CG69 + CH69 + CI69)^2 + 3 * ( CJ69^2 + CL69^2 ) )</f>
        <v>33668.214801966307</v>
      </c>
      <c r="CO69" s="4">
        <f t="shared" ref="CO69:CO132" si="3">SQRT( ( CG69 + CH69 + CI69 )^2 + 3 * ( CK69^2 + CL69^2 ) )</f>
        <v>35715.017340396364</v>
      </c>
      <c r="CP69" s="4"/>
      <c r="CQ69" s="3">
        <f>MIN(Beams!$B$21:$B$22)/MAX(CL69:CP69)-1</f>
        <v>-0.44001147166241183</v>
      </c>
    </row>
    <row r="70" spans="1:95" x14ac:dyDescent="0.55000000000000004">
      <c r="A70" s="1" t="s">
        <v>542</v>
      </c>
      <c r="B70" s="1" t="s">
        <v>609</v>
      </c>
      <c r="C70" s="1" t="s">
        <v>609</v>
      </c>
      <c r="D70" s="1" t="s">
        <v>98</v>
      </c>
      <c r="E70" s="2">
        <v>10.4</v>
      </c>
      <c r="F70" s="3">
        <v>3.05</v>
      </c>
      <c r="G70" s="3">
        <v>3.5</v>
      </c>
      <c r="H70" s="11" t="s">
        <v>98</v>
      </c>
      <c r="I70" s="1" t="s">
        <v>98</v>
      </c>
      <c r="J70" s="1" t="s">
        <v>98</v>
      </c>
      <c r="K70" s="1" t="s">
        <v>98</v>
      </c>
      <c r="L70" s="1" t="s">
        <v>98</v>
      </c>
      <c r="M70" s="11" t="s">
        <v>98</v>
      </c>
      <c r="N70" s="11" t="s">
        <v>98</v>
      </c>
      <c r="O70" s="3">
        <v>5</v>
      </c>
      <c r="P70" s="1" t="s">
        <v>98</v>
      </c>
      <c r="Q70" s="1" t="s">
        <v>98</v>
      </c>
      <c r="R70" s="11" t="s">
        <v>98</v>
      </c>
      <c r="S70" s="13" t="s">
        <v>98</v>
      </c>
      <c r="T70" s="1" t="s">
        <v>98</v>
      </c>
      <c r="U70" s="13" t="s">
        <v>98</v>
      </c>
      <c r="V70" s="14">
        <v>0.375</v>
      </c>
      <c r="W70" s="1" t="s">
        <v>98</v>
      </c>
      <c r="X70" s="1" t="s">
        <v>98</v>
      </c>
      <c r="Y70" s="14">
        <v>0.81299999999999994</v>
      </c>
      <c r="Z70" s="13">
        <v>0.8125</v>
      </c>
      <c r="AA70" s="13" t="s">
        <v>98</v>
      </c>
      <c r="AB70" s="14">
        <v>0.85399999999999998</v>
      </c>
      <c r="AC70" s="3">
        <v>1.6</v>
      </c>
      <c r="AD70" s="1" t="s">
        <v>98</v>
      </c>
      <c r="AE70" s="14">
        <v>0.30499999999999999</v>
      </c>
      <c r="AF70" s="14">
        <v>0.93300000000000005</v>
      </c>
      <c r="AG70" s="1" t="s">
        <v>98</v>
      </c>
      <c r="AH70" s="2">
        <v>13.3</v>
      </c>
      <c r="AI70" s="1" t="s">
        <v>98</v>
      </c>
      <c r="AJ70" s="1" t="s">
        <v>98</v>
      </c>
      <c r="AK70" s="1" t="s">
        <v>98</v>
      </c>
      <c r="AL70" s="1" t="s">
        <v>98</v>
      </c>
      <c r="AM70" s="3">
        <v>7.75</v>
      </c>
      <c r="AN70" s="3">
        <v>4.09</v>
      </c>
      <c r="AO70" s="3">
        <v>2.2799999999999998</v>
      </c>
      <c r="AP70" s="3">
        <v>1.59</v>
      </c>
      <c r="AQ70" s="3">
        <v>3.15</v>
      </c>
      <c r="AR70" s="3">
        <v>2.12</v>
      </c>
      <c r="AS70" s="3">
        <v>1.19</v>
      </c>
      <c r="AT70" s="3">
        <v>1.02</v>
      </c>
      <c r="AU70" s="1">
        <v>1.73</v>
      </c>
      <c r="AV70" s="14">
        <v>0.755</v>
      </c>
      <c r="AW70" s="1">
        <v>0.98299999999999998</v>
      </c>
      <c r="AX70" s="14">
        <v>0.15</v>
      </c>
      <c r="AY70" s="14">
        <v>0.217</v>
      </c>
      <c r="AZ70" s="1" t="s">
        <v>98</v>
      </c>
      <c r="BA70" s="1" t="s">
        <v>98</v>
      </c>
      <c r="BB70" s="1" t="s">
        <v>98</v>
      </c>
      <c r="BC70" s="1" t="s">
        <v>98</v>
      </c>
      <c r="BD70" s="1" t="s">
        <v>98</v>
      </c>
      <c r="BE70" s="1" t="s">
        <v>98</v>
      </c>
      <c r="BF70" s="1" t="s">
        <v>98</v>
      </c>
      <c r="BG70" s="3">
        <v>2.4500000000000002</v>
      </c>
      <c r="BH70" s="16" t="s">
        <v>98</v>
      </c>
      <c r="BI70" s="17">
        <v>0.48499999999999999</v>
      </c>
      <c r="BJ70" s="1">
        <v>9.16</v>
      </c>
      <c r="BK70" s="3">
        <v>2.4300000000000002</v>
      </c>
      <c r="BL70" s="3">
        <v>1.07</v>
      </c>
      <c r="BM70" s="3">
        <v>3.35</v>
      </c>
      <c r="BN70" s="3">
        <v>1.76</v>
      </c>
      <c r="BO70" s="1">
        <v>1.47</v>
      </c>
      <c r="BP70" s="14">
        <v>0.88400000000000001</v>
      </c>
      <c r="BQ70" s="1">
        <v>3.77</v>
      </c>
      <c r="BR70" s="1">
        <v>8.56</v>
      </c>
      <c r="BS70" s="1">
        <v>2.73</v>
      </c>
      <c r="BT70" s="1">
        <v>0.98299999999999998</v>
      </c>
      <c r="BU70" s="1">
        <v>1.18</v>
      </c>
      <c r="BV70" s="1">
        <v>1.96</v>
      </c>
      <c r="BW70" s="35" t="s">
        <v>98</v>
      </c>
      <c r="BX70" s="35" t="s">
        <v>98</v>
      </c>
      <c r="BY70" s="2">
        <v>13.5</v>
      </c>
      <c r="BZ70" s="2">
        <v>12</v>
      </c>
      <c r="CA70" s="2">
        <v>17</v>
      </c>
      <c r="CB70" s="35" t="s">
        <v>98</v>
      </c>
      <c r="CC70" s="35" t="s">
        <v>98</v>
      </c>
      <c r="CD70" s="1" t="s">
        <v>98</v>
      </c>
      <c r="CE70" s="1" t="s">
        <v>98</v>
      </c>
      <c r="CF70" s="1" t="s">
        <v>98</v>
      </c>
      <c r="CG70" s="4">
        <f>Beams!$B$11/F70</f>
        <v>3685.2459016393445</v>
      </c>
      <c r="CH70" s="4">
        <f>Beams!$B$9/AO70</f>
        <v>4929.8245614035095</v>
      </c>
      <c r="CI70" s="4">
        <f>Beams!$C$9/AS70</f>
        <v>9445.3781512605037</v>
      </c>
      <c r="CJ70" s="4">
        <f>1.5*Beams!$B$8/(O70*V70)</f>
        <v>8992</v>
      </c>
      <c r="CK70" s="4">
        <f>1.5*Beams!$C$8/(G70*V70)</f>
        <v>12845.714285714286</v>
      </c>
      <c r="CL70" s="4">
        <f>Beams!$B$12*V70/AX70</f>
        <v>28100</v>
      </c>
      <c r="CN70">
        <f t="shared" si="2"/>
        <v>54199.428005744601</v>
      </c>
      <c r="CO70" s="4">
        <f t="shared" si="3"/>
        <v>56480.500446441722</v>
      </c>
      <c r="CP70" s="4"/>
      <c r="CQ70" s="3">
        <f>MIN(Beams!$B$21:$B$22)/MAX(CL70:CP70)-1</f>
        <v>-0.64589548885167503</v>
      </c>
    </row>
    <row r="71" spans="1:95" x14ac:dyDescent="0.55000000000000004">
      <c r="A71" s="1" t="s">
        <v>542</v>
      </c>
      <c r="B71" s="1" t="s">
        <v>610</v>
      </c>
      <c r="C71" s="1" t="s">
        <v>610</v>
      </c>
      <c r="D71" s="1" t="s">
        <v>98</v>
      </c>
      <c r="E71" s="3">
        <v>8.6999999999999993</v>
      </c>
      <c r="F71" s="3">
        <v>2.56</v>
      </c>
      <c r="G71" s="3">
        <v>3.5</v>
      </c>
      <c r="H71" s="11" t="s">
        <v>98</v>
      </c>
      <c r="I71" s="1" t="s">
        <v>98</v>
      </c>
      <c r="J71" s="1" t="s">
        <v>98</v>
      </c>
      <c r="K71" s="1" t="s">
        <v>98</v>
      </c>
      <c r="L71" s="1" t="s">
        <v>98</v>
      </c>
      <c r="M71" s="11" t="s">
        <v>98</v>
      </c>
      <c r="N71" s="11" t="s">
        <v>98</v>
      </c>
      <c r="O71" s="3">
        <v>5</v>
      </c>
      <c r="P71" s="1" t="s">
        <v>98</v>
      </c>
      <c r="Q71" s="1" t="s">
        <v>98</v>
      </c>
      <c r="R71" s="11" t="s">
        <v>98</v>
      </c>
      <c r="S71" s="13" t="s">
        <v>98</v>
      </c>
      <c r="T71" s="1" t="s">
        <v>98</v>
      </c>
      <c r="U71" s="13" t="s">
        <v>98</v>
      </c>
      <c r="V71" s="14">
        <v>0.313</v>
      </c>
      <c r="W71" s="1" t="s">
        <v>98</v>
      </c>
      <c r="X71" s="1" t="s">
        <v>98</v>
      </c>
      <c r="Y71" s="14">
        <v>0.75</v>
      </c>
      <c r="Z71" s="13">
        <v>0.75</v>
      </c>
      <c r="AA71" s="13" t="s">
        <v>98</v>
      </c>
      <c r="AB71" s="14">
        <v>0.82899999999999996</v>
      </c>
      <c r="AC71" s="3">
        <v>1.57</v>
      </c>
      <c r="AD71" s="1" t="s">
        <v>98</v>
      </c>
      <c r="AE71" s="14">
        <v>0.25600000000000001</v>
      </c>
      <c r="AF71" s="14">
        <v>0.90400000000000003</v>
      </c>
      <c r="AG71" s="1" t="s">
        <v>98</v>
      </c>
      <c r="AH71" s="2">
        <v>16</v>
      </c>
      <c r="AI71" s="1" t="s">
        <v>98</v>
      </c>
      <c r="AJ71" s="1" t="s">
        <v>98</v>
      </c>
      <c r="AK71" s="1" t="s">
        <v>98</v>
      </c>
      <c r="AL71" s="1" t="s">
        <v>98</v>
      </c>
      <c r="AM71" s="3">
        <v>6.58</v>
      </c>
      <c r="AN71" s="3">
        <v>3.45</v>
      </c>
      <c r="AO71" s="3">
        <v>1.92</v>
      </c>
      <c r="AP71" s="3">
        <v>1.6</v>
      </c>
      <c r="AQ71" s="3">
        <v>2.69</v>
      </c>
      <c r="AR71" s="3">
        <v>1.77</v>
      </c>
      <c r="AS71" s="3">
        <v>1.01</v>
      </c>
      <c r="AT71" s="3">
        <v>1.02</v>
      </c>
      <c r="AU71" s="1">
        <v>1.47</v>
      </c>
      <c r="AV71" s="14">
        <v>0.75800000000000001</v>
      </c>
      <c r="AW71" s="1">
        <v>0.82599999999999996</v>
      </c>
      <c r="AX71" s="15">
        <v>8.8300000000000003E-2</v>
      </c>
      <c r="AY71" s="14">
        <v>0.128</v>
      </c>
      <c r="AZ71" s="1" t="s">
        <v>98</v>
      </c>
      <c r="BA71" s="1" t="s">
        <v>98</v>
      </c>
      <c r="BB71" s="1" t="s">
        <v>98</v>
      </c>
      <c r="BC71" s="1" t="s">
        <v>98</v>
      </c>
      <c r="BD71" s="1" t="s">
        <v>98</v>
      </c>
      <c r="BE71" s="1" t="s">
        <v>98</v>
      </c>
      <c r="BF71" s="1" t="s">
        <v>98</v>
      </c>
      <c r="BG71" s="3">
        <v>2.4700000000000002</v>
      </c>
      <c r="BH71" s="16" t="s">
        <v>98</v>
      </c>
      <c r="BI71" s="17">
        <v>0.48899999999999999</v>
      </c>
      <c r="BJ71" s="3">
        <v>7.8</v>
      </c>
      <c r="BK71" s="3">
        <v>2.44</v>
      </c>
      <c r="BL71" s="3">
        <v>1.05</v>
      </c>
      <c r="BM71" s="3">
        <v>3.38</v>
      </c>
      <c r="BN71" s="3">
        <v>1.78</v>
      </c>
      <c r="BO71" s="1">
        <v>1.43</v>
      </c>
      <c r="BP71" s="14">
        <v>0.90200000000000002</v>
      </c>
      <c r="BQ71" s="3">
        <v>3.2</v>
      </c>
      <c r="BR71" s="1">
        <v>7.43</v>
      </c>
      <c r="BS71" s="1">
        <v>2.31</v>
      </c>
      <c r="BT71" s="1">
        <v>0.82599999999999996</v>
      </c>
      <c r="BU71" s="1">
        <v>1.03</v>
      </c>
      <c r="BV71" s="1">
        <v>1.63</v>
      </c>
      <c r="BW71" s="35" t="s">
        <v>98</v>
      </c>
      <c r="BX71" s="35" t="s">
        <v>98</v>
      </c>
      <c r="BY71" s="2">
        <v>13.5</v>
      </c>
      <c r="BZ71" s="2">
        <v>12</v>
      </c>
      <c r="CA71" s="2">
        <v>17</v>
      </c>
      <c r="CB71" s="35" t="s">
        <v>98</v>
      </c>
      <c r="CC71" s="35" t="s">
        <v>98</v>
      </c>
      <c r="CD71" s="1" t="s">
        <v>98</v>
      </c>
      <c r="CE71" s="1" t="s">
        <v>98</v>
      </c>
      <c r="CF71" s="1" t="s">
        <v>98</v>
      </c>
      <c r="CG71" s="4">
        <f>Beams!$B$11/F71</f>
        <v>4390.625</v>
      </c>
      <c r="CH71" s="4">
        <f>Beams!$B$9/AO71</f>
        <v>5854.166666666667</v>
      </c>
      <c r="CI71" s="4">
        <f>Beams!$C$9/AS71</f>
        <v>11128.712871287129</v>
      </c>
      <c r="CJ71" s="4">
        <f>1.5*Beams!$B$8/(O71*V71)</f>
        <v>10773.162939297124</v>
      </c>
      <c r="CK71" s="4">
        <f>1.5*Beams!$C$8/(G71*V71)</f>
        <v>15390.232770424465</v>
      </c>
      <c r="CL71" s="4">
        <f>Beams!$B$12*V71/AX71</f>
        <v>39842.808607021514</v>
      </c>
      <c r="CN71">
        <f t="shared" si="2"/>
        <v>74614.730505920277</v>
      </c>
      <c r="CO71" s="4">
        <f t="shared" si="3"/>
        <v>77004.887400117121</v>
      </c>
      <c r="CP71" s="4"/>
      <c r="CQ71" s="3">
        <f>MIN(Beams!$B$21:$B$22)/MAX(CL71:CP71)-1</f>
        <v>-0.7402762256364317</v>
      </c>
    </row>
    <row r="72" spans="1:95" x14ac:dyDescent="0.55000000000000004">
      <c r="A72" s="1" t="s">
        <v>542</v>
      </c>
      <c r="B72" s="1" t="s">
        <v>611</v>
      </c>
      <c r="C72" s="1" t="s">
        <v>611</v>
      </c>
      <c r="D72" s="1" t="s">
        <v>98</v>
      </c>
      <c r="E72" s="3">
        <v>7</v>
      </c>
      <c r="F72" s="3">
        <v>2.0699999999999998</v>
      </c>
      <c r="G72" s="3">
        <v>3.5</v>
      </c>
      <c r="H72" s="11" t="s">
        <v>98</v>
      </c>
      <c r="I72" s="1" t="s">
        <v>98</v>
      </c>
      <c r="J72" s="1" t="s">
        <v>98</v>
      </c>
      <c r="K72" s="1" t="s">
        <v>98</v>
      </c>
      <c r="L72" s="1" t="s">
        <v>98</v>
      </c>
      <c r="M72" s="11" t="s">
        <v>98</v>
      </c>
      <c r="N72" s="11" t="s">
        <v>98</v>
      </c>
      <c r="O72" s="3">
        <v>5</v>
      </c>
      <c r="P72" s="1" t="s">
        <v>98</v>
      </c>
      <c r="Q72" s="1" t="s">
        <v>98</v>
      </c>
      <c r="R72" s="11" t="s">
        <v>98</v>
      </c>
      <c r="S72" s="13" t="s">
        <v>98</v>
      </c>
      <c r="T72" s="1" t="s">
        <v>98</v>
      </c>
      <c r="U72" s="13" t="s">
        <v>98</v>
      </c>
      <c r="V72" s="14">
        <v>0.25</v>
      </c>
      <c r="W72" s="1" t="s">
        <v>98</v>
      </c>
      <c r="X72" s="1" t="s">
        <v>98</v>
      </c>
      <c r="Y72" s="14">
        <v>0.68799999999999994</v>
      </c>
      <c r="Z72" s="13">
        <v>0.6875</v>
      </c>
      <c r="AA72" s="13" t="s">
        <v>98</v>
      </c>
      <c r="AB72" s="14">
        <v>0.80400000000000005</v>
      </c>
      <c r="AC72" s="3">
        <v>1.55</v>
      </c>
      <c r="AD72" s="1" t="s">
        <v>98</v>
      </c>
      <c r="AE72" s="14">
        <v>0.20699999999999999</v>
      </c>
      <c r="AF72" s="14">
        <v>0.86</v>
      </c>
      <c r="AG72" s="1" t="s">
        <v>98</v>
      </c>
      <c r="AH72" s="2">
        <v>20</v>
      </c>
      <c r="AI72" s="1" t="s">
        <v>98</v>
      </c>
      <c r="AJ72" s="1" t="s">
        <v>98</v>
      </c>
      <c r="AK72" s="1" t="s">
        <v>98</v>
      </c>
      <c r="AL72" s="1" t="s">
        <v>98</v>
      </c>
      <c r="AM72" s="3">
        <v>5.36</v>
      </c>
      <c r="AN72" s="3">
        <v>2.78</v>
      </c>
      <c r="AO72" s="3">
        <v>1.55</v>
      </c>
      <c r="AP72" s="3">
        <v>1.61</v>
      </c>
      <c r="AQ72" s="3">
        <v>2.2000000000000002</v>
      </c>
      <c r="AR72" s="3">
        <v>1.42</v>
      </c>
      <c r="AS72" s="14">
        <v>0.81599999999999995</v>
      </c>
      <c r="AT72" s="3">
        <v>1.03</v>
      </c>
      <c r="AU72" s="1">
        <v>1.19</v>
      </c>
      <c r="AV72" s="14">
        <v>0.76100000000000001</v>
      </c>
      <c r="AW72" s="1">
        <v>0.66500000000000004</v>
      </c>
      <c r="AX72" s="15">
        <v>4.6399999999999997E-2</v>
      </c>
      <c r="AY72" s="15">
        <v>6.7000000000000004E-2</v>
      </c>
      <c r="AZ72" s="1" t="s">
        <v>98</v>
      </c>
      <c r="BA72" s="1" t="s">
        <v>98</v>
      </c>
      <c r="BB72" s="1" t="s">
        <v>98</v>
      </c>
      <c r="BC72" s="1" t="s">
        <v>98</v>
      </c>
      <c r="BD72" s="1" t="s">
        <v>98</v>
      </c>
      <c r="BE72" s="1" t="s">
        <v>98</v>
      </c>
      <c r="BF72" s="1" t="s">
        <v>98</v>
      </c>
      <c r="BG72" s="3">
        <v>2.48</v>
      </c>
      <c r="BH72" s="16" t="s">
        <v>98</v>
      </c>
      <c r="BI72" s="17">
        <v>0.49099999999999999</v>
      </c>
      <c r="BJ72" s="1">
        <v>6.37</v>
      </c>
      <c r="BK72" s="3">
        <v>2.4700000000000002</v>
      </c>
      <c r="BL72" s="3">
        <v>1.04</v>
      </c>
      <c r="BM72" s="3">
        <v>3.4</v>
      </c>
      <c r="BN72" s="3">
        <v>1.79</v>
      </c>
      <c r="BO72" s="1">
        <v>1.41</v>
      </c>
      <c r="BP72" s="14">
        <v>0.91200000000000003</v>
      </c>
      <c r="BQ72" s="1">
        <v>2.58</v>
      </c>
      <c r="BR72" s="1">
        <v>6.13</v>
      </c>
      <c r="BS72" s="1">
        <v>1.87</v>
      </c>
      <c r="BT72" s="1">
        <v>0.66500000000000004</v>
      </c>
      <c r="BU72" s="1">
        <v>0.84399999999999997</v>
      </c>
      <c r="BV72" s="3">
        <v>1.3</v>
      </c>
      <c r="BW72" s="35" t="s">
        <v>98</v>
      </c>
      <c r="BX72" s="35" t="s">
        <v>98</v>
      </c>
      <c r="BY72" s="2">
        <v>13.5</v>
      </c>
      <c r="BZ72" s="2">
        <v>12</v>
      </c>
      <c r="CA72" s="2">
        <v>17</v>
      </c>
      <c r="CB72" s="35" t="s">
        <v>98</v>
      </c>
      <c r="CC72" s="35" t="s">
        <v>98</v>
      </c>
      <c r="CD72" s="1" t="s">
        <v>98</v>
      </c>
      <c r="CE72" s="1" t="s">
        <v>98</v>
      </c>
      <c r="CF72" s="1" t="s">
        <v>98</v>
      </c>
      <c r="CG72" s="4">
        <f>Beams!$B$11/F72</f>
        <v>5429.9516908212563</v>
      </c>
      <c r="CH72" s="4">
        <f>Beams!$B$9/AO72</f>
        <v>7251.6129032258059</v>
      </c>
      <c r="CI72" s="4">
        <f>Beams!$C$9/AS72</f>
        <v>13774.50980392157</v>
      </c>
      <c r="CJ72" s="4">
        <f>1.5*Beams!$B$8/(O72*V72)</f>
        <v>13488</v>
      </c>
      <c r="CK72" s="4">
        <f>1.5*Beams!$C$8/(G72*V72)</f>
        <v>19268.571428571428</v>
      </c>
      <c r="CL72" s="4">
        <f>Beams!$B$12*V72/AX72</f>
        <v>60560.34482758621</v>
      </c>
      <c r="CN72">
        <f t="shared" si="2"/>
        <v>110672.34704956472</v>
      </c>
      <c r="CO72" s="4">
        <f t="shared" si="3"/>
        <v>113209.64404216265</v>
      </c>
      <c r="CP72" s="4"/>
      <c r="CQ72" s="3">
        <f>MIN(Beams!$B$21:$B$22)/MAX(CL72:CP72)-1</f>
        <v>-0.82333660555852117</v>
      </c>
    </row>
    <row r="73" spans="1:95" x14ac:dyDescent="0.55000000000000004">
      <c r="A73" s="1" t="s">
        <v>542</v>
      </c>
      <c r="B73" s="1" t="s">
        <v>612</v>
      </c>
      <c r="C73" s="1" t="s">
        <v>612</v>
      </c>
      <c r="D73" s="1" t="s">
        <v>98</v>
      </c>
      <c r="E73" s="2">
        <v>12.8</v>
      </c>
      <c r="F73" s="3">
        <v>3.75</v>
      </c>
      <c r="G73" s="3">
        <v>3</v>
      </c>
      <c r="H73" s="11" t="s">
        <v>98</v>
      </c>
      <c r="I73" s="1" t="s">
        <v>98</v>
      </c>
      <c r="J73" s="1" t="s">
        <v>98</v>
      </c>
      <c r="K73" s="1" t="s">
        <v>98</v>
      </c>
      <c r="L73" s="1" t="s">
        <v>98</v>
      </c>
      <c r="M73" s="11" t="s">
        <v>98</v>
      </c>
      <c r="N73" s="11" t="s">
        <v>98</v>
      </c>
      <c r="O73" s="3">
        <v>5</v>
      </c>
      <c r="P73" s="1" t="s">
        <v>98</v>
      </c>
      <c r="Q73" s="1" t="s">
        <v>98</v>
      </c>
      <c r="R73" s="11" t="s">
        <v>98</v>
      </c>
      <c r="S73" s="13" t="s">
        <v>98</v>
      </c>
      <c r="T73" s="1" t="s">
        <v>98</v>
      </c>
      <c r="U73" s="13" t="s">
        <v>98</v>
      </c>
      <c r="V73" s="14">
        <v>0.5</v>
      </c>
      <c r="W73" s="1" t="s">
        <v>98</v>
      </c>
      <c r="X73" s="1" t="s">
        <v>98</v>
      </c>
      <c r="Y73" s="14">
        <v>0.93799999999999994</v>
      </c>
      <c r="Z73" s="13">
        <v>0.9375</v>
      </c>
      <c r="AA73" s="13" t="s">
        <v>98</v>
      </c>
      <c r="AB73" s="14">
        <v>0.746</v>
      </c>
      <c r="AC73" s="3">
        <v>1.74</v>
      </c>
      <c r="AD73" s="1" t="s">
        <v>98</v>
      </c>
      <c r="AE73" s="14">
        <v>0.375</v>
      </c>
      <c r="AF73" s="3">
        <v>1.25</v>
      </c>
      <c r="AG73" s="1" t="s">
        <v>98</v>
      </c>
      <c r="AH73" s="2">
        <v>10</v>
      </c>
      <c r="AI73" s="1" t="s">
        <v>98</v>
      </c>
      <c r="AJ73" s="1" t="s">
        <v>98</v>
      </c>
      <c r="AK73" s="1" t="s">
        <v>98</v>
      </c>
      <c r="AL73" s="1" t="s">
        <v>98</v>
      </c>
      <c r="AM73" s="3">
        <v>9.43</v>
      </c>
      <c r="AN73" s="3">
        <v>5.12</v>
      </c>
      <c r="AO73" s="3">
        <v>2.89</v>
      </c>
      <c r="AP73" s="3">
        <v>1.58</v>
      </c>
      <c r="AQ73" s="3">
        <v>2.5499999999999998</v>
      </c>
      <c r="AR73" s="3">
        <v>2.08</v>
      </c>
      <c r="AS73" s="3">
        <v>1.1299999999999999</v>
      </c>
      <c r="AT73" s="14">
        <v>0.82399999999999995</v>
      </c>
      <c r="AU73" s="1">
        <v>1.55</v>
      </c>
      <c r="AV73" s="14">
        <v>0.64200000000000002</v>
      </c>
      <c r="AW73" s="1">
        <v>0.95699999999999996</v>
      </c>
      <c r="AX73" s="14">
        <v>0.32200000000000001</v>
      </c>
      <c r="AY73" s="14">
        <v>0.44400000000000001</v>
      </c>
      <c r="AZ73" s="1" t="s">
        <v>98</v>
      </c>
      <c r="BA73" s="1" t="s">
        <v>98</v>
      </c>
      <c r="BB73" s="1" t="s">
        <v>98</v>
      </c>
      <c r="BC73" s="1" t="s">
        <v>98</v>
      </c>
      <c r="BD73" s="1" t="s">
        <v>98</v>
      </c>
      <c r="BE73" s="1" t="s">
        <v>98</v>
      </c>
      <c r="BF73" s="1" t="s">
        <v>98</v>
      </c>
      <c r="BG73" s="3">
        <v>2.38</v>
      </c>
      <c r="BH73" s="16" t="s">
        <v>98</v>
      </c>
      <c r="BI73" s="17">
        <v>0.35699999999999998</v>
      </c>
      <c r="BJ73" s="1">
        <v>10.4</v>
      </c>
      <c r="BK73" s="3">
        <v>2.16</v>
      </c>
      <c r="BL73" s="1">
        <v>1.39</v>
      </c>
      <c r="BM73" s="3">
        <v>3.24</v>
      </c>
      <c r="BN73" s="3">
        <v>1.62</v>
      </c>
      <c r="BO73" s="1">
        <v>1.29</v>
      </c>
      <c r="BP73" s="14">
        <v>0.628</v>
      </c>
      <c r="BQ73" s="1">
        <v>4.8099999999999996</v>
      </c>
      <c r="BR73" s="1">
        <v>7.48</v>
      </c>
      <c r="BS73" s="1">
        <v>3.21</v>
      </c>
      <c r="BT73" s="1">
        <v>0.95699999999999996</v>
      </c>
      <c r="BU73" s="3">
        <v>1.2</v>
      </c>
      <c r="BV73" s="1">
        <v>2.4700000000000002</v>
      </c>
      <c r="BW73" s="35" t="s">
        <v>98</v>
      </c>
      <c r="BX73" s="35" t="s">
        <v>98</v>
      </c>
      <c r="BY73" s="2">
        <v>13</v>
      </c>
      <c r="BZ73" s="2">
        <v>11</v>
      </c>
      <c r="CA73" s="2">
        <v>16</v>
      </c>
      <c r="CB73" s="35" t="s">
        <v>98</v>
      </c>
      <c r="CC73" s="35" t="s">
        <v>98</v>
      </c>
      <c r="CD73" s="1" t="s">
        <v>98</v>
      </c>
      <c r="CE73" s="1" t="s">
        <v>98</v>
      </c>
      <c r="CF73" s="1" t="s">
        <v>98</v>
      </c>
      <c r="CG73" s="4">
        <f>Beams!$B$11/F73</f>
        <v>2997.3333333333335</v>
      </c>
      <c r="CH73" s="4">
        <f>Beams!$B$9/AO73</f>
        <v>3889.2733564013838</v>
      </c>
      <c r="CI73" s="4">
        <f>Beams!$C$9/AS73</f>
        <v>9946.9026548672573</v>
      </c>
      <c r="CJ73" s="4">
        <f>1.5*Beams!$B$8/(O73*V73)</f>
        <v>6744</v>
      </c>
      <c r="CK73" s="4">
        <f>1.5*Beams!$C$8/(G73*V73)</f>
        <v>11240</v>
      </c>
      <c r="CL73" s="4">
        <f>Beams!$B$12*V73/AX73</f>
        <v>17453.416149068322</v>
      </c>
      <c r="CN73">
        <f t="shared" si="2"/>
        <v>36519.54066896897</v>
      </c>
      <c r="CO73" s="4">
        <f t="shared" si="3"/>
        <v>39701.952630474974</v>
      </c>
      <c r="CP73" s="4"/>
      <c r="CQ73" s="3">
        <f>MIN(Beams!$B$21:$B$22)/MAX(CL73:CP73)-1</f>
        <v>-0.49624643940942781</v>
      </c>
    </row>
    <row r="74" spans="1:95" x14ac:dyDescent="0.55000000000000004">
      <c r="A74" s="1" t="s">
        <v>542</v>
      </c>
      <c r="B74" s="1" t="s">
        <v>613</v>
      </c>
      <c r="C74" s="1" t="s">
        <v>613</v>
      </c>
      <c r="D74" s="1" t="s">
        <v>98</v>
      </c>
      <c r="E74" s="2">
        <v>11.3</v>
      </c>
      <c r="F74" s="3">
        <v>3.31</v>
      </c>
      <c r="G74" s="3">
        <v>3</v>
      </c>
      <c r="H74" s="11" t="s">
        <v>98</v>
      </c>
      <c r="I74" s="1" t="s">
        <v>98</v>
      </c>
      <c r="J74" s="1" t="s">
        <v>98</v>
      </c>
      <c r="K74" s="1" t="s">
        <v>98</v>
      </c>
      <c r="L74" s="1" t="s">
        <v>98</v>
      </c>
      <c r="M74" s="11" t="s">
        <v>98</v>
      </c>
      <c r="N74" s="11" t="s">
        <v>98</v>
      </c>
      <c r="O74" s="3">
        <v>5</v>
      </c>
      <c r="P74" s="1" t="s">
        <v>98</v>
      </c>
      <c r="Q74" s="1" t="s">
        <v>98</v>
      </c>
      <c r="R74" s="11" t="s">
        <v>98</v>
      </c>
      <c r="S74" s="13" t="s">
        <v>98</v>
      </c>
      <c r="T74" s="1" t="s">
        <v>98</v>
      </c>
      <c r="U74" s="13" t="s">
        <v>98</v>
      </c>
      <c r="V74" s="14">
        <v>0.438</v>
      </c>
      <c r="W74" s="1" t="s">
        <v>98</v>
      </c>
      <c r="X74" s="1" t="s">
        <v>98</v>
      </c>
      <c r="Y74" s="14">
        <v>0.875</v>
      </c>
      <c r="Z74" s="13">
        <v>0.875</v>
      </c>
      <c r="AA74" s="13" t="s">
        <v>98</v>
      </c>
      <c r="AB74" s="14">
        <v>0.72199999999999998</v>
      </c>
      <c r="AC74" s="3">
        <v>1.72</v>
      </c>
      <c r="AD74" s="1" t="s">
        <v>98</v>
      </c>
      <c r="AE74" s="14">
        <v>0.33100000000000002</v>
      </c>
      <c r="AF74" s="3">
        <v>1.22</v>
      </c>
      <c r="AG74" s="1" t="s">
        <v>98</v>
      </c>
      <c r="AH74" s="2">
        <v>11.4</v>
      </c>
      <c r="AI74" s="1" t="s">
        <v>98</v>
      </c>
      <c r="AJ74" s="1" t="s">
        <v>98</v>
      </c>
      <c r="AK74" s="1" t="s">
        <v>98</v>
      </c>
      <c r="AL74" s="1" t="s">
        <v>98</v>
      </c>
      <c r="AM74" s="3">
        <v>8.41</v>
      </c>
      <c r="AN74" s="3">
        <v>4.53</v>
      </c>
      <c r="AO74" s="3">
        <v>2.56</v>
      </c>
      <c r="AP74" s="3">
        <v>1.59</v>
      </c>
      <c r="AQ74" s="3">
        <v>2.29</v>
      </c>
      <c r="AR74" s="3">
        <v>1.82</v>
      </c>
      <c r="AS74" s="3">
        <v>1</v>
      </c>
      <c r="AT74" s="14">
        <v>0.83099999999999996</v>
      </c>
      <c r="AU74" s="1">
        <v>1.37</v>
      </c>
      <c r="AV74" s="14">
        <v>0.64400000000000002</v>
      </c>
      <c r="AW74" s="14">
        <v>0.84</v>
      </c>
      <c r="AX74" s="14">
        <v>0.22</v>
      </c>
      <c r="AY74" s="14">
        <v>0.30399999999999999</v>
      </c>
      <c r="AZ74" s="1" t="s">
        <v>98</v>
      </c>
      <c r="BA74" s="1" t="s">
        <v>98</v>
      </c>
      <c r="BB74" s="1" t="s">
        <v>98</v>
      </c>
      <c r="BC74" s="1" t="s">
        <v>98</v>
      </c>
      <c r="BD74" s="1" t="s">
        <v>98</v>
      </c>
      <c r="BE74" s="1" t="s">
        <v>98</v>
      </c>
      <c r="BF74" s="1" t="s">
        <v>98</v>
      </c>
      <c r="BG74" s="3">
        <v>2.39</v>
      </c>
      <c r="BH74" s="16" t="s">
        <v>98</v>
      </c>
      <c r="BI74" s="17">
        <v>0.36099999999999999</v>
      </c>
      <c r="BJ74" s="1">
        <v>9.33</v>
      </c>
      <c r="BK74" s="3">
        <v>2.19</v>
      </c>
      <c r="BL74" s="3">
        <v>1.37</v>
      </c>
      <c r="BM74" s="3">
        <v>3.26</v>
      </c>
      <c r="BN74" s="3">
        <v>1.63</v>
      </c>
      <c r="BO74" s="3">
        <v>1.26</v>
      </c>
      <c r="BP74" s="14">
        <v>0.64</v>
      </c>
      <c r="BQ74" s="1">
        <v>4.26</v>
      </c>
      <c r="BR74" s="1">
        <v>6.81</v>
      </c>
      <c r="BS74" s="1">
        <v>2.86</v>
      </c>
      <c r="BT74" s="14">
        <v>0.84</v>
      </c>
      <c r="BU74" s="1">
        <v>1.0900000000000001</v>
      </c>
      <c r="BV74" s="1">
        <v>2.14</v>
      </c>
      <c r="BW74" s="35" t="s">
        <v>98</v>
      </c>
      <c r="BX74" s="35" t="s">
        <v>98</v>
      </c>
      <c r="BY74" s="2">
        <v>13</v>
      </c>
      <c r="BZ74" s="2">
        <v>11</v>
      </c>
      <c r="CA74" s="2">
        <v>16</v>
      </c>
      <c r="CB74" s="35" t="s">
        <v>98</v>
      </c>
      <c r="CC74" s="35" t="s">
        <v>98</v>
      </c>
      <c r="CD74" s="1" t="s">
        <v>98</v>
      </c>
      <c r="CE74" s="1" t="s">
        <v>98</v>
      </c>
      <c r="CF74" s="1" t="s">
        <v>98</v>
      </c>
      <c r="CG74" s="4">
        <f>Beams!$B$11/F74</f>
        <v>3395.7703927492448</v>
      </c>
      <c r="CH74" s="4">
        <f>Beams!$B$9/AO74</f>
        <v>4390.625</v>
      </c>
      <c r="CI74" s="4">
        <f>Beams!$C$9/AS74</f>
        <v>11240</v>
      </c>
      <c r="CJ74" s="4">
        <f>1.5*Beams!$B$8/(O74*V74)</f>
        <v>7698.6301369863013</v>
      </c>
      <c r="CK74" s="4">
        <f>1.5*Beams!$C$8/(G74*V74)</f>
        <v>12831.050228310502</v>
      </c>
      <c r="CL74" s="4">
        <f>Beams!$B$12*V74/AX74</f>
        <v>22377.81818181818</v>
      </c>
      <c r="CN74">
        <f t="shared" si="2"/>
        <v>45189.718734852817</v>
      </c>
      <c r="CO74" s="4">
        <f t="shared" si="3"/>
        <v>48561.419988104215</v>
      </c>
      <c r="CP74" s="4"/>
      <c r="CQ74" s="3">
        <f>MIN(Beams!$B$21:$B$22)/MAX(CL74:CP74)-1</f>
        <v>-0.58815042877866275</v>
      </c>
    </row>
    <row r="75" spans="1:95" x14ac:dyDescent="0.55000000000000004">
      <c r="A75" s="1" t="s">
        <v>542</v>
      </c>
      <c r="B75" s="1" t="s">
        <v>614</v>
      </c>
      <c r="C75" s="1" t="s">
        <v>614</v>
      </c>
      <c r="D75" s="1" t="s">
        <v>98</v>
      </c>
      <c r="E75" s="3">
        <v>9.8000000000000007</v>
      </c>
      <c r="F75" s="3">
        <v>2.86</v>
      </c>
      <c r="G75" s="3">
        <v>3</v>
      </c>
      <c r="H75" s="11" t="s">
        <v>98</v>
      </c>
      <c r="I75" s="1" t="s">
        <v>98</v>
      </c>
      <c r="J75" s="1" t="s">
        <v>98</v>
      </c>
      <c r="K75" s="1" t="s">
        <v>98</v>
      </c>
      <c r="L75" s="1" t="s">
        <v>98</v>
      </c>
      <c r="M75" s="11" t="s">
        <v>98</v>
      </c>
      <c r="N75" s="11" t="s">
        <v>98</v>
      </c>
      <c r="O75" s="3">
        <v>5</v>
      </c>
      <c r="P75" s="1" t="s">
        <v>98</v>
      </c>
      <c r="Q75" s="1" t="s">
        <v>98</v>
      </c>
      <c r="R75" s="11" t="s">
        <v>98</v>
      </c>
      <c r="S75" s="13" t="s">
        <v>98</v>
      </c>
      <c r="T75" s="1" t="s">
        <v>98</v>
      </c>
      <c r="U75" s="13" t="s">
        <v>98</v>
      </c>
      <c r="V75" s="14">
        <v>0.375</v>
      </c>
      <c r="W75" s="1" t="s">
        <v>98</v>
      </c>
      <c r="X75" s="1" t="s">
        <v>98</v>
      </c>
      <c r="Y75" s="14">
        <v>0.81299999999999994</v>
      </c>
      <c r="Z75" s="13">
        <v>0.8125</v>
      </c>
      <c r="AA75" s="13" t="s">
        <v>98</v>
      </c>
      <c r="AB75" s="14">
        <v>0.69799999999999995</v>
      </c>
      <c r="AC75" s="3">
        <v>1.69</v>
      </c>
      <c r="AD75" s="1" t="s">
        <v>98</v>
      </c>
      <c r="AE75" s="14">
        <v>0.28599999999999998</v>
      </c>
      <c r="AF75" s="3">
        <v>1.19</v>
      </c>
      <c r="AG75" s="1" t="s">
        <v>98</v>
      </c>
      <c r="AH75" s="2">
        <v>13.3</v>
      </c>
      <c r="AI75" s="1" t="s">
        <v>98</v>
      </c>
      <c r="AJ75" s="1" t="s">
        <v>98</v>
      </c>
      <c r="AK75" s="1" t="s">
        <v>98</v>
      </c>
      <c r="AL75" s="1" t="s">
        <v>98</v>
      </c>
      <c r="AM75" s="3">
        <v>7.35</v>
      </c>
      <c r="AN75" s="3">
        <v>3.93</v>
      </c>
      <c r="AO75" s="3">
        <v>2.2200000000000002</v>
      </c>
      <c r="AP75" s="3">
        <v>1.6</v>
      </c>
      <c r="AQ75" s="3">
        <v>2.0099999999999998</v>
      </c>
      <c r="AR75" s="3">
        <v>1.57</v>
      </c>
      <c r="AS75" s="14">
        <v>0.874</v>
      </c>
      <c r="AT75" s="14">
        <v>0.83799999999999997</v>
      </c>
      <c r="AU75" s="3">
        <v>1.2</v>
      </c>
      <c r="AV75" s="14">
        <v>0.64600000000000002</v>
      </c>
      <c r="AW75" s="1">
        <v>0.72699999999999998</v>
      </c>
      <c r="AX75" s="14">
        <v>0.14099999999999999</v>
      </c>
      <c r="AY75" s="14">
        <v>0.19600000000000001</v>
      </c>
      <c r="AZ75" s="1" t="s">
        <v>98</v>
      </c>
      <c r="BA75" s="1" t="s">
        <v>98</v>
      </c>
      <c r="BB75" s="1" t="s">
        <v>98</v>
      </c>
      <c r="BC75" s="1" t="s">
        <v>98</v>
      </c>
      <c r="BD75" s="1" t="s">
        <v>98</v>
      </c>
      <c r="BE75" s="1" t="s">
        <v>98</v>
      </c>
      <c r="BF75" s="1" t="s">
        <v>98</v>
      </c>
      <c r="BG75" s="3">
        <v>2.41</v>
      </c>
      <c r="BH75" s="16" t="s">
        <v>98</v>
      </c>
      <c r="BI75" s="17">
        <v>0.36399999999999999</v>
      </c>
      <c r="BJ75" s="1">
        <v>8.16</v>
      </c>
      <c r="BK75" s="3">
        <v>2.2000000000000002</v>
      </c>
      <c r="BL75" s="1">
        <v>1.35</v>
      </c>
      <c r="BM75" s="3">
        <v>3.29</v>
      </c>
      <c r="BN75" s="3">
        <v>1.65</v>
      </c>
      <c r="BO75" s="1">
        <v>1.23</v>
      </c>
      <c r="BP75" s="14">
        <v>0.65200000000000002</v>
      </c>
      <c r="BQ75" s="1">
        <v>3.71</v>
      </c>
      <c r="BR75" s="1">
        <v>6.04</v>
      </c>
      <c r="BS75" s="1">
        <v>2.48</v>
      </c>
      <c r="BT75" s="1">
        <v>0.72699999999999998</v>
      </c>
      <c r="BU75" s="1">
        <v>0.97599999999999998</v>
      </c>
      <c r="BV75" s="1">
        <v>1.84</v>
      </c>
      <c r="BW75" s="35" t="s">
        <v>98</v>
      </c>
      <c r="BX75" s="35" t="s">
        <v>98</v>
      </c>
      <c r="BY75" s="2">
        <v>13</v>
      </c>
      <c r="BZ75" s="2">
        <v>11</v>
      </c>
      <c r="CA75" s="2">
        <v>16</v>
      </c>
      <c r="CB75" s="35" t="s">
        <v>98</v>
      </c>
      <c r="CC75" s="35" t="s">
        <v>98</v>
      </c>
      <c r="CD75" s="1" t="s">
        <v>98</v>
      </c>
      <c r="CE75" s="1" t="s">
        <v>98</v>
      </c>
      <c r="CF75" s="1" t="s">
        <v>98</v>
      </c>
      <c r="CG75" s="4">
        <f>Beams!$B$11/F75</f>
        <v>3930.0699300699303</v>
      </c>
      <c r="CH75" s="4">
        <f>Beams!$B$9/AO75</f>
        <v>5063.0630630630631</v>
      </c>
      <c r="CI75" s="4">
        <f>Beams!$C$9/AS75</f>
        <v>12860.411899313502</v>
      </c>
      <c r="CJ75" s="4">
        <f>1.5*Beams!$B$8/(O75*V75)</f>
        <v>8992</v>
      </c>
      <c r="CK75" s="4">
        <f>1.5*Beams!$C$8/(G75*V75)</f>
        <v>14986.666666666666</v>
      </c>
      <c r="CL75" s="4">
        <f>Beams!$B$12*V75/AX75</f>
        <v>29893.617021276597</v>
      </c>
      <c r="CN75">
        <f t="shared" si="2"/>
        <v>58318.355877120266</v>
      </c>
      <c r="CO75" s="4">
        <f t="shared" si="3"/>
        <v>61905.274198114828</v>
      </c>
      <c r="CP75" s="4"/>
      <c r="CQ75" s="3">
        <f>MIN(Beams!$B$21:$B$22)/MAX(CL75:CP75)-1</f>
        <v>-0.67692575052661585</v>
      </c>
    </row>
    <row r="76" spans="1:95" x14ac:dyDescent="0.55000000000000004">
      <c r="A76" s="1" t="s">
        <v>542</v>
      </c>
      <c r="B76" s="1" t="s">
        <v>615</v>
      </c>
      <c r="C76" s="1" t="s">
        <v>615</v>
      </c>
      <c r="D76" s="1" t="s">
        <v>98</v>
      </c>
      <c r="E76" s="3">
        <v>8.1999999999999993</v>
      </c>
      <c r="F76" s="3">
        <v>2.41</v>
      </c>
      <c r="G76" s="3">
        <v>3</v>
      </c>
      <c r="H76" s="11" t="s">
        <v>98</v>
      </c>
      <c r="I76" s="1" t="s">
        <v>98</v>
      </c>
      <c r="J76" s="1" t="s">
        <v>98</v>
      </c>
      <c r="K76" s="1" t="s">
        <v>98</v>
      </c>
      <c r="L76" s="1" t="s">
        <v>98</v>
      </c>
      <c r="M76" s="11" t="s">
        <v>98</v>
      </c>
      <c r="N76" s="11" t="s">
        <v>98</v>
      </c>
      <c r="O76" s="3">
        <v>5</v>
      </c>
      <c r="P76" s="1" t="s">
        <v>98</v>
      </c>
      <c r="Q76" s="1" t="s">
        <v>98</v>
      </c>
      <c r="R76" s="11" t="s">
        <v>98</v>
      </c>
      <c r="S76" s="13" t="s">
        <v>98</v>
      </c>
      <c r="T76" s="1" t="s">
        <v>98</v>
      </c>
      <c r="U76" s="13" t="s">
        <v>98</v>
      </c>
      <c r="V76" s="14">
        <v>0.313</v>
      </c>
      <c r="W76" s="1" t="s">
        <v>98</v>
      </c>
      <c r="X76" s="1" t="s">
        <v>98</v>
      </c>
      <c r="Y76" s="14">
        <v>0.75</v>
      </c>
      <c r="Z76" s="13">
        <v>0.75</v>
      </c>
      <c r="AA76" s="13" t="s">
        <v>98</v>
      </c>
      <c r="AB76" s="14">
        <v>0.67300000000000004</v>
      </c>
      <c r="AC76" s="3">
        <v>1.67</v>
      </c>
      <c r="AD76" s="1" t="s">
        <v>98</v>
      </c>
      <c r="AE76" s="14">
        <v>0.24099999999999999</v>
      </c>
      <c r="AF76" s="3">
        <v>1.1399999999999999</v>
      </c>
      <c r="AG76" s="1" t="s">
        <v>98</v>
      </c>
      <c r="AH76" s="2">
        <v>16</v>
      </c>
      <c r="AI76" s="1" t="s">
        <v>98</v>
      </c>
      <c r="AJ76" s="1" t="s">
        <v>98</v>
      </c>
      <c r="AK76" s="1" t="s">
        <v>98</v>
      </c>
      <c r="AL76" s="1" t="s">
        <v>98</v>
      </c>
      <c r="AM76" s="3">
        <v>6.24</v>
      </c>
      <c r="AN76" s="3">
        <v>3.32</v>
      </c>
      <c r="AO76" s="3">
        <v>1.87</v>
      </c>
      <c r="AP76" s="3">
        <v>1.61</v>
      </c>
      <c r="AQ76" s="3">
        <v>1.72</v>
      </c>
      <c r="AR76" s="3">
        <v>1.31</v>
      </c>
      <c r="AS76" s="14">
        <v>0.73899999999999999</v>
      </c>
      <c r="AT76" s="14">
        <v>0.84599999999999997</v>
      </c>
      <c r="AU76" s="1">
        <v>1.01</v>
      </c>
      <c r="AV76" s="14">
        <v>0.64900000000000002</v>
      </c>
      <c r="AW76" s="1">
        <v>0.60799999999999998</v>
      </c>
      <c r="AX76" s="15">
        <v>8.3199999999999996E-2</v>
      </c>
      <c r="AY76" s="14">
        <v>0.11600000000000001</v>
      </c>
      <c r="AZ76" s="1" t="s">
        <v>98</v>
      </c>
      <c r="BA76" s="1" t="s">
        <v>98</v>
      </c>
      <c r="BB76" s="1" t="s">
        <v>98</v>
      </c>
      <c r="BC76" s="1" t="s">
        <v>98</v>
      </c>
      <c r="BD76" s="1" t="s">
        <v>98</v>
      </c>
      <c r="BE76" s="1" t="s">
        <v>98</v>
      </c>
      <c r="BF76" s="1" t="s">
        <v>98</v>
      </c>
      <c r="BG76" s="3">
        <v>2.42</v>
      </c>
      <c r="BH76" s="16" t="s">
        <v>98</v>
      </c>
      <c r="BI76" s="17">
        <v>0.36799999999999999</v>
      </c>
      <c r="BJ76" s="1">
        <v>6.95</v>
      </c>
      <c r="BK76" s="3">
        <v>2.2200000000000002</v>
      </c>
      <c r="BL76" s="1">
        <v>1.33</v>
      </c>
      <c r="BM76" s="3">
        <v>3.3</v>
      </c>
      <c r="BN76" s="3">
        <v>1.66</v>
      </c>
      <c r="BO76" s="1">
        <v>1.21</v>
      </c>
      <c r="BP76" s="14">
        <v>0.66500000000000004</v>
      </c>
      <c r="BQ76" s="1">
        <v>3.13</v>
      </c>
      <c r="BR76" s="1">
        <v>5.23</v>
      </c>
      <c r="BS76" s="1">
        <v>2.11</v>
      </c>
      <c r="BT76" s="1">
        <v>0.60799999999999998</v>
      </c>
      <c r="BU76" s="1">
        <v>0.83499999999999996</v>
      </c>
      <c r="BV76" s="1">
        <v>1.52</v>
      </c>
      <c r="BW76" s="35" t="s">
        <v>98</v>
      </c>
      <c r="BX76" s="35" t="s">
        <v>98</v>
      </c>
      <c r="BY76" s="2">
        <v>13</v>
      </c>
      <c r="BZ76" s="2">
        <v>11</v>
      </c>
      <c r="CA76" s="2">
        <v>16</v>
      </c>
      <c r="CB76" s="35" t="s">
        <v>98</v>
      </c>
      <c r="CC76" s="35" t="s">
        <v>98</v>
      </c>
      <c r="CD76" s="1" t="s">
        <v>98</v>
      </c>
      <c r="CE76" s="1" t="s">
        <v>98</v>
      </c>
      <c r="CF76" s="1" t="s">
        <v>98</v>
      </c>
      <c r="CG76" s="4">
        <f>Beams!$B$11/F76</f>
        <v>4663.9004149377588</v>
      </c>
      <c r="CH76" s="4">
        <f>Beams!$B$9/AO76</f>
        <v>6010.6951871657748</v>
      </c>
      <c r="CI76" s="4">
        <f>Beams!$C$9/AS76</f>
        <v>15209.742895805142</v>
      </c>
      <c r="CJ76" s="4">
        <f>1.5*Beams!$B$8/(O76*V76)</f>
        <v>10773.162939297124</v>
      </c>
      <c r="CK76" s="4">
        <f>1.5*Beams!$C$8/(G76*V76)</f>
        <v>17955.271565495208</v>
      </c>
      <c r="CL76" s="4">
        <f>Beams!$B$12*V76/AX76</f>
        <v>42285.096153846156</v>
      </c>
      <c r="CN76">
        <f t="shared" si="2"/>
        <v>79889.111703938092</v>
      </c>
      <c r="CO76" s="4">
        <f t="shared" si="3"/>
        <v>83673.546480751043</v>
      </c>
      <c r="CP76" s="4"/>
      <c r="CQ76" s="3">
        <f>MIN(Beams!$B$21:$B$22)/MAX(CL76:CP76)-1</f>
        <v>-0.76097582998228752</v>
      </c>
    </row>
    <row r="77" spans="1:95" x14ac:dyDescent="0.55000000000000004">
      <c r="A77" s="1" t="s">
        <v>542</v>
      </c>
      <c r="B77" s="1" t="s">
        <v>616</v>
      </c>
      <c r="C77" s="1" t="s">
        <v>616</v>
      </c>
      <c r="D77" s="1" t="s">
        <v>98</v>
      </c>
      <c r="E77" s="3">
        <v>6.6</v>
      </c>
      <c r="F77" s="3">
        <v>1.94</v>
      </c>
      <c r="G77" s="3">
        <v>3</v>
      </c>
      <c r="H77" s="11" t="s">
        <v>98</v>
      </c>
      <c r="I77" s="1" t="s">
        <v>98</v>
      </c>
      <c r="J77" s="1" t="s">
        <v>98</v>
      </c>
      <c r="K77" s="1" t="s">
        <v>98</v>
      </c>
      <c r="L77" s="1" t="s">
        <v>98</v>
      </c>
      <c r="M77" s="11" t="s">
        <v>98</v>
      </c>
      <c r="N77" s="11" t="s">
        <v>98</v>
      </c>
      <c r="O77" s="3">
        <v>5</v>
      </c>
      <c r="P77" s="1" t="s">
        <v>98</v>
      </c>
      <c r="Q77" s="1" t="s">
        <v>98</v>
      </c>
      <c r="R77" s="11" t="s">
        <v>98</v>
      </c>
      <c r="S77" s="13" t="s">
        <v>98</v>
      </c>
      <c r="T77" s="1" t="s">
        <v>98</v>
      </c>
      <c r="U77" s="13" t="s">
        <v>98</v>
      </c>
      <c r="V77" s="14">
        <v>0.25</v>
      </c>
      <c r="W77" s="1" t="s">
        <v>98</v>
      </c>
      <c r="X77" s="1" t="s">
        <v>98</v>
      </c>
      <c r="Y77" s="14">
        <v>0.68799999999999994</v>
      </c>
      <c r="Z77" s="13">
        <v>0.6875</v>
      </c>
      <c r="AA77" s="13" t="s">
        <v>98</v>
      </c>
      <c r="AB77" s="14">
        <v>0.64800000000000002</v>
      </c>
      <c r="AC77" s="3">
        <v>1.64</v>
      </c>
      <c r="AD77" s="1" t="s">
        <v>98</v>
      </c>
      <c r="AE77" s="14">
        <v>0.19400000000000001</v>
      </c>
      <c r="AF77" s="3">
        <v>1.1200000000000001</v>
      </c>
      <c r="AG77" s="1" t="s">
        <v>98</v>
      </c>
      <c r="AH77" s="2">
        <v>20</v>
      </c>
      <c r="AI77" s="1" t="s">
        <v>98</v>
      </c>
      <c r="AJ77" s="1" t="s">
        <v>98</v>
      </c>
      <c r="AK77" s="1" t="s">
        <v>98</v>
      </c>
      <c r="AL77" s="1" t="s">
        <v>98</v>
      </c>
      <c r="AM77" s="3">
        <v>5.09</v>
      </c>
      <c r="AN77" s="3">
        <v>2.68</v>
      </c>
      <c r="AO77" s="3">
        <v>1.51</v>
      </c>
      <c r="AP77" s="3">
        <v>1.62</v>
      </c>
      <c r="AQ77" s="3">
        <v>1.41</v>
      </c>
      <c r="AR77" s="3">
        <v>1.05</v>
      </c>
      <c r="AS77" s="14">
        <v>0.6</v>
      </c>
      <c r="AT77" s="14">
        <v>0.85299999999999998</v>
      </c>
      <c r="AU77" s="1">
        <v>0.82499999999999996</v>
      </c>
      <c r="AV77" s="14">
        <v>0.65200000000000002</v>
      </c>
      <c r="AW77" s="1">
        <v>0.49099999999999999</v>
      </c>
      <c r="AX77" s="15">
        <v>4.3799999999999999E-2</v>
      </c>
      <c r="AY77" s="15">
        <v>6.0600000000000001E-2</v>
      </c>
      <c r="AZ77" s="1" t="s">
        <v>98</v>
      </c>
      <c r="BA77" s="1" t="s">
        <v>98</v>
      </c>
      <c r="BB77" s="1" t="s">
        <v>98</v>
      </c>
      <c r="BC77" s="1" t="s">
        <v>98</v>
      </c>
      <c r="BD77" s="1" t="s">
        <v>98</v>
      </c>
      <c r="BE77" s="1" t="s">
        <v>98</v>
      </c>
      <c r="BF77" s="1" t="s">
        <v>98</v>
      </c>
      <c r="BG77" s="3">
        <v>2.4300000000000002</v>
      </c>
      <c r="BH77" s="16" t="s">
        <v>98</v>
      </c>
      <c r="BI77" s="17">
        <v>0.371</v>
      </c>
      <c r="BJ77" s="1">
        <v>5.68</v>
      </c>
      <c r="BK77" s="3">
        <v>2.2400000000000002</v>
      </c>
      <c r="BL77" s="1">
        <v>1.31</v>
      </c>
      <c r="BM77" s="3">
        <v>3.33</v>
      </c>
      <c r="BN77" s="3">
        <v>1.68</v>
      </c>
      <c r="BO77" s="3">
        <v>1.18</v>
      </c>
      <c r="BP77" s="14">
        <v>0.67700000000000005</v>
      </c>
      <c r="BQ77" s="1">
        <v>2.54</v>
      </c>
      <c r="BR77" s="1">
        <v>4.34</v>
      </c>
      <c r="BS77" s="1">
        <v>1.71</v>
      </c>
      <c r="BT77" s="1">
        <v>0.49099999999999999</v>
      </c>
      <c r="BU77" s="1">
        <v>0.69899999999999995</v>
      </c>
      <c r="BV77" s="1">
        <v>1.22</v>
      </c>
      <c r="BW77" s="35" t="s">
        <v>98</v>
      </c>
      <c r="BX77" s="35" t="s">
        <v>98</v>
      </c>
      <c r="BY77" s="2">
        <v>13</v>
      </c>
      <c r="BZ77" s="2">
        <v>11</v>
      </c>
      <c r="CA77" s="2">
        <v>16</v>
      </c>
      <c r="CB77" s="35" t="s">
        <v>98</v>
      </c>
      <c r="CC77" s="35" t="s">
        <v>98</v>
      </c>
      <c r="CD77" s="1" t="s">
        <v>98</v>
      </c>
      <c r="CE77" s="1" t="s">
        <v>98</v>
      </c>
      <c r="CF77" s="1" t="s">
        <v>98</v>
      </c>
      <c r="CG77" s="4">
        <f>Beams!$B$11/F77</f>
        <v>5793.8144329896904</v>
      </c>
      <c r="CH77" s="4">
        <f>Beams!$B$9/AO77</f>
        <v>7443.7086092715235</v>
      </c>
      <c r="CI77" s="4">
        <f>Beams!$C$9/AS77</f>
        <v>18733.333333333336</v>
      </c>
      <c r="CJ77" s="4">
        <f>1.5*Beams!$B$8/(O77*V77)</f>
        <v>13488</v>
      </c>
      <c r="CK77" s="4">
        <f>1.5*Beams!$C$8/(G77*V77)</f>
        <v>22480</v>
      </c>
      <c r="CL77" s="4">
        <f>Beams!$B$12*V77/AX77</f>
        <v>64155.251141552515</v>
      </c>
      <c r="CN77">
        <f t="shared" si="2"/>
        <v>117964.41343259382</v>
      </c>
      <c r="CO77" s="4">
        <f t="shared" si="3"/>
        <v>122007.68666152113</v>
      </c>
      <c r="CP77" s="4"/>
      <c r="CQ77" s="3">
        <f>MIN(Beams!$B$21:$B$22)/MAX(CL77:CP77)-1</f>
        <v>-0.8360759018775199</v>
      </c>
    </row>
    <row r="78" spans="1:95" x14ac:dyDescent="0.55000000000000004">
      <c r="A78" s="1" t="s">
        <v>542</v>
      </c>
      <c r="B78" s="1" t="s">
        <v>617</v>
      </c>
      <c r="C78" s="1" t="s">
        <v>617</v>
      </c>
      <c r="D78" s="1" t="s">
        <v>98</v>
      </c>
      <c r="E78" s="2">
        <v>18.5</v>
      </c>
      <c r="F78" s="3">
        <v>5.44</v>
      </c>
      <c r="G78" s="3">
        <v>4</v>
      </c>
      <c r="H78" s="11" t="s">
        <v>98</v>
      </c>
      <c r="I78" s="1" t="s">
        <v>98</v>
      </c>
      <c r="J78" s="1" t="s">
        <v>98</v>
      </c>
      <c r="K78" s="1" t="s">
        <v>98</v>
      </c>
      <c r="L78" s="1" t="s">
        <v>98</v>
      </c>
      <c r="M78" s="11" t="s">
        <v>98</v>
      </c>
      <c r="N78" s="11" t="s">
        <v>98</v>
      </c>
      <c r="O78" s="3">
        <v>4</v>
      </c>
      <c r="P78" s="1" t="s">
        <v>98</v>
      </c>
      <c r="Q78" s="1" t="s">
        <v>98</v>
      </c>
      <c r="R78" s="11" t="s">
        <v>98</v>
      </c>
      <c r="S78" s="13" t="s">
        <v>98</v>
      </c>
      <c r="T78" s="1" t="s">
        <v>98</v>
      </c>
      <c r="U78" s="13" t="s">
        <v>98</v>
      </c>
      <c r="V78" s="14">
        <v>0.75</v>
      </c>
      <c r="W78" s="1" t="s">
        <v>98</v>
      </c>
      <c r="X78" s="1" t="s">
        <v>98</v>
      </c>
      <c r="Y78" s="3">
        <v>1.1299999999999999</v>
      </c>
      <c r="Z78" s="13">
        <v>1.125</v>
      </c>
      <c r="AA78" s="13" t="s">
        <v>98</v>
      </c>
      <c r="AB78" s="3">
        <v>1.27</v>
      </c>
      <c r="AC78" s="3">
        <v>1.27</v>
      </c>
      <c r="AD78" s="1" t="s">
        <v>98</v>
      </c>
      <c r="AE78" s="14">
        <v>0.68</v>
      </c>
      <c r="AF78" s="14">
        <v>0.68</v>
      </c>
      <c r="AG78" s="1" t="s">
        <v>98</v>
      </c>
      <c r="AH78" s="3">
        <v>5.33</v>
      </c>
      <c r="AI78" s="1" t="s">
        <v>98</v>
      </c>
      <c r="AJ78" s="1" t="s">
        <v>98</v>
      </c>
      <c r="AK78" s="1" t="s">
        <v>98</v>
      </c>
      <c r="AL78" s="1" t="s">
        <v>98</v>
      </c>
      <c r="AM78" s="3">
        <v>7.62</v>
      </c>
      <c r="AN78" s="3">
        <v>5.0199999999999996</v>
      </c>
      <c r="AO78" s="3">
        <v>2.79</v>
      </c>
      <c r="AP78" s="3">
        <v>1.18</v>
      </c>
      <c r="AQ78" s="3">
        <v>7.62</v>
      </c>
      <c r="AR78" s="3">
        <v>5.0199999999999996</v>
      </c>
      <c r="AS78" s="3">
        <v>2.79</v>
      </c>
      <c r="AT78" s="3">
        <v>1.18</v>
      </c>
      <c r="AU78" s="1">
        <v>3.25</v>
      </c>
      <c r="AV78" s="14">
        <v>0.77400000000000002</v>
      </c>
      <c r="AW78" s="1">
        <v>1.81</v>
      </c>
      <c r="AX78" s="3">
        <v>1.02</v>
      </c>
      <c r="AY78" s="3">
        <v>1.1200000000000001</v>
      </c>
      <c r="AZ78" s="1" t="s">
        <v>98</v>
      </c>
      <c r="BA78" s="1" t="s">
        <v>98</v>
      </c>
      <c r="BB78" s="1" t="s">
        <v>98</v>
      </c>
      <c r="BC78" s="1" t="s">
        <v>98</v>
      </c>
      <c r="BD78" s="1" t="s">
        <v>98</v>
      </c>
      <c r="BE78" s="1" t="s">
        <v>98</v>
      </c>
      <c r="BF78" s="1" t="s">
        <v>98</v>
      </c>
      <c r="BG78" s="3">
        <v>2.1</v>
      </c>
      <c r="BH78" s="17">
        <v>0.64</v>
      </c>
      <c r="BI78" s="16">
        <v>1</v>
      </c>
      <c r="BJ78" s="2">
        <v>12</v>
      </c>
      <c r="BK78" s="3">
        <v>2.56</v>
      </c>
      <c r="BL78" s="4">
        <v>0</v>
      </c>
      <c r="BM78" s="3">
        <v>2.56</v>
      </c>
      <c r="BN78" s="3">
        <v>1.3</v>
      </c>
      <c r="BO78" s="3">
        <v>1.8</v>
      </c>
      <c r="BP78" s="3">
        <v>1.3</v>
      </c>
      <c r="BQ78" s="1">
        <v>4.6900000000000004</v>
      </c>
      <c r="BR78" s="1" t="s">
        <v>98</v>
      </c>
      <c r="BS78" s="1">
        <v>4.6900000000000004</v>
      </c>
      <c r="BT78" s="3">
        <v>2.5</v>
      </c>
      <c r="BU78" s="1">
        <v>1.81</v>
      </c>
      <c r="BV78" s="3">
        <v>2.5</v>
      </c>
      <c r="BW78" s="35" t="s">
        <v>98</v>
      </c>
      <c r="BX78" s="35" t="s">
        <v>98</v>
      </c>
      <c r="BY78" s="2">
        <v>12</v>
      </c>
      <c r="BZ78" s="2">
        <v>12</v>
      </c>
      <c r="CA78" s="2">
        <v>16</v>
      </c>
      <c r="CB78" s="35" t="s">
        <v>98</v>
      </c>
      <c r="CC78" s="35" t="s">
        <v>98</v>
      </c>
      <c r="CD78" s="1" t="s">
        <v>98</v>
      </c>
      <c r="CE78" s="1" t="s">
        <v>98</v>
      </c>
      <c r="CF78" s="1" t="s">
        <v>98</v>
      </c>
      <c r="CG78" s="4">
        <f>Beams!$B$11/F78</f>
        <v>2066.1764705882351</v>
      </c>
      <c r="CH78" s="4">
        <f>Beams!$B$9/AO78</f>
        <v>4028.673835125448</v>
      </c>
      <c r="CI78" s="4">
        <f>Beams!$C$9/AS78</f>
        <v>4028.673835125448</v>
      </c>
      <c r="CJ78" s="4">
        <f>1.5*Beams!$B$8/(O78*V78)</f>
        <v>5620</v>
      </c>
      <c r="CK78" s="4">
        <f>1.5*Beams!$C$8/(G78*V78)</f>
        <v>5620</v>
      </c>
      <c r="CL78" s="4">
        <f>Beams!$B$12*V78/AX78</f>
        <v>8264.7058823529405</v>
      </c>
      <c r="CN78">
        <f t="shared" si="2"/>
        <v>20053.803404729751</v>
      </c>
      <c r="CO78" s="4">
        <f t="shared" si="3"/>
        <v>20053.803404729751</v>
      </c>
      <c r="CP78" s="4"/>
      <c r="CQ78" s="3">
        <f>MIN(Beams!$B$21:$B$22)/MAX(CL78:CP78)-1</f>
        <v>-2.6829526371572321E-3</v>
      </c>
    </row>
    <row r="79" spans="1:95" x14ac:dyDescent="0.55000000000000004">
      <c r="A79" s="1" t="s">
        <v>542</v>
      </c>
      <c r="B79" s="1" t="s">
        <v>618</v>
      </c>
      <c r="C79" s="1" t="s">
        <v>618</v>
      </c>
      <c r="D79" s="1" t="s">
        <v>98</v>
      </c>
      <c r="E79" s="2">
        <v>15.7</v>
      </c>
      <c r="F79" s="3">
        <v>4.6100000000000003</v>
      </c>
      <c r="G79" s="3">
        <v>4</v>
      </c>
      <c r="H79" s="11" t="s">
        <v>98</v>
      </c>
      <c r="I79" s="1" t="s">
        <v>98</v>
      </c>
      <c r="J79" s="1" t="s">
        <v>98</v>
      </c>
      <c r="K79" s="1" t="s">
        <v>98</v>
      </c>
      <c r="L79" s="1" t="s">
        <v>98</v>
      </c>
      <c r="M79" s="11" t="s">
        <v>98</v>
      </c>
      <c r="N79" s="11" t="s">
        <v>98</v>
      </c>
      <c r="O79" s="3">
        <v>4</v>
      </c>
      <c r="P79" s="1" t="s">
        <v>98</v>
      </c>
      <c r="Q79" s="1" t="s">
        <v>98</v>
      </c>
      <c r="R79" s="11" t="s">
        <v>98</v>
      </c>
      <c r="S79" s="13" t="s">
        <v>98</v>
      </c>
      <c r="T79" s="1" t="s">
        <v>98</v>
      </c>
      <c r="U79" s="13" t="s">
        <v>98</v>
      </c>
      <c r="V79" s="14">
        <v>0.625</v>
      </c>
      <c r="W79" s="1" t="s">
        <v>98</v>
      </c>
      <c r="X79" s="1" t="s">
        <v>98</v>
      </c>
      <c r="Y79" s="3">
        <v>1</v>
      </c>
      <c r="Z79" s="13">
        <v>1</v>
      </c>
      <c r="AA79" s="13" t="s">
        <v>98</v>
      </c>
      <c r="AB79" s="3">
        <v>1.22</v>
      </c>
      <c r="AC79" s="3">
        <v>1.22</v>
      </c>
      <c r="AD79" s="1" t="s">
        <v>98</v>
      </c>
      <c r="AE79" s="14">
        <v>0.57599999999999996</v>
      </c>
      <c r="AF79" s="14">
        <v>0.57599999999999996</v>
      </c>
      <c r="AG79" s="1" t="s">
        <v>98</v>
      </c>
      <c r="AH79" s="3">
        <v>6.4</v>
      </c>
      <c r="AI79" s="1" t="s">
        <v>98</v>
      </c>
      <c r="AJ79" s="1" t="s">
        <v>98</v>
      </c>
      <c r="AK79" s="1" t="s">
        <v>98</v>
      </c>
      <c r="AL79" s="1" t="s">
        <v>98</v>
      </c>
      <c r="AM79" s="3">
        <v>6.62</v>
      </c>
      <c r="AN79" s="3">
        <v>4.28</v>
      </c>
      <c r="AO79" s="3">
        <v>2.38</v>
      </c>
      <c r="AP79" s="3">
        <v>1.2</v>
      </c>
      <c r="AQ79" s="3">
        <v>6.62</v>
      </c>
      <c r="AR79" s="3">
        <v>4.28</v>
      </c>
      <c r="AS79" s="3">
        <v>2.38</v>
      </c>
      <c r="AT79" s="3">
        <v>1.2</v>
      </c>
      <c r="AU79" s="1">
        <v>2.76</v>
      </c>
      <c r="AV79" s="14">
        <v>0.77400000000000002</v>
      </c>
      <c r="AW79" s="3">
        <v>1.6</v>
      </c>
      <c r="AX79" s="14">
        <v>0.61</v>
      </c>
      <c r="AY79" s="14">
        <v>0.68</v>
      </c>
      <c r="AZ79" s="1" t="s">
        <v>98</v>
      </c>
      <c r="BA79" s="1" t="s">
        <v>98</v>
      </c>
      <c r="BB79" s="1" t="s">
        <v>98</v>
      </c>
      <c r="BC79" s="1" t="s">
        <v>98</v>
      </c>
      <c r="BD79" s="1" t="s">
        <v>98</v>
      </c>
      <c r="BE79" s="1" t="s">
        <v>98</v>
      </c>
      <c r="BF79" s="1" t="s">
        <v>98</v>
      </c>
      <c r="BG79" s="3">
        <v>2.13</v>
      </c>
      <c r="BH79" s="17">
        <v>0.63</v>
      </c>
      <c r="BI79" s="16">
        <v>1</v>
      </c>
      <c r="BJ79" s="1">
        <v>10.5</v>
      </c>
      <c r="BK79" s="3">
        <v>2.61</v>
      </c>
      <c r="BL79" s="4">
        <v>0</v>
      </c>
      <c r="BM79" s="3">
        <v>2.61</v>
      </c>
      <c r="BN79" s="3">
        <v>1.32</v>
      </c>
      <c r="BO79" s="1">
        <v>1.73</v>
      </c>
      <c r="BP79" s="3">
        <v>1.32</v>
      </c>
      <c r="BQ79" s="1">
        <v>4.0199999999999996</v>
      </c>
      <c r="BR79" s="1" t="s">
        <v>98</v>
      </c>
      <c r="BS79" s="1">
        <v>4.0199999999999996</v>
      </c>
      <c r="BT79" s="1">
        <v>2.09</v>
      </c>
      <c r="BU79" s="3">
        <v>1.6</v>
      </c>
      <c r="BV79" s="1">
        <v>2.09</v>
      </c>
      <c r="BW79" s="35" t="s">
        <v>98</v>
      </c>
      <c r="BX79" s="35" t="s">
        <v>98</v>
      </c>
      <c r="BY79" s="2">
        <v>12</v>
      </c>
      <c r="BZ79" s="2">
        <v>12</v>
      </c>
      <c r="CA79" s="2">
        <v>16</v>
      </c>
      <c r="CB79" s="35" t="s">
        <v>98</v>
      </c>
      <c r="CC79" s="35" t="s">
        <v>98</v>
      </c>
      <c r="CD79" s="1" t="s">
        <v>98</v>
      </c>
      <c r="CE79" s="1" t="s">
        <v>98</v>
      </c>
      <c r="CF79" s="1" t="s">
        <v>98</v>
      </c>
      <c r="CG79" s="4">
        <f>Beams!$B$11/F79</f>
        <v>2438.177874186551</v>
      </c>
      <c r="CH79" s="4">
        <f>Beams!$B$9/AO79</f>
        <v>4722.6890756302519</v>
      </c>
      <c r="CI79" s="4">
        <f>Beams!$C$9/AS79</f>
        <v>4722.6890756302519</v>
      </c>
      <c r="CJ79" s="4">
        <f>1.5*Beams!$B$8/(O79*V79)</f>
        <v>6744</v>
      </c>
      <c r="CK79" s="4">
        <f>1.5*Beams!$C$8/(G79*V79)</f>
        <v>6744</v>
      </c>
      <c r="CL79" s="4">
        <f>Beams!$B$12*V79/AX79</f>
        <v>11516.393442622952</v>
      </c>
      <c r="CN79">
        <f t="shared" si="2"/>
        <v>25991.257483734906</v>
      </c>
      <c r="CO79" s="4">
        <f t="shared" si="3"/>
        <v>25991.257483734906</v>
      </c>
      <c r="CP79" s="4"/>
      <c r="CQ79" s="3">
        <f>MIN(Beams!$B$21:$B$22)/MAX(CL79:CP79)-1</f>
        <v>-0.23051048943992725</v>
      </c>
    </row>
    <row r="80" spans="1:95" x14ac:dyDescent="0.55000000000000004">
      <c r="A80" s="1" t="s">
        <v>542</v>
      </c>
      <c r="B80" s="1" t="s">
        <v>619</v>
      </c>
      <c r="C80" s="1" t="s">
        <v>619</v>
      </c>
      <c r="D80" s="1" t="s">
        <v>98</v>
      </c>
      <c r="E80" s="2">
        <v>12.8</v>
      </c>
      <c r="F80" s="3">
        <v>3.75</v>
      </c>
      <c r="G80" s="3">
        <v>4</v>
      </c>
      <c r="H80" s="11" t="s">
        <v>98</v>
      </c>
      <c r="I80" s="1" t="s">
        <v>98</v>
      </c>
      <c r="J80" s="1" t="s">
        <v>98</v>
      </c>
      <c r="K80" s="1" t="s">
        <v>98</v>
      </c>
      <c r="L80" s="1" t="s">
        <v>98</v>
      </c>
      <c r="M80" s="11" t="s">
        <v>98</v>
      </c>
      <c r="N80" s="11" t="s">
        <v>98</v>
      </c>
      <c r="O80" s="3">
        <v>4</v>
      </c>
      <c r="P80" s="1" t="s">
        <v>98</v>
      </c>
      <c r="Q80" s="1" t="s">
        <v>98</v>
      </c>
      <c r="R80" s="11" t="s">
        <v>98</v>
      </c>
      <c r="S80" s="13" t="s">
        <v>98</v>
      </c>
      <c r="T80" s="1" t="s">
        <v>98</v>
      </c>
      <c r="U80" s="13" t="s">
        <v>98</v>
      </c>
      <c r="V80" s="14">
        <v>0.5</v>
      </c>
      <c r="W80" s="1" t="s">
        <v>98</v>
      </c>
      <c r="X80" s="1" t="s">
        <v>98</v>
      </c>
      <c r="Y80" s="14">
        <v>0.875</v>
      </c>
      <c r="Z80" s="13">
        <v>0.875</v>
      </c>
      <c r="AA80" s="13" t="s">
        <v>98</v>
      </c>
      <c r="AB80" s="3">
        <v>1.18</v>
      </c>
      <c r="AC80" s="3">
        <v>1.18</v>
      </c>
      <c r="AD80" s="1" t="s">
        <v>98</v>
      </c>
      <c r="AE80" s="14">
        <v>0.46899999999999997</v>
      </c>
      <c r="AF80" s="14">
        <v>0.46899999999999997</v>
      </c>
      <c r="AG80" s="1" t="s">
        <v>98</v>
      </c>
      <c r="AH80" s="3">
        <v>8</v>
      </c>
      <c r="AI80" s="1" t="s">
        <v>98</v>
      </c>
      <c r="AJ80" s="1" t="s">
        <v>98</v>
      </c>
      <c r="AK80" s="1" t="s">
        <v>98</v>
      </c>
      <c r="AL80" s="1" t="s">
        <v>98</v>
      </c>
      <c r="AM80" s="3">
        <v>5.52</v>
      </c>
      <c r="AN80" s="3">
        <v>3.5</v>
      </c>
      <c r="AO80" s="3">
        <v>1.96</v>
      </c>
      <c r="AP80" s="3">
        <v>1.21</v>
      </c>
      <c r="AQ80" s="3">
        <v>5.52</v>
      </c>
      <c r="AR80" s="3">
        <v>3.5</v>
      </c>
      <c r="AS80" s="3">
        <v>1.96</v>
      </c>
      <c r="AT80" s="3">
        <v>1.21</v>
      </c>
      <c r="AU80" s="1">
        <v>2.25</v>
      </c>
      <c r="AV80" s="14">
        <v>0.77600000000000002</v>
      </c>
      <c r="AW80" s="1">
        <v>1.35</v>
      </c>
      <c r="AX80" s="14">
        <v>0.32200000000000001</v>
      </c>
      <c r="AY80" s="14">
        <v>0.36599999999999999</v>
      </c>
      <c r="AZ80" s="1" t="s">
        <v>98</v>
      </c>
      <c r="BA80" s="1" t="s">
        <v>98</v>
      </c>
      <c r="BB80" s="1" t="s">
        <v>98</v>
      </c>
      <c r="BC80" s="1" t="s">
        <v>98</v>
      </c>
      <c r="BD80" s="1" t="s">
        <v>98</v>
      </c>
      <c r="BE80" s="1" t="s">
        <v>98</v>
      </c>
      <c r="BF80" s="1" t="s">
        <v>98</v>
      </c>
      <c r="BG80" s="3">
        <v>2.16</v>
      </c>
      <c r="BH80" s="17">
        <v>0.63</v>
      </c>
      <c r="BI80" s="16">
        <v>1</v>
      </c>
      <c r="BJ80" s="1">
        <v>8.7899999999999991</v>
      </c>
      <c r="BK80" s="3">
        <v>2.65</v>
      </c>
      <c r="BL80" s="4">
        <v>0</v>
      </c>
      <c r="BM80" s="3">
        <v>2.65</v>
      </c>
      <c r="BN80" s="3">
        <v>1.34</v>
      </c>
      <c r="BO80" s="1">
        <v>1.67</v>
      </c>
      <c r="BP80" s="3">
        <v>1.34</v>
      </c>
      <c r="BQ80" s="1">
        <v>3.32</v>
      </c>
      <c r="BR80" s="1" t="s">
        <v>98</v>
      </c>
      <c r="BS80" s="1">
        <v>3.32</v>
      </c>
      <c r="BT80" s="1">
        <v>1.68</v>
      </c>
      <c r="BU80" s="1">
        <v>1.35</v>
      </c>
      <c r="BV80" s="1">
        <v>1.68</v>
      </c>
      <c r="BW80" s="35" t="s">
        <v>98</v>
      </c>
      <c r="BX80" s="35" t="s">
        <v>98</v>
      </c>
      <c r="BY80" s="2">
        <v>12</v>
      </c>
      <c r="BZ80" s="2">
        <v>12</v>
      </c>
      <c r="CA80" s="2">
        <v>16</v>
      </c>
      <c r="CB80" s="35" t="s">
        <v>98</v>
      </c>
      <c r="CC80" s="35" t="s">
        <v>98</v>
      </c>
      <c r="CD80" s="1" t="s">
        <v>98</v>
      </c>
      <c r="CE80" s="1" t="s">
        <v>98</v>
      </c>
      <c r="CF80" s="1" t="s">
        <v>98</v>
      </c>
      <c r="CG80" s="4">
        <f>Beams!$B$11/F80</f>
        <v>2997.3333333333335</v>
      </c>
      <c r="CH80" s="4">
        <f>Beams!$B$9/AO80</f>
        <v>5734.6938775510207</v>
      </c>
      <c r="CI80" s="4">
        <f>Beams!$C$9/AS80</f>
        <v>5734.6938775510207</v>
      </c>
      <c r="CJ80" s="4">
        <f>1.5*Beams!$B$8/(O80*V80)</f>
        <v>8430</v>
      </c>
      <c r="CK80" s="4">
        <f>1.5*Beams!$C$8/(G80*V80)</f>
        <v>8430</v>
      </c>
      <c r="CL80" s="4">
        <f>Beams!$B$12*V80/AX80</f>
        <v>17453.416149068322</v>
      </c>
      <c r="CN80">
        <f t="shared" si="2"/>
        <v>36556.065500382523</v>
      </c>
      <c r="CO80" s="4">
        <f t="shared" si="3"/>
        <v>36556.065500382523</v>
      </c>
      <c r="CP80" s="4"/>
      <c r="CQ80" s="3">
        <f>MIN(Beams!$B$21:$B$22)/MAX(CL80:CP80)-1</f>
        <v>-0.45289517002887747</v>
      </c>
    </row>
    <row r="81" spans="1:95" x14ac:dyDescent="0.55000000000000004">
      <c r="A81" s="1" t="s">
        <v>542</v>
      </c>
      <c r="B81" s="1" t="s">
        <v>620</v>
      </c>
      <c r="C81" s="1" t="s">
        <v>620</v>
      </c>
      <c r="D81" s="1" t="s">
        <v>98</v>
      </c>
      <c r="E81" s="2">
        <v>11.3</v>
      </c>
      <c r="F81" s="3">
        <v>3.3</v>
      </c>
      <c r="G81" s="3">
        <v>4</v>
      </c>
      <c r="H81" s="11" t="s">
        <v>98</v>
      </c>
      <c r="I81" s="1" t="s">
        <v>98</v>
      </c>
      <c r="J81" s="1" t="s">
        <v>98</v>
      </c>
      <c r="K81" s="1" t="s">
        <v>98</v>
      </c>
      <c r="L81" s="1" t="s">
        <v>98</v>
      </c>
      <c r="M81" s="11" t="s">
        <v>98</v>
      </c>
      <c r="N81" s="11" t="s">
        <v>98</v>
      </c>
      <c r="O81" s="3">
        <v>4</v>
      </c>
      <c r="P81" s="1" t="s">
        <v>98</v>
      </c>
      <c r="Q81" s="1" t="s">
        <v>98</v>
      </c>
      <c r="R81" s="11" t="s">
        <v>98</v>
      </c>
      <c r="S81" s="13" t="s">
        <v>98</v>
      </c>
      <c r="T81" s="1" t="s">
        <v>98</v>
      </c>
      <c r="U81" s="13" t="s">
        <v>98</v>
      </c>
      <c r="V81" s="14">
        <v>0.438</v>
      </c>
      <c r="W81" s="1" t="s">
        <v>98</v>
      </c>
      <c r="X81" s="1" t="s">
        <v>98</v>
      </c>
      <c r="Y81" s="14">
        <v>0.81299999999999994</v>
      </c>
      <c r="Z81" s="13">
        <v>0.8125</v>
      </c>
      <c r="AA81" s="13" t="s">
        <v>98</v>
      </c>
      <c r="AB81" s="3">
        <v>1.1499999999999999</v>
      </c>
      <c r="AC81" s="3">
        <v>1.1499999999999999</v>
      </c>
      <c r="AD81" s="1" t="s">
        <v>98</v>
      </c>
      <c r="AE81" s="14">
        <v>0.41299999999999998</v>
      </c>
      <c r="AF81" s="14">
        <v>0.41299999999999998</v>
      </c>
      <c r="AG81" s="1" t="s">
        <v>98</v>
      </c>
      <c r="AH81" s="3">
        <v>9.1300000000000008</v>
      </c>
      <c r="AI81" s="1" t="s">
        <v>98</v>
      </c>
      <c r="AJ81" s="1" t="s">
        <v>98</v>
      </c>
      <c r="AK81" s="1" t="s">
        <v>98</v>
      </c>
      <c r="AL81" s="1" t="s">
        <v>98</v>
      </c>
      <c r="AM81" s="3">
        <v>4.93</v>
      </c>
      <c r="AN81" s="3">
        <v>3.1</v>
      </c>
      <c r="AO81" s="3">
        <v>1.73</v>
      </c>
      <c r="AP81" s="3">
        <v>1.22</v>
      </c>
      <c r="AQ81" s="3">
        <v>4.93</v>
      </c>
      <c r="AR81" s="3">
        <v>3.1</v>
      </c>
      <c r="AS81" s="3">
        <v>1.73</v>
      </c>
      <c r="AT81" s="3">
        <v>1.22</v>
      </c>
      <c r="AU81" s="1">
        <v>1.99</v>
      </c>
      <c r="AV81" s="14">
        <v>0.77700000000000002</v>
      </c>
      <c r="AW81" s="1">
        <v>1.22</v>
      </c>
      <c r="AX81" s="14">
        <v>0.22</v>
      </c>
      <c r="AY81" s="14">
        <v>0.252</v>
      </c>
      <c r="AZ81" s="1" t="s">
        <v>98</v>
      </c>
      <c r="BA81" s="1" t="s">
        <v>98</v>
      </c>
      <c r="BB81" s="1" t="s">
        <v>98</v>
      </c>
      <c r="BC81" s="1" t="s">
        <v>98</v>
      </c>
      <c r="BD81" s="1" t="s">
        <v>98</v>
      </c>
      <c r="BE81" s="1" t="s">
        <v>98</v>
      </c>
      <c r="BF81" s="1" t="s">
        <v>98</v>
      </c>
      <c r="BG81" s="3">
        <v>2.1800000000000002</v>
      </c>
      <c r="BH81" s="17">
        <v>0.63</v>
      </c>
      <c r="BI81" s="16">
        <v>1</v>
      </c>
      <c r="BJ81" s="1">
        <v>7.86</v>
      </c>
      <c r="BK81" s="3">
        <v>2.67</v>
      </c>
      <c r="BL81" s="4">
        <v>0</v>
      </c>
      <c r="BM81" s="3">
        <v>2.67</v>
      </c>
      <c r="BN81" s="3">
        <v>1.36</v>
      </c>
      <c r="BO81" s="1">
        <v>1.63</v>
      </c>
      <c r="BP81" s="3">
        <v>1.36</v>
      </c>
      <c r="BQ81" s="1">
        <v>2.94</v>
      </c>
      <c r="BR81" s="1" t="s">
        <v>98</v>
      </c>
      <c r="BS81" s="1">
        <v>2.94</v>
      </c>
      <c r="BT81" s="1">
        <v>1.46</v>
      </c>
      <c r="BU81" s="1">
        <v>1.22</v>
      </c>
      <c r="BV81" s="1">
        <v>1.46</v>
      </c>
      <c r="BW81" s="35" t="s">
        <v>98</v>
      </c>
      <c r="BX81" s="35" t="s">
        <v>98</v>
      </c>
      <c r="BY81" s="2">
        <v>12</v>
      </c>
      <c r="BZ81" s="2">
        <v>12</v>
      </c>
      <c r="CA81" s="2">
        <v>16</v>
      </c>
      <c r="CB81" s="35" t="s">
        <v>98</v>
      </c>
      <c r="CC81" s="35" t="s">
        <v>98</v>
      </c>
      <c r="CD81" s="1" t="s">
        <v>98</v>
      </c>
      <c r="CE81" s="1" t="s">
        <v>98</v>
      </c>
      <c r="CF81" s="1" t="s">
        <v>98</v>
      </c>
      <c r="CG81" s="4">
        <f>Beams!$B$11/F81</f>
        <v>3406.0606060606065</v>
      </c>
      <c r="CH81" s="4">
        <f>Beams!$B$9/AO81</f>
        <v>6497.1098265895953</v>
      </c>
      <c r="CI81" s="4">
        <f>Beams!$C$9/AS81</f>
        <v>6497.1098265895953</v>
      </c>
      <c r="CJ81" s="4">
        <f>1.5*Beams!$B$8/(O81*V81)</f>
        <v>9623.2876712328762</v>
      </c>
      <c r="CK81" s="4">
        <f>1.5*Beams!$C$8/(G81*V81)</f>
        <v>9623.2876712328762</v>
      </c>
      <c r="CL81" s="4">
        <f>Beams!$B$12*V81/AX81</f>
        <v>22377.81818181818</v>
      </c>
      <c r="CN81">
        <f t="shared" si="2"/>
        <v>45266.902137511635</v>
      </c>
      <c r="CO81" s="4">
        <f t="shared" si="3"/>
        <v>45266.902137511635</v>
      </c>
      <c r="CP81" s="4"/>
      <c r="CQ81" s="3">
        <f>MIN(Beams!$B$21:$B$22)/MAX(CL81:CP81)-1</f>
        <v>-0.55817608328389534</v>
      </c>
    </row>
    <row r="82" spans="1:95" x14ac:dyDescent="0.55000000000000004">
      <c r="A82" s="1" t="s">
        <v>542</v>
      </c>
      <c r="B82" s="1" t="s">
        <v>621</v>
      </c>
      <c r="C82" s="1" t="s">
        <v>621</v>
      </c>
      <c r="D82" s="1" t="s">
        <v>98</v>
      </c>
      <c r="E82" s="3">
        <v>9.8000000000000007</v>
      </c>
      <c r="F82" s="3">
        <v>2.86</v>
      </c>
      <c r="G82" s="3">
        <v>4</v>
      </c>
      <c r="H82" s="11" t="s">
        <v>98</v>
      </c>
      <c r="I82" s="1" t="s">
        <v>98</v>
      </c>
      <c r="J82" s="1" t="s">
        <v>98</v>
      </c>
      <c r="K82" s="1" t="s">
        <v>98</v>
      </c>
      <c r="L82" s="1" t="s">
        <v>98</v>
      </c>
      <c r="M82" s="11" t="s">
        <v>98</v>
      </c>
      <c r="N82" s="11" t="s">
        <v>98</v>
      </c>
      <c r="O82" s="3">
        <v>4</v>
      </c>
      <c r="P82" s="1" t="s">
        <v>98</v>
      </c>
      <c r="Q82" s="1" t="s">
        <v>98</v>
      </c>
      <c r="R82" s="11" t="s">
        <v>98</v>
      </c>
      <c r="S82" s="13" t="s">
        <v>98</v>
      </c>
      <c r="T82" s="1" t="s">
        <v>98</v>
      </c>
      <c r="U82" s="13" t="s">
        <v>98</v>
      </c>
      <c r="V82" s="14">
        <v>0.375</v>
      </c>
      <c r="W82" s="1" t="s">
        <v>98</v>
      </c>
      <c r="X82" s="1" t="s">
        <v>98</v>
      </c>
      <c r="Y82" s="14">
        <v>0.75</v>
      </c>
      <c r="Z82" s="13">
        <v>0.75</v>
      </c>
      <c r="AA82" s="13" t="s">
        <v>98</v>
      </c>
      <c r="AB82" s="3">
        <v>1.1299999999999999</v>
      </c>
      <c r="AC82" s="3">
        <v>1.1299999999999999</v>
      </c>
      <c r="AD82" s="1" t="s">
        <v>98</v>
      </c>
      <c r="AE82" s="14">
        <v>0.35799999999999998</v>
      </c>
      <c r="AF82" s="14">
        <v>0.35799999999999998</v>
      </c>
      <c r="AG82" s="1" t="s">
        <v>98</v>
      </c>
      <c r="AH82" s="2">
        <v>10.7</v>
      </c>
      <c r="AI82" s="1" t="s">
        <v>98</v>
      </c>
      <c r="AJ82" s="1" t="s">
        <v>98</v>
      </c>
      <c r="AK82" s="1" t="s">
        <v>98</v>
      </c>
      <c r="AL82" s="1" t="s">
        <v>98</v>
      </c>
      <c r="AM82" s="3">
        <v>4.32</v>
      </c>
      <c r="AN82" s="3">
        <v>2.69</v>
      </c>
      <c r="AO82" s="3">
        <v>1.5</v>
      </c>
      <c r="AP82" s="3">
        <v>1.23</v>
      </c>
      <c r="AQ82" s="3">
        <v>4.32</v>
      </c>
      <c r="AR82" s="3">
        <v>2.69</v>
      </c>
      <c r="AS82" s="3">
        <v>1.5</v>
      </c>
      <c r="AT82" s="3">
        <v>1.23</v>
      </c>
      <c r="AU82" s="1">
        <v>1.73</v>
      </c>
      <c r="AV82" s="14">
        <v>0.77900000000000003</v>
      </c>
      <c r="AW82" s="1">
        <v>1.08</v>
      </c>
      <c r="AX82" s="14">
        <v>0.14099999999999999</v>
      </c>
      <c r="AY82" s="14">
        <v>0.16200000000000001</v>
      </c>
      <c r="AZ82" s="1" t="s">
        <v>98</v>
      </c>
      <c r="BA82" s="1" t="s">
        <v>98</v>
      </c>
      <c r="BB82" s="1" t="s">
        <v>98</v>
      </c>
      <c r="BC82" s="1" t="s">
        <v>98</v>
      </c>
      <c r="BD82" s="1" t="s">
        <v>98</v>
      </c>
      <c r="BE82" s="1" t="s">
        <v>98</v>
      </c>
      <c r="BF82" s="1" t="s">
        <v>98</v>
      </c>
      <c r="BG82" s="3">
        <v>2.19</v>
      </c>
      <c r="BH82" s="17">
        <v>0.63</v>
      </c>
      <c r="BI82" s="16">
        <v>1</v>
      </c>
      <c r="BJ82" s="1">
        <v>6.91</v>
      </c>
      <c r="BK82" s="3">
        <v>2.7</v>
      </c>
      <c r="BL82" s="4">
        <v>0</v>
      </c>
      <c r="BM82" s="3">
        <v>2.7</v>
      </c>
      <c r="BN82" s="3">
        <v>1.36</v>
      </c>
      <c r="BO82" s="3">
        <v>1.6</v>
      </c>
      <c r="BP82" s="3">
        <v>1.36</v>
      </c>
      <c r="BQ82" s="1">
        <v>2.56</v>
      </c>
      <c r="BR82" s="1" t="s">
        <v>98</v>
      </c>
      <c r="BS82" s="1">
        <v>2.56</v>
      </c>
      <c r="BT82" s="1">
        <v>1.27</v>
      </c>
      <c r="BU82" s="1">
        <v>1.08</v>
      </c>
      <c r="BV82" s="1">
        <v>1.27</v>
      </c>
      <c r="BW82" s="35" t="s">
        <v>98</v>
      </c>
      <c r="BX82" s="35" t="s">
        <v>98</v>
      </c>
      <c r="BY82" s="2">
        <v>12</v>
      </c>
      <c r="BZ82" s="2">
        <v>12</v>
      </c>
      <c r="CA82" s="2">
        <v>16</v>
      </c>
      <c r="CB82" s="35" t="s">
        <v>98</v>
      </c>
      <c r="CC82" s="35" t="s">
        <v>98</v>
      </c>
      <c r="CD82" s="1" t="s">
        <v>98</v>
      </c>
      <c r="CE82" s="1" t="s">
        <v>98</v>
      </c>
      <c r="CF82" s="1" t="s">
        <v>98</v>
      </c>
      <c r="CG82" s="4">
        <f>Beams!$B$11/F82</f>
        <v>3930.0699300699303</v>
      </c>
      <c r="CH82" s="4">
        <f>Beams!$B$9/AO82</f>
        <v>7493.333333333333</v>
      </c>
      <c r="CI82" s="4">
        <f>Beams!$C$9/AS82</f>
        <v>7493.333333333333</v>
      </c>
      <c r="CJ82" s="4">
        <f>1.5*Beams!$B$8/(O82*V82)</f>
        <v>11240</v>
      </c>
      <c r="CK82" s="4">
        <f>1.5*Beams!$C$8/(G82*V82)</f>
        <v>11240</v>
      </c>
      <c r="CL82" s="4">
        <f>Beams!$B$12*V82/AX82</f>
        <v>29893.617021276597</v>
      </c>
      <c r="CN82">
        <f t="shared" si="2"/>
        <v>58461.446606413934</v>
      </c>
      <c r="CO82" s="4">
        <f t="shared" si="3"/>
        <v>58461.446606413934</v>
      </c>
      <c r="CP82" s="4"/>
      <c r="CQ82" s="3">
        <f>MIN(Beams!$B$21:$B$22)/MAX(CL82:CP82)-1</f>
        <v>-0.6578941993233921</v>
      </c>
    </row>
    <row r="83" spans="1:95" x14ac:dyDescent="0.55000000000000004">
      <c r="A83" s="1" t="s">
        <v>542</v>
      </c>
      <c r="B83" s="1" t="s">
        <v>622</v>
      </c>
      <c r="C83" s="1" t="s">
        <v>622</v>
      </c>
      <c r="D83" s="1" t="s">
        <v>98</v>
      </c>
      <c r="E83" s="3">
        <v>8.1999999999999993</v>
      </c>
      <c r="F83" s="3">
        <v>2.4</v>
      </c>
      <c r="G83" s="3">
        <v>4</v>
      </c>
      <c r="H83" s="11" t="s">
        <v>98</v>
      </c>
      <c r="I83" s="1" t="s">
        <v>98</v>
      </c>
      <c r="J83" s="1" t="s">
        <v>98</v>
      </c>
      <c r="K83" s="1" t="s">
        <v>98</v>
      </c>
      <c r="L83" s="1" t="s">
        <v>98</v>
      </c>
      <c r="M83" s="11" t="s">
        <v>98</v>
      </c>
      <c r="N83" s="11" t="s">
        <v>98</v>
      </c>
      <c r="O83" s="3">
        <v>4</v>
      </c>
      <c r="P83" s="1" t="s">
        <v>98</v>
      </c>
      <c r="Q83" s="1" t="s">
        <v>98</v>
      </c>
      <c r="R83" s="11" t="s">
        <v>98</v>
      </c>
      <c r="S83" s="13" t="s">
        <v>98</v>
      </c>
      <c r="T83" s="1" t="s">
        <v>98</v>
      </c>
      <c r="U83" s="13" t="s">
        <v>98</v>
      </c>
      <c r="V83" s="14">
        <v>0.313</v>
      </c>
      <c r="W83" s="1" t="s">
        <v>98</v>
      </c>
      <c r="X83" s="1" t="s">
        <v>98</v>
      </c>
      <c r="Y83" s="14">
        <v>0.68799999999999994</v>
      </c>
      <c r="Z83" s="13">
        <v>0.6875</v>
      </c>
      <c r="AA83" s="13" t="s">
        <v>98</v>
      </c>
      <c r="AB83" s="3">
        <v>1.1100000000000001</v>
      </c>
      <c r="AC83" s="3">
        <v>1.1100000000000001</v>
      </c>
      <c r="AD83" s="1" t="s">
        <v>98</v>
      </c>
      <c r="AE83" s="14">
        <v>0.3</v>
      </c>
      <c r="AF83" s="14">
        <v>0.3</v>
      </c>
      <c r="AG83" s="1" t="s">
        <v>98</v>
      </c>
      <c r="AH83" s="2">
        <v>12.8</v>
      </c>
      <c r="AI83" s="1" t="s">
        <v>98</v>
      </c>
      <c r="AJ83" s="1" t="s">
        <v>98</v>
      </c>
      <c r="AK83" s="1" t="s">
        <v>98</v>
      </c>
      <c r="AL83" s="1" t="s">
        <v>98</v>
      </c>
      <c r="AM83" s="3">
        <v>3.67</v>
      </c>
      <c r="AN83" s="3">
        <v>2.2599999999999998</v>
      </c>
      <c r="AO83" s="3">
        <v>1.27</v>
      </c>
      <c r="AP83" s="3">
        <v>1.24</v>
      </c>
      <c r="AQ83" s="3">
        <v>3.67</v>
      </c>
      <c r="AR83" s="3">
        <v>2.2599999999999998</v>
      </c>
      <c r="AS83" s="3">
        <v>1.27</v>
      </c>
      <c r="AT83" s="3">
        <v>1.24</v>
      </c>
      <c r="AU83" s="1">
        <v>1.46</v>
      </c>
      <c r="AV83" s="14">
        <v>0.78100000000000003</v>
      </c>
      <c r="AW83" s="14">
        <v>0.93</v>
      </c>
      <c r="AX83" s="15">
        <v>8.3199999999999996E-2</v>
      </c>
      <c r="AY83" s="15">
        <v>9.6299999999999997E-2</v>
      </c>
      <c r="AZ83" s="1" t="s">
        <v>98</v>
      </c>
      <c r="BA83" s="1" t="s">
        <v>98</v>
      </c>
      <c r="BB83" s="1" t="s">
        <v>98</v>
      </c>
      <c r="BC83" s="1" t="s">
        <v>98</v>
      </c>
      <c r="BD83" s="1" t="s">
        <v>98</v>
      </c>
      <c r="BE83" s="1" t="s">
        <v>98</v>
      </c>
      <c r="BF83" s="1" t="s">
        <v>98</v>
      </c>
      <c r="BG83" s="3">
        <v>2.21</v>
      </c>
      <c r="BH83" s="17">
        <v>0.63</v>
      </c>
      <c r="BI83" s="16">
        <v>1</v>
      </c>
      <c r="BJ83" s="1">
        <v>5.88</v>
      </c>
      <c r="BK83" s="3">
        <v>2.72</v>
      </c>
      <c r="BL83" s="4">
        <v>0</v>
      </c>
      <c r="BM83" s="3">
        <v>2.72</v>
      </c>
      <c r="BN83" s="3">
        <v>1.37</v>
      </c>
      <c r="BO83" s="1">
        <v>1.57</v>
      </c>
      <c r="BP83" s="3">
        <v>1.37</v>
      </c>
      <c r="BQ83" s="1">
        <v>2.16</v>
      </c>
      <c r="BR83" s="1" t="s">
        <v>98</v>
      </c>
      <c r="BS83" s="1">
        <v>2.16</v>
      </c>
      <c r="BT83" s="1">
        <v>1.07</v>
      </c>
      <c r="BU83" s="14">
        <v>0.93</v>
      </c>
      <c r="BV83" s="1">
        <v>1.07</v>
      </c>
      <c r="BW83" s="35" t="s">
        <v>98</v>
      </c>
      <c r="BX83" s="35" t="s">
        <v>98</v>
      </c>
      <c r="BY83" s="2">
        <v>12</v>
      </c>
      <c r="BZ83" s="2">
        <v>12</v>
      </c>
      <c r="CA83" s="2">
        <v>16</v>
      </c>
      <c r="CB83" s="35" t="s">
        <v>98</v>
      </c>
      <c r="CC83" s="35" t="s">
        <v>98</v>
      </c>
      <c r="CD83" s="1" t="s">
        <v>98</v>
      </c>
      <c r="CE83" s="1" t="s">
        <v>98</v>
      </c>
      <c r="CF83" s="1" t="s">
        <v>98</v>
      </c>
      <c r="CG83" s="4">
        <f>Beams!$B$11/F83</f>
        <v>4683.3333333333339</v>
      </c>
      <c r="CH83" s="4">
        <f>Beams!$B$9/AO83</f>
        <v>8850.393700787401</v>
      </c>
      <c r="CI83" s="4">
        <f>Beams!$C$9/AS83</f>
        <v>8850.393700787401</v>
      </c>
      <c r="CJ83" s="4">
        <f>1.5*Beams!$B$8/(O83*V83)</f>
        <v>13466.453674121405</v>
      </c>
      <c r="CK83" s="4">
        <f>1.5*Beams!$C$8/(G83*V83)</f>
        <v>13466.453674121405</v>
      </c>
      <c r="CL83" s="4">
        <f>Beams!$B$12*V83/AX83</f>
        <v>42285.096153846156</v>
      </c>
      <c r="CN83">
        <f t="shared" si="2"/>
        <v>80057.311065053669</v>
      </c>
      <c r="CO83" s="4">
        <f t="shared" si="3"/>
        <v>80057.311065053669</v>
      </c>
      <c r="CP83" s="4"/>
      <c r="CQ83" s="3">
        <f>MIN(Beams!$B$21:$B$22)/MAX(CL83:CP83)-1</f>
        <v>-0.7501789688670879</v>
      </c>
    </row>
    <row r="84" spans="1:95" x14ac:dyDescent="0.55000000000000004">
      <c r="A84" s="1" t="s">
        <v>542</v>
      </c>
      <c r="B84" s="1" t="s">
        <v>623</v>
      </c>
      <c r="C84" s="1" t="s">
        <v>623</v>
      </c>
      <c r="D84" s="1" t="s">
        <v>98</v>
      </c>
      <c r="E84" s="3">
        <v>6.6</v>
      </c>
      <c r="F84" s="3">
        <v>1.93</v>
      </c>
      <c r="G84" s="3">
        <v>4</v>
      </c>
      <c r="H84" s="11" t="s">
        <v>98</v>
      </c>
      <c r="I84" s="1" t="s">
        <v>98</v>
      </c>
      <c r="J84" s="1" t="s">
        <v>98</v>
      </c>
      <c r="K84" s="1" t="s">
        <v>98</v>
      </c>
      <c r="L84" s="1" t="s">
        <v>98</v>
      </c>
      <c r="M84" s="11" t="s">
        <v>98</v>
      </c>
      <c r="N84" s="11" t="s">
        <v>98</v>
      </c>
      <c r="O84" s="3">
        <v>4</v>
      </c>
      <c r="P84" s="1" t="s">
        <v>98</v>
      </c>
      <c r="Q84" s="1" t="s">
        <v>98</v>
      </c>
      <c r="R84" s="11" t="s">
        <v>98</v>
      </c>
      <c r="S84" s="13" t="s">
        <v>98</v>
      </c>
      <c r="T84" s="1" t="s">
        <v>98</v>
      </c>
      <c r="U84" s="13" t="s">
        <v>98</v>
      </c>
      <c r="V84" s="14">
        <v>0.25</v>
      </c>
      <c r="W84" s="1" t="s">
        <v>98</v>
      </c>
      <c r="X84" s="1" t="s">
        <v>98</v>
      </c>
      <c r="Y84" s="14">
        <v>0.625</v>
      </c>
      <c r="Z84" s="13">
        <v>0.625</v>
      </c>
      <c r="AA84" s="13" t="s">
        <v>98</v>
      </c>
      <c r="AB84" s="3">
        <v>1.08</v>
      </c>
      <c r="AC84" s="3">
        <v>1.08</v>
      </c>
      <c r="AD84" s="1" t="s">
        <v>98</v>
      </c>
      <c r="AE84" s="14">
        <v>0.24099999999999999</v>
      </c>
      <c r="AF84" s="14">
        <v>0.24099999999999999</v>
      </c>
      <c r="AG84" s="1" t="s">
        <v>98</v>
      </c>
      <c r="AH84" s="2">
        <v>16</v>
      </c>
      <c r="AI84" s="1" t="s">
        <v>98</v>
      </c>
      <c r="AJ84" s="1" t="s">
        <v>98</v>
      </c>
      <c r="AK84" s="1" t="s">
        <v>98</v>
      </c>
      <c r="AL84" s="1" t="s">
        <v>98</v>
      </c>
      <c r="AM84" s="3">
        <v>3</v>
      </c>
      <c r="AN84" s="3">
        <v>1.82</v>
      </c>
      <c r="AO84" s="3">
        <v>1.03</v>
      </c>
      <c r="AP84" s="3">
        <v>1.25</v>
      </c>
      <c r="AQ84" s="3">
        <v>3</v>
      </c>
      <c r="AR84" s="3">
        <v>1.82</v>
      </c>
      <c r="AS84" s="3">
        <v>1.03</v>
      </c>
      <c r="AT84" s="3">
        <v>1.25</v>
      </c>
      <c r="AU84" s="1">
        <v>1.19</v>
      </c>
      <c r="AV84" s="14">
        <v>0.78300000000000003</v>
      </c>
      <c r="AW84" s="1">
        <v>0.77800000000000002</v>
      </c>
      <c r="AX84" s="15">
        <v>4.3799999999999999E-2</v>
      </c>
      <c r="AY84" s="15">
        <v>5.0500000000000003E-2</v>
      </c>
      <c r="AZ84" s="1" t="s">
        <v>98</v>
      </c>
      <c r="BA84" s="1" t="s">
        <v>98</v>
      </c>
      <c r="BB84" s="1" t="s">
        <v>98</v>
      </c>
      <c r="BC84" s="1" t="s">
        <v>98</v>
      </c>
      <c r="BD84" s="1" t="s">
        <v>98</v>
      </c>
      <c r="BE84" s="1" t="s">
        <v>98</v>
      </c>
      <c r="BF84" s="1" t="s">
        <v>98</v>
      </c>
      <c r="BG84" s="3">
        <v>2.2200000000000002</v>
      </c>
      <c r="BH84" s="17">
        <v>0.63</v>
      </c>
      <c r="BI84" s="16">
        <v>1</v>
      </c>
      <c r="BJ84" s="1">
        <v>4.82</v>
      </c>
      <c r="BK84" s="3">
        <v>2.74</v>
      </c>
      <c r="BL84" s="4">
        <v>0</v>
      </c>
      <c r="BM84" s="3">
        <v>2.74</v>
      </c>
      <c r="BN84" s="3">
        <v>1.39</v>
      </c>
      <c r="BO84" s="1">
        <v>1.53</v>
      </c>
      <c r="BP84" s="3">
        <v>1.39</v>
      </c>
      <c r="BQ84" s="1">
        <v>1.76</v>
      </c>
      <c r="BR84" s="1" t="s">
        <v>98</v>
      </c>
      <c r="BS84" s="1">
        <v>1.76</v>
      </c>
      <c r="BT84" s="1">
        <v>0.85599999999999998</v>
      </c>
      <c r="BU84" s="1">
        <v>0.77800000000000002</v>
      </c>
      <c r="BV84" s="1">
        <v>0.85599999999999998</v>
      </c>
      <c r="BW84" s="35" t="s">
        <v>98</v>
      </c>
      <c r="BX84" s="35" t="s">
        <v>98</v>
      </c>
      <c r="BY84" s="2">
        <v>12</v>
      </c>
      <c r="BZ84" s="2">
        <v>12</v>
      </c>
      <c r="CA84" s="2">
        <v>16</v>
      </c>
      <c r="CB84" s="35" t="s">
        <v>98</v>
      </c>
      <c r="CC84" s="35" t="s">
        <v>98</v>
      </c>
      <c r="CD84" s="1" t="s">
        <v>98</v>
      </c>
      <c r="CE84" s="1" t="s">
        <v>98</v>
      </c>
      <c r="CF84" s="1" t="s">
        <v>98</v>
      </c>
      <c r="CG84" s="4">
        <f>Beams!$B$11/F84</f>
        <v>5823.8341968911918</v>
      </c>
      <c r="CH84" s="4">
        <f>Beams!$B$9/AO84</f>
        <v>10912.6213592233</v>
      </c>
      <c r="CI84" s="4">
        <f>Beams!$C$9/AS84</f>
        <v>10912.6213592233</v>
      </c>
      <c r="CJ84" s="4">
        <f>1.5*Beams!$B$8/(O84*V84)</f>
        <v>16860</v>
      </c>
      <c r="CK84" s="4">
        <f>1.5*Beams!$C$8/(G84*V84)</f>
        <v>16860</v>
      </c>
      <c r="CL84" s="4">
        <f>Beams!$B$12*V84/AX84</f>
        <v>64155.251141552515</v>
      </c>
      <c r="CN84">
        <f t="shared" si="2"/>
        <v>118173.34302361633</v>
      </c>
      <c r="CO84" s="4">
        <f t="shared" si="3"/>
        <v>118173.34302361633</v>
      </c>
      <c r="CP84" s="4"/>
      <c r="CQ84" s="3">
        <f>MIN(Beams!$B$21:$B$22)/MAX(CL84:CP84)-1</f>
        <v>-0.83075709387350494</v>
      </c>
    </row>
    <row r="85" spans="1:95" x14ac:dyDescent="0.55000000000000004">
      <c r="A85" s="1" t="s">
        <v>542</v>
      </c>
      <c r="B85" s="1" t="s">
        <v>624</v>
      </c>
      <c r="C85" s="1" t="s">
        <v>624</v>
      </c>
      <c r="D85" s="1" t="s">
        <v>98</v>
      </c>
      <c r="E85" s="2">
        <v>11.9</v>
      </c>
      <c r="F85" s="3">
        <v>3.5</v>
      </c>
      <c r="G85" s="3">
        <v>3.5</v>
      </c>
      <c r="H85" s="11" t="s">
        <v>98</v>
      </c>
      <c r="I85" s="1" t="s">
        <v>98</v>
      </c>
      <c r="J85" s="1" t="s">
        <v>98</v>
      </c>
      <c r="K85" s="1" t="s">
        <v>98</v>
      </c>
      <c r="L85" s="1" t="s">
        <v>98</v>
      </c>
      <c r="M85" s="11" t="s">
        <v>98</v>
      </c>
      <c r="N85" s="11" t="s">
        <v>98</v>
      </c>
      <c r="O85" s="3">
        <v>4</v>
      </c>
      <c r="P85" s="1" t="s">
        <v>98</v>
      </c>
      <c r="Q85" s="1" t="s">
        <v>98</v>
      </c>
      <c r="R85" s="11" t="s">
        <v>98</v>
      </c>
      <c r="S85" s="13" t="s">
        <v>98</v>
      </c>
      <c r="T85" s="1" t="s">
        <v>98</v>
      </c>
      <c r="U85" s="13" t="s">
        <v>98</v>
      </c>
      <c r="V85" s="14">
        <v>0.5</v>
      </c>
      <c r="W85" s="1" t="s">
        <v>98</v>
      </c>
      <c r="X85" s="1" t="s">
        <v>98</v>
      </c>
      <c r="Y85" s="14">
        <v>0.875</v>
      </c>
      <c r="Z85" s="13">
        <v>0.875</v>
      </c>
      <c r="AA85" s="13" t="s">
        <v>98</v>
      </c>
      <c r="AB85" s="14">
        <v>0.99399999999999999</v>
      </c>
      <c r="AC85" s="3">
        <v>1.24</v>
      </c>
      <c r="AD85" s="1" t="s">
        <v>98</v>
      </c>
      <c r="AE85" s="14">
        <v>0.438</v>
      </c>
      <c r="AF85" s="14">
        <v>0.5</v>
      </c>
      <c r="AG85" s="1" t="s">
        <v>98</v>
      </c>
      <c r="AH85" s="3">
        <v>8</v>
      </c>
      <c r="AI85" s="1" t="s">
        <v>98</v>
      </c>
      <c r="AJ85" s="1" t="s">
        <v>98</v>
      </c>
      <c r="AK85" s="1" t="s">
        <v>98</v>
      </c>
      <c r="AL85" s="1" t="s">
        <v>98</v>
      </c>
      <c r="AM85" s="3">
        <v>5.3</v>
      </c>
      <c r="AN85" s="3">
        <v>3.46</v>
      </c>
      <c r="AO85" s="3">
        <v>1.92</v>
      </c>
      <c r="AP85" s="3">
        <v>1.23</v>
      </c>
      <c r="AQ85" s="3">
        <v>3.76</v>
      </c>
      <c r="AR85" s="3">
        <v>2.69</v>
      </c>
      <c r="AS85" s="3">
        <v>1.5</v>
      </c>
      <c r="AT85" s="3">
        <v>1.04</v>
      </c>
      <c r="AU85" s="1">
        <v>1.79</v>
      </c>
      <c r="AV85" s="14">
        <v>0.71599999999999997</v>
      </c>
      <c r="AW85" s="1">
        <v>1.1599999999999999</v>
      </c>
      <c r="AX85" s="14">
        <v>0.30099999999999999</v>
      </c>
      <c r="AY85" s="14">
        <v>0.30199999999999999</v>
      </c>
      <c r="AZ85" s="1" t="s">
        <v>98</v>
      </c>
      <c r="BA85" s="1" t="s">
        <v>98</v>
      </c>
      <c r="BB85" s="1" t="s">
        <v>98</v>
      </c>
      <c r="BC85" s="1" t="s">
        <v>98</v>
      </c>
      <c r="BD85" s="1" t="s">
        <v>98</v>
      </c>
      <c r="BE85" s="1" t="s">
        <v>98</v>
      </c>
      <c r="BF85" s="1" t="s">
        <v>98</v>
      </c>
      <c r="BG85" s="3">
        <v>2.0299999999999998</v>
      </c>
      <c r="BH85" s="16" t="s">
        <v>98</v>
      </c>
      <c r="BI85" s="17">
        <v>0.75</v>
      </c>
      <c r="BJ85" s="1">
        <v>7.26</v>
      </c>
      <c r="BK85" s="3">
        <v>2.29</v>
      </c>
      <c r="BL85" s="14">
        <v>0.39700000000000002</v>
      </c>
      <c r="BM85" s="3">
        <v>2.66</v>
      </c>
      <c r="BN85" s="3">
        <v>1.41</v>
      </c>
      <c r="BO85" s="1">
        <v>1.54</v>
      </c>
      <c r="BP85" s="3">
        <v>1.06</v>
      </c>
      <c r="BQ85" s="1">
        <v>3.17</v>
      </c>
      <c r="BR85" s="1">
        <v>18.3</v>
      </c>
      <c r="BS85" s="1">
        <v>2.73</v>
      </c>
      <c r="BT85" s="1">
        <v>1.27</v>
      </c>
      <c r="BU85" s="1">
        <v>1.1599999999999999</v>
      </c>
      <c r="BV85" s="1">
        <v>1.69</v>
      </c>
      <c r="BW85" s="35" t="s">
        <v>98</v>
      </c>
      <c r="BX85" s="35" t="s">
        <v>98</v>
      </c>
      <c r="BY85" s="2">
        <v>11.5</v>
      </c>
      <c r="BZ85" s="2">
        <v>11</v>
      </c>
      <c r="CA85" s="2">
        <v>15</v>
      </c>
      <c r="CB85" s="35" t="s">
        <v>98</v>
      </c>
      <c r="CC85" s="35" t="s">
        <v>98</v>
      </c>
      <c r="CD85" s="1" t="s">
        <v>98</v>
      </c>
      <c r="CE85" s="1" t="s">
        <v>98</v>
      </c>
      <c r="CF85" s="1" t="s">
        <v>98</v>
      </c>
      <c r="CG85" s="4">
        <f>Beams!$B$11/F85</f>
        <v>3211.4285714285716</v>
      </c>
      <c r="CH85" s="4">
        <f>Beams!$B$9/AO85</f>
        <v>5854.166666666667</v>
      </c>
      <c r="CI85" s="4">
        <f>Beams!$C$9/AS85</f>
        <v>7493.333333333333</v>
      </c>
      <c r="CJ85" s="4">
        <f>1.5*Beams!$B$8/(O85*V85)</f>
        <v>8430</v>
      </c>
      <c r="CK85" s="4">
        <f>1.5*Beams!$C$8/(G85*V85)</f>
        <v>9634.2857142857138</v>
      </c>
      <c r="CL85" s="4">
        <f>Beams!$B$12*V85/AX85</f>
        <v>18671.09634551495</v>
      </c>
      <c r="CN85">
        <f t="shared" si="2"/>
        <v>39156.383025813033</v>
      </c>
      <c r="CO85" s="4">
        <f t="shared" si="3"/>
        <v>39981.070712746652</v>
      </c>
      <c r="CP85" s="4"/>
      <c r="CQ85" s="3">
        <f>MIN(Beams!$B$21:$B$22)/MAX(CL85:CP85)-1</f>
        <v>-0.49976327188196945</v>
      </c>
    </row>
    <row r="86" spans="1:95" x14ac:dyDescent="0.55000000000000004">
      <c r="A86" s="1" t="s">
        <v>542</v>
      </c>
      <c r="B86" s="1" t="s">
        <v>625</v>
      </c>
      <c r="C86" s="1" t="s">
        <v>625</v>
      </c>
      <c r="D86" s="1" t="s">
        <v>98</v>
      </c>
      <c r="E86" s="3">
        <v>9.1</v>
      </c>
      <c r="F86" s="3">
        <v>2.68</v>
      </c>
      <c r="G86" s="3">
        <v>3.5</v>
      </c>
      <c r="H86" s="11" t="s">
        <v>98</v>
      </c>
      <c r="I86" s="1" t="s">
        <v>98</v>
      </c>
      <c r="J86" s="1" t="s">
        <v>98</v>
      </c>
      <c r="K86" s="1" t="s">
        <v>98</v>
      </c>
      <c r="L86" s="1" t="s">
        <v>98</v>
      </c>
      <c r="M86" s="11" t="s">
        <v>98</v>
      </c>
      <c r="N86" s="11" t="s">
        <v>98</v>
      </c>
      <c r="O86" s="3">
        <v>4</v>
      </c>
      <c r="P86" s="1" t="s">
        <v>98</v>
      </c>
      <c r="Q86" s="1" t="s">
        <v>98</v>
      </c>
      <c r="R86" s="11" t="s">
        <v>98</v>
      </c>
      <c r="S86" s="13" t="s">
        <v>98</v>
      </c>
      <c r="T86" s="1" t="s">
        <v>98</v>
      </c>
      <c r="U86" s="13" t="s">
        <v>98</v>
      </c>
      <c r="V86" s="14">
        <v>0.375</v>
      </c>
      <c r="W86" s="1" t="s">
        <v>98</v>
      </c>
      <c r="X86" s="1" t="s">
        <v>98</v>
      </c>
      <c r="Y86" s="14">
        <v>0.75</v>
      </c>
      <c r="Z86" s="13">
        <v>0.75</v>
      </c>
      <c r="AA86" s="13" t="s">
        <v>98</v>
      </c>
      <c r="AB86" s="14">
        <v>0.94699999999999995</v>
      </c>
      <c r="AC86" s="3">
        <v>1.2</v>
      </c>
      <c r="AD86" s="1" t="s">
        <v>98</v>
      </c>
      <c r="AE86" s="14">
        <v>0.33500000000000002</v>
      </c>
      <c r="AF86" s="14">
        <v>0.42699999999999999</v>
      </c>
      <c r="AG86" s="1" t="s">
        <v>98</v>
      </c>
      <c r="AH86" s="2">
        <v>10.7</v>
      </c>
      <c r="AI86" s="1" t="s">
        <v>98</v>
      </c>
      <c r="AJ86" s="1" t="s">
        <v>98</v>
      </c>
      <c r="AK86" s="1" t="s">
        <v>98</v>
      </c>
      <c r="AL86" s="1" t="s">
        <v>98</v>
      </c>
      <c r="AM86" s="3">
        <v>4.1500000000000004</v>
      </c>
      <c r="AN86" s="3">
        <v>2.66</v>
      </c>
      <c r="AO86" s="3">
        <v>1.48</v>
      </c>
      <c r="AP86" s="3">
        <v>1.25</v>
      </c>
      <c r="AQ86" s="3">
        <v>2.96</v>
      </c>
      <c r="AR86" s="3">
        <v>2.06</v>
      </c>
      <c r="AS86" s="3">
        <v>1.1599999999999999</v>
      </c>
      <c r="AT86" s="3">
        <v>1.05</v>
      </c>
      <c r="AU86" s="1">
        <v>1.39</v>
      </c>
      <c r="AV86" s="14">
        <v>0.71899999999999997</v>
      </c>
      <c r="AW86" s="1">
        <v>0.93899999999999995</v>
      </c>
      <c r="AX86" s="14">
        <v>0.13200000000000001</v>
      </c>
      <c r="AY86" s="14">
        <v>0.13400000000000001</v>
      </c>
      <c r="AZ86" s="1" t="s">
        <v>98</v>
      </c>
      <c r="BA86" s="1" t="s">
        <v>98</v>
      </c>
      <c r="BB86" s="1" t="s">
        <v>98</v>
      </c>
      <c r="BC86" s="1" t="s">
        <v>98</v>
      </c>
      <c r="BD86" s="1" t="s">
        <v>98</v>
      </c>
      <c r="BE86" s="1" t="s">
        <v>98</v>
      </c>
      <c r="BF86" s="1" t="s">
        <v>98</v>
      </c>
      <c r="BG86" s="3">
        <v>2.06</v>
      </c>
      <c r="BH86" s="16" t="s">
        <v>98</v>
      </c>
      <c r="BI86" s="17">
        <v>0.755</v>
      </c>
      <c r="BJ86" s="1">
        <v>5.73</v>
      </c>
      <c r="BK86" s="3">
        <v>2.35</v>
      </c>
      <c r="BL86" s="14">
        <v>0.38700000000000001</v>
      </c>
      <c r="BM86" s="3">
        <v>2.69</v>
      </c>
      <c r="BN86" s="3">
        <v>1.43</v>
      </c>
      <c r="BO86" s="3">
        <v>1.48</v>
      </c>
      <c r="BP86" s="3">
        <v>1.08</v>
      </c>
      <c r="BQ86" s="1">
        <v>2.44</v>
      </c>
      <c r="BR86" s="1">
        <v>14.8</v>
      </c>
      <c r="BS86" s="1">
        <v>2.13</v>
      </c>
      <c r="BT86" s="1">
        <v>0.97199999999999998</v>
      </c>
      <c r="BU86" s="1">
        <v>0.93899999999999995</v>
      </c>
      <c r="BV86" s="1">
        <v>1.29</v>
      </c>
      <c r="BW86" s="35" t="s">
        <v>98</v>
      </c>
      <c r="BX86" s="35" t="s">
        <v>98</v>
      </c>
      <c r="BY86" s="2">
        <v>11.5</v>
      </c>
      <c r="BZ86" s="2">
        <v>11</v>
      </c>
      <c r="CA86" s="2">
        <v>15</v>
      </c>
      <c r="CB86" s="35" t="s">
        <v>98</v>
      </c>
      <c r="CC86" s="35" t="s">
        <v>98</v>
      </c>
      <c r="CD86" s="1" t="s">
        <v>98</v>
      </c>
      <c r="CE86" s="1" t="s">
        <v>98</v>
      </c>
      <c r="CF86" s="1" t="s">
        <v>98</v>
      </c>
      <c r="CG86" s="4">
        <f>Beams!$B$11/F86</f>
        <v>4194.0298507462685</v>
      </c>
      <c r="CH86" s="4">
        <f>Beams!$B$9/AO86</f>
        <v>7594.594594594595</v>
      </c>
      <c r="CI86" s="4">
        <f>Beams!$C$9/AS86</f>
        <v>9689.6551724137935</v>
      </c>
      <c r="CJ86" s="4">
        <f>1.5*Beams!$B$8/(O86*V86)</f>
        <v>11240</v>
      </c>
      <c r="CK86" s="4">
        <f>1.5*Beams!$C$8/(G86*V86)</f>
        <v>12845.714285714286</v>
      </c>
      <c r="CL86" s="4">
        <f>Beams!$B$12*V86/AX86</f>
        <v>31931.81818181818</v>
      </c>
      <c r="CN86">
        <f t="shared" si="2"/>
        <v>62443.99356646352</v>
      </c>
      <c r="CO86" s="4">
        <f t="shared" si="3"/>
        <v>63366.210704595156</v>
      </c>
      <c r="CP86" s="4"/>
      <c r="CQ86" s="3">
        <f>MIN(Beams!$B$21:$B$22)/MAX(CL86:CP86)-1</f>
        <v>-0.68437437275147572</v>
      </c>
    </row>
    <row r="87" spans="1:95" x14ac:dyDescent="0.55000000000000004">
      <c r="A87" s="1" t="s">
        <v>542</v>
      </c>
      <c r="B87" s="1" t="s">
        <v>626</v>
      </c>
      <c r="C87" s="1" t="s">
        <v>626</v>
      </c>
      <c r="D87" s="1" t="s">
        <v>98</v>
      </c>
      <c r="E87" s="3">
        <v>7.7</v>
      </c>
      <c r="F87" s="3">
        <v>2.25</v>
      </c>
      <c r="G87" s="3">
        <v>3.5</v>
      </c>
      <c r="H87" s="11" t="s">
        <v>98</v>
      </c>
      <c r="I87" s="1" t="s">
        <v>98</v>
      </c>
      <c r="J87" s="1" t="s">
        <v>98</v>
      </c>
      <c r="K87" s="1" t="s">
        <v>98</v>
      </c>
      <c r="L87" s="1" t="s">
        <v>98</v>
      </c>
      <c r="M87" s="11" t="s">
        <v>98</v>
      </c>
      <c r="N87" s="11" t="s">
        <v>98</v>
      </c>
      <c r="O87" s="3">
        <v>4</v>
      </c>
      <c r="P87" s="1" t="s">
        <v>98</v>
      </c>
      <c r="Q87" s="1" t="s">
        <v>98</v>
      </c>
      <c r="R87" s="11" t="s">
        <v>98</v>
      </c>
      <c r="S87" s="13" t="s">
        <v>98</v>
      </c>
      <c r="T87" s="1" t="s">
        <v>98</v>
      </c>
      <c r="U87" s="13" t="s">
        <v>98</v>
      </c>
      <c r="V87" s="14">
        <v>0.313</v>
      </c>
      <c r="W87" s="1" t="s">
        <v>98</v>
      </c>
      <c r="X87" s="1" t="s">
        <v>98</v>
      </c>
      <c r="Y87" s="14">
        <v>0.68799999999999994</v>
      </c>
      <c r="Z87" s="13">
        <v>0.6875</v>
      </c>
      <c r="AA87" s="13" t="s">
        <v>98</v>
      </c>
      <c r="AB87" s="14">
        <v>0.92300000000000004</v>
      </c>
      <c r="AC87" s="3">
        <v>1.17</v>
      </c>
      <c r="AD87" s="1" t="s">
        <v>98</v>
      </c>
      <c r="AE87" s="14">
        <v>0.28100000000000003</v>
      </c>
      <c r="AF87" s="14">
        <v>0.4</v>
      </c>
      <c r="AG87" s="1" t="s">
        <v>98</v>
      </c>
      <c r="AH87" s="2">
        <v>12.8</v>
      </c>
      <c r="AI87" s="1" t="s">
        <v>98</v>
      </c>
      <c r="AJ87" s="1" t="s">
        <v>98</v>
      </c>
      <c r="AK87" s="1" t="s">
        <v>98</v>
      </c>
      <c r="AL87" s="1" t="s">
        <v>98</v>
      </c>
      <c r="AM87" s="3">
        <v>3.53</v>
      </c>
      <c r="AN87" s="3">
        <v>2.2400000000000002</v>
      </c>
      <c r="AO87" s="3">
        <v>1.25</v>
      </c>
      <c r="AP87" s="3">
        <v>1.25</v>
      </c>
      <c r="AQ87" s="3">
        <v>2.52</v>
      </c>
      <c r="AR87" s="3">
        <v>1.74</v>
      </c>
      <c r="AS87" s="14">
        <v>0.98</v>
      </c>
      <c r="AT87" s="3">
        <v>1.06</v>
      </c>
      <c r="AU87" s="1">
        <v>1.1599999999999999</v>
      </c>
      <c r="AV87" s="14">
        <v>0.72099999999999997</v>
      </c>
      <c r="AW87" s="1">
        <v>0.80600000000000005</v>
      </c>
      <c r="AX87" s="15">
        <v>7.8200000000000006E-2</v>
      </c>
      <c r="AY87" s="15">
        <v>7.9799999999999996E-2</v>
      </c>
      <c r="AZ87" s="1" t="s">
        <v>98</v>
      </c>
      <c r="BA87" s="1" t="s">
        <v>98</v>
      </c>
      <c r="BB87" s="1" t="s">
        <v>98</v>
      </c>
      <c r="BC87" s="1" t="s">
        <v>98</v>
      </c>
      <c r="BD87" s="1" t="s">
        <v>98</v>
      </c>
      <c r="BE87" s="1" t="s">
        <v>98</v>
      </c>
      <c r="BF87" s="1" t="s">
        <v>98</v>
      </c>
      <c r="BG87" s="3">
        <v>2.08</v>
      </c>
      <c r="BH87" s="16" t="s">
        <v>98</v>
      </c>
      <c r="BI87" s="17">
        <v>0.75700000000000001</v>
      </c>
      <c r="BJ87" s="1">
        <v>4.88</v>
      </c>
      <c r="BK87" s="3">
        <v>2.36</v>
      </c>
      <c r="BL87" s="14">
        <v>0.376</v>
      </c>
      <c r="BM87" s="3">
        <v>2.72</v>
      </c>
      <c r="BN87" s="3">
        <v>1.44</v>
      </c>
      <c r="BO87" s="1">
        <v>1.44</v>
      </c>
      <c r="BP87" s="3">
        <v>1.1000000000000001</v>
      </c>
      <c r="BQ87" s="1">
        <v>2.0699999999999998</v>
      </c>
      <c r="BR87" s="2">
        <v>13</v>
      </c>
      <c r="BS87" s="1">
        <v>1.79</v>
      </c>
      <c r="BT87" s="1">
        <v>0.80600000000000005</v>
      </c>
      <c r="BU87" s="1">
        <v>0.80600000000000005</v>
      </c>
      <c r="BV87" s="1">
        <v>1.05</v>
      </c>
      <c r="BW87" s="35" t="s">
        <v>98</v>
      </c>
      <c r="BX87" s="35" t="s">
        <v>98</v>
      </c>
      <c r="BY87" s="2">
        <v>11.5</v>
      </c>
      <c r="BZ87" s="2">
        <v>11</v>
      </c>
      <c r="CA87" s="2">
        <v>15</v>
      </c>
      <c r="CB87" s="35" t="s">
        <v>98</v>
      </c>
      <c r="CC87" s="35" t="s">
        <v>98</v>
      </c>
      <c r="CD87" s="1" t="s">
        <v>98</v>
      </c>
      <c r="CE87" s="1" t="s">
        <v>98</v>
      </c>
      <c r="CF87" s="1" t="s">
        <v>98</v>
      </c>
      <c r="CG87" s="4">
        <f>Beams!$B$11/F87</f>
        <v>4995.5555555555557</v>
      </c>
      <c r="CH87" s="4">
        <f>Beams!$B$9/AO87</f>
        <v>8992</v>
      </c>
      <c r="CI87" s="4">
        <f>Beams!$C$9/AS87</f>
        <v>11469.387755102041</v>
      </c>
      <c r="CJ87" s="4">
        <f>1.5*Beams!$B$8/(O87*V87)</f>
        <v>13466.453674121405</v>
      </c>
      <c r="CK87" s="4">
        <f>1.5*Beams!$C$8/(G87*V87)</f>
        <v>15390.232770424465</v>
      </c>
      <c r="CL87" s="4">
        <f>Beams!$B$12*V87/AX87</f>
        <v>44988.746803069051</v>
      </c>
      <c r="CN87">
        <f t="shared" si="2"/>
        <v>85229.420408247388</v>
      </c>
      <c r="CO87" s="4">
        <f t="shared" si="3"/>
        <v>86200.903554646939</v>
      </c>
      <c r="CP87" s="4"/>
      <c r="CQ87" s="3">
        <f>MIN(Beams!$B$21:$B$22)/MAX(CL87:CP87)-1</f>
        <v>-0.76798387052496464</v>
      </c>
    </row>
    <row r="88" spans="1:95" x14ac:dyDescent="0.55000000000000004">
      <c r="A88" s="1" t="s">
        <v>542</v>
      </c>
      <c r="B88" s="1" t="s">
        <v>627</v>
      </c>
      <c r="C88" s="1" t="s">
        <v>627</v>
      </c>
      <c r="D88" s="1" t="s">
        <v>98</v>
      </c>
      <c r="E88" s="3">
        <v>6.2</v>
      </c>
      <c r="F88" s="3">
        <v>1.82</v>
      </c>
      <c r="G88" s="3">
        <v>3.5</v>
      </c>
      <c r="H88" s="11" t="s">
        <v>98</v>
      </c>
      <c r="I88" s="1" t="s">
        <v>98</v>
      </c>
      <c r="J88" s="1" t="s">
        <v>98</v>
      </c>
      <c r="K88" s="1" t="s">
        <v>98</v>
      </c>
      <c r="L88" s="1" t="s">
        <v>98</v>
      </c>
      <c r="M88" s="11" t="s">
        <v>98</v>
      </c>
      <c r="N88" s="11" t="s">
        <v>98</v>
      </c>
      <c r="O88" s="3">
        <v>4</v>
      </c>
      <c r="P88" s="1" t="s">
        <v>98</v>
      </c>
      <c r="Q88" s="1" t="s">
        <v>98</v>
      </c>
      <c r="R88" s="11" t="s">
        <v>98</v>
      </c>
      <c r="S88" s="13" t="s">
        <v>98</v>
      </c>
      <c r="T88" s="1" t="s">
        <v>98</v>
      </c>
      <c r="U88" s="13" t="s">
        <v>98</v>
      </c>
      <c r="V88" s="14">
        <v>0.25</v>
      </c>
      <c r="W88" s="1" t="s">
        <v>98</v>
      </c>
      <c r="X88" s="1" t="s">
        <v>98</v>
      </c>
      <c r="Y88" s="14">
        <v>0.625</v>
      </c>
      <c r="Z88" s="13">
        <v>0.625</v>
      </c>
      <c r="AA88" s="13" t="s">
        <v>98</v>
      </c>
      <c r="AB88" s="14">
        <v>0.89700000000000002</v>
      </c>
      <c r="AC88" s="3">
        <v>1.1399999999999999</v>
      </c>
      <c r="AD88" s="1" t="s">
        <v>98</v>
      </c>
      <c r="AE88" s="14">
        <v>0.22800000000000001</v>
      </c>
      <c r="AF88" s="14">
        <v>0.36</v>
      </c>
      <c r="AG88" s="1" t="s">
        <v>98</v>
      </c>
      <c r="AH88" s="2">
        <v>16</v>
      </c>
      <c r="AI88" s="1" t="s">
        <v>98</v>
      </c>
      <c r="AJ88" s="1" t="s">
        <v>98</v>
      </c>
      <c r="AK88" s="1" t="s">
        <v>98</v>
      </c>
      <c r="AL88" s="1" t="s">
        <v>98</v>
      </c>
      <c r="AM88" s="3">
        <v>2.89</v>
      </c>
      <c r="AN88" s="3">
        <v>1.81</v>
      </c>
      <c r="AO88" s="3">
        <v>1.01</v>
      </c>
      <c r="AP88" s="3">
        <v>1.26</v>
      </c>
      <c r="AQ88" s="3">
        <v>2.0699999999999998</v>
      </c>
      <c r="AR88" s="3">
        <v>1.4</v>
      </c>
      <c r="AS88" s="14">
        <v>0.79400000000000004</v>
      </c>
      <c r="AT88" s="3">
        <v>1.07</v>
      </c>
      <c r="AU88" s="1">
        <v>0.95299999999999996</v>
      </c>
      <c r="AV88" s="14">
        <v>0.72299999999999998</v>
      </c>
      <c r="AW88" s="1">
        <v>0.65300000000000002</v>
      </c>
      <c r="AX88" s="15">
        <v>4.1200000000000001E-2</v>
      </c>
      <c r="AY88" s="15">
        <v>4.19E-2</v>
      </c>
      <c r="AZ88" s="1" t="s">
        <v>98</v>
      </c>
      <c r="BA88" s="1" t="s">
        <v>98</v>
      </c>
      <c r="BB88" s="1" t="s">
        <v>98</v>
      </c>
      <c r="BC88" s="1" t="s">
        <v>98</v>
      </c>
      <c r="BD88" s="1" t="s">
        <v>98</v>
      </c>
      <c r="BE88" s="1" t="s">
        <v>98</v>
      </c>
      <c r="BF88" s="1" t="s">
        <v>98</v>
      </c>
      <c r="BG88" s="3">
        <v>2.09</v>
      </c>
      <c r="BH88" s="16" t="s">
        <v>98</v>
      </c>
      <c r="BI88" s="17">
        <v>0.75900000000000001</v>
      </c>
      <c r="BJ88" s="1">
        <v>4.01</v>
      </c>
      <c r="BK88" s="3">
        <v>2.38</v>
      </c>
      <c r="BL88" s="14">
        <v>0.36499999999999999</v>
      </c>
      <c r="BM88" s="3">
        <v>2.74</v>
      </c>
      <c r="BN88" s="3">
        <v>1.46</v>
      </c>
      <c r="BO88" s="3">
        <v>1.4</v>
      </c>
      <c r="BP88" s="3">
        <v>1.1100000000000001</v>
      </c>
      <c r="BQ88" s="1">
        <v>1.68</v>
      </c>
      <c r="BR88" s="2">
        <v>11</v>
      </c>
      <c r="BS88" s="1">
        <v>1.46</v>
      </c>
      <c r="BT88" s="1">
        <v>0.65300000000000002</v>
      </c>
      <c r="BU88" s="1">
        <v>0.68100000000000005</v>
      </c>
      <c r="BV88" s="1">
        <v>0.85899999999999999</v>
      </c>
      <c r="BW88" s="35" t="s">
        <v>98</v>
      </c>
      <c r="BX88" s="35" t="s">
        <v>98</v>
      </c>
      <c r="BY88" s="2">
        <v>11.5</v>
      </c>
      <c r="BZ88" s="2">
        <v>11</v>
      </c>
      <c r="CA88" s="2">
        <v>15</v>
      </c>
      <c r="CB88" s="35" t="s">
        <v>98</v>
      </c>
      <c r="CC88" s="35" t="s">
        <v>98</v>
      </c>
      <c r="CD88" s="1" t="s">
        <v>98</v>
      </c>
      <c r="CE88" s="1" t="s">
        <v>98</v>
      </c>
      <c r="CF88" s="1" t="s">
        <v>98</v>
      </c>
      <c r="CG88" s="4">
        <f>Beams!$B$11/F88</f>
        <v>6175.8241758241757</v>
      </c>
      <c r="CH88" s="4">
        <f>Beams!$B$9/AO88</f>
        <v>11128.712871287129</v>
      </c>
      <c r="CI88" s="4">
        <f>Beams!$C$9/AS88</f>
        <v>14156.17128463476</v>
      </c>
      <c r="CJ88" s="4">
        <f>1.5*Beams!$B$8/(O88*V88)</f>
        <v>16860</v>
      </c>
      <c r="CK88" s="4">
        <f>1.5*Beams!$C$8/(G88*V88)</f>
        <v>19268.571428571428</v>
      </c>
      <c r="CL88" s="4">
        <f>Beams!$B$12*V88/AX88</f>
        <v>68203.883495145637</v>
      </c>
      <c r="CN88">
        <f t="shared" si="2"/>
        <v>125689.55461848609</v>
      </c>
      <c r="CO88" s="4">
        <f t="shared" si="3"/>
        <v>126723.78969588652</v>
      </c>
      <c r="CP88" s="4"/>
      <c r="CQ88" s="3">
        <f>MIN(Beams!$B$21:$B$22)/MAX(CL88:CP88)-1</f>
        <v>-0.84217643705261436</v>
      </c>
    </row>
    <row r="89" spans="1:95" x14ac:dyDescent="0.55000000000000004">
      <c r="A89" s="1" t="s">
        <v>542</v>
      </c>
      <c r="B89" s="1" t="s">
        <v>628</v>
      </c>
      <c r="C89" s="1" t="s">
        <v>628</v>
      </c>
      <c r="D89" s="1" t="s">
        <v>98</v>
      </c>
      <c r="E89" s="2">
        <v>13.6</v>
      </c>
      <c r="F89" s="3">
        <v>3.99</v>
      </c>
      <c r="G89" s="3">
        <v>3</v>
      </c>
      <c r="H89" s="11" t="s">
        <v>98</v>
      </c>
      <c r="I89" s="1" t="s">
        <v>98</v>
      </c>
      <c r="J89" s="1" t="s">
        <v>98</v>
      </c>
      <c r="K89" s="1" t="s">
        <v>98</v>
      </c>
      <c r="L89" s="1" t="s">
        <v>98</v>
      </c>
      <c r="M89" s="11" t="s">
        <v>98</v>
      </c>
      <c r="N89" s="11" t="s">
        <v>98</v>
      </c>
      <c r="O89" s="3">
        <v>4</v>
      </c>
      <c r="P89" s="1" t="s">
        <v>98</v>
      </c>
      <c r="Q89" s="1" t="s">
        <v>98</v>
      </c>
      <c r="R89" s="11" t="s">
        <v>98</v>
      </c>
      <c r="S89" s="13" t="s">
        <v>98</v>
      </c>
      <c r="T89" s="1" t="s">
        <v>98</v>
      </c>
      <c r="U89" s="13" t="s">
        <v>98</v>
      </c>
      <c r="V89" s="14">
        <v>0.625</v>
      </c>
      <c r="W89" s="1" t="s">
        <v>98</v>
      </c>
      <c r="X89" s="1" t="s">
        <v>98</v>
      </c>
      <c r="Y89" s="3">
        <v>1</v>
      </c>
      <c r="Z89" s="13">
        <v>1</v>
      </c>
      <c r="AA89" s="13" t="s">
        <v>98</v>
      </c>
      <c r="AB89" s="14">
        <v>0.86699999999999999</v>
      </c>
      <c r="AC89" s="3">
        <v>1.37</v>
      </c>
      <c r="AD89" s="1" t="s">
        <v>98</v>
      </c>
      <c r="AE89" s="14">
        <v>0.499</v>
      </c>
      <c r="AF89" s="14">
        <v>0.80800000000000005</v>
      </c>
      <c r="AG89" s="1" t="s">
        <v>98</v>
      </c>
      <c r="AH89" s="3">
        <v>6.4</v>
      </c>
      <c r="AI89" s="1" t="s">
        <v>98</v>
      </c>
      <c r="AJ89" s="1" t="s">
        <v>98</v>
      </c>
      <c r="AK89" s="1" t="s">
        <v>98</v>
      </c>
      <c r="AL89" s="1" t="s">
        <v>98</v>
      </c>
      <c r="AM89" s="3">
        <v>6.01</v>
      </c>
      <c r="AN89" s="3">
        <v>4.08</v>
      </c>
      <c r="AO89" s="3">
        <v>2.2799999999999998</v>
      </c>
      <c r="AP89" s="3">
        <v>1.23</v>
      </c>
      <c r="AQ89" s="3">
        <v>2.85</v>
      </c>
      <c r="AR89" s="3">
        <v>2.4500000000000002</v>
      </c>
      <c r="AS89" s="3">
        <v>1.34</v>
      </c>
      <c r="AT89" s="14">
        <v>0.84499999999999997</v>
      </c>
      <c r="AU89" s="1">
        <v>1.59</v>
      </c>
      <c r="AV89" s="14">
        <v>0.63100000000000001</v>
      </c>
      <c r="AW89" s="1">
        <v>1.1299999999999999</v>
      </c>
      <c r="AX89" s="14">
        <v>0.52900000000000003</v>
      </c>
      <c r="AY89" s="14">
        <v>0.47199999999999998</v>
      </c>
      <c r="AZ89" s="1" t="s">
        <v>98</v>
      </c>
      <c r="BA89" s="1" t="s">
        <v>98</v>
      </c>
      <c r="BB89" s="1" t="s">
        <v>98</v>
      </c>
      <c r="BC89" s="1" t="s">
        <v>98</v>
      </c>
      <c r="BD89" s="1" t="s">
        <v>98</v>
      </c>
      <c r="BE89" s="1" t="s">
        <v>98</v>
      </c>
      <c r="BF89" s="1" t="s">
        <v>98</v>
      </c>
      <c r="BG89" s="3">
        <v>1.91</v>
      </c>
      <c r="BH89" s="16" t="s">
        <v>98</v>
      </c>
      <c r="BI89" s="17">
        <v>0.53400000000000003</v>
      </c>
      <c r="BJ89" s="1">
        <v>7.27</v>
      </c>
      <c r="BK89" s="3">
        <v>1.94</v>
      </c>
      <c r="BL89" s="14">
        <v>0.80100000000000005</v>
      </c>
      <c r="BM89" s="3">
        <v>2.58</v>
      </c>
      <c r="BN89" s="3">
        <v>1.38</v>
      </c>
      <c r="BO89" s="1">
        <v>1.41</v>
      </c>
      <c r="BP89" s="14">
        <v>0.749</v>
      </c>
      <c r="BQ89" s="1">
        <v>3.75</v>
      </c>
      <c r="BR89" s="1">
        <v>9.08</v>
      </c>
      <c r="BS89" s="1">
        <v>2.82</v>
      </c>
      <c r="BT89" s="1">
        <v>1.1499999999999999</v>
      </c>
      <c r="BU89" s="1">
        <v>1.1299999999999999</v>
      </c>
      <c r="BV89" s="1">
        <v>2.12</v>
      </c>
      <c r="BW89" s="35" t="s">
        <v>98</v>
      </c>
      <c r="BX89" s="35" t="s">
        <v>98</v>
      </c>
      <c r="BY89" s="2">
        <v>11</v>
      </c>
      <c r="BZ89" s="2">
        <v>10</v>
      </c>
      <c r="CA89" s="2">
        <v>14</v>
      </c>
      <c r="CB89" s="35" t="s">
        <v>98</v>
      </c>
      <c r="CC89" s="35" t="s">
        <v>98</v>
      </c>
      <c r="CD89" s="1" t="s">
        <v>98</v>
      </c>
      <c r="CE89" s="1" t="s">
        <v>98</v>
      </c>
      <c r="CF89" s="1" t="s">
        <v>98</v>
      </c>
      <c r="CG89" s="4">
        <f>Beams!$B$11/F89</f>
        <v>2817.0426065162906</v>
      </c>
      <c r="CH89" s="4">
        <f>Beams!$B$9/AO89</f>
        <v>4929.8245614035095</v>
      </c>
      <c r="CI89" s="4">
        <f>Beams!$C$9/AS89</f>
        <v>8388.059701492537</v>
      </c>
      <c r="CJ89" s="4">
        <f>1.5*Beams!$B$8/(O89*V89)</f>
        <v>6744</v>
      </c>
      <c r="CK89" s="4">
        <f>1.5*Beams!$C$8/(G89*V89)</f>
        <v>8992</v>
      </c>
      <c r="CL89" s="4">
        <f>Beams!$B$12*V89/AX89</f>
        <v>13279.77315689981</v>
      </c>
      <c r="CN89">
        <f t="shared" si="2"/>
        <v>30427.579568171939</v>
      </c>
      <c r="CO89" s="4">
        <f t="shared" si="3"/>
        <v>32124.152632831177</v>
      </c>
      <c r="CP89" s="4"/>
      <c r="CQ89" s="3">
        <f>MIN(Beams!$B$21:$B$22)/MAX(CL89:CP89)-1</f>
        <v>-0.37741548458589325</v>
      </c>
    </row>
    <row r="90" spans="1:95" x14ac:dyDescent="0.55000000000000004">
      <c r="A90" s="1" t="s">
        <v>542</v>
      </c>
      <c r="B90" s="1" t="s">
        <v>629</v>
      </c>
      <c r="C90" s="1" t="s">
        <v>629</v>
      </c>
      <c r="D90" s="1" t="s">
        <v>98</v>
      </c>
      <c r="E90" s="2">
        <v>11.1</v>
      </c>
      <c r="F90" s="3">
        <v>3.25</v>
      </c>
      <c r="G90" s="3">
        <v>3</v>
      </c>
      <c r="H90" s="11" t="s">
        <v>98</v>
      </c>
      <c r="I90" s="1" t="s">
        <v>98</v>
      </c>
      <c r="J90" s="1" t="s">
        <v>98</v>
      </c>
      <c r="K90" s="1" t="s">
        <v>98</v>
      </c>
      <c r="L90" s="1" t="s">
        <v>98</v>
      </c>
      <c r="M90" s="11" t="s">
        <v>98</v>
      </c>
      <c r="N90" s="11" t="s">
        <v>98</v>
      </c>
      <c r="O90" s="3">
        <v>4</v>
      </c>
      <c r="P90" s="1" t="s">
        <v>98</v>
      </c>
      <c r="Q90" s="1" t="s">
        <v>98</v>
      </c>
      <c r="R90" s="11" t="s">
        <v>98</v>
      </c>
      <c r="S90" s="13" t="s">
        <v>98</v>
      </c>
      <c r="T90" s="1" t="s">
        <v>98</v>
      </c>
      <c r="U90" s="13" t="s">
        <v>98</v>
      </c>
      <c r="V90" s="14">
        <v>0.5</v>
      </c>
      <c r="W90" s="1" t="s">
        <v>98</v>
      </c>
      <c r="X90" s="1" t="s">
        <v>98</v>
      </c>
      <c r="Y90" s="14">
        <v>0.875</v>
      </c>
      <c r="Z90" s="13">
        <v>0.875</v>
      </c>
      <c r="AA90" s="13" t="s">
        <v>98</v>
      </c>
      <c r="AB90" s="14">
        <v>0.82199999999999995</v>
      </c>
      <c r="AC90" s="3">
        <v>1.32</v>
      </c>
      <c r="AD90" s="1" t="s">
        <v>98</v>
      </c>
      <c r="AE90" s="14">
        <v>0.40600000000000003</v>
      </c>
      <c r="AF90" s="14">
        <v>0.75</v>
      </c>
      <c r="AG90" s="1" t="s">
        <v>98</v>
      </c>
      <c r="AH90" s="3">
        <v>8</v>
      </c>
      <c r="AI90" s="1" t="s">
        <v>98</v>
      </c>
      <c r="AJ90" s="1" t="s">
        <v>98</v>
      </c>
      <c r="AK90" s="1" t="s">
        <v>98</v>
      </c>
      <c r="AL90" s="1" t="s">
        <v>98</v>
      </c>
      <c r="AM90" s="3">
        <v>5.0199999999999996</v>
      </c>
      <c r="AN90" s="3">
        <v>3.36</v>
      </c>
      <c r="AO90" s="3">
        <v>1.87</v>
      </c>
      <c r="AP90" s="3">
        <v>1.24</v>
      </c>
      <c r="AQ90" s="3">
        <v>2.4</v>
      </c>
      <c r="AR90" s="3">
        <v>1.99</v>
      </c>
      <c r="AS90" s="3">
        <v>1.1000000000000001</v>
      </c>
      <c r="AT90" s="14">
        <v>0.85799999999999998</v>
      </c>
      <c r="AU90" s="3">
        <v>1.3</v>
      </c>
      <c r="AV90" s="14">
        <v>0.63300000000000001</v>
      </c>
      <c r="AW90" s="1">
        <v>0.92900000000000005</v>
      </c>
      <c r="AX90" s="14">
        <v>0.28100000000000003</v>
      </c>
      <c r="AY90" s="14">
        <v>0.255</v>
      </c>
      <c r="AZ90" s="1" t="s">
        <v>98</v>
      </c>
      <c r="BA90" s="1" t="s">
        <v>98</v>
      </c>
      <c r="BB90" s="1" t="s">
        <v>98</v>
      </c>
      <c r="BC90" s="1" t="s">
        <v>98</v>
      </c>
      <c r="BD90" s="1" t="s">
        <v>98</v>
      </c>
      <c r="BE90" s="1" t="s">
        <v>98</v>
      </c>
      <c r="BF90" s="1" t="s">
        <v>98</v>
      </c>
      <c r="BG90" s="3">
        <v>1.94</v>
      </c>
      <c r="BH90" s="16" t="s">
        <v>98</v>
      </c>
      <c r="BI90" s="17">
        <v>0.54200000000000004</v>
      </c>
      <c r="BJ90" s="1">
        <v>6.12</v>
      </c>
      <c r="BK90" s="3">
        <v>1.98</v>
      </c>
      <c r="BL90" s="14">
        <v>0.76800000000000002</v>
      </c>
      <c r="BM90" s="3">
        <v>2.63</v>
      </c>
      <c r="BN90" s="3">
        <v>1.4</v>
      </c>
      <c r="BO90" s="1">
        <v>1.35</v>
      </c>
      <c r="BP90" s="14">
        <v>0.77700000000000002</v>
      </c>
      <c r="BQ90" s="1">
        <v>3.09</v>
      </c>
      <c r="BR90" s="1">
        <v>7.97</v>
      </c>
      <c r="BS90" s="1">
        <v>2.33</v>
      </c>
      <c r="BT90" s="1">
        <v>0.92900000000000005</v>
      </c>
      <c r="BU90" s="1">
        <v>0.96299999999999997</v>
      </c>
      <c r="BV90" s="1">
        <v>1.67</v>
      </c>
      <c r="BW90" s="35" t="s">
        <v>98</v>
      </c>
      <c r="BX90" s="35" t="s">
        <v>98</v>
      </c>
      <c r="BY90" s="2">
        <v>11</v>
      </c>
      <c r="BZ90" s="2">
        <v>10</v>
      </c>
      <c r="CA90" s="2">
        <v>14</v>
      </c>
      <c r="CB90" s="35" t="s">
        <v>98</v>
      </c>
      <c r="CC90" s="35" t="s">
        <v>98</v>
      </c>
      <c r="CD90" s="1" t="s">
        <v>98</v>
      </c>
      <c r="CE90" s="1" t="s">
        <v>98</v>
      </c>
      <c r="CF90" s="1" t="s">
        <v>98</v>
      </c>
      <c r="CG90" s="4">
        <f>Beams!$B$11/F90</f>
        <v>3458.4615384615386</v>
      </c>
      <c r="CH90" s="4">
        <f>Beams!$B$9/AO90</f>
        <v>6010.6951871657748</v>
      </c>
      <c r="CI90" s="4">
        <f>Beams!$C$9/AS90</f>
        <v>10218.181818181818</v>
      </c>
      <c r="CJ90" s="4">
        <f>1.5*Beams!$B$8/(O90*V90)</f>
        <v>8430</v>
      </c>
      <c r="CK90" s="4">
        <f>1.5*Beams!$C$8/(G90*V90)</f>
        <v>11240</v>
      </c>
      <c r="CL90" s="4">
        <f>Beams!$B$12*V90/AX90</f>
        <v>19999.999999999996</v>
      </c>
      <c r="CN90">
        <f t="shared" si="2"/>
        <v>42435.668946518941</v>
      </c>
      <c r="CO90" s="4">
        <f t="shared" si="3"/>
        <v>44346.410214791365</v>
      </c>
      <c r="CP90" s="4"/>
      <c r="CQ90" s="3">
        <f>MIN(Beams!$B$21:$B$22)/MAX(CL90:CP90)-1</f>
        <v>-0.54900520914477147</v>
      </c>
    </row>
    <row r="91" spans="1:95" x14ac:dyDescent="0.55000000000000004">
      <c r="A91" s="1" t="s">
        <v>542</v>
      </c>
      <c r="B91" s="1" t="s">
        <v>630</v>
      </c>
      <c r="C91" s="1" t="s">
        <v>630</v>
      </c>
      <c r="D91" s="1" t="s">
        <v>98</v>
      </c>
      <c r="E91" s="3">
        <v>8.5</v>
      </c>
      <c r="F91" s="3">
        <v>2.4900000000000002</v>
      </c>
      <c r="G91" s="3">
        <v>3</v>
      </c>
      <c r="H91" s="11" t="s">
        <v>98</v>
      </c>
      <c r="I91" s="1" t="s">
        <v>98</v>
      </c>
      <c r="J91" s="1" t="s">
        <v>98</v>
      </c>
      <c r="K91" s="1" t="s">
        <v>98</v>
      </c>
      <c r="L91" s="1" t="s">
        <v>98</v>
      </c>
      <c r="M91" s="11" t="s">
        <v>98</v>
      </c>
      <c r="N91" s="11" t="s">
        <v>98</v>
      </c>
      <c r="O91" s="3">
        <v>4</v>
      </c>
      <c r="P91" s="1" t="s">
        <v>98</v>
      </c>
      <c r="Q91" s="1" t="s">
        <v>98</v>
      </c>
      <c r="R91" s="11" t="s">
        <v>98</v>
      </c>
      <c r="S91" s="13" t="s">
        <v>98</v>
      </c>
      <c r="T91" s="1" t="s">
        <v>98</v>
      </c>
      <c r="U91" s="13" t="s">
        <v>98</v>
      </c>
      <c r="V91" s="14">
        <v>0.375</v>
      </c>
      <c r="W91" s="1" t="s">
        <v>98</v>
      </c>
      <c r="X91" s="1" t="s">
        <v>98</v>
      </c>
      <c r="Y91" s="14">
        <v>0.75</v>
      </c>
      <c r="Z91" s="13">
        <v>0.75</v>
      </c>
      <c r="AA91" s="13" t="s">
        <v>98</v>
      </c>
      <c r="AB91" s="14">
        <v>0.77500000000000002</v>
      </c>
      <c r="AC91" s="3">
        <v>1.27</v>
      </c>
      <c r="AD91" s="1" t="s">
        <v>98</v>
      </c>
      <c r="AE91" s="14">
        <v>0.311</v>
      </c>
      <c r="AF91" s="14">
        <v>0.68</v>
      </c>
      <c r="AG91" s="1" t="s">
        <v>98</v>
      </c>
      <c r="AH91" s="2">
        <v>10.7</v>
      </c>
      <c r="AI91" s="1" t="s">
        <v>98</v>
      </c>
      <c r="AJ91" s="1" t="s">
        <v>98</v>
      </c>
      <c r="AK91" s="1" t="s">
        <v>98</v>
      </c>
      <c r="AL91" s="1" t="s">
        <v>98</v>
      </c>
      <c r="AM91" s="3">
        <v>3.94</v>
      </c>
      <c r="AN91" s="3">
        <v>2.6</v>
      </c>
      <c r="AO91" s="3">
        <v>1.44</v>
      </c>
      <c r="AP91" s="3">
        <v>1.26</v>
      </c>
      <c r="AQ91" s="3">
        <v>1.89</v>
      </c>
      <c r="AR91" s="3">
        <v>1.52</v>
      </c>
      <c r="AS91" s="14">
        <v>0.85099999999999998</v>
      </c>
      <c r="AT91" s="14">
        <v>0.873</v>
      </c>
      <c r="AU91" s="3">
        <v>1</v>
      </c>
      <c r="AV91" s="14">
        <v>0.63600000000000001</v>
      </c>
      <c r="AW91" s="1">
        <v>0.69899999999999995</v>
      </c>
      <c r="AX91" s="1">
        <v>0.123</v>
      </c>
      <c r="AY91" s="14">
        <v>0.114</v>
      </c>
      <c r="AZ91" s="1" t="s">
        <v>98</v>
      </c>
      <c r="BA91" s="1" t="s">
        <v>98</v>
      </c>
      <c r="BB91" s="1" t="s">
        <v>98</v>
      </c>
      <c r="BC91" s="1" t="s">
        <v>98</v>
      </c>
      <c r="BD91" s="1" t="s">
        <v>98</v>
      </c>
      <c r="BE91" s="1" t="s">
        <v>98</v>
      </c>
      <c r="BF91" s="1" t="s">
        <v>98</v>
      </c>
      <c r="BG91" s="3">
        <v>1.97</v>
      </c>
      <c r="BH91" s="16" t="s">
        <v>98</v>
      </c>
      <c r="BI91" s="17">
        <v>0.55100000000000005</v>
      </c>
      <c r="BJ91" s="1">
        <v>4.82</v>
      </c>
      <c r="BK91" s="3">
        <v>2.02</v>
      </c>
      <c r="BL91" s="14">
        <v>0.73899999999999999</v>
      </c>
      <c r="BM91" s="3">
        <v>2.68</v>
      </c>
      <c r="BN91" s="3">
        <v>1.43</v>
      </c>
      <c r="BO91" s="1">
        <v>1.29</v>
      </c>
      <c r="BP91" s="14">
        <v>0.80100000000000005</v>
      </c>
      <c r="BQ91" s="1">
        <v>2.39</v>
      </c>
      <c r="BR91" s="1">
        <v>6.52</v>
      </c>
      <c r="BS91" s="3">
        <v>1.8</v>
      </c>
      <c r="BT91" s="1">
        <v>0.69899999999999995</v>
      </c>
      <c r="BU91" s="1">
        <v>0.77500000000000002</v>
      </c>
      <c r="BV91" s="1">
        <v>1.25</v>
      </c>
      <c r="BW91" s="35" t="s">
        <v>98</v>
      </c>
      <c r="BX91" s="35" t="s">
        <v>98</v>
      </c>
      <c r="BY91" s="2">
        <v>11</v>
      </c>
      <c r="BZ91" s="2">
        <v>10</v>
      </c>
      <c r="CA91" s="2">
        <v>14</v>
      </c>
      <c r="CB91" s="35" t="s">
        <v>98</v>
      </c>
      <c r="CC91" s="35" t="s">
        <v>98</v>
      </c>
      <c r="CD91" s="1" t="s">
        <v>98</v>
      </c>
      <c r="CE91" s="1" t="s">
        <v>98</v>
      </c>
      <c r="CF91" s="1" t="s">
        <v>98</v>
      </c>
      <c r="CG91" s="4">
        <f>Beams!$B$11/F91</f>
        <v>4514.0562248995984</v>
      </c>
      <c r="CH91" s="4">
        <f>Beams!$B$9/AO91</f>
        <v>7805.5555555555557</v>
      </c>
      <c r="CI91" s="4">
        <f>Beams!$C$9/AS91</f>
        <v>13207.990599294948</v>
      </c>
      <c r="CJ91" s="4">
        <f>1.5*Beams!$B$8/(O91*V91)</f>
        <v>11240</v>
      </c>
      <c r="CK91" s="4">
        <f>1.5*Beams!$C$8/(G91*V91)</f>
        <v>14986.666666666666</v>
      </c>
      <c r="CL91" s="4">
        <f>Beams!$B$12*V91/AX91</f>
        <v>34268.292682926833</v>
      </c>
      <c r="CN91">
        <f t="shared" si="2"/>
        <v>67480.507803860164</v>
      </c>
      <c r="CO91" s="4">
        <f t="shared" si="3"/>
        <v>69630.50098053414</v>
      </c>
      <c r="CP91" s="4"/>
      <c r="CQ91" s="3">
        <f>MIN(Beams!$B$21:$B$22)/MAX(CL91:CP91)-1</f>
        <v>-0.71276955187222923</v>
      </c>
    </row>
    <row r="92" spans="1:95" x14ac:dyDescent="0.55000000000000004">
      <c r="A92" s="1" t="s">
        <v>542</v>
      </c>
      <c r="B92" s="1" t="s">
        <v>631</v>
      </c>
      <c r="C92" s="1" t="s">
        <v>631</v>
      </c>
      <c r="D92" s="1" t="s">
        <v>98</v>
      </c>
      <c r="E92" s="3">
        <v>7.2</v>
      </c>
      <c r="F92" s="3">
        <v>2.09</v>
      </c>
      <c r="G92" s="3">
        <v>3</v>
      </c>
      <c r="H92" s="11" t="s">
        <v>98</v>
      </c>
      <c r="I92" s="1" t="s">
        <v>98</v>
      </c>
      <c r="J92" s="1" t="s">
        <v>98</v>
      </c>
      <c r="K92" s="1" t="s">
        <v>98</v>
      </c>
      <c r="L92" s="1" t="s">
        <v>98</v>
      </c>
      <c r="M92" s="11" t="s">
        <v>98</v>
      </c>
      <c r="N92" s="11" t="s">
        <v>98</v>
      </c>
      <c r="O92" s="3">
        <v>4</v>
      </c>
      <c r="P92" s="1" t="s">
        <v>98</v>
      </c>
      <c r="Q92" s="1" t="s">
        <v>98</v>
      </c>
      <c r="R92" s="11" t="s">
        <v>98</v>
      </c>
      <c r="S92" s="13" t="s">
        <v>98</v>
      </c>
      <c r="T92" s="1" t="s">
        <v>98</v>
      </c>
      <c r="U92" s="13" t="s">
        <v>98</v>
      </c>
      <c r="V92" s="14">
        <v>0.313</v>
      </c>
      <c r="W92" s="1" t="s">
        <v>98</v>
      </c>
      <c r="X92" s="1" t="s">
        <v>98</v>
      </c>
      <c r="Y92" s="14">
        <v>0.68799999999999994</v>
      </c>
      <c r="Z92" s="13">
        <v>0.6875</v>
      </c>
      <c r="AA92" s="13" t="s">
        <v>98</v>
      </c>
      <c r="AB92" s="14">
        <v>0.75</v>
      </c>
      <c r="AC92" s="3">
        <v>1.25</v>
      </c>
      <c r="AD92" s="1" t="s">
        <v>98</v>
      </c>
      <c r="AE92" s="14">
        <v>0.26100000000000001</v>
      </c>
      <c r="AF92" s="14">
        <v>0.65600000000000003</v>
      </c>
      <c r="AG92" s="1" t="s">
        <v>98</v>
      </c>
      <c r="AH92" s="2">
        <v>12.8</v>
      </c>
      <c r="AI92" s="1" t="s">
        <v>98</v>
      </c>
      <c r="AJ92" s="1" t="s">
        <v>98</v>
      </c>
      <c r="AK92" s="1" t="s">
        <v>98</v>
      </c>
      <c r="AL92" s="1" t="s">
        <v>98</v>
      </c>
      <c r="AM92" s="3">
        <v>3.36</v>
      </c>
      <c r="AN92" s="3">
        <v>2.19</v>
      </c>
      <c r="AO92" s="3">
        <v>1.22</v>
      </c>
      <c r="AP92" s="3">
        <v>1.27</v>
      </c>
      <c r="AQ92" s="3">
        <v>1.62</v>
      </c>
      <c r="AR92" s="3">
        <v>1.28</v>
      </c>
      <c r="AS92" s="14">
        <v>0.72099999999999997</v>
      </c>
      <c r="AT92" s="14">
        <v>0.88</v>
      </c>
      <c r="AU92" s="1">
        <v>0.84899999999999998</v>
      </c>
      <c r="AV92" s="14">
        <v>0.63800000000000001</v>
      </c>
      <c r="AW92" s="14">
        <v>0.59</v>
      </c>
      <c r="AX92" s="15">
        <v>7.3099999999999998E-2</v>
      </c>
      <c r="AY92" s="15">
        <v>6.7599999999999993E-2</v>
      </c>
      <c r="AZ92" s="1" t="s">
        <v>98</v>
      </c>
      <c r="BA92" s="1" t="s">
        <v>98</v>
      </c>
      <c r="BB92" s="1" t="s">
        <v>98</v>
      </c>
      <c r="BC92" s="1" t="s">
        <v>98</v>
      </c>
      <c r="BD92" s="1" t="s">
        <v>98</v>
      </c>
      <c r="BE92" s="1" t="s">
        <v>98</v>
      </c>
      <c r="BF92" s="1" t="s">
        <v>98</v>
      </c>
      <c r="BG92" s="3">
        <v>1.98</v>
      </c>
      <c r="BH92" s="16" t="s">
        <v>98</v>
      </c>
      <c r="BI92" s="17">
        <v>0.55400000000000005</v>
      </c>
      <c r="BJ92" s="1">
        <v>4.13</v>
      </c>
      <c r="BK92" s="3">
        <v>2.0499999999999998</v>
      </c>
      <c r="BL92" s="14">
        <v>0.73</v>
      </c>
      <c r="BM92" s="3">
        <v>2.69</v>
      </c>
      <c r="BN92" s="3">
        <v>1.44</v>
      </c>
      <c r="BO92" s="1">
        <v>1.26</v>
      </c>
      <c r="BP92" s="14">
        <v>0.81399999999999995</v>
      </c>
      <c r="BQ92" s="1">
        <v>2.0099999999999998</v>
      </c>
      <c r="BR92" s="1">
        <v>5.66</v>
      </c>
      <c r="BS92" s="1">
        <v>1.54</v>
      </c>
      <c r="BT92" s="14">
        <v>0.59</v>
      </c>
      <c r="BU92" s="1">
        <v>0.67400000000000004</v>
      </c>
      <c r="BV92" s="1">
        <v>1.04</v>
      </c>
      <c r="BW92" s="35" t="s">
        <v>98</v>
      </c>
      <c r="BX92" s="35" t="s">
        <v>98</v>
      </c>
      <c r="BY92" s="2">
        <v>11</v>
      </c>
      <c r="BZ92" s="2">
        <v>10</v>
      </c>
      <c r="CA92" s="2">
        <v>14</v>
      </c>
      <c r="CB92" s="35" t="s">
        <v>98</v>
      </c>
      <c r="CC92" s="35" t="s">
        <v>98</v>
      </c>
      <c r="CD92" s="1" t="s">
        <v>98</v>
      </c>
      <c r="CE92" s="1" t="s">
        <v>98</v>
      </c>
      <c r="CF92" s="1" t="s">
        <v>98</v>
      </c>
      <c r="CG92" s="4">
        <f>Beams!$B$11/F92</f>
        <v>5377.9904306220096</v>
      </c>
      <c r="CH92" s="4">
        <f>Beams!$B$9/AO92</f>
        <v>9213.1147540983602</v>
      </c>
      <c r="CI92" s="4">
        <f>Beams!$C$9/AS92</f>
        <v>15589.459084604716</v>
      </c>
      <c r="CJ92" s="4">
        <f>1.5*Beams!$B$8/(O92*V92)</f>
        <v>13466.453674121405</v>
      </c>
      <c r="CK92" s="4">
        <f>1.5*Beams!$C$8/(G92*V92)</f>
        <v>17955.271565495208</v>
      </c>
      <c r="CL92" s="4">
        <f>Beams!$B$12*V92/AX92</f>
        <v>48127.496580027357</v>
      </c>
      <c r="CN92">
        <f t="shared" si="2"/>
        <v>91671.535192055497</v>
      </c>
      <c r="CO92" s="4">
        <f t="shared" si="3"/>
        <v>93951.102025301123</v>
      </c>
      <c r="CP92" s="4"/>
      <c r="CQ92" s="3">
        <f>MIN(Beams!$B$21:$B$22)/MAX(CL92:CP92)-1</f>
        <v>-0.78712330596596958</v>
      </c>
    </row>
    <row r="93" spans="1:95" x14ac:dyDescent="0.55000000000000004">
      <c r="A93" s="1" t="s">
        <v>542</v>
      </c>
      <c r="B93" s="1" t="s">
        <v>632</v>
      </c>
      <c r="C93" s="1" t="s">
        <v>632</v>
      </c>
      <c r="D93" s="1" t="s">
        <v>98</v>
      </c>
      <c r="E93" s="3">
        <v>5.8</v>
      </c>
      <c r="F93" s="3">
        <v>1.69</v>
      </c>
      <c r="G93" s="3">
        <v>3</v>
      </c>
      <c r="H93" s="11" t="s">
        <v>98</v>
      </c>
      <c r="I93" s="1" t="s">
        <v>98</v>
      </c>
      <c r="J93" s="1" t="s">
        <v>98</v>
      </c>
      <c r="K93" s="1" t="s">
        <v>98</v>
      </c>
      <c r="L93" s="1" t="s">
        <v>98</v>
      </c>
      <c r="M93" s="11" t="s">
        <v>98</v>
      </c>
      <c r="N93" s="11" t="s">
        <v>98</v>
      </c>
      <c r="O93" s="3">
        <v>4</v>
      </c>
      <c r="P93" s="1" t="s">
        <v>98</v>
      </c>
      <c r="Q93" s="1" t="s">
        <v>98</v>
      </c>
      <c r="R93" s="11" t="s">
        <v>98</v>
      </c>
      <c r="S93" s="13" t="s">
        <v>98</v>
      </c>
      <c r="T93" s="1" t="s">
        <v>98</v>
      </c>
      <c r="U93" s="13" t="s">
        <v>98</v>
      </c>
      <c r="V93" s="14">
        <v>0.25</v>
      </c>
      <c r="W93" s="1" t="s">
        <v>98</v>
      </c>
      <c r="X93" s="1" t="s">
        <v>98</v>
      </c>
      <c r="Y93" s="14">
        <v>0.625</v>
      </c>
      <c r="Z93" s="13">
        <v>0.625</v>
      </c>
      <c r="AA93" s="13" t="s">
        <v>98</v>
      </c>
      <c r="AB93" s="14">
        <v>0.72499999999999998</v>
      </c>
      <c r="AC93" s="3">
        <v>1.22</v>
      </c>
      <c r="AD93" s="1" t="s">
        <v>98</v>
      </c>
      <c r="AE93" s="14">
        <v>0.21099999999999999</v>
      </c>
      <c r="AF93" s="14">
        <v>0.62</v>
      </c>
      <c r="AG93" s="1" t="s">
        <v>98</v>
      </c>
      <c r="AH93" s="2">
        <v>16</v>
      </c>
      <c r="AI93" s="1" t="s">
        <v>98</v>
      </c>
      <c r="AJ93" s="1" t="s">
        <v>98</v>
      </c>
      <c r="AK93" s="1" t="s">
        <v>98</v>
      </c>
      <c r="AL93" s="1" t="s">
        <v>98</v>
      </c>
      <c r="AM93" s="3">
        <v>2.75</v>
      </c>
      <c r="AN93" s="3">
        <v>1.77</v>
      </c>
      <c r="AO93" s="14">
        <v>0.98799999999999999</v>
      </c>
      <c r="AP93" s="3">
        <v>1.27</v>
      </c>
      <c r="AQ93" s="3">
        <v>1.33</v>
      </c>
      <c r="AR93" s="3">
        <v>1.03</v>
      </c>
      <c r="AS93" s="14">
        <v>0.58499999999999996</v>
      </c>
      <c r="AT93" s="14">
        <v>0.88700000000000001</v>
      </c>
      <c r="AU93" s="1">
        <v>0.69199999999999995</v>
      </c>
      <c r="AV93" s="14">
        <v>0.63900000000000001</v>
      </c>
      <c r="AW93" s="1">
        <v>0.47399999999999998</v>
      </c>
      <c r="AX93" s="15">
        <v>3.8600000000000002E-2</v>
      </c>
      <c r="AY93" s="15">
        <v>3.56E-2</v>
      </c>
      <c r="AZ93" s="1" t="s">
        <v>98</v>
      </c>
      <c r="BA93" s="1" t="s">
        <v>98</v>
      </c>
      <c r="BB93" s="1" t="s">
        <v>98</v>
      </c>
      <c r="BC93" s="1" t="s">
        <v>98</v>
      </c>
      <c r="BD93" s="1" t="s">
        <v>98</v>
      </c>
      <c r="BE93" s="1" t="s">
        <v>98</v>
      </c>
      <c r="BF93" s="1" t="s">
        <v>98</v>
      </c>
      <c r="BG93" s="3">
        <v>1.99</v>
      </c>
      <c r="BH93" s="16" t="s">
        <v>98</v>
      </c>
      <c r="BI93" s="17">
        <v>0.55800000000000005</v>
      </c>
      <c r="BJ93" s="1">
        <v>3.39</v>
      </c>
      <c r="BK93" s="3">
        <v>2.06</v>
      </c>
      <c r="BL93" s="14">
        <v>0.71299999999999997</v>
      </c>
      <c r="BM93" s="3">
        <v>2.72</v>
      </c>
      <c r="BN93" s="3">
        <v>1.46</v>
      </c>
      <c r="BO93" s="1">
        <v>1.23</v>
      </c>
      <c r="BP93" s="14">
        <v>0.82799999999999996</v>
      </c>
      <c r="BQ93" s="1">
        <v>1.65</v>
      </c>
      <c r="BR93" s="1">
        <v>4.75</v>
      </c>
      <c r="BS93" s="1">
        <v>1.25</v>
      </c>
      <c r="BT93" s="1">
        <v>0.47399999999999998</v>
      </c>
      <c r="BU93" s="1">
        <v>0.56299999999999994</v>
      </c>
      <c r="BV93" s="1">
        <v>0.83599999999999997</v>
      </c>
      <c r="BW93" s="35" t="s">
        <v>98</v>
      </c>
      <c r="BX93" s="35" t="s">
        <v>98</v>
      </c>
      <c r="BY93" s="2">
        <v>11</v>
      </c>
      <c r="BZ93" s="2">
        <v>10</v>
      </c>
      <c r="CA93" s="2">
        <v>14</v>
      </c>
      <c r="CB93" s="35" t="s">
        <v>98</v>
      </c>
      <c r="CC93" s="35" t="s">
        <v>98</v>
      </c>
      <c r="CD93" s="1" t="s">
        <v>98</v>
      </c>
      <c r="CE93" s="1" t="s">
        <v>98</v>
      </c>
      <c r="CF93" s="1" t="s">
        <v>98</v>
      </c>
      <c r="CG93" s="4">
        <f>Beams!$B$11/F93</f>
        <v>6650.8875739644973</v>
      </c>
      <c r="CH93" s="4">
        <f>Beams!$B$9/AO93</f>
        <v>11376.518218623482</v>
      </c>
      <c r="CI93" s="4">
        <f>Beams!$C$9/AS93</f>
        <v>19213.675213675215</v>
      </c>
      <c r="CJ93" s="4">
        <f>1.5*Beams!$B$8/(O93*V93)</f>
        <v>16860</v>
      </c>
      <c r="CK93" s="4">
        <f>1.5*Beams!$C$8/(G93*V93)</f>
        <v>22480</v>
      </c>
      <c r="CL93" s="4">
        <f>Beams!$B$12*V93/AX93</f>
        <v>72797.927461139887</v>
      </c>
      <c r="CN93">
        <f t="shared" si="2"/>
        <v>134678.47505235279</v>
      </c>
      <c r="CO93" s="4">
        <f t="shared" si="3"/>
        <v>137118.79536528612</v>
      </c>
      <c r="CP93" s="4"/>
      <c r="CQ93" s="3">
        <f>MIN(Beams!$B$21:$B$22)/MAX(CL93:CP93)-1</f>
        <v>-0.85414107565108233</v>
      </c>
    </row>
    <row r="94" spans="1:95" x14ac:dyDescent="0.55000000000000004">
      <c r="A94" s="1" t="s">
        <v>542</v>
      </c>
      <c r="B94" s="1" t="s">
        <v>633</v>
      </c>
      <c r="C94" s="1" t="s">
        <v>633</v>
      </c>
      <c r="D94" s="1" t="s">
        <v>98</v>
      </c>
      <c r="E94" s="2">
        <v>11.1</v>
      </c>
      <c r="F94" s="3">
        <v>3.25</v>
      </c>
      <c r="G94" s="3">
        <v>3.5</v>
      </c>
      <c r="H94" s="11" t="s">
        <v>98</v>
      </c>
      <c r="I94" s="1" t="s">
        <v>98</v>
      </c>
      <c r="J94" s="1" t="s">
        <v>98</v>
      </c>
      <c r="K94" s="1" t="s">
        <v>98</v>
      </c>
      <c r="L94" s="1" t="s">
        <v>98</v>
      </c>
      <c r="M94" s="11" t="s">
        <v>98</v>
      </c>
      <c r="N94" s="11" t="s">
        <v>98</v>
      </c>
      <c r="O94" s="3">
        <v>3.5</v>
      </c>
      <c r="P94" s="1" t="s">
        <v>98</v>
      </c>
      <c r="Q94" s="1" t="s">
        <v>98</v>
      </c>
      <c r="R94" s="11" t="s">
        <v>98</v>
      </c>
      <c r="S94" s="13" t="s">
        <v>98</v>
      </c>
      <c r="T94" s="1" t="s">
        <v>98</v>
      </c>
      <c r="U94" s="13" t="s">
        <v>98</v>
      </c>
      <c r="V94" s="14">
        <v>0.5</v>
      </c>
      <c r="W94" s="1" t="s">
        <v>98</v>
      </c>
      <c r="X94" s="1" t="s">
        <v>98</v>
      </c>
      <c r="Y94" s="14">
        <v>0.875</v>
      </c>
      <c r="Z94" s="13">
        <v>0.875</v>
      </c>
      <c r="AA94" s="13" t="s">
        <v>98</v>
      </c>
      <c r="AB94" s="3">
        <v>1.05</v>
      </c>
      <c r="AC94" s="3">
        <v>1.05</v>
      </c>
      <c r="AD94" s="1" t="s">
        <v>98</v>
      </c>
      <c r="AE94" s="14">
        <v>0.46400000000000002</v>
      </c>
      <c r="AF94" s="14">
        <v>0.46400000000000002</v>
      </c>
      <c r="AG94" s="1" t="s">
        <v>98</v>
      </c>
      <c r="AH94" s="3">
        <v>7</v>
      </c>
      <c r="AI94" s="1" t="s">
        <v>98</v>
      </c>
      <c r="AJ94" s="1" t="s">
        <v>98</v>
      </c>
      <c r="AK94" s="1" t="s">
        <v>98</v>
      </c>
      <c r="AL94" s="1" t="s">
        <v>98</v>
      </c>
      <c r="AM94" s="3">
        <v>3.63</v>
      </c>
      <c r="AN94" s="3">
        <v>2.66</v>
      </c>
      <c r="AO94" s="3">
        <v>1.48</v>
      </c>
      <c r="AP94" s="3">
        <v>1.05</v>
      </c>
      <c r="AQ94" s="3">
        <v>3.63</v>
      </c>
      <c r="AR94" s="3">
        <v>2.66</v>
      </c>
      <c r="AS94" s="3">
        <v>1.48</v>
      </c>
      <c r="AT94" s="3">
        <v>1.05</v>
      </c>
      <c r="AU94" s="1">
        <v>1.51</v>
      </c>
      <c r="AV94" s="14">
        <v>0.67900000000000005</v>
      </c>
      <c r="AW94" s="3">
        <v>1.02</v>
      </c>
      <c r="AX94" s="14">
        <v>0.28100000000000003</v>
      </c>
      <c r="AY94" s="14">
        <v>0.23799999999999999</v>
      </c>
      <c r="AZ94" s="1" t="s">
        <v>98</v>
      </c>
      <c r="BA94" s="1" t="s">
        <v>98</v>
      </c>
      <c r="BB94" s="1" t="s">
        <v>98</v>
      </c>
      <c r="BC94" s="1" t="s">
        <v>98</v>
      </c>
      <c r="BD94" s="1" t="s">
        <v>98</v>
      </c>
      <c r="BE94" s="1" t="s">
        <v>98</v>
      </c>
      <c r="BF94" s="1" t="s">
        <v>98</v>
      </c>
      <c r="BG94" s="3">
        <v>1.87</v>
      </c>
      <c r="BH94" s="17">
        <v>0.63</v>
      </c>
      <c r="BI94" s="16">
        <v>1</v>
      </c>
      <c r="BJ94" s="1">
        <v>5.75</v>
      </c>
      <c r="BK94" s="3">
        <v>2.2999999999999998</v>
      </c>
      <c r="BL94" s="4">
        <v>0</v>
      </c>
      <c r="BM94" s="3">
        <v>2.2999999999999998</v>
      </c>
      <c r="BN94" s="3">
        <v>1.17</v>
      </c>
      <c r="BO94" s="1">
        <v>1.48</v>
      </c>
      <c r="BP94" s="3">
        <v>1.17</v>
      </c>
      <c r="BQ94" s="3">
        <v>2.5</v>
      </c>
      <c r="BR94" s="1" t="s">
        <v>98</v>
      </c>
      <c r="BS94" s="3">
        <v>2.5</v>
      </c>
      <c r="BT94" s="1">
        <v>1.29</v>
      </c>
      <c r="BU94" s="1">
        <v>1.02</v>
      </c>
      <c r="BV94" s="1">
        <v>1.29</v>
      </c>
      <c r="BW94" s="35" t="s">
        <v>98</v>
      </c>
      <c r="BX94" s="35" t="s">
        <v>98</v>
      </c>
      <c r="BY94" s="2">
        <v>10.5</v>
      </c>
      <c r="BZ94" s="2">
        <v>10.5</v>
      </c>
      <c r="CA94" s="2">
        <v>14</v>
      </c>
      <c r="CB94" s="35" t="s">
        <v>98</v>
      </c>
      <c r="CC94" s="35" t="s">
        <v>98</v>
      </c>
      <c r="CD94" s="1" t="s">
        <v>98</v>
      </c>
      <c r="CE94" s="1" t="s">
        <v>98</v>
      </c>
      <c r="CF94" s="1" t="s">
        <v>98</v>
      </c>
      <c r="CG94" s="4">
        <f>Beams!$B$11/F94</f>
        <v>3458.4615384615386</v>
      </c>
      <c r="CH94" s="4">
        <f>Beams!$B$9/AO94</f>
        <v>7594.594594594595</v>
      </c>
      <c r="CI94" s="4">
        <f>Beams!$C$9/AS94</f>
        <v>7594.594594594595</v>
      </c>
      <c r="CJ94" s="4">
        <f>1.5*Beams!$B$8/(O94*V94)</f>
        <v>9634.2857142857138</v>
      </c>
      <c r="CK94" s="4">
        <f>1.5*Beams!$C$8/(G94*V94)</f>
        <v>9634.2857142857138</v>
      </c>
      <c r="CL94" s="4">
        <f>Beams!$B$12*V94/AX94</f>
        <v>19999.999999999996</v>
      </c>
      <c r="CN94">
        <f t="shared" si="2"/>
        <v>42733.982511976603</v>
      </c>
      <c r="CO94" s="4">
        <f t="shared" si="3"/>
        <v>42733.982511976603</v>
      </c>
      <c r="CP94" s="4"/>
      <c r="CQ94" s="3">
        <f>MIN(Beams!$B$21:$B$22)/MAX(CL94:CP94)-1</f>
        <v>-0.53198838899709822</v>
      </c>
    </row>
    <row r="95" spans="1:95" x14ac:dyDescent="0.55000000000000004">
      <c r="A95" s="1" t="s">
        <v>542</v>
      </c>
      <c r="B95" s="1" t="s">
        <v>634</v>
      </c>
      <c r="C95" s="1" t="s">
        <v>634</v>
      </c>
      <c r="D95" s="1" t="s">
        <v>98</v>
      </c>
      <c r="E95" s="3">
        <v>9.8000000000000007</v>
      </c>
      <c r="F95" s="3">
        <v>2.89</v>
      </c>
      <c r="G95" s="3">
        <v>3.5</v>
      </c>
      <c r="H95" s="11" t="s">
        <v>98</v>
      </c>
      <c r="I95" s="1" t="s">
        <v>98</v>
      </c>
      <c r="J95" s="1" t="s">
        <v>98</v>
      </c>
      <c r="K95" s="1" t="s">
        <v>98</v>
      </c>
      <c r="L95" s="1" t="s">
        <v>98</v>
      </c>
      <c r="M95" s="11" t="s">
        <v>98</v>
      </c>
      <c r="N95" s="11" t="s">
        <v>98</v>
      </c>
      <c r="O95" s="3">
        <v>3.5</v>
      </c>
      <c r="P95" s="1" t="s">
        <v>98</v>
      </c>
      <c r="Q95" s="1" t="s">
        <v>98</v>
      </c>
      <c r="R95" s="11" t="s">
        <v>98</v>
      </c>
      <c r="S95" s="13" t="s">
        <v>98</v>
      </c>
      <c r="T95" s="1" t="s">
        <v>98</v>
      </c>
      <c r="U95" s="13" t="s">
        <v>98</v>
      </c>
      <c r="V95" s="14">
        <v>0.438</v>
      </c>
      <c r="W95" s="1" t="s">
        <v>98</v>
      </c>
      <c r="X95" s="1" t="s">
        <v>98</v>
      </c>
      <c r="Y95" s="14">
        <v>0.81299999999999994</v>
      </c>
      <c r="Z95" s="13">
        <v>0.8125</v>
      </c>
      <c r="AA95" s="13" t="s">
        <v>98</v>
      </c>
      <c r="AB95" s="3">
        <v>1.03</v>
      </c>
      <c r="AC95" s="3">
        <v>1.03</v>
      </c>
      <c r="AD95" s="1" t="s">
        <v>98</v>
      </c>
      <c r="AE95" s="14">
        <v>0.41299999999999998</v>
      </c>
      <c r="AF95" s="14">
        <v>0.41299999999999998</v>
      </c>
      <c r="AG95" s="1" t="s">
        <v>98</v>
      </c>
      <c r="AH95" s="3">
        <v>7.99</v>
      </c>
      <c r="AI95" s="1" t="s">
        <v>98</v>
      </c>
      <c r="AJ95" s="1" t="s">
        <v>98</v>
      </c>
      <c r="AK95" s="1" t="s">
        <v>98</v>
      </c>
      <c r="AL95" s="1" t="s">
        <v>98</v>
      </c>
      <c r="AM95" s="3">
        <v>3.25</v>
      </c>
      <c r="AN95" s="3">
        <v>2.36</v>
      </c>
      <c r="AO95" s="3">
        <v>1.32</v>
      </c>
      <c r="AP95" s="3">
        <v>1.06</v>
      </c>
      <c r="AQ95" s="3">
        <v>3.25</v>
      </c>
      <c r="AR95" s="3">
        <v>2.36</v>
      </c>
      <c r="AS95" s="3">
        <v>1.32</v>
      </c>
      <c r="AT95" s="3">
        <v>1.06</v>
      </c>
      <c r="AU95" s="1">
        <v>1.33</v>
      </c>
      <c r="AV95" s="14">
        <v>0.68100000000000005</v>
      </c>
      <c r="AW95" s="1">
        <v>0.91100000000000003</v>
      </c>
      <c r="AX95" s="14">
        <v>0.192</v>
      </c>
      <c r="AY95" s="14">
        <v>0.16400000000000001</v>
      </c>
      <c r="AZ95" s="1" t="s">
        <v>98</v>
      </c>
      <c r="BA95" s="1" t="s">
        <v>98</v>
      </c>
      <c r="BB95" s="1" t="s">
        <v>98</v>
      </c>
      <c r="BC95" s="1" t="s">
        <v>98</v>
      </c>
      <c r="BD95" s="1" t="s">
        <v>98</v>
      </c>
      <c r="BE95" s="1" t="s">
        <v>98</v>
      </c>
      <c r="BF95" s="1" t="s">
        <v>98</v>
      </c>
      <c r="BG95" s="3">
        <v>1.89</v>
      </c>
      <c r="BH95" s="17">
        <v>0.63</v>
      </c>
      <c r="BI95" s="16">
        <v>1</v>
      </c>
      <c r="BJ95" s="1">
        <v>5.16</v>
      </c>
      <c r="BK95" s="3">
        <v>2.3199999999999998</v>
      </c>
      <c r="BL95" s="4">
        <v>0</v>
      </c>
      <c r="BM95" s="3">
        <v>2.3199999999999998</v>
      </c>
      <c r="BN95" s="3">
        <v>1.17</v>
      </c>
      <c r="BO95" s="1">
        <v>1.46</v>
      </c>
      <c r="BP95" s="3">
        <v>1.17</v>
      </c>
      <c r="BQ95" s="1">
        <v>2.2200000000000002</v>
      </c>
      <c r="BR95" s="1" t="s">
        <v>98</v>
      </c>
      <c r="BS95" s="1">
        <v>2.2200000000000002</v>
      </c>
      <c r="BT95" s="1">
        <v>1.1399999999999999</v>
      </c>
      <c r="BU95" s="1">
        <v>0.91100000000000003</v>
      </c>
      <c r="BV95" s="1">
        <v>1.1399999999999999</v>
      </c>
      <c r="BW95" s="35" t="s">
        <v>98</v>
      </c>
      <c r="BX95" s="35" t="s">
        <v>98</v>
      </c>
      <c r="BY95" s="2">
        <v>10.5</v>
      </c>
      <c r="BZ95" s="2">
        <v>10.5</v>
      </c>
      <c r="CA95" s="2">
        <v>14</v>
      </c>
      <c r="CB95" s="35" t="s">
        <v>98</v>
      </c>
      <c r="CC95" s="35" t="s">
        <v>98</v>
      </c>
      <c r="CD95" s="1" t="s">
        <v>98</v>
      </c>
      <c r="CE95" s="1" t="s">
        <v>98</v>
      </c>
      <c r="CF95" s="1" t="s">
        <v>98</v>
      </c>
      <c r="CG95" s="4">
        <f>Beams!$B$11/F95</f>
        <v>3889.2733564013838</v>
      </c>
      <c r="CH95" s="4">
        <f>Beams!$B$9/AO95</f>
        <v>8515.1515151515141</v>
      </c>
      <c r="CI95" s="4">
        <f>Beams!$C$9/AS95</f>
        <v>8515.1515151515141</v>
      </c>
      <c r="CJ95" s="4">
        <f>1.5*Beams!$B$8/(O95*V95)</f>
        <v>10998.043052837575</v>
      </c>
      <c r="CK95" s="4">
        <f>1.5*Beams!$C$8/(G95*V95)</f>
        <v>10998.043052837575</v>
      </c>
      <c r="CL95" s="4">
        <f>Beams!$B$12*V95/AX95</f>
        <v>25641.25</v>
      </c>
      <c r="CN95">
        <f t="shared" si="2"/>
        <v>52658.528595687778</v>
      </c>
      <c r="CO95" s="4">
        <f t="shared" si="3"/>
        <v>52658.528595687778</v>
      </c>
      <c r="CP95" s="4"/>
      <c r="CQ95" s="3">
        <f>MIN(Beams!$B$21:$B$22)/MAX(CL95:CP95)-1</f>
        <v>-0.62019447688027873</v>
      </c>
    </row>
    <row r="96" spans="1:95" x14ac:dyDescent="0.55000000000000004">
      <c r="A96" s="1" t="s">
        <v>542</v>
      </c>
      <c r="B96" s="1" t="s">
        <v>635</v>
      </c>
      <c r="C96" s="1" t="s">
        <v>635</v>
      </c>
      <c r="D96" s="1" t="s">
        <v>98</v>
      </c>
      <c r="E96" s="3">
        <v>8.5</v>
      </c>
      <c r="F96" s="3">
        <v>2.5</v>
      </c>
      <c r="G96" s="3">
        <v>3.5</v>
      </c>
      <c r="H96" s="11" t="s">
        <v>98</v>
      </c>
      <c r="I96" s="1" t="s">
        <v>98</v>
      </c>
      <c r="J96" s="1" t="s">
        <v>98</v>
      </c>
      <c r="K96" s="1" t="s">
        <v>98</v>
      </c>
      <c r="L96" s="1" t="s">
        <v>98</v>
      </c>
      <c r="M96" s="11" t="s">
        <v>98</v>
      </c>
      <c r="N96" s="11" t="s">
        <v>98</v>
      </c>
      <c r="O96" s="3">
        <v>3.5</v>
      </c>
      <c r="P96" s="1" t="s">
        <v>98</v>
      </c>
      <c r="Q96" s="1" t="s">
        <v>98</v>
      </c>
      <c r="R96" s="11" t="s">
        <v>98</v>
      </c>
      <c r="S96" s="13" t="s">
        <v>98</v>
      </c>
      <c r="T96" s="1" t="s">
        <v>98</v>
      </c>
      <c r="U96" s="13" t="s">
        <v>98</v>
      </c>
      <c r="V96" s="14">
        <v>0.375</v>
      </c>
      <c r="W96" s="1" t="s">
        <v>98</v>
      </c>
      <c r="X96" s="1" t="s">
        <v>98</v>
      </c>
      <c r="Y96" s="14">
        <v>0.75</v>
      </c>
      <c r="Z96" s="13">
        <v>0.75</v>
      </c>
      <c r="AA96" s="13" t="s">
        <v>98</v>
      </c>
      <c r="AB96" s="3">
        <v>1</v>
      </c>
      <c r="AC96" s="3">
        <v>1</v>
      </c>
      <c r="AD96" s="1" t="s">
        <v>98</v>
      </c>
      <c r="AE96" s="14">
        <v>0.35699999999999998</v>
      </c>
      <c r="AF96" s="14">
        <v>0.35699999999999998</v>
      </c>
      <c r="AG96" s="1" t="s">
        <v>98</v>
      </c>
      <c r="AH96" s="3">
        <v>9.33</v>
      </c>
      <c r="AI96" s="1" t="s">
        <v>98</v>
      </c>
      <c r="AJ96" s="1" t="s">
        <v>98</v>
      </c>
      <c r="AK96" s="1" t="s">
        <v>98</v>
      </c>
      <c r="AL96" s="1" t="s">
        <v>98</v>
      </c>
      <c r="AM96" s="3">
        <v>2.86</v>
      </c>
      <c r="AN96" s="3">
        <v>2.06</v>
      </c>
      <c r="AO96" s="3">
        <v>1.1499999999999999</v>
      </c>
      <c r="AP96" s="3">
        <v>1.07</v>
      </c>
      <c r="AQ96" s="3">
        <v>2.86</v>
      </c>
      <c r="AR96" s="3">
        <v>2.06</v>
      </c>
      <c r="AS96" s="3">
        <v>1.1499999999999999</v>
      </c>
      <c r="AT96" s="3">
        <v>1.07</v>
      </c>
      <c r="AU96" s="1">
        <v>1.17</v>
      </c>
      <c r="AV96" s="14">
        <v>0.68300000000000005</v>
      </c>
      <c r="AW96" s="14">
        <v>0.83</v>
      </c>
      <c r="AX96" s="14">
        <v>0.123</v>
      </c>
      <c r="AY96" s="14">
        <v>0.106</v>
      </c>
      <c r="AZ96" s="1" t="s">
        <v>98</v>
      </c>
      <c r="BA96" s="1" t="s">
        <v>98</v>
      </c>
      <c r="BB96" s="1" t="s">
        <v>98</v>
      </c>
      <c r="BC96" s="1" t="s">
        <v>98</v>
      </c>
      <c r="BD96" s="1" t="s">
        <v>98</v>
      </c>
      <c r="BE96" s="1" t="s">
        <v>98</v>
      </c>
      <c r="BF96" s="1" t="s">
        <v>98</v>
      </c>
      <c r="BG96" s="3">
        <v>1.9</v>
      </c>
      <c r="BH96" s="17">
        <v>0.63</v>
      </c>
      <c r="BI96" s="16">
        <v>1</v>
      </c>
      <c r="BJ96" s="1">
        <v>4.55</v>
      </c>
      <c r="BK96" s="3">
        <v>2.34</v>
      </c>
      <c r="BL96" s="4">
        <v>0</v>
      </c>
      <c r="BM96" s="3">
        <v>2.34</v>
      </c>
      <c r="BN96" s="3">
        <v>1.19</v>
      </c>
      <c r="BO96" s="1">
        <v>1.41</v>
      </c>
      <c r="BP96" s="3">
        <v>1.19</v>
      </c>
      <c r="BQ96" s="1">
        <v>1.94</v>
      </c>
      <c r="BR96" s="1" t="s">
        <v>98</v>
      </c>
      <c r="BS96" s="1">
        <v>1.94</v>
      </c>
      <c r="BT96" s="1">
        <v>0.98299999999999998</v>
      </c>
      <c r="BU96" s="14">
        <v>0.83</v>
      </c>
      <c r="BV96" s="1">
        <v>0.98299999999999998</v>
      </c>
      <c r="BW96" s="35" t="s">
        <v>98</v>
      </c>
      <c r="BX96" s="35" t="s">
        <v>98</v>
      </c>
      <c r="BY96" s="2">
        <v>10.5</v>
      </c>
      <c r="BZ96" s="2">
        <v>10.5</v>
      </c>
      <c r="CA96" s="2">
        <v>14</v>
      </c>
      <c r="CB96" s="35" t="s">
        <v>98</v>
      </c>
      <c r="CC96" s="35" t="s">
        <v>98</v>
      </c>
      <c r="CD96" s="1" t="s">
        <v>98</v>
      </c>
      <c r="CE96" s="1" t="s">
        <v>98</v>
      </c>
      <c r="CF96" s="1" t="s">
        <v>98</v>
      </c>
      <c r="CG96" s="4">
        <f>Beams!$B$11/F96</f>
        <v>4496</v>
      </c>
      <c r="CH96" s="4">
        <f>Beams!$B$9/AO96</f>
        <v>9773.9130434782619</v>
      </c>
      <c r="CI96" s="4">
        <f>Beams!$C$9/AS96</f>
        <v>9773.9130434782619</v>
      </c>
      <c r="CJ96" s="4">
        <f>1.5*Beams!$B$8/(O96*V96)</f>
        <v>12845.714285714286</v>
      </c>
      <c r="CK96" s="4">
        <f>1.5*Beams!$C$8/(G96*V96)</f>
        <v>12845.714285714286</v>
      </c>
      <c r="CL96" s="4">
        <f>Beams!$B$12*V96/AX96</f>
        <v>34268.292682926833</v>
      </c>
      <c r="CN96">
        <f t="shared" si="2"/>
        <v>67794.47137959431</v>
      </c>
      <c r="CO96" s="4">
        <f t="shared" si="3"/>
        <v>67794.47137959431</v>
      </c>
      <c r="CP96" s="4"/>
      <c r="CQ96" s="3">
        <f>MIN(Beams!$B$21:$B$22)/MAX(CL96:CP96)-1</f>
        <v>-0.70499069329685971</v>
      </c>
    </row>
    <row r="97" spans="1:95" x14ac:dyDescent="0.55000000000000004">
      <c r="A97" s="1" t="s">
        <v>542</v>
      </c>
      <c r="B97" s="1" t="s">
        <v>636</v>
      </c>
      <c r="C97" s="1" t="s">
        <v>636</v>
      </c>
      <c r="D97" s="1" t="s">
        <v>98</v>
      </c>
      <c r="E97" s="3">
        <v>7.2</v>
      </c>
      <c r="F97" s="3">
        <v>2.1</v>
      </c>
      <c r="G97" s="3">
        <v>3.5</v>
      </c>
      <c r="H97" s="11" t="s">
        <v>98</v>
      </c>
      <c r="I97" s="1" t="s">
        <v>98</v>
      </c>
      <c r="J97" s="1" t="s">
        <v>98</v>
      </c>
      <c r="K97" s="1" t="s">
        <v>98</v>
      </c>
      <c r="L97" s="1" t="s">
        <v>98</v>
      </c>
      <c r="M97" s="11" t="s">
        <v>98</v>
      </c>
      <c r="N97" s="11" t="s">
        <v>98</v>
      </c>
      <c r="O97" s="3">
        <v>3.5</v>
      </c>
      <c r="P97" s="1" t="s">
        <v>98</v>
      </c>
      <c r="Q97" s="1" t="s">
        <v>98</v>
      </c>
      <c r="R97" s="11" t="s">
        <v>98</v>
      </c>
      <c r="S97" s="13" t="s">
        <v>98</v>
      </c>
      <c r="T97" s="1" t="s">
        <v>98</v>
      </c>
      <c r="U97" s="13" t="s">
        <v>98</v>
      </c>
      <c r="V97" s="14">
        <v>0.313</v>
      </c>
      <c r="W97" s="1" t="s">
        <v>98</v>
      </c>
      <c r="X97" s="1" t="s">
        <v>98</v>
      </c>
      <c r="Y97" s="14">
        <v>0.68799999999999994</v>
      </c>
      <c r="Z97" s="13">
        <v>0.6875</v>
      </c>
      <c r="AA97" s="13" t="s">
        <v>98</v>
      </c>
      <c r="AB97" s="14">
        <v>0.97899999999999998</v>
      </c>
      <c r="AC97" s="14">
        <v>0.97899999999999998</v>
      </c>
      <c r="AD97" s="1" t="s">
        <v>98</v>
      </c>
      <c r="AE97" s="14">
        <v>0.3</v>
      </c>
      <c r="AF97" s="14">
        <v>0.3</v>
      </c>
      <c r="AG97" s="1" t="s">
        <v>98</v>
      </c>
      <c r="AH97" s="2">
        <v>11.2</v>
      </c>
      <c r="AI97" s="1" t="s">
        <v>98</v>
      </c>
      <c r="AJ97" s="1" t="s">
        <v>98</v>
      </c>
      <c r="AK97" s="1" t="s">
        <v>98</v>
      </c>
      <c r="AL97" s="1" t="s">
        <v>98</v>
      </c>
      <c r="AM97" s="3">
        <v>2.44</v>
      </c>
      <c r="AN97" s="3">
        <v>1.74</v>
      </c>
      <c r="AO97" s="14">
        <v>0.96899999999999997</v>
      </c>
      <c r="AP97" s="3">
        <v>1.08</v>
      </c>
      <c r="AQ97" s="3">
        <v>2.44</v>
      </c>
      <c r="AR97" s="3">
        <v>1.74</v>
      </c>
      <c r="AS97" s="14">
        <v>0.96899999999999997</v>
      </c>
      <c r="AT97" s="3">
        <v>1.08</v>
      </c>
      <c r="AU97" s="1">
        <v>0.98399999999999999</v>
      </c>
      <c r="AV97" s="14">
        <v>0.68500000000000005</v>
      </c>
      <c r="AW97" s="1">
        <v>0.71299999999999997</v>
      </c>
      <c r="AX97" s="15">
        <v>7.3099999999999998E-2</v>
      </c>
      <c r="AY97" s="15">
        <v>6.3399999999999998E-2</v>
      </c>
      <c r="AZ97" s="1" t="s">
        <v>98</v>
      </c>
      <c r="BA97" s="1" t="s">
        <v>98</v>
      </c>
      <c r="BB97" s="1" t="s">
        <v>98</v>
      </c>
      <c r="BC97" s="1" t="s">
        <v>98</v>
      </c>
      <c r="BD97" s="1" t="s">
        <v>98</v>
      </c>
      <c r="BE97" s="1" t="s">
        <v>98</v>
      </c>
      <c r="BF97" s="1" t="s">
        <v>98</v>
      </c>
      <c r="BG97" s="3">
        <v>1.92</v>
      </c>
      <c r="BH97" s="17">
        <v>0.63</v>
      </c>
      <c r="BI97" s="16">
        <v>1</v>
      </c>
      <c r="BJ97" s="1">
        <v>3.89</v>
      </c>
      <c r="BK97" s="3">
        <v>2.36</v>
      </c>
      <c r="BL97" s="4">
        <v>0</v>
      </c>
      <c r="BM97" s="3">
        <v>2.36</v>
      </c>
      <c r="BN97" s="3">
        <v>1.2</v>
      </c>
      <c r="BO97" s="1">
        <v>1.38</v>
      </c>
      <c r="BP97" s="3">
        <v>1.2</v>
      </c>
      <c r="BQ97" s="1">
        <v>1.65</v>
      </c>
      <c r="BR97" s="1" t="s">
        <v>98</v>
      </c>
      <c r="BS97" s="1">
        <v>1.65</v>
      </c>
      <c r="BT97" s="14">
        <v>0.82</v>
      </c>
      <c r="BU97" s="1">
        <v>0.71299999999999997</v>
      </c>
      <c r="BV97" s="14">
        <v>0.82</v>
      </c>
      <c r="BW97" s="35" t="s">
        <v>98</v>
      </c>
      <c r="BX97" s="35" t="s">
        <v>98</v>
      </c>
      <c r="BY97" s="2">
        <v>10.5</v>
      </c>
      <c r="BZ97" s="2">
        <v>10.5</v>
      </c>
      <c r="CA97" s="2">
        <v>14</v>
      </c>
      <c r="CB97" s="35" t="s">
        <v>98</v>
      </c>
      <c r="CC97" s="35" t="s">
        <v>98</v>
      </c>
      <c r="CD97" s="1" t="s">
        <v>98</v>
      </c>
      <c r="CE97" s="1" t="s">
        <v>98</v>
      </c>
      <c r="CF97" s="1" t="s">
        <v>98</v>
      </c>
      <c r="CG97" s="4">
        <f>Beams!$B$11/F97</f>
        <v>5352.3809523809523</v>
      </c>
      <c r="CH97" s="4">
        <f>Beams!$B$9/AO97</f>
        <v>11599.587203302373</v>
      </c>
      <c r="CI97" s="4">
        <f>Beams!$C$9/AS97</f>
        <v>11599.587203302373</v>
      </c>
      <c r="CJ97" s="4">
        <f>1.5*Beams!$B$8/(O97*V97)</f>
        <v>15390.232770424465</v>
      </c>
      <c r="CK97" s="4">
        <f>1.5*Beams!$C$8/(G97*V97)</f>
        <v>15390.232770424465</v>
      </c>
      <c r="CL97" s="4">
        <f>Beams!$B$12*V97/AX97</f>
        <v>48127.496580027357</v>
      </c>
      <c r="CN97">
        <f t="shared" si="2"/>
        <v>92057.247888378683</v>
      </c>
      <c r="CO97" s="4">
        <f t="shared" si="3"/>
        <v>92057.247888378683</v>
      </c>
      <c r="CP97" s="4"/>
      <c r="CQ97" s="3">
        <f>MIN(Beams!$B$21:$B$22)/MAX(CL97:CP97)-1</f>
        <v>-0.78274388536739214</v>
      </c>
    </row>
    <row r="98" spans="1:95" x14ac:dyDescent="0.55000000000000004">
      <c r="A98" s="1" t="s">
        <v>542</v>
      </c>
      <c r="B98" s="1" t="s">
        <v>637</v>
      </c>
      <c r="C98" s="1" t="s">
        <v>637</v>
      </c>
      <c r="D98" s="1" t="s">
        <v>98</v>
      </c>
      <c r="E98" s="3">
        <v>5.8</v>
      </c>
      <c r="F98" s="3">
        <v>1.7</v>
      </c>
      <c r="G98" s="3">
        <v>3.5</v>
      </c>
      <c r="H98" s="11" t="s">
        <v>98</v>
      </c>
      <c r="I98" s="1" t="s">
        <v>98</v>
      </c>
      <c r="J98" s="1" t="s">
        <v>98</v>
      </c>
      <c r="K98" s="1" t="s">
        <v>98</v>
      </c>
      <c r="L98" s="1" t="s">
        <v>98</v>
      </c>
      <c r="M98" s="11" t="s">
        <v>98</v>
      </c>
      <c r="N98" s="11" t="s">
        <v>98</v>
      </c>
      <c r="O98" s="3">
        <v>3.5</v>
      </c>
      <c r="P98" s="1" t="s">
        <v>98</v>
      </c>
      <c r="Q98" s="1" t="s">
        <v>98</v>
      </c>
      <c r="R98" s="11" t="s">
        <v>98</v>
      </c>
      <c r="S98" s="13" t="s">
        <v>98</v>
      </c>
      <c r="T98" s="1" t="s">
        <v>98</v>
      </c>
      <c r="U98" s="13" t="s">
        <v>98</v>
      </c>
      <c r="V98" s="14">
        <v>0.25</v>
      </c>
      <c r="W98" s="1" t="s">
        <v>98</v>
      </c>
      <c r="X98" s="1" t="s">
        <v>98</v>
      </c>
      <c r="Y98" s="14">
        <v>0.625</v>
      </c>
      <c r="Z98" s="13">
        <v>0.625</v>
      </c>
      <c r="AA98" s="13" t="s">
        <v>98</v>
      </c>
      <c r="AB98" s="14">
        <v>0.95399999999999996</v>
      </c>
      <c r="AC98" s="14">
        <v>0.95399999999999996</v>
      </c>
      <c r="AD98" s="1" t="s">
        <v>98</v>
      </c>
      <c r="AE98" s="14">
        <v>0.24299999999999999</v>
      </c>
      <c r="AF98" s="14">
        <v>0.24299999999999999</v>
      </c>
      <c r="AG98" s="1" t="s">
        <v>98</v>
      </c>
      <c r="AH98" s="2">
        <v>14</v>
      </c>
      <c r="AI98" s="1" t="s">
        <v>98</v>
      </c>
      <c r="AJ98" s="1" t="s">
        <v>98</v>
      </c>
      <c r="AK98" s="1" t="s">
        <v>98</v>
      </c>
      <c r="AL98" s="1" t="s">
        <v>98</v>
      </c>
      <c r="AM98" s="3">
        <v>2</v>
      </c>
      <c r="AN98" s="3">
        <v>1.41</v>
      </c>
      <c r="AO98" s="14">
        <v>0.78700000000000003</v>
      </c>
      <c r="AP98" s="3">
        <v>1.0900000000000001</v>
      </c>
      <c r="AQ98" s="3">
        <v>2</v>
      </c>
      <c r="AR98" s="3">
        <v>1.41</v>
      </c>
      <c r="AS98" s="14">
        <v>0.78700000000000003</v>
      </c>
      <c r="AT98" s="3">
        <v>1.0900000000000001</v>
      </c>
      <c r="AU98" s="1">
        <v>0.80200000000000005</v>
      </c>
      <c r="AV98" s="14">
        <v>0.68799999999999994</v>
      </c>
      <c r="AW98" s="1">
        <v>0.59399999999999997</v>
      </c>
      <c r="AX98" s="15">
        <v>3.8600000000000002E-2</v>
      </c>
      <c r="AY98" s="15">
        <v>3.3399999999999999E-2</v>
      </c>
      <c r="AZ98" s="1" t="s">
        <v>98</v>
      </c>
      <c r="BA98" s="1" t="s">
        <v>98</v>
      </c>
      <c r="BB98" s="1" t="s">
        <v>98</v>
      </c>
      <c r="BC98" s="1" t="s">
        <v>98</v>
      </c>
      <c r="BD98" s="1" t="s">
        <v>98</v>
      </c>
      <c r="BE98" s="1" t="s">
        <v>98</v>
      </c>
      <c r="BF98" s="1" t="s">
        <v>98</v>
      </c>
      <c r="BG98" s="3">
        <v>1.93</v>
      </c>
      <c r="BH98" s="17">
        <v>0.63</v>
      </c>
      <c r="BI98" s="16">
        <v>1</v>
      </c>
      <c r="BJ98" s="1">
        <v>3.19</v>
      </c>
      <c r="BK98" s="3">
        <v>2.39</v>
      </c>
      <c r="BL98" s="4">
        <v>0</v>
      </c>
      <c r="BM98" s="3">
        <v>2.39</v>
      </c>
      <c r="BN98" s="3">
        <v>1.21</v>
      </c>
      <c r="BO98" s="1">
        <v>1.35</v>
      </c>
      <c r="BP98" s="3">
        <v>1.21</v>
      </c>
      <c r="BQ98" s="1">
        <v>1.33</v>
      </c>
      <c r="BR98" s="1" t="s">
        <v>98</v>
      </c>
      <c r="BS98" s="1">
        <v>1.33</v>
      </c>
      <c r="BT98" s="1">
        <v>0.66300000000000003</v>
      </c>
      <c r="BU98" s="1">
        <v>0.59399999999999997</v>
      </c>
      <c r="BV98" s="1">
        <v>0.66300000000000003</v>
      </c>
      <c r="BW98" s="35" t="s">
        <v>98</v>
      </c>
      <c r="BX98" s="35" t="s">
        <v>98</v>
      </c>
      <c r="BY98" s="2">
        <v>10.5</v>
      </c>
      <c r="BZ98" s="2">
        <v>10.5</v>
      </c>
      <c r="CA98" s="2">
        <v>14</v>
      </c>
      <c r="CB98" s="35" t="s">
        <v>98</v>
      </c>
      <c r="CC98" s="35" t="s">
        <v>98</v>
      </c>
      <c r="CD98" s="1" t="s">
        <v>98</v>
      </c>
      <c r="CE98" s="1" t="s">
        <v>98</v>
      </c>
      <c r="CF98" s="1" t="s">
        <v>98</v>
      </c>
      <c r="CG98" s="4">
        <f>Beams!$B$11/F98</f>
        <v>6611.7647058823532</v>
      </c>
      <c r="CH98" s="4">
        <f>Beams!$B$9/AO98</f>
        <v>14282.083862770012</v>
      </c>
      <c r="CI98" s="4">
        <f>Beams!$C$9/AS98</f>
        <v>14282.083862770012</v>
      </c>
      <c r="CJ98" s="4">
        <f>1.5*Beams!$B$8/(O98*V98)</f>
        <v>19268.571428571428</v>
      </c>
      <c r="CK98" s="4">
        <f>1.5*Beams!$C$8/(G98*V98)</f>
        <v>19268.571428571428</v>
      </c>
      <c r="CL98" s="4">
        <f>Beams!$B$12*V98/AX98</f>
        <v>72797.927461139887</v>
      </c>
      <c r="CN98">
        <f t="shared" si="2"/>
        <v>135091.80021387688</v>
      </c>
      <c r="CO98" s="4">
        <f t="shared" si="3"/>
        <v>135091.80021387688</v>
      </c>
      <c r="CP98" s="4"/>
      <c r="CQ98" s="3">
        <f>MIN(Beams!$B$21:$B$22)/MAX(CL98:CP98)-1</f>
        <v>-0.85195252436982805</v>
      </c>
    </row>
    <row r="99" spans="1:95" x14ac:dyDescent="0.55000000000000004">
      <c r="A99" s="1" t="s">
        <v>542</v>
      </c>
      <c r="B99" s="1" t="s">
        <v>638</v>
      </c>
      <c r="C99" s="1" t="s">
        <v>638</v>
      </c>
      <c r="D99" s="1" t="s">
        <v>98</v>
      </c>
      <c r="E99" s="2">
        <v>10.199999999999999</v>
      </c>
      <c r="F99" s="3">
        <v>3.02</v>
      </c>
      <c r="G99" s="3">
        <v>3</v>
      </c>
      <c r="H99" s="11" t="s">
        <v>98</v>
      </c>
      <c r="I99" s="1" t="s">
        <v>98</v>
      </c>
      <c r="J99" s="1" t="s">
        <v>98</v>
      </c>
      <c r="K99" s="1" t="s">
        <v>98</v>
      </c>
      <c r="L99" s="1" t="s">
        <v>98</v>
      </c>
      <c r="M99" s="11" t="s">
        <v>98</v>
      </c>
      <c r="N99" s="11" t="s">
        <v>98</v>
      </c>
      <c r="O99" s="3">
        <v>3.5</v>
      </c>
      <c r="P99" s="1" t="s">
        <v>98</v>
      </c>
      <c r="Q99" s="1" t="s">
        <v>98</v>
      </c>
      <c r="R99" s="11" t="s">
        <v>98</v>
      </c>
      <c r="S99" s="13" t="s">
        <v>98</v>
      </c>
      <c r="T99" s="1" t="s">
        <v>98</v>
      </c>
      <c r="U99" s="13" t="s">
        <v>98</v>
      </c>
      <c r="V99" s="14">
        <v>0.5</v>
      </c>
      <c r="W99" s="1" t="s">
        <v>98</v>
      </c>
      <c r="X99" s="1" t="s">
        <v>98</v>
      </c>
      <c r="Y99" s="14">
        <v>0.875</v>
      </c>
      <c r="Z99" s="13">
        <v>0.875</v>
      </c>
      <c r="AA99" s="13" t="s">
        <v>98</v>
      </c>
      <c r="AB99" s="14">
        <v>0.86899999999999999</v>
      </c>
      <c r="AC99" s="3">
        <v>1.1200000000000001</v>
      </c>
      <c r="AD99" s="1" t="s">
        <v>98</v>
      </c>
      <c r="AE99" s="14">
        <v>0.43099999999999999</v>
      </c>
      <c r="AF99" s="14">
        <v>0.48</v>
      </c>
      <c r="AG99" s="1" t="s">
        <v>98</v>
      </c>
      <c r="AH99" s="3">
        <v>7</v>
      </c>
      <c r="AI99" s="1" t="s">
        <v>98</v>
      </c>
      <c r="AJ99" s="1" t="s">
        <v>98</v>
      </c>
      <c r="AK99" s="1" t="s">
        <v>98</v>
      </c>
      <c r="AL99" s="1" t="s">
        <v>98</v>
      </c>
      <c r="AM99" s="3">
        <v>3.45</v>
      </c>
      <c r="AN99" s="3">
        <v>2.61</v>
      </c>
      <c r="AO99" s="3">
        <v>1.45</v>
      </c>
      <c r="AP99" s="3">
        <v>1.07</v>
      </c>
      <c r="AQ99" s="3">
        <v>2.3199999999999998</v>
      </c>
      <c r="AR99" s="3">
        <v>1.97</v>
      </c>
      <c r="AS99" s="3">
        <v>1.0900000000000001</v>
      </c>
      <c r="AT99" s="14">
        <v>0.877</v>
      </c>
      <c r="AU99" s="1">
        <v>1.1499999999999999</v>
      </c>
      <c r="AV99" s="14">
        <v>0.61799999999999999</v>
      </c>
      <c r="AW99" s="1">
        <v>0.84599999999999997</v>
      </c>
      <c r="AX99" s="14">
        <v>0.26</v>
      </c>
      <c r="AY99" s="14">
        <v>0.191</v>
      </c>
      <c r="AZ99" s="1" t="s">
        <v>98</v>
      </c>
      <c r="BA99" s="1" t="s">
        <v>98</v>
      </c>
      <c r="BB99" s="1" t="s">
        <v>98</v>
      </c>
      <c r="BC99" s="1" t="s">
        <v>98</v>
      </c>
      <c r="BD99" s="1" t="s">
        <v>98</v>
      </c>
      <c r="BE99" s="1" t="s">
        <v>98</v>
      </c>
      <c r="BF99" s="1" t="s">
        <v>98</v>
      </c>
      <c r="BG99" s="3">
        <v>1.75</v>
      </c>
      <c r="BH99" s="16" t="s">
        <v>98</v>
      </c>
      <c r="BI99" s="17">
        <v>0.71299999999999997</v>
      </c>
      <c r="BJ99" s="1">
        <v>4.62</v>
      </c>
      <c r="BK99" s="3">
        <v>1.95</v>
      </c>
      <c r="BL99" s="1">
        <v>0.40699999999999997</v>
      </c>
      <c r="BM99" s="3">
        <v>2.2999999999999998</v>
      </c>
      <c r="BN99" s="3">
        <v>1.23</v>
      </c>
      <c r="BO99" s="1">
        <v>1.36</v>
      </c>
      <c r="BP99" s="14">
        <v>0.878</v>
      </c>
      <c r="BQ99" s="1">
        <v>2.37</v>
      </c>
      <c r="BR99" s="1">
        <v>11.4</v>
      </c>
      <c r="BS99" s="1">
        <v>2.0099999999999998</v>
      </c>
      <c r="BT99" s="1">
        <v>0.93500000000000005</v>
      </c>
      <c r="BU99" s="1">
        <v>0.84599999999999997</v>
      </c>
      <c r="BV99" s="1">
        <v>1.31</v>
      </c>
      <c r="BW99" s="35" t="s">
        <v>98</v>
      </c>
      <c r="BX99" s="35" t="s">
        <v>98</v>
      </c>
      <c r="BY99" s="2">
        <v>10</v>
      </c>
      <c r="BZ99" s="3">
        <v>9.5</v>
      </c>
      <c r="CA99" s="2">
        <v>13</v>
      </c>
      <c r="CB99" s="35" t="s">
        <v>98</v>
      </c>
      <c r="CC99" s="35" t="s">
        <v>98</v>
      </c>
      <c r="CD99" s="1" t="s">
        <v>98</v>
      </c>
      <c r="CE99" s="1" t="s">
        <v>98</v>
      </c>
      <c r="CF99" s="1" t="s">
        <v>98</v>
      </c>
      <c r="CG99" s="4">
        <f>Beams!$B$11/F99</f>
        <v>3721.8543046357618</v>
      </c>
      <c r="CH99" s="4">
        <f>Beams!$B$9/AO99</f>
        <v>7751.7241379310344</v>
      </c>
      <c r="CI99" s="4">
        <f>Beams!$C$9/AS99</f>
        <v>10311.926605504586</v>
      </c>
      <c r="CJ99" s="4">
        <f>1.5*Beams!$B$8/(O99*V99)</f>
        <v>9634.2857142857138</v>
      </c>
      <c r="CK99" s="4">
        <f>1.5*Beams!$C$8/(G99*V99)</f>
        <v>11240</v>
      </c>
      <c r="CL99" s="4">
        <f>Beams!$B$12*V99/AX99</f>
        <v>21615.384615384613</v>
      </c>
      <c r="CN99">
        <f t="shared" si="2"/>
        <v>46419.189675025897</v>
      </c>
      <c r="CO99" s="4">
        <f t="shared" si="3"/>
        <v>47489.952478524989</v>
      </c>
      <c r="CP99" s="4"/>
      <c r="CQ99" s="3">
        <f>MIN(Beams!$B$21:$B$22)/MAX(CL99:CP99)-1</f>
        <v>-0.57885828567539588</v>
      </c>
    </row>
    <row r="100" spans="1:95" x14ac:dyDescent="0.55000000000000004">
      <c r="A100" s="1" t="s">
        <v>542</v>
      </c>
      <c r="B100" s="1" t="s">
        <v>639</v>
      </c>
      <c r="C100" s="1" t="s">
        <v>639</v>
      </c>
      <c r="D100" s="1" t="s">
        <v>98</v>
      </c>
      <c r="E100" s="3">
        <v>9.1</v>
      </c>
      <c r="F100" s="3">
        <v>2.67</v>
      </c>
      <c r="G100" s="3">
        <v>3</v>
      </c>
      <c r="H100" s="11" t="s">
        <v>98</v>
      </c>
      <c r="I100" s="1" t="s">
        <v>98</v>
      </c>
      <c r="J100" s="1" t="s">
        <v>98</v>
      </c>
      <c r="K100" s="1" t="s">
        <v>98</v>
      </c>
      <c r="L100" s="1" t="s">
        <v>98</v>
      </c>
      <c r="M100" s="11" t="s">
        <v>98</v>
      </c>
      <c r="N100" s="11" t="s">
        <v>98</v>
      </c>
      <c r="O100" s="3">
        <v>3.5</v>
      </c>
      <c r="P100" s="1" t="s">
        <v>98</v>
      </c>
      <c r="Q100" s="1" t="s">
        <v>98</v>
      </c>
      <c r="R100" s="11" t="s">
        <v>98</v>
      </c>
      <c r="S100" s="13" t="s">
        <v>98</v>
      </c>
      <c r="T100" s="1" t="s">
        <v>98</v>
      </c>
      <c r="U100" s="13" t="s">
        <v>98</v>
      </c>
      <c r="V100" s="14">
        <v>0.438</v>
      </c>
      <c r="W100" s="1" t="s">
        <v>98</v>
      </c>
      <c r="X100" s="1" t="s">
        <v>98</v>
      </c>
      <c r="Y100" s="14">
        <v>0.81299999999999994</v>
      </c>
      <c r="Z100" s="13">
        <v>0.8125</v>
      </c>
      <c r="AA100" s="13" t="s">
        <v>98</v>
      </c>
      <c r="AB100" s="14">
        <v>0.84599999999999997</v>
      </c>
      <c r="AC100" s="3">
        <v>1.0900000000000001</v>
      </c>
      <c r="AD100" s="1" t="s">
        <v>98</v>
      </c>
      <c r="AE100" s="14">
        <v>0.38100000000000001</v>
      </c>
      <c r="AF100" s="14">
        <v>0.44900000000000001</v>
      </c>
      <c r="AG100" s="1" t="s">
        <v>98</v>
      </c>
      <c r="AH100" s="3">
        <v>7.99</v>
      </c>
      <c r="AI100" s="1" t="s">
        <v>98</v>
      </c>
      <c r="AJ100" s="1" t="s">
        <v>98</v>
      </c>
      <c r="AK100" s="1" t="s">
        <v>98</v>
      </c>
      <c r="AL100" s="1" t="s">
        <v>98</v>
      </c>
      <c r="AM100" s="3">
        <v>3.1</v>
      </c>
      <c r="AN100" s="3">
        <v>2.3199999999999998</v>
      </c>
      <c r="AO100" s="3">
        <v>1.29</v>
      </c>
      <c r="AP100" s="3">
        <v>1.08</v>
      </c>
      <c r="AQ100" s="3">
        <v>2.09</v>
      </c>
      <c r="AR100" s="3">
        <v>1.75</v>
      </c>
      <c r="AS100" s="14">
        <v>0.97099999999999997</v>
      </c>
      <c r="AT100" s="14">
        <v>0.88500000000000001</v>
      </c>
      <c r="AU100" s="1">
        <v>1.02</v>
      </c>
      <c r="AV100" s="14">
        <v>0.62</v>
      </c>
      <c r="AW100" s="1">
        <v>0.77300000000000002</v>
      </c>
      <c r="AX100" s="14">
        <v>0.17799999999999999</v>
      </c>
      <c r="AY100" s="14">
        <v>0.13200000000000001</v>
      </c>
      <c r="AZ100" s="1" t="s">
        <v>98</v>
      </c>
      <c r="BA100" s="1" t="s">
        <v>98</v>
      </c>
      <c r="BB100" s="1" t="s">
        <v>98</v>
      </c>
      <c r="BC100" s="1" t="s">
        <v>98</v>
      </c>
      <c r="BD100" s="1" t="s">
        <v>98</v>
      </c>
      <c r="BE100" s="1" t="s">
        <v>98</v>
      </c>
      <c r="BF100" s="1" t="s">
        <v>98</v>
      </c>
      <c r="BG100" s="3">
        <v>1.76</v>
      </c>
      <c r="BH100" s="16" t="s">
        <v>98</v>
      </c>
      <c r="BI100" s="17">
        <v>0.71699999999999997</v>
      </c>
      <c r="BJ100" s="1">
        <v>4.16</v>
      </c>
      <c r="BK100" s="3">
        <v>1.96</v>
      </c>
      <c r="BL100" s="1">
        <v>0.39300000000000002</v>
      </c>
      <c r="BM100" s="3">
        <v>2.3199999999999998</v>
      </c>
      <c r="BN100" s="3">
        <v>1.24</v>
      </c>
      <c r="BO100" s="1">
        <v>1.32</v>
      </c>
      <c r="BP100" s="14">
        <v>0.89400000000000002</v>
      </c>
      <c r="BQ100" s="1">
        <v>2.12</v>
      </c>
      <c r="BR100" s="1">
        <v>10.6</v>
      </c>
      <c r="BS100" s="1">
        <v>1.79</v>
      </c>
      <c r="BT100" s="1">
        <v>0.82299999999999995</v>
      </c>
      <c r="BU100" s="1">
        <v>0.77300000000000002</v>
      </c>
      <c r="BV100" s="1">
        <v>1.1399999999999999</v>
      </c>
      <c r="BW100" s="35" t="s">
        <v>98</v>
      </c>
      <c r="BX100" s="35" t="s">
        <v>98</v>
      </c>
      <c r="BY100" s="2">
        <v>10</v>
      </c>
      <c r="BZ100" s="3">
        <v>9.5</v>
      </c>
      <c r="CA100" s="2">
        <v>13</v>
      </c>
      <c r="CB100" s="35" t="s">
        <v>98</v>
      </c>
      <c r="CC100" s="35" t="s">
        <v>98</v>
      </c>
      <c r="CD100" s="1" t="s">
        <v>98</v>
      </c>
      <c r="CE100" s="1" t="s">
        <v>98</v>
      </c>
      <c r="CF100" s="1" t="s">
        <v>98</v>
      </c>
      <c r="CG100" s="4">
        <f>Beams!$B$11/F100</f>
        <v>4209.7378277153557</v>
      </c>
      <c r="CH100" s="4">
        <f>Beams!$B$9/AO100</f>
        <v>8713.1782945736431</v>
      </c>
      <c r="CI100" s="4">
        <f>Beams!$C$9/AS100</f>
        <v>11575.695159629249</v>
      </c>
      <c r="CJ100" s="4">
        <f>1.5*Beams!$B$8/(O100*V100)</f>
        <v>10998.043052837575</v>
      </c>
      <c r="CK100" s="4">
        <f>1.5*Beams!$C$8/(G100*V100)</f>
        <v>12831.050228310502</v>
      </c>
      <c r="CL100" s="4">
        <f>Beams!$B$12*V100/AX100</f>
        <v>27657.977528089887</v>
      </c>
      <c r="CN100">
        <f t="shared" si="2"/>
        <v>57078.401962140764</v>
      </c>
      <c r="CO100" s="4">
        <f t="shared" si="3"/>
        <v>58214.952267091903</v>
      </c>
      <c r="CP100" s="4"/>
      <c r="CQ100" s="3">
        <f>MIN(Beams!$B$21:$B$22)/MAX(CL100:CP100)-1</f>
        <v>-0.65644565148418543</v>
      </c>
    </row>
    <row r="101" spans="1:95" x14ac:dyDescent="0.55000000000000004">
      <c r="A101" s="1" t="s">
        <v>542</v>
      </c>
      <c r="B101" s="1" t="s">
        <v>640</v>
      </c>
      <c r="C101" s="1" t="s">
        <v>640</v>
      </c>
      <c r="D101" s="1" t="s">
        <v>98</v>
      </c>
      <c r="E101" s="3">
        <v>7.9</v>
      </c>
      <c r="F101" s="3">
        <v>2.3199999999999998</v>
      </c>
      <c r="G101" s="3">
        <v>3</v>
      </c>
      <c r="H101" s="11" t="s">
        <v>98</v>
      </c>
      <c r="I101" s="1" t="s">
        <v>98</v>
      </c>
      <c r="J101" s="1" t="s">
        <v>98</v>
      </c>
      <c r="K101" s="1" t="s">
        <v>98</v>
      </c>
      <c r="L101" s="1" t="s">
        <v>98</v>
      </c>
      <c r="M101" s="11" t="s">
        <v>98</v>
      </c>
      <c r="N101" s="11" t="s">
        <v>98</v>
      </c>
      <c r="O101" s="3">
        <v>3.5</v>
      </c>
      <c r="P101" s="1" t="s">
        <v>98</v>
      </c>
      <c r="Q101" s="1" t="s">
        <v>98</v>
      </c>
      <c r="R101" s="11" t="s">
        <v>98</v>
      </c>
      <c r="S101" s="13" t="s">
        <v>98</v>
      </c>
      <c r="T101" s="1" t="s">
        <v>98</v>
      </c>
      <c r="U101" s="13" t="s">
        <v>98</v>
      </c>
      <c r="V101" s="14">
        <v>0.375</v>
      </c>
      <c r="W101" s="1" t="s">
        <v>98</v>
      </c>
      <c r="X101" s="1" t="s">
        <v>98</v>
      </c>
      <c r="Y101" s="14">
        <v>0.75</v>
      </c>
      <c r="Z101" s="13">
        <v>0.75</v>
      </c>
      <c r="AA101" s="13" t="s">
        <v>98</v>
      </c>
      <c r="AB101" s="14">
        <v>0.82299999999999995</v>
      </c>
      <c r="AC101" s="3">
        <v>1.07</v>
      </c>
      <c r="AD101" s="1" t="s">
        <v>98</v>
      </c>
      <c r="AE101" s="14">
        <v>0.33100000000000002</v>
      </c>
      <c r="AF101" s="14">
        <v>0.40699999999999997</v>
      </c>
      <c r="AG101" s="1" t="s">
        <v>98</v>
      </c>
      <c r="AH101" s="3">
        <v>9.33</v>
      </c>
      <c r="AI101" s="1" t="s">
        <v>98</v>
      </c>
      <c r="AJ101" s="1" t="s">
        <v>98</v>
      </c>
      <c r="AK101" s="1" t="s">
        <v>98</v>
      </c>
      <c r="AL101" s="1" t="s">
        <v>98</v>
      </c>
      <c r="AM101" s="3">
        <v>2.73</v>
      </c>
      <c r="AN101" s="3">
        <v>2.0299999999999998</v>
      </c>
      <c r="AO101" s="3">
        <v>1.1200000000000001</v>
      </c>
      <c r="AP101" s="3">
        <v>1.0900000000000001</v>
      </c>
      <c r="AQ101" s="3">
        <v>1.84</v>
      </c>
      <c r="AR101" s="3">
        <v>1.52</v>
      </c>
      <c r="AS101" s="14">
        <v>0.84699999999999998</v>
      </c>
      <c r="AT101" s="14">
        <v>0.89200000000000002</v>
      </c>
      <c r="AU101" s="1">
        <v>0.89400000000000002</v>
      </c>
      <c r="AV101" s="14">
        <v>0.622</v>
      </c>
      <c r="AW101" s="1">
        <v>0.69299999999999995</v>
      </c>
      <c r="AX101" s="14">
        <v>0.114</v>
      </c>
      <c r="AY101" s="15">
        <v>8.5800000000000001E-2</v>
      </c>
      <c r="AZ101" s="1" t="s">
        <v>98</v>
      </c>
      <c r="BA101" s="1" t="s">
        <v>98</v>
      </c>
      <c r="BB101" s="1" t="s">
        <v>98</v>
      </c>
      <c r="BC101" s="1" t="s">
        <v>98</v>
      </c>
      <c r="BD101" s="1" t="s">
        <v>98</v>
      </c>
      <c r="BE101" s="1" t="s">
        <v>98</v>
      </c>
      <c r="BF101" s="1" t="s">
        <v>98</v>
      </c>
      <c r="BG101" s="3">
        <v>1.78</v>
      </c>
      <c r="BH101" s="16" t="s">
        <v>98</v>
      </c>
      <c r="BI101" s="17">
        <v>0.72</v>
      </c>
      <c r="BJ101" s="1">
        <v>3.68</v>
      </c>
      <c r="BK101" s="3">
        <v>1.99</v>
      </c>
      <c r="BL101" s="1">
        <v>0.38900000000000001</v>
      </c>
      <c r="BM101" s="3">
        <v>2.34</v>
      </c>
      <c r="BN101" s="3">
        <v>1.25</v>
      </c>
      <c r="BO101" s="1">
        <v>1.29</v>
      </c>
      <c r="BP101" s="14">
        <v>0.90100000000000002</v>
      </c>
      <c r="BQ101" s="1">
        <v>1.85</v>
      </c>
      <c r="BR101" s="1">
        <v>9.4600000000000009</v>
      </c>
      <c r="BS101" s="1">
        <v>1.57</v>
      </c>
      <c r="BT101" s="1">
        <v>0.71499999999999997</v>
      </c>
      <c r="BU101" s="1">
        <v>0.69299999999999995</v>
      </c>
      <c r="BV101" s="1">
        <v>0.99199999999999999</v>
      </c>
      <c r="BW101" s="35" t="s">
        <v>98</v>
      </c>
      <c r="BX101" s="35" t="s">
        <v>98</v>
      </c>
      <c r="BY101" s="2">
        <v>10</v>
      </c>
      <c r="BZ101" s="3">
        <v>9.5</v>
      </c>
      <c r="CA101" s="2">
        <v>13</v>
      </c>
      <c r="CB101" s="35" t="s">
        <v>98</v>
      </c>
      <c r="CC101" s="35" t="s">
        <v>98</v>
      </c>
      <c r="CD101" s="1" t="s">
        <v>98</v>
      </c>
      <c r="CE101" s="1" t="s">
        <v>98</v>
      </c>
      <c r="CF101" s="1" t="s">
        <v>98</v>
      </c>
      <c r="CG101" s="4">
        <f>Beams!$B$11/F101</f>
        <v>4844.8275862068967</v>
      </c>
      <c r="CH101" s="4">
        <f>Beams!$B$9/AO101</f>
        <v>10035.714285714284</v>
      </c>
      <c r="CI101" s="4">
        <f>Beams!$C$9/AS101</f>
        <v>13270.365997638726</v>
      </c>
      <c r="CJ101" s="4">
        <f>1.5*Beams!$B$8/(O101*V101)</f>
        <v>12845.714285714286</v>
      </c>
      <c r="CK101" s="4">
        <f>1.5*Beams!$C$8/(G101*V101)</f>
        <v>14986.666666666666</v>
      </c>
      <c r="CL101" s="4">
        <f>Beams!$B$12*V101/AX101</f>
        <v>36973.684210526313</v>
      </c>
      <c r="CN101">
        <f t="shared" si="2"/>
        <v>73407.565772951712</v>
      </c>
      <c r="CO101" s="4">
        <f t="shared" si="3"/>
        <v>74615.240531093586</v>
      </c>
      <c r="CP101" s="4"/>
      <c r="CQ101" s="3">
        <f>MIN(Beams!$B$21:$B$22)/MAX(CL101:CP101)-1</f>
        <v>-0.73195824529084486</v>
      </c>
    </row>
    <row r="102" spans="1:95" x14ac:dyDescent="0.55000000000000004">
      <c r="A102" s="1" t="s">
        <v>542</v>
      </c>
      <c r="B102" s="1" t="s">
        <v>641</v>
      </c>
      <c r="C102" s="1" t="s">
        <v>641</v>
      </c>
      <c r="D102" s="1" t="s">
        <v>98</v>
      </c>
      <c r="E102" s="3">
        <v>6.6</v>
      </c>
      <c r="F102" s="3">
        <v>1.95</v>
      </c>
      <c r="G102" s="3">
        <v>3</v>
      </c>
      <c r="H102" s="11" t="s">
        <v>98</v>
      </c>
      <c r="I102" s="1" t="s">
        <v>98</v>
      </c>
      <c r="J102" s="1" t="s">
        <v>98</v>
      </c>
      <c r="K102" s="1" t="s">
        <v>98</v>
      </c>
      <c r="L102" s="1" t="s">
        <v>98</v>
      </c>
      <c r="M102" s="11" t="s">
        <v>98</v>
      </c>
      <c r="N102" s="11" t="s">
        <v>98</v>
      </c>
      <c r="O102" s="3">
        <v>3.5</v>
      </c>
      <c r="P102" s="1" t="s">
        <v>98</v>
      </c>
      <c r="Q102" s="1" t="s">
        <v>98</v>
      </c>
      <c r="R102" s="11" t="s">
        <v>98</v>
      </c>
      <c r="S102" s="13" t="s">
        <v>98</v>
      </c>
      <c r="T102" s="1" t="s">
        <v>98</v>
      </c>
      <c r="U102" s="13" t="s">
        <v>98</v>
      </c>
      <c r="V102" s="14">
        <v>0.313</v>
      </c>
      <c r="W102" s="1" t="s">
        <v>98</v>
      </c>
      <c r="X102" s="1" t="s">
        <v>98</v>
      </c>
      <c r="Y102" s="14">
        <v>0.68799999999999994</v>
      </c>
      <c r="Z102" s="13">
        <v>0.6875</v>
      </c>
      <c r="AA102" s="13" t="s">
        <v>98</v>
      </c>
      <c r="AB102" s="14">
        <v>0.79800000000000004</v>
      </c>
      <c r="AC102" s="3">
        <v>1.05</v>
      </c>
      <c r="AD102" s="1" t="s">
        <v>98</v>
      </c>
      <c r="AE102" s="14">
        <v>0.27900000000000003</v>
      </c>
      <c r="AF102" s="14">
        <v>0.38</v>
      </c>
      <c r="AG102" s="1" t="s">
        <v>98</v>
      </c>
      <c r="AH102" s="2">
        <v>11.2</v>
      </c>
      <c r="AI102" s="1" t="s">
        <v>98</v>
      </c>
      <c r="AJ102" s="1" t="s">
        <v>98</v>
      </c>
      <c r="AK102" s="1" t="s">
        <v>98</v>
      </c>
      <c r="AL102" s="1" t="s">
        <v>98</v>
      </c>
      <c r="AM102" s="3">
        <v>2.33</v>
      </c>
      <c r="AN102" s="3">
        <v>1.72</v>
      </c>
      <c r="AO102" s="14">
        <v>0.95099999999999996</v>
      </c>
      <c r="AP102" s="3">
        <v>1.0900000000000001</v>
      </c>
      <c r="AQ102" s="3">
        <v>1.58</v>
      </c>
      <c r="AR102" s="3">
        <v>1.28</v>
      </c>
      <c r="AS102" s="14">
        <v>0.71799999999999997</v>
      </c>
      <c r="AT102" s="14">
        <v>0.9</v>
      </c>
      <c r="AU102" s="1">
        <v>0.75800000000000001</v>
      </c>
      <c r="AV102" s="14">
        <v>0.624</v>
      </c>
      <c r="AW102" s="1">
        <v>0.60199999999999998</v>
      </c>
      <c r="AX102" s="15">
        <v>6.8000000000000005E-2</v>
      </c>
      <c r="AY102" s="15">
        <v>5.1200000000000002E-2</v>
      </c>
      <c r="AZ102" s="1" t="s">
        <v>98</v>
      </c>
      <c r="BA102" s="1" t="s">
        <v>98</v>
      </c>
      <c r="BB102" s="1" t="s">
        <v>98</v>
      </c>
      <c r="BC102" s="1" t="s">
        <v>98</v>
      </c>
      <c r="BD102" s="1" t="s">
        <v>98</v>
      </c>
      <c r="BE102" s="1" t="s">
        <v>98</v>
      </c>
      <c r="BF102" s="1" t="s">
        <v>98</v>
      </c>
      <c r="BG102" s="3">
        <v>1.79</v>
      </c>
      <c r="BH102" s="16" t="s">
        <v>98</v>
      </c>
      <c r="BI102" s="17">
        <v>0.72199999999999998</v>
      </c>
      <c r="BJ102" s="1">
        <v>3.15</v>
      </c>
      <c r="BK102" s="3">
        <v>2.0099999999999998</v>
      </c>
      <c r="BL102" s="1">
        <v>0.38300000000000001</v>
      </c>
      <c r="BM102" s="3">
        <v>2.36</v>
      </c>
      <c r="BN102" s="3">
        <v>1.26</v>
      </c>
      <c r="BO102" s="1">
        <v>1.26</v>
      </c>
      <c r="BP102" s="14">
        <v>0.91600000000000004</v>
      </c>
      <c r="BQ102" s="1">
        <v>1.57</v>
      </c>
      <c r="BR102" s="1">
        <v>8.2200000000000006</v>
      </c>
      <c r="BS102" s="1">
        <v>1.33</v>
      </c>
      <c r="BT102" s="1">
        <v>0.60199999999999998</v>
      </c>
      <c r="BU102" s="1">
        <v>0.60199999999999998</v>
      </c>
      <c r="BV102" s="1">
        <v>0.82799999999999996</v>
      </c>
      <c r="BW102" s="35" t="s">
        <v>98</v>
      </c>
      <c r="BX102" s="35" t="s">
        <v>98</v>
      </c>
      <c r="BY102" s="2">
        <v>10</v>
      </c>
      <c r="BZ102" s="3">
        <v>9.5</v>
      </c>
      <c r="CA102" s="2">
        <v>13</v>
      </c>
      <c r="CB102" s="35" t="s">
        <v>98</v>
      </c>
      <c r="CC102" s="35" t="s">
        <v>98</v>
      </c>
      <c r="CD102" s="1" t="s">
        <v>98</v>
      </c>
      <c r="CE102" s="1" t="s">
        <v>98</v>
      </c>
      <c r="CF102" s="1" t="s">
        <v>98</v>
      </c>
      <c r="CG102" s="4">
        <f>Beams!$B$11/F102</f>
        <v>5764.1025641025644</v>
      </c>
      <c r="CH102" s="4">
        <f>Beams!$B$9/AO102</f>
        <v>11819.13774973712</v>
      </c>
      <c r="CI102" s="4">
        <f>Beams!$C$9/AS102</f>
        <v>15654.596100278552</v>
      </c>
      <c r="CJ102" s="4">
        <f>1.5*Beams!$B$8/(O102*V102)</f>
        <v>15390.232770424465</v>
      </c>
      <c r="CK102" s="4">
        <f>1.5*Beams!$C$8/(G102*V102)</f>
        <v>17955.271565495208</v>
      </c>
      <c r="CL102" s="4">
        <f>Beams!$B$12*V102/AX102</f>
        <v>51737.058823529405</v>
      </c>
      <c r="CN102">
        <f t="shared" si="2"/>
        <v>99224.499650052414</v>
      </c>
      <c r="CO102" s="4">
        <f t="shared" si="3"/>
        <v>100509.19792532299</v>
      </c>
      <c r="CP102" s="4"/>
      <c r="CQ102" s="3">
        <f>MIN(Beams!$B$21:$B$22)/MAX(CL102:CP102)-1</f>
        <v>-0.8010132364715542</v>
      </c>
    </row>
    <row r="103" spans="1:95" x14ac:dyDescent="0.55000000000000004">
      <c r="A103" s="1" t="s">
        <v>542</v>
      </c>
      <c r="B103" s="1" t="s">
        <v>642</v>
      </c>
      <c r="C103" s="1" t="s">
        <v>642</v>
      </c>
      <c r="D103" s="1" t="s">
        <v>98</v>
      </c>
      <c r="E103" s="3">
        <v>5.4</v>
      </c>
      <c r="F103" s="3">
        <v>1.58</v>
      </c>
      <c r="G103" s="3">
        <v>3</v>
      </c>
      <c r="H103" s="11" t="s">
        <v>98</v>
      </c>
      <c r="I103" s="1" t="s">
        <v>98</v>
      </c>
      <c r="J103" s="1" t="s">
        <v>98</v>
      </c>
      <c r="K103" s="1" t="s">
        <v>98</v>
      </c>
      <c r="L103" s="1" t="s">
        <v>98</v>
      </c>
      <c r="M103" s="11" t="s">
        <v>98</v>
      </c>
      <c r="N103" s="11" t="s">
        <v>98</v>
      </c>
      <c r="O103" s="3">
        <v>3.5</v>
      </c>
      <c r="P103" s="1" t="s">
        <v>98</v>
      </c>
      <c r="Q103" s="1" t="s">
        <v>98</v>
      </c>
      <c r="R103" s="11" t="s">
        <v>98</v>
      </c>
      <c r="S103" s="13" t="s">
        <v>98</v>
      </c>
      <c r="T103" s="1" t="s">
        <v>98</v>
      </c>
      <c r="U103" s="13" t="s">
        <v>98</v>
      </c>
      <c r="V103" s="14">
        <v>0.25</v>
      </c>
      <c r="W103" s="1" t="s">
        <v>98</v>
      </c>
      <c r="X103" s="1" t="s">
        <v>98</v>
      </c>
      <c r="Y103" s="14">
        <v>0.625</v>
      </c>
      <c r="Z103" s="13">
        <v>0.625</v>
      </c>
      <c r="AA103" s="13" t="s">
        <v>98</v>
      </c>
      <c r="AB103" s="14">
        <v>0.77300000000000002</v>
      </c>
      <c r="AC103" s="3">
        <v>1.02</v>
      </c>
      <c r="AD103" s="1" t="s">
        <v>98</v>
      </c>
      <c r="AE103" s="14">
        <v>0.22600000000000001</v>
      </c>
      <c r="AF103" s="14">
        <v>0.34</v>
      </c>
      <c r="AG103" s="1" t="s">
        <v>98</v>
      </c>
      <c r="AH103" s="2">
        <v>14</v>
      </c>
      <c r="AI103" s="1" t="s">
        <v>98</v>
      </c>
      <c r="AJ103" s="1" t="s">
        <v>98</v>
      </c>
      <c r="AK103" s="1" t="s">
        <v>98</v>
      </c>
      <c r="AL103" s="1" t="s">
        <v>98</v>
      </c>
      <c r="AM103" s="3">
        <v>1.92</v>
      </c>
      <c r="AN103" s="3">
        <v>1.39</v>
      </c>
      <c r="AO103" s="14">
        <v>0.77300000000000002</v>
      </c>
      <c r="AP103" s="3">
        <v>1.1000000000000001</v>
      </c>
      <c r="AQ103" s="3">
        <v>1.3</v>
      </c>
      <c r="AR103" s="3">
        <v>1.04</v>
      </c>
      <c r="AS103" s="14">
        <v>0.58499999999999996</v>
      </c>
      <c r="AT103" s="14">
        <v>0.90800000000000003</v>
      </c>
      <c r="AU103" s="1">
        <v>0.622</v>
      </c>
      <c r="AV103" s="14">
        <v>0.628</v>
      </c>
      <c r="AW103" s="1">
        <v>0.48599999999999999</v>
      </c>
      <c r="AX103" s="15">
        <v>3.5999999999999997E-2</v>
      </c>
      <c r="AY103" s="15">
        <v>2.7E-2</v>
      </c>
      <c r="AZ103" s="1" t="s">
        <v>98</v>
      </c>
      <c r="BA103" s="1" t="s">
        <v>98</v>
      </c>
      <c r="BB103" s="1" t="s">
        <v>98</v>
      </c>
      <c r="BC103" s="1" t="s">
        <v>98</v>
      </c>
      <c r="BD103" s="1" t="s">
        <v>98</v>
      </c>
      <c r="BE103" s="1" t="s">
        <v>98</v>
      </c>
      <c r="BF103" s="1" t="s">
        <v>98</v>
      </c>
      <c r="BG103" s="3">
        <v>1.8</v>
      </c>
      <c r="BH103" s="16" t="s">
        <v>98</v>
      </c>
      <c r="BI103" s="17">
        <v>0.72499999999999998</v>
      </c>
      <c r="BJ103" s="3">
        <v>2.6</v>
      </c>
      <c r="BK103" s="3">
        <v>2.0299999999999998</v>
      </c>
      <c r="BL103" s="1">
        <v>0.374</v>
      </c>
      <c r="BM103" s="3">
        <v>2.39</v>
      </c>
      <c r="BN103" s="3">
        <v>1.28</v>
      </c>
      <c r="BO103" s="1">
        <v>1.22</v>
      </c>
      <c r="BP103" s="14">
        <v>0.92800000000000005</v>
      </c>
      <c r="BQ103" s="1">
        <v>1.28</v>
      </c>
      <c r="BR103" s="1">
        <v>6.95</v>
      </c>
      <c r="BS103" s="1">
        <v>1.0900000000000001</v>
      </c>
      <c r="BT103" s="1">
        <v>0.48599999999999999</v>
      </c>
      <c r="BU103" s="14">
        <v>0.51</v>
      </c>
      <c r="BV103" s="14">
        <v>0.67</v>
      </c>
      <c r="BW103" s="35" t="s">
        <v>98</v>
      </c>
      <c r="BX103" s="35" t="s">
        <v>98</v>
      </c>
      <c r="BY103" s="2">
        <v>10</v>
      </c>
      <c r="BZ103" s="3">
        <v>9.5</v>
      </c>
      <c r="CA103" s="2">
        <v>13</v>
      </c>
      <c r="CB103" s="35" t="s">
        <v>98</v>
      </c>
      <c r="CC103" s="35" t="s">
        <v>98</v>
      </c>
      <c r="CD103" s="1" t="s">
        <v>98</v>
      </c>
      <c r="CE103" s="1" t="s">
        <v>98</v>
      </c>
      <c r="CF103" s="1" t="s">
        <v>98</v>
      </c>
      <c r="CG103" s="4">
        <f>Beams!$B$11/F103</f>
        <v>7113.9240506329106</v>
      </c>
      <c r="CH103" s="4">
        <f>Beams!$B$9/AO103</f>
        <v>14540.750323415265</v>
      </c>
      <c r="CI103" s="4">
        <f>Beams!$C$9/AS103</f>
        <v>19213.675213675215</v>
      </c>
      <c r="CJ103" s="4">
        <f>1.5*Beams!$B$8/(O103*V103)</f>
        <v>19268.571428571428</v>
      </c>
      <c r="CK103" s="4">
        <f>1.5*Beams!$C$8/(G103*V103)</f>
        <v>22480</v>
      </c>
      <c r="CL103" s="4">
        <f>Beams!$B$12*V103/AX103</f>
        <v>78055.555555555562</v>
      </c>
      <c r="CN103">
        <f t="shared" si="2"/>
        <v>145127.75334848091</v>
      </c>
      <c r="CO103" s="4">
        <f t="shared" si="3"/>
        <v>146506.93655006113</v>
      </c>
      <c r="CP103" s="4"/>
      <c r="CQ103" s="3">
        <f>MIN(Beams!$B$21:$B$22)/MAX(CL103:CP103)-1</f>
        <v>-0.8634876923171072</v>
      </c>
    </row>
    <row r="104" spans="1:95" x14ac:dyDescent="0.55000000000000004">
      <c r="A104" s="1" t="s">
        <v>542</v>
      </c>
      <c r="B104" s="1" t="s">
        <v>643</v>
      </c>
      <c r="C104" s="1" t="s">
        <v>643</v>
      </c>
      <c r="D104" s="1" t="s">
        <v>98</v>
      </c>
      <c r="E104" s="3">
        <v>9.4</v>
      </c>
      <c r="F104" s="3">
        <v>2.77</v>
      </c>
      <c r="G104" s="3">
        <v>2.5</v>
      </c>
      <c r="H104" s="11" t="s">
        <v>98</v>
      </c>
      <c r="I104" s="1" t="s">
        <v>98</v>
      </c>
      <c r="J104" s="1" t="s">
        <v>98</v>
      </c>
      <c r="K104" s="1" t="s">
        <v>98</v>
      </c>
      <c r="L104" s="1" t="s">
        <v>98</v>
      </c>
      <c r="M104" s="11" t="s">
        <v>98</v>
      </c>
      <c r="N104" s="11" t="s">
        <v>98</v>
      </c>
      <c r="O104" s="3">
        <v>3.5</v>
      </c>
      <c r="P104" s="1" t="s">
        <v>98</v>
      </c>
      <c r="Q104" s="1" t="s">
        <v>98</v>
      </c>
      <c r="R104" s="11" t="s">
        <v>98</v>
      </c>
      <c r="S104" s="13" t="s">
        <v>98</v>
      </c>
      <c r="T104" s="1" t="s">
        <v>98</v>
      </c>
      <c r="U104" s="13" t="s">
        <v>98</v>
      </c>
      <c r="V104" s="14">
        <v>0.5</v>
      </c>
      <c r="W104" s="1" t="s">
        <v>98</v>
      </c>
      <c r="X104" s="1" t="s">
        <v>98</v>
      </c>
      <c r="Y104" s="14">
        <v>0.875</v>
      </c>
      <c r="Z104" s="13">
        <v>0.875</v>
      </c>
      <c r="AA104" s="13" t="s">
        <v>98</v>
      </c>
      <c r="AB104" s="14">
        <v>0.70099999999999996</v>
      </c>
      <c r="AC104" s="3">
        <v>1.2</v>
      </c>
      <c r="AD104" s="1" t="s">
        <v>98</v>
      </c>
      <c r="AE104" s="14">
        <v>0.39600000000000002</v>
      </c>
      <c r="AF104" s="14">
        <v>0.73</v>
      </c>
      <c r="AG104" s="1" t="s">
        <v>98</v>
      </c>
      <c r="AH104" s="3">
        <v>7</v>
      </c>
      <c r="AI104" s="1" t="s">
        <v>98</v>
      </c>
      <c r="AJ104" s="1" t="s">
        <v>98</v>
      </c>
      <c r="AK104" s="1" t="s">
        <v>98</v>
      </c>
      <c r="AL104" s="1" t="s">
        <v>98</v>
      </c>
      <c r="AM104" s="3">
        <v>3.24</v>
      </c>
      <c r="AN104" s="3">
        <v>2.52</v>
      </c>
      <c r="AO104" s="3">
        <v>1.41</v>
      </c>
      <c r="AP104" s="3">
        <v>1.08</v>
      </c>
      <c r="AQ104" s="3">
        <v>1.36</v>
      </c>
      <c r="AR104" s="3">
        <v>1.39</v>
      </c>
      <c r="AS104" s="14">
        <v>0.75600000000000001</v>
      </c>
      <c r="AT104" s="14">
        <v>0.70099999999999996</v>
      </c>
      <c r="AU104" s="1">
        <v>0.78100000000000003</v>
      </c>
      <c r="AV104" s="14">
        <v>0.53200000000000003</v>
      </c>
      <c r="AW104" s="1">
        <v>0.65100000000000002</v>
      </c>
      <c r="AX104" s="14">
        <v>0.23400000000000001</v>
      </c>
      <c r="AY104" s="14">
        <v>0.159</v>
      </c>
      <c r="AZ104" s="1" t="s">
        <v>98</v>
      </c>
      <c r="BA104" s="1" t="s">
        <v>98</v>
      </c>
      <c r="BB104" s="1" t="s">
        <v>98</v>
      </c>
      <c r="BC104" s="1" t="s">
        <v>98</v>
      </c>
      <c r="BD104" s="1" t="s">
        <v>98</v>
      </c>
      <c r="BE104" s="1" t="s">
        <v>98</v>
      </c>
      <c r="BF104" s="1" t="s">
        <v>98</v>
      </c>
      <c r="BG104" s="3">
        <v>1.66</v>
      </c>
      <c r="BH104" s="16" t="s">
        <v>98</v>
      </c>
      <c r="BI104" s="17">
        <v>0.48499999999999999</v>
      </c>
      <c r="BJ104" s="1">
        <v>3.82</v>
      </c>
      <c r="BK104" s="3">
        <v>1.64</v>
      </c>
      <c r="BL104" s="1">
        <v>0.77400000000000002</v>
      </c>
      <c r="BM104" s="3">
        <v>2.27</v>
      </c>
      <c r="BN104" s="3">
        <v>1.2</v>
      </c>
      <c r="BO104" s="1">
        <v>1.1499999999999999</v>
      </c>
      <c r="BP104" s="14">
        <v>0.59799999999999998</v>
      </c>
      <c r="BQ104" s="1">
        <v>2.33</v>
      </c>
      <c r="BR104" s="1">
        <v>4.9400000000000004</v>
      </c>
      <c r="BS104" s="1">
        <v>1.68</v>
      </c>
      <c r="BT104" s="1">
        <v>0.65100000000000002</v>
      </c>
      <c r="BU104" s="1">
        <v>0.67900000000000005</v>
      </c>
      <c r="BV104" s="1">
        <v>1.31</v>
      </c>
      <c r="BW104" s="35" t="s">
        <v>98</v>
      </c>
      <c r="BX104" s="35" t="s">
        <v>98</v>
      </c>
      <c r="BY104" s="3">
        <v>9.5</v>
      </c>
      <c r="BZ104" s="3">
        <v>8.5</v>
      </c>
      <c r="CA104" s="2">
        <v>12</v>
      </c>
      <c r="CB104" s="35" t="s">
        <v>98</v>
      </c>
      <c r="CC104" s="35" t="s">
        <v>98</v>
      </c>
      <c r="CD104" s="1" t="s">
        <v>98</v>
      </c>
      <c r="CE104" s="1" t="s">
        <v>98</v>
      </c>
      <c r="CF104" s="1" t="s">
        <v>98</v>
      </c>
      <c r="CG104" s="4">
        <f>Beams!$B$11/F104</f>
        <v>4057.7617328519855</v>
      </c>
      <c r="CH104" s="4">
        <f>Beams!$B$9/AO104</f>
        <v>7971.6312056737597</v>
      </c>
      <c r="CI104" s="4">
        <f>Beams!$C$9/AS104</f>
        <v>14867.724867724868</v>
      </c>
      <c r="CJ104" s="4">
        <f>1.5*Beams!$B$8/(O104*V104)</f>
        <v>9634.2857142857138</v>
      </c>
      <c r="CK104" s="4">
        <f>1.5*Beams!$C$8/(G104*V104)</f>
        <v>13488</v>
      </c>
      <c r="CL104" s="4">
        <f>Beams!$B$12*V104/AX104</f>
        <v>24017.094017094016</v>
      </c>
      <c r="CN104">
        <f t="shared" si="2"/>
        <v>52272.131628953037</v>
      </c>
      <c r="CO104" s="4">
        <f t="shared" si="3"/>
        <v>54769.478666143274</v>
      </c>
      <c r="CP104" s="4"/>
      <c r="CQ104" s="3">
        <f>MIN(Beams!$B$21:$B$22)/MAX(CL104:CP104)-1</f>
        <v>-0.63483311349532068</v>
      </c>
    </row>
    <row r="105" spans="1:95" x14ac:dyDescent="0.55000000000000004">
      <c r="A105" s="1" t="s">
        <v>542</v>
      </c>
      <c r="B105" s="1" t="s">
        <v>644</v>
      </c>
      <c r="C105" s="1" t="s">
        <v>644</v>
      </c>
      <c r="D105" s="1" t="s">
        <v>98</v>
      </c>
      <c r="E105" s="3">
        <v>7.2</v>
      </c>
      <c r="F105" s="3">
        <v>2.12</v>
      </c>
      <c r="G105" s="3">
        <v>2.5</v>
      </c>
      <c r="H105" s="11" t="s">
        <v>98</v>
      </c>
      <c r="I105" s="1" t="s">
        <v>98</v>
      </c>
      <c r="J105" s="1" t="s">
        <v>98</v>
      </c>
      <c r="K105" s="1" t="s">
        <v>98</v>
      </c>
      <c r="L105" s="1" t="s">
        <v>98</v>
      </c>
      <c r="M105" s="11" t="s">
        <v>98</v>
      </c>
      <c r="N105" s="11" t="s">
        <v>98</v>
      </c>
      <c r="O105" s="3">
        <v>3.5</v>
      </c>
      <c r="P105" s="1" t="s">
        <v>98</v>
      </c>
      <c r="Q105" s="1" t="s">
        <v>98</v>
      </c>
      <c r="R105" s="11" t="s">
        <v>98</v>
      </c>
      <c r="S105" s="13" t="s">
        <v>98</v>
      </c>
      <c r="T105" s="1" t="s">
        <v>98</v>
      </c>
      <c r="U105" s="13" t="s">
        <v>98</v>
      </c>
      <c r="V105" s="14">
        <v>0.375</v>
      </c>
      <c r="W105" s="1" t="s">
        <v>98</v>
      </c>
      <c r="X105" s="1" t="s">
        <v>98</v>
      </c>
      <c r="Y105" s="14">
        <v>0.75</v>
      </c>
      <c r="Z105" s="13">
        <v>0.75</v>
      </c>
      <c r="AA105" s="13" t="s">
        <v>98</v>
      </c>
      <c r="AB105" s="14">
        <v>0.65500000000000003</v>
      </c>
      <c r="AC105" s="3">
        <v>1.1499999999999999</v>
      </c>
      <c r="AD105" s="1" t="s">
        <v>98</v>
      </c>
      <c r="AE105" s="14">
        <v>0.30299999999999999</v>
      </c>
      <c r="AF105" s="14">
        <v>0.67300000000000004</v>
      </c>
      <c r="AG105" s="1" t="s">
        <v>98</v>
      </c>
      <c r="AH105" s="3">
        <v>9.33</v>
      </c>
      <c r="AI105" s="1" t="s">
        <v>98</v>
      </c>
      <c r="AJ105" s="1" t="s">
        <v>98</v>
      </c>
      <c r="AK105" s="1" t="s">
        <v>98</v>
      </c>
      <c r="AL105" s="1" t="s">
        <v>98</v>
      </c>
      <c r="AM105" s="3">
        <v>2.56</v>
      </c>
      <c r="AN105" s="3">
        <v>1.96</v>
      </c>
      <c r="AO105" s="3">
        <v>1.0900000000000001</v>
      </c>
      <c r="AP105" s="3">
        <v>1.1000000000000001</v>
      </c>
      <c r="AQ105" s="3">
        <v>1.0900000000000001</v>
      </c>
      <c r="AR105" s="3">
        <v>1.07</v>
      </c>
      <c r="AS105" s="14">
        <v>0.58899999999999997</v>
      </c>
      <c r="AT105" s="14">
        <v>0.71599999999999997</v>
      </c>
      <c r="AU105" s="1">
        <v>0.60899999999999999</v>
      </c>
      <c r="AV105" s="14">
        <v>0.53500000000000003</v>
      </c>
      <c r="AW105" s="1">
        <v>0.499</v>
      </c>
      <c r="AX105" s="14">
        <v>0.10299999999999999</v>
      </c>
      <c r="AY105" s="15">
        <v>7.1400000000000005E-2</v>
      </c>
      <c r="AZ105" s="1" t="s">
        <v>98</v>
      </c>
      <c r="BA105" s="1" t="s">
        <v>98</v>
      </c>
      <c r="BB105" s="1" t="s">
        <v>98</v>
      </c>
      <c r="BC105" s="1" t="s">
        <v>98</v>
      </c>
      <c r="BD105" s="1" t="s">
        <v>98</v>
      </c>
      <c r="BE105" s="1" t="s">
        <v>98</v>
      </c>
      <c r="BF105" s="1" t="s">
        <v>98</v>
      </c>
      <c r="BG105" s="3">
        <v>1.69</v>
      </c>
      <c r="BH105" s="16" t="s">
        <v>98</v>
      </c>
      <c r="BI105" s="17">
        <v>0.495</v>
      </c>
      <c r="BJ105" s="1">
        <v>3.04</v>
      </c>
      <c r="BK105" s="3">
        <v>1.68</v>
      </c>
      <c r="BL105" s="1">
        <v>0.73899999999999999</v>
      </c>
      <c r="BM105" s="3">
        <v>2.31</v>
      </c>
      <c r="BN105" s="1">
        <v>1.22</v>
      </c>
      <c r="BO105" s="3">
        <v>1.1000000000000001</v>
      </c>
      <c r="BP105" s="14">
        <v>0.626</v>
      </c>
      <c r="BQ105" s="1">
        <v>1.81</v>
      </c>
      <c r="BR105" s="1">
        <v>4.1100000000000003</v>
      </c>
      <c r="BS105" s="1">
        <v>1.32</v>
      </c>
      <c r="BT105" s="1">
        <v>0.499</v>
      </c>
      <c r="BU105" s="1">
        <v>0.55400000000000005</v>
      </c>
      <c r="BV105" s="1">
        <v>0.97299999999999998</v>
      </c>
      <c r="BW105" s="35" t="s">
        <v>98</v>
      </c>
      <c r="BX105" s="35" t="s">
        <v>98</v>
      </c>
      <c r="BY105" s="3">
        <v>9.5</v>
      </c>
      <c r="BZ105" s="3">
        <v>8.5</v>
      </c>
      <c r="CA105" s="2">
        <v>12</v>
      </c>
      <c r="CB105" s="35" t="s">
        <v>98</v>
      </c>
      <c r="CC105" s="35" t="s">
        <v>98</v>
      </c>
      <c r="CD105" s="1" t="s">
        <v>98</v>
      </c>
      <c r="CE105" s="1" t="s">
        <v>98</v>
      </c>
      <c r="CF105" s="1" t="s">
        <v>98</v>
      </c>
      <c r="CG105" s="4">
        <f>Beams!$B$11/F105</f>
        <v>5301.8867924528295</v>
      </c>
      <c r="CH105" s="4">
        <f>Beams!$B$9/AO105</f>
        <v>10311.926605504586</v>
      </c>
      <c r="CI105" s="4">
        <f>Beams!$C$9/AS105</f>
        <v>19083.19185059423</v>
      </c>
      <c r="CJ105" s="4">
        <f>1.5*Beams!$B$8/(O105*V105)</f>
        <v>12845.714285714286</v>
      </c>
      <c r="CK105" s="4">
        <f>1.5*Beams!$C$8/(G105*V105)</f>
        <v>17984</v>
      </c>
      <c r="CL105" s="4">
        <f>Beams!$B$12*V105/AX105</f>
        <v>40922.330097087382</v>
      </c>
      <c r="CN105">
        <f t="shared" si="2"/>
        <v>81992.869211130703</v>
      </c>
      <c r="CO105" s="4">
        <f t="shared" si="3"/>
        <v>84841.418204453497</v>
      </c>
      <c r="CP105" s="4"/>
      <c r="CQ105" s="3">
        <f>MIN(Beams!$B$21:$B$22)/MAX(CL105:CP105)-1</f>
        <v>-0.76426608108078331</v>
      </c>
    </row>
    <row r="106" spans="1:95" x14ac:dyDescent="0.55000000000000004">
      <c r="A106" s="1" t="s">
        <v>542</v>
      </c>
      <c r="B106" s="1" t="s">
        <v>645</v>
      </c>
      <c r="C106" s="1" t="s">
        <v>645</v>
      </c>
      <c r="D106" s="1" t="s">
        <v>98</v>
      </c>
      <c r="E106" s="3">
        <v>6.1</v>
      </c>
      <c r="F106" s="3">
        <v>1.79</v>
      </c>
      <c r="G106" s="3">
        <v>2.5</v>
      </c>
      <c r="H106" s="11" t="s">
        <v>98</v>
      </c>
      <c r="I106" s="1" t="s">
        <v>98</v>
      </c>
      <c r="J106" s="1" t="s">
        <v>98</v>
      </c>
      <c r="K106" s="1" t="s">
        <v>98</v>
      </c>
      <c r="L106" s="1" t="s">
        <v>98</v>
      </c>
      <c r="M106" s="11" t="s">
        <v>98</v>
      </c>
      <c r="N106" s="11" t="s">
        <v>98</v>
      </c>
      <c r="O106" s="3">
        <v>3.5</v>
      </c>
      <c r="P106" s="1" t="s">
        <v>98</v>
      </c>
      <c r="Q106" s="1" t="s">
        <v>98</v>
      </c>
      <c r="R106" s="11" t="s">
        <v>98</v>
      </c>
      <c r="S106" s="13" t="s">
        <v>98</v>
      </c>
      <c r="T106" s="1" t="s">
        <v>98</v>
      </c>
      <c r="U106" s="13" t="s">
        <v>98</v>
      </c>
      <c r="V106" s="14">
        <v>0.313</v>
      </c>
      <c r="W106" s="1" t="s">
        <v>98</v>
      </c>
      <c r="X106" s="1" t="s">
        <v>98</v>
      </c>
      <c r="Y106" s="14">
        <v>0.68799999999999994</v>
      </c>
      <c r="Z106" s="13">
        <v>0.6875</v>
      </c>
      <c r="AA106" s="13" t="s">
        <v>98</v>
      </c>
      <c r="AB106" s="14">
        <v>0.63200000000000001</v>
      </c>
      <c r="AC106" s="3">
        <v>1.1299999999999999</v>
      </c>
      <c r="AD106" s="1" t="s">
        <v>98</v>
      </c>
      <c r="AE106" s="14">
        <v>0.25600000000000001</v>
      </c>
      <c r="AF106" s="14">
        <v>0.63600000000000001</v>
      </c>
      <c r="AG106" s="1" t="s">
        <v>98</v>
      </c>
      <c r="AH106" s="2">
        <v>11.2</v>
      </c>
      <c r="AI106" s="1" t="s">
        <v>98</v>
      </c>
      <c r="AJ106" s="1" t="s">
        <v>98</v>
      </c>
      <c r="AK106" s="1" t="s">
        <v>98</v>
      </c>
      <c r="AL106" s="1" t="s">
        <v>98</v>
      </c>
      <c r="AM106" s="3">
        <v>2.2000000000000002</v>
      </c>
      <c r="AN106" s="3">
        <v>1.67</v>
      </c>
      <c r="AO106" s="14">
        <v>0.92500000000000004</v>
      </c>
      <c r="AP106" s="3">
        <v>1.1100000000000001</v>
      </c>
      <c r="AQ106" s="14">
        <v>0.93700000000000006</v>
      </c>
      <c r="AR106" s="14">
        <v>0.9</v>
      </c>
      <c r="AS106" s="14">
        <v>0.501</v>
      </c>
      <c r="AT106" s="14">
        <v>0.72299999999999998</v>
      </c>
      <c r="AU106" s="1">
        <v>0.51800000000000002</v>
      </c>
      <c r="AV106" s="14">
        <v>0.53800000000000003</v>
      </c>
      <c r="AW106" s="1">
        <v>0.41799999999999998</v>
      </c>
      <c r="AX106" s="15">
        <v>6.1100000000000002E-2</v>
      </c>
      <c r="AY106" s="15">
        <v>4.2599999999999999E-2</v>
      </c>
      <c r="AZ106" s="1" t="s">
        <v>98</v>
      </c>
      <c r="BA106" s="1" t="s">
        <v>98</v>
      </c>
      <c r="BB106" s="1" t="s">
        <v>98</v>
      </c>
      <c r="BC106" s="1" t="s">
        <v>98</v>
      </c>
      <c r="BD106" s="1" t="s">
        <v>98</v>
      </c>
      <c r="BE106" s="1" t="s">
        <v>98</v>
      </c>
      <c r="BF106" s="1" t="s">
        <v>98</v>
      </c>
      <c r="BG106" s="3">
        <v>1.71</v>
      </c>
      <c r="BH106" s="16" t="s">
        <v>98</v>
      </c>
      <c r="BI106" s="17">
        <v>0.5</v>
      </c>
      <c r="BJ106" s="1">
        <v>2.62</v>
      </c>
      <c r="BK106" s="3">
        <v>1.71</v>
      </c>
      <c r="BL106" s="1">
        <v>0.72899999999999998</v>
      </c>
      <c r="BM106" s="3">
        <v>2.33</v>
      </c>
      <c r="BN106" s="1">
        <v>1.24</v>
      </c>
      <c r="BO106" s="1">
        <v>1.07</v>
      </c>
      <c r="BP106" s="14">
        <v>0.63300000000000001</v>
      </c>
      <c r="BQ106" s="1">
        <v>1.53</v>
      </c>
      <c r="BR106" s="1">
        <v>3.59</v>
      </c>
      <c r="BS106" s="1">
        <v>1.1200000000000001</v>
      </c>
      <c r="BT106" s="1">
        <v>0.41799999999999998</v>
      </c>
      <c r="BU106" s="1">
        <v>0.48399999999999999</v>
      </c>
      <c r="BV106" s="1">
        <v>0.81799999999999995</v>
      </c>
      <c r="BW106" s="35" t="s">
        <v>98</v>
      </c>
      <c r="BX106" s="35" t="s">
        <v>98</v>
      </c>
      <c r="BY106" s="3">
        <v>9.5</v>
      </c>
      <c r="BZ106" s="3">
        <v>8.5</v>
      </c>
      <c r="CA106" s="2">
        <v>12</v>
      </c>
      <c r="CB106" s="35" t="s">
        <v>98</v>
      </c>
      <c r="CC106" s="35" t="s">
        <v>98</v>
      </c>
      <c r="CD106" s="1" t="s">
        <v>98</v>
      </c>
      <c r="CE106" s="1" t="s">
        <v>98</v>
      </c>
      <c r="CF106" s="1" t="s">
        <v>98</v>
      </c>
      <c r="CG106" s="4">
        <f>Beams!$B$11/F106</f>
        <v>6279.3296089385476</v>
      </c>
      <c r="CH106" s="4">
        <f>Beams!$B$9/AO106</f>
        <v>12151.35135135135</v>
      </c>
      <c r="CI106" s="4">
        <f>Beams!$C$9/AS106</f>
        <v>22435.129740518962</v>
      </c>
      <c r="CJ106" s="4">
        <f>1.5*Beams!$B$8/(O106*V106)</f>
        <v>15390.232770424465</v>
      </c>
      <c r="CK106" s="4">
        <f>1.5*Beams!$C$8/(G106*V106)</f>
        <v>21546.325878594249</v>
      </c>
      <c r="CL106" s="4">
        <f>Beams!$B$12*V106/AX106</f>
        <v>57579.705400981991</v>
      </c>
      <c r="CN106">
        <f t="shared" si="2"/>
        <v>111026.39191025487</v>
      </c>
      <c r="CO106" s="4">
        <f t="shared" si="3"/>
        <v>114057.06634411438</v>
      </c>
      <c r="CP106" s="4"/>
      <c r="CQ106" s="3">
        <f>MIN(Beams!$B$21:$B$22)/MAX(CL106:CP106)-1</f>
        <v>-0.82464918096648865</v>
      </c>
    </row>
    <row r="107" spans="1:95" x14ac:dyDescent="0.55000000000000004">
      <c r="A107" s="1" t="s">
        <v>542</v>
      </c>
      <c r="B107" s="1" t="s">
        <v>646</v>
      </c>
      <c r="C107" s="1" t="s">
        <v>646</v>
      </c>
      <c r="D107" s="1" t="s">
        <v>98</v>
      </c>
      <c r="E107" s="3">
        <v>4.9000000000000004</v>
      </c>
      <c r="F107" s="3">
        <v>1.45</v>
      </c>
      <c r="G107" s="3">
        <v>2.5</v>
      </c>
      <c r="H107" s="11" t="s">
        <v>98</v>
      </c>
      <c r="I107" s="1" t="s">
        <v>98</v>
      </c>
      <c r="J107" s="1" t="s">
        <v>98</v>
      </c>
      <c r="K107" s="1" t="s">
        <v>98</v>
      </c>
      <c r="L107" s="1" t="s">
        <v>98</v>
      </c>
      <c r="M107" s="11" t="s">
        <v>98</v>
      </c>
      <c r="N107" s="11" t="s">
        <v>98</v>
      </c>
      <c r="O107" s="3">
        <v>3.5</v>
      </c>
      <c r="P107" s="1" t="s">
        <v>98</v>
      </c>
      <c r="Q107" s="1" t="s">
        <v>98</v>
      </c>
      <c r="R107" s="11" t="s">
        <v>98</v>
      </c>
      <c r="S107" s="13" t="s">
        <v>98</v>
      </c>
      <c r="T107" s="1" t="s">
        <v>98</v>
      </c>
      <c r="U107" s="13" t="s">
        <v>98</v>
      </c>
      <c r="V107" s="14">
        <v>0.25</v>
      </c>
      <c r="W107" s="1" t="s">
        <v>98</v>
      </c>
      <c r="X107" s="1" t="s">
        <v>98</v>
      </c>
      <c r="Y107" s="14">
        <v>0.625</v>
      </c>
      <c r="Z107" s="13">
        <v>0.625</v>
      </c>
      <c r="AA107" s="13" t="s">
        <v>98</v>
      </c>
      <c r="AB107" s="14">
        <v>0.60699999999999998</v>
      </c>
      <c r="AC107" s="3">
        <v>1.1000000000000001</v>
      </c>
      <c r="AD107" s="1" t="s">
        <v>98</v>
      </c>
      <c r="AE107" s="14">
        <v>0.20699999999999999</v>
      </c>
      <c r="AF107" s="14">
        <v>0.6</v>
      </c>
      <c r="AG107" s="1" t="s">
        <v>98</v>
      </c>
      <c r="AH107" s="2">
        <v>14</v>
      </c>
      <c r="AI107" s="1" t="s">
        <v>98</v>
      </c>
      <c r="AJ107" s="1" t="s">
        <v>98</v>
      </c>
      <c r="AK107" s="1" t="s">
        <v>98</v>
      </c>
      <c r="AL107" s="1" t="s">
        <v>98</v>
      </c>
      <c r="AM107" s="3">
        <v>1.81</v>
      </c>
      <c r="AN107" s="3">
        <v>1.36</v>
      </c>
      <c r="AO107" s="14">
        <v>0.753</v>
      </c>
      <c r="AP107" s="3">
        <v>1.1200000000000001</v>
      </c>
      <c r="AQ107" s="14">
        <v>0.77500000000000002</v>
      </c>
      <c r="AR107" s="14">
        <v>0.72799999999999998</v>
      </c>
      <c r="AS107" s="14">
        <v>0.41</v>
      </c>
      <c r="AT107" s="14">
        <v>0.73099999999999998</v>
      </c>
      <c r="AU107" s="1">
        <v>0.42599999999999999</v>
      </c>
      <c r="AV107" s="14">
        <v>0.54100000000000004</v>
      </c>
      <c r="AW107" s="1">
        <v>0.34100000000000003</v>
      </c>
      <c r="AX107" s="15">
        <v>3.2199999999999999E-2</v>
      </c>
      <c r="AY107" s="15">
        <v>2.2499999999999999E-2</v>
      </c>
      <c r="AZ107" s="1" t="s">
        <v>98</v>
      </c>
      <c r="BA107" s="1" t="s">
        <v>98</v>
      </c>
      <c r="BB107" s="1" t="s">
        <v>98</v>
      </c>
      <c r="BC107" s="1" t="s">
        <v>98</v>
      </c>
      <c r="BD107" s="1" t="s">
        <v>98</v>
      </c>
      <c r="BE107" s="1" t="s">
        <v>98</v>
      </c>
      <c r="BF107" s="1" t="s">
        <v>98</v>
      </c>
      <c r="BG107" s="3">
        <v>1.72</v>
      </c>
      <c r="BH107" s="16" t="s">
        <v>98</v>
      </c>
      <c r="BI107" s="17">
        <v>0.504</v>
      </c>
      <c r="BJ107" s="1">
        <v>2.16</v>
      </c>
      <c r="BK107" s="3">
        <v>1.72</v>
      </c>
      <c r="BL107" s="14">
        <v>0.71</v>
      </c>
      <c r="BM107" s="3">
        <v>2.36</v>
      </c>
      <c r="BN107" s="1">
        <v>1.25</v>
      </c>
      <c r="BO107" s="1">
        <v>1.04</v>
      </c>
      <c r="BP107" s="14">
        <v>0.64700000000000002</v>
      </c>
      <c r="BQ107" s="1">
        <v>1.26</v>
      </c>
      <c r="BR107" s="1">
        <v>3.04</v>
      </c>
      <c r="BS107" s="1">
        <v>0.91500000000000004</v>
      </c>
      <c r="BT107" s="1">
        <v>0.34100000000000003</v>
      </c>
      <c r="BU107" s="14">
        <v>0.41</v>
      </c>
      <c r="BV107" s="1">
        <v>0.65800000000000003</v>
      </c>
      <c r="BW107" s="35" t="s">
        <v>98</v>
      </c>
      <c r="BX107" s="35" t="s">
        <v>98</v>
      </c>
      <c r="BY107" s="3">
        <v>9.5</v>
      </c>
      <c r="BZ107" s="3">
        <v>8.5</v>
      </c>
      <c r="CA107" s="2">
        <v>12</v>
      </c>
      <c r="CB107" s="35" t="s">
        <v>98</v>
      </c>
      <c r="CC107" s="35" t="s">
        <v>98</v>
      </c>
      <c r="CD107" s="1" t="s">
        <v>98</v>
      </c>
      <c r="CE107" s="1" t="s">
        <v>98</v>
      </c>
      <c r="CF107" s="1" t="s">
        <v>98</v>
      </c>
      <c r="CG107" s="4">
        <f>Beams!$B$11/F107</f>
        <v>7751.7241379310344</v>
      </c>
      <c r="CH107" s="4">
        <f>Beams!$B$9/AO107</f>
        <v>14926.958831341301</v>
      </c>
      <c r="CI107" s="4">
        <f>Beams!$C$9/AS107</f>
        <v>27414.634146341465</v>
      </c>
      <c r="CJ107" s="4">
        <f>1.5*Beams!$B$8/(O107*V107)</f>
        <v>19268.571428571428</v>
      </c>
      <c r="CK107" s="4">
        <f>1.5*Beams!$C$8/(G107*V107)</f>
        <v>26976</v>
      </c>
      <c r="CL107" s="4">
        <f>Beams!$B$12*V107/AX107</f>
        <v>87267.08074534162</v>
      </c>
      <c r="CN107">
        <f t="shared" si="2"/>
        <v>162695.43355540512</v>
      </c>
      <c r="CO107" s="4">
        <f t="shared" si="3"/>
        <v>165949.04125389628</v>
      </c>
      <c r="CP107" s="4"/>
      <c r="CQ107" s="3">
        <f>MIN(Beams!$B$21:$B$22)/MAX(CL107:CP107)-1</f>
        <v>-0.87948107534167252</v>
      </c>
    </row>
    <row r="108" spans="1:95" x14ac:dyDescent="0.55000000000000004">
      <c r="A108" s="1" t="s">
        <v>542</v>
      </c>
      <c r="B108" s="1" t="s">
        <v>647</v>
      </c>
      <c r="C108" s="1" t="s">
        <v>647</v>
      </c>
      <c r="D108" s="1" t="s">
        <v>98</v>
      </c>
      <c r="E108" s="3">
        <v>9.4</v>
      </c>
      <c r="F108" s="3">
        <v>2.76</v>
      </c>
      <c r="G108" s="3">
        <v>3</v>
      </c>
      <c r="H108" s="11" t="s">
        <v>98</v>
      </c>
      <c r="I108" s="1" t="s">
        <v>98</v>
      </c>
      <c r="J108" s="1" t="s">
        <v>98</v>
      </c>
      <c r="K108" s="1" t="s">
        <v>98</v>
      </c>
      <c r="L108" s="1" t="s">
        <v>98</v>
      </c>
      <c r="M108" s="11" t="s">
        <v>98</v>
      </c>
      <c r="N108" s="11" t="s">
        <v>98</v>
      </c>
      <c r="O108" s="3">
        <v>3</v>
      </c>
      <c r="P108" s="1" t="s">
        <v>98</v>
      </c>
      <c r="Q108" s="1" t="s">
        <v>98</v>
      </c>
      <c r="R108" s="11" t="s">
        <v>98</v>
      </c>
      <c r="S108" s="13" t="s">
        <v>98</v>
      </c>
      <c r="T108" s="1" t="s">
        <v>98</v>
      </c>
      <c r="U108" s="13" t="s">
        <v>98</v>
      </c>
      <c r="V108" s="14">
        <v>0.5</v>
      </c>
      <c r="W108" s="1" t="s">
        <v>98</v>
      </c>
      <c r="X108" s="1" t="s">
        <v>98</v>
      </c>
      <c r="Y108" s="14">
        <v>0.875</v>
      </c>
      <c r="Z108" s="13">
        <v>0.875</v>
      </c>
      <c r="AA108" s="13" t="s">
        <v>98</v>
      </c>
      <c r="AB108" s="14">
        <v>0.92900000000000005</v>
      </c>
      <c r="AC108" s="14">
        <v>0.92900000000000005</v>
      </c>
      <c r="AD108" s="1" t="s">
        <v>98</v>
      </c>
      <c r="AE108" s="14">
        <v>0.46</v>
      </c>
      <c r="AF108" s="14">
        <v>0.46</v>
      </c>
      <c r="AG108" s="1" t="s">
        <v>98</v>
      </c>
      <c r="AH108" s="3">
        <v>6</v>
      </c>
      <c r="AI108" s="1" t="s">
        <v>98</v>
      </c>
      <c r="AJ108" s="1" t="s">
        <v>98</v>
      </c>
      <c r="AK108" s="1" t="s">
        <v>98</v>
      </c>
      <c r="AL108" s="1" t="s">
        <v>98</v>
      </c>
      <c r="AM108" s="3">
        <v>2.2000000000000002</v>
      </c>
      <c r="AN108" s="3">
        <v>1.91</v>
      </c>
      <c r="AO108" s="3">
        <v>1.06</v>
      </c>
      <c r="AP108" s="14">
        <v>0.89500000000000002</v>
      </c>
      <c r="AQ108" s="3">
        <v>2.2000000000000002</v>
      </c>
      <c r="AR108" s="3">
        <v>1.91</v>
      </c>
      <c r="AS108" s="3">
        <v>1.06</v>
      </c>
      <c r="AT108" s="14">
        <v>0.89500000000000002</v>
      </c>
      <c r="AU108" s="1">
        <v>0.92200000000000004</v>
      </c>
      <c r="AV108" s="14">
        <v>0.57999999999999996</v>
      </c>
      <c r="AW108" s="1">
        <v>0.70399999999999996</v>
      </c>
      <c r="AX108" s="14">
        <v>0.23</v>
      </c>
      <c r="AY108" s="14">
        <v>0.14399999999999999</v>
      </c>
      <c r="AZ108" s="1" t="s">
        <v>98</v>
      </c>
      <c r="BA108" s="1" t="s">
        <v>98</v>
      </c>
      <c r="BB108" s="1" t="s">
        <v>98</v>
      </c>
      <c r="BC108" s="1" t="s">
        <v>98</v>
      </c>
      <c r="BD108" s="1" t="s">
        <v>98</v>
      </c>
      <c r="BE108" s="1" t="s">
        <v>98</v>
      </c>
      <c r="BF108" s="1" t="s">
        <v>98</v>
      </c>
      <c r="BG108" s="3">
        <v>1.59</v>
      </c>
      <c r="BH108" s="17">
        <v>0.63</v>
      </c>
      <c r="BI108" s="16">
        <v>1</v>
      </c>
      <c r="BJ108" s="1">
        <v>3.48</v>
      </c>
      <c r="BK108" s="3">
        <v>1.94</v>
      </c>
      <c r="BL108" s="4">
        <v>0</v>
      </c>
      <c r="BM108" s="3">
        <v>1.94</v>
      </c>
      <c r="BN108" s="1">
        <v>0.98399999999999999</v>
      </c>
      <c r="BO108" s="1">
        <v>1.31</v>
      </c>
      <c r="BP108" s="14">
        <v>0.98399999999999999</v>
      </c>
      <c r="BQ108" s="1">
        <v>1.79</v>
      </c>
      <c r="BR108" s="1" t="s">
        <v>98</v>
      </c>
      <c r="BS108" s="1">
        <v>1.79</v>
      </c>
      <c r="BT108" s="1">
        <v>0.93700000000000006</v>
      </c>
      <c r="BU108" s="1">
        <v>0.70399999999999996</v>
      </c>
      <c r="BV108" s="1">
        <v>0.93700000000000006</v>
      </c>
      <c r="BW108" s="35" t="s">
        <v>98</v>
      </c>
      <c r="BX108" s="35" t="s">
        <v>98</v>
      </c>
      <c r="BY108" s="3">
        <v>9</v>
      </c>
      <c r="BZ108" s="3">
        <v>9</v>
      </c>
      <c r="CA108" s="2">
        <v>12</v>
      </c>
      <c r="CB108" s="35" t="s">
        <v>98</v>
      </c>
      <c r="CC108" s="35" t="s">
        <v>98</v>
      </c>
      <c r="CD108" s="1" t="s">
        <v>98</v>
      </c>
      <c r="CE108" s="1" t="s">
        <v>98</v>
      </c>
      <c r="CF108" s="1" t="s">
        <v>98</v>
      </c>
      <c r="CG108" s="4">
        <f>Beams!$B$11/F108</f>
        <v>4072.4637681159425</v>
      </c>
      <c r="CH108" s="4">
        <f>Beams!$B$9/AO108</f>
        <v>10603.773584905659</v>
      </c>
      <c r="CI108" s="4">
        <f>Beams!$C$9/AS108</f>
        <v>10603.773584905659</v>
      </c>
      <c r="CJ108" s="4">
        <f>1.5*Beams!$B$8/(O108*V108)</f>
        <v>11240</v>
      </c>
      <c r="CK108" s="4">
        <f>1.5*Beams!$C$8/(G108*V108)</f>
        <v>11240</v>
      </c>
      <c r="CL108" s="4">
        <f>Beams!$B$12*V108/AX108</f>
        <v>24434.782608695652</v>
      </c>
      <c r="CN108">
        <f t="shared" si="2"/>
        <v>53002.524057108531</v>
      </c>
      <c r="CO108" s="4">
        <f t="shared" si="3"/>
        <v>53002.524057108531</v>
      </c>
      <c r="CP108" s="4"/>
      <c r="CQ108" s="3">
        <f>MIN(Beams!$B$21:$B$22)/MAX(CL108:CP108)-1</f>
        <v>-0.62265947979287484</v>
      </c>
    </row>
    <row r="109" spans="1:95" x14ac:dyDescent="0.55000000000000004">
      <c r="A109" s="1" t="s">
        <v>542</v>
      </c>
      <c r="B109" s="1" t="s">
        <v>648</v>
      </c>
      <c r="C109" s="1" t="s">
        <v>648</v>
      </c>
      <c r="D109" s="1" t="s">
        <v>98</v>
      </c>
      <c r="E109" s="3">
        <v>8.3000000000000007</v>
      </c>
      <c r="F109" s="3">
        <v>2.4300000000000002</v>
      </c>
      <c r="G109" s="3">
        <v>3</v>
      </c>
      <c r="H109" s="11" t="s">
        <v>98</v>
      </c>
      <c r="I109" s="1" t="s">
        <v>98</v>
      </c>
      <c r="J109" s="1" t="s">
        <v>98</v>
      </c>
      <c r="K109" s="1" t="s">
        <v>98</v>
      </c>
      <c r="L109" s="1" t="s">
        <v>98</v>
      </c>
      <c r="M109" s="11" t="s">
        <v>98</v>
      </c>
      <c r="N109" s="11" t="s">
        <v>98</v>
      </c>
      <c r="O109" s="3">
        <v>3</v>
      </c>
      <c r="P109" s="1" t="s">
        <v>98</v>
      </c>
      <c r="Q109" s="1" t="s">
        <v>98</v>
      </c>
      <c r="R109" s="11" t="s">
        <v>98</v>
      </c>
      <c r="S109" s="13" t="s">
        <v>98</v>
      </c>
      <c r="T109" s="1" t="s">
        <v>98</v>
      </c>
      <c r="U109" s="13" t="s">
        <v>98</v>
      </c>
      <c r="V109" s="14">
        <v>0.438</v>
      </c>
      <c r="W109" s="1" t="s">
        <v>98</v>
      </c>
      <c r="X109" s="1" t="s">
        <v>98</v>
      </c>
      <c r="Y109" s="14">
        <v>0.81299999999999994</v>
      </c>
      <c r="Z109" s="13">
        <v>0.8125</v>
      </c>
      <c r="AA109" s="13" t="s">
        <v>98</v>
      </c>
      <c r="AB109" s="14">
        <v>0.90700000000000003</v>
      </c>
      <c r="AC109" s="14">
        <v>0.90700000000000003</v>
      </c>
      <c r="AD109" s="1" t="s">
        <v>98</v>
      </c>
      <c r="AE109" s="14">
        <v>0.40500000000000003</v>
      </c>
      <c r="AF109" s="14">
        <v>0.40500000000000003</v>
      </c>
      <c r="AG109" s="1" t="s">
        <v>98</v>
      </c>
      <c r="AH109" s="3">
        <v>6.85</v>
      </c>
      <c r="AI109" s="1" t="s">
        <v>98</v>
      </c>
      <c r="AJ109" s="1" t="s">
        <v>98</v>
      </c>
      <c r="AK109" s="1" t="s">
        <v>98</v>
      </c>
      <c r="AL109" s="1" t="s">
        <v>98</v>
      </c>
      <c r="AM109" s="3">
        <v>1.98</v>
      </c>
      <c r="AN109" s="3">
        <v>1.7</v>
      </c>
      <c r="AO109" s="14">
        <v>0.94599999999999995</v>
      </c>
      <c r="AP109" s="14">
        <v>0.90300000000000002</v>
      </c>
      <c r="AQ109" s="3">
        <v>1.98</v>
      </c>
      <c r="AR109" s="3">
        <v>1.7</v>
      </c>
      <c r="AS109" s="14">
        <v>0.94599999999999995</v>
      </c>
      <c r="AT109" s="14">
        <v>0.90300000000000002</v>
      </c>
      <c r="AU109" s="1">
        <v>0.81699999999999995</v>
      </c>
      <c r="AV109" s="14">
        <v>0.57999999999999996</v>
      </c>
      <c r="AW109" s="1">
        <v>0.63800000000000001</v>
      </c>
      <c r="AX109" s="14">
        <v>0.157</v>
      </c>
      <c r="AY109" s="14">
        <v>0.1</v>
      </c>
      <c r="AZ109" s="1" t="s">
        <v>98</v>
      </c>
      <c r="BA109" s="1" t="s">
        <v>98</v>
      </c>
      <c r="BB109" s="1" t="s">
        <v>98</v>
      </c>
      <c r="BC109" s="1" t="s">
        <v>98</v>
      </c>
      <c r="BD109" s="1" t="s">
        <v>98</v>
      </c>
      <c r="BE109" s="1" t="s">
        <v>98</v>
      </c>
      <c r="BF109" s="1" t="s">
        <v>98</v>
      </c>
      <c r="BG109" s="3">
        <v>1.6</v>
      </c>
      <c r="BH109" s="17">
        <v>0.63</v>
      </c>
      <c r="BI109" s="16">
        <v>1</v>
      </c>
      <c r="BJ109" s="1">
        <v>3.14</v>
      </c>
      <c r="BK109" s="3">
        <v>1.97</v>
      </c>
      <c r="BL109" s="4">
        <v>0</v>
      </c>
      <c r="BM109" s="3">
        <v>1.97</v>
      </c>
      <c r="BN109" s="1">
        <v>0.99299999999999999</v>
      </c>
      <c r="BO109" s="1">
        <v>1.28</v>
      </c>
      <c r="BP109" s="14">
        <v>0.99299999999999999</v>
      </c>
      <c r="BQ109" s="1">
        <v>1.59</v>
      </c>
      <c r="BR109" s="1" t="s">
        <v>98</v>
      </c>
      <c r="BS109" s="1">
        <v>1.59</v>
      </c>
      <c r="BT109" s="1">
        <v>0.82299999999999995</v>
      </c>
      <c r="BU109" s="1">
        <v>0.63800000000000001</v>
      </c>
      <c r="BV109" s="1">
        <v>0.82299999999999995</v>
      </c>
      <c r="BW109" s="35" t="s">
        <v>98</v>
      </c>
      <c r="BX109" s="35" t="s">
        <v>98</v>
      </c>
      <c r="BY109" s="3">
        <v>9</v>
      </c>
      <c r="BZ109" s="3">
        <v>9</v>
      </c>
      <c r="CA109" s="2">
        <v>12</v>
      </c>
      <c r="CB109" s="35" t="s">
        <v>98</v>
      </c>
      <c r="CC109" s="35" t="s">
        <v>98</v>
      </c>
      <c r="CD109" s="1" t="s">
        <v>98</v>
      </c>
      <c r="CE109" s="1" t="s">
        <v>98</v>
      </c>
      <c r="CF109" s="1" t="s">
        <v>98</v>
      </c>
      <c r="CG109" s="4">
        <f>Beams!$B$11/F109</f>
        <v>4625.5144032921808</v>
      </c>
      <c r="CH109" s="4">
        <f>Beams!$B$9/AO109</f>
        <v>11881.606765327697</v>
      </c>
      <c r="CI109" s="4">
        <f>Beams!$C$9/AS109</f>
        <v>11881.606765327697</v>
      </c>
      <c r="CJ109" s="4">
        <f>1.5*Beams!$B$8/(O109*V109)</f>
        <v>12831.050228310502</v>
      </c>
      <c r="CK109" s="4">
        <f>1.5*Beams!$C$8/(G109*V109)</f>
        <v>12831.050228310502</v>
      </c>
      <c r="CL109" s="4">
        <f>Beams!$B$12*V109/AX109</f>
        <v>31357.452229299361</v>
      </c>
      <c r="CN109">
        <f t="shared" si="2"/>
        <v>65189.698990947567</v>
      </c>
      <c r="CO109" s="4">
        <f t="shared" si="3"/>
        <v>65189.698990947567</v>
      </c>
      <c r="CP109" s="4"/>
      <c r="CQ109" s="3">
        <f>MIN(Beams!$B$21:$B$22)/MAX(CL109:CP109)-1</f>
        <v>-0.69320306260691189</v>
      </c>
    </row>
    <row r="110" spans="1:95" x14ac:dyDescent="0.55000000000000004">
      <c r="A110" s="1" t="s">
        <v>542</v>
      </c>
      <c r="B110" s="1" t="s">
        <v>649</v>
      </c>
      <c r="C110" s="1" t="s">
        <v>649</v>
      </c>
      <c r="D110" s="1" t="s">
        <v>98</v>
      </c>
      <c r="E110" s="3">
        <v>7.2</v>
      </c>
      <c r="F110" s="3">
        <v>2.11</v>
      </c>
      <c r="G110" s="3">
        <v>3</v>
      </c>
      <c r="H110" s="11" t="s">
        <v>98</v>
      </c>
      <c r="I110" s="1" t="s">
        <v>98</v>
      </c>
      <c r="J110" s="1" t="s">
        <v>98</v>
      </c>
      <c r="K110" s="1" t="s">
        <v>98</v>
      </c>
      <c r="L110" s="1" t="s">
        <v>98</v>
      </c>
      <c r="M110" s="11" t="s">
        <v>98</v>
      </c>
      <c r="N110" s="11" t="s">
        <v>98</v>
      </c>
      <c r="O110" s="3">
        <v>3</v>
      </c>
      <c r="P110" s="1" t="s">
        <v>98</v>
      </c>
      <c r="Q110" s="1" t="s">
        <v>98</v>
      </c>
      <c r="R110" s="11" t="s">
        <v>98</v>
      </c>
      <c r="S110" s="13" t="s">
        <v>98</v>
      </c>
      <c r="T110" s="1" t="s">
        <v>98</v>
      </c>
      <c r="U110" s="13" t="s">
        <v>98</v>
      </c>
      <c r="V110" s="14">
        <v>0.375</v>
      </c>
      <c r="W110" s="1" t="s">
        <v>98</v>
      </c>
      <c r="X110" s="1" t="s">
        <v>98</v>
      </c>
      <c r="Y110" s="14">
        <v>0.75</v>
      </c>
      <c r="Z110" s="13">
        <v>0.75</v>
      </c>
      <c r="AA110" s="13" t="s">
        <v>98</v>
      </c>
      <c r="AB110" s="14">
        <v>0.88400000000000001</v>
      </c>
      <c r="AC110" s="14">
        <v>0.88400000000000001</v>
      </c>
      <c r="AD110" s="1" t="s">
        <v>98</v>
      </c>
      <c r="AE110" s="14">
        <v>0.35199999999999998</v>
      </c>
      <c r="AF110" s="14">
        <v>0.35199999999999998</v>
      </c>
      <c r="AG110" s="1" t="s">
        <v>98</v>
      </c>
      <c r="AH110" s="3">
        <v>8</v>
      </c>
      <c r="AI110" s="1" t="s">
        <v>98</v>
      </c>
      <c r="AJ110" s="1" t="s">
        <v>98</v>
      </c>
      <c r="AK110" s="1" t="s">
        <v>98</v>
      </c>
      <c r="AL110" s="1" t="s">
        <v>98</v>
      </c>
      <c r="AM110" s="3">
        <v>1.75</v>
      </c>
      <c r="AN110" s="3">
        <v>1.48</v>
      </c>
      <c r="AO110" s="14">
        <v>0.82499999999999996</v>
      </c>
      <c r="AP110" s="14">
        <v>0.91</v>
      </c>
      <c r="AQ110" s="3">
        <v>1.75</v>
      </c>
      <c r="AR110" s="3">
        <v>1.48</v>
      </c>
      <c r="AS110" s="14">
        <v>0.82499999999999996</v>
      </c>
      <c r="AT110" s="14">
        <v>0.91</v>
      </c>
      <c r="AU110" s="1">
        <v>0.71599999999999997</v>
      </c>
      <c r="AV110" s="14">
        <v>0.58099999999999996</v>
      </c>
      <c r="AW110" s="1">
        <v>0.57299999999999995</v>
      </c>
      <c r="AX110" s="14">
        <v>0.10100000000000001</v>
      </c>
      <c r="AY110" s="15">
        <v>6.5199999999999994E-2</v>
      </c>
      <c r="AZ110" s="1" t="s">
        <v>98</v>
      </c>
      <c r="BA110" s="1" t="s">
        <v>98</v>
      </c>
      <c r="BB110" s="1" t="s">
        <v>98</v>
      </c>
      <c r="BC110" s="1" t="s">
        <v>98</v>
      </c>
      <c r="BD110" s="1" t="s">
        <v>98</v>
      </c>
      <c r="BE110" s="1" t="s">
        <v>98</v>
      </c>
      <c r="BF110" s="1" t="s">
        <v>98</v>
      </c>
      <c r="BG110" s="3">
        <v>1.62</v>
      </c>
      <c r="BH110" s="17">
        <v>0.63</v>
      </c>
      <c r="BI110" s="16">
        <v>1</v>
      </c>
      <c r="BJ110" s="1">
        <v>2.79</v>
      </c>
      <c r="BK110" s="3">
        <v>1.99</v>
      </c>
      <c r="BL110" s="4">
        <v>0</v>
      </c>
      <c r="BM110" s="3">
        <v>1.99</v>
      </c>
      <c r="BN110" s="3">
        <v>1</v>
      </c>
      <c r="BO110" s="1">
        <v>1.25</v>
      </c>
      <c r="BP110" s="3">
        <v>1</v>
      </c>
      <c r="BQ110" s="3">
        <v>1.4</v>
      </c>
      <c r="BR110" s="1" t="s">
        <v>98</v>
      </c>
      <c r="BS110" s="3">
        <v>1.4</v>
      </c>
      <c r="BT110" s="1">
        <v>0.71599999999999997</v>
      </c>
      <c r="BU110" s="1">
        <v>0.57299999999999995</v>
      </c>
      <c r="BV110" s="1">
        <v>0.71599999999999997</v>
      </c>
      <c r="BW110" s="35" t="s">
        <v>98</v>
      </c>
      <c r="BX110" s="35" t="s">
        <v>98</v>
      </c>
      <c r="BY110" s="3">
        <v>9</v>
      </c>
      <c r="BZ110" s="3">
        <v>9</v>
      </c>
      <c r="CA110" s="2">
        <v>12</v>
      </c>
      <c r="CB110" s="35" t="s">
        <v>98</v>
      </c>
      <c r="CC110" s="35" t="s">
        <v>98</v>
      </c>
      <c r="CD110" s="1" t="s">
        <v>98</v>
      </c>
      <c r="CE110" s="1" t="s">
        <v>98</v>
      </c>
      <c r="CF110" s="1" t="s">
        <v>98</v>
      </c>
      <c r="CG110" s="4">
        <f>Beams!$B$11/F110</f>
        <v>5327.014218009479</v>
      </c>
      <c r="CH110" s="4">
        <f>Beams!$B$9/AO110</f>
        <v>13624.242424242426</v>
      </c>
      <c r="CI110" s="4">
        <f>Beams!$C$9/AS110</f>
        <v>13624.242424242426</v>
      </c>
      <c r="CJ110" s="4">
        <f>1.5*Beams!$B$8/(O110*V110)</f>
        <v>14986.666666666666</v>
      </c>
      <c r="CK110" s="4">
        <f>1.5*Beams!$C$8/(G110*V110)</f>
        <v>14986.666666666666</v>
      </c>
      <c r="CL110" s="4">
        <f>Beams!$B$12*V110/AX110</f>
        <v>41732.673267326732</v>
      </c>
      <c r="CN110">
        <f t="shared" si="2"/>
        <v>83425.486075160792</v>
      </c>
      <c r="CO110" s="4">
        <f t="shared" si="3"/>
        <v>83425.486075160792</v>
      </c>
      <c r="CP110" s="4"/>
      <c r="CQ110" s="3">
        <f>MIN(Beams!$B$21:$B$22)/MAX(CL110:CP110)-1</f>
        <v>-0.76026510673271552</v>
      </c>
    </row>
    <row r="111" spans="1:95" x14ac:dyDescent="0.55000000000000004">
      <c r="A111" s="1" t="s">
        <v>542</v>
      </c>
      <c r="B111" s="1" t="s">
        <v>650</v>
      </c>
      <c r="C111" s="1" t="s">
        <v>650</v>
      </c>
      <c r="D111" s="1" t="s">
        <v>98</v>
      </c>
      <c r="E111" s="3">
        <v>6.1</v>
      </c>
      <c r="F111" s="3">
        <v>1.78</v>
      </c>
      <c r="G111" s="3">
        <v>3</v>
      </c>
      <c r="H111" s="11" t="s">
        <v>98</v>
      </c>
      <c r="I111" s="1" t="s">
        <v>98</v>
      </c>
      <c r="J111" s="1" t="s">
        <v>98</v>
      </c>
      <c r="K111" s="1" t="s">
        <v>98</v>
      </c>
      <c r="L111" s="1" t="s">
        <v>98</v>
      </c>
      <c r="M111" s="11" t="s">
        <v>98</v>
      </c>
      <c r="N111" s="11" t="s">
        <v>98</v>
      </c>
      <c r="O111" s="3">
        <v>3</v>
      </c>
      <c r="P111" s="1" t="s">
        <v>98</v>
      </c>
      <c r="Q111" s="1" t="s">
        <v>98</v>
      </c>
      <c r="R111" s="11" t="s">
        <v>98</v>
      </c>
      <c r="S111" s="13" t="s">
        <v>98</v>
      </c>
      <c r="T111" s="1" t="s">
        <v>98</v>
      </c>
      <c r="U111" s="13" t="s">
        <v>98</v>
      </c>
      <c r="V111" s="14">
        <v>0.313</v>
      </c>
      <c r="W111" s="1" t="s">
        <v>98</v>
      </c>
      <c r="X111" s="1" t="s">
        <v>98</v>
      </c>
      <c r="Y111" s="14">
        <v>0.68799999999999994</v>
      </c>
      <c r="Z111" s="13">
        <v>0.6875</v>
      </c>
      <c r="AA111" s="13" t="s">
        <v>98</v>
      </c>
      <c r="AB111" s="14">
        <v>0.86</v>
      </c>
      <c r="AC111" s="14">
        <v>0.86</v>
      </c>
      <c r="AD111" s="1" t="s">
        <v>98</v>
      </c>
      <c r="AE111" s="14">
        <v>0.29699999999999999</v>
      </c>
      <c r="AF111" s="14">
        <v>0.29699999999999999</v>
      </c>
      <c r="AG111" s="1" t="s">
        <v>98</v>
      </c>
      <c r="AH111" s="3">
        <v>9.58</v>
      </c>
      <c r="AI111" s="1" t="s">
        <v>98</v>
      </c>
      <c r="AJ111" s="1" t="s">
        <v>98</v>
      </c>
      <c r="AK111" s="1" t="s">
        <v>98</v>
      </c>
      <c r="AL111" s="1" t="s">
        <v>98</v>
      </c>
      <c r="AM111" s="3">
        <v>1.5</v>
      </c>
      <c r="AN111" s="3">
        <v>1.26</v>
      </c>
      <c r="AO111" s="14">
        <v>0.69899999999999995</v>
      </c>
      <c r="AP111" s="14">
        <v>0.91800000000000004</v>
      </c>
      <c r="AQ111" s="3">
        <v>1.5</v>
      </c>
      <c r="AR111" s="3">
        <v>1.26</v>
      </c>
      <c r="AS111" s="14">
        <v>0.69899999999999995</v>
      </c>
      <c r="AT111" s="14">
        <v>0.91800000000000004</v>
      </c>
      <c r="AU111" s="1">
        <v>0.60599999999999998</v>
      </c>
      <c r="AV111" s="14">
        <v>0.58299999999999996</v>
      </c>
      <c r="AW111" s="1">
        <v>0.497</v>
      </c>
      <c r="AX111" s="15">
        <v>5.9700000000000003E-2</v>
      </c>
      <c r="AY111" s="15">
        <v>3.9E-2</v>
      </c>
      <c r="AZ111" s="1" t="s">
        <v>98</v>
      </c>
      <c r="BA111" s="1" t="s">
        <v>98</v>
      </c>
      <c r="BB111" s="1" t="s">
        <v>98</v>
      </c>
      <c r="BC111" s="1" t="s">
        <v>98</v>
      </c>
      <c r="BD111" s="1" t="s">
        <v>98</v>
      </c>
      <c r="BE111" s="1" t="s">
        <v>98</v>
      </c>
      <c r="BF111" s="1" t="s">
        <v>98</v>
      </c>
      <c r="BG111" s="3">
        <v>1.64</v>
      </c>
      <c r="BH111" s="17">
        <v>0.63</v>
      </c>
      <c r="BI111" s="16">
        <v>1</v>
      </c>
      <c r="BJ111" s="3">
        <v>2.4</v>
      </c>
      <c r="BK111" s="3">
        <v>2.0099999999999998</v>
      </c>
      <c r="BL111" s="4">
        <v>0</v>
      </c>
      <c r="BM111" s="3">
        <v>2.0099999999999998</v>
      </c>
      <c r="BN111" s="1">
        <v>1.02</v>
      </c>
      <c r="BO111" s="1">
        <v>1.22</v>
      </c>
      <c r="BP111" s="1">
        <v>1.02</v>
      </c>
      <c r="BQ111" s="1">
        <v>1.19</v>
      </c>
      <c r="BR111" s="1" t="s">
        <v>98</v>
      </c>
      <c r="BS111" s="1">
        <v>1.19</v>
      </c>
      <c r="BT111" s="1">
        <v>0.59399999999999997</v>
      </c>
      <c r="BU111" s="1">
        <v>0.497</v>
      </c>
      <c r="BV111" s="1">
        <v>0.59399999999999997</v>
      </c>
      <c r="BW111" s="35" t="s">
        <v>98</v>
      </c>
      <c r="BX111" s="35" t="s">
        <v>98</v>
      </c>
      <c r="BY111" s="3">
        <v>9</v>
      </c>
      <c r="BZ111" s="3">
        <v>9</v>
      </c>
      <c r="CA111" s="2">
        <v>12</v>
      </c>
      <c r="CB111" s="35" t="s">
        <v>98</v>
      </c>
      <c r="CC111" s="35" t="s">
        <v>98</v>
      </c>
      <c r="CD111" s="1" t="s">
        <v>98</v>
      </c>
      <c r="CE111" s="1" t="s">
        <v>98</v>
      </c>
      <c r="CF111" s="1" t="s">
        <v>98</v>
      </c>
      <c r="CG111" s="4">
        <f>Beams!$B$11/F111</f>
        <v>6314.606741573034</v>
      </c>
      <c r="CH111" s="4">
        <f>Beams!$B$9/AO111</f>
        <v>16080.114449213163</v>
      </c>
      <c r="CI111" s="4">
        <f>Beams!$C$9/AS111</f>
        <v>16080.114449213163</v>
      </c>
      <c r="CJ111" s="4">
        <f>1.5*Beams!$B$8/(O111*V111)</f>
        <v>17955.271565495208</v>
      </c>
      <c r="CK111" s="4">
        <f>1.5*Beams!$C$8/(G111*V111)</f>
        <v>17955.271565495208</v>
      </c>
      <c r="CL111" s="4">
        <f>Beams!$B$12*V111/AX111</f>
        <v>58929.983249581237</v>
      </c>
      <c r="CN111">
        <f t="shared" si="2"/>
        <v>113427.14439623692</v>
      </c>
      <c r="CO111" s="4">
        <f t="shared" si="3"/>
        <v>113427.14439623692</v>
      </c>
      <c r="CP111" s="4"/>
      <c r="CQ111" s="3">
        <f>MIN(Beams!$B$21:$B$22)/MAX(CL111:CP111)-1</f>
        <v>-0.82367536354319504</v>
      </c>
    </row>
    <row r="112" spans="1:95" x14ac:dyDescent="0.55000000000000004">
      <c r="A112" s="1" t="s">
        <v>542</v>
      </c>
      <c r="B112" s="1" t="s">
        <v>651</v>
      </c>
      <c r="C112" s="1" t="s">
        <v>651</v>
      </c>
      <c r="D112" s="1" t="s">
        <v>98</v>
      </c>
      <c r="E112" s="3">
        <v>4.9000000000000004</v>
      </c>
      <c r="F112" s="3">
        <v>1.44</v>
      </c>
      <c r="G112" s="3">
        <v>3</v>
      </c>
      <c r="H112" s="11" t="s">
        <v>98</v>
      </c>
      <c r="I112" s="1" t="s">
        <v>98</v>
      </c>
      <c r="J112" s="1" t="s">
        <v>98</v>
      </c>
      <c r="K112" s="1" t="s">
        <v>98</v>
      </c>
      <c r="L112" s="1" t="s">
        <v>98</v>
      </c>
      <c r="M112" s="11" t="s">
        <v>98</v>
      </c>
      <c r="N112" s="11" t="s">
        <v>98</v>
      </c>
      <c r="O112" s="3">
        <v>3</v>
      </c>
      <c r="P112" s="1" t="s">
        <v>98</v>
      </c>
      <c r="Q112" s="1" t="s">
        <v>98</v>
      </c>
      <c r="R112" s="11" t="s">
        <v>98</v>
      </c>
      <c r="S112" s="13" t="s">
        <v>98</v>
      </c>
      <c r="T112" s="1" t="s">
        <v>98</v>
      </c>
      <c r="U112" s="13" t="s">
        <v>98</v>
      </c>
      <c r="V112" s="14">
        <v>0.25</v>
      </c>
      <c r="W112" s="1" t="s">
        <v>98</v>
      </c>
      <c r="X112" s="1" t="s">
        <v>98</v>
      </c>
      <c r="Y112" s="14">
        <v>0.625</v>
      </c>
      <c r="Z112" s="13">
        <v>0.625</v>
      </c>
      <c r="AA112" s="13" t="s">
        <v>98</v>
      </c>
      <c r="AB112" s="14">
        <v>0.83599999999999997</v>
      </c>
      <c r="AC112" s="14">
        <v>0.83599999999999997</v>
      </c>
      <c r="AD112" s="1" t="s">
        <v>98</v>
      </c>
      <c r="AE112" s="14">
        <v>0.24</v>
      </c>
      <c r="AF112" s="14">
        <v>0.24</v>
      </c>
      <c r="AG112" s="1" t="s">
        <v>98</v>
      </c>
      <c r="AH112" s="2">
        <v>12</v>
      </c>
      <c r="AI112" s="1" t="s">
        <v>98</v>
      </c>
      <c r="AJ112" s="1" t="s">
        <v>98</v>
      </c>
      <c r="AK112" s="1" t="s">
        <v>98</v>
      </c>
      <c r="AL112" s="1" t="s">
        <v>98</v>
      </c>
      <c r="AM112" s="3">
        <v>1.23</v>
      </c>
      <c r="AN112" s="3">
        <v>1.02</v>
      </c>
      <c r="AO112" s="14">
        <v>0.56899999999999995</v>
      </c>
      <c r="AP112" s="14">
        <v>0.92600000000000005</v>
      </c>
      <c r="AQ112" s="3">
        <v>1.23</v>
      </c>
      <c r="AR112" s="3">
        <v>1.02</v>
      </c>
      <c r="AS112" s="14">
        <v>0.56899999999999995</v>
      </c>
      <c r="AT112" s="14">
        <v>0.92600000000000005</v>
      </c>
      <c r="AU112" s="14">
        <v>0.49</v>
      </c>
      <c r="AV112" s="14">
        <v>0.58499999999999996</v>
      </c>
      <c r="AW112" s="1">
        <v>0.41499999999999998</v>
      </c>
      <c r="AX112" s="15">
        <v>3.1300000000000001E-2</v>
      </c>
      <c r="AY112" s="15">
        <v>2.06E-2</v>
      </c>
      <c r="AZ112" s="1" t="s">
        <v>98</v>
      </c>
      <c r="BA112" s="1" t="s">
        <v>98</v>
      </c>
      <c r="BB112" s="1" t="s">
        <v>98</v>
      </c>
      <c r="BC112" s="1" t="s">
        <v>98</v>
      </c>
      <c r="BD112" s="1" t="s">
        <v>98</v>
      </c>
      <c r="BE112" s="1" t="s">
        <v>98</v>
      </c>
      <c r="BF112" s="1" t="s">
        <v>98</v>
      </c>
      <c r="BG112" s="3">
        <v>1.65</v>
      </c>
      <c r="BH112" s="17">
        <v>0.63</v>
      </c>
      <c r="BI112" s="16">
        <v>1</v>
      </c>
      <c r="BJ112" s="1">
        <v>1.97</v>
      </c>
      <c r="BK112" s="3">
        <v>2.0299999999999998</v>
      </c>
      <c r="BL112" s="4">
        <v>0</v>
      </c>
      <c r="BM112" s="3">
        <v>2.0299999999999998</v>
      </c>
      <c r="BN112" s="1">
        <v>1.03</v>
      </c>
      <c r="BO112" s="1">
        <v>1.18</v>
      </c>
      <c r="BP112" s="1">
        <v>1.03</v>
      </c>
      <c r="BQ112" s="14">
        <v>0.97</v>
      </c>
      <c r="BR112" s="1" t="s">
        <v>98</v>
      </c>
      <c r="BS112" s="14">
        <v>0.97</v>
      </c>
      <c r="BT112" s="1">
        <v>0.47599999999999998</v>
      </c>
      <c r="BU112" s="1">
        <v>0.41499999999999998</v>
      </c>
      <c r="BV112" s="1">
        <v>0.47599999999999998</v>
      </c>
      <c r="BW112" s="35" t="s">
        <v>98</v>
      </c>
      <c r="BX112" s="35" t="s">
        <v>98</v>
      </c>
      <c r="BY112" s="3">
        <v>9</v>
      </c>
      <c r="BZ112" s="3">
        <v>9</v>
      </c>
      <c r="CA112" s="2">
        <v>12</v>
      </c>
      <c r="CB112" s="35" t="s">
        <v>98</v>
      </c>
      <c r="CC112" s="35" t="s">
        <v>98</v>
      </c>
      <c r="CD112" s="1" t="s">
        <v>98</v>
      </c>
      <c r="CE112" s="1" t="s">
        <v>98</v>
      </c>
      <c r="CF112" s="1" t="s">
        <v>98</v>
      </c>
      <c r="CG112" s="4">
        <f>Beams!$B$11/F112</f>
        <v>7805.5555555555557</v>
      </c>
      <c r="CH112" s="4">
        <f>Beams!$B$9/AO112</f>
        <v>19753.954305799649</v>
      </c>
      <c r="CI112" s="4">
        <f>Beams!$C$9/AS112</f>
        <v>19753.954305799649</v>
      </c>
      <c r="CJ112" s="4">
        <f>1.5*Beams!$B$8/(O112*V112)</f>
        <v>22480</v>
      </c>
      <c r="CK112" s="4">
        <f>1.5*Beams!$C$8/(G112*V112)</f>
        <v>22480</v>
      </c>
      <c r="CL112" s="4">
        <f>Beams!$B$12*V112/AX112</f>
        <v>89776.357827476037</v>
      </c>
      <c r="CN112">
        <f t="shared" si="2"/>
        <v>167134.67134558797</v>
      </c>
      <c r="CO112" s="4">
        <f t="shared" si="3"/>
        <v>167134.67134558797</v>
      </c>
      <c r="CP112" s="4"/>
      <c r="CQ112" s="3">
        <f>MIN(Beams!$B$21:$B$22)/MAX(CL112:CP112)-1</f>
        <v>-0.88033601981574749</v>
      </c>
    </row>
    <row r="113" spans="1:95" x14ac:dyDescent="0.55000000000000004">
      <c r="A113" s="1" t="s">
        <v>542</v>
      </c>
      <c r="B113" s="1" t="s">
        <v>652</v>
      </c>
      <c r="C113" s="1" t="s">
        <v>652</v>
      </c>
      <c r="D113" s="1" t="s">
        <v>98</v>
      </c>
      <c r="E113" s="3">
        <v>3.71</v>
      </c>
      <c r="F113" s="3">
        <v>1.0900000000000001</v>
      </c>
      <c r="G113" s="3">
        <v>3</v>
      </c>
      <c r="H113" s="11" t="s">
        <v>98</v>
      </c>
      <c r="I113" s="1" t="s">
        <v>98</v>
      </c>
      <c r="J113" s="1" t="s">
        <v>98</v>
      </c>
      <c r="K113" s="1" t="s">
        <v>98</v>
      </c>
      <c r="L113" s="1" t="s">
        <v>98</v>
      </c>
      <c r="M113" s="11" t="s">
        <v>98</v>
      </c>
      <c r="N113" s="11" t="s">
        <v>98</v>
      </c>
      <c r="O113" s="3">
        <v>3</v>
      </c>
      <c r="P113" s="1" t="s">
        <v>98</v>
      </c>
      <c r="Q113" s="1" t="s">
        <v>98</v>
      </c>
      <c r="R113" s="11" t="s">
        <v>98</v>
      </c>
      <c r="S113" s="13" t="s">
        <v>98</v>
      </c>
      <c r="T113" s="1" t="s">
        <v>98</v>
      </c>
      <c r="U113" s="13" t="s">
        <v>98</v>
      </c>
      <c r="V113" s="14">
        <v>0.188</v>
      </c>
      <c r="W113" s="1" t="s">
        <v>98</v>
      </c>
      <c r="X113" s="1" t="s">
        <v>98</v>
      </c>
      <c r="Y113" s="14">
        <v>0.56299999999999994</v>
      </c>
      <c r="Z113" s="13">
        <v>0.5625</v>
      </c>
      <c r="AA113" s="13" t="s">
        <v>98</v>
      </c>
      <c r="AB113" s="14">
        <v>0.81200000000000006</v>
      </c>
      <c r="AC113" s="14">
        <v>0.81200000000000006</v>
      </c>
      <c r="AD113" s="1" t="s">
        <v>98</v>
      </c>
      <c r="AE113" s="14">
        <v>0.182</v>
      </c>
      <c r="AF113" s="14">
        <v>0.182</v>
      </c>
      <c r="AG113" s="1" t="s">
        <v>98</v>
      </c>
      <c r="AH113" s="2">
        <v>16</v>
      </c>
      <c r="AI113" s="1" t="s">
        <v>98</v>
      </c>
      <c r="AJ113" s="1" t="s">
        <v>98</v>
      </c>
      <c r="AK113" s="1" t="s">
        <v>98</v>
      </c>
      <c r="AL113" s="1" t="s">
        <v>98</v>
      </c>
      <c r="AM113" s="14">
        <v>0.94799999999999995</v>
      </c>
      <c r="AN113" s="14">
        <v>0.77400000000000002</v>
      </c>
      <c r="AO113" s="14">
        <v>0.433</v>
      </c>
      <c r="AP113" s="14">
        <v>0.93300000000000005</v>
      </c>
      <c r="AQ113" s="14">
        <v>0.94799999999999995</v>
      </c>
      <c r="AR113" s="14">
        <v>0.77400000000000002</v>
      </c>
      <c r="AS113" s="14">
        <v>0.433</v>
      </c>
      <c r="AT113" s="14">
        <v>0.93300000000000005</v>
      </c>
      <c r="AU113" s="1">
        <v>0.373</v>
      </c>
      <c r="AV113" s="14">
        <v>0.58599999999999997</v>
      </c>
      <c r="AW113" s="1">
        <v>0.32400000000000001</v>
      </c>
      <c r="AX113" s="15">
        <v>1.3599999999999999E-2</v>
      </c>
      <c r="AY113" s="34">
        <v>8.9899999999999997E-3</v>
      </c>
      <c r="AZ113" s="1" t="s">
        <v>98</v>
      </c>
      <c r="BA113" s="1" t="s">
        <v>98</v>
      </c>
      <c r="BB113" s="1" t="s">
        <v>98</v>
      </c>
      <c r="BC113" s="1" t="s">
        <v>98</v>
      </c>
      <c r="BD113" s="1" t="s">
        <v>98</v>
      </c>
      <c r="BE113" s="1" t="s">
        <v>98</v>
      </c>
      <c r="BF113" s="1" t="s">
        <v>98</v>
      </c>
      <c r="BG113" s="3">
        <v>1.67</v>
      </c>
      <c r="BH113" s="17">
        <v>0.63</v>
      </c>
      <c r="BI113" s="16">
        <v>1</v>
      </c>
      <c r="BJ113" s="1">
        <v>1.52</v>
      </c>
      <c r="BK113" s="3">
        <v>2.0499999999999998</v>
      </c>
      <c r="BL113" s="4">
        <v>0</v>
      </c>
      <c r="BM113" s="3">
        <v>2.0499999999999998</v>
      </c>
      <c r="BN113" s="1">
        <v>1.04</v>
      </c>
      <c r="BO113" s="1">
        <v>1.1499999999999999</v>
      </c>
      <c r="BP113" s="1">
        <v>1.04</v>
      </c>
      <c r="BQ113" s="1">
        <v>0.74099999999999999</v>
      </c>
      <c r="BR113" s="1" t="s">
        <v>98</v>
      </c>
      <c r="BS113" s="1">
        <v>0.74099999999999999</v>
      </c>
      <c r="BT113" s="1">
        <v>0.35899999999999999</v>
      </c>
      <c r="BU113" s="1">
        <v>0.32400000000000001</v>
      </c>
      <c r="BV113" s="1">
        <v>0.35899999999999999</v>
      </c>
      <c r="BW113" s="35" t="s">
        <v>98</v>
      </c>
      <c r="BX113" s="35" t="s">
        <v>98</v>
      </c>
      <c r="BY113" s="3">
        <v>9</v>
      </c>
      <c r="BZ113" s="3">
        <v>9</v>
      </c>
      <c r="CA113" s="2">
        <v>12</v>
      </c>
      <c r="CB113" s="35" t="s">
        <v>98</v>
      </c>
      <c r="CC113" s="35" t="s">
        <v>98</v>
      </c>
      <c r="CD113" s="1" t="s">
        <v>98</v>
      </c>
      <c r="CE113" s="1" t="s">
        <v>98</v>
      </c>
      <c r="CF113" s="1" t="s">
        <v>98</v>
      </c>
      <c r="CG113" s="4">
        <f>Beams!$B$11/F113</f>
        <v>10311.926605504586</v>
      </c>
      <c r="CH113" s="4">
        <f>Beams!$B$9/AO113</f>
        <v>25958.429561200923</v>
      </c>
      <c r="CI113" s="4">
        <f>Beams!$C$9/AS113</f>
        <v>25958.429561200923</v>
      </c>
      <c r="CJ113" s="4">
        <f>1.5*Beams!$B$8/(O113*V113)</f>
        <v>29893.617021276594</v>
      </c>
      <c r="CK113" s="4">
        <f>1.5*Beams!$C$8/(G113*V113)</f>
        <v>29893.617021276594</v>
      </c>
      <c r="CL113" s="4">
        <f>Beams!$B$12*V113/AX113</f>
        <v>155376.4705882353</v>
      </c>
      <c r="CN113">
        <f t="shared" si="2"/>
        <v>281031.75910630496</v>
      </c>
      <c r="CO113" s="4">
        <f t="shared" si="3"/>
        <v>281031.75910630496</v>
      </c>
      <c r="CP113" s="4"/>
      <c r="CQ113" s="3">
        <f>MIN(Beams!$B$21:$B$22)/MAX(CL113:CP113)-1</f>
        <v>-0.9288336661180181</v>
      </c>
    </row>
    <row r="114" spans="1:95" x14ac:dyDescent="0.55000000000000004">
      <c r="A114" s="1" t="s">
        <v>542</v>
      </c>
      <c r="B114" s="1" t="s">
        <v>653</v>
      </c>
      <c r="C114" s="1" t="s">
        <v>653</v>
      </c>
      <c r="D114" s="1" t="s">
        <v>98</v>
      </c>
      <c r="E114" s="3">
        <v>8.5</v>
      </c>
      <c r="F114" s="3">
        <v>2.5</v>
      </c>
      <c r="G114" s="3">
        <v>2.5</v>
      </c>
      <c r="H114" s="11" t="s">
        <v>98</v>
      </c>
      <c r="I114" s="1" t="s">
        <v>98</v>
      </c>
      <c r="J114" s="1" t="s">
        <v>98</v>
      </c>
      <c r="K114" s="1" t="s">
        <v>98</v>
      </c>
      <c r="L114" s="1" t="s">
        <v>98</v>
      </c>
      <c r="M114" s="11" t="s">
        <v>98</v>
      </c>
      <c r="N114" s="11" t="s">
        <v>98</v>
      </c>
      <c r="O114" s="3">
        <v>3</v>
      </c>
      <c r="P114" s="1" t="s">
        <v>98</v>
      </c>
      <c r="Q114" s="1" t="s">
        <v>98</v>
      </c>
      <c r="R114" s="11" t="s">
        <v>98</v>
      </c>
      <c r="S114" s="13" t="s">
        <v>98</v>
      </c>
      <c r="T114" s="1" t="s">
        <v>98</v>
      </c>
      <c r="U114" s="13" t="s">
        <v>98</v>
      </c>
      <c r="V114" s="14">
        <v>0.5</v>
      </c>
      <c r="W114" s="1" t="s">
        <v>98</v>
      </c>
      <c r="X114" s="1" t="s">
        <v>98</v>
      </c>
      <c r="Y114" s="14">
        <v>0.875</v>
      </c>
      <c r="Z114" s="13">
        <v>0.875</v>
      </c>
      <c r="AA114" s="13" t="s">
        <v>98</v>
      </c>
      <c r="AB114" s="14">
        <v>0.746</v>
      </c>
      <c r="AC114" s="14">
        <v>0.995</v>
      </c>
      <c r="AD114" s="1" t="s">
        <v>98</v>
      </c>
      <c r="AE114" s="14">
        <v>0.41699999999999998</v>
      </c>
      <c r="AF114" s="14">
        <v>0.5</v>
      </c>
      <c r="AG114" s="1" t="s">
        <v>98</v>
      </c>
      <c r="AH114" s="3">
        <v>6</v>
      </c>
      <c r="AI114" s="1" t="s">
        <v>98</v>
      </c>
      <c r="AJ114" s="1" t="s">
        <v>98</v>
      </c>
      <c r="AK114" s="1" t="s">
        <v>98</v>
      </c>
      <c r="AL114" s="1" t="s">
        <v>98</v>
      </c>
      <c r="AM114" s="3">
        <v>2.0699999999999998</v>
      </c>
      <c r="AN114" s="3">
        <v>1.86</v>
      </c>
      <c r="AO114" s="3">
        <v>1.03</v>
      </c>
      <c r="AP114" s="14">
        <v>0.91</v>
      </c>
      <c r="AQ114" s="3">
        <v>1.29</v>
      </c>
      <c r="AR114" s="3">
        <v>1.34</v>
      </c>
      <c r="AS114" s="14">
        <v>0.73599999999999999</v>
      </c>
      <c r="AT114" s="14">
        <v>0.71799999999999997</v>
      </c>
      <c r="AU114" s="1">
        <v>0.66500000000000004</v>
      </c>
      <c r="AV114" s="14">
        <v>0.51600000000000001</v>
      </c>
      <c r="AW114" s="1">
        <v>0.56799999999999995</v>
      </c>
      <c r="AX114" s="14">
        <v>0.21299999999999999</v>
      </c>
      <c r="AY114" s="14">
        <v>0.112</v>
      </c>
      <c r="AZ114" s="1" t="s">
        <v>98</v>
      </c>
      <c r="BA114" s="1" t="s">
        <v>98</v>
      </c>
      <c r="BB114" s="1" t="s">
        <v>98</v>
      </c>
      <c r="BC114" s="1" t="s">
        <v>98</v>
      </c>
      <c r="BD114" s="1" t="s">
        <v>98</v>
      </c>
      <c r="BE114" s="1" t="s">
        <v>98</v>
      </c>
      <c r="BF114" s="1" t="s">
        <v>98</v>
      </c>
      <c r="BG114" s="3">
        <v>1.46</v>
      </c>
      <c r="BH114" s="16" t="s">
        <v>98</v>
      </c>
      <c r="BI114" s="17">
        <v>0.66600000000000004</v>
      </c>
      <c r="BJ114" s="1">
        <v>2.69</v>
      </c>
      <c r="BK114" s="3">
        <v>1.59</v>
      </c>
      <c r="BL114" s="14">
        <v>0.41399999999999998</v>
      </c>
      <c r="BM114" s="3">
        <v>1.94</v>
      </c>
      <c r="BN114" s="1">
        <v>1.05</v>
      </c>
      <c r="BO114" s="1">
        <v>1.17</v>
      </c>
      <c r="BP114" s="14">
        <v>0.7</v>
      </c>
      <c r="BQ114" s="1">
        <v>1.69</v>
      </c>
      <c r="BR114" s="3">
        <v>6.5</v>
      </c>
      <c r="BS114" s="1">
        <v>1.39</v>
      </c>
      <c r="BT114" s="1">
        <v>0.63300000000000001</v>
      </c>
      <c r="BU114" s="1">
        <v>0.56799999999999995</v>
      </c>
      <c r="BV114" s="14">
        <v>0.95</v>
      </c>
      <c r="BW114" s="35" t="s">
        <v>98</v>
      </c>
      <c r="BX114" s="35" t="s">
        <v>98</v>
      </c>
      <c r="BY114" s="3">
        <v>8.5</v>
      </c>
      <c r="BZ114" s="3">
        <v>8</v>
      </c>
      <c r="CA114" s="2">
        <v>11</v>
      </c>
      <c r="CB114" s="35" t="s">
        <v>98</v>
      </c>
      <c r="CC114" s="35" t="s">
        <v>98</v>
      </c>
      <c r="CD114" s="1" t="s">
        <v>98</v>
      </c>
      <c r="CE114" s="1" t="s">
        <v>98</v>
      </c>
      <c r="CF114" s="1" t="s">
        <v>98</v>
      </c>
      <c r="CG114" s="4">
        <f>Beams!$B$11/F114</f>
        <v>4496</v>
      </c>
      <c r="CH114" s="4">
        <f>Beams!$B$9/AO114</f>
        <v>10912.6213592233</v>
      </c>
      <c r="CI114" s="4">
        <f>Beams!$C$9/AS114</f>
        <v>15271.739130434782</v>
      </c>
      <c r="CJ114" s="4">
        <f>1.5*Beams!$B$8/(O114*V114)</f>
        <v>11240</v>
      </c>
      <c r="CK114" s="4">
        <f>1.5*Beams!$C$8/(G114*V114)</f>
        <v>13488</v>
      </c>
      <c r="CL114" s="4">
        <f>Beams!$B$12*V114/AX114</f>
        <v>26384.976525821596</v>
      </c>
      <c r="CN114">
        <f t="shared" si="2"/>
        <v>58384.914820352722</v>
      </c>
      <c r="CO114" s="4">
        <f t="shared" si="3"/>
        <v>59796.019186730504</v>
      </c>
      <c r="CP114" s="4"/>
      <c r="CQ114" s="3">
        <f>MIN(Beams!$B$21:$B$22)/MAX(CL114:CP114)-1</f>
        <v>-0.66552957417542846</v>
      </c>
    </row>
    <row r="115" spans="1:95" x14ac:dyDescent="0.55000000000000004">
      <c r="A115" s="1" t="s">
        <v>542</v>
      </c>
      <c r="B115" s="1" t="s">
        <v>654</v>
      </c>
      <c r="C115" s="1" t="s">
        <v>654</v>
      </c>
      <c r="D115" s="1" t="s">
        <v>98</v>
      </c>
      <c r="E115" s="3">
        <v>7.6</v>
      </c>
      <c r="F115" s="3">
        <v>2.2200000000000002</v>
      </c>
      <c r="G115" s="3">
        <v>2.5</v>
      </c>
      <c r="H115" s="11" t="s">
        <v>98</v>
      </c>
      <c r="I115" s="1" t="s">
        <v>98</v>
      </c>
      <c r="J115" s="1" t="s">
        <v>98</v>
      </c>
      <c r="K115" s="1" t="s">
        <v>98</v>
      </c>
      <c r="L115" s="1" t="s">
        <v>98</v>
      </c>
      <c r="M115" s="11" t="s">
        <v>98</v>
      </c>
      <c r="N115" s="11" t="s">
        <v>98</v>
      </c>
      <c r="O115" s="3">
        <v>3</v>
      </c>
      <c r="P115" s="1" t="s">
        <v>98</v>
      </c>
      <c r="Q115" s="1" t="s">
        <v>98</v>
      </c>
      <c r="R115" s="11" t="s">
        <v>98</v>
      </c>
      <c r="S115" s="13" t="s">
        <v>98</v>
      </c>
      <c r="T115" s="1" t="s">
        <v>98</v>
      </c>
      <c r="U115" s="13" t="s">
        <v>98</v>
      </c>
      <c r="V115" s="14">
        <v>0.438</v>
      </c>
      <c r="W115" s="1" t="s">
        <v>98</v>
      </c>
      <c r="X115" s="1" t="s">
        <v>98</v>
      </c>
      <c r="Y115" s="14">
        <v>0.81299999999999994</v>
      </c>
      <c r="Z115" s="13">
        <v>0.8125</v>
      </c>
      <c r="AA115" s="13" t="s">
        <v>98</v>
      </c>
      <c r="AB115" s="14">
        <v>0.72399999999999998</v>
      </c>
      <c r="AC115" s="14">
        <v>0.97199999999999998</v>
      </c>
      <c r="AD115" s="1" t="s">
        <v>98</v>
      </c>
      <c r="AE115" s="14">
        <v>0.37</v>
      </c>
      <c r="AF115" s="14">
        <v>0.46300000000000002</v>
      </c>
      <c r="AG115" s="1" t="s">
        <v>98</v>
      </c>
      <c r="AH115" s="3">
        <v>6.85</v>
      </c>
      <c r="AI115" s="1" t="s">
        <v>98</v>
      </c>
      <c r="AJ115" s="1" t="s">
        <v>98</v>
      </c>
      <c r="AK115" s="1" t="s">
        <v>98</v>
      </c>
      <c r="AL115" s="1" t="s">
        <v>98</v>
      </c>
      <c r="AM115" s="3">
        <v>1.87</v>
      </c>
      <c r="AN115" s="3">
        <v>1.66</v>
      </c>
      <c r="AO115" s="14">
        <v>0.92100000000000004</v>
      </c>
      <c r="AP115" s="14">
        <v>0.91700000000000004</v>
      </c>
      <c r="AQ115" s="3">
        <v>1.17</v>
      </c>
      <c r="AR115" s="3">
        <v>1.19</v>
      </c>
      <c r="AS115" s="14">
        <v>0.65600000000000003</v>
      </c>
      <c r="AT115" s="14">
        <v>0.72399999999999998</v>
      </c>
      <c r="AU115" s="1">
        <v>0.59399999999999997</v>
      </c>
      <c r="AV115" s="14">
        <v>0.51600000000000001</v>
      </c>
      <c r="AW115" s="1">
        <v>0.52100000000000002</v>
      </c>
      <c r="AX115" s="14">
        <v>0.14599999999999999</v>
      </c>
      <c r="AY115" s="15">
        <v>7.7700000000000005E-2</v>
      </c>
      <c r="AZ115" s="1" t="s">
        <v>98</v>
      </c>
      <c r="BA115" s="1" t="s">
        <v>98</v>
      </c>
      <c r="BB115" s="1" t="s">
        <v>98</v>
      </c>
      <c r="BC115" s="1" t="s">
        <v>98</v>
      </c>
      <c r="BD115" s="1" t="s">
        <v>98</v>
      </c>
      <c r="BE115" s="1" t="s">
        <v>98</v>
      </c>
      <c r="BF115" s="1" t="s">
        <v>98</v>
      </c>
      <c r="BG115" s="3">
        <v>1.48</v>
      </c>
      <c r="BH115" s="16" t="s">
        <v>98</v>
      </c>
      <c r="BI115" s="17">
        <v>0.67100000000000004</v>
      </c>
      <c r="BJ115" s="1">
        <v>2.4500000000000002</v>
      </c>
      <c r="BK115" s="3">
        <v>1.62</v>
      </c>
      <c r="BL115" s="14">
        <v>0.40300000000000002</v>
      </c>
      <c r="BM115" s="3">
        <v>1.97</v>
      </c>
      <c r="BN115" s="1">
        <v>1.05</v>
      </c>
      <c r="BO115" s="1">
        <v>1.1399999999999999</v>
      </c>
      <c r="BP115" s="14">
        <v>0.71199999999999997</v>
      </c>
      <c r="BQ115" s="1">
        <v>1.51</v>
      </c>
      <c r="BR115" s="1">
        <v>6.08</v>
      </c>
      <c r="BS115" s="1">
        <v>1.24</v>
      </c>
      <c r="BT115" s="1">
        <v>0.56599999999999995</v>
      </c>
      <c r="BU115" s="1">
        <v>0.52100000000000002</v>
      </c>
      <c r="BV115" s="1">
        <v>0.83399999999999996</v>
      </c>
      <c r="BW115" s="35" t="s">
        <v>98</v>
      </c>
      <c r="BX115" s="35" t="s">
        <v>98</v>
      </c>
      <c r="BY115" s="3">
        <v>8.5</v>
      </c>
      <c r="BZ115" s="3">
        <v>8</v>
      </c>
      <c r="CA115" s="2">
        <v>11</v>
      </c>
      <c r="CB115" s="35" t="s">
        <v>98</v>
      </c>
      <c r="CC115" s="35" t="s">
        <v>98</v>
      </c>
      <c r="CD115" s="1" t="s">
        <v>98</v>
      </c>
      <c r="CE115" s="1" t="s">
        <v>98</v>
      </c>
      <c r="CF115" s="1" t="s">
        <v>98</v>
      </c>
      <c r="CG115" s="4">
        <f>Beams!$B$11/F115</f>
        <v>5063.0630630630631</v>
      </c>
      <c r="CH115" s="4">
        <f>Beams!$B$9/AO115</f>
        <v>12204.125950054287</v>
      </c>
      <c r="CI115" s="4">
        <f>Beams!$C$9/AS115</f>
        <v>17134.146341463413</v>
      </c>
      <c r="CJ115" s="4">
        <f>1.5*Beams!$B$8/(O115*V115)</f>
        <v>12831.050228310502</v>
      </c>
      <c r="CK115" s="4">
        <f>1.5*Beams!$C$8/(G115*V115)</f>
        <v>15397.260273972603</v>
      </c>
      <c r="CL115" s="4">
        <f>Beams!$B$12*V115/AX115</f>
        <v>33720</v>
      </c>
      <c r="CN115">
        <f t="shared" si="2"/>
        <v>71333.544872399332</v>
      </c>
      <c r="CO115" s="4">
        <f t="shared" si="3"/>
        <v>72840.881007931894</v>
      </c>
      <c r="CP115" s="4"/>
      <c r="CQ115" s="3">
        <f>MIN(Beams!$B$21:$B$22)/MAX(CL115:CP115)-1</f>
        <v>-0.72542891130295184</v>
      </c>
    </row>
    <row r="116" spans="1:95" x14ac:dyDescent="0.55000000000000004">
      <c r="A116" s="1" t="s">
        <v>542</v>
      </c>
      <c r="B116" s="1" t="s">
        <v>655</v>
      </c>
      <c r="C116" s="1" t="s">
        <v>655</v>
      </c>
      <c r="D116" s="1" t="s">
        <v>98</v>
      </c>
      <c r="E116" s="3">
        <v>6.6</v>
      </c>
      <c r="F116" s="3">
        <v>1.93</v>
      </c>
      <c r="G116" s="3">
        <v>2.5</v>
      </c>
      <c r="H116" s="11" t="s">
        <v>98</v>
      </c>
      <c r="I116" s="1" t="s">
        <v>98</v>
      </c>
      <c r="J116" s="1" t="s">
        <v>98</v>
      </c>
      <c r="K116" s="1" t="s">
        <v>98</v>
      </c>
      <c r="L116" s="1" t="s">
        <v>98</v>
      </c>
      <c r="M116" s="11" t="s">
        <v>98</v>
      </c>
      <c r="N116" s="11" t="s">
        <v>98</v>
      </c>
      <c r="O116" s="3">
        <v>3</v>
      </c>
      <c r="P116" s="1" t="s">
        <v>98</v>
      </c>
      <c r="Q116" s="1" t="s">
        <v>98</v>
      </c>
      <c r="R116" s="11" t="s">
        <v>98</v>
      </c>
      <c r="S116" s="13" t="s">
        <v>98</v>
      </c>
      <c r="T116" s="1" t="s">
        <v>98</v>
      </c>
      <c r="U116" s="13" t="s">
        <v>98</v>
      </c>
      <c r="V116" s="14">
        <v>0.375</v>
      </c>
      <c r="W116" s="1" t="s">
        <v>98</v>
      </c>
      <c r="X116" s="1" t="s">
        <v>98</v>
      </c>
      <c r="Y116" s="14">
        <v>0.75</v>
      </c>
      <c r="Z116" s="13">
        <v>0.75</v>
      </c>
      <c r="AA116" s="13" t="s">
        <v>98</v>
      </c>
      <c r="AB116" s="14">
        <v>0.70099999999999996</v>
      </c>
      <c r="AC116" s="14">
        <v>0.94899999999999995</v>
      </c>
      <c r="AD116" s="1" t="s">
        <v>98</v>
      </c>
      <c r="AE116" s="14">
        <v>0.32200000000000001</v>
      </c>
      <c r="AF116" s="14">
        <v>0.42699999999999999</v>
      </c>
      <c r="AG116" s="1" t="s">
        <v>98</v>
      </c>
      <c r="AH116" s="3">
        <v>8</v>
      </c>
      <c r="AI116" s="1" t="s">
        <v>98</v>
      </c>
      <c r="AJ116" s="1" t="s">
        <v>98</v>
      </c>
      <c r="AK116" s="1" t="s">
        <v>98</v>
      </c>
      <c r="AL116" s="1" t="s">
        <v>98</v>
      </c>
      <c r="AM116" s="3">
        <v>1.65</v>
      </c>
      <c r="AN116" s="3">
        <v>1.45</v>
      </c>
      <c r="AO116" s="14">
        <v>0.80300000000000005</v>
      </c>
      <c r="AP116" s="14">
        <v>0.92400000000000004</v>
      </c>
      <c r="AQ116" s="3">
        <v>1.03</v>
      </c>
      <c r="AR116" s="3">
        <v>1.03</v>
      </c>
      <c r="AS116" s="14">
        <v>0.57299999999999995</v>
      </c>
      <c r="AT116" s="14">
        <v>0.73099999999999998</v>
      </c>
      <c r="AU116" s="1">
        <v>0.51400000000000001</v>
      </c>
      <c r="AV116" s="14">
        <v>0.51700000000000002</v>
      </c>
      <c r="AW116" s="1">
        <v>0.46300000000000002</v>
      </c>
      <c r="AX116" s="15">
        <v>9.4299999999999995E-2</v>
      </c>
      <c r="AY116" s="15">
        <v>5.0700000000000002E-2</v>
      </c>
      <c r="AZ116" s="1" t="s">
        <v>98</v>
      </c>
      <c r="BA116" s="1" t="s">
        <v>98</v>
      </c>
      <c r="BB116" s="1" t="s">
        <v>98</v>
      </c>
      <c r="BC116" s="1" t="s">
        <v>98</v>
      </c>
      <c r="BD116" s="1" t="s">
        <v>98</v>
      </c>
      <c r="BE116" s="1" t="s">
        <v>98</v>
      </c>
      <c r="BF116" s="1" t="s">
        <v>98</v>
      </c>
      <c r="BG116" s="3">
        <v>1.49</v>
      </c>
      <c r="BH116" s="16" t="s">
        <v>98</v>
      </c>
      <c r="BI116" s="17">
        <v>0.67500000000000004</v>
      </c>
      <c r="BJ116" s="1">
        <v>2.17</v>
      </c>
      <c r="BK116" s="3">
        <v>1.64</v>
      </c>
      <c r="BL116" s="14">
        <v>0.39500000000000002</v>
      </c>
      <c r="BM116" s="3">
        <v>1.99</v>
      </c>
      <c r="BN116" s="1">
        <v>1.07</v>
      </c>
      <c r="BO116" s="1">
        <v>1.1100000000000001</v>
      </c>
      <c r="BP116" s="14">
        <v>0.72</v>
      </c>
      <c r="BQ116" s="1">
        <v>1.32</v>
      </c>
      <c r="BR116" s="1">
        <v>5.49</v>
      </c>
      <c r="BS116" s="1">
        <v>1.0900000000000001</v>
      </c>
      <c r="BT116" s="14">
        <v>0.48</v>
      </c>
      <c r="BU116" s="1">
        <v>0.46300000000000002</v>
      </c>
      <c r="BV116" s="1">
        <v>0.71399999999999997</v>
      </c>
      <c r="BW116" s="35" t="s">
        <v>98</v>
      </c>
      <c r="BX116" s="35" t="s">
        <v>98</v>
      </c>
      <c r="BY116" s="3">
        <v>8.5</v>
      </c>
      <c r="BZ116" s="3">
        <v>8</v>
      </c>
      <c r="CA116" s="2">
        <v>11</v>
      </c>
      <c r="CB116" s="35" t="s">
        <v>98</v>
      </c>
      <c r="CC116" s="35" t="s">
        <v>98</v>
      </c>
      <c r="CD116" s="1" t="s">
        <v>98</v>
      </c>
      <c r="CE116" s="1" t="s">
        <v>98</v>
      </c>
      <c r="CF116" s="1" t="s">
        <v>98</v>
      </c>
      <c r="CG116" s="4">
        <f>Beams!$B$11/F116</f>
        <v>5823.8341968911918</v>
      </c>
      <c r="CH116" s="4">
        <f>Beams!$B$9/AO116</f>
        <v>13997.509339975093</v>
      </c>
      <c r="CI116" s="4">
        <f>Beams!$C$9/AS116</f>
        <v>19616.05584642234</v>
      </c>
      <c r="CJ116" s="4">
        <f>1.5*Beams!$B$8/(O116*V116)</f>
        <v>14986.666666666666</v>
      </c>
      <c r="CK116" s="4">
        <f>1.5*Beams!$C$8/(G116*V116)</f>
        <v>17984</v>
      </c>
      <c r="CL116" s="4">
        <f>Beams!$B$12*V116/AX116</f>
        <v>44697.773064687171</v>
      </c>
      <c r="CN116">
        <f t="shared" si="2"/>
        <v>90679.555326860573</v>
      </c>
      <c r="CO116" s="4">
        <f t="shared" si="3"/>
        <v>92299.80492364995</v>
      </c>
      <c r="CP116" s="4"/>
      <c r="CQ116" s="3">
        <f>MIN(Beams!$B$21:$B$22)/MAX(CL116:CP116)-1</f>
        <v>-0.78331481830818683</v>
      </c>
    </row>
    <row r="117" spans="1:95" x14ac:dyDescent="0.55000000000000004">
      <c r="A117" s="1" t="s">
        <v>542</v>
      </c>
      <c r="B117" s="1" t="s">
        <v>656</v>
      </c>
      <c r="C117" s="1" t="s">
        <v>656</v>
      </c>
      <c r="D117" s="1" t="s">
        <v>98</v>
      </c>
      <c r="E117" s="3">
        <v>5.6</v>
      </c>
      <c r="F117" s="3">
        <v>1.63</v>
      </c>
      <c r="G117" s="3">
        <v>2.5</v>
      </c>
      <c r="H117" s="11" t="s">
        <v>98</v>
      </c>
      <c r="I117" s="1" t="s">
        <v>98</v>
      </c>
      <c r="J117" s="1" t="s">
        <v>98</v>
      </c>
      <c r="K117" s="1" t="s">
        <v>98</v>
      </c>
      <c r="L117" s="1" t="s">
        <v>98</v>
      </c>
      <c r="M117" s="11" t="s">
        <v>98</v>
      </c>
      <c r="N117" s="11" t="s">
        <v>98</v>
      </c>
      <c r="O117" s="3">
        <v>3</v>
      </c>
      <c r="P117" s="1" t="s">
        <v>98</v>
      </c>
      <c r="Q117" s="1" t="s">
        <v>98</v>
      </c>
      <c r="R117" s="11" t="s">
        <v>98</v>
      </c>
      <c r="S117" s="13" t="s">
        <v>98</v>
      </c>
      <c r="T117" s="1" t="s">
        <v>98</v>
      </c>
      <c r="U117" s="13" t="s">
        <v>98</v>
      </c>
      <c r="V117" s="14">
        <v>0.313</v>
      </c>
      <c r="W117" s="1" t="s">
        <v>98</v>
      </c>
      <c r="X117" s="1" t="s">
        <v>98</v>
      </c>
      <c r="Y117" s="14">
        <v>0.68799999999999994</v>
      </c>
      <c r="Z117" s="13">
        <v>0.6875</v>
      </c>
      <c r="AA117" s="13" t="s">
        <v>98</v>
      </c>
      <c r="AB117" s="14">
        <v>0.67700000000000005</v>
      </c>
      <c r="AC117" s="14">
        <v>0.92500000000000004</v>
      </c>
      <c r="AD117" s="1" t="s">
        <v>98</v>
      </c>
      <c r="AE117" s="14">
        <v>0.27200000000000002</v>
      </c>
      <c r="AF117" s="14">
        <v>0.39200000000000002</v>
      </c>
      <c r="AG117" s="1" t="s">
        <v>98</v>
      </c>
      <c r="AH117" s="3">
        <v>9.58</v>
      </c>
      <c r="AI117" s="1" t="s">
        <v>98</v>
      </c>
      <c r="AJ117" s="1" t="s">
        <v>98</v>
      </c>
      <c r="AK117" s="1" t="s">
        <v>98</v>
      </c>
      <c r="AL117" s="1" t="s">
        <v>98</v>
      </c>
      <c r="AM117" s="3">
        <v>1.41</v>
      </c>
      <c r="AN117" s="3">
        <v>1.23</v>
      </c>
      <c r="AO117" s="14">
        <v>0.68100000000000005</v>
      </c>
      <c r="AP117" s="14">
        <v>0.93200000000000005</v>
      </c>
      <c r="AQ117" s="14">
        <v>0.88800000000000001</v>
      </c>
      <c r="AR117" s="14">
        <v>0.873</v>
      </c>
      <c r="AS117" s="14">
        <v>0.48699999999999999</v>
      </c>
      <c r="AT117" s="14">
        <v>0.73899999999999999</v>
      </c>
      <c r="AU117" s="1">
        <v>0.435</v>
      </c>
      <c r="AV117" s="14">
        <v>0.51800000000000002</v>
      </c>
      <c r="AW117" s="1">
        <v>0.40300000000000002</v>
      </c>
      <c r="AX117" s="15">
        <v>5.6000000000000001E-2</v>
      </c>
      <c r="AY117" s="15">
        <v>3.04E-2</v>
      </c>
      <c r="AZ117" s="1" t="s">
        <v>98</v>
      </c>
      <c r="BA117" s="1" t="s">
        <v>98</v>
      </c>
      <c r="BB117" s="1" t="s">
        <v>98</v>
      </c>
      <c r="BC117" s="1" t="s">
        <v>98</v>
      </c>
      <c r="BD117" s="1" t="s">
        <v>98</v>
      </c>
      <c r="BE117" s="1" t="s">
        <v>98</v>
      </c>
      <c r="BF117" s="1" t="s">
        <v>98</v>
      </c>
      <c r="BG117" s="3">
        <v>1.51</v>
      </c>
      <c r="BH117" s="16" t="s">
        <v>98</v>
      </c>
      <c r="BI117" s="17">
        <v>0.67900000000000005</v>
      </c>
      <c r="BJ117" s="1">
        <v>1.86</v>
      </c>
      <c r="BK117" s="3">
        <v>1.66</v>
      </c>
      <c r="BL117" s="14">
        <v>0.38300000000000001</v>
      </c>
      <c r="BM117" s="3">
        <v>2.0099999999999998</v>
      </c>
      <c r="BN117" s="1">
        <v>1.07</v>
      </c>
      <c r="BO117" s="1">
        <v>1.08</v>
      </c>
      <c r="BP117" s="14">
        <v>0.73899999999999999</v>
      </c>
      <c r="BQ117" s="1">
        <v>1.1200000000000001</v>
      </c>
      <c r="BR117" s="1">
        <v>4.8600000000000003</v>
      </c>
      <c r="BS117" s="1">
        <v>0.92500000000000004</v>
      </c>
      <c r="BT117" s="1">
        <v>0.40699999999999997</v>
      </c>
      <c r="BU117" s="1">
        <v>0.40300000000000002</v>
      </c>
      <c r="BV117" s="1">
        <v>0.58899999999999997</v>
      </c>
      <c r="BW117" s="35" t="s">
        <v>98</v>
      </c>
      <c r="BX117" s="35" t="s">
        <v>98</v>
      </c>
      <c r="BY117" s="3">
        <v>8.5</v>
      </c>
      <c r="BZ117" s="3">
        <v>8</v>
      </c>
      <c r="CA117" s="2">
        <v>11</v>
      </c>
      <c r="CB117" s="35" t="s">
        <v>98</v>
      </c>
      <c r="CC117" s="35" t="s">
        <v>98</v>
      </c>
      <c r="CD117" s="1" t="s">
        <v>98</v>
      </c>
      <c r="CE117" s="1" t="s">
        <v>98</v>
      </c>
      <c r="CF117" s="1" t="s">
        <v>98</v>
      </c>
      <c r="CG117" s="4">
        <f>Beams!$B$11/F117</f>
        <v>6895.7055214723932</v>
      </c>
      <c r="CH117" s="4">
        <f>Beams!$B$9/AO117</f>
        <v>16505.139500734214</v>
      </c>
      <c r="CI117" s="4">
        <f>Beams!$C$9/AS117</f>
        <v>23080.082135523615</v>
      </c>
      <c r="CJ117" s="4">
        <f>1.5*Beams!$B$8/(O117*V117)</f>
        <v>17955.271565495208</v>
      </c>
      <c r="CK117" s="4">
        <f>1.5*Beams!$C$8/(G117*V117)</f>
        <v>21546.325878594249</v>
      </c>
      <c r="CL117" s="4">
        <f>Beams!$B$12*V117/AX117</f>
        <v>62823.571428571428</v>
      </c>
      <c r="CN117">
        <f t="shared" si="2"/>
        <v>122344.00394599121</v>
      </c>
      <c r="CO117" s="4">
        <f t="shared" si="3"/>
        <v>124070.9976068719</v>
      </c>
      <c r="CP117" s="4"/>
      <c r="CQ117" s="3">
        <f>MIN(Beams!$B$21:$B$22)/MAX(CL117:CP117)-1</f>
        <v>-0.83880197317852256</v>
      </c>
    </row>
    <row r="118" spans="1:95" x14ac:dyDescent="0.55000000000000004">
      <c r="A118" s="1" t="s">
        <v>542</v>
      </c>
      <c r="B118" s="1" t="s">
        <v>657</v>
      </c>
      <c r="C118" s="1" t="s">
        <v>657</v>
      </c>
      <c r="D118" s="1" t="s">
        <v>98</v>
      </c>
      <c r="E118" s="3">
        <v>4.5</v>
      </c>
      <c r="F118" s="3">
        <v>1.32</v>
      </c>
      <c r="G118" s="3">
        <v>2.5</v>
      </c>
      <c r="H118" s="11" t="s">
        <v>98</v>
      </c>
      <c r="I118" s="1" t="s">
        <v>98</v>
      </c>
      <c r="J118" s="1" t="s">
        <v>98</v>
      </c>
      <c r="K118" s="1" t="s">
        <v>98</v>
      </c>
      <c r="L118" s="1" t="s">
        <v>98</v>
      </c>
      <c r="M118" s="11" t="s">
        <v>98</v>
      </c>
      <c r="N118" s="11" t="s">
        <v>98</v>
      </c>
      <c r="O118" s="3">
        <v>3</v>
      </c>
      <c r="P118" s="1" t="s">
        <v>98</v>
      </c>
      <c r="Q118" s="1" t="s">
        <v>98</v>
      </c>
      <c r="R118" s="11" t="s">
        <v>98</v>
      </c>
      <c r="S118" s="13" t="s">
        <v>98</v>
      </c>
      <c r="T118" s="1" t="s">
        <v>98</v>
      </c>
      <c r="U118" s="13" t="s">
        <v>98</v>
      </c>
      <c r="V118" s="14">
        <v>0.25</v>
      </c>
      <c r="W118" s="1" t="s">
        <v>98</v>
      </c>
      <c r="X118" s="1" t="s">
        <v>98</v>
      </c>
      <c r="Y118" s="14">
        <v>0.625</v>
      </c>
      <c r="Z118" s="13">
        <v>0.625</v>
      </c>
      <c r="AA118" s="13" t="s">
        <v>98</v>
      </c>
      <c r="AB118" s="14">
        <v>0.65300000000000002</v>
      </c>
      <c r="AC118" s="14">
        <v>0.9</v>
      </c>
      <c r="AD118" s="1" t="s">
        <v>98</v>
      </c>
      <c r="AE118" s="14">
        <v>0.22</v>
      </c>
      <c r="AF118" s="14">
        <v>0.36</v>
      </c>
      <c r="AG118" s="1" t="s">
        <v>98</v>
      </c>
      <c r="AH118" s="2">
        <v>12</v>
      </c>
      <c r="AI118" s="1" t="s">
        <v>98</v>
      </c>
      <c r="AJ118" s="1" t="s">
        <v>98</v>
      </c>
      <c r="AK118" s="1" t="s">
        <v>98</v>
      </c>
      <c r="AL118" s="1" t="s">
        <v>98</v>
      </c>
      <c r="AM118" s="3">
        <v>1.1599999999999999</v>
      </c>
      <c r="AN118" s="3">
        <v>1</v>
      </c>
      <c r="AO118" s="14">
        <v>0.55500000000000005</v>
      </c>
      <c r="AP118" s="14">
        <v>0.94</v>
      </c>
      <c r="AQ118" s="14">
        <v>0.73399999999999999</v>
      </c>
      <c r="AR118" s="14">
        <v>0.70699999999999996</v>
      </c>
      <c r="AS118" s="14">
        <v>0.39700000000000002</v>
      </c>
      <c r="AT118" s="14">
        <v>0.746</v>
      </c>
      <c r="AU118" s="1">
        <v>0.35499999999999998</v>
      </c>
      <c r="AV118" s="14">
        <v>0.52</v>
      </c>
      <c r="AW118" s="1">
        <v>0.32900000000000001</v>
      </c>
      <c r="AX118" s="15">
        <v>2.9600000000000001E-2</v>
      </c>
      <c r="AY118" s="15">
        <v>1.61E-2</v>
      </c>
      <c r="AZ118" s="1" t="s">
        <v>98</v>
      </c>
      <c r="BA118" s="1" t="s">
        <v>98</v>
      </c>
      <c r="BB118" s="1" t="s">
        <v>98</v>
      </c>
      <c r="BC118" s="1" t="s">
        <v>98</v>
      </c>
      <c r="BD118" s="1" t="s">
        <v>98</v>
      </c>
      <c r="BE118" s="1" t="s">
        <v>98</v>
      </c>
      <c r="BF118" s="1" t="s">
        <v>98</v>
      </c>
      <c r="BG118" s="3">
        <v>1.52</v>
      </c>
      <c r="BH118" s="16" t="s">
        <v>98</v>
      </c>
      <c r="BI118" s="17">
        <v>0.68300000000000005</v>
      </c>
      <c r="BJ118" s="1">
        <v>1.54</v>
      </c>
      <c r="BK118" s="3">
        <v>1.68</v>
      </c>
      <c r="BL118" s="14">
        <v>0.373</v>
      </c>
      <c r="BM118" s="3">
        <v>2.0299999999999998</v>
      </c>
      <c r="BN118" s="1">
        <v>1.08</v>
      </c>
      <c r="BO118" s="1">
        <v>1.05</v>
      </c>
      <c r="BP118" s="14">
        <v>0.753</v>
      </c>
      <c r="BQ118" s="1">
        <v>0.91700000000000004</v>
      </c>
      <c r="BR118" s="1">
        <v>4.13</v>
      </c>
      <c r="BS118" s="1">
        <v>0.75900000000000001</v>
      </c>
      <c r="BT118" s="1">
        <v>0.32900000000000001</v>
      </c>
      <c r="BU118" s="1">
        <v>0.33800000000000002</v>
      </c>
      <c r="BV118" s="1">
        <v>0.47099999999999997</v>
      </c>
      <c r="BW118" s="35" t="s">
        <v>98</v>
      </c>
      <c r="BX118" s="35" t="s">
        <v>98</v>
      </c>
      <c r="BY118" s="3">
        <v>8.5</v>
      </c>
      <c r="BZ118" s="3">
        <v>8</v>
      </c>
      <c r="CA118" s="2">
        <v>11</v>
      </c>
      <c r="CB118" s="35" t="s">
        <v>98</v>
      </c>
      <c r="CC118" s="35" t="s">
        <v>98</v>
      </c>
      <c r="CD118" s="1" t="s">
        <v>98</v>
      </c>
      <c r="CE118" s="1" t="s">
        <v>98</v>
      </c>
      <c r="CF118" s="1" t="s">
        <v>98</v>
      </c>
      <c r="CG118" s="4">
        <f>Beams!$B$11/F118</f>
        <v>8515.1515151515141</v>
      </c>
      <c r="CH118" s="4">
        <f>Beams!$B$9/AO118</f>
        <v>20252.252252252252</v>
      </c>
      <c r="CI118" s="4">
        <f>Beams!$C$9/AS118</f>
        <v>28312.34256926952</v>
      </c>
      <c r="CJ118" s="4">
        <f>1.5*Beams!$B$8/(O118*V118)</f>
        <v>22480</v>
      </c>
      <c r="CK118" s="4">
        <f>1.5*Beams!$C$8/(G118*V118)</f>
        <v>26976</v>
      </c>
      <c r="CL118" s="4">
        <f>Beams!$B$12*V118/AX118</f>
        <v>94932.432432432426</v>
      </c>
      <c r="CN118">
        <f t="shared" si="2"/>
        <v>178355.4003232703</v>
      </c>
      <c r="CO118" s="4">
        <f t="shared" si="3"/>
        <v>180215.73558508704</v>
      </c>
      <c r="CP118" s="4"/>
      <c r="CQ118" s="3">
        <f>MIN(Beams!$B$21:$B$22)/MAX(CL118:CP118)-1</f>
        <v>-0.88902189958569289</v>
      </c>
    </row>
    <row r="119" spans="1:95" x14ac:dyDescent="0.55000000000000004">
      <c r="A119" s="1" t="s">
        <v>542</v>
      </c>
      <c r="B119" s="1" t="s">
        <v>658</v>
      </c>
      <c r="C119" s="1" t="s">
        <v>658</v>
      </c>
      <c r="D119" s="1" t="s">
        <v>98</v>
      </c>
      <c r="E119" s="3">
        <v>3.39</v>
      </c>
      <c r="F119" s="3">
        <v>1</v>
      </c>
      <c r="G119" s="3">
        <v>2.5</v>
      </c>
      <c r="H119" s="11" t="s">
        <v>98</v>
      </c>
      <c r="I119" s="1" t="s">
        <v>98</v>
      </c>
      <c r="J119" s="1" t="s">
        <v>98</v>
      </c>
      <c r="K119" s="1" t="s">
        <v>98</v>
      </c>
      <c r="L119" s="1" t="s">
        <v>98</v>
      </c>
      <c r="M119" s="11" t="s">
        <v>98</v>
      </c>
      <c r="N119" s="11" t="s">
        <v>98</v>
      </c>
      <c r="O119" s="3">
        <v>3</v>
      </c>
      <c r="P119" s="1" t="s">
        <v>98</v>
      </c>
      <c r="Q119" s="1" t="s">
        <v>98</v>
      </c>
      <c r="R119" s="11" t="s">
        <v>98</v>
      </c>
      <c r="S119" s="13" t="s">
        <v>98</v>
      </c>
      <c r="T119" s="1" t="s">
        <v>98</v>
      </c>
      <c r="U119" s="13" t="s">
        <v>98</v>
      </c>
      <c r="V119" s="14">
        <v>0.188</v>
      </c>
      <c r="W119" s="1" t="s">
        <v>98</v>
      </c>
      <c r="X119" s="1" t="s">
        <v>98</v>
      </c>
      <c r="Y119" s="14">
        <v>0.56299999999999994</v>
      </c>
      <c r="Z119" s="13">
        <v>0.5625</v>
      </c>
      <c r="AA119" s="13" t="s">
        <v>98</v>
      </c>
      <c r="AB119" s="14">
        <v>0.627</v>
      </c>
      <c r="AC119" s="14">
        <v>0.874</v>
      </c>
      <c r="AD119" s="1" t="s">
        <v>98</v>
      </c>
      <c r="AE119" s="14">
        <v>0.16700000000000001</v>
      </c>
      <c r="AF119" s="14">
        <v>0.33300000000000002</v>
      </c>
      <c r="AG119" s="1" t="s">
        <v>98</v>
      </c>
      <c r="AH119" s="2">
        <v>16</v>
      </c>
      <c r="AI119" s="1" t="s">
        <v>98</v>
      </c>
      <c r="AJ119" s="1" t="s">
        <v>98</v>
      </c>
      <c r="AK119" s="1" t="s">
        <v>98</v>
      </c>
      <c r="AL119" s="1" t="s">
        <v>98</v>
      </c>
      <c r="AM119" s="14">
        <v>0.89900000000000002</v>
      </c>
      <c r="AN119" s="14">
        <v>0.76100000000000001</v>
      </c>
      <c r="AO119" s="14">
        <v>0.42299999999999999</v>
      </c>
      <c r="AP119" s="14">
        <v>0.94699999999999995</v>
      </c>
      <c r="AQ119" s="14">
        <v>0.56799999999999995</v>
      </c>
      <c r="AR119" s="14">
        <v>0.53600000000000003</v>
      </c>
      <c r="AS119" s="14">
        <v>0.30299999999999999</v>
      </c>
      <c r="AT119" s="14">
        <v>0.753</v>
      </c>
      <c r="AU119" s="1">
        <v>0.27100000000000002</v>
      </c>
      <c r="AV119" s="14">
        <v>0.52100000000000002</v>
      </c>
      <c r="AW119" s="1">
        <v>0.246</v>
      </c>
      <c r="AX119" s="15">
        <v>1.2999999999999999E-2</v>
      </c>
      <c r="AY119" s="34">
        <v>7.0499999999999998E-3</v>
      </c>
      <c r="AZ119" s="1" t="s">
        <v>98</v>
      </c>
      <c r="BA119" s="1" t="s">
        <v>98</v>
      </c>
      <c r="BB119" s="1" t="s">
        <v>98</v>
      </c>
      <c r="BC119" s="1" t="s">
        <v>98</v>
      </c>
      <c r="BD119" s="1" t="s">
        <v>98</v>
      </c>
      <c r="BE119" s="1" t="s">
        <v>98</v>
      </c>
      <c r="BF119" s="1" t="s">
        <v>98</v>
      </c>
      <c r="BG119" s="3">
        <v>1.54</v>
      </c>
      <c r="BH119" s="16" t="s">
        <v>98</v>
      </c>
      <c r="BI119" s="17">
        <v>0.68700000000000006</v>
      </c>
      <c r="BJ119" s="3">
        <v>1.2</v>
      </c>
      <c r="BK119" s="3">
        <v>1.7</v>
      </c>
      <c r="BL119" s="14">
        <v>0.36499999999999999</v>
      </c>
      <c r="BM119" s="3">
        <v>2.0499999999999998</v>
      </c>
      <c r="BN119" s="3">
        <v>1.1000000000000001</v>
      </c>
      <c r="BO119" s="1">
        <v>1.01</v>
      </c>
      <c r="BP119" s="14">
        <v>0.76500000000000001</v>
      </c>
      <c r="BQ119" s="1">
        <v>0.70599999999999996</v>
      </c>
      <c r="BR119" s="1">
        <v>3.29</v>
      </c>
      <c r="BS119" s="1">
        <v>0.58499999999999996</v>
      </c>
      <c r="BT119" s="1">
        <v>0.246</v>
      </c>
      <c r="BU119" s="1">
        <v>0.26800000000000002</v>
      </c>
      <c r="BV119" s="1">
        <v>0.35399999999999998</v>
      </c>
      <c r="BW119" s="35" t="s">
        <v>98</v>
      </c>
      <c r="BX119" s="35" t="s">
        <v>98</v>
      </c>
      <c r="BY119" s="3">
        <v>8.5</v>
      </c>
      <c r="BZ119" s="3">
        <v>8</v>
      </c>
      <c r="CA119" s="2">
        <v>11</v>
      </c>
      <c r="CB119" s="35" t="s">
        <v>98</v>
      </c>
      <c r="CC119" s="35" t="s">
        <v>98</v>
      </c>
      <c r="CD119" s="1" t="s">
        <v>98</v>
      </c>
      <c r="CE119" s="1" t="s">
        <v>98</v>
      </c>
      <c r="CF119" s="1" t="s">
        <v>98</v>
      </c>
      <c r="CG119" s="4">
        <f>Beams!$B$11/F119</f>
        <v>11240</v>
      </c>
      <c r="CH119" s="4">
        <f>Beams!$B$9/AO119</f>
        <v>26572.104018912531</v>
      </c>
      <c r="CI119" s="4">
        <f>Beams!$C$9/AS119</f>
        <v>37095.7095709571</v>
      </c>
      <c r="CJ119" s="4">
        <f>1.5*Beams!$B$8/(O119*V119)</f>
        <v>29893.617021276594</v>
      </c>
      <c r="CK119" s="4">
        <f>1.5*Beams!$C$8/(G119*V119)</f>
        <v>35872.340425531918</v>
      </c>
      <c r="CL119" s="4">
        <f>Beams!$B$12*V119/AX119</f>
        <v>162547.69230769231</v>
      </c>
      <c r="CN119">
        <f t="shared" si="2"/>
        <v>295900.86579178431</v>
      </c>
      <c r="CO119" s="4">
        <f t="shared" si="3"/>
        <v>297887.41461045149</v>
      </c>
      <c r="CP119" s="4"/>
      <c r="CQ119" s="3">
        <f>MIN(Beams!$B$21:$B$22)/MAX(CL119:CP119)-1</f>
        <v>-0.93286054052953504</v>
      </c>
    </row>
    <row r="120" spans="1:95" x14ac:dyDescent="0.55000000000000004">
      <c r="A120" s="1" t="s">
        <v>542</v>
      </c>
      <c r="B120" s="1" t="s">
        <v>659</v>
      </c>
      <c r="C120" s="1" t="s">
        <v>659</v>
      </c>
      <c r="D120" s="1" t="s">
        <v>98</v>
      </c>
      <c r="E120" s="3">
        <v>7.7</v>
      </c>
      <c r="F120" s="3">
        <v>2.2599999999999998</v>
      </c>
      <c r="G120" s="3">
        <v>2</v>
      </c>
      <c r="H120" s="11" t="s">
        <v>98</v>
      </c>
      <c r="I120" s="1" t="s">
        <v>98</v>
      </c>
      <c r="J120" s="1" t="s">
        <v>98</v>
      </c>
      <c r="K120" s="1" t="s">
        <v>98</v>
      </c>
      <c r="L120" s="1" t="s">
        <v>98</v>
      </c>
      <c r="M120" s="11" t="s">
        <v>98</v>
      </c>
      <c r="N120" s="11" t="s">
        <v>98</v>
      </c>
      <c r="O120" s="3">
        <v>3</v>
      </c>
      <c r="P120" s="1" t="s">
        <v>98</v>
      </c>
      <c r="Q120" s="1" t="s">
        <v>98</v>
      </c>
      <c r="R120" s="11" t="s">
        <v>98</v>
      </c>
      <c r="S120" s="13" t="s">
        <v>98</v>
      </c>
      <c r="T120" s="1" t="s">
        <v>98</v>
      </c>
      <c r="U120" s="13" t="s">
        <v>98</v>
      </c>
      <c r="V120" s="14">
        <v>0.5</v>
      </c>
      <c r="W120" s="1" t="s">
        <v>98</v>
      </c>
      <c r="X120" s="1" t="s">
        <v>98</v>
      </c>
      <c r="Y120" s="14">
        <v>0.81299999999999994</v>
      </c>
      <c r="Z120" s="13">
        <v>0.8125</v>
      </c>
      <c r="AA120" s="13" t="s">
        <v>98</v>
      </c>
      <c r="AB120" s="14">
        <v>0.57999999999999996</v>
      </c>
      <c r="AC120" s="3">
        <v>1.08</v>
      </c>
      <c r="AD120" s="1" t="s">
        <v>98</v>
      </c>
      <c r="AE120" s="14">
        <v>0.377</v>
      </c>
      <c r="AF120" s="14">
        <v>0.74</v>
      </c>
      <c r="AG120" s="1" t="s">
        <v>98</v>
      </c>
      <c r="AH120" s="3">
        <v>6</v>
      </c>
      <c r="AI120" s="1" t="s">
        <v>98</v>
      </c>
      <c r="AJ120" s="1" t="s">
        <v>98</v>
      </c>
      <c r="AK120" s="1" t="s">
        <v>98</v>
      </c>
      <c r="AL120" s="1" t="s">
        <v>98</v>
      </c>
      <c r="AM120" s="3">
        <v>1.92</v>
      </c>
      <c r="AN120" s="3">
        <v>1.78</v>
      </c>
      <c r="AO120" s="3">
        <v>1</v>
      </c>
      <c r="AP120" s="14">
        <v>0.92200000000000004</v>
      </c>
      <c r="AQ120" s="14">
        <v>0.66700000000000004</v>
      </c>
      <c r="AR120" s="14">
        <v>0.88700000000000001</v>
      </c>
      <c r="AS120" s="14">
        <v>0.47</v>
      </c>
      <c r="AT120" s="14">
        <v>0.54300000000000004</v>
      </c>
      <c r="AU120" s="1">
        <v>0.40899999999999997</v>
      </c>
      <c r="AV120" s="14">
        <v>0.42499999999999999</v>
      </c>
      <c r="AW120" s="1">
        <v>0.41099999999999998</v>
      </c>
      <c r="AX120" s="14">
        <v>0.192</v>
      </c>
      <c r="AY120" s="15">
        <v>9.0800000000000006E-2</v>
      </c>
      <c r="AZ120" s="1" t="s">
        <v>98</v>
      </c>
      <c r="BA120" s="1" t="s">
        <v>98</v>
      </c>
      <c r="BB120" s="1" t="s">
        <v>98</v>
      </c>
      <c r="BC120" s="1" t="s">
        <v>98</v>
      </c>
      <c r="BD120" s="1" t="s">
        <v>98</v>
      </c>
      <c r="BE120" s="1" t="s">
        <v>98</v>
      </c>
      <c r="BF120" s="1" t="s">
        <v>98</v>
      </c>
      <c r="BG120" s="3">
        <v>1.39</v>
      </c>
      <c r="BH120" s="16" t="s">
        <v>98</v>
      </c>
      <c r="BI120" s="17">
        <v>0.41299999999999998</v>
      </c>
      <c r="BJ120" s="1">
        <v>2.1800000000000002</v>
      </c>
      <c r="BK120" s="3">
        <v>1.31</v>
      </c>
      <c r="BL120" s="14">
        <v>0.77600000000000002</v>
      </c>
      <c r="BM120" s="3">
        <v>1.9</v>
      </c>
      <c r="BN120" s="1">
        <v>0.995</v>
      </c>
      <c r="BO120" s="1">
        <v>0.94899999999999995</v>
      </c>
      <c r="BP120" s="14">
        <v>0.42899999999999999</v>
      </c>
      <c r="BQ120" s="1">
        <v>1.66</v>
      </c>
      <c r="BR120" s="1">
        <v>2.81</v>
      </c>
      <c r="BS120" s="1">
        <v>1.1499999999999999</v>
      </c>
      <c r="BT120" s="1">
        <v>0.41099999999999998</v>
      </c>
      <c r="BU120" s="1">
        <v>0.43099999999999999</v>
      </c>
      <c r="BV120" s="1">
        <v>0.95299999999999996</v>
      </c>
      <c r="BW120" s="35" t="s">
        <v>98</v>
      </c>
      <c r="BX120" s="35" t="s">
        <v>98</v>
      </c>
      <c r="BY120" s="3">
        <v>8</v>
      </c>
      <c r="BZ120" s="3">
        <v>7</v>
      </c>
      <c r="CA120" s="2">
        <v>10</v>
      </c>
      <c r="CB120" s="35" t="s">
        <v>98</v>
      </c>
      <c r="CC120" s="35" t="s">
        <v>98</v>
      </c>
      <c r="CD120" s="1" t="s">
        <v>98</v>
      </c>
      <c r="CE120" s="1" t="s">
        <v>98</v>
      </c>
      <c r="CF120" s="1" t="s">
        <v>98</v>
      </c>
      <c r="CG120" s="4">
        <f>Beams!$B$11/F120</f>
        <v>4973.4513274336286</v>
      </c>
      <c r="CH120" s="4">
        <f>Beams!$B$9/AO120</f>
        <v>11240</v>
      </c>
      <c r="CI120" s="4">
        <f>Beams!$C$9/AS120</f>
        <v>23914.893617021276</v>
      </c>
      <c r="CJ120" s="4">
        <f>1.5*Beams!$B$8/(O120*V120)</f>
        <v>11240</v>
      </c>
      <c r="CK120" s="4">
        <f>1.5*Beams!$C$8/(G120*V120)</f>
        <v>16860</v>
      </c>
      <c r="CL120" s="4">
        <f>Beams!$B$12*V120/AX120</f>
        <v>29270.833333333332</v>
      </c>
      <c r="CN120">
        <f t="shared" si="2"/>
        <v>67525.12065938492</v>
      </c>
      <c r="CO120" s="4">
        <f t="shared" si="3"/>
        <v>70946.514502577877</v>
      </c>
      <c r="CP120" s="4"/>
      <c r="CQ120" s="3">
        <f>MIN(Beams!$B$21:$B$22)/MAX(CL120:CP120)-1</f>
        <v>-0.71809749724529048</v>
      </c>
    </row>
    <row r="121" spans="1:95" x14ac:dyDescent="0.55000000000000004">
      <c r="A121" s="1" t="s">
        <v>542</v>
      </c>
      <c r="B121" s="1" t="s">
        <v>660</v>
      </c>
      <c r="C121" s="1" t="s">
        <v>660</v>
      </c>
      <c r="D121" s="1" t="s">
        <v>98</v>
      </c>
      <c r="E121" s="3">
        <v>5.9</v>
      </c>
      <c r="F121" s="3">
        <v>1.75</v>
      </c>
      <c r="G121" s="3">
        <v>2</v>
      </c>
      <c r="H121" s="11" t="s">
        <v>98</v>
      </c>
      <c r="I121" s="1" t="s">
        <v>98</v>
      </c>
      <c r="J121" s="1" t="s">
        <v>98</v>
      </c>
      <c r="K121" s="1" t="s">
        <v>98</v>
      </c>
      <c r="L121" s="1" t="s">
        <v>98</v>
      </c>
      <c r="M121" s="11" t="s">
        <v>98</v>
      </c>
      <c r="N121" s="11" t="s">
        <v>98</v>
      </c>
      <c r="O121" s="3">
        <v>3</v>
      </c>
      <c r="P121" s="1" t="s">
        <v>98</v>
      </c>
      <c r="Q121" s="1" t="s">
        <v>98</v>
      </c>
      <c r="R121" s="11" t="s">
        <v>98</v>
      </c>
      <c r="S121" s="13" t="s">
        <v>98</v>
      </c>
      <c r="T121" s="1" t="s">
        <v>98</v>
      </c>
      <c r="U121" s="13" t="s">
        <v>98</v>
      </c>
      <c r="V121" s="14">
        <v>0.375</v>
      </c>
      <c r="W121" s="1" t="s">
        <v>98</v>
      </c>
      <c r="X121" s="1" t="s">
        <v>98</v>
      </c>
      <c r="Y121" s="14">
        <v>0.68799999999999994</v>
      </c>
      <c r="Z121" s="13">
        <v>0.6875</v>
      </c>
      <c r="AA121" s="13" t="s">
        <v>98</v>
      </c>
      <c r="AB121" s="14">
        <v>0.53500000000000003</v>
      </c>
      <c r="AC121" s="3">
        <v>1.03</v>
      </c>
      <c r="AD121" s="1" t="s">
        <v>98</v>
      </c>
      <c r="AE121" s="14">
        <v>0.29199999999999998</v>
      </c>
      <c r="AF121" s="14">
        <v>0.66700000000000004</v>
      </c>
      <c r="AG121" s="1" t="s">
        <v>98</v>
      </c>
      <c r="AH121" s="3">
        <v>8</v>
      </c>
      <c r="AI121" s="1" t="s">
        <v>98</v>
      </c>
      <c r="AJ121" s="1" t="s">
        <v>98</v>
      </c>
      <c r="AK121" s="1" t="s">
        <v>98</v>
      </c>
      <c r="AL121" s="1" t="s">
        <v>98</v>
      </c>
      <c r="AM121" s="3">
        <v>1.54</v>
      </c>
      <c r="AN121" s="3">
        <v>1.39</v>
      </c>
      <c r="AO121" s="14">
        <v>0.77900000000000003</v>
      </c>
      <c r="AP121" s="14">
        <v>0.93700000000000006</v>
      </c>
      <c r="AQ121" s="14">
        <v>0.53900000000000003</v>
      </c>
      <c r="AR121" s="14">
        <v>0.67900000000000005</v>
      </c>
      <c r="AS121" s="14">
        <v>0.36799999999999999</v>
      </c>
      <c r="AT121" s="14">
        <v>0.55500000000000005</v>
      </c>
      <c r="AU121" s="1">
        <v>0.31900000000000001</v>
      </c>
      <c r="AV121" s="14">
        <v>0.42599999999999999</v>
      </c>
      <c r="AW121" s="1">
        <v>0.313</v>
      </c>
      <c r="AX121" s="15">
        <v>8.5500000000000007E-2</v>
      </c>
      <c r="AY121" s="15">
        <v>4.1300000000000003E-2</v>
      </c>
      <c r="AZ121" s="1" t="s">
        <v>98</v>
      </c>
      <c r="BA121" s="1" t="s">
        <v>98</v>
      </c>
      <c r="BB121" s="1" t="s">
        <v>98</v>
      </c>
      <c r="BC121" s="1" t="s">
        <v>98</v>
      </c>
      <c r="BD121" s="1" t="s">
        <v>98</v>
      </c>
      <c r="BE121" s="1" t="s">
        <v>98</v>
      </c>
      <c r="BF121" s="1" t="s">
        <v>98</v>
      </c>
      <c r="BG121" s="3">
        <v>1.42</v>
      </c>
      <c r="BH121" s="16" t="s">
        <v>98</v>
      </c>
      <c r="BI121" s="17">
        <v>0.42599999999999999</v>
      </c>
      <c r="BJ121" s="1">
        <v>1.76</v>
      </c>
      <c r="BK121" s="3">
        <v>1.35</v>
      </c>
      <c r="BL121" s="14">
        <v>0.73899999999999999</v>
      </c>
      <c r="BM121" s="3">
        <v>1.95</v>
      </c>
      <c r="BN121" s="1">
        <v>1.02</v>
      </c>
      <c r="BO121" s="1">
        <v>0.89500000000000002</v>
      </c>
      <c r="BP121" s="14">
        <v>0.45</v>
      </c>
      <c r="BQ121" s="3">
        <v>1.3</v>
      </c>
      <c r="BR121" s="1">
        <v>2.38</v>
      </c>
      <c r="BS121" s="1">
        <v>0.90300000000000002</v>
      </c>
      <c r="BT121" s="1">
        <v>0.313</v>
      </c>
      <c r="BU121" s="1">
        <v>0.35599999999999998</v>
      </c>
      <c r="BV121" s="1">
        <v>0.70899999999999996</v>
      </c>
      <c r="BW121" s="35" t="s">
        <v>98</v>
      </c>
      <c r="BX121" s="35" t="s">
        <v>98</v>
      </c>
      <c r="BY121" s="3">
        <v>8</v>
      </c>
      <c r="BZ121" s="3">
        <v>7</v>
      </c>
      <c r="CA121" s="2">
        <v>10</v>
      </c>
      <c r="CB121" s="35" t="s">
        <v>98</v>
      </c>
      <c r="CC121" s="35" t="s">
        <v>98</v>
      </c>
      <c r="CD121" s="1" t="s">
        <v>98</v>
      </c>
      <c r="CE121" s="1" t="s">
        <v>98</v>
      </c>
      <c r="CF121" s="1" t="s">
        <v>98</v>
      </c>
      <c r="CG121" s="4">
        <f>Beams!$B$11/F121</f>
        <v>6422.8571428571431</v>
      </c>
      <c r="CH121" s="4">
        <f>Beams!$B$9/AO121</f>
        <v>14428.754813863927</v>
      </c>
      <c r="CI121" s="4">
        <f>Beams!$C$9/AS121</f>
        <v>30543.478260869564</v>
      </c>
      <c r="CJ121" s="4">
        <f>1.5*Beams!$B$8/(O121*V121)</f>
        <v>14986.666666666666</v>
      </c>
      <c r="CK121" s="4">
        <f>1.5*Beams!$C$8/(G121*V121)</f>
        <v>22480</v>
      </c>
      <c r="CL121" s="4">
        <f>Beams!$B$12*V121/AX121</f>
        <v>49298.245614035084</v>
      </c>
      <c r="CN121">
        <f t="shared" si="2"/>
        <v>102986.44033887569</v>
      </c>
      <c r="CO121" s="4">
        <f t="shared" si="3"/>
        <v>106997.46520520694</v>
      </c>
      <c r="CP121" s="4"/>
      <c r="CQ121" s="3">
        <f>MIN(Beams!$B$21:$B$22)/MAX(CL121:CP121)-1</f>
        <v>-0.81307968406875197</v>
      </c>
    </row>
    <row r="122" spans="1:95" x14ac:dyDescent="0.55000000000000004">
      <c r="A122" s="1" t="s">
        <v>542</v>
      </c>
      <c r="B122" s="1" t="s">
        <v>661</v>
      </c>
      <c r="C122" s="1" t="s">
        <v>661</v>
      </c>
      <c r="D122" s="1" t="s">
        <v>98</v>
      </c>
      <c r="E122" s="3">
        <v>5</v>
      </c>
      <c r="F122" s="3">
        <v>1.48</v>
      </c>
      <c r="G122" s="3">
        <v>2</v>
      </c>
      <c r="H122" s="11" t="s">
        <v>98</v>
      </c>
      <c r="I122" s="1" t="s">
        <v>98</v>
      </c>
      <c r="J122" s="1" t="s">
        <v>98</v>
      </c>
      <c r="K122" s="1" t="s">
        <v>98</v>
      </c>
      <c r="L122" s="1" t="s">
        <v>98</v>
      </c>
      <c r="M122" s="11" t="s">
        <v>98</v>
      </c>
      <c r="N122" s="11" t="s">
        <v>98</v>
      </c>
      <c r="O122" s="3">
        <v>3</v>
      </c>
      <c r="P122" s="1" t="s">
        <v>98</v>
      </c>
      <c r="Q122" s="1" t="s">
        <v>98</v>
      </c>
      <c r="R122" s="11" t="s">
        <v>98</v>
      </c>
      <c r="S122" s="13" t="s">
        <v>98</v>
      </c>
      <c r="T122" s="1" t="s">
        <v>98</v>
      </c>
      <c r="U122" s="13" t="s">
        <v>98</v>
      </c>
      <c r="V122" s="14">
        <v>0.313</v>
      </c>
      <c r="W122" s="1" t="s">
        <v>98</v>
      </c>
      <c r="X122" s="1" t="s">
        <v>98</v>
      </c>
      <c r="Y122" s="14">
        <v>0.625</v>
      </c>
      <c r="Z122" s="13">
        <v>0.625</v>
      </c>
      <c r="AA122" s="13" t="s">
        <v>98</v>
      </c>
      <c r="AB122" s="14">
        <v>0.51100000000000001</v>
      </c>
      <c r="AC122" s="3">
        <v>1.01</v>
      </c>
      <c r="AD122" s="1" t="s">
        <v>98</v>
      </c>
      <c r="AE122" s="14">
        <v>0.247</v>
      </c>
      <c r="AF122" s="14">
        <v>0.63200000000000001</v>
      </c>
      <c r="AG122" s="1" t="s">
        <v>98</v>
      </c>
      <c r="AH122" s="3">
        <v>9.58</v>
      </c>
      <c r="AI122" s="1" t="s">
        <v>98</v>
      </c>
      <c r="AJ122" s="1" t="s">
        <v>98</v>
      </c>
      <c r="AK122" s="1" t="s">
        <v>98</v>
      </c>
      <c r="AL122" s="1" t="s">
        <v>98</v>
      </c>
      <c r="AM122" s="3">
        <v>1.32</v>
      </c>
      <c r="AN122" s="3">
        <v>1.19</v>
      </c>
      <c r="AO122" s="14">
        <v>0.66200000000000003</v>
      </c>
      <c r="AP122" s="14">
        <v>0.94499999999999995</v>
      </c>
      <c r="AQ122" s="14">
        <v>0.46700000000000003</v>
      </c>
      <c r="AR122" s="14">
        <v>0.57199999999999995</v>
      </c>
      <c r="AS122" s="14">
        <v>0.314</v>
      </c>
      <c r="AT122" s="14">
        <v>0.56200000000000006</v>
      </c>
      <c r="AU122" s="1">
        <v>0.27100000000000002</v>
      </c>
      <c r="AV122" s="14">
        <v>0.42799999999999999</v>
      </c>
      <c r="AW122" s="1">
        <v>0.26300000000000001</v>
      </c>
      <c r="AX122" s="15">
        <v>5.0999999999999997E-2</v>
      </c>
      <c r="AY122" s="15">
        <v>2.4799999999999999E-2</v>
      </c>
      <c r="AZ122" s="1" t="s">
        <v>98</v>
      </c>
      <c r="BA122" s="1" t="s">
        <v>98</v>
      </c>
      <c r="BB122" s="1" t="s">
        <v>98</v>
      </c>
      <c r="BC122" s="1" t="s">
        <v>98</v>
      </c>
      <c r="BD122" s="1" t="s">
        <v>98</v>
      </c>
      <c r="BE122" s="1" t="s">
        <v>98</v>
      </c>
      <c r="BF122" s="1" t="s">
        <v>98</v>
      </c>
      <c r="BG122" s="3">
        <v>1.43</v>
      </c>
      <c r="BH122" s="16" t="s">
        <v>98</v>
      </c>
      <c r="BI122" s="17">
        <v>0.432</v>
      </c>
      <c r="BJ122" s="1">
        <v>1.52</v>
      </c>
      <c r="BK122" s="3">
        <v>1.37</v>
      </c>
      <c r="BL122" s="14">
        <v>0.72399999999999998</v>
      </c>
      <c r="BM122" s="3">
        <v>1.97</v>
      </c>
      <c r="BN122" s="1">
        <v>1.03</v>
      </c>
      <c r="BO122" s="14">
        <v>0.87</v>
      </c>
      <c r="BP122" s="14">
        <v>0.46500000000000002</v>
      </c>
      <c r="BQ122" s="1">
        <v>1.1100000000000001</v>
      </c>
      <c r="BR122" s="3">
        <v>2.1</v>
      </c>
      <c r="BS122" s="1">
        <v>0.77200000000000002</v>
      </c>
      <c r="BT122" s="1">
        <v>0.26300000000000001</v>
      </c>
      <c r="BU122" s="1">
        <v>0.311</v>
      </c>
      <c r="BV122" s="1">
        <v>0.58299999999999996</v>
      </c>
      <c r="BW122" s="35" t="s">
        <v>98</v>
      </c>
      <c r="BX122" s="35" t="s">
        <v>98</v>
      </c>
      <c r="BY122" s="3">
        <v>8</v>
      </c>
      <c r="BZ122" s="3">
        <v>7</v>
      </c>
      <c r="CA122" s="2">
        <v>10</v>
      </c>
      <c r="CB122" s="35" t="s">
        <v>98</v>
      </c>
      <c r="CC122" s="35" t="s">
        <v>98</v>
      </c>
      <c r="CD122" s="1" t="s">
        <v>98</v>
      </c>
      <c r="CE122" s="1" t="s">
        <v>98</v>
      </c>
      <c r="CF122" s="1" t="s">
        <v>98</v>
      </c>
      <c r="CG122" s="4">
        <f>Beams!$B$11/F122</f>
        <v>7594.594594594595</v>
      </c>
      <c r="CH122" s="4">
        <f>Beams!$B$9/AO122</f>
        <v>16978.851963746223</v>
      </c>
      <c r="CI122" s="4">
        <f>Beams!$C$9/AS122</f>
        <v>35796.178343949046</v>
      </c>
      <c r="CJ122" s="4">
        <f>1.5*Beams!$B$8/(O122*V122)</f>
        <v>17955.271565495208</v>
      </c>
      <c r="CK122" s="4">
        <f>1.5*Beams!$C$8/(G122*V122)</f>
        <v>26932.90734824281</v>
      </c>
      <c r="CL122" s="4">
        <f>Beams!$B$12*V122/AX122</f>
        <v>68982.745098039217</v>
      </c>
      <c r="CN122">
        <f t="shared" si="2"/>
        <v>137431.88969667259</v>
      </c>
      <c r="CO122" s="4">
        <f t="shared" si="3"/>
        <v>141762.10166794734</v>
      </c>
      <c r="CP122" s="4"/>
      <c r="CQ122" s="3">
        <f>MIN(Beams!$B$21:$B$22)/MAX(CL122:CP122)-1</f>
        <v>-0.85891857016308593</v>
      </c>
    </row>
    <row r="123" spans="1:95" x14ac:dyDescent="0.55000000000000004">
      <c r="A123" s="1" t="s">
        <v>542</v>
      </c>
      <c r="B123" s="1" t="s">
        <v>662</v>
      </c>
      <c r="C123" s="1" t="s">
        <v>662</v>
      </c>
      <c r="D123" s="1" t="s">
        <v>98</v>
      </c>
      <c r="E123" s="3">
        <v>4.0999999999999996</v>
      </c>
      <c r="F123" s="3">
        <v>1.2</v>
      </c>
      <c r="G123" s="3">
        <v>2</v>
      </c>
      <c r="H123" s="11" t="s">
        <v>98</v>
      </c>
      <c r="I123" s="1" t="s">
        <v>98</v>
      </c>
      <c r="J123" s="1" t="s">
        <v>98</v>
      </c>
      <c r="K123" s="1" t="s">
        <v>98</v>
      </c>
      <c r="L123" s="1" t="s">
        <v>98</v>
      </c>
      <c r="M123" s="11" t="s">
        <v>98</v>
      </c>
      <c r="N123" s="11" t="s">
        <v>98</v>
      </c>
      <c r="O123" s="3">
        <v>3</v>
      </c>
      <c r="P123" s="1" t="s">
        <v>98</v>
      </c>
      <c r="Q123" s="1" t="s">
        <v>98</v>
      </c>
      <c r="R123" s="11" t="s">
        <v>98</v>
      </c>
      <c r="S123" s="13" t="s">
        <v>98</v>
      </c>
      <c r="T123" s="1" t="s">
        <v>98</v>
      </c>
      <c r="U123" s="13" t="s">
        <v>98</v>
      </c>
      <c r="V123" s="14">
        <v>0.25</v>
      </c>
      <c r="W123" s="1" t="s">
        <v>98</v>
      </c>
      <c r="X123" s="1" t="s">
        <v>98</v>
      </c>
      <c r="Y123" s="14">
        <v>0.56299999999999994</v>
      </c>
      <c r="Z123" s="13">
        <v>0.5625</v>
      </c>
      <c r="AA123" s="13" t="s">
        <v>98</v>
      </c>
      <c r="AB123" s="14">
        <v>0.48699999999999999</v>
      </c>
      <c r="AC123" s="14">
        <v>0.98</v>
      </c>
      <c r="AD123" s="1" t="s">
        <v>98</v>
      </c>
      <c r="AE123" s="14">
        <v>0.2</v>
      </c>
      <c r="AF123" s="14">
        <v>0.6</v>
      </c>
      <c r="AG123" s="1" t="s">
        <v>98</v>
      </c>
      <c r="AH123" s="2">
        <v>12</v>
      </c>
      <c r="AI123" s="1" t="s">
        <v>98</v>
      </c>
      <c r="AJ123" s="1" t="s">
        <v>98</v>
      </c>
      <c r="AK123" s="1" t="s">
        <v>98</v>
      </c>
      <c r="AL123" s="1" t="s">
        <v>98</v>
      </c>
      <c r="AM123" s="3">
        <v>1.0900000000000001</v>
      </c>
      <c r="AN123" s="14">
        <v>0.96899999999999997</v>
      </c>
      <c r="AO123" s="14">
        <v>0.54100000000000004</v>
      </c>
      <c r="AP123" s="14">
        <v>0.95299999999999996</v>
      </c>
      <c r="AQ123" s="14">
        <v>0.39</v>
      </c>
      <c r="AR123" s="14">
        <v>0.46300000000000002</v>
      </c>
      <c r="AS123" s="14">
        <v>0.25800000000000001</v>
      </c>
      <c r="AT123" s="14">
        <v>0.56899999999999995</v>
      </c>
      <c r="AU123" s="1">
        <v>0.223</v>
      </c>
      <c r="AV123" s="14">
        <v>0.43099999999999999</v>
      </c>
      <c r="AW123" s="1">
        <v>0.214</v>
      </c>
      <c r="AX123" s="15">
        <v>2.7E-2</v>
      </c>
      <c r="AY123" s="15">
        <v>1.32E-2</v>
      </c>
      <c r="AZ123" s="1" t="s">
        <v>98</v>
      </c>
      <c r="BA123" s="1" t="s">
        <v>98</v>
      </c>
      <c r="BB123" s="1" t="s">
        <v>98</v>
      </c>
      <c r="BC123" s="1" t="s">
        <v>98</v>
      </c>
      <c r="BD123" s="1" t="s">
        <v>98</v>
      </c>
      <c r="BE123" s="1" t="s">
        <v>98</v>
      </c>
      <c r="BF123" s="1" t="s">
        <v>98</v>
      </c>
      <c r="BG123" s="3">
        <v>1.45</v>
      </c>
      <c r="BH123" s="16" t="s">
        <v>98</v>
      </c>
      <c r="BI123" s="17">
        <v>0.437</v>
      </c>
      <c r="BJ123" s="1">
        <v>1.26</v>
      </c>
      <c r="BK123" s="3">
        <v>1.39</v>
      </c>
      <c r="BL123" s="14">
        <v>0.70199999999999996</v>
      </c>
      <c r="BM123" s="3">
        <v>2</v>
      </c>
      <c r="BN123" s="1">
        <v>1.04</v>
      </c>
      <c r="BO123" s="14">
        <v>0.84</v>
      </c>
      <c r="BP123" s="14">
        <v>0.48</v>
      </c>
      <c r="BQ123" s="1">
        <v>0.90600000000000003</v>
      </c>
      <c r="BR123" s="1">
        <v>1.79</v>
      </c>
      <c r="BS123" s="14">
        <v>0.63</v>
      </c>
      <c r="BT123" s="1">
        <v>0.214</v>
      </c>
      <c r="BU123" s="1">
        <v>0.26500000000000001</v>
      </c>
      <c r="BV123" s="1">
        <v>0.46500000000000002</v>
      </c>
      <c r="BW123" s="35" t="s">
        <v>98</v>
      </c>
      <c r="BX123" s="35" t="s">
        <v>98</v>
      </c>
      <c r="BY123" s="3">
        <v>8</v>
      </c>
      <c r="BZ123" s="3">
        <v>7</v>
      </c>
      <c r="CA123" s="2">
        <v>10</v>
      </c>
      <c r="CB123" s="35" t="s">
        <v>98</v>
      </c>
      <c r="CC123" s="35" t="s">
        <v>98</v>
      </c>
      <c r="CD123" s="1" t="s">
        <v>98</v>
      </c>
      <c r="CE123" s="1" t="s">
        <v>98</v>
      </c>
      <c r="CF123" s="1" t="s">
        <v>98</v>
      </c>
      <c r="CG123" s="4">
        <f>Beams!$B$11/F123</f>
        <v>9366.6666666666679</v>
      </c>
      <c r="CH123" s="4">
        <f>Beams!$B$9/AO123</f>
        <v>20776.34011090573</v>
      </c>
      <c r="CI123" s="4">
        <f>Beams!$C$9/AS123</f>
        <v>43565.891472868214</v>
      </c>
      <c r="CJ123" s="4">
        <f>1.5*Beams!$B$8/(O123*V123)</f>
        <v>22480</v>
      </c>
      <c r="CK123" s="4">
        <f>1.5*Beams!$C$8/(G123*V123)</f>
        <v>33720</v>
      </c>
      <c r="CL123" s="4">
        <f>Beams!$B$12*V123/AX123</f>
        <v>104074.07407407407</v>
      </c>
      <c r="CN123">
        <f t="shared" si="2"/>
        <v>198603.35234940366</v>
      </c>
      <c r="CO123" s="4">
        <f t="shared" si="3"/>
        <v>203318.36012623497</v>
      </c>
      <c r="CP123" s="4"/>
      <c r="CQ123" s="3">
        <f>MIN(Beams!$B$21:$B$22)/MAX(CL123:CP123)-1</f>
        <v>-0.90163210057575449</v>
      </c>
    </row>
    <row r="124" spans="1:95" x14ac:dyDescent="0.55000000000000004">
      <c r="A124" s="1" t="s">
        <v>542</v>
      </c>
      <c r="B124" s="1" t="s">
        <v>663</v>
      </c>
      <c r="C124" s="1" t="s">
        <v>663</v>
      </c>
      <c r="D124" s="1" t="s">
        <v>98</v>
      </c>
      <c r="E124" s="3">
        <v>3.07</v>
      </c>
      <c r="F124" s="14">
        <v>0.91700000000000004</v>
      </c>
      <c r="G124" s="3">
        <v>2</v>
      </c>
      <c r="H124" s="11" t="s">
        <v>98</v>
      </c>
      <c r="I124" s="1" t="s">
        <v>98</v>
      </c>
      <c r="J124" s="1" t="s">
        <v>98</v>
      </c>
      <c r="K124" s="1" t="s">
        <v>98</v>
      </c>
      <c r="L124" s="1" t="s">
        <v>98</v>
      </c>
      <c r="M124" s="11" t="s">
        <v>98</v>
      </c>
      <c r="N124" s="11" t="s">
        <v>98</v>
      </c>
      <c r="O124" s="3">
        <v>3</v>
      </c>
      <c r="P124" s="1" t="s">
        <v>98</v>
      </c>
      <c r="Q124" s="1" t="s">
        <v>98</v>
      </c>
      <c r="R124" s="11" t="s">
        <v>98</v>
      </c>
      <c r="S124" s="13" t="s">
        <v>98</v>
      </c>
      <c r="T124" s="1" t="s">
        <v>98</v>
      </c>
      <c r="U124" s="13" t="s">
        <v>98</v>
      </c>
      <c r="V124" s="14">
        <v>0.188</v>
      </c>
      <c r="W124" s="1" t="s">
        <v>98</v>
      </c>
      <c r="X124" s="1" t="s">
        <v>98</v>
      </c>
      <c r="Y124" s="14">
        <v>0.5</v>
      </c>
      <c r="Z124" s="13">
        <v>0.5</v>
      </c>
      <c r="AA124" s="13" t="s">
        <v>98</v>
      </c>
      <c r="AB124" s="14">
        <v>0.46200000000000002</v>
      </c>
      <c r="AC124" s="14">
        <v>0.95199999999999996</v>
      </c>
      <c r="AD124" s="1" t="s">
        <v>98</v>
      </c>
      <c r="AE124" s="14">
        <v>0.153</v>
      </c>
      <c r="AF124" s="14">
        <v>0.55500000000000005</v>
      </c>
      <c r="AG124" s="1" t="s">
        <v>98</v>
      </c>
      <c r="AH124" s="2">
        <v>16</v>
      </c>
      <c r="AI124" s="1" t="s">
        <v>98</v>
      </c>
      <c r="AJ124" s="1" t="s">
        <v>98</v>
      </c>
      <c r="AK124" s="1" t="s">
        <v>98</v>
      </c>
      <c r="AL124" s="1" t="s">
        <v>98</v>
      </c>
      <c r="AM124" s="14">
        <v>0.84699999999999998</v>
      </c>
      <c r="AN124" s="14">
        <v>0.74299999999999999</v>
      </c>
      <c r="AO124" s="14">
        <v>0.41399999999999998</v>
      </c>
      <c r="AP124" s="14">
        <v>0.96099999999999997</v>
      </c>
      <c r="AQ124" s="14">
        <v>0.30499999999999999</v>
      </c>
      <c r="AR124" s="14">
        <v>0.35099999999999998</v>
      </c>
      <c r="AS124" s="14">
        <v>0.19800000000000001</v>
      </c>
      <c r="AT124" s="14">
        <v>0.57699999999999996</v>
      </c>
      <c r="AU124" s="1">
        <v>0.17299999999999999</v>
      </c>
      <c r="AV124" s="14">
        <v>0.435</v>
      </c>
      <c r="AW124" s="1">
        <v>0.16300000000000001</v>
      </c>
      <c r="AX124" s="15">
        <v>1.1900000000000001E-2</v>
      </c>
      <c r="AY124" s="34">
        <v>5.7600000000000004E-3</v>
      </c>
      <c r="AZ124" s="1" t="s">
        <v>98</v>
      </c>
      <c r="BA124" s="1" t="s">
        <v>98</v>
      </c>
      <c r="BB124" s="1" t="s">
        <v>98</v>
      </c>
      <c r="BC124" s="1" t="s">
        <v>98</v>
      </c>
      <c r="BD124" s="1" t="s">
        <v>98</v>
      </c>
      <c r="BE124" s="1" t="s">
        <v>98</v>
      </c>
      <c r="BF124" s="1" t="s">
        <v>98</v>
      </c>
      <c r="BG124" s="3">
        <v>1.46</v>
      </c>
      <c r="BH124" s="16" t="s">
        <v>98</v>
      </c>
      <c r="BI124" s="17">
        <v>0.442</v>
      </c>
      <c r="BJ124" s="1">
        <v>0.97899999999999998</v>
      </c>
      <c r="BK124" s="3">
        <v>1.41</v>
      </c>
      <c r="BL124" s="14">
        <v>0.68300000000000005</v>
      </c>
      <c r="BM124" s="3">
        <v>2.02</v>
      </c>
      <c r="BN124" s="1">
        <v>1.06</v>
      </c>
      <c r="BO124" s="1">
        <v>0.80800000000000005</v>
      </c>
      <c r="BP124" s="14">
        <v>0.49299999999999999</v>
      </c>
      <c r="BQ124" s="1">
        <v>0.69399999999999995</v>
      </c>
      <c r="BR124" s="1">
        <v>1.43</v>
      </c>
      <c r="BS124" s="1">
        <v>0.48499999999999999</v>
      </c>
      <c r="BT124" s="1">
        <v>0.16300000000000001</v>
      </c>
      <c r="BU124" s="1">
        <v>0.214</v>
      </c>
      <c r="BV124" s="1">
        <v>0.35099999999999998</v>
      </c>
      <c r="BW124" s="35" t="s">
        <v>98</v>
      </c>
      <c r="BX124" s="35" t="s">
        <v>98</v>
      </c>
      <c r="BY124" s="3">
        <v>8</v>
      </c>
      <c r="BZ124" s="3">
        <v>7</v>
      </c>
      <c r="CA124" s="2">
        <v>10</v>
      </c>
      <c r="CB124" s="35" t="s">
        <v>98</v>
      </c>
      <c r="CC124" s="35" t="s">
        <v>98</v>
      </c>
      <c r="CD124" s="1" t="s">
        <v>98</v>
      </c>
      <c r="CE124" s="1" t="s">
        <v>98</v>
      </c>
      <c r="CF124" s="1" t="s">
        <v>98</v>
      </c>
      <c r="CG124" s="4">
        <f>Beams!$B$11/F124</f>
        <v>12257.360959651036</v>
      </c>
      <c r="CH124" s="4">
        <f>Beams!$B$9/AO124</f>
        <v>27149.758454106282</v>
      </c>
      <c r="CI124" s="4">
        <f>Beams!$C$9/AS124</f>
        <v>56767.676767676763</v>
      </c>
      <c r="CJ124" s="4">
        <f>1.5*Beams!$B$8/(O124*V124)</f>
        <v>29893.617021276594</v>
      </c>
      <c r="CK124" s="4">
        <f>1.5*Beams!$C$8/(G124*V124)</f>
        <v>44840.425531914894</v>
      </c>
      <c r="CL124" s="4">
        <f>Beams!$B$12*V124/AX124</f>
        <v>177573.10924369746</v>
      </c>
      <c r="CN124">
        <f t="shared" si="2"/>
        <v>326384.90132940735</v>
      </c>
      <c r="CO124" s="4">
        <f t="shared" si="3"/>
        <v>331478.82298212103</v>
      </c>
      <c r="CP124" s="4"/>
      <c r="CQ124" s="3">
        <f>MIN(Beams!$B$21:$B$22)/MAX(CL124:CP124)-1</f>
        <v>-0.93966432057387039</v>
      </c>
    </row>
    <row r="125" spans="1:95" x14ac:dyDescent="0.55000000000000004">
      <c r="A125" s="1" t="s">
        <v>542</v>
      </c>
      <c r="B125" s="1" t="s">
        <v>664</v>
      </c>
      <c r="C125" s="1" t="s">
        <v>664</v>
      </c>
      <c r="D125" s="1" t="s">
        <v>98</v>
      </c>
      <c r="E125" s="3">
        <v>7.7</v>
      </c>
      <c r="F125" s="3">
        <v>2.2599999999999998</v>
      </c>
      <c r="G125" s="3">
        <v>2.5</v>
      </c>
      <c r="H125" s="11" t="s">
        <v>98</v>
      </c>
      <c r="I125" s="1" t="s">
        <v>98</v>
      </c>
      <c r="J125" s="1" t="s">
        <v>98</v>
      </c>
      <c r="K125" s="1" t="s">
        <v>98</v>
      </c>
      <c r="L125" s="1" t="s">
        <v>98</v>
      </c>
      <c r="M125" s="11" t="s">
        <v>98</v>
      </c>
      <c r="N125" s="11" t="s">
        <v>98</v>
      </c>
      <c r="O125" s="3">
        <v>2.5</v>
      </c>
      <c r="P125" s="1" t="s">
        <v>98</v>
      </c>
      <c r="Q125" s="1" t="s">
        <v>98</v>
      </c>
      <c r="R125" s="11" t="s">
        <v>98</v>
      </c>
      <c r="S125" s="13" t="s">
        <v>98</v>
      </c>
      <c r="T125" s="1" t="s">
        <v>98</v>
      </c>
      <c r="U125" s="13" t="s">
        <v>98</v>
      </c>
      <c r="V125" s="14">
        <v>0.5</v>
      </c>
      <c r="W125" s="1" t="s">
        <v>98</v>
      </c>
      <c r="X125" s="1" t="s">
        <v>98</v>
      </c>
      <c r="Y125" s="14">
        <v>0.75</v>
      </c>
      <c r="Z125" s="13">
        <v>0.75</v>
      </c>
      <c r="AA125" s="13" t="s">
        <v>98</v>
      </c>
      <c r="AB125" s="14">
        <v>0.80300000000000005</v>
      </c>
      <c r="AC125" s="14">
        <v>0.80300000000000005</v>
      </c>
      <c r="AD125" s="1" t="s">
        <v>98</v>
      </c>
      <c r="AE125" s="14">
        <v>0.45200000000000001</v>
      </c>
      <c r="AF125" s="14">
        <v>0.45200000000000001</v>
      </c>
      <c r="AG125" s="1" t="s">
        <v>98</v>
      </c>
      <c r="AH125" s="3">
        <v>5</v>
      </c>
      <c r="AI125" s="1" t="s">
        <v>98</v>
      </c>
      <c r="AJ125" s="1" t="s">
        <v>98</v>
      </c>
      <c r="AK125" s="1" t="s">
        <v>98</v>
      </c>
      <c r="AL125" s="1" t="s">
        <v>98</v>
      </c>
      <c r="AM125" s="3">
        <v>1.22</v>
      </c>
      <c r="AN125" s="3">
        <v>1.29</v>
      </c>
      <c r="AO125" s="14">
        <v>0.71599999999999997</v>
      </c>
      <c r="AP125" s="14">
        <v>0.73499999999999999</v>
      </c>
      <c r="AQ125" s="3">
        <v>1.22</v>
      </c>
      <c r="AR125" s="3">
        <v>1.29</v>
      </c>
      <c r="AS125" s="14">
        <v>0.71599999999999997</v>
      </c>
      <c r="AT125" s="14">
        <v>0.73499999999999999</v>
      </c>
      <c r="AU125" s="1">
        <v>0.52600000000000002</v>
      </c>
      <c r="AV125" s="14">
        <v>0.48099999999999998</v>
      </c>
      <c r="AW125" s="1">
        <v>0.46100000000000002</v>
      </c>
      <c r="AX125" s="14">
        <v>0.188</v>
      </c>
      <c r="AY125" s="15">
        <v>7.9100000000000004E-2</v>
      </c>
      <c r="AZ125" s="1" t="s">
        <v>98</v>
      </c>
      <c r="BA125" s="1" t="s">
        <v>98</v>
      </c>
      <c r="BB125" s="1" t="s">
        <v>98</v>
      </c>
      <c r="BC125" s="1" t="s">
        <v>98</v>
      </c>
      <c r="BD125" s="1" t="s">
        <v>98</v>
      </c>
      <c r="BE125" s="1" t="s">
        <v>98</v>
      </c>
      <c r="BF125" s="1" t="s">
        <v>98</v>
      </c>
      <c r="BG125" s="3">
        <v>1.3</v>
      </c>
      <c r="BH125" s="17">
        <v>0.64</v>
      </c>
      <c r="BI125" s="16">
        <v>1</v>
      </c>
      <c r="BJ125" s="1">
        <v>1.92</v>
      </c>
      <c r="BK125" s="3">
        <v>1.59</v>
      </c>
      <c r="BL125" s="4">
        <v>0</v>
      </c>
      <c r="BM125" s="3">
        <v>1.59</v>
      </c>
      <c r="BN125" s="1">
        <v>0.80900000000000005</v>
      </c>
      <c r="BO125" s="1">
        <v>1.1399999999999999</v>
      </c>
      <c r="BP125" s="14">
        <v>0.80900000000000005</v>
      </c>
      <c r="BQ125" s="1">
        <v>1.21</v>
      </c>
      <c r="BR125" s="1" t="s">
        <v>98</v>
      </c>
      <c r="BS125" s="1">
        <v>1.21</v>
      </c>
      <c r="BT125" s="14">
        <v>0.65</v>
      </c>
      <c r="BU125" s="1">
        <v>0.46100000000000002</v>
      </c>
      <c r="BV125" s="14">
        <v>0.65</v>
      </c>
      <c r="BW125" s="35" t="s">
        <v>98</v>
      </c>
      <c r="BX125" s="35" t="s">
        <v>98</v>
      </c>
      <c r="BY125" s="3">
        <v>7.5</v>
      </c>
      <c r="BZ125" s="3">
        <v>7.5</v>
      </c>
      <c r="CA125" s="2">
        <v>10</v>
      </c>
      <c r="CB125" s="35" t="s">
        <v>98</v>
      </c>
      <c r="CC125" s="35" t="s">
        <v>98</v>
      </c>
      <c r="CD125" s="1" t="s">
        <v>98</v>
      </c>
      <c r="CE125" s="1" t="s">
        <v>98</v>
      </c>
      <c r="CF125" s="1" t="s">
        <v>98</v>
      </c>
      <c r="CG125" s="4">
        <f>Beams!$B$11/F125</f>
        <v>4973.4513274336286</v>
      </c>
      <c r="CH125" s="4">
        <f>Beams!$B$9/AO125</f>
        <v>15698.324022346369</v>
      </c>
      <c r="CI125" s="4">
        <f>Beams!$C$9/AS125</f>
        <v>15698.324022346369</v>
      </c>
      <c r="CJ125" s="4">
        <f>1.5*Beams!$B$8/(O125*V125)</f>
        <v>13488</v>
      </c>
      <c r="CK125" s="4">
        <f>1.5*Beams!$C$8/(G125*V125)</f>
        <v>13488</v>
      </c>
      <c r="CL125" s="4">
        <f>Beams!$B$12*V125/AX125</f>
        <v>29893.617021276597</v>
      </c>
      <c r="CN125">
        <f t="shared" si="2"/>
        <v>67449.592854090835</v>
      </c>
      <c r="CO125" s="4">
        <f t="shared" si="3"/>
        <v>67449.592854090835</v>
      </c>
      <c r="CP125" s="4"/>
      <c r="CQ125" s="3">
        <f>MIN(Beams!$B$21:$B$22)/MAX(CL125:CP125)-1</f>
        <v>-0.70348227240949179</v>
      </c>
    </row>
    <row r="126" spans="1:95" x14ac:dyDescent="0.55000000000000004">
      <c r="A126" s="1" t="s">
        <v>542</v>
      </c>
      <c r="B126" s="1" t="s">
        <v>665</v>
      </c>
      <c r="C126" s="1" t="s">
        <v>665</v>
      </c>
      <c r="D126" s="1" t="s">
        <v>98</v>
      </c>
      <c r="E126" s="3">
        <v>5.9</v>
      </c>
      <c r="F126" s="3">
        <v>1.73</v>
      </c>
      <c r="G126" s="3">
        <v>2.5</v>
      </c>
      <c r="H126" s="11" t="s">
        <v>98</v>
      </c>
      <c r="I126" s="1" t="s">
        <v>98</v>
      </c>
      <c r="J126" s="1" t="s">
        <v>98</v>
      </c>
      <c r="K126" s="1" t="s">
        <v>98</v>
      </c>
      <c r="L126" s="1" t="s">
        <v>98</v>
      </c>
      <c r="M126" s="11" t="s">
        <v>98</v>
      </c>
      <c r="N126" s="11" t="s">
        <v>98</v>
      </c>
      <c r="O126" s="3">
        <v>2.5</v>
      </c>
      <c r="P126" s="1" t="s">
        <v>98</v>
      </c>
      <c r="Q126" s="1" t="s">
        <v>98</v>
      </c>
      <c r="R126" s="11" t="s">
        <v>98</v>
      </c>
      <c r="S126" s="13" t="s">
        <v>98</v>
      </c>
      <c r="T126" s="1" t="s">
        <v>98</v>
      </c>
      <c r="U126" s="13" t="s">
        <v>98</v>
      </c>
      <c r="V126" s="14">
        <v>0.375</v>
      </c>
      <c r="W126" s="1" t="s">
        <v>98</v>
      </c>
      <c r="X126" s="1" t="s">
        <v>98</v>
      </c>
      <c r="Y126" s="14">
        <v>0.625</v>
      </c>
      <c r="Z126" s="13">
        <v>0.625</v>
      </c>
      <c r="AA126" s="13" t="s">
        <v>98</v>
      </c>
      <c r="AB126" s="14">
        <v>0.75800000000000001</v>
      </c>
      <c r="AC126" s="14">
        <v>0.75800000000000001</v>
      </c>
      <c r="AD126" s="1" t="s">
        <v>98</v>
      </c>
      <c r="AE126" s="14">
        <v>0.34599999999999997</v>
      </c>
      <c r="AF126" s="14">
        <v>0.34599999999999997</v>
      </c>
      <c r="AG126" s="1" t="s">
        <v>98</v>
      </c>
      <c r="AH126" s="3">
        <v>6.67</v>
      </c>
      <c r="AI126" s="1" t="s">
        <v>98</v>
      </c>
      <c r="AJ126" s="1" t="s">
        <v>98</v>
      </c>
      <c r="AK126" s="1" t="s">
        <v>98</v>
      </c>
      <c r="AL126" s="1" t="s">
        <v>98</v>
      </c>
      <c r="AM126" s="14">
        <v>0.97199999999999998</v>
      </c>
      <c r="AN126" s="3">
        <v>1.01</v>
      </c>
      <c r="AO126" s="14">
        <v>0.55800000000000005</v>
      </c>
      <c r="AP126" s="14">
        <v>0.749</v>
      </c>
      <c r="AQ126" s="14">
        <v>0.97199999999999998</v>
      </c>
      <c r="AR126" s="3">
        <v>1.01</v>
      </c>
      <c r="AS126" s="14">
        <v>0.55800000000000005</v>
      </c>
      <c r="AT126" s="14">
        <v>0.749</v>
      </c>
      <c r="AU126" s="14">
        <v>0.4</v>
      </c>
      <c r="AV126" s="14">
        <v>0.48099999999999998</v>
      </c>
      <c r="AW126" s="1">
        <v>0.374</v>
      </c>
      <c r="AX126" s="15">
        <v>8.3299999999999999E-2</v>
      </c>
      <c r="AY126" s="15">
        <v>3.6200000000000003E-2</v>
      </c>
      <c r="AZ126" s="1" t="s">
        <v>98</v>
      </c>
      <c r="BA126" s="1" t="s">
        <v>98</v>
      </c>
      <c r="BB126" s="1" t="s">
        <v>98</v>
      </c>
      <c r="BC126" s="1" t="s">
        <v>98</v>
      </c>
      <c r="BD126" s="1" t="s">
        <v>98</v>
      </c>
      <c r="BE126" s="1" t="s">
        <v>98</v>
      </c>
      <c r="BF126" s="1" t="s">
        <v>98</v>
      </c>
      <c r="BG126" s="3">
        <v>1.33</v>
      </c>
      <c r="BH126" s="17">
        <v>0.63</v>
      </c>
      <c r="BI126" s="16">
        <v>1</v>
      </c>
      <c r="BJ126" s="1">
        <v>1.54</v>
      </c>
      <c r="BK126" s="3">
        <v>1.64</v>
      </c>
      <c r="BL126" s="4">
        <v>0</v>
      </c>
      <c r="BM126" s="3">
        <v>1.64</v>
      </c>
      <c r="BN126" s="1">
        <v>0.82799999999999996</v>
      </c>
      <c r="BO126" s="1">
        <v>1.07</v>
      </c>
      <c r="BP126" s="14">
        <v>0.82799999999999996</v>
      </c>
      <c r="BQ126" s="1">
        <v>0.93899999999999995</v>
      </c>
      <c r="BR126" s="1" t="s">
        <v>98</v>
      </c>
      <c r="BS126" s="1">
        <v>0.93899999999999995</v>
      </c>
      <c r="BT126" s="1">
        <v>0.48299999999999998</v>
      </c>
      <c r="BU126" s="1">
        <v>0.374</v>
      </c>
      <c r="BV126" s="1">
        <v>0.48299999999999998</v>
      </c>
      <c r="BW126" s="35" t="s">
        <v>98</v>
      </c>
      <c r="BX126" s="35" t="s">
        <v>98</v>
      </c>
      <c r="BY126" s="3">
        <v>7.5</v>
      </c>
      <c r="BZ126" s="3">
        <v>7.5</v>
      </c>
      <c r="CA126" s="2">
        <v>10</v>
      </c>
      <c r="CB126" s="35" t="s">
        <v>98</v>
      </c>
      <c r="CC126" s="35" t="s">
        <v>98</v>
      </c>
      <c r="CD126" s="1" t="s">
        <v>98</v>
      </c>
      <c r="CE126" s="1" t="s">
        <v>98</v>
      </c>
      <c r="CF126" s="1" t="s">
        <v>98</v>
      </c>
      <c r="CG126" s="4">
        <f>Beams!$B$11/F126</f>
        <v>6497.1098265895953</v>
      </c>
      <c r="CH126" s="4">
        <f>Beams!$B$9/AO126</f>
        <v>20143.369175627238</v>
      </c>
      <c r="CI126" s="4">
        <f>Beams!$C$9/AS126</f>
        <v>20143.369175627238</v>
      </c>
      <c r="CJ126" s="4">
        <f>1.5*Beams!$B$8/(O126*V126)</f>
        <v>17984</v>
      </c>
      <c r="CK126" s="4">
        <f>1.5*Beams!$C$8/(G126*V126)</f>
        <v>17984</v>
      </c>
      <c r="CL126" s="4">
        <f>Beams!$B$12*V126/AX126</f>
        <v>50600.240096038418</v>
      </c>
      <c r="CN126">
        <f t="shared" si="2"/>
        <v>104116.06077670134</v>
      </c>
      <c r="CO126" s="4">
        <f t="shared" si="3"/>
        <v>104116.06077670134</v>
      </c>
      <c r="CP126" s="4"/>
      <c r="CQ126" s="3">
        <f>MIN(Beams!$B$21:$B$22)/MAX(CL126:CP126)-1</f>
        <v>-0.8079066778861892</v>
      </c>
    </row>
    <row r="127" spans="1:95" x14ac:dyDescent="0.55000000000000004">
      <c r="A127" s="1" t="s">
        <v>542</v>
      </c>
      <c r="B127" s="1" t="s">
        <v>666</v>
      </c>
      <c r="C127" s="1" t="s">
        <v>666</v>
      </c>
      <c r="D127" s="1" t="s">
        <v>98</v>
      </c>
      <c r="E127" s="3">
        <v>5</v>
      </c>
      <c r="F127" s="3">
        <v>1.46</v>
      </c>
      <c r="G127" s="3">
        <v>2.5</v>
      </c>
      <c r="H127" s="11" t="s">
        <v>98</v>
      </c>
      <c r="I127" s="1" t="s">
        <v>98</v>
      </c>
      <c r="J127" s="1" t="s">
        <v>98</v>
      </c>
      <c r="K127" s="1" t="s">
        <v>98</v>
      </c>
      <c r="L127" s="1" t="s">
        <v>98</v>
      </c>
      <c r="M127" s="11" t="s">
        <v>98</v>
      </c>
      <c r="N127" s="11" t="s">
        <v>98</v>
      </c>
      <c r="O127" s="3">
        <v>2.5</v>
      </c>
      <c r="P127" s="1" t="s">
        <v>98</v>
      </c>
      <c r="Q127" s="1" t="s">
        <v>98</v>
      </c>
      <c r="R127" s="11" t="s">
        <v>98</v>
      </c>
      <c r="S127" s="13" t="s">
        <v>98</v>
      </c>
      <c r="T127" s="1" t="s">
        <v>98</v>
      </c>
      <c r="U127" s="13" t="s">
        <v>98</v>
      </c>
      <c r="V127" s="14">
        <v>0.313</v>
      </c>
      <c r="W127" s="1" t="s">
        <v>98</v>
      </c>
      <c r="X127" s="1" t="s">
        <v>98</v>
      </c>
      <c r="Y127" s="14">
        <v>0.56299999999999994</v>
      </c>
      <c r="Z127" s="13">
        <v>0.5625</v>
      </c>
      <c r="AA127" s="13" t="s">
        <v>98</v>
      </c>
      <c r="AB127" s="14">
        <v>0.73499999999999999</v>
      </c>
      <c r="AC127" s="14">
        <v>0.73499999999999999</v>
      </c>
      <c r="AD127" s="1" t="s">
        <v>98</v>
      </c>
      <c r="AE127" s="14">
        <v>0.29199999999999998</v>
      </c>
      <c r="AF127" s="14">
        <v>0.29199999999999998</v>
      </c>
      <c r="AG127" s="1" t="s">
        <v>98</v>
      </c>
      <c r="AH127" s="3">
        <v>7.99</v>
      </c>
      <c r="AI127" s="1" t="s">
        <v>98</v>
      </c>
      <c r="AJ127" s="1" t="s">
        <v>98</v>
      </c>
      <c r="AK127" s="1" t="s">
        <v>98</v>
      </c>
      <c r="AL127" s="1" t="s">
        <v>98</v>
      </c>
      <c r="AM127" s="14">
        <v>0.83699999999999997</v>
      </c>
      <c r="AN127" s="14">
        <v>0.85299999999999998</v>
      </c>
      <c r="AO127" s="14">
        <v>0.47399999999999998</v>
      </c>
      <c r="AP127" s="14">
        <v>0.75600000000000001</v>
      </c>
      <c r="AQ127" s="14">
        <v>0.83699999999999997</v>
      </c>
      <c r="AR127" s="14">
        <v>0.85299999999999998</v>
      </c>
      <c r="AS127" s="14">
        <v>0.47399999999999998</v>
      </c>
      <c r="AT127" s="14">
        <v>0.75600000000000001</v>
      </c>
      <c r="AU127" s="1">
        <v>0.33800000000000002</v>
      </c>
      <c r="AV127" s="14">
        <v>0.48099999999999998</v>
      </c>
      <c r="AW127" s="1">
        <v>0.32500000000000001</v>
      </c>
      <c r="AX127" s="15">
        <v>4.9500000000000002E-2</v>
      </c>
      <c r="AY127" s="15">
        <v>2.18E-2</v>
      </c>
      <c r="AZ127" s="1" t="s">
        <v>98</v>
      </c>
      <c r="BA127" s="1" t="s">
        <v>98</v>
      </c>
      <c r="BB127" s="1" t="s">
        <v>98</v>
      </c>
      <c r="BC127" s="1" t="s">
        <v>98</v>
      </c>
      <c r="BD127" s="1" t="s">
        <v>98</v>
      </c>
      <c r="BE127" s="1" t="s">
        <v>98</v>
      </c>
      <c r="BF127" s="1" t="s">
        <v>98</v>
      </c>
      <c r="BG127" s="3">
        <v>1.35</v>
      </c>
      <c r="BH127" s="17">
        <v>0.63</v>
      </c>
      <c r="BI127" s="16">
        <v>1</v>
      </c>
      <c r="BJ127" s="1">
        <v>1.34</v>
      </c>
      <c r="BK127" s="3">
        <v>1.66</v>
      </c>
      <c r="BL127" s="4">
        <v>0</v>
      </c>
      <c r="BM127" s="3">
        <v>1.66</v>
      </c>
      <c r="BN127" s="1">
        <v>0.83899999999999997</v>
      </c>
      <c r="BO127" s="1">
        <v>1.04</v>
      </c>
      <c r="BP127" s="14">
        <v>0.83899999999999997</v>
      </c>
      <c r="BQ127" s="1">
        <v>0.80700000000000005</v>
      </c>
      <c r="BR127" s="1" t="s">
        <v>98</v>
      </c>
      <c r="BS127" s="1">
        <v>0.80700000000000005</v>
      </c>
      <c r="BT127" s="1">
        <v>0.40300000000000002</v>
      </c>
      <c r="BU127" s="1">
        <v>0.32500000000000001</v>
      </c>
      <c r="BV127" s="1">
        <v>0.40300000000000002</v>
      </c>
      <c r="BW127" s="35" t="s">
        <v>98</v>
      </c>
      <c r="BX127" s="35" t="s">
        <v>98</v>
      </c>
      <c r="BY127" s="3">
        <v>7.5</v>
      </c>
      <c r="BZ127" s="3">
        <v>7.5</v>
      </c>
      <c r="CA127" s="2">
        <v>10</v>
      </c>
      <c r="CB127" s="35" t="s">
        <v>98</v>
      </c>
      <c r="CC127" s="35" t="s">
        <v>98</v>
      </c>
      <c r="CD127" s="1" t="s">
        <v>98</v>
      </c>
      <c r="CE127" s="1" t="s">
        <v>98</v>
      </c>
      <c r="CF127" s="1" t="s">
        <v>98</v>
      </c>
      <c r="CG127" s="4">
        <f>Beams!$B$11/F127</f>
        <v>7698.6301369863013</v>
      </c>
      <c r="CH127" s="4">
        <f>Beams!$B$9/AO127</f>
        <v>23713.080168776374</v>
      </c>
      <c r="CI127" s="4">
        <f>Beams!$C$9/AS127</f>
        <v>23713.080168776374</v>
      </c>
      <c r="CJ127" s="4">
        <f>1.5*Beams!$B$8/(O127*V127)</f>
        <v>21546.325878594249</v>
      </c>
      <c r="CK127" s="4">
        <f>1.5*Beams!$C$8/(G127*V127)</f>
        <v>21546.325878594249</v>
      </c>
      <c r="CL127" s="4">
        <f>Beams!$B$12*V127/AX127</f>
        <v>71073.131313131307</v>
      </c>
      <c r="CN127">
        <f t="shared" si="2"/>
        <v>139948.72270021756</v>
      </c>
      <c r="CO127" s="4">
        <f t="shared" si="3"/>
        <v>139948.72270021756</v>
      </c>
      <c r="CP127" s="4"/>
      <c r="CQ127" s="3">
        <f>MIN(Beams!$B$21:$B$22)/MAX(CL127:CP127)-1</f>
        <v>-0.85709051419610482</v>
      </c>
    </row>
    <row r="128" spans="1:95" x14ac:dyDescent="0.55000000000000004">
      <c r="A128" s="1" t="s">
        <v>542</v>
      </c>
      <c r="B128" s="1" t="s">
        <v>667</v>
      </c>
      <c r="C128" s="1" t="s">
        <v>667</v>
      </c>
      <c r="D128" s="1" t="s">
        <v>98</v>
      </c>
      <c r="E128" s="3">
        <v>4.0999999999999996</v>
      </c>
      <c r="F128" s="3">
        <v>1.19</v>
      </c>
      <c r="G128" s="3">
        <v>2.5</v>
      </c>
      <c r="H128" s="11" t="s">
        <v>98</v>
      </c>
      <c r="I128" s="1" t="s">
        <v>98</v>
      </c>
      <c r="J128" s="1" t="s">
        <v>98</v>
      </c>
      <c r="K128" s="1" t="s">
        <v>98</v>
      </c>
      <c r="L128" s="1" t="s">
        <v>98</v>
      </c>
      <c r="M128" s="11" t="s">
        <v>98</v>
      </c>
      <c r="N128" s="11" t="s">
        <v>98</v>
      </c>
      <c r="O128" s="3">
        <v>2.5</v>
      </c>
      <c r="P128" s="1" t="s">
        <v>98</v>
      </c>
      <c r="Q128" s="1" t="s">
        <v>98</v>
      </c>
      <c r="R128" s="11" t="s">
        <v>98</v>
      </c>
      <c r="S128" s="13" t="s">
        <v>98</v>
      </c>
      <c r="T128" s="1" t="s">
        <v>98</v>
      </c>
      <c r="U128" s="13" t="s">
        <v>98</v>
      </c>
      <c r="V128" s="14">
        <v>0.25</v>
      </c>
      <c r="W128" s="1" t="s">
        <v>98</v>
      </c>
      <c r="X128" s="1" t="s">
        <v>98</v>
      </c>
      <c r="Y128" s="14">
        <v>0.5</v>
      </c>
      <c r="Z128" s="13">
        <v>0.5</v>
      </c>
      <c r="AA128" s="13" t="s">
        <v>98</v>
      </c>
      <c r="AB128" s="14">
        <v>0.71099999999999997</v>
      </c>
      <c r="AC128" s="14">
        <v>0.71099999999999997</v>
      </c>
      <c r="AD128" s="1" t="s">
        <v>98</v>
      </c>
      <c r="AE128" s="14">
        <v>0.23799999999999999</v>
      </c>
      <c r="AF128" s="14">
        <v>0.23799999999999999</v>
      </c>
      <c r="AG128" s="1" t="s">
        <v>98</v>
      </c>
      <c r="AH128" s="2">
        <v>10</v>
      </c>
      <c r="AI128" s="1" t="s">
        <v>98</v>
      </c>
      <c r="AJ128" s="1" t="s">
        <v>98</v>
      </c>
      <c r="AK128" s="1" t="s">
        <v>98</v>
      </c>
      <c r="AL128" s="1" t="s">
        <v>98</v>
      </c>
      <c r="AM128" s="14">
        <v>0.69199999999999995</v>
      </c>
      <c r="AN128" s="14">
        <v>0.69499999999999995</v>
      </c>
      <c r="AO128" s="14">
        <v>0.38700000000000001</v>
      </c>
      <c r="AP128" s="14">
        <v>0.76400000000000001</v>
      </c>
      <c r="AQ128" s="14">
        <v>0.69199999999999995</v>
      </c>
      <c r="AR128" s="14">
        <v>0.69499999999999995</v>
      </c>
      <c r="AS128" s="14">
        <v>0.38700000000000001</v>
      </c>
      <c r="AT128" s="14">
        <v>0.76400000000000001</v>
      </c>
      <c r="AU128" s="1">
        <v>0.27600000000000002</v>
      </c>
      <c r="AV128" s="14">
        <v>0.48199999999999998</v>
      </c>
      <c r="AW128" s="1">
        <v>0.27300000000000002</v>
      </c>
      <c r="AX128" s="15">
        <v>2.6100000000000002E-2</v>
      </c>
      <c r="AY128" s="15">
        <v>1.1599999999999999E-2</v>
      </c>
      <c r="AZ128" s="1" t="s">
        <v>98</v>
      </c>
      <c r="BA128" s="1" t="s">
        <v>98</v>
      </c>
      <c r="BB128" s="1" t="s">
        <v>98</v>
      </c>
      <c r="BC128" s="1" t="s">
        <v>98</v>
      </c>
      <c r="BD128" s="1" t="s">
        <v>98</v>
      </c>
      <c r="BE128" s="1" t="s">
        <v>98</v>
      </c>
      <c r="BF128" s="1" t="s">
        <v>98</v>
      </c>
      <c r="BG128" s="3">
        <v>1.36</v>
      </c>
      <c r="BH128" s="17">
        <v>0.63</v>
      </c>
      <c r="BI128" s="16">
        <v>1</v>
      </c>
      <c r="BJ128" s="1">
        <v>1.1100000000000001</v>
      </c>
      <c r="BK128" s="3">
        <v>1.68</v>
      </c>
      <c r="BL128" s="4">
        <v>0</v>
      </c>
      <c r="BM128" s="3">
        <v>1.68</v>
      </c>
      <c r="BN128" s="1">
        <v>0.85099999999999998</v>
      </c>
      <c r="BO128" s="1">
        <v>1.01</v>
      </c>
      <c r="BP128" s="14">
        <v>0.85099999999999998</v>
      </c>
      <c r="BQ128" s="1">
        <v>0.66100000000000003</v>
      </c>
      <c r="BR128" s="1" t="s">
        <v>98</v>
      </c>
      <c r="BS128" s="1">
        <v>0.66100000000000003</v>
      </c>
      <c r="BT128" s="1">
        <v>0.32400000000000001</v>
      </c>
      <c r="BU128" s="1">
        <v>0.27300000000000002</v>
      </c>
      <c r="BV128" s="1">
        <v>0.32400000000000001</v>
      </c>
      <c r="BW128" s="35" t="s">
        <v>98</v>
      </c>
      <c r="BX128" s="35" t="s">
        <v>98</v>
      </c>
      <c r="BY128" s="3">
        <v>7.5</v>
      </c>
      <c r="BZ128" s="3">
        <v>7.5</v>
      </c>
      <c r="CA128" s="2">
        <v>10</v>
      </c>
      <c r="CB128" s="35" t="s">
        <v>98</v>
      </c>
      <c r="CC128" s="35" t="s">
        <v>98</v>
      </c>
      <c r="CD128" s="1" t="s">
        <v>98</v>
      </c>
      <c r="CE128" s="1" t="s">
        <v>98</v>
      </c>
      <c r="CF128" s="1" t="s">
        <v>98</v>
      </c>
      <c r="CG128" s="4">
        <f>Beams!$B$11/F128</f>
        <v>9445.3781512605037</v>
      </c>
      <c r="CH128" s="4">
        <f>Beams!$B$9/AO128</f>
        <v>29043.92764857881</v>
      </c>
      <c r="CI128" s="4">
        <f>Beams!$C$9/AS128</f>
        <v>29043.92764857881</v>
      </c>
      <c r="CJ128" s="4">
        <f>1.5*Beams!$B$8/(O128*V128)</f>
        <v>26976</v>
      </c>
      <c r="CK128" s="4">
        <f>1.5*Beams!$C$8/(G128*V128)</f>
        <v>26976</v>
      </c>
      <c r="CL128" s="4">
        <f>Beams!$B$12*V128/AX128</f>
        <v>107662.83524904214</v>
      </c>
      <c r="CN128">
        <f t="shared" si="2"/>
        <v>203758.94981469089</v>
      </c>
      <c r="CO128" s="4">
        <f t="shared" si="3"/>
        <v>203758.94981469089</v>
      </c>
      <c r="CP128" s="4"/>
      <c r="CQ128" s="3">
        <f>MIN(Beams!$B$21:$B$22)/MAX(CL128:CP128)-1</f>
        <v>-0.90184480231082342</v>
      </c>
    </row>
    <row r="129" spans="1:95" x14ac:dyDescent="0.55000000000000004">
      <c r="A129" s="1" t="s">
        <v>542</v>
      </c>
      <c r="B129" s="1" t="s">
        <v>668</v>
      </c>
      <c r="C129" s="1" t="s">
        <v>668</v>
      </c>
      <c r="D129" s="1" t="s">
        <v>98</v>
      </c>
      <c r="E129" s="3">
        <v>3.07</v>
      </c>
      <c r="F129" s="14">
        <v>0.90100000000000002</v>
      </c>
      <c r="G129" s="3">
        <v>2.5</v>
      </c>
      <c r="H129" s="11" t="s">
        <v>98</v>
      </c>
      <c r="I129" s="1" t="s">
        <v>98</v>
      </c>
      <c r="J129" s="1" t="s">
        <v>98</v>
      </c>
      <c r="K129" s="1" t="s">
        <v>98</v>
      </c>
      <c r="L129" s="1" t="s">
        <v>98</v>
      </c>
      <c r="M129" s="11" t="s">
        <v>98</v>
      </c>
      <c r="N129" s="11" t="s">
        <v>98</v>
      </c>
      <c r="O129" s="3">
        <v>2.5</v>
      </c>
      <c r="P129" s="1" t="s">
        <v>98</v>
      </c>
      <c r="Q129" s="1" t="s">
        <v>98</v>
      </c>
      <c r="R129" s="11" t="s">
        <v>98</v>
      </c>
      <c r="S129" s="13" t="s">
        <v>98</v>
      </c>
      <c r="T129" s="1" t="s">
        <v>98</v>
      </c>
      <c r="U129" s="13" t="s">
        <v>98</v>
      </c>
      <c r="V129" s="14">
        <v>0.188</v>
      </c>
      <c r="W129" s="1" t="s">
        <v>98</v>
      </c>
      <c r="X129" s="1" t="s">
        <v>98</v>
      </c>
      <c r="Y129" s="14">
        <v>0.438</v>
      </c>
      <c r="Z129" s="13">
        <v>0.4375</v>
      </c>
      <c r="AA129" s="13" t="s">
        <v>98</v>
      </c>
      <c r="AB129" s="14">
        <v>0.68700000000000006</v>
      </c>
      <c r="AC129" s="14">
        <v>0.68700000000000006</v>
      </c>
      <c r="AD129" s="1" t="s">
        <v>98</v>
      </c>
      <c r="AE129" s="14">
        <v>0.18</v>
      </c>
      <c r="AF129" s="14">
        <v>0.18</v>
      </c>
      <c r="AG129" s="1" t="s">
        <v>98</v>
      </c>
      <c r="AH129" s="2">
        <v>13.3</v>
      </c>
      <c r="AI129" s="1" t="s">
        <v>98</v>
      </c>
      <c r="AJ129" s="1" t="s">
        <v>98</v>
      </c>
      <c r="AK129" s="1" t="s">
        <v>98</v>
      </c>
      <c r="AL129" s="1" t="s">
        <v>98</v>
      </c>
      <c r="AM129" s="14">
        <v>0.53500000000000003</v>
      </c>
      <c r="AN129" s="14">
        <v>0.52900000000000003</v>
      </c>
      <c r="AO129" s="14">
        <v>0.29499999999999998</v>
      </c>
      <c r="AP129" s="14">
        <v>0.77100000000000002</v>
      </c>
      <c r="AQ129" s="14">
        <v>0.53500000000000003</v>
      </c>
      <c r="AR129" s="14">
        <v>0.52900000000000003</v>
      </c>
      <c r="AS129" s="14">
        <v>0.29499999999999998</v>
      </c>
      <c r="AT129" s="14">
        <v>0.77100000000000002</v>
      </c>
      <c r="AU129" s="1">
        <v>0.20899999999999999</v>
      </c>
      <c r="AV129" s="14">
        <v>0.48199999999999998</v>
      </c>
      <c r="AW129" s="1">
        <v>0.215</v>
      </c>
      <c r="AX129" s="15">
        <v>1.14E-2</v>
      </c>
      <c r="AY129" s="34">
        <v>5.1000000000000004E-3</v>
      </c>
      <c r="AZ129" s="1" t="s">
        <v>98</v>
      </c>
      <c r="BA129" s="1" t="s">
        <v>98</v>
      </c>
      <c r="BB129" s="1" t="s">
        <v>98</v>
      </c>
      <c r="BC129" s="1" t="s">
        <v>98</v>
      </c>
      <c r="BD129" s="1" t="s">
        <v>98</v>
      </c>
      <c r="BE129" s="1" t="s">
        <v>98</v>
      </c>
      <c r="BF129" s="1" t="s">
        <v>98</v>
      </c>
      <c r="BG129" s="3">
        <v>1.38</v>
      </c>
      <c r="BH129" s="17">
        <v>0.63</v>
      </c>
      <c r="BI129" s="16">
        <v>1</v>
      </c>
      <c r="BJ129" s="14">
        <v>0.86</v>
      </c>
      <c r="BK129" s="3">
        <v>1.7</v>
      </c>
      <c r="BL129" s="4">
        <v>0</v>
      </c>
      <c r="BM129" s="3">
        <v>1.7</v>
      </c>
      <c r="BN129" s="1">
        <v>0.86299999999999999</v>
      </c>
      <c r="BO129" s="1">
        <v>0.97199999999999998</v>
      </c>
      <c r="BP129" s="14">
        <v>0.86299999999999999</v>
      </c>
      <c r="BQ129" s="1">
        <v>0.50600000000000001</v>
      </c>
      <c r="BR129" s="1" t="s">
        <v>98</v>
      </c>
      <c r="BS129" s="1">
        <v>0.50600000000000001</v>
      </c>
      <c r="BT129" s="1">
        <v>0.24199999999999999</v>
      </c>
      <c r="BU129" s="1">
        <v>0.215</v>
      </c>
      <c r="BV129" s="1">
        <v>0.24199999999999999</v>
      </c>
      <c r="BW129" s="35" t="s">
        <v>98</v>
      </c>
      <c r="BX129" s="35" t="s">
        <v>98</v>
      </c>
      <c r="BY129" s="3">
        <v>7.5</v>
      </c>
      <c r="BZ129" s="3">
        <v>7.5</v>
      </c>
      <c r="CA129" s="2">
        <v>10</v>
      </c>
      <c r="CB129" s="35" t="s">
        <v>98</v>
      </c>
      <c r="CC129" s="35" t="s">
        <v>98</v>
      </c>
      <c r="CD129" s="1" t="s">
        <v>98</v>
      </c>
      <c r="CE129" s="1" t="s">
        <v>98</v>
      </c>
      <c r="CF129" s="1" t="s">
        <v>98</v>
      </c>
      <c r="CG129" s="4">
        <f>Beams!$B$11/F129</f>
        <v>12475.027746947835</v>
      </c>
      <c r="CH129" s="4">
        <f>Beams!$B$9/AO129</f>
        <v>38101.694915254237</v>
      </c>
      <c r="CI129" s="4">
        <f>Beams!$C$9/AS129</f>
        <v>38101.694915254237</v>
      </c>
      <c r="CJ129" s="4">
        <f>1.5*Beams!$B$8/(O129*V129)</f>
        <v>35872.340425531918</v>
      </c>
      <c r="CK129" s="4">
        <f>1.5*Beams!$C$8/(G129*V129)</f>
        <v>35872.340425531918</v>
      </c>
      <c r="CL129" s="4">
        <f>Beams!$B$12*V129/AX129</f>
        <v>185361.40350877191</v>
      </c>
      <c r="CN129">
        <f t="shared" si="2"/>
        <v>338822.7942436618</v>
      </c>
      <c r="CO129" s="4">
        <f t="shared" si="3"/>
        <v>338822.7942436618</v>
      </c>
      <c r="CP129" s="4"/>
      <c r="CQ129" s="3">
        <f>MIN(Beams!$B$21:$B$22)/MAX(CL129:CP129)-1</f>
        <v>-0.94097209414542182</v>
      </c>
    </row>
    <row r="130" spans="1:95" x14ac:dyDescent="0.55000000000000004">
      <c r="A130" s="1" t="s">
        <v>542</v>
      </c>
      <c r="B130" s="1" t="s">
        <v>669</v>
      </c>
      <c r="C130" s="1" t="s">
        <v>669</v>
      </c>
      <c r="D130" s="1" t="s">
        <v>98</v>
      </c>
      <c r="E130" s="3">
        <v>5.3</v>
      </c>
      <c r="F130" s="3">
        <v>1.55</v>
      </c>
      <c r="G130" s="3">
        <v>2</v>
      </c>
      <c r="H130" s="11" t="s">
        <v>98</v>
      </c>
      <c r="I130" s="1" t="s">
        <v>98</v>
      </c>
      <c r="J130" s="1" t="s">
        <v>98</v>
      </c>
      <c r="K130" s="1" t="s">
        <v>98</v>
      </c>
      <c r="L130" s="1" t="s">
        <v>98</v>
      </c>
      <c r="M130" s="11" t="s">
        <v>98</v>
      </c>
      <c r="N130" s="11" t="s">
        <v>98</v>
      </c>
      <c r="O130" s="3">
        <v>2.5</v>
      </c>
      <c r="P130" s="1" t="s">
        <v>98</v>
      </c>
      <c r="Q130" s="1" t="s">
        <v>98</v>
      </c>
      <c r="R130" s="11" t="s">
        <v>98</v>
      </c>
      <c r="S130" s="13" t="s">
        <v>98</v>
      </c>
      <c r="T130" s="1" t="s">
        <v>98</v>
      </c>
      <c r="U130" s="13" t="s">
        <v>98</v>
      </c>
      <c r="V130" s="14">
        <v>0.375</v>
      </c>
      <c r="W130" s="1" t="s">
        <v>98</v>
      </c>
      <c r="X130" s="1" t="s">
        <v>98</v>
      </c>
      <c r="Y130" s="14">
        <v>0.625</v>
      </c>
      <c r="Z130" s="13">
        <v>0.625</v>
      </c>
      <c r="AA130" s="13" t="s">
        <v>98</v>
      </c>
      <c r="AB130" s="14">
        <v>0.57799999999999996</v>
      </c>
      <c r="AC130" s="14">
        <v>0.82599999999999996</v>
      </c>
      <c r="AD130" s="1" t="s">
        <v>98</v>
      </c>
      <c r="AE130" s="14">
        <v>0.31</v>
      </c>
      <c r="AF130" s="14">
        <v>0.433</v>
      </c>
      <c r="AG130" s="1" t="s">
        <v>98</v>
      </c>
      <c r="AH130" s="3">
        <v>6.67</v>
      </c>
      <c r="AI130" s="1" t="s">
        <v>98</v>
      </c>
      <c r="AJ130" s="1" t="s">
        <v>98</v>
      </c>
      <c r="AK130" s="1" t="s">
        <v>98</v>
      </c>
      <c r="AL130" s="1" t="s">
        <v>98</v>
      </c>
      <c r="AM130" s="14">
        <v>0.91400000000000003</v>
      </c>
      <c r="AN130" s="14">
        <v>0.98199999999999998</v>
      </c>
      <c r="AO130" s="14">
        <v>0.54600000000000004</v>
      </c>
      <c r="AP130" s="14">
        <v>0.76600000000000001</v>
      </c>
      <c r="AQ130" s="14">
        <v>0.51300000000000001</v>
      </c>
      <c r="AR130" s="14">
        <v>0.65700000000000003</v>
      </c>
      <c r="AS130" s="14">
        <v>0.36099999999999999</v>
      </c>
      <c r="AT130" s="14">
        <v>0.57399999999999995</v>
      </c>
      <c r="AU130" s="1">
        <v>0.27300000000000002</v>
      </c>
      <c r="AV130" s="14">
        <v>0.41899999999999998</v>
      </c>
      <c r="AW130" s="1">
        <v>0.29499999999999998</v>
      </c>
      <c r="AX130" s="15">
        <v>7.46E-2</v>
      </c>
      <c r="AY130" s="15">
        <v>2.6800000000000001E-2</v>
      </c>
      <c r="AZ130" s="1" t="s">
        <v>98</v>
      </c>
      <c r="BA130" s="1" t="s">
        <v>98</v>
      </c>
      <c r="BB130" s="1" t="s">
        <v>98</v>
      </c>
      <c r="BC130" s="1" t="s">
        <v>98</v>
      </c>
      <c r="BD130" s="1" t="s">
        <v>98</v>
      </c>
      <c r="BE130" s="1" t="s">
        <v>98</v>
      </c>
      <c r="BF130" s="1" t="s">
        <v>98</v>
      </c>
      <c r="BG130" s="3">
        <v>1.22</v>
      </c>
      <c r="BH130" s="16" t="s">
        <v>98</v>
      </c>
      <c r="BI130" s="17">
        <v>0.61199999999999999</v>
      </c>
      <c r="BJ130" s="1">
        <v>1.1499999999999999</v>
      </c>
      <c r="BK130" s="3">
        <v>1.29</v>
      </c>
      <c r="BL130" s="14">
        <v>0.40300000000000002</v>
      </c>
      <c r="BM130" s="3">
        <v>1.63</v>
      </c>
      <c r="BN130" s="14">
        <v>0.88</v>
      </c>
      <c r="BO130" s="1">
        <v>0.92400000000000004</v>
      </c>
      <c r="BP130" s="14">
        <v>0.54100000000000004</v>
      </c>
      <c r="BQ130" s="1">
        <v>0.89100000000000001</v>
      </c>
      <c r="BR130" s="1">
        <v>2.85</v>
      </c>
      <c r="BS130" s="1">
        <v>0.70599999999999996</v>
      </c>
      <c r="BT130" s="14">
        <v>0.31</v>
      </c>
      <c r="BU130" s="1">
        <v>0.29499999999999998</v>
      </c>
      <c r="BV130" s="1">
        <v>0.505</v>
      </c>
      <c r="BW130" s="35" t="s">
        <v>98</v>
      </c>
      <c r="BX130" s="35" t="s">
        <v>98</v>
      </c>
      <c r="BY130" s="3">
        <v>7</v>
      </c>
      <c r="BZ130" s="3">
        <v>6.5</v>
      </c>
      <c r="CA130" s="3">
        <v>9</v>
      </c>
      <c r="CB130" s="35" t="s">
        <v>98</v>
      </c>
      <c r="CC130" s="35" t="s">
        <v>98</v>
      </c>
      <c r="CD130" s="1" t="s">
        <v>98</v>
      </c>
      <c r="CE130" s="1" t="s">
        <v>98</v>
      </c>
      <c r="CF130" s="1" t="s">
        <v>98</v>
      </c>
      <c r="CG130" s="4">
        <f>Beams!$B$11/F130</f>
        <v>7251.6129032258059</v>
      </c>
      <c r="CH130" s="4">
        <f>Beams!$B$9/AO130</f>
        <v>20586.080586080585</v>
      </c>
      <c r="CI130" s="4">
        <f>Beams!$C$9/AS130</f>
        <v>31135.734072022162</v>
      </c>
      <c r="CJ130" s="4">
        <f>1.5*Beams!$B$8/(O130*V130)</f>
        <v>17984</v>
      </c>
      <c r="CK130" s="4">
        <f>1.5*Beams!$C$8/(G130*V130)</f>
        <v>22480</v>
      </c>
      <c r="CL130" s="4">
        <f>Beams!$B$12*V130/AX130</f>
        <v>56501.340482573723</v>
      </c>
      <c r="CN130">
        <f t="shared" si="2"/>
        <v>118428.63823971988</v>
      </c>
      <c r="CO130" s="4">
        <f t="shared" si="3"/>
        <v>120710.89754994964</v>
      </c>
      <c r="CP130" s="4"/>
      <c r="CQ130" s="3">
        <f>MIN(Beams!$B$21:$B$22)/MAX(CL130:CP130)-1</f>
        <v>-0.83431487623787992</v>
      </c>
    </row>
    <row r="131" spans="1:95" x14ac:dyDescent="0.55000000000000004">
      <c r="A131" s="1" t="s">
        <v>542</v>
      </c>
      <c r="B131" s="1" t="s">
        <v>670</v>
      </c>
      <c r="C131" s="1" t="s">
        <v>670</v>
      </c>
      <c r="D131" s="1" t="s">
        <v>98</v>
      </c>
      <c r="E131" s="3">
        <v>4.5</v>
      </c>
      <c r="F131" s="3">
        <v>1.32</v>
      </c>
      <c r="G131" s="3">
        <v>2</v>
      </c>
      <c r="H131" s="11" t="s">
        <v>98</v>
      </c>
      <c r="I131" s="1" t="s">
        <v>98</v>
      </c>
      <c r="J131" s="1" t="s">
        <v>98</v>
      </c>
      <c r="K131" s="1" t="s">
        <v>98</v>
      </c>
      <c r="L131" s="1" t="s">
        <v>98</v>
      </c>
      <c r="M131" s="11" t="s">
        <v>98</v>
      </c>
      <c r="N131" s="11" t="s">
        <v>98</v>
      </c>
      <c r="O131" s="3">
        <v>2.5</v>
      </c>
      <c r="P131" s="1" t="s">
        <v>98</v>
      </c>
      <c r="Q131" s="1" t="s">
        <v>98</v>
      </c>
      <c r="R131" s="11" t="s">
        <v>98</v>
      </c>
      <c r="S131" s="13" t="s">
        <v>98</v>
      </c>
      <c r="T131" s="1" t="s">
        <v>98</v>
      </c>
      <c r="U131" s="13" t="s">
        <v>98</v>
      </c>
      <c r="V131" s="14">
        <v>0.313</v>
      </c>
      <c r="W131" s="1" t="s">
        <v>98</v>
      </c>
      <c r="X131" s="1" t="s">
        <v>98</v>
      </c>
      <c r="Y131" s="14">
        <v>0.56299999999999994</v>
      </c>
      <c r="Z131" s="13">
        <v>0.5625</v>
      </c>
      <c r="AA131" s="13" t="s">
        <v>98</v>
      </c>
      <c r="AB131" s="14">
        <v>0.55500000000000005</v>
      </c>
      <c r="AC131" s="14">
        <v>0.80300000000000005</v>
      </c>
      <c r="AD131" s="1" t="s">
        <v>98</v>
      </c>
      <c r="AE131" s="14">
        <v>0.26400000000000001</v>
      </c>
      <c r="AF131" s="14">
        <v>0.38800000000000001</v>
      </c>
      <c r="AG131" s="1" t="s">
        <v>98</v>
      </c>
      <c r="AH131" s="3">
        <v>7.99</v>
      </c>
      <c r="AI131" s="1" t="s">
        <v>98</v>
      </c>
      <c r="AJ131" s="1" t="s">
        <v>98</v>
      </c>
      <c r="AK131" s="1" t="s">
        <v>98</v>
      </c>
      <c r="AL131" s="1" t="s">
        <v>98</v>
      </c>
      <c r="AM131" s="14">
        <v>0.79</v>
      </c>
      <c r="AN131" s="14">
        <v>0.83899999999999997</v>
      </c>
      <c r="AO131" s="14">
        <v>0.46500000000000002</v>
      </c>
      <c r="AP131" s="14">
        <v>0.77400000000000002</v>
      </c>
      <c r="AQ131" s="14">
        <v>0.44600000000000001</v>
      </c>
      <c r="AR131" s="14">
        <v>0.55700000000000005</v>
      </c>
      <c r="AS131" s="14">
        <v>0.309</v>
      </c>
      <c r="AT131" s="14">
        <v>0.58099999999999996</v>
      </c>
      <c r="AU131" s="1">
        <v>0.23300000000000001</v>
      </c>
      <c r="AV131" s="14">
        <v>0.42</v>
      </c>
      <c r="AW131" s="1">
        <v>0.26100000000000001</v>
      </c>
      <c r="AX131" s="15">
        <v>4.4400000000000002E-2</v>
      </c>
      <c r="AY131" s="15">
        <v>1.6199999999999999E-2</v>
      </c>
      <c r="AZ131" s="1" t="s">
        <v>98</v>
      </c>
      <c r="BA131" s="1" t="s">
        <v>98</v>
      </c>
      <c r="BB131" s="1" t="s">
        <v>98</v>
      </c>
      <c r="BC131" s="1" t="s">
        <v>98</v>
      </c>
      <c r="BD131" s="1" t="s">
        <v>98</v>
      </c>
      <c r="BE131" s="1" t="s">
        <v>98</v>
      </c>
      <c r="BF131" s="1" t="s">
        <v>98</v>
      </c>
      <c r="BG131" s="3">
        <v>1.23</v>
      </c>
      <c r="BH131" s="16" t="s">
        <v>98</v>
      </c>
      <c r="BI131" s="17">
        <v>0.61799999999999999</v>
      </c>
      <c r="BJ131" s="3">
        <v>1</v>
      </c>
      <c r="BK131" s="3">
        <v>1.31</v>
      </c>
      <c r="BL131" s="14">
        <v>0.39100000000000001</v>
      </c>
      <c r="BM131" s="3">
        <v>1.65</v>
      </c>
      <c r="BN131" s="1">
        <v>0.88900000000000001</v>
      </c>
      <c r="BO131" s="1">
        <v>0.89400000000000002</v>
      </c>
      <c r="BP131" s="14">
        <v>0.55400000000000005</v>
      </c>
      <c r="BQ131" s="1">
        <v>0.76300000000000001</v>
      </c>
      <c r="BR131" s="1">
        <v>2.56</v>
      </c>
      <c r="BS131" s="1">
        <v>0.60599999999999998</v>
      </c>
      <c r="BT131" s="1">
        <v>0.26200000000000001</v>
      </c>
      <c r="BU131" s="1">
        <v>0.26100000000000001</v>
      </c>
      <c r="BV131" s="1">
        <v>0.42099999999999999</v>
      </c>
      <c r="BW131" s="35" t="s">
        <v>98</v>
      </c>
      <c r="BX131" s="35" t="s">
        <v>98</v>
      </c>
      <c r="BY131" s="3">
        <v>7</v>
      </c>
      <c r="BZ131" s="3">
        <v>6.5</v>
      </c>
      <c r="CA131" s="3">
        <v>9</v>
      </c>
      <c r="CB131" s="35" t="s">
        <v>98</v>
      </c>
      <c r="CC131" s="35" t="s">
        <v>98</v>
      </c>
      <c r="CD131" s="1" t="s">
        <v>98</v>
      </c>
      <c r="CE131" s="1" t="s">
        <v>98</v>
      </c>
      <c r="CF131" s="1" t="s">
        <v>98</v>
      </c>
      <c r="CG131" s="4">
        <f>Beams!$B$11/F131</f>
        <v>8515.1515151515141</v>
      </c>
      <c r="CH131" s="4">
        <f>Beams!$B$9/AO131</f>
        <v>24172.043010752688</v>
      </c>
      <c r="CI131" s="4">
        <f>Beams!$C$9/AS131</f>
        <v>36375.404530744338</v>
      </c>
      <c r="CJ131" s="4">
        <f>1.5*Beams!$B$8/(O131*V131)</f>
        <v>21546.325878594249</v>
      </c>
      <c r="CK131" s="4">
        <f>1.5*Beams!$C$8/(G131*V131)</f>
        <v>26932.90734824281</v>
      </c>
      <c r="CL131" s="4">
        <f>Beams!$B$12*V131/AX131</f>
        <v>79236.936936936938</v>
      </c>
      <c r="CN131">
        <f t="shared" si="2"/>
        <v>158107.08899509691</v>
      </c>
      <c r="CO131" s="4">
        <f t="shared" si="3"/>
        <v>160565.44961040295</v>
      </c>
      <c r="CP131" s="4"/>
      <c r="CQ131" s="3">
        <f>MIN(Beams!$B$21:$B$22)/MAX(CL131:CP131)-1</f>
        <v>-0.87544020180849536</v>
      </c>
    </row>
    <row r="132" spans="1:95" x14ac:dyDescent="0.55000000000000004">
      <c r="A132" s="1" t="s">
        <v>542</v>
      </c>
      <c r="B132" s="1" t="s">
        <v>671</v>
      </c>
      <c r="C132" s="1" t="s">
        <v>671</v>
      </c>
      <c r="D132" s="1" t="s">
        <v>98</v>
      </c>
      <c r="E132" s="3">
        <v>3.62</v>
      </c>
      <c r="F132" s="3">
        <v>1.07</v>
      </c>
      <c r="G132" s="3">
        <v>2</v>
      </c>
      <c r="H132" s="11" t="s">
        <v>98</v>
      </c>
      <c r="I132" s="1" t="s">
        <v>98</v>
      </c>
      <c r="J132" s="1" t="s">
        <v>98</v>
      </c>
      <c r="K132" s="1" t="s">
        <v>98</v>
      </c>
      <c r="L132" s="1" t="s">
        <v>98</v>
      </c>
      <c r="M132" s="11" t="s">
        <v>98</v>
      </c>
      <c r="N132" s="11" t="s">
        <v>98</v>
      </c>
      <c r="O132" s="3">
        <v>2.5</v>
      </c>
      <c r="P132" s="1" t="s">
        <v>98</v>
      </c>
      <c r="Q132" s="1" t="s">
        <v>98</v>
      </c>
      <c r="R132" s="11" t="s">
        <v>98</v>
      </c>
      <c r="S132" s="13" t="s">
        <v>98</v>
      </c>
      <c r="T132" s="1" t="s">
        <v>98</v>
      </c>
      <c r="U132" s="13" t="s">
        <v>98</v>
      </c>
      <c r="V132" s="14">
        <v>0.25</v>
      </c>
      <c r="W132" s="1" t="s">
        <v>98</v>
      </c>
      <c r="X132" s="1" t="s">
        <v>98</v>
      </c>
      <c r="Y132" s="14">
        <v>0.5</v>
      </c>
      <c r="Z132" s="13">
        <v>0.5</v>
      </c>
      <c r="AA132" s="13" t="s">
        <v>98</v>
      </c>
      <c r="AB132" s="14">
        <v>0.53200000000000003</v>
      </c>
      <c r="AC132" s="14">
        <v>0.77900000000000003</v>
      </c>
      <c r="AD132" s="1" t="s">
        <v>98</v>
      </c>
      <c r="AE132" s="14">
        <v>0.214</v>
      </c>
      <c r="AF132" s="14">
        <v>0.36</v>
      </c>
      <c r="AG132" s="1" t="s">
        <v>98</v>
      </c>
      <c r="AH132" s="2">
        <v>10</v>
      </c>
      <c r="AI132" s="1" t="s">
        <v>98</v>
      </c>
      <c r="AJ132" s="1" t="s">
        <v>98</v>
      </c>
      <c r="AK132" s="1" t="s">
        <v>98</v>
      </c>
      <c r="AL132" s="1" t="s">
        <v>98</v>
      </c>
      <c r="AM132" s="14">
        <v>0.65600000000000003</v>
      </c>
      <c r="AN132" s="14">
        <v>0.68799999999999994</v>
      </c>
      <c r="AO132" s="14">
        <v>0.38100000000000001</v>
      </c>
      <c r="AP132" s="14">
        <v>0.78200000000000003</v>
      </c>
      <c r="AQ132" s="14">
        <v>0.372</v>
      </c>
      <c r="AR132" s="14">
        <v>0.45400000000000001</v>
      </c>
      <c r="AS132" s="14">
        <v>0.253</v>
      </c>
      <c r="AT132" s="14">
        <v>0.58899999999999997</v>
      </c>
      <c r="AU132" s="1">
        <v>0.192</v>
      </c>
      <c r="AV132" s="14">
        <v>0.42299999999999999</v>
      </c>
      <c r="AW132" s="1">
        <v>0.21299999999999999</v>
      </c>
      <c r="AX132" s="15">
        <v>2.35E-2</v>
      </c>
      <c r="AY132" s="34">
        <v>8.6800000000000002E-3</v>
      </c>
      <c r="AZ132" s="1" t="s">
        <v>98</v>
      </c>
      <c r="BA132" s="1" t="s">
        <v>98</v>
      </c>
      <c r="BB132" s="1" t="s">
        <v>98</v>
      </c>
      <c r="BC132" s="1" t="s">
        <v>98</v>
      </c>
      <c r="BD132" s="1" t="s">
        <v>98</v>
      </c>
      <c r="BE132" s="1" t="s">
        <v>98</v>
      </c>
      <c r="BF132" s="1" t="s">
        <v>98</v>
      </c>
      <c r="BG132" s="3">
        <v>1.25</v>
      </c>
      <c r="BH132" s="16" t="s">
        <v>98</v>
      </c>
      <c r="BI132" s="17">
        <v>0.624</v>
      </c>
      <c r="BJ132" s="1">
        <v>0.83699999999999997</v>
      </c>
      <c r="BK132" s="3">
        <v>1.33</v>
      </c>
      <c r="BL132" s="14">
        <v>0.38</v>
      </c>
      <c r="BM132" s="3">
        <v>1.68</v>
      </c>
      <c r="BN132" s="14">
        <v>0.9</v>
      </c>
      <c r="BO132" s="1">
        <v>0.86399999999999999</v>
      </c>
      <c r="BP132" s="14">
        <v>0.56499999999999995</v>
      </c>
      <c r="BQ132" s="1">
        <v>0.629</v>
      </c>
      <c r="BR132" s="3">
        <v>2.2000000000000002</v>
      </c>
      <c r="BS132" s="1">
        <v>0.498</v>
      </c>
      <c r="BT132" s="1">
        <v>0.21299999999999999</v>
      </c>
      <c r="BU132" s="1">
        <v>0.222</v>
      </c>
      <c r="BV132" s="14">
        <v>0.34</v>
      </c>
      <c r="BW132" s="35" t="s">
        <v>98</v>
      </c>
      <c r="BX132" s="35" t="s">
        <v>98</v>
      </c>
      <c r="BY132" s="3">
        <v>7</v>
      </c>
      <c r="BZ132" s="3">
        <v>6.5</v>
      </c>
      <c r="CA132" s="3">
        <v>9</v>
      </c>
      <c r="CB132" s="35" t="s">
        <v>98</v>
      </c>
      <c r="CC132" s="35" t="s">
        <v>98</v>
      </c>
      <c r="CD132" s="1" t="s">
        <v>98</v>
      </c>
      <c r="CE132" s="1" t="s">
        <v>98</v>
      </c>
      <c r="CF132" s="1" t="s">
        <v>98</v>
      </c>
      <c r="CG132" s="4">
        <f>Beams!$B$11/F132</f>
        <v>10504.67289719626</v>
      </c>
      <c r="CH132" s="4">
        <f>Beams!$B$9/AO132</f>
        <v>29501.312335958006</v>
      </c>
      <c r="CI132" s="4">
        <f>Beams!$C$9/AS132</f>
        <v>44426.877470355728</v>
      </c>
      <c r="CJ132" s="4">
        <f>1.5*Beams!$B$8/(O132*V132)</f>
        <v>26976</v>
      </c>
      <c r="CK132" s="4">
        <f>1.5*Beams!$C$8/(G132*V132)</f>
        <v>33720</v>
      </c>
      <c r="CL132" s="4">
        <f>Beams!$B$12*V132/AX132</f>
        <v>119574.46808510639</v>
      </c>
      <c r="CN132">
        <f t="shared" si="2"/>
        <v>228486.72234031049</v>
      </c>
      <c r="CO132" s="4">
        <f t="shared" si="3"/>
        <v>231158.35212645496</v>
      </c>
      <c r="CP132" s="4"/>
      <c r="CQ132" s="3">
        <f>MIN(Beams!$B$21:$B$22)/MAX(CL132:CP132)-1</f>
        <v>-0.91347922402103376</v>
      </c>
    </row>
    <row r="133" spans="1:95" x14ac:dyDescent="0.55000000000000004">
      <c r="A133" s="1" t="s">
        <v>542</v>
      </c>
      <c r="B133" s="1" t="s">
        <v>672</v>
      </c>
      <c r="C133" s="1" t="s">
        <v>672</v>
      </c>
      <c r="D133" s="1" t="s">
        <v>98</v>
      </c>
      <c r="E133" s="3">
        <v>2.75</v>
      </c>
      <c r="F133" s="14">
        <v>0.81799999999999995</v>
      </c>
      <c r="G133" s="3">
        <v>2</v>
      </c>
      <c r="H133" s="11" t="s">
        <v>98</v>
      </c>
      <c r="I133" s="1" t="s">
        <v>98</v>
      </c>
      <c r="J133" s="1" t="s">
        <v>98</v>
      </c>
      <c r="K133" s="1" t="s">
        <v>98</v>
      </c>
      <c r="L133" s="1" t="s">
        <v>98</v>
      </c>
      <c r="M133" s="11" t="s">
        <v>98</v>
      </c>
      <c r="N133" s="11" t="s">
        <v>98</v>
      </c>
      <c r="O133" s="3">
        <v>2.5</v>
      </c>
      <c r="P133" s="1" t="s">
        <v>98</v>
      </c>
      <c r="Q133" s="1" t="s">
        <v>98</v>
      </c>
      <c r="R133" s="11" t="s">
        <v>98</v>
      </c>
      <c r="S133" s="13" t="s">
        <v>98</v>
      </c>
      <c r="T133" s="1" t="s">
        <v>98</v>
      </c>
      <c r="U133" s="13" t="s">
        <v>98</v>
      </c>
      <c r="V133" s="14">
        <v>0.188</v>
      </c>
      <c r="W133" s="1" t="s">
        <v>98</v>
      </c>
      <c r="X133" s="1" t="s">
        <v>98</v>
      </c>
      <c r="Y133" s="14">
        <v>0.438</v>
      </c>
      <c r="Z133" s="13">
        <v>0.4375</v>
      </c>
      <c r="AA133" s="13" t="s">
        <v>98</v>
      </c>
      <c r="AB133" s="14">
        <v>0.50800000000000001</v>
      </c>
      <c r="AC133" s="14">
        <v>0.754</v>
      </c>
      <c r="AD133" s="1" t="s">
        <v>98</v>
      </c>
      <c r="AE133" s="14">
        <v>0.16400000000000001</v>
      </c>
      <c r="AF133" s="14">
        <v>0.31900000000000001</v>
      </c>
      <c r="AG133" s="1" t="s">
        <v>98</v>
      </c>
      <c r="AH133" s="2">
        <v>13.3</v>
      </c>
      <c r="AI133" s="1" t="s">
        <v>98</v>
      </c>
      <c r="AJ133" s="1" t="s">
        <v>98</v>
      </c>
      <c r="AK133" s="1" t="s">
        <v>98</v>
      </c>
      <c r="AL133" s="1" t="s">
        <v>98</v>
      </c>
      <c r="AM133" s="14">
        <v>0.51100000000000001</v>
      </c>
      <c r="AN133" s="14">
        <v>0.52900000000000003</v>
      </c>
      <c r="AO133" s="14">
        <v>0.29299999999999998</v>
      </c>
      <c r="AP133" s="14">
        <v>0.79</v>
      </c>
      <c r="AQ133" s="14">
        <v>0.29199999999999998</v>
      </c>
      <c r="AR133" s="14">
        <v>0.34699999999999998</v>
      </c>
      <c r="AS133" s="14">
        <v>0.19500000000000001</v>
      </c>
      <c r="AT133" s="14">
        <v>0.59699999999999998</v>
      </c>
      <c r="AU133" s="1">
        <v>0.14799999999999999</v>
      </c>
      <c r="AV133" s="14">
        <v>0.42599999999999999</v>
      </c>
      <c r="AW133" s="1">
        <v>0.16200000000000001</v>
      </c>
      <c r="AX133" s="15">
        <v>1.03E-2</v>
      </c>
      <c r="AY133" s="34">
        <v>3.82E-3</v>
      </c>
      <c r="AZ133" s="1" t="s">
        <v>98</v>
      </c>
      <c r="BA133" s="1" t="s">
        <v>98</v>
      </c>
      <c r="BB133" s="1" t="s">
        <v>98</v>
      </c>
      <c r="BC133" s="1" t="s">
        <v>98</v>
      </c>
      <c r="BD133" s="1" t="s">
        <v>98</v>
      </c>
      <c r="BE133" s="1" t="s">
        <v>98</v>
      </c>
      <c r="BF133" s="1" t="s">
        <v>98</v>
      </c>
      <c r="BG133" s="3">
        <v>1.26</v>
      </c>
      <c r="BH133" s="16" t="s">
        <v>98</v>
      </c>
      <c r="BI133" s="17">
        <v>0.628</v>
      </c>
      <c r="BJ133" s="1">
        <v>0.65400000000000003</v>
      </c>
      <c r="BK133" s="3">
        <v>1.35</v>
      </c>
      <c r="BL133" s="14">
        <v>0.36699999999999999</v>
      </c>
      <c r="BM133" s="3">
        <v>1.7</v>
      </c>
      <c r="BN133" s="1">
        <v>0.91100000000000003</v>
      </c>
      <c r="BO133" s="1">
        <v>0.83199999999999996</v>
      </c>
      <c r="BP133" s="14">
        <v>0.57999999999999996</v>
      </c>
      <c r="BQ133" s="1">
        <v>0.48399999999999999</v>
      </c>
      <c r="BR133" s="1">
        <v>1.78</v>
      </c>
      <c r="BS133" s="1">
        <v>0.38500000000000001</v>
      </c>
      <c r="BT133" s="1">
        <v>0.16200000000000001</v>
      </c>
      <c r="BU133" s="1">
        <v>0.17799999999999999</v>
      </c>
      <c r="BV133" s="1">
        <v>0.255</v>
      </c>
      <c r="BW133" s="35" t="s">
        <v>98</v>
      </c>
      <c r="BX133" s="35" t="s">
        <v>98</v>
      </c>
      <c r="BY133" s="3">
        <v>7</v>
      </c>
      <c r="BZ133" s="3">
        <v>6.5</v>
      </c>
      <c r="CA133" s="3">
        <v>9</v>
      </c>
      <c r="CB133" s="35" t="s">
        <v>98</v>
      </c>
      <c r="CC133" s="35" t="s">
        <v>98</v>
      </c>
      <c r="CD133" s="1" t="s">
        <v>98</v>
      </c>
      <c r="CE133" s="1" t="s">
        <v>98</v>
      </c>
      <c r="CF133" s="1" t="s">
        <v>98</v>
      </c>
      <c r="CG133" s="4">
        <f>Beams!$B$11/F133</f>
        <v>13740.831295843522</v>
      </c>
      <c r="CH133" s="4">
        <f>Beams!$B$9/AO133</f>
        <v>38361.774744027309</v>
      </c>
      <c r="CI133" s="4">
        <f>Beams!$C$9/AS133</f>
        <v>57641.025641025641</v>
      </c>
      <c r="CJ133" s="4">
        <f>1.5*Beams!$B$8/(O133*V133)</f>
        <v>35872.340425531918</v>
      </c>
      <c r="CK133" s="4">
        <f>1.5*Beams!$C$8/(G133*V133)</f>
        <v>44840.425531914894</v>
      </c>
      <c r="CL133" s="4">
        <f>Beams!$B$12*V133/AX133</f>
        <v>205157.28155339803</v>
      </c>
      <c r="CN133">
        <f t="shared" ref="CN133:CN140" si="4">SQRT( (CG133 + CH133 + CI133)^2 + 3 * ( CJ133^2 + CL133^2 ) )</f>
        <v>377057.912846911</v>
      </c>
      <c r="CO133" s="4">
        <f t="shared" ref="CO133:CO140" si="5">SQRT( ( CG133 + CH133 + CI133 )^2 + 3 * ( CK133^2 + CL133^2 ) )</f>
        <v>379926.5540907908</v>
      </c>
      <c r="CP133" s="4"/>
      <c r="CQ133" s="3">
        <f>MIN(Beams!$B$21:$B$22)/MAX(CL133:CP133)-1</f>
        <v>-0.94735824652250911</v>
      </c>
    </row>
    <row r="134" spans="1:95" x14ac:dyDescent="0.55000000000000004">
      <c r="A134" s="1" t="s">
        <v>542</v>
      </c>
      <c r="B134" s="1" t="s">
        <v>673</v>
      </c>
      <c r="C134" s="1" t="s">
        <v>673</v>
      </c>
      <c r="D134" s="1" t="s">
        <v>98</v>
      </c>
      <c r="E134" s="3">
        <v>3.19</v>
      </c>
      <c r="F134" s="14">
        <v>0.94699999999999995</v>
      </c>
      <c r="G134" s="3">
        <v>1.5</v>
      </c>
      <c r="H134" s="11" t="s">
        <v>98</v>
      </c>
      <c r="I134" s="1" t="s">
        <v>98</v>
      </c>
      <c r="J134" s="1" t="s">
        <v>98</v>
      </c>
      <c r="K134" s="1" t="s">
        <v>98</v>
      </c>
      <c r="L134" s="1" t="s">
        <v>98</v>
      </c>
      <c r="M134" s="11" t="s">
        <v>98</v>
      </c>
      <c r="N134" s="11" t="s">
        <v>98</v>
      </c>
      <c r="O134" s="3">
        <v>2.5</v>
      </c>
      <c r="P134" s="1" t="s">
        <v>98</v>
      </c>
      <c r="Q134" s="1" t="s">
        <v>98</v>
      </c>
      <c r="R134" s="11" t="s">
        <v>98</v>
      </c>
      <c r="S134" s="13" t="s">
        <v>98</v>
      </c>
      <c r="T134" s="1" t="s">
        <v>98</v>
      </c>
      <c r="U134" s="13" t="s">
        <v>98</v>
      </c>
      <c r="V134" s="14">
        <v>0.25</v>
      </c>
      <c r="W134" s="1" t="s">
        <v>98</v>
      </c>
      <c r="X134" s="1" t="s">
        <v>98</v>
      </c>
      <c r="Y134" s="14">
        <v>0.5</v>
      </c>
      <c r="Z134" s="13">
        <v>0.5</v>
      </c>
      <c r="AA134" s="13" t="s">
        <v>98</v>
      </c>
      <c r="AB134" s="14">
        <v>0.372</v>
      </c>
      <c r="AC134" s="14">
        <v>0.86599999999999999</v>
      </c>
      <c r="AD134" s="1" t="s">
        <v>98</v>
      </c>
      <c r="AE134" s="14">
        <v>0.189</v>
      </c>
      <c r="AF134" s="14">
        <v>0.60599999999999998</v>
      </c>
      <c r="AG134" s="1" t="s">
        <v>98</v>
      </c>
      <c r="AH134" s="2">
        <v>10</v>
      </c>
      <c r="AI134" s="1" t="s">
        <v>98</v>
      </c>
      <c r="AJ134" s="1" t="s">
        <v>98</v>
      </c>
      <c r="AK134" s="1" t="s">
        <v>98</v>
      </c>
      <c r="AL134" s="1" t="s">
        <v>98</v>
      </c>
      <c r="AM134" s="14">
        <v>0.59399999999999997</v>
      </c>
      <c r="AN134" s="14">
        <v>0.64400000000000002</v>
      </c>
      <c r="AO134" s="14">
        <v>0.36399999999999999</v>
      </c>
      <c r="AP134" s="14">
        <v>0.79200000000000004</v>
      </c>
      <c r="AQ134" s="14">
        <v>0.16</v>
      </c>
      <c r="AR134" s="14">
        <v>0.26100000000000001</v>
      </c>
      <c r="AS134" s="14">
        <v>0.14199999999999999</v>
      </c>
      <c r="AT134" s="14">
        <v>0.41099999999999998</v>
      </c>
      <c r="AU134" s="15">
        <v>9.7699999999999995E-2</v>
      </c>
      <c r="AV134" s="14">
        <v>0.32100000000000001</v>
      </c>
      <c r="AW134" s="14">
        <v>0.12</v>
      </c>
      <c r="AX134" s="15">
        <v>2.0899999999999998E-2</v>
      </c>
      <c r="AY134" s="34">
        <v>6.94E-3</v>
      </c>
      <c r="AZ134" s="1" t="s">
        <v>98</v>
      </c>
      <c r="BA134" s="1" t="s">
        <v>98</v>
      </c>
      <c r="BB134" s="1" t="s">
        <v>98</v>
      </c>
      <c r="BC134" s="1" t="s">
        <v>98</v>
      </c>
      <c r="BD134" s="1" t="s">
        <v>98</v>
      </c>
      <c r="BE134" s="1" t="s">
        <v>98</v>
      </c>
      <c r="BF134" s="1" t="s">
        <v>98</v>
      </c>
      <c r="BG134" s="3">
        <v>1.19</v>
      </c>
      <c r="BH134" s="16" t="s">
        <v>98</v>
      </c>
      <c r="BI134" s="17">
        <v>0.35399999999999998</v>
      </c>
      <c r="BJ134" s="1">
        <v>0.65600000000000003</v>
      </c>
      <c r="BK134" s="3">
        <v>1.08</v>
      </c>
      <c r="BL134" s="14">
        <v>0.69199999999999995</v>
      </c>
      <c r="BM134" s="3">
        <v>1.62</v>
      </c>
      <c r="BN134" s="1">
        <v>0.81599999999999995</v>
      </c>
      <c r="BO134" s="14">
        <v>0.64</v>
      </c>
      <c r="BP134" s="14">
        <v>0.313</v>
      </c>
      <c r="BQ134" s="1">
        <v>0.60699999999999998</v>
      </c>
      <c r="BR134" s="1">
        <v>0.94799999999999995</v>
      </c>
      <c r="BS134" s="1">
        <v>0.40500000000000003</v>
      </c>
      <c r="BT134" s="14">
        <v>0.12</v>
      </c>
      <c r="BU134" s="1">
        <v>0.153</v>
      </c>
      <c r="BV134" s="1">
        <v>0.312</v>
      </c>
      <c r="BW134" s="35" t="s">
        <v>98</v>
      </c>
      <c r="BX134" s="35" t="s">
        <v>98</v>
      </c>
      <c r="BY134" s="3">
        <v>6.5</v>
      </c>
      <c r="BZ134" s="3">
        <v>5.5</v>
      </c>
      <c r="CA134" s="3">
        <v>8</v>
      </c>
      <c r="CB134" s="35" t="s">
        <v>98</v>
      </c>
      <c r="CC134" s="35" t="s">
        <v>98</v>
      </c>
      <c r="CD134" s="1" t="s">
        <v>98</v>
      </c>
      <c r="CE134" s="1" t="s">
        <v>98</v>
      </c>
      <c r="CF134" s="1" t="s">
        <v>98</v>
      </c>
      <c r="CG134" s="4">
        <f>Beams!$B$11/F134</f>
        <v>11869.060190073918</v>
      </c>
      <c r="CH134" s="4">
        <f>Beams!$B$9/AO134</f>
        <v>30879.120879120881</v>
      </c>
      <c r="CI134" s="4">
        <f>Beams!$C$9/AS134</f>
        <v>79154.929577464791</v>
      </c>
      <c r="CJ134" s="4">
        <f>1.5*Beams!$B$8/(O134*V134)</f>
        <v>26976</v>
      </c>
      <c r="CK134" s="4">
        <f>1.5*Beams!$C$8/(G134*V134)</f>
        <v>44960</v>
      </c>
      <c r="CL134" s="4">
        <f>Beams!$B$12*V134/AX134</f>
        <v>134449.76076555025</v>
      </c>
      <c r="CN134">
        <f t="shared" si="4"/>
        <v>266971.34045262763</v>
      </c>
      <c r="CO134" s="4">
        <f t="shared" si="5"/>
        <v>274143.73546567286</v>
      </c>
      <c r="CP134" s="4"/>
      <c r="CQ134" s="3">
        <f>MIN(Beams!$B$21:$B$22)/MAX(CL134:CP134)-1</f>
        <v>-0.92704556985033015</v>
      </c>
    </row>
    <row r="135" spans="1:95" x14ac:dyDescent="0.55000000000000004">
      <c r="A135" s="1" t="s">
        <v>542</v>
      </c>
      <c r="B135" s="1" t="s">
        <v>674</v>
      </c>
      <c r="C135" s="1" t="s">
        <v>674</v>
      </c>
      <c r="D135" s="1" t="s">
        <v>98</v>
      </c>
      <c r="E135" s="3">
        <v>2.44</v>
      </c>
      <c r="F135" s="14">
        <v>0.72399999999999998</v>
      </c>
      <c r="G135" s="3">
        <v>1.5</v>
      </c>
      <c r="H135" s="11" t="s">
        <v>98</v>
      </c>
      <c r="I135" s="1" t="s">
        <v>98</v>
      </c>
      <c r="J135" s="1" t="s">
        <v>98</v>
      </c>
      <c r="K135" s="1" t="s">
        <v>98</v>
      </c>
      <c r="L135" s="1" t="s">
        <v>98</v>
      </c>
      <c r="M135" s="11" t="s">
        <v>98</v>
      </c>
      <c r="N135" s="11" t="s">
        <v>98</v>
      </c>
      <c r="O135" s="3">
        <v>2.5</v>
      </c>
      <c r="P135" s="1" t="s">
        <v>98</v>
      </c>
      <c r="Q135" s="1" t="s">
        <v>98</v>
      </c>
      <c r="R135" s="11" t="s">
        <v>98</v>
      </c>
      <c r="S135" s="13" t="s">
        <v>98</v>
      </c>
      <c r="T135" s="1" t="s">
        <v>98</v>
      </c>
      <c r="U135" s="13" t="s">
        <v>98</v>
      </c>
      <c r="V135" s="14">
        <v>0.188</v>
      </c>
      <c r="W135" s="1" t="s">
        <v>98</v>
      </c>
      <c r="X135" s="1" t="s">
        <v>98</v>
      </c>
      <c r="Y135" s="14">
        <v>0.438</v>
      </c>
      <c r="Z135" s="13">
        <v>0.4375</v>
      </c>
      <c r="AA135" s="13" t="s">
        <v>98</v>
      </c>
      <c r="AB135" s="14">
        <v>0.34699999999999998</v>
      </c>
      <c r="AC135" s="14">
        <v>0.83899999999999997</v>
      </c>
      <c r="AD135" s="1" t="s">
        <v>98</v>
      </c>
      <c r="AE135" s="14">
        <v>0.14499999999999999</v>
      </c>
      <c r="AF135" s="14">
        <v>0.56899999999999995</v>
      </c>
      <c r="AG135" s="1" t="s">
        <v>98</v>
      </c>
      <c r="AH135" s="2">
        <v>13.3</v>
      </c>
      <c r="AI135" s="1" t="s">
        <v>98</v>
      </c>
      <c r="AJ135" s="1" t="s">
        <v>98</v>
      </c>
      <c r="AK135" s="1" t="s">
        <v>98</v>
      </c>
      <c r="AL135" s="1" t="s">
        <v>98</v>
      </c>
      <c r="AM135" s="14">
        <v>0.46400000000000002</v>
      </c>
      <c r="AN135" s="14">
        <v>0.497</v>
      </c>
      <c r="AO135" s="14">
        <v>0.28000000000000003</v>
      </c>
      <c r="AP135" s="14">
        <v>0.80100000000000005</v>
      </c>
      <c r="AQ135" s="14">
        <v>0.126</v>
      </c>
      <c r="AR135" s="14">
        <v>0.19800000000000001</v>
      </c>
      <c r="AS135" s="14">
        <v>0.11</v>
      </c>
      <c r="AT135" s="14">
        <v>0.41799999999999998</v>
      </c>
      <c r="AU135" s="15">
        <v>7.5399999999999995E-2</v>
      </c>
      <c r="AV135" s="14">
        <v>0.32400000000000001</v>
      </c>
      <c r="AW135" s="1">
        <v>9.06E-2</v>
      </c>
      <c r="AX135" s="34">
        <v>9.2099999999999994E-3</v>
      </c>
      <c r="AY135" s="34">
        <v>3.0599999999999998E-3</v>
      </c>
      <c r="AZ135" s="1" t="s">
        <v>98</v>
      </c>
      <c r="BA135" s="1" t="s">
        <v>98</v>
      </c>
      <c r="BB135" s="1" t="s">
        <v>98</v>
      </c>
      <c r="BC135" s="1" t="s">
        <v>98</v>
      </c>
      <c r="BD135" s="1" t="s">
        <v>98</v>
      </c>
      <c r="BE135" s="1" t="s">
        <v>98</v>
      </c>
      <c r="BF135" s="1" t="s">
        <v>98</v>
      </c>
      <c r="BG135" s="3">
        <v>1.2</v>
      </c>
      <c r="BH135" s="16" t="s">
        <v>98</v>
      </c>
      <c r="BI135" s="17">
        <v>0.36</v>
      </c>
      <c r="BJ135" s="1">
        <v>0.51400000000000001</v>
      </c>
      <c r="BK135" s="3">
        <v>1.0900000000000001</v>
      </c>
      <c r="BL135" s="14">
        <v>0.67100000000000004</v>
      </c>
      <c r="BM135" s="3">
        <v>1.65</v>
      </c>
      <c r="BN135" s="1">
        <v>0.83199999999999996</v>
      </c>
      <c r="BO135" s="1">
        <v>0.61099999999999999</v>
      </c>
      <c r="BP135" s="14">
        <v>0.32600000000000001</v>
      </c>
      <c r="BQ135" s="1">
        <v>0.47199999999999998</v>
      </c>
      <c r="BR135" s="1">
        <v>0.76600000000000001</v>
      </c>
      <c r="BS135" s="1">
        <v>0.312</v>
      </c>
      <c r="BT135" s="1">
        <v>9.06E-2</v>
      </c>
      <c r="BU135" s="1">
        <v>0.123</v>
      </c>
      <c r="BV135" s="1">
        <v>0.23100000000000001</v>
      </c>
      <c r="BW135" s="35" t="s">
        <v>98</v>
      </c>
      <c r="BX135" s="35" t="s">
        <v>98</v>
      </c>
      <c r="BY135" s="3">
        <v>6.5</v>
      </c>
      <c r="BZ135" s="3">
        <v>5.5</v>
      </c>
      <c r="CA135" s="3">
        <v>8</v>
      </c>
      <c r="CB135" s="35" t="s">
        <v>98</v>
      </c>
      <c r="CC135" s="35" t="s">
        <v>98</v>
      </c>
      <c r="CD135" s="1" t="s">
        <v>98</v>
      </c>
      <c r="CE135" s="1" t="s">
        <v>98</v>
      </c>
      <c r="CF135" s="1" t="s">
        <v>98</v>
      </c>
      <c r="CG135" s="4">
        <f>Beams!$B$11/F135</f>
        <v>15524.861878453039</v>
      </c>
      <c r="CH135" s="4">
        <f>Beams!$B$9/AO135</f>
        <v>40142.857142857138</v>
      </c>
      <c r="CI135" s="4">
        <f>Beams!$C$9/AS135</f>
        <v>102181.81818181818</v>
      </c>
      <c r="CJ135" s="4">
        <f>1.5*Beams!$B$8/(O135*V135)</f>
        <v>35872.340425531918</v>
      </c>
      <c r="CK135" s="4">
        <f>1.5*Beams!$C$8/(G135*V135)</f>
        <v>59787.234042553187</v>
      </c>
      <c r="CL135" s="4">
        <f>Beams!$B$12*V135/AX135</f>
        <v>229437.56786102062</v>
      </c>
      <c r="CN135">
        <f t="shared" si="4"/>
        <v>432089.97148279072</v>
      </c>
      <c r="CO135" s="4">
        <f t="shared" si="5"/>
        <v>439960.00851959287</v>
      </c>
      <c r="CP135" s="4"/>
      <c r="CQ135" s="3">
        <f>MIN(Beams!$B$21:$B$22)/MAX(CL135:CP135)-1</f>
        <v>-0.95454132281864124</v>
      </c>
    </row>
    <row r="136" spans="1:95" x14ac:dyDescent="0.55000000000000004">
      <c r="A136" s="1" t="s">
        <v>542</v>
      </c>
      <c r="B136" s="1" t="s">
        <v>675</v>
      </c>
      <c r="C136" s="1" t="s">
        <v>675</v>
      </c>
      <c r="D136" s="1" t="s">
        <v>98</v>
      </c>
      <c r="E136" s="3">
        <v>4.7</v>
      </c>
      <c r="F136" s="3">
        <v>1.37</v>
      </c>
      <c r="G136" s="3">
        <v>2</v>
      </c>
      <c r="H136" s="11" t="s">
        <v>98</v>
      </c>
      <c r="I136" s="1" t="s">
        <v>98</v>
      </c>
      <c r="J136" s="1" t="s">
        <v>98</v>
      </c>
      <c r="K136" s="1" t="s">
        <v>98</v>
      </c>
      <c r="L136" s="1" t="s">
        <v>98</v>
      </c>
      <c r="M136" s="11" t="s">
        <v>98</v>
      </c>
      <c r="N136" s="11" t="s">
        <v>98</v>
      </c>
      <c r="O136" s="3">
        <v>2</v>
      </c>
      <c r="P136" s="1" t="s">
        <v>98</v>
      </c>
      <c r="Q136" s="1" t="s">
        <v>98</v>
      </c>
      <c r="R136" s="11" t="s">
        <v>98</v>
      </c>
      <c r="S136" s="13" t="s">
        <v>98</v>
      </c>
      <c r="T136" s="1" t="s">
        <v>98</v>
      </c>
      <c r="U136" s="13" t="s">
        <v>98</v>
      </c>
      <c r="V136" s="14">
        <v>0.375</v>
      </c>
      <c r="W136" s="1" t="s">
        <v>98</v>
      </c>
      <c r="X136" s="1" t="s">
        <v>98</v>
      </c>
      <c r="Y136" s="14">
        <v>0.625</v>
      </c>
      <c r="Z136" s="13">
        <v>0.625</v>
      </c>
      <c r="AA136" s="13" t="s">
        <v>98</v>
      </c>
      <c r="AB136" s="14">
        <v>0.63200000000000001</v>
      </c>
      <c r="AC136" s="14">
        <v>0.63200000000000001</v>
      </c>
      <c r="AD136" s="1" t="s">
        <v>98</v>
      </c>
      <c r="AE136" s="14">
        <v>0.34300000000000003</v>
      </c>
      <c r="AF136" s="14">
        <v>0.34300000000000003</v>
      </c>
      <c r="AG136" s="1" t="s">
        <v>98</v>
      </c>
      <c r="AH136" s="3">
        <v>5.33</v>
      </c>
      <c r="AI136" s="1" t="s">
        <v>98</v>
      </c>
      <c r="AJ136" s="1" t="s">
        <v>98</v>
      </c>
      <c r="AK136" s="1" t="s">
        <v>98</v>
      </c>
      <c r="AL136" s="1" t="s">
        <v>98</v>
      </c>
      <c r="AM136" s="14">
        <v>0.47599999999999998</v>
      </c>
      <c r="AN136" s="14">
        <v>0.629</v>
      </c>
      <c r="AO136" s="14">
        <v>0.34799999999999998</v>
      </c>
      <c r="AP136" s="14">
        <v>0.59099999999999997</v>
      </c>
      <c r="AQ136" s="14">
        <v>0.47599999999999998</v>
      </c>
      <c r="AR136" s="14">
        <v>0.629</v>
      </c>
      <c r="AS136" s="14">
        <v>0.34799999999999998</v>
      </c>
      <c r="AT136" s="14">
        <v>0.59099999999999997</v>
      </c>
      <c r="AU136" s="1">
        <v>0.20300000000000001</v>
      </c>
      <c r="AV136" s="14">
        <v>0.38600000000000001</v>
      </c>
      <c r="AW136" s="1">
        <v>0.22700000000000001</v>
      </c>
      <c r="AX136" s="15">
        <v>6.5799999999999997E-2</v>
      </c>
      <c r="AY136" s="15">
        <v>1.7399999999999999E-2</v>
      </c>
      <c r="AZ136" s="1" t="s">
        <v>98</v>
      </c>
      <c r="BA136" s="1" t="s">
        <v>98</v>
      </c>
      <c r="BB136" s="1" t="s">
        <v>98</v>
      </c>
      <c r="BC136" s="1" t="s">
        <v>98</v>
      </c>
      <c r="BD136" s="1" t="s">
        <v>98</v>
      </c>
      <c r="BE136" s="1" t="s">
        <v>98</v>
      </c>
      <c r="BF136" s="1" t="s">
        <v>98</v>
      </c>
      <c r="BG136" s="3">
        <v>1.05</v>
      </c>
      <c r="BH136" s="17">
        <v>0.64</v>
      </c>
      <c r="BI136" s="16">
        <v>1</v>
      </c>
      <c r="BJ136" s="1">
        <v>0.749</v>
      </c>
      <c r="BK136" s="3">
        <v>1.28</v>
      </c>
      <c r="BL136" s="4">
        <v>0</v>
      </c>
      <c r="BM136" s="3">
        <v>1.28</v>
      </c>
      <c r="BN136" s="1">
        <v>0.65300000000000002</v>
      </c>
      <c r="BO136" s="1">
        <v>0.89400000000000002</v>
      </c>
      <c r="BP136" s="14">
        <v>0.65300000000000002</v>
      </c>
      <c r="BQ136" s="1">
        <v>0.58499999999999996</v>
      </c>
      <c r="BR136" s="1" t="s">
        <v>98</v>
      </c>
      <c r="BS136" s="1">
        <v>0.58499999999999996</v>
      </c>
      <c r="BT136" s="1">
        <v>0.311</v>
      </c>
      <c r="BU136" s="1">
        <v>0.22700000000000001</v>
      </c>
      <c r="BV136" s="1">
        <v>0.311</v>
      </c>
      <c r="BW136" s="35" t="s">
        <v>98</v>
      </c>
      <c r="BX136" s="35" t="s">
        <v>98</v>
      </c>
      <c r="BY136" s="3">
        <v>6</v>
      </c>
      <c r="BZ136" s="3">
        <v>6</v>
      </c>
      <c r="CA136" s="3">
        <v>8</v>
      </c>
      <c r="CB136" s="35" t="s">
        <v>98</v>
      </c>
      <c r="CC136" s="35" t="s">
        <v>98</v>
      </c>
      <c r="CD136" s="1" t="s">
        <v>98</v>
      </c>
      <c r="CE136" s="1" t="s">
        <v>98</v>
      </c>
      <c r="CF136" s="1" t="s">
        <v>98</v>
      </c>
      <c r="CG136" s="4">
        <f>Beams!$B$11/F136</f>
        <v>8204.3795620437959</v>
      </c>
      <c r="CH136" s="4">
        <f>Beams!$B$9/AO136</f>
        <v>32298.850574712647</v>
      </c>
      <c r="CI136" s="4">
        <f>Beams!$C$9/AS136</f>
        <v>32298.850574712647</v>
      </c>
      <c r="CJ136" s="4">
        <f>1.5*Beams!$B$8/(O136*V136)</f>
        <v>22480</v>
      </c>
      <c r="CK136" s="4">
        <f>1.5*Beams!$C$8/(G136*V136)</f>
        <v>22480</v>
      </c>
      <c r="CL136" s="4">
        <f>Beams!$B$12*V136/AX136</f>
        <v>64057.750759878421</v>
      </c>
      <c r="CN136">
        <f t="shared" si="4"/>
        <v>138298.15780827802</v>
      </c>
      <c r="CO136" s="4">
        <f t="shared" si="5"/>
        <v>138298.15780827802</v>
      </c>
      <c r="CP136" s="4"/>
      <c r="CQ136" s="3">
        <f>MIN(Beams!$B$21:$B$22)/MAX(CL136:CP136)-1</f>
        <v>-0.85538491389215832</v>
      </c>
    </row>
    <row r="137" spans="1:95" x14ac:dyDescent="0.55000000000000004">
      <c r="A137" s="1" t="s">
        <v>542</v>
      </c>
      <c r="B137" s="1" t="s">
        <v>676</v>
      </c>
      <c r="C137" s="1" t="s">
        <v>676</v>
      </c>
      <c r="D137" s="1" t="s">
        <v>98</v>
      </c>
      <c r="E137" s="3">
        <v>3.92</v>
      </c>
      <c r="F137" s="3">
        <v>1.1599999999999999</v>
      </c>
      <c r="G137" s="3">
        <v>2</v>
      </c>
      <c r="H137" s="11" t="s">
        <v>98</v>
      </c>
      <c r="I137" s="1" t="s">
        <v>98</v>
      </c>
      <c r="J137" s="1" t="s">
        <v>98</v>
      </c>
      <c r="K137" s="1" t="s">
        <v>98</v>
      </c>
      <c r="L137" s="1" t="s">
        <v>98</v>
      </c>
      <c r="M137" s="11" t="s">
        <v>98</v>
      </c>
      <c r="N137" s="11" t="s">
        <v>98</v>
      </c>
      <c r="O137" s="3">
        <v>2</v>
      </c>
      <c r="P137" s="1" t="s">
        <v>98</v>
      </c>
      <c r="Q137" s="1" t="s">
        <v>98</v>
      </c>
      <c r="R137" s="11" t="s">
        <v>98</v>
      </c>
      <c r="S137" s="13" t="s">
        <v>98</v>
      </c>
      <c r="T137" s="1" t="s">
        <v>98</v>
      </c>
      <c r="U137" s="13" t="s">
        <v>98</v>
      </c>
      <c r="V137" s="14">
        <v>0.313</v>
      </c>
      <c r="W137" s="1" t="s">
        <v>98</v>
      </c>
      <c r="X137" s="1" t="s">
        <v>98</v>
      </c>
      <c r="Y137" s="14">
        <v>0.56299999999999994</v>
      </c>
      <c r="Z137" s="13">
        <v>0.5625</v>
      </c>
      <c r="AA137" s="13" t="s">
        <v>98</v>
      </c>
      <c r="AB137" s="14">
        <v>0.60899999999999999</v>
      </c>
      <c r="AC137" s="14">
        <v>0.60899999999999999</v>
      </c>
      <c r="AD137" s="1" t="s">
        <v>98</v>
      </c>
      <c r="AE137" s="14">
        <v>0.28999999999999998</v>
      </c>
      <c r="AF137" s="14">
        <v>0.28999999999999998</v>
      </c>
      <c r="AG137" s="1" t="s">
        <v>98</v>
      </c>
      <c r="AH137" s="3">
        <v>6.39</v>
      </c>
      <c r="AI137" s="1" t="s">
        <v>98</v>
      </c>
      <c r="AJ137" s="1" t="s">
        <v>98</v>
      </c>
      <c r="AK137" s="1" t="s">
        <v>98</v>
      </c>
      <c r="AL137" s="1" t="s">
        <v>98</v>
      </c>
      <c r="AM137" s="14">
        <v>0.41399999999999998</v>
      </c>
      <c r="AN137" s="14">
        <v>0.53700000000000003</v>
      </c>
      <c r="AO137" s="14">
        <v>0.29799999999999999</v>
      </c>
      <c r="AP137" s="14">
        <v>0.59799999999999998</v>
      </c>
      <c r="AQ137" s="14">
        <v>0.41399999999999998</v>
      </c>
      <c r="AR137" s="14">
        <v>0.53700000000000003</v>
      </c>
      <c r="AS137" s="14">
        <v>0.29799999999999999</v>
      </c>
      <c r="AT137" s="14">
        <v>0.59799999999999998</v>
      </c>
      <c r="AU137" s="1">
        <v>0.17199999999999999</v>
      </c>
      <c r="AV137" s="14">
        <v>0.38600000000000001</v>
      </c>
      <c r="AW137" s="14">
        <v>0.2</v>
      </c>
      <c r="AX137" s="15">
        <v>3.9300000000000002E-2</v>
      </c>
      <c r="AY137" s="15">
        <v>1.06E-2</v>
      </c>
      <c r="AZ137" s="1" t="s">
        <v>98</v>
      </c>
      <c r="BA137" s="1" t="s">
        <v>98</v>
      </c>
      <c r="BB137" s="1" t="s">
        <v>98</v>
      </c>
      <c r="BC137" s="1" t="s">
        <v>98</v>
      </c>
      <c r="BD137" s="1" t="s">
        <v>98</v>
      </c>
      <c r="BE137" s="1" t="s">
        <v>98</v>
      </c>
      <c r="BF137" s="1" t="s">
        <v>98</v>
      </c>
      <c r="BG137" s="3">
        <v>1.06</v>
      </c>
      <c r="BH137" s="17">
        <v>0.64</v>
      </c>
      <c r="BI137" s="16">
        <v>1</v>
      </c>
      <c r="BJ137" s="1">
        <v>0.65500000000000003</v>
      </c>
      <c r="BK137" s="3">
        <v>1.3</v>
      </c>
      <c r="BL137" s="4">
        <v>0</v>
      </c>
      <c r="BM137" s="3">
        <v>1.3</v>
      </c>
      <c r="BN137" s="1">
        <v>0.66400000000000003</v>
      </c>
      <c r="BO137" s="1">
        <v>0.86099999999999999</v>
      </c>
      <c r="BP137" s="14">
        <v>0.66400000000000003</v>
      </c>
      <c r="BQ137" s="1">
        <v>0.504</v>
      </c>
      <c r="BR137" s="1" t="s">
        <v>98</v>
      </c>
      <c r="BS137" s="1">
        <v>0.504</v>
      </c>
      <c r="BT137" s="1">
        <v>0.25900000000000001</v>
      </c>
      <c r="BU137" s="14">
        <v>0.2</v>
      </c>
      <c r="BV137" s="1">
        <v>0.25900000000000001</v>
      </c>
      <c r="BW137" s="35" t="s">
        <v>98</v>
      </c>
      <c r="BX137" s="35" t="s">
        <v>98</v>
      </c>
      <c r="BY137" s="3">
        <v>6</v>
      </c>
      <c r="BZ137" s="3">
        <v>6</v>
      </c>
      <c r="CA137" s="3">
        <v>8</v>
      </c>
      <c r="CB137" s="35" t="s">
        <v>98</v>
      </c>
      <c r="CC137" s="35" t="s">
        <v>98</v>
      </c>
      <c r="CD137" s="1" t="s">
        <v>98</v>
      </c>
      <c r="CE137" s="1" t="s">
        <v>98</v>
      </c>
      <c r="CF137" s="1" t="s">
        <v>98</v>
      </c>
      <c r="CG137" s="4">
        <f>Beams!$B$11/F137</f>
        <v>9689.6551724137935</v>
      </c>
      <c r="CH137" s="4">
        <f>Beams!$B$9/AO137</f>
        <v>37718.12080536913</v>
      </c>
      <c r="CI137" s="4">
        <f>Beams!$C$9/AS137</f>
        <v>37718.12080536913</v>
      </c>
      <c r="CJ137" s="4">
        <f>1.5*Beams!$B$8/(O137*V137)</f>
        <v>26932.90734824281</v>
      </c>
      <c r="CK137" s="4">
        <f>1.5*Beams!$C$8/(G137*V137)</f>
        <v>26932.90734824281</v>
      </c>
      <c r="CL137" s="4">
        <f>Beams!$B$12*V137/AX137</f>
        <v>89519.592875318063</v>
      </c>
      <c r="CN137">
        <f t="shared" si="4"/>
        <v>182931.23113211436</v>
      </c>
      <c r="CO137" s="4">
        <f t="shared" si="5"/>
        <v>182931.23113211436</v>
      </c>
      <c r="CP137" s="4"/>
      <c r="CQ137" s="3">
        <f>MIN(Beams!$B$21:$B$22)/MAX(CL137:CP137)-1</f>
        <v>-0.89066929754845503</v>
      </c>
    </row>
    <row r="138" spans="1:95" x14ac:dyDescent="0.55000000000000004">
      <c r="A138" s="1" t="s">
        <v>542</v>
      </c>
      <c r="B138" s="1" t="s">
        <v>677</v>
      </c>
      <c r="C138" s="1" t="s">
        <v>677</v>
      </c>
      <c r="D138" s="1" t="s">
        <v>98</v>
      </c>
      <c r="E138" s="3">
        <v>3.19</v>
      </c>
      <c r="F138" s="14">
        <v>0.94399999999999995</v>
      </c>
      <c r="G138" s="3">
        <v>2</v>
      </c>
      <c r="H138" s="11" t="s">
        <v>98</v>
      </c>
      <c r="I138" s="1" t="s">
        <v>98</v>
      </c>
      <c r="J138" s="1" t="s">
        <v>98</v>
      </c>
      <c r="K138" s="1" t="s">
        <v>98</v>
      </c>
      <c r="L138" s="1" t="s">
        <v>98</v>
      </c>
      <c r="M138" s="11" t="s">
        <v>98</v>
      </c>
      <c r="N138" s="11" t="s">
        <v>98</v>
      </c>
      <c r="O138" s="3">
        <v>2</v>
      </c>
      <c r="P138" s="1" t="s">
        <v>98</v>
      </c>
      <c r="Q138" s="1" t="s">
        <v>98</v>
      </c>
      <c r="R138" s="11" t="s">
        <v>98</v>
      </c>
      <c r="S138" s="13" t="s">
        <v>98</v>
      </c>
      <c r="T138" s="1" t="s">
        <v>98</v>
      </c>
      <c r="U138" s="13" t="s">
        <v>98</v>
      </c>
      <c r="V138" s="14">
        <v>0.25</v>
      </c>
      <c r="W138" s="1" t="s">
        <v>98</v>
      </c>
      <c r="X138" s="1" t="s">
        <v>98</v>
      </c>
      <c r="Y138" s="14">
        <v>0.5</v>
      </c>
      <c r="Z138" s="13">
        <v>0.5</v>
      </c>
      <c r="AA138" s="13" t="s">
        <v>98</v>
      </c>
      <c r="AB138" s="14">
        <v>0.58599999999999997</v>
      </c>
      <c r="AC138" s="14">
        <v>0.58599999999999997</v>
      </c>
      <c r="AD138" s="1" t="s">
        <v>98</v>
      </c>
      <c r="AE138" s="14">
        <v>0.23599999999999999</v>
      </c>
      <c r="AF138" s="14">
        <v>0.23599999999999999</v>
      </c>
      <c r="AG138" s="1" t="s">
        <v>98</v>
      </c>
      <c r="AH138" s="3">
        <v>8</v>
      </c>
      <c r="AI138" s="1" t="s">
        <v>98</v>
      </c>
      <c r="AJ138" s="1" t="s">
        <v>98</v>
      </c>
      <c r="AK138" s="1" t="s">
        <v>98</v>
      </c>
      <c r="AL138" s="1" t="s">
        <v>98</v>
      </c>
      <c r="AM138" s="14">
        <v>0.34599999999999997</v>
      </c>
      <c r="AN138" s="14">
        <v>0.44</v>
      </c>
      <c r="AO138" s="14">
        <v>0.24399999999999999</v>
      </c>
      <c r="AP138" s="14">
        <v>0.60499999999999998</v>
      </c>
      <c r="AQ138" s="14">
        <v>0.34599999999999997</v>
      </c>
      <c r="AR138" s="14">
        <v>0.44</v>
      </c>
      <c r="AS138" s="14">
        <v>0.24399999999999999</v>
      </c>
      <c r="AT138" s="14">
        <v>0.60499999999999998</v>
      </c>
      <c r="AU138" s="1">
        <v>0.14199999999999999</v>
      </c>
      <c r="AV138" s="14">
        <v>0.38700000000000001</v>
      </c>
      <c r="AW138" s="1">
        <v>0.17100000000000001</v>
      </c>
      <c r="AX138" s="15">
        <v>2.0899999999999998E-2</v>
      </c>
      <c r="AY138" s="34">
        <v>5.7200000000000003E-3</v>
      </c>
      <c r="AZ138" s="1" t="s">
        <v>98</v>
      </c>
      <c r="BA138" s="1" t="s">
        <v>98</v>
      </c>
      <c r="BB138" s="1" t="s">
        <v>98</v>
      </c>
      <c r="BC138" s="1" t="s">
        <v>98</v>
      </c>
      <c r="BD138" s="1" t="s">
        <v>98</v>
      </c>
      <c r="BE138" s="1" t="s">
        <v>98</v>
      </c>
      <c r="BF138" s="1" t="s">
        <v>98</v>
      </c>
      <c r="BG138" s="3">
        <v>1.08</v>
      </c>
      <c r="BH138" s="17">
        <v>0.63</v>
      </c>
      <c r="BI138" s="16">
        <v>1</v>
      </c>
      <c r="BJ138" s="1">
        <v>0.55100000000000005</v>
      </c>
      <c r="BK138" s="3">
        <v>1.33</v>
      </c>
      <c r="BL138" s="4">
        <v>0</v>
      </c>
      <c r="BM138" s="3">
        <v>1.33</v>
      </c>
      <c r="BN138" s="1">
        <v>0.67400000000000004</v>
      </c>
      <c r="BO138" s="1">
        <v>0.82899999999999996</v>
      </c>
      <c r="BP138" s="14">
        <v>0.67400000000000004</v>
      </c>
      <c r="BQ138" s="1">
        <v>0.41399999999999998</v>
      </c>
      <c r="BR138" s="1" t="s">
        <v>98</v>
      </c>
      <c r="BS138" s="1">
        <v>0.41399999999999998</v>
      </c>
      <c r="BT138" s="1">
        <v>0.21099999999999999</v>
      </c>
      <c r="BU138" s="1">
        <v>0.17100000000000001</v>
      </c>
      <c r="BV138" s="1">
        <v>0.21099999999999999</v>
      </c>
      <c r="BW138" s="35" t="s">
        <v>98</v>
      </c>
      <c r="BX138" s="35" t="s">
        <v>98</v>
      </c>
      <c r="BY138" s="3">
        <v>6</v>
      </c>
      <c r="BZ138" s="3">
        <v>6</v>
      </c>
      <c r="CA138" s="3">
        <v>8</v>
      </c>
      <c r="CB138" s="35" t="s">
        <v>98</v>
      </c>
      <c r="CC138" s="35" t="s">
        <v>98</v>
      </c>
      <c r="CD138" s="1" t="s">
        <v>98</v>
      </c>
      <c r="CE138" s="1" t="s">
        <v>98</v>
      </c>
      <c r="CF138" s="1" t="s">
        <v>98</v>
      </c>
      <c r="CG138" s="4">
        <f>Beams!$B$11/F138</f>
        <v>11906.77966101695</v>
      </c>
      <c r="CH138" s="4">
        <f>Beams!$B$9/AO138</f>
        <v>46065.573770491806</v>
      </c>
      <c r="CI138" s="4">
        <f>Beams!$C$9/AS138</f>
        <v>46065.573770491806</v>
      </c>
      <c r="CJ138" s="4">
        <f>1.5*Beams!$B$8/(O138*V138)</f>
        <v>33720</v>
      </c>
      <c r="CK138" s="4">
        <f>1.5*Beams!$C$8/(G138*V138)</f>
        <v>33720</v>
      </c>
      <c r="CL138" s="4">
        <f>Beams!$B$12*V138/AX138</f>
        <v>134449.76076555025</v>
      </c>
      <c r="CN138">
        <f t="shared" si="4"/>
        <v>261658.59436722094</v>
      </c>
      <c r="CO138" s="4">
        <f t="shared" si="5"/>
        <v>261658.59436722094</v>
      </c>
      <c r="CP138" s="4"/>
      <c r="CQ138" s="3">
        <f>MIN(Beams!$B$21:$B$22)/MAX(CL138:CP138)-1</f>
        <v>-0.92356452098060537</v>
      </c>
    </row>
    <row r="139" spans="1:95" x14ac:dyDescent="0.55000000000000004">
      <c r="A139" s="1" t="s">
        <v>542</v>
      </c>
      <c r="B139" s="1" t="s">
        <v>678</v>
      </c>
      <c r="C139" s="1" t="s">
        <v>678</v>
      </c>
      <c r="D139" s="1" t="s">
        <v>98</v>
      </c>
      <c r="E139" s="3">
        <v>2.44</v>
      </c>
      <c r="F139" s="14">
        <v>0.72199999999999998</v>
      </c>
      <c r="G139" s="3">
        <v>2</v>
      </c>
      <c r="H139" s="11" t="s">
        <v>98</v>
      </c>
      <c r="I139" s="1" t="s">
        <v>98</v>
      </c>
      <c r="J139" s="1" t="s">
        <v>98</v>
      </c>
      <c r="K139" s="1" t="s">
        <v>98</v>
      </c>
      <c r="L139" s="1" t="s">
        <v>98</v>
      </c>
      <c r="M139" s="11" t="s">
        <v>98</v>
      </c>
      <c r="N139" s="11" t="s">
        <v>98</v>
      </c>
      <c r="O139" s="3">
        <v>2</v>
      </c>
      <c r="P139" s="1" t="s">
        <v>98</v>
      </c>
      <c r="Q139" s="1" t="s">
        <v>98</v>
      </c>
      <c r="R139" s="11" t="s">
        <v>98</v>
      </c>
      <c r="S139" s="13" t="s">
        <v>98</v>
      </c>
      <c r="T139" s="1" t="s">
        <v>98</v>
      </c>
      <c r="U139" s="13" t="s">
        <v>98</v>
      </c>
      <c r="V139" s="14">
        <v>0.188</v>
      </c>
      <c r="W139" s="1" t="s">
        <v>98</v>
      </c>
      <c r="X139" s="1" t="s">
        <v>98</v>
      </c>
      <c r="Y139" s="14">
        <v>0.438</v>
      </c>
      <c r="Z139" s="13">
        <v>0.4375</v>
      </c>
      <c r="AA139" s="13" t="s">
        <v>98</v>
      </c>
      <c r="AB139" s="14">
        <v>0.56100000000000005</v>
      </c>
      <c r="AC139" s="14">
        <v>0.56100000000000005</v>
      </c>
      <c r="AD139" s="1" t="s">
        <v>98</v>
      </c>
      <c r="AE139" s="14">
        <v>0.18099999999999999</v>
      </c>
      <c r="AF139" s="14">
        <v>0.18099999999999999</v>
      </c>
      <c r="AG139" s="1" t="s">
        <v>98</v>
      </c>
      <c r="AH139" s="2">
        <v>10.6</v>
      </c>
      <c r="AI139" s="1" t="s">
        <v>98</v>
      </c>
      <c r="AJ139" s="1" t="s">
        <v>98</v>
      </c>
      <c r="AK139" s="1" t="s">
        <v>98</v>
      </c>
      <c r="AL139" s="1" t="s">
        <v>98</v>
      </c>
      <c r="AM139" s="14">
        <v>0.27100000000000002</v>
      </c>
      <c r="AN139" s="14">
        <v>0.33800000000000002</v>
      </c>
      <c r="AO139" s="14">
        <v>0.188</v>
      </c>
      <c r="AP139" s="14">
        <v>0.61199999999999999</v>
      </c>
      <c r="AQ139" s="14">
        <v>0.27100000000000002</v>
      </c>
      <c r="AR139" s="14">
        <v>0.33800000000000002</v>
      </c>
      <c r="AS139" s="14">
        <v>0.188</v>
      </c>
      <c r="AT139" s="14">
        <v>0.61199999999999999</v>
      </c>
      <c r="AU139" s="1">
        <v>0.109</v>
      </c>
      <c r="AV139" s="14">
        <v>0.38900000000000001</v>
      </c>
      <c r="AW139" s="1">
        <v>0.13700000000000001</v>
      </c>
      <c r="AX139" s="34">
        <v>9.2099999999999994E-3</v>
      </c>
      <c r="AY139" s="34">
        <v>2.5400000000000002E-3</v>
      </c>
      <c r="AZ139" s="1" t="s">
        <v>98</v>
      </c>
      <c r="BA139" s="1" t="s">
        <v>98</v>
      </c>
      <c r="BB139" s="1" t="s">
        <v>98</v>
      </c>
      <c r="BC139" s="1" t="s">
        <v>98</v>
      </c>
      <c r="BD139" s="1" t="s">
        <v>98</v>
      </c>
      <c r="BE139" s="1" t="s">
        <v>98</v>
      </c>
      <c r="BF139" s="1" t="s">
        <v>98</v>
      </c>
      <c r="BG139" s="3">
        <v>1.0900000000000001</v>
      </c>
      <c r="BH139" s="17">
        <v>0.63</v>
      </c>
      <c r="BI139" s="16">
        <v>1</v>
      </c>
      <c r="BJ139" s="1">
        <v>0.433</v>
      </c>
      <c r="BK139" s="3">
        <v>1.35</v>
      </c>
      <c r="BL139" s="4">
        <v>0</v>
      </c>
      <c r="BM139" s="3">
        <v>1.35</v>
      </c>
      <c r="BN139" s="1">
        <v>0.68700000000000006</v>
      </c>
      <c r="BO139" s="1">
        <v>0.79300000000000004</v>
      </c>
      <c r="BP139" s="14">
        <v>0.68700000000000006</v>
      </c>
      <c r="BQ139" s="1">
        <v>0.32100000000000001</v>
      </c>
      <c r="BR139" s="1" t="s">
        <v>98</v>
      </c>
      <c r="BS139" s="1">
        <v>0.32100000000000001</v>
      </c>
      <c r="BT139" s="1">
        <v>0.159</v>
      </c>
      <c r="BU139" s="1">
        <v>0.13700000000000001</v>
      </c>
      <c r="BV139" s="1">
        <v>0.159</v>
      </c>
      <c r="BW139" s="35" t="s">
        <v>98</v>
      </c>
      <c r="BX139" s="35" t="s">
        <v>98</v>
      </c>
      <c r="BY139" s="3">
        <v>6</v>
      </c>
      <c r="BZ139" s="3">
        <v>6</v>
      </c>
      <c r="CA139" s="3">
        <v>8</v>
      </c>
      <c r="CB139" s="35" t="s">
        <v>98</v>
      </c>
      <c r="CC139" s="35" t="s">
        <v>98</v>
      </c>
      <c r="CD139" s="1" t="s">
        <v>98</v>
      </c>
      <c r="CE139" s="1" t="s">
        <v>98</v>
      </c>
      <c r="CF139" s="1" t="s">
        <v>98</v>
      </c>
      <c r="CG139" s="4">
        <f>Beams!$B$11/F139</f>
        <v>15567.867036011081</v>
      </c>
      <c r="CH139" s="4">
        <f>Beams!$B$9/AO139</f>
        <v>59787.234042553195</v>
      </c>
      <c r="CI139" s="4">
        <f>Beams!$C$9/AS139</f>
        <v>59787.234042553195</v>
      </c>
      <c r="CJ139" s="4">
        <f>1.5*Beams!$B$8/(O139*V139)</f>
        <v>44840.425531914894</v>
      </c>
      <c r="CK139" s="4">
        <f>1.5*Beams!$C$8/(G139*V139)</f>
        <v>44840.425531914894</v>
      </c>
      <c r="CL139" s="4">
        <f>Beams!$B$12*V139/AX139</f>
        <v>229437.56786102062</v>
      </c>
      <c r="CN139">
        <f t="shared" si="4"/>
        <v>426872.62112435763</v>
      </c>
      <c r="CO139" s="4">
        <f t="shared" si="5"/>
        <v>426872.62112435763</v>
      </c>
      <c r="CP139" s="4"/>
      <c r="CQ139" s="3">
        <f>MIN(Beams!$B$21:$B$22)/MAX(CL139:CP139)-1</f>
        <v>-0.9531476159156772</v>
      </c>
    </row>
    <row r="140" spans="1:95" x14ac:dyDescent="0.55000000000000004">
      <c r="A140" s="1" t="s">
        <v>542</v>
      </c>
      <c r="B140" s="1" t="s">
        <v>679</v>
      </c>
      <c r="C140" s="1" t="s">
        <v>679</v>
      </c>
      <c r="D140" s="1" t="s">
        <v>98</v>
      </c>
      <c r="E140" s="3">
        <v>1.65</v>
      </c>
      <c r="F140" s="14">
        <v>0.49099999999999999</v>
      </c>
      <c r="G140" s="3">
        <v>2</v>
      </c>
      <c r="H140" s="11" t="s">
        <v>98</v>
      </c>
      <c r="I140" s="1" t="s">
        <v>98</v>
      </c>
      <c r="J140" s="1" t="s">
        <v>98</v>
      </c>
      <c r="K140" s="1" t="s">
        <v>98</v>
      </c>
      <c r="L140" s="1" t="s">
        <v>98</v>
      </c>
      <c r="M140" s="11" t="s">
        <v>98</v>
      </c>
      <c r="N140" s="11" t="s">
        <v>98</v>
      </c>
      <c r="O140" s="3">
        <v>2</v>
      </c>
      <c r="P140" s="1" t="s">
        <v>98</v>
      </c>
      <c r="Q140" s="1" t="s">
        <v>98</v>
      </c>
      <c r="R140" s="11" t="s">
        <v>98</v>
      </c>
      <c r="S140" s="13" t="s">
        <v>98</v>
      </c>
      <c r="T140" s="1" t="s">
        <v>98</v>
      </c>
      <c r="U140" s="13" t="s">
        <v>98</v>
      </c>
      <c r="V140" s="14">
        <v>0.125</v>
      </c>
      <c r="W140" s="1" t="s">
        <v>98</v>
      </c>
      <c r="X140" s="1" t="s">
        <v>98</v>
      </c>
      <c r="Y140" s="14">
        <v>0.375</v>
      </c>
      <c r="Z140" s="13">
        <v>0.375</v>
      </c>
      <c r="AA140" s="13" t="s">
        <v>98</v>
      </c>
      <c r="AB140" s="14">
        <v>0.53400000000000003</v>
      </c>
      <c r="AC140" s="14">
        <v>0.53400000000000003</v>
      </c>
      <c r="AD140" s="1" t="s">
        <v>98</v>
      </c>
      <c r="AE140" s="14">
        <v>0.123</v>
      </c>
      <c r="AF140" s="14">
        <v>0.123</v>
      </c>
      <c r="AG140" s="1" t="s">
        <v>98</v>
      </c>
      <c r="AH140" s="2">
        <v>16</v>
      </c>
      <c r="AI140" s="1" t="s">
        <v>98</v>
      </c>
      <c r="AJ140" s="1" t="s">
        <v>98</v>
      </c>
      <c r="AK140" s="1" t="s">
        <v>98</v>
      </c>
      <c r="AL140" s="1" t="s">
        <v>98</v>
      </c>
      <c r="AM140" s="14">
        <v>0.189</v>
      </c>
      <c r="AN140" s="14">
        <v>0.23</v>
      </c>
      <c r="AO140" s="14">
        <v>0.129</v>
      </c>
      <c r="AP140" s="14">
        <v>0.62</v>
      </c>
      <c r="AQ140" s="14">
        <v>0.189</v>
      </c>
      <c r="AR140" s="14">
        <v>0.23</v>
      </c>
      <c r="AS140" s="14">
        <v>0.129</v>
      </c>
      <c r="AT140" s="14">
        <v>0.62</v>
      </c>
      <c r="AU140" s="15">
        <v>7.5600000000000001E-2</v>
      </c>
      <c r="AV140" s="14">
        <v>0.39100000000000001</v>
      </c>
      <c r="AW140" s="14">
        <v>0.1</v>
      </c>
      <c r="AX140" s="34">
        <v>2.9299999999999999E-3</v>
      </c>
      <c r="AY140" s="36">
        <v>7.8899999999999999E-4</v>
      </c>
      <c r="AZ140" s="1" t="s">
        <v>98</v>
      </c>
      <c r="BA140" s="1" t="s">
        <v>98</v>
      </c>
      <c r="BB140" s="1" t="s">
        <v>98</v>
      </c>
      <c r="BC140" s="1" t="s">
        <v>98</v>
      </c>
      <c r="BD140" s="1" t="s">
        <v>98</v>
      </c>
      <c r="BE140" s="1" t="s">
        <v>98</v>
      </c>
      <c r="BF140" s="1" t="s">
        <v>98</v>
      </c>
      <c r="BG140" s="3">
        <v>1.1000000000000001</v>
      </c>
      <c r="BH140" s="17">
        <v>0.63</v>
      </c>
      <c r="BI140" s="16">
        <v>1</v>
      </c>
      <c r="BJ140" s="1">
        <v>0.30299999999999999</v>
      </c>
      <c r="BK140" s="3">
        <v>1.37</v>
      </c>
      <c r="BL140" s="4">
        <v>0</v>
      </c>
      <c r="BM140" s="3">
        <v>1.37</v>
      </c>
      <c r="BN140" s="1">
        <v>0.70299999999999996</v>
      </c>
      <c r="BO140" s="1">
        <v>0.755</v>
      </c>
      <c r="BP140" s="14">
        <v>0.70299999999999996</v>
      </c>
      <c r="BQ140" s="1">
        <v>0.221</v>
      </c>
      <c r="BR140" s="1" t="s">
        <v>98</v>
      </c>
      <c r="BS140" s="1">
        <v>0.221</v>
      </c>
      <c r="BT140" s="1">
        <v>0.108</v>
      </c>
      <c r="BU140" s="14">
        <v>0.1</v>
      </c>
      <c r="BV140" s="1">
        <v>0.108</v>
      </c>
      <c r="BW140" s="35" t="s">
        <v>98</v>
      </c>
      <c r="BX140" s="35" t="s">
        <v>98</v>
      </c>
      <c r="BY140" s="3">
        <v>6</v>
      </c>
      <c r="BZ140" s="3">
        <v>6</v>
      </c>
      <c r="CA140" s="3">
        <v>8</v>
      </c>
      <c r="CB140" s="35" t="s">
        <v>98</v>
      </c>
      <c r="CC140" s="35" t="s">
        <v>98</v>
      </c>
      <c r="CD140" s="1" t="s">
        <v>98</v>
      </c>
      <c r="CE140" s="1" t="s">
        <v>98</v>
      </c>
      <c r="CF140" s="1" t="s">
        <v>98</v>
      </c>
      <c r="CG140" s="4">
        <f>Beams!$B$11/F140</f>
        <v>22892.057026476577</v>
      </c>
      <c r="CH140" s="4">
        <f>Beams!$B$9/AO140</f>
        <v>87131.782945736428</v>
      </c>
      <c r="CI140" s="4">
        <f>Beams!$C$9/AS140</f>
        <v>87131.782945736428</v>
      </c>
      <c r="CJ140" s="4">
        <f>1.5*Beams!$B$8/(O140*V140)</f>
        <v>67440</v>
      </c>
      <c r="CK140" s="4">
        <f>1.5*Beams!$C$8/(G140*V140)</f>
        <v>67440</v>
      </c>
      <c r="CL140" s="4">
        <f>Beams!$B$12*V140/AX140</f>
        <v>479522.18430034129</v>
      </c>
      <c r="CN140">
        <f t="shared" si="4"/>
        <v>861591.18853240146</v>
      </c>
      <c r="CO140" s="4">
        <f t="shared" si="5"/>
        <v>861591.18853240146</v>
      </c>
      <c r="CP140" s="4"/>
      <c r="CQ140" s="3">
        <f>MIN(Beams!$B$21:$B$22)/MAX(CL140:CP140)-1</f>
        <v>-0.97678713493569125</v>
      </c>
    </row>
  </sheetData>
  <mergeCells count="5">
    <mergeCell ref="CH1:CI1"/>
    <mergeCell ref="CJ1:CK1"/>
    <mergeCell ref="CQ1:CQ3"/>
    <mergeCell ref="CL1:CL2"/>
    <mergeCell ref="CN1:C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A5EF-2224-43E1-B06F-A36758458C41}">
  <sheetPr codeName="Sheet17">
    <tabColor theme="3"/>
  </sheetPr>
  <dimension ref="A1:CQ292"/>
  <sheetViews>
    <sheetView topLeftCell="AG1" workbookViewId="0">
      <selection activeCell="CO4" sqref="CO4"/>
    </sheetView>
  </sheetViews>
  <sheetFormatPr defaultRowHeight="14.4" x14ac:dyDescent="0.55000000000000004"/>
  <cols>
    <col min="2" max="2" width="21.41796875" bestFit="1" customWidth="1"/>
    <col min="3" max="3" width="18.20703125" bestFit="1" customWidth="1"/>
    <col min="9" max="11" width="0" hidden="1" customWidth="1"/>
    <col min="14" max="16" width="0" hidden="1" customWidth="1"/>
    <col min="22" max="24" width="0" hidden="1" customWidth="1"/>
    <col min="27" max="28" width="0" hidden="1" customWidth="1"/>
    <col min="30" max="31" width="0" hidden="1" customWidth="1"/>
    <col min="34" max="37" width="0" hidden="1" customWidth="1"/>
    <col min="47" max="49" width="0" hidden="1" customWidth="1"/>
    <col min="52" max="58" width="0" hidden="1" customWidth="1"/>
    <col min="61" max="76" width="0" hidden="1" customWidth="1"/>
    <col min="78" max="78" width="0" hidden="1" customWidth="1"/>
    <col min="82" max="82" width="0" hidden="1" customWidth="1"/>
    <col min="92" max="92" width="10.3125" bestFit="1" customWidth="1"/>
  </cols>
  <sheetData>
    <row r="1" spans="1:95" ht="14.7" thickBot="1" x14ac:dyDescent="0.6">
      <c r="CG1" s="20" t="s">
        <v>391</v>
      </c>
      <c r="CH1" s="127" t="s">
        <v>388</v>
      </c>
      <c r="CI1" s="128"/>
      <c r="CJ1" s="129" t="s">
        <v>393</v>
      </c>
      <c r="CK1" s="129"/>
      <c r="CL1" s="125" t="s">
        <v>394</v>
      </c>
      <c r="CM1" s="125"/>
      <c r="CN1" s="126" t="s">
        <v>397</v>
      </c>
      <c r="CO1" s="126"/>
      <c r="CP1" s="126"/>
      <c r="CQ1" s="124" t="s">
        <v>399</v>
      </c>
    </row>
    <row r="2" spans="1:95" x14ac:dyDescent="0.55000000000000004">
      <c r="CG2" s="23" t="s">
        <v>392</v>
      </c>
      <c r="CH2" s="22" t="s">
        <v>389</v>
      </c>
      <c r="CI2" s="22" t="s">
        <v>390</v>
      </c>
      <c r="CJ2" s="24" t="s">
        <v>389</v>
      </c>
      <c r="CK2" s="24" t="s">
        <v>390</v>
      </c>
      <c r="CL2" s="22" t="s">
        <v>395</v>
      </c>
      <c r="CM2" s="22" t="s">
        <v>398</v>
      </c>
      <c r="CN2" s="25" t="s">
        <v>395</v>
      </c>
      <c r="CO2" s="24" t="s">
        <v>398</v>
      </c>
      <c r="CP2" s="24"/>
      <c r="CQ2" s="124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100"/>
      <c r="CH3" s="104"/>
      <c r="CI3" s="103"/>
      <c r="CJ3" s="41"/>
      <c r="CK3" s="41"/>
      <c r="CL3" s="103"/>
      <c r="CM3" s="29"/>
      <c r="CN3" s="42"/>
      <c r="CO3" s="41"/>
      <c r="CP3" s="41"/>
      <c r="CQ3" s="124"/>
    </row>
    <row r="4" spans="1:95" x14ac:dyDescent="0.55000000000000004">
      <c r="A4" s="1" t="s">
        <v>680</v>
      </c>
      <c r="B4" s="1" t="s">
        <v>681</v>
      </c>
      <c r="C4" s="1" t="s">
        <v>681</v>
      </c>
      <c r="D4" s="1" t="s">
        <v>94</v>
      </c>
      <c r="E4" s="4">
        <v>204</v>
      </c>
      <c r="F4" s="2">
        <v>59.9</v>
      </c>
      <c r="G4" s="2">
        <v>22.4</v>
      </c>
      <c r="H4" s="11">
        <v>22.375</v>
      </c>
      <c r="I4" s="1" t="s">
        <v>98</v>
      </c>
      <c r="J4" s="1" t="s">
        <v>98</v>
      </c>
      <c r="K4" s="1" t="s">
        <v>98</v>
      </c>
      <c r="L4" s="2">
        <v>16.100000000000001</v>
      </c>
      <c r="M4" s="11">
        <v>16.125</v>
      </c>
      <c r="N4" s="11" t="s">
        <v>98</v>
      </c>
      <c r="O4" s="3" t="s">
        <v>98</v>
      </c>
      <c r="P4" s="1" t="s">
        <v>98</v>
      </c>
      <c r="Q4" s="3">
        <v>1.22</v>
      </c>
      <c r="R4" s="11">
        <v>1.25</v>
      </c>
      <c r="S4" s="13">
        <v>0.625</v>
      </c>
      <c r="T4" s="3">
        <v>2.17</v>
      </c>
      <c r="U4" s="13">
        <v>2.1875</v>
      </c>
      <c r="V4" s="14" t="s">
        <v>98</v>
      </c>
      <c r="W4" s="1" t="s">
        <v>98</v>
      </c>
      <c r="X4" s="1" t="s">
        <v>98</v>
      </c>
      <c r="Y4" s="3">
        <v>2.96</v>
      </c>
      <c r="Z4" s="13">
        <v>3.375</v>
      </c>
      <c r="AA4" s="13" t="s">
        <v>98</v>
      </c>
      <c r="AB4" s="14" t="s">
        <v>98</v>
      </c>
      <c r="AC4" s="3">
        <v>5.71</v>
      </c>
      <c r="AD4" s="1" t="s">
        <v>98</v>
      </c>
      <c r="AE4" s="14" t="s">
        <v>98</v>
      </c>
      <c r="AF4" s="3">
        <v>1.86</v>
      </c>
      <c r="AG4" s="1">
        <v>3.71</v>
      </c>
      <c r="AH4" s="2" t="s">
        <v>98</v>
      </c>
      <c r="AI4" s="1" t="s">
        <v>98</v>
      </c>
      <c r="AJ4" s="1" t="s">
        <v>98</v>
      </c>
      <c r="AK4" s="1" t="s">
        <v>98</v>
      </c>
      <c r="AL4" s="1">
        <v>18.399999999999999</v>
      </c>
      <c r="AM4" s="4">
        <v>2670</v>
      </c>
      <c r="AN4" s="4">
        <v>286</v>
      </c>
      <c r="AO4" s="4">
        <v>160</v>
      </c>
      <c r="AP4" s="3">
        <v>6.68</v>
      </c>
      <c r="AQ4" s="4">
        <v>758</v>
      </c>
      <c r="AR4" s="4">
        <v>148</v>
      </c>
      <c r="AS4" s="2">
        <v>94.2</v>
      </c>
      <c r="AT4" s="3">
        <v>3.56</v>
      </c>
      <c r="AU4" s="15" t="s">
        <v>98</v>
      </c>
      <c r="AV4" s="14" t="s">
        <v>98</v>
      </c>
      <c r="AW4" s="14" t="s">
        <v>98</v>
      </c>
      <c r="AX4" s="2">
        <v>66.900000000000006</v>
      </c>
      <c r="AY4" s="4">
        <v>785</v>
      </c>
      <c r="AZ4" s="1" t="s">
        <v>98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3">
        <v>8.8699999999999992</v>
      </c>
      <c r="BH4" s="17">
        <v>0.72799999999999998</v>
      </c>
      <c r="BI4" s="16" t="s">
        <v>98</v>
      </c>
      <c r="BJ4" s="1" t="s">
        <v>98</v>
      </c>
      <c r="BK4" s="3" t="s">
        <v>98</v>
      </c>
      <c r="BL4" s="4" t="s">
        <v>98</v>
      </c>
      <c r="BM4" s="3" t="s">
        <v>98</v>
      </c>
      <c r="BN4" s="1" t="s">
        <v>98</v>
      </c>
      <c r="BO4" s="1" t="s">
        <v>98</v>
      </c>
      <c r="BP4" s="14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4" t="s">
        <v>98</v>
      </c>
      <c r="BV4" s="1" t="s">
        <v>98</v>
      </c>
      <c r="BW4" s="35" t="s">
        <v>98</v>
      </c>
      <c r="BX4" s="35" t="s">
        <v>98</v>
      </c>
      <c r="BY4" s="2">
        <v>60.2</v>
      </c>
      <c r="BZ4" s="3" t="s">
        <v>98</v>
      </c>
      <c r="CA4" s="2">
        <v>76.3</v>
      </c>
      <c r="CB4" s="35">
        <v>60.9</v>
      </c>
      <c r="CC4" s="37">
        <v>77</v>
      </c>
      <c r="CD4" s="1" t="s">
        <v>98</v>
      </c>
      <c r="CE4" s="11">
        <v>5.5</v>
      </c>
      <c r="CF4" s="1">
        <v>3</v>
      </c>
      <c r="CG4" s="4">
        <f>Beams!$B$11/F4</f>
        <v>187.64607679465777</v>
      </c>
      <c r="CH4" s="4">
        <f>Beams!$B$9/AO4</f>
        <v>70.25</v>
      </c>
      <c r="CI4" s="4">
        <f>Beams!$C$9/AS4</f>
        <v>119.32059447983015</v>
      </c>
      <c r="CJ4" s="4">
        <f>1.5*Beams!$B$8/(L4*T4)</f>
        <v>482.58293499728074</v>
      </c>
      <c r="CK4" s="45">
        <f xml:space="preserve"> 1.5*Beams!$C$8/((G4-T4)*Q4)</f>
        <v>683.12763871218704</v>
      </c>
      <c r="CL4" s="4">
        <f>Beams!$B$12*T4/AX4</f>
        <v>364.58594917787741</v>
      </c>
      <c r="CM4" s="4">
        <f>Beams!$B$12*Q4/AX4</f>
        <v>204.97458893871448</v>
      </c>
      <c r="CN4" s="4">
        <f xml:space="preserve"> SQRT((CG4+CH4+CI4)^2+3*(CJ4^2+CL4^2))</f>
        <v>1113.4271541295261</v>
      </c>
      <c r="CO4" s="4">
        <f>SQRT((CG4+CH4+CI4)^2+3*(CK4^2+CM4^2))</f>
        <v>1291.6370526338485</v>
      </c>
      <c r="CP4" s="4"/>
      <c r="CQ4" s="3">
        <f>MIN(Beams!$B$21:$B$22)/MAX(CN4:CP4)-1</f>
        <v>14.484225974484779</v>
      </c>
    </row>
    <row r="5" spans="1:95" x14ac:dyDescent="0.55000000000000004">
      <c r="A5" s="1" t="s">
        <v>680</v>
      </c>
      <c r="B5" s="1" t="s">
        <v>682</v>
      </c>
      <c r="C5" s="1" t="s">
        <v>682</v>
      </c>
      <c r="D5" s="1" t="s">
        <v>100</v>
      </c>
      <c r="E5" s="4">
        <v>184</v>
      </c>
      <c r="F5" s="2">
        <v>54</v>
      </c>
      <c r="G5" s="2">
        <v>22.2</v>
      </c>
      <c r="H5" s="11">
        <v>22.125</v>
      </c>
      <c r="I5" s="1" t="s">
        <v>98</v>
      </c>
      <c r="J5" s="1" t="s">
        <v>98</v>
      </c>
      <c r="K5" s="1" t="s">
        <v>98</v>
      </c>
      <c r="L5" s="2">
        <v>16</v>
      </c>
      <c r="M5" s="11">
        <v>16</v>
      </c>
      <c r="N5" s="11" t="s">
        <v>98</v>
      </c>
      <c r="O5" s="3" t="s">
        <v>98</v>
      </c>
      <c r="P5" s="1" t="s">
        <v>98</v>
      </c>
      <c r="Q5" s="3">
        <v>1.1000000000000001</v>
      </c>
      <c r="R5" s="11">
        <v>1.125</v>
      </c>
      <c r="S5" s="13">
        <v>0.5625</v>
      </c>
      <c r="T5" s="3">
        <v>1.97</v>
      </c>
      <c r="U5" s="13">
        <v>2</v>
      </c>
      <c r="V5" s="14" t="s">
        <v>98</v>
      </c>
      <c r="W5" s="1" t="s">
        <v>98</v>
      </c>
      <c r="X5" s="1" t="s">
        <v>98</v>
      </c>
      <c r="Y5" s="3">
        <v>2.76</v>
      </c>
      <c r="Z5" s="13">
        <v>3.1875</v>
      </c>
      <c r="AA5" s="13" t="s">
        <v>98</v>
      </c>
      <c r="AB5" s="14" t="s">
        <v>98</v>
      </c>
      <c r="AC5" s="3">
        <v>5.57</v>
      </c>
      <c r="AD5" s="1" t="s">
        <v>98</v>
      </c>
      <c r="AE5" s="14" t="s">
        <v>98</v>
      </c>
      <c r="AF5" s="3">
        <v>1.69</v>
      </c>
      <c r="AG5" s="1">
        <v>4.0599999999999996</v>
      </c>
      <c r="AH5" s="2" t="s">
        <v>98</v>
      </c>
      <c r="AI5" s="1" t="s">
        <v>98</v>
      </c>
      <c r="AJ5" s="1" t="s">
        <v>98</v>
      </c>
      <c r="AK5" s="1" t="s">
        <v>98</v>
      </c>
      <c r="AL5" s="1">
        <v>20.2</v>
      </c>
      <c r="AM5" s="4">
        <v>2380</v>
      </c>
      <c r="AN5" s="4">
        <v>255</v>
      </c>
      <c r="AO5" s="4">
        <v>143</v>
      </c>
      <c r="AP5" s="3">
        <v>6.64</v>
      </c>
      <c r="AQ5" s="4">
        <v>675</v>
      </c>
      <c r="AR5" s="4">
        <v>132</v>
      </c>
      <c r="AS5" s="2">
        <v>84.4</v>
      </c>
      <c r="AT5" s="3">
        <v>3.54</v>
      </c>
      <c r="AU5" s="15" t="s">
        <v>98</v>
      </c>
      <c r="AV5" s="14" t="s">
        <v>98</v>
      </c>
      <c r="AW5" s="14" t="s">
        <v>98</v>
      </c>
      <c r="AX5" s="2">
        <v>49.9</v>
      </c>
      <c r="AY5" s="4">
        <v>570</v>
      </c>
      <c r="AZ5" s="1" t="s">
        <v>98</v>
      </c>
      <c r="BA5" s="1" t="s">
        <v>98</v>
      </c>
      <c r="BB5" s="1" t="s">
        <v>98</v>
      </c>
      <c r="BC5" s="1" t="s">
        <v>98</v>
      </c>
      <c r="BD5" s="1" t="s">
        <v>98</v>
      </c>
      <c r="BE5" s="1" t="s">
        <v>98</v>
      </c>
      <c r="BF5" s="1" t="s">
        <v>98</v>
      </c>
      <c r="BG5" s="3">
        <v>8.81</v>
      </c>
      <c r="BH5" s="17">
        <v>0.72899999999999998</v>
      </c>
      <c r="BI5" s="16" t="s">
        <v>98</v>
      </c>
      <c r="BJ5" s="1" t="s">
        <v>98</v>
      </c>
      <c r="BK5" s="3" t="s">
        <v>98</v>
      </c>
      <c r="BL5" s="4" t="s">
        <v>98</v>
      </c>
      <c r="BM5" s="3" t="s">
        <v>98</v>
      </c>
      <c r="BN5" s="1" t="s">
        <v>98</v>
      </c>
      <c r="BO5" s="1" t="s">
        <v>98</v>
      </c>
      <c r="BP5" s="14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4" t="s">
        <v>98</v>
      </c>
      <c r="BV5" s="1" t="s">
        <v>98</v>
      </c>
      <c r="BW5" s="35" t="s">
        <v>98</v>
      </c>
      <c r="BX5" s="35" t="s">
        <v>98</v>
      </c>
      <c r="BY5" s="2">
        <v>59.7</v>
      </c>
      <c r="BZ5" s="3" t="s">
        <v>98</v>
      </c>
      <c r="CA5" s="2">
        <v>75.7</v>
      </c>
      <c r="CB5" s="35">
        <v>60.4</v>
      </c>
      <c r="CC5" s="37">
        <v>76.400000000000006</v>
      </c>
      <c r="CD5" s="1" t="s">
        <v>98</v>
      </c>
      <c r="CE5" s="11">
        <v>5.5</v>
      </c>
      <c r="CF5" s="1">
        <v>3</v>
      </c>
      <c r="CG5" s="4">
        <f>Beams!$B$11/F5</f>
        <v>208.14814814814815</v>
      </c>
      <c r="CH5" s="4">
        <f>Beams!$B$9/AO5</f>
        <v>78.6013986013986</v>
      </c>
      <c r="CI5" s="4">
        <f>Beams!$C$9/AS5</f>
        <v>133.17535545023696</v>
      </c>
      <c r="CJ5" s="4">
        <f>1.5*Beams!$B$8/(L5*T5)</f>
        <v>534.89847715736039</v>
      </c>
      <c r="CK5" s="45">
        <f xml:space="preserve"> 1.5*Beams!$C$8/((G5-T5)*Q5)</f>
        <v>757.65065384442539</v>
      </c>
      <c r="CL5" s="4">
        <f>Beams!$B$12*T5/AX5</f>
        <v>443.74348697394788</v>
      </c>
      <c r="CM5" s="4">
        <f>Beams!$B$12*Q5/AX5</f>
        <v>247.77555110220445</v>
      </c>
      <c r="CN5" s="4">
        <f t="shared" ref="CN5:CN68" si="0" xml:space="preserve"> SQRT((CG5+CH5+CI5)^2+3*(CJ5^2+CL5^2))</f>
        <v>1274.9160414626065</v>
      </c>
      <c r="CO5" s="4">
        <f t="shared" ref="CO5:CO68" si="1">SQRT((CG5+CH5+CI5)^2+3*(CK5^2+CM5^2))</f>
        <v>1443.1280727891608</v>
      </c>
      <c r="CP5" s="4"/>
      <c r="CQ5" s="3">
        <f>MIN(Beams!$B$21:$B$22)/MAX(CN5:CP5)-1</f>
        <v>12.858783830145875</v>
      </c>
    </row>
    <row r="6" spans="1:95" x14ac:dyDescent="0.55000000000000004">
      <c r="A6" s="1" t="s">
        <v>680</v>
      </c>
      <c r="B6" s="1" t="s">
        <v>683</v>
      </c>
      <c r="C6" s="1" t="s">
        <v>683</v>
      </c>
      <c r="D6" s="1" t="s">
        <v>100</v>
      </c>
      <c r="E6" s="2">
        <v>167.5</v>
      </c>
      <c r="F6" s="2">
        <v>49.2</v>
      </c>
      <c r="G6" s="2">
        <v>22</v>
      </c>
      <c r="H6" s="11">
        <v>22</v>
      </c>
      <c r="I6" s="1" t="s">
        <v>98</v>
      </c>
      <c r="J6" s="1" t="s">
        <v>98</v>
      </c>
      <c r="K6" s="1" t="s">
        <v>98</v>
      </c>
      <c r="L6" s="2">
        <v>15.9</v>
      </c>
      <c r="M6" s="11">
        <v>16</v>
      </c>
      <c r="N6" s="11" t="s">
        <v>98</v>
      </c>
      <c r="O6" s="1" t="s">
        <v>98</v>
      </c>
      <c r="P6" s="1" t="s">
        <v>98</v>
      </c>
      <c r="Q6" s="3">
        <v>1.03</v>
      </c>
      <c r="R6" s="11">
        <v>1</v>
      </c>
      <c r="S6" s="13">
        <v>0.5</v>
      </c>
      <c r="T6" s="3">
        <v>1.77</v>
      </c>
      <c r="U6" s="13">
        <v>1.75</v>
      </c>
      <c r="V6" s="1" t="s">
        <v>98</v>
      </c>
      <c r="W6" s="1" t="s">
        <v>98</v>
      </c>
      <c r="X6" s="1" t="s">
        <v>98</v>
      </c>
      <c r="Y6" s="3">
        <v>2.56</v>
      </c>
      <c r="Z6" s="13">
        <v>3</v>
      </c>
      <c r="AA6" s="13" t="s">
        <v>98</v>
      </c>
      <c r="AB6" s="1" t="s">
        <v>98</v>
      </c>
      <c r="AC6" s="3">
        <v>5.53</v>
      </c>
      <c r="AD6" s="1" t="s">
        <v>98</v>
      </c>
      <c r="AE6" s="1" t="s">
        <v>98</v>
      </c>
      <c r="AF6" s="3">
        <v>1.54</v>
      </c>
      <c r="AG6" s="3">
        <v>4.5</v>
      </c>
      <c r="AH6" s="1" t="s">
        <v>98</v>
      </c>
      <c r="AI6" s="1" t="s">
        <v>98</v>
      </c>
      <c r="AJ6" s="1" t="s">
        <v>98</v>
      </c>
      <c r="AK6" s="1" t="s">
        <v>98</v>
      </c>
      <c r="AL6" s="2">
        <v>21.4</v>
      </c>
      <c r="AM6" s="1">
        <v>2170</v>
      </c>
      <c r="AN6" s="1">
        <v>234</v>
      </c>
      <c r="AO6" s="1">
        <v>131</v>
      </c>
      <c r="AP6" s="3">
        <v>6.63</v>
      </c>
      <c r="AQ6" s="1">
        <v>600</v>
      </c>
      <c r="AR6" s="1">
        <v>118</v>
      </c>
      <c r="AS6" s="2">
        <v>75.2</v>
      </c>
      <c r="AT6" s="3">
        <v>3.49</v>
      </c>
      <c r="AU6" s="1" t="s">
        <v>98</v>
      </c>
      <c r="AV6" s="1" t="s">
        <v>98</v>
      </c>
      <c r="AW6" s="1" t="s">
        <v>98</v>
      </c>
      <c r="AX6" s="2">
        <v>37.200000000000003</v>
      </c>
      <c r="AY6" s="1">
        <v>438</v>
      </c>
      <c r="AZ6" s="1" t="s">
        <v>98</v>
      </c>
      <c r="BA6" s="1" t="s">
        <v>98</v>
      </c>
      <c r="BB6" s="1" t="s">
        <v>98</v>
      </c>
      <c r="BC6" s="1" t="s">
        <v>98</v>
      </c>
      <c r="BD6" s="1" t="s">
        <v>98</v>
      </c>
      <c r="BE6" s="1" t="s">
        <v>98</v>
      </c>
      <c r="BF6" s="1" t="s">
        <v>98</v>
      </c>
      <c r="BG6" s="3">
        <v>8.82</v>
      </c>
      <c r="BH6" s="14">
        <v>0.72299999999999998</v>
      </c>
      <c r="BI6" s="1" t="s">
        <v>98</v>
      </c>
      <c r="BJ6" s="4" t="s">
        <v>98</v>
      </c>
      <c r="BK6" s="4" t="s">
        <v>98</v>
      </c>
      <c r="BL6" s="4" t="s">
        <v>98</v>
      </c>
      <c r="BM6" s="4" t="s">
        <v>98</v>
      </c>
      <c r="BN6" s="4" t="s">
        <v>98</v>
      </c>
      <c r="BO6" s="4" t="s">
        <v>98</v>
      </c>
      <c r="BP6" s="4" t="s">
        <v>98</v>
      </c>
      <c r="BQ6" s="4" t="s">
        <v>98</v>
      </c>
      <c r="BR6" s="4" t="s">
        <v>98</v>
      </c>
      <c r="BS6" s="4" t="s">
        <v>98</v>
      </c>
      <c r="BT6" s="4" t="s">
        <v>98</v>
      </c>
      <c r="BU6" s="4" t="s">
        <v>98</v>
      </c>
      <c r="BV6" s="4" t="s">
        <v>98</v>
      </c>
      <c r="BW6" s="35" t="s">
        <v>98</v>
      </c>
      <c r="BX6" s="35" t="s">
        <v>98</v>
      </c>
      <c r="BY6" s="2">
        <v>58.9</v>
      </c>
      <c r="BZ6" s="1" t="s">
        <v>98</v>
      </c>
      <c r="CA6" s="2">
        <v>74.8</v>
      </c>
      <c r="CB6" s="2">
        <v>59.9</v>
      </c>
      <c r="CC6" s="1">
        <v>75.8</v>
      </c>
      <c r="CD6" s="1" t="s">
        <v>98</v>
      </c>
      <c r="CE6" s="11">
        <v>5.5</v>
      </c>
      <c r="CF6" s="1">
        <v>3</v>
      </c>
      <c r="CG6" s="4">
        <f>Beams!$B$11/F6</f>
        <v>228.45528455284551</v>
      </c>
      <c r="CH6" s="4">
        <f>Beams!$B$9/AO6</f>
        <v>85.801526717557252</v>
      </c>
      <c r="CI6" s="4">
        <f>Beams!$C$9/AS6</f>
        <v>149.46808510638297</v>
      </c>
      <c r="CJ6" s="4">
        <f>1.5*Beams!$B$8/(L6*T6)</f>
        <v>599.08325338450061</v>
      </c>
      <c r="CK6" s="45">
        <f xml:space="preserve"> 1.5*Beams!$C$8/((G6-T6)*Q6)</f>
        <v>809.14147497948352</v>
      </c>
      <c r="CL6" s="4">
        <f>Beams!$B$12*T6/AX6</f>
        <v>534.80645161290317</v>
      </c>
      <c r="CM6" s="4">
        <f>Beams!$B$12*Q6/AX6</f>
        <v>311.21505376344084</v>
      </c>
      <c r="CN6" s="4">
        <f t="shared" si="0"/>
        <v>1466.2185495475385</v>
      </c>
      <c r="CO6" s="4">
        <f t="shared" si="1"/>
        <v>1571.5390507978245</v>
      </c>
      <c r="CP6" s="4"/>
      <c r="CQ6" s="3">
        <f>MIN(Beams!$B$21:$B$22)/MAX(CN6:CP6)-1</f>
        <v>11.726377998590989</v>
      </c>
    </row>
    <row r="7" spans="1:95" x14ac:dyDescent="0.55000000000000004">
      <c r="A7" s="1" t="s">
        <v>680</v>
      </c>
      <c r="B7" s="1" t="s">
        <v>684</v>
      </c>
      <c r="C7" s="1" t="s">
        <v>684</v>
      </c>
      <c r="D7" s="1" t="s">
        <v>100</v>
      </c>
      <c r="E7" s="4">
        <v>145</v>
      </c>
      <c r="F7" s="2">
        <v>42.6</v>
      </c>
      <c r="G7" s="2">
        <v>21.8</v>
      </c>
      <c r="H7" s="11">
        <v>21.75</v>
      </c>
      <c r="I7" s="1" t="s">
        <v>98</v>
      </c>
      <c r="J7" s="1" t="s">
        <v>98</v>
      </c>
      <c r="K7" s="1" t="s">
        <v>98</v>
      </c>
      <c r="L7" s="2">
        <v>15.8</v>
      </c>
      <c r="M7" s="11">
        <v>15.875</v>
      </c>
      <c r="N7" s="11" t="s">
        <v>98</v>
      </c>
      <c r="O7" s="1" t="s">
        <v>98</v>
      </c>
      <c r="P7" s="1" t="s">
        <v>98</v>
      </c>
      <c r="Q7" s="14">
        <v>0.86499999999999999</v>
      </c>
      <c r="R7" s="11">
        <v>0.875</v>
      </c>
      <c r="S7" s="13">
        <v>0.4375</v>
      </c>
      <c r="T7" s="3">
        <v>1.58</v>
      </c>
      <c r="U7" s="13">
        <v>1.5625</v>
      </c>
      <c r="V7" s="1" t="s">
        <v>98</v>
      </c>
      <c r="W7" s="1" t="s">
        <v>98</v>
      </c>
      <c r="X7" s="1" t="s">
        <v>98</v>
      </c>
      <c r="Y7" s="3">
        <v>2.36</v>
      </c>
      <c r="Z7" s="13">
        <v>2.8125</v>
      </c>
      <c r="AA7" s="13" t="s">
        <v>98</v>
      </c>
      <c r="AB7" s="1" t="s">
        <v>98</v>
      </c>
      <c r="AC7" s="3">
        <v>5.26</v>
      </c>
      <c r="AD7" s="1" t="s">
        <v>98</v>
      </c>
      <c r="AE7" s="1" t="s">
        <v>98</v>
      </c>
      <c r="AF7" s="3">
        <v>1.35</v>
      </c>
      <c r="AG7" s="3">
        <v>5.0199999999999996</v>
      </c>
      <c r="AH7" s="1" t="s">
        <v>98</v>
      </c>
      <c r="AI7" s="1" t="s">
        <v>98</v>
      </c>
      <c r="AJ7" s="1" t="s">
        <v>98</v>
      </c>
      <c r="AK7" s="1" t="s">
        <v>98</v>
      </c>
      <c r="AL7" s="2">
        <v>25.2</v>
      </c>
      <c r="AM7" s="1">
        <v>1830</v>
      </c>
      <c r="AN7" s="1">
        <v>196</v>
      </c>
      <c r="AO7" s="1">
        <v>111</v>
      </c>
      <c r="AP7" s="3">
        <v>6.54</v>
      </c>
      <c r="AQ7" s="1">
        <v>521</v>
      </c>
      <c r="AR7" s="1">
        <v>102</v>
      </c>
      <c r="AS7" s="2">
        <v>65.900000000000006</v>
      </c>
      <c r="AT7" s="3">
        <v>3.49</v>
      </c>
      <c r="AU7" s="1" t="s">
        <v>98</v>
      </c>
      <c r="AV7" s="1" t="s">
        <v>98</v>
      </c>
      <c r="AW7" s="1" t="s">
        <v>98</v>
      </c>
      <c r="AX7" s="2">
        <v>25.4</v>
      </c>
      <c r="AY7" s="1">
        <v>275</v>
      </c>
      <c r="AZ7" s="1" t="s">
        <v>98</v>
      </c>
      <c r="BA7" s="1" t="s">
        <v>98</v>
      </c>
      <c r="BB7" s="1" t="s">
        <v>98</v>
      </c>
      <c r="BC7" s="1" t="s">
        <v>98</v>
      </c>
      <c r="BD7" s="1" t="s">
        <v>98</v>
      </c>
      <c r="BE7" s="1" t="s">
        <v>98</v>
      </c>
      <c r="BF7" s="1" t="s">
        <v>98</v>
      </c>
      <c r="BG7" s="3">
        <v>8.66</v>
      </c>
      <c r="BH7" s="14">
        <v>0.73299999999999998</v>
      </c>
      <c r="BI7" s="1" t="s">
        <v>98</v>
      </c>
      <c r="BJ7" s="4" t="s">
        <v>98</v>
      </c>
      <c r="BK7" s="4" t="s">
        <v>98</v>
      </c>
      <c r="BL7" s="4" t="s">
        <v>98</v>
      </c>
      <c r="BM7" s="4" t="s">
        <v>98</v>
      </c>
      <c r="BN7" s="4" t="s">
        <v>98</v>
      </c>
      <c r="BO7" s="4" t="s">
        <v>98</v>
      </c>
      <c r="BP7" s="4" t="s">
        <v>98</v>
      </c>
      <c r="BQ7" s="4" t="s">
        <v>98</v>
      </c>
      <c r="BR7" s="4" t="s">
        <v>98</v>
      </c>
      <c r="BS7" s="4" t="s">
        <v>98</v>
      </c>
      <c r="BT7" s="4" t="s">
        <v>98</v>
      </c>
      <c r="BU7" s="4" t="s">
        <v>98</v>
      </c>
      <c r="BV7" s="4" t="s">
        <v>98</v>
      </c>
      <c r="BW7" s="35" t="s">
        <v>98</v>
      </c>
      <c r="BX7" s="35" t="s">
        <v>98</v>
      </c>
      <c r="BY7" s="2">
        <v>58.4</v>
      </c>
      <c r="BZ7" s="1" t="s">
        <v>98</v>
      </c>
      <c r="CA7" s="2">
        <v>74.2</v>
      </c>
      <c r="CB7" s="2">
        <v>59.400000000000006</v>
      </c>
      <c r="CC7" s="1">
        <v>75.2</v>
      </c>
      <c r="CD7" s="1" t="s">
        <v>98</v>
      </c>
      <c r="CE7" s="11">
        <v>5.5</v>
      </c>
      <c r="CF7" s="1">
        <v>3</v>
      </c>
      <c r="CG7" s="4">
        <f>Beams!$B$11/F7</f>
        <v>263.84976525821594</v>
      </c>
      <c r="CH7" s="4">
        <f>Beams!$B$9/AO7</f>
        <v>101.26126126126127</v>
      </c>
      <c r="CI7" s="4">
        <f>Beams!$C$9/AS7</f>
        <v>170.56145675265552</v>
      </c>
      <c r="CJ7" s="4">
        <f>1.5*Beams!$B$8/(L7*T7)</f>
        <v>675.37253645249154</v>
      </c>
      <c r="CK7" s="45">
        <f xml:space="preserve"> 1.5*Beams!$C$8/((G7-T7)*Q7)</f>
        <v>963.96288228332287</v>
      </c>
      <c r="CL7" s="4">
        <f>Beams!$B$12*T7/AX7</f>
        <v>699.1811023622048</v>
      </c>
      <c r="CM7" s="4">
        <f>Beams!$B$12*Q7/AX7</f>
        <v>382.77952755905517</v>
      </c>
      <c r="CN7" s="4">
        <f t="shared" si="0"/>
        <v>1766.887613862023</v>
      </c>
      <c r="CO7" s="4">
        <f t="shared" si="1"/>
        <v>1874.614313598893</v>
      </c>
      <c r="CP7" s="4"/>
      <c r="CQ7" s="3">
        <f>MIN(Beams!$B$21:$B$22)/MAX(CN7:CP7)-1</f>
        <v>9.6688612451720317</v>
      </c>
    </row>
    <row r="8" spans="1:95" x14ac:dyDescent="0.55000000000000004">
      <c r="A8" s="1" t="s">
        <v>680</v>
      </c>
      <c r="B8" s="1" t="s">
        <v>685</v>
      </c>
      <c r="C8" s="1" t="s">
        <v>685</v>
      </c>
      <c r="D8" s="1" t="s">
        <v>100</v>
      </c>
      <c r="E8" s="4">
        <v>131</v>
      </c>
      <c r="F8" s="2">
        <v>38.5</v>
      </c>
      <c r="G8" s="2">
        <v>21.7</v>
      </c>
      <c r="H8" s="11">
        <v>21.625</v>
      </c>
      <c r="I8" s="1" t="s">
        <v>98</v>
      </c>
      <c r="J8" s="1" t="s">
        <v>98</v>
      </c>
      <c r="K8" s="1" t="s">
        <v>98</v>
      </c>
      <c r="L8" s="2">
        <v>15.8</v>
      </c>
      <c r="M8" s="11">
        <v>15.75</v>
      </c>
      <c r="N8" s="11" t="s">
        <v>98</v>
      </c>
      <c r="O8" s="1" t="s">
        <v>98</v>
      </c>
      <c r="P8" s="1" t="s">
        <v>98</v>
      </c>
      <c r="Q8" s="14">
        <v>0.78500000000000003</v>
      </c>
      <c r="R8" s="11">
        <v>0.8125</v>
      </c>
      <c r="S8" s="13">
        <v>0.4375</v>
      </c>
      <c r="T8" s="3">
        <v>1.42</v>
      </c>
      <c r="U8" s="13">
        <v>1.4375</v>
      </c>
      <c r="V8" s="1" t="s">
        <v>98</v>
      </c>
      <c r="W8" s="1" t="s">
        <v>98</v>
      </c>
      <c r="X8" s="1" t="s">
        <v>98</v>
      </c>
      <c r="Y8" s="3">
        <v>2.2000000000000002</v>
      </c>
      <c r="Z8" s="18">
        <v>2.625</v>
      </c>
      <c r="AA8" s="13" t="s">
        <v>98</v>
      </c>
      <c r="AB8" s="1" t="s">
        <v>98</v>
      </c>
      <c r="AC8" s="3">
        <v>5.19</v>
      </c>
      <c r="AD8" s="1" t="s">
        <v>98</v>
      </c>
      <c r="AE8" s="1" t="s">
        <v>98</v>
      </c>
      <c r="AF8" s="3">
        <v>1.22</v>
      </c>
      <c r="AG8" s="3">
        <v>5.57</v>
      </c>
      <c r="AH8" s="1" t="s">
        <v>98</v>
      </c>
      <c r="AI8" s="1" t="s">
        <v>98</v>
      </c>
      <c r="AJ8" s="1" t="s">
        <v>98</v>
      </c>
      <c r="AK8" s="1" t="s">
        <v>98</v>
      </c>
      <c r="AL8" s="2">
        <v>27.6</v>
      </c>
      <c r="AM8" s="1">
        <v>1640</v>
      </c>
      <c r="AN8" s="1">
        <v>176</v>
      </c>
      <c r="AO8" s="2">
        <v>99.4</v>
      </c>
      <c r="AP8" s="3">
        <v>6.53</v>
      </c>
      <c r="AQ8" s="1">
        <v>462</v>
      </c>
      <c r="AR8" s="2">
        <v>90.9</v>
      </c>
      <c r="AS8" s="2">
        <v>58.6</v>
      </c>
      <c r="AT8" s="3">
        <v>3.47</v>
      </c>
      <c r="AU8" s="1" t="s">
        <v>98</v>
      </c>
      <c r="AV8" s="1" t="s">
        <v>98</v>
      </c>
      <c r="AW8" s="1" t="s">
        <v>98</v>
      </c>
      <c r="AX8" s="2">
        <v>18.600000000000001</v>
      </c>
      <c r="AY8" s="1">
        <v>200</v>
      </c>
      <c r="AZ8" s="1" t="s">
        <v>98</v>
      </c>
      <c r="BA8" s="1" t="s">
        <v>98</v>
      </c>
      <c r="BB8" s="1" t="s">
        <v>98</v>
      </c>
      <c r="BC8" s="1" t="s">
        <v>98</v>
      </c>
      <c r="BD8" s="1" t="s">
        <v>98</v>
      </c>
      <c r="BE8" s="1" t="s">
        <v>98</v>
      </c>
      <c r="BF8" s="1" t="s">
        <v>98</v>
      </c>
      <c r="BG8" s="3">
        <v>8.64</v>
      </c>
      <c r="BH8" s="14">
        <v>0.73099999999999998</v>
      </c>
      <c r="BI8" s="1" t="s">
        <v>98</v>
      </c>
      <c r="BJ8" s="4" t="s">
        <v>98</v>
      </c>
      <c r="BK8" s="4" t="s">
        <v>98</v>
      </c>
      <c r="BL8" s="4" t="s">
        <v>98</v>
      </c>
      <c r="BM8" s="4" t="s">
        <v>98</v>
      </c>
      <c r="BN8" s="4" t="s">
        <v>98</v>
      </c>
      <c r="BO8" s="4" t="s">
        <v>98</v>
      </c>
      <c r="BP8" s="4" t="s">
        <v>98</v>
      </c>
      <c r="BQ8" s="4" t="s">
        <v>98</v>
      </c>
      <c r="BR8" s="4" t="s">
        <v>98</v>
      </c>
      <c r="BS8" s="4" t="s">
        <v>98</v>
      </c>
      <c r="BT8" s="4" t="s">
        <v>98</v>
      </c>
      <c r="BU8" s="4" t="s">
        <v>98</v>
      </c>
      <c r="BV8" s="4" t="s">
        <v>98</v>
      </c>
      <c r="BW8" s="35" t="s">
        <v>98</v>
      </c>
      <c r="BX8" s="35" t="s">
        <v>98</v>
      </c>
      <c r="BY8" s="2">
        <v>58.2</v>
      </c>
      <c r="BZ8" s="1" t="s">
        <v>98</v>
      </c>
      <c r="CA8" s="2">
        <v>74</v>
      </c>
      <c r="CB8" s="2">
        <v>59.2</v>
      </c>
      <c r="CC8" s="2">
        <v>75</v>
      </c>
      <c r="CD8" s="1" t="s">
        <v>98</v>
      </c>
      <c r="CE8" s="11">
        <v>5.5</v>
      </c>
      <c r="CF8" s="1">
        <v>3</v>
      </c>
      <c r="CG8" s="4">
        <f>Beams!$B$11/F8</f>
        <v>291.94805194805195</v>
      </c>
      <c r="CH8" s="4">
        <f>Beams!$B$9/AO8</f>
        <v>113.07847082494969</v>
      </c>
      <c r="CI8" s="4">
        <f>Beams!$C$9/AS8</f>
        <v>191.80887372013652</v>
      </c>
      <c r="CJ8" s="4">
        <f>1.5*Beams!$B$8/(L8*T8)</f>
        <v>751.47085041896946</v>
      </c>
      <c r="CK8" s="45">
        <f xml:space="preserve"> 1.5*Beams!$C$8/((G8-T8)*Q8)</f>
        <v>1059.0585308860664</v>
      </c>
      <c r="CL8" s="4">
        <f>Beams!$B$12*T8/AX8</f>
        <v>858.10752688172033</v>
      </c>
      <c r="CM8" s="4">
        <f>Beams!$B$12*Q8/AX8</f>
        <v>474.37634408602145</v>
      </c>
      <c r="CN8" s="4">
        <f t="shared" si="0"/>
        <v>2063.8273645507602</v>
      </c>
      <c r="CO8" s="4">
        <f t="shared" si="1"/>
        <v>2096.6941010839037</v>
      </c>
      <c r="CP8" s="4"/>
      <c r="CQ8" s="3">
        <f>MIN(Beams!$B$21:$B$22)/MAX(CN8:CP8)-1</f>
        <v>8.5388259020048896</v>
      </c>
    </row>
    <row r="9" spans="1:95" x14ac:dyDescent="0.55000000000000004">
      <c r="A9" s="1" t="s">
        <v>680</v>
      </c>
      <c r="B9" s="1" t="s">
        <v>686</v>
      </c>
      <c r="C9" s="1" t="s">
        <v>686</v>
      </c>
      <c r="D9" s="1" t="s">
        <v>100</v>
      </c>
      <c r="E9" s="4">
        <v>115</v>
      </c>
      <c r="F9" s="2">
        <v>33.9</v>
      </c>
      <c r="G9" s="2">
        <v>21.5</v>
      </c>
      <c r="H9" s="11">
        <v>21.5</v>
      </c>
      <c r="I9" s="1" t="s">
        <v>98</v>
      </c>
      <c r="J9" s="1" t="s">
        <v>98</v>
      </c>
      <c r="K9" s="1" t="s">
        <v>98</v>
      </c>
      <c r="L9" s="2">
        <v>15.8</v>
      </c>
      <c r="M9" s="11">
        <v>15.75</v>
      </c>
      <c r="N9" s="11" t="s">
        <v>98</v>
      </c>
      <c r="O9" s="1" t="s">
        <v>98</v>
      </c>
      <c r="P9" s="1" t="s">
        <v>98</v>
      </c>
      <c r="Q9" s="14">
        <v>0.71</v>
      </c>
      <c r="R9" s="11">
        <v>0.6875</v>
      </c>
      <c r="S9" s="13">
        <v>0.375</v>
      </c>
      <c r="T9" s="3">
        <v>1.22</v>
      </c>
      <c r="U9" s="13">
        <v>1.25</v>
      </c>
      <c r="V9" s="1" t="s">
        <v>98</v>
      </c>
      <c r="W9" s="1" t="s">
        <v>98</v>
      </c>
      <c r="X9" s="1" t="s">
        <v>98</v>
      </c>
      <c r="Y9" s="3">
        <v>2.0099999999999998</v>
      </c>
      <c r="Z9" s="18">
        <v>2.4375</v>
      </c>
      <c r="AA9" s="13" t="s">
        <v>98</v>
      </c>
      <c r="AB9" s="1" t="s">
        <v>98</v>
      </c>
      <c r="AC9" s="3">
        <v>5.17</v>
      </c>
      <c r="AD9" s="1" t="s">
        <v>98</v>
      </c>
      <c r="AE9" s="1" t="s">
        <v>98</v>
      </c>
      <c r="AF9" s="3">
        <v>1.07</v>
      </c>
      <c r="AG9" s="3">
        <v>6.45</v>
      </c>
      <c r="AH9" s="1" t="s">
        <v>98</v>
      </c>
      <c r="AI9" s="1" t="s">
        <v>98</v>
      </c>
      <c r="AJ9" s="1" t="s">
        <v>98</v>
      </c>
      <c r="AK9" s="1" t="s">
        <v>98</v>
      </c>
      <c r="AL9" s="2">
        <v>30.3</v>
      </c>
      <c r="AM9" s="1">
        <v>1440</v>
      </c>
      <c r="AN9" s="1">
        <v>157</v>
      </c>
      <c r="AO9" s="2">
        <v>88.6</v>
      </c>
      <c r="AP9" s="3">
        <v>6.53</v>
      </c>
      <c r="AQ9" s="1">
        <v>398</v>
      </c>
      <c r="AR9" s="2">
        <v>78.3</v>
      </c>
      <c r="AS9" s="2">
        <v>50.5</v>
      </c>
      <c r="AT9" s="3">
        <v>3.43</v>
      </c>
      <c r="AU9" s="1" t="s">
        <v>98</v>
      </c>
      <c r="AV9" s="1" t="s">
        <v>98</v>
      </c>
      <c r="AW9" s="1" t="s">
        <v>98</v>
      </c>
      <c r="AX9" s="2">
        <v>12.4</v>
      </c>
      <c r="AY9" s="1">
        <v>139</v>
      </c>
      <c r="AZ9" s="1" t="s">
        <v>98</v>
      </c>
      <c r="BA9" s="1" t="s">
        <v>98</v>
      </c>
      <c r="BB9" s="1" t="s">
        <v>98</v>
      </c>
      <c r="BC9" s="1" t="s">
        <v>98</v>
      </c>
      <c r="BD9" s="1" t="s">
        <v>98</v>
      </c>
      <c r="BE9" s="1" t="s">
        <v>98</v>
      </c>
      <c r="BF9" s="1" t="s">
        <v>98</v>
      </c>
      <c r="BG9" s="3">
        <v>8.67</v>
      </c>
      <c r="BH9" s="14">
        <v>0.72299999999999998</v>
      </c>
      <c r="BI9" s="1" t="s">
        <v>98</v>
      </c>
      <c r="BJ9" s="4" t="s">
        <v>98</v>
      </c>
      <c r="BK9" s="4" t="s">
        <v>98</v>
      </c>
      <c r="BL9" s="4" t="s">
        <v>98</v>
      </c>
      <c r="BM9" s="4" t="s">
        <v>98</v>
      </c>
      <c r="BN9" s="4" t="s">
        <v>98</v>
      </c>
      <c r="BO9" s="4" t="s">
        <v>98</v>
      </c>
      <c r="BP9" s="4" t="s">
        <v>98</v>
      </c>
      <c r="BQ9" s="4" t="s">
        <v>98</v>
      </c>
      <c r="BR9" s="4" t="s">
        <v>98</v>
      </c>
      <c r="BS9" s="4" t="s">
        <v>98</v>
      </c>
      <c r="BT9" s="4" t="s">
        <v>98</v>
      </c>
      <c r="BU9" s="4" t="s">
        <v>98</v>
      </c>
      <c r="BV9" s="4" t="s">
        <v>98</v>
      </c>
      <c r="BW9" s="35" t="s">
        <v>98</v>
      </c>
      <c r="BX9" s="35" t="s">
        <v>98</v>
      </c>
      <c r="BY9" s="2">
        <v>57.8</v>
      </c>
      <c r="BZ9" s="1" t="s">
        <v>98</v>
      </c>
      <c r="CA9" s="2">
        <v>73.599999999999994</v>
      </c>
      <c r="CB9" s="2">
        <v>58.8</v>
      </c>
      <c r="CC9" s="1">
        <v>74.599999999999994</v>
      </c>
      <c r="CD9" s="1" t="s">
        <v>98</v>
      </c>
      <c r="CE9" s="11">
        <v>5.5</v>
      </c>
      <c r="CF9" s="1">
        <v>3</v>
      </c>
      <c r="CG9" s="4">
        <f>Beams!$B$11/F9</f>
        <v>331.56342182890859</v>
      </c>
      <c r="CH9" s="4">
        <f>Beams!$B$9/AO9</f>
        <v>126.86230248306998</v>
      </c>
      <c r="CI9" s="4">
        <f>Beams!$C$9/AS9</f>
        <v>222.57425742574259</v>
      </c>
      <c r="CJ9" s="4">
        <f>1.5*Beams!$B$8/(L9*T9)</f>
        <v>874.66279311060384</v>
      </c>
      <c r="CK9" s="45">
        <f xml:space="preserve"> 1.5*Beams!$C$8/((G9-T9)*Q9)</f>
        <v>1170.9309109092424</v>
      </c>
      <c r="CL9" s="4">
        <f>Beams!$B$12*T9/AX9</f>
        <v>1105.8709677419354</v>
      </c>
      <c r="CM9" s="4">
        <f>Beams!$B$12*Q9/AX9</f>
        <v>643.58064516129025</v>
      </c>
      <c r="CN9" s="4">
        <f t="shared" si="0"/>
        <v>2535.2944152437917</v>
      </c>
      <c r="CO9" s="4">
        <f t="shared" si="1"/>
        <v>2412.3819577284376</v>
      </c>
      <c r="CP9" s="4"/>
      <c r="CQ9" s="3">
        <f>MIN(Beams!$B$21:$B$22)/MAX(CN9:CP9)-1</f>
        <v>6.8886301645076662</v>
      </c>
    </row>
    <row r="10" spans="1:95" x14ac:dyDescent="0.55000000000000004">
      <c r="A10" s="1" t="s">
        <v>680</v>
      </c>
      <c r="B10" s="1" t="s">
        <v>687</v>
      </c>
      <c r="C10" s="1" t="s">
        <v>687</v>
      </c>
      <c r="D10" s="1" t="s">
        <v>94</v>
      </c>
      <c r="E10" s="2">
        <v>327.5</v>
      </c>
      <c r="F10" s="2">
        <v>96.4</v>
      </c>
      <c r="G10" s="2">
        <v>21.8</v>
      </c>
      <c r="H10" s="11">
        <v>21.75</v>
      </c>
      <c r="I10" s="1" t="s">
        <v>98</v>
      </c>
      <c r="J10" s="1" t="s">
        <v>98</v>
      </c>
      <c r="K10" s="1" t="s">
        <v>98</v>
      </c>
      <c r="L10" s="2">
        <v>16.899999999999999</v>
      </c>
      <c r="M10" s="11">
        <v>16.875</v>
      </c>
      <c r="N10" s="1" t="s">
        <v>98</v>
      </c>
      <c r="O10" s="1" t="s">
        <v>98</v>
      </c>
      <c r="P10" s="1" t="s">
        <v>98</v>
      </c>
      <c r="Q10" s="3">
        <v>1.97</v>
      </c>
      <c r="R10" s="11">
        <v>2</v>
      </c>
      <c r="S10" s="13">
        <v>1</v>
      </c>
      <c r="T10" s="3">
        <v>3.54</v>
      </c>
      <c r="U10" s="13">
        <v>3.5625</v>
      </c>
      <c r="V10" s="1" t="s">
        <v>98</v>
      </c>
      <c r="W10" s="1" t="s">
        <v>98</v>
      </c>
      <c r="X10" s="1" t="s">
        <v>98</v>
      </c>
      <c r="Y10" s="3">
        <v>4.72</v>
      </c>
      <c r="Z10" s="13">
        <v>4.8125</v>
      </c>
      <c r="AA10" s="11" t="s">
        <v>98</v>
      </c>
      <c r="AB10" s="1" t="s">
        <v>98</v>
      </c>
      <c r="AC10" s="3">
        <v>5.85</v>
      </c>
      <c r="AD10" s="1" t="s">
        <v>98</v>
      </c>
      <c r="AE10" s="1" t="s">
        <v>98</v>
      </c>
      <c r="AF10" s="3">
        <v>2.85</v>
      </c>
      <c r="AG10" s="3">
        <v>2.39</v>
      </c>
      <c r="AH10" s="1" t="s">
        <v>98</v>
      </c>
      <c r="AI10" s="1" t="s">
        <v>98</v>
      </c>
      <c r="AJ10" s="1" t="s">
        <v>98</v>
      </c>
      <c r="AK10" s="1" t="s">
        <v>98</v>
      </c>
      <c r="AL10" s="2">
        <v>11.1</v>
      </c>
      <c r="AM10" s="1">
        <v>3730</v>
      </c>
      <c r="AN10" s="1">
        <v>426</v>
      </c>
      <c r="AO10" s="4">
        <v>234</v>
      </c>
      <c r="AP10" s="3">
        <v>6.22</v>
      </c>
      <c r="AQ10" s="1">
        <v>1440</v>
      </c>
      <c r="AR10" s="4">
        <v>271</v>
      </c>
      <c r="AS10" s="4">
        <v>170</v>
      </c>
      <c r="AT10" s="3">
        <v>3.86</v>
      </c>
      <c r="AU10" s="1" t="s">
        <v>98</v>
      </c>
      <c r="AV10" s="1" t="s">
        <v>98</v>
      </c>
      <c r="AW10" s="1" t="s">
        <v>98</v>
      </c>
      <c r="AX10" s="4">
        <v>293</v>
      </c>
      <c r="AY10" s="1">
        <v>3190</v>
      </c>
      <c r="AZ10" s="1" t="s">
        <v>98</v>
      </c>
      <c r="BA10" s="1" t="s">
        <v>98</v>
      </c>
      <c r="BB10" s="1" t="s">
        <v>98</v>
      </c>
      <c r="BC10" s="1" t="s">
        <v>98</v>
      </c>
      <c r="BD10" s="1" t="s">
        <v>98</v>
      </c>
      <c r="BE10" s="1" t="s">
        <v>98</v>
      </c>
      <c r="BF10" s="1" t="s">
        <v>98</v>
      </c>
      <c r="BG10" s="3">
        <v>8.3800000000000008</v>
      </c>
      <c r="BH10" s="14">
        <v>0.76300000000000001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98</v>
      </c>
      <c r="BR10" s="1" t="s">
        <v>98</v>
      </c>
      <c r="BS10" s="1" t="s">
        <v>98</v>
      </c>
      <c r="BT10" s="1" t="s">
        <v>98</v>
      </c>
      <c r="BU10" s="1" t="s">
        <v>98</v>
      </c>
      <c r="BV10" s="1" t="s">
        <v>98</v>
      </c>
      <c r="BW10" s="1" t="s">
        <v>98</v>
      </c>
      <c r="BX10" s="1" t="s">
        <v>98</v>
      </c>
      <c r="BY10" s="2">
        <v>59.5</v>
      </c>
      <c r="BZ10" s="1" t="s">
        <v>98</v>
      </c>
      <c r="CA10" s="2">
        <v>76.400000000000006</v>
      </c>
      <c r="CB10" s="2">
        <v>60.500000000000007</v>
      </c>
      <c r="CC10" s="1">
        <v>77.400000000000006</v>
      </c>
      <c r="CD10" s="1" t="s">
        <v>98</v>
      </c>
      <c r="CE10" s="11">
        <v>7.5</v>
      </c>
      <c r="CF10" s="1">
        <v>3</v>
      </c>
      <c r="CG10" s="4">
        <f>Beams!$B$11/F10</f>
        <v>116.59751037344398</v>
      </c>
      <c r="CH10" s="4">
        <f>Beams!$B$9/AO10</f>
        <v>48.034188034188034</v>
      </c>
      <c r="CI10" s="4">
        <f>Beams!$C$9/AS10</f>
        <v>66.117647058823536</v>
      </c>
      <c r="CJ10" s="4">
        <f>1.5*Beams!$B$8/(L10*T10)</f>
        <v>281.81727008324145</v>
      </c>
      <c r="CK10" s="45">
        <f xml:space="preserve"> 1.5*Beams!$C$8/((G10-T10)*Q10)</f>
        <v>468.69527023646037</v>
      </c>
      <c r="CL10" s="4">
        <f>Beams!$B$12*T10/AX10</f>
        <v>135.80068259385666</v>
      </c>
      <c r="CM10" s="4">
        <f>Beams!$B$12*Q10/AX10</f>
        <v>75.572696245733781</v>
      </c>
      <c r="CN10" s="4">
        <f t="shared" si="0"/>
        <v>588.92585081959328</v>
      </c>
      <c r="CO10" s="4">
        <f t="shared" si="1"/>
        <v>854.05194614428069</v>
      </c>
      <c r="CP10" s="4"/>
      <c r="CQ10" s="3">
        <f>MIN(Beams!$B$21:$B$22)/MAX(CN10:CP10)-1</f>
        <v>22.417779316928417</v>
      </c>
    </row>
    <row r="11" spans="1:95" x14ac:dyDescent="0.55000000000000004">
      <c r="A11" s="1" t="s">
        <v>680</v>
      </c>
      <c r="B11" s="1" t="s">
        <v>688</v>
      </c>
      <c r="C11" s="1" t="s">
        <v>688</v>
      </c>
      <c r="D11" s="1" t="s">
        <v>94</v>
      </c>
      <c r="E11" s="2">
        <v>296.5</v>
      </c>
      <c r="F11" s="2">
        <v>87.2</v>
      </c>
      <c r="G11" s="2">
        <v>21.5</v>
      </c>
      <c r="H11" s="11">
        <v>21.5</v>
      </c>
      <c r="I11" s="1" t="s">
        <v>98</v>
      </c>
      <c r="J11" s="1" t="s">
        <v>98</v>
      </c>
      <c r="K11" s="1" t="s">
        <v>98</v>
      </c>
      <c r="L11" s="2">
        <v>16.7</v>
      </c>
      <c r="M11" s="11">
        <v>16.75</v>
      </c>
      <c r="N11" s="11" t="s">
        <v>98</v>
      </c>
      <c r="O11" s="1" t="s">
        <v>98</v>
      </c>
      <c r="P11" s="1" t="s">
        <v>98</v>
      </c>
      <c r="Q11" s="3">
        <v>1.79</v>
      </c>
      <c r="R11" s="11">
        <v>1.8125</v>
      </c>
      <c r="S11" s="13">
        <v>0.9375</v>
      </c>
      <c r="T11" s="3">
        <v>3.23</v>
      </c>
      <c r="U11" s="13">
        <v>3.25</v>
      </c>
      <c r="V11" s="1" t="s">
        <v>98</v>
      </c>
      <c r="W11" s="1" t="s">
        <v>98</v>
      </c>
      <c r="X11" s="1" t="s">
        <v>98</v>
      </c>
      <c r="Y11" s="3">
        <v>4.41</v>
      </c>
      <c r="Z11" s="13">
        <v>4.5</v>
      </c>
      <c r="AA11" s="13" t="s">
        <v>98</v>
      </c>
      <c r="AB11" s="1" t="s">
        <v>98</v>
      </c>
      <c r="AC11" s="3">
        <v>5.66</v>
      </c>
      <c r="AD11" s="1" t="s">
        <v>98</v>
      </c>
      <c r="AE11" s="1" t="s">
        <v>98</v>
      </c>
      <c r="AF11" s="3">
        <v>2.61</v>
      </c>
      <c r="AG11" s="3">
        <v>2.58</v>
      </c>
      <c r="AH11" s="1" t="s">
        <v>98</v>
      </c>
      <c r="AI11" s="1" t="s">
        <v>98</v>
      </c>
      <c r="AJ11" s="1" t="s">
        <v>98</v>
      </c>
      <c r="AK11" s="1" t="s">
        <v>98</v>
      </c>
      <c r="AL11" s="2">
        <v>12</v>
      </c>
      <c r="AM11" s="1">
        <v>3310</v>
      </c>
      <c r="AN11" s="1">
        <v>379</v>
      </c>
      <c r="AO11" s="1">
        <v>209</v>
      </c>
      <c r="AP11" s="3">
        <v>6.16</v>
      </c>
      <c r="AQ11" s="1">
        <v>1260</v>
      </c>
      <c r="AR11" s="1">
        <v>240</v>
      </c>
      <c r="AS11" s="1">
        <v>151</v>
      </c>
      <c r="AT11" s="3">
        <v>3.8</v>
      </c>
      <c r="AU11" s="1" t="s">
        <v>98</v>
      </c>
      <c r="AV11" s="1" t="s">
        <v>98</v>
      </c>
      <c r="AW11" s="1" t="s">
        <v>98</v>
      </c>
      <c r="AX11" s="1">
        <v>221</v>
      </c>
      <c r="AY11" s="1">
        <v>2340</v>
      </c>
      <c r="AZ11" s="1" t="s">
        <v>98</v>
      </c>
      <c r="BA11" s="1" t="s">
        <v>98</v>
      </c>
      <c r="BB11" s="1" t="s">
        <v>98</v>
      </c>
      <c r="BC11" s="1" t="s">
        <v>98</v>
      </c>
      <c r="BD11" s="1" t="s">
        <v>98</v>
      </c>
      <c r="BE11" s="1" t="s">
        <v>98</v>
      </c>
      <c r="BF11" s="1" t="s">
        <v>98</v>
      </c>
      <c r="BG11" s="3">
        <v>8.2899999999999991</v>
      </c>
      <c r="BH11" s="14">
        <v>0.76200000000000001</v>
      </c>
      <c r="BI11" s="1" t="s">
        <v>98</v>
      </c>
      <c r="BJ11" s="4" t="s">
        <v>98</v>
      </c>
      <c r="BK11" s="4" t="s">
        <v>98</v>
      </c>
      <c r="BL11" s="4" t="s">
        <v>98</v>
      </c>
      <c r="BM11" s="4" t="s">
        <v>98</v>
      </c>
      <c r="BN11" s="4" t="s">
        <v>98</v>
      </c>
      <c r="BO11" s="4" t="s">
        <v>98</v>
      </c>
      <c r="BP11" s="4" t="s">
        <v>98</v>
      </c>
      <c r="BQ11" s="4" t="s">
        <v>98</v>
      </c>
      <c r="BR11" s="4" t="s">
        <v>98</v>
      </c>
      <c r="BS11" s="4" t="s">
        <v>98</v>
      </c>
      <c r="BT11" s="4" t="s">
        <v>98</v>
      </c>
      <c r="BU11" s="4" t="s">
        <v>98</v>
      </c>
      <c r="BV11" s="4" t="s">
        <v>98</v>
      </c>
      <c r="BW11" s="35" t="s">
        <v>98</v>
      </c>
      <c r="BX11" s="35" t="s">
        <v>98</v>
      </c>
      <c r="BY11" s="2">
        <v>58.7</v>
      </c>
      <c r="BZ11" s="1" t="s">
        <v>98</v>
      </c>
      <c r="CA11" s="2">
        <v>75.400000000000006</v>
      </c>
      <c r="CB11" s="2">
        <v>59.7</v>
      </c>
      <c r="CC11" s="1">
        <v>76.400000000000006</v>
      </c>
      <c r="CD11" s="1" t="s">
        <v>98</v>
      </c>
      <c r="CE11" s="11">
        <v>7.5</v>
      </c>
      <c r="CF11" s="1">
        <v>3</v>
      </c>
      <c r="CG11" s="4">
        <f>Beams!$B$11/F11</f>
        <v>128.89908256880733</v>
      </c>
      <c r="CH11" s="4">
        <f>Beams!$B$9/AO11</f>
        <v>53.779904306220097</v>
      </c>
      <c r="CI11" s="4">
        <f>Beams!$C$9/AS11</f>
        <v>74.437086092715234</v>
      </c>
      <c r="CJ11" s="4">
        <f>1.5*Beams!$B$8/(L11*T11)</f>
        <v>312.5637270350939</v>
      </c>
      <c r="CK11" s="45">
        <f xml:space="preserve"> 1.5*Beams!$C$8/((G11-T11)*Q11)</f>
        <v>515.54430286851789</v>
      </c>
      <c r="CL11" s="4">
        <f>Beams!$B$12*T11/AX11</f>
        <v>164.27692307692305</v>
      </c>
      <c r="CM11" s="4">
        <f>Beams!$B$12*Q11/AX11</f>
        <v>91.038914027149332</v>
      </c>
      <c r="CN11" s="4">
        <f t="shared" si="0"/>
        <v>663.44377886858172</v>
      </c>
      <c r="CO11" s="4">
        <f t="shared" si="1"/>
        <v>942.51297669615133</v>
      </c>
      <c r="CP11" s="4"/>
      <c r="CQ11" s="3">
        <f>MIN(Beams!$B$21:$B$22)/MAX(CN11:CP11)-1</f>
        <v>20.219866988046391</v>
      </c>
    </row>
    <row r="12" spans="1:95" x14ac:dyDescent="0.55000000000000004">
      <c r="A12" s="1" t="s">
        <v>680</v>
      </c>
      <c r="B12" s="1" t="s">
        <v>689</v>
      </c>
      <c r="C12" s="1" t="s">
        <v>689</v>
      </c>
      <c r="D12" s="1" t="s">
        <v>94</v>
      </c>
      <c r="E12" s="2">
        <v>251.5</v>
      </c>
      <c r="F12" s="2">
        <v>74</v>
      </c>
      <c r="G12" s="2">
        <v>21</v>
      </c>
      <c r="H12" s="11">
        <v>21</v>
      </c>
      <c r="I12" s="1" t="s">
        <v>98</v>
      </c>
      <c r="J12" s="1" t="s">
        <v>98</v>
      </c>
      <c r="K12" s="1" t="s">
        <v>98</v>
      </c>
      <c r="L12" s="2">
        <v>16.399999999999999</v>
      </c>
      <c r="M12" s="11">
        <v>16.375</v>
      </c>
      <c r="N12" s="11" t="s">
        <v>98</v>
      </c>
      <c r="O12" s="1" t="s">
        <v>98</v>
      </c>
      <c r="P12" s="1" t="s">
        <v>98</v>
      </c>
      <c r="Q12" s="3">
        <v>1.54</v>
      </c>
      <c r="R12" s="11">
        <v>1.5625</v>
      </c>
      <c r="S12" s="13">
        <v>0.8125</v>
      </c>
      <c r="T12" s="3">
        <v>2.76</v>
      </c>
      <c r="U12" s="13">
        <v>2.75</v>
      </c>
      <c r="V12" s="1" t="s">
        <v>98</v>
      </c>
      <c r="W12" s="1" t="s">
        <v>98</v>
      </c>
      <c r="X12" s="1" t="s">
        <v>98</v>
      </c>
      <c r="Y12" s="3">
        <v>3.94</v>
      </c>
      <c r="Z12" s="13">
        <v>4</v>
      </c>
      <c r="AA12" s="13" t="s">
        <v>98</v>
      </c>
      <c r="AB12" s="1" t="s">
        <v>98</v>
      </c>
      <c r="AC12" s="3">
        <v>5.38</v>
      </c>
      <c r="AD12" s="1" t="s">
        <v>98</v>
      </c>
      <c r="AE12" s="1" t="s">
        <v>98</v>
      </c>
      <c r="AF12" s="3">
        <v>2.25</v>
      </c>
      <c r="AG12" s="3">
        <v>2.98</v>
      </c>
      <c r="AH12" s="1" t="s">
        <v>98</v>
      </c>
      <c r="AI12" s="1" t="s">
        <v>98</v>
      </c>
      <c r="AJ12" s="1" t="s">
        <v>98</v>
      </c>
      <c r="AK12" s="1" t="s">
        <v>98</v>
      </c>
      <c r="AL12" s="2">
        <v>13.6</v>
      </c>
      <c r="AM12" s="1">
        <v>2730</v>
      </c>
      <c r="AN12" s="1">
        <v>314</v>
      </c>
      <c r="AO12" s="1">
        <v>174</v>
      </c>
      <c r="AP12" s="3">
        <v>6.07</v>
      </c>
      <c r="AQ12" s="1">
        <v>1020</v>
      </c>
      <c r="AR12" s="1">
        <v>197</v>
      </c>
      <c r="AS12" s="1">
        <v>124</v>
      </c>
      <c r="AT12" s="3">
        <v>3.72</v>
      </c>
      <c r="AU12" s="1" t="s">
        <v>98</v>
      </c>
      <c r="AV12" s="1" t="s">
        <v>98</v>
      </c>
      <c r="AW12" s="1" t="s">
        <v>98</v>
      </c>
      <c r="AX12" s="1">
        <v>138</v>
      </c>
      <c r="AY12" s="1">
        <v>1400</v>
      </c>
      <c r="AZ12" s="1" t="s">
        <v>98</v>
      </c>
      <c r="BA12" s="1" t="s">
        <v>98</v>
      </c>
      <c r="BB12" s="1" t="s">
        <v>98</v>
      </c>
      <c r="BC12" s="1" t="s">
        <v>98</v>
      </c>
      <c r="BD12" s="1" t="s">
        <v>98</v>
      </c>
      <c r="BE12" s="1" t="s">
        <v>98</v>
      </c>
      <c r="BF12" s="1" t="s">
        <v>98</v>
      </c>
      <c r="BG12" s="3">
        <v>8.17</v>
      </c>
      <c r="BH12" s="14">
        <v>0.76</v>
      </c>
      <c r="BI12" s="1" t="s">
        <v>98</v>
      </c>
      <c r="BJ12" s="4" t="s">
        <v>98</v>
      </c>
      <c r="BK12" s="4" t="s">
        <v>98</v>
      </c>
      <c r="BL12" s="4" t="s">
        <v>98</v>
      </c>
      <c r="BM12" s="4" t="s">
        <v>98</v>
      </c>
      <c r="BN12" s="4" t="s">
        <v>98</v>
      </c>
      <c r="BO12" s="4" t="s">
        <v>98</v>
      </c>
      <c r="BP12" s="4" t="s">
        <v>98</v>
      </c>
      <c r="BQ12" s="4" t="s">
        <v>98</v>
      </c>
      <c r="BR12" s="4" t="s">
        <v>98</v>
      </c>
      <c r="BS12" s="4" t="s">
        <v>98</v>
      </c>
      <c r="BT12" s="4" t="s">
        <v>98</v>
      </c>
      <c r="BU12" s="4" t="s">
        <v>98</v>
      </c>
      <c r="BV12" s="4" t="s">
        <v>98</v>
      </c>
      <c r="BW12" s="35" t="s">
        <v>98</v>
      </c>
      <c r="BX12" s="35" t="s">
        <v>98</v>
      </c>
      <c r="BY12" s="2">
        <v>57.4</v>
      </c>
      <c r="BZ12" s="1" t="s">
        <v>98</v>
      </c>
      <c r="CA12" s="2">
        <v>73.8</v>
      </c>
      <c r="CB12" s="2">
        <v>58.4</v>
      </c>
      <c r="CC12" s="1">
        <v>74.8</v>
      </c>
      <c r="CD12" s="1" t="s">
        <v>98</v>
      </c>
      <c r="CE12" s="11">
        <v>7.5</v>
      </c>
      <c r="CF12" s="1">
        <v>3</v>
      </c>
      <c r="CG12" s="4">
        <f>Beams!$B$11/F12</f>
        <v>151.8918918918919</v>
      </c>
      <c r="CH12" s="4">
        <f>Beams!$B$9/AO12</f>
        <v>64.597701149425291</v>
      </c>
      <c r="CI12" s="4">
        <f>Beams!$C$9/AS12</f>
        <v>90.645161290322577</v>
      </c>
      <c r="CJ12" s="4">
        <f>1.5*Beams!$B$8/(L12*T12)</f>
        <v>372.48144220572647</v>
      </c>
      <c r="CK12" s="45">
        <f xml:space="preserve"> 1.5*Beams!$C$8/((G12-T12)*Q12)</f>
        <v>600.22214627477774</v>
      </c>
      <c r="CL12" s="4">
        <f>Beams!$B$12*T12/AX12</f>
        <v>224.79999999999998</v>
      </c>
      <c r="CM12" s="4">
        <f>Beams!$B$12*Q12/AX12</f>
        <v>125.43188405797103</v>
      </c>
      <c r="CN12" s="4">
        <f t="shared" si="0"/>
        <v>813.7346936694604</v>
      </c>
      <c r="CO12" s="4">
        <f t="shared" si="1"/>
        <v>1105.5908395828251</v>
      </c>
      <c r="CP12" s="4"/>
      <c r="CQ12" s="3">
        <f>MIN(Beams!$B$21:$B$22)/MAX(CN12:CP12)-1</f>
        <v>17.089874919320643</v>
      </c>
    </row>
    <row r="13" spans="1:95" x14ac:dyDescent="0.55000000000000004">
      <c r="A13" s="1" t="s">
        <v>680</v>
      </c>
      <c r="B13" s="1" t="s">
        <v>690</v>
      </c>
      <c r="C13" s="1" t="s">
        <v>690</v>
      </c>
      <c r="D13" s="1" t="s">
        <v>94</v>
      </c>
      <c r="E13" s="2">
        <v>215.5</v>
      </c>
      <c r="F13" s="2">
        <v>63.3</v>
      </c>
      <c r="G13" s="2">
        <v>20.6</v>
      </c>
      <c r="H13" s="11">
        <v>20.5</v>
      </c>
      <c r="I13" s="1" t="s">
        <v>98</v>
      </c>
      <c r="J13" s="1" t="s">
        <v>98</v>
      </c>
      <c r="K13" s="1" t="s">
        <v>98</v>
      </c>
      <c r="L13" s="2">
        <v>16.2</v>
      </c>
      <c r="M13" s="11">
        <v>16.25</v>
      </c>
      <c r="N13" s="11" t="s">
        <v>98</v>
      </c>
      <c r="O13" s="1" t="s">
        <v>98</v>
      </c>
      <c r="P13" s="1" t="s">
        <v>98</v>
      </c>
      <c r="Q13" s="3">
        <v>1.34</v>
      </c>
      <c r="R13" s="11">
        <v>1.3125</v>
      </c>
      <c r="S13" s="13">
        <v>0.6875</v>
      </c>
      <c r="T13" s="3">
        <v>2.36</v>
      </c>
      <c r="U13" s="13">
        <v>2.375</v>
      </c>
      <c r="V13" s="1" t="s">
        <v>98</v>
      </c>
      <c r="W13" s="1" t="s">
        <v>98</v>
      </c>
      <c r="X13" s="1" t="s">
        <v>98</v>
      </c>
      <c r="Y13" s="3">
        <v>3.54</v>
      </c>
      <c r="Z13" s="13">
        <v>3.625</v>
      </c>
      <c r="AA13" s="13" t="s">
        <v>98</v>
      </c>
      <c r="AB13" s="1" t="s">
        <v>98</v>
      </c>
      <c r="AC13" s="3">
        <v>5.18</v>
      </c>
      <c r="AD13" s="1" t="s">
        <v>98</v>
      </c>
      <c r="AE13" s="1" t="s">
        <v>98</v>
      </c>
      <c r="AF13" s="3">
        <v>1.95</v>
      </c>
      <c r="AG13" s="3">
        <v>3.44</v>
      </c>
      <c r="AH13" s="1" t="s">
        <v>98</v>
      </c>
      <c r="AI13" s="1" t="s">
        <v>98</v>
      </c>
      <c r="AJ13" s="1" t="s">
        <v>98</v>
      </c>
      <c r="AK13" s="1" t="s">
        <v>98</v>
      </c>
      <c r="AL13" s="2">
        <v>15.4</v>
      </c>
      <c r="AM13" s="1">
        <v>2290</v>
      </c>
      <c r="AN13" s="1">
        <v>266</v>
      </c>
      <c r="AO13" s="1">
        <v>148</v>
      </c>
      <c r="AP13" s="3">
        <v>6.01</v>
      </c>
      <c r="AQ13" s="1">
        <v>843</v>
      </c>
      <c r="AR13" s="1">
        <v>164</v>
      </c>
      <c r="AS13" s="1">
        <v>104</v>
      </c>
      <c r="AT13" s="3">
        <v>3.65</v>
      </c>
      <c r="AU13" s="1" t="s">
        <v>98</v>
      </c>
      <c r="AV13" s="1" t="s">
        <v>98</v>
      </c>
      <c r="AW13" s="1" t="s">
        <v>98</v>
      </c>
      <c r="AX13" s="2">
        <v>88.2</v>
      </c>
      <c r="AY13" s="1">
        <v>881</v>
      </c>
      <c r="AZ13" s="1" t="s">
        <v>98</v>
      </c>
      <c r="BA13" s="1" t="s">
        <v>98</v>
      </c>
      <c r="BB13" s="1" t="s">
        <v>98</v>
      </c>
      <c r="BC13" s="1" t="s">
        <v>98</v>
      </c>
      <c r="BD13" s="1" t="s">
        <v>98</v>
      </c>
      <c r="BE13" s="1" t="s">
        <v>98</v>
      </c>
      <c r="BF13" s="1" t="s">
        <v>98</v>
      </c>
      <c r="BG13" s="3">
        <v>8.09</v>
      </c>
      <c r="BH13" s="14">
        <v>0.75600000000000001</v>
      </c>
      <c r="BI13" s="1" t="s">
        <v>98</v>
      </c>
      <c r="BJ13" s="4" t="s">
        <v>98</v>
      </c>
      <c r="BK13" s="4" t="s">
        <v>98</v>
      </c>
      <c r="BL13" s="4" t="s">
        <v>98</v>
      </c>
      <c r="BM13" s="4" t="s">
        <v>98</v>
      </c>
      <c r="BN13" s="4" t="s">
        <v>98</v>
      </c>
      <c r="BO13" s="4" t="s">
        <v>98</v>
      </c>
      <c r="BP13" s="4" t="s">
        <v>98</v>
      </c>
      <c r="BQ13" s="4" t="s">
        <v>98</v>
      </c>
      <c r="BR13" s="4" t="s">
        <v>98</v>
      </c>
      <c r="BS13" s="4" t="s">
        <v>98</v>
      </c>
      <c r="BT13" s="4" t="s">
        <v>98</v>
      </c>
      <c r="BU13" s="4" t="s">
        <v>98</v>
      </c>
      <c r="BV13" s="4" t="s">
        <v>98</v>
      </c>
      <c r="BW13" s="35" t="s">
        <v>98</v>
      </c>
      <c r="BX13" s="35" t="s">
        <v>98</v>
      </c>
      <c r="BY13" s="2">
        <v>56.4</v>
      </c>
      <c r="BZ13" s="1" t="s">
        <v>98</v>
      </c>
      <c r="CA13" s="2">
        <v>72.599999999999994</v>
      </c>
      <c r="CB13" s="2">
        <v>57.399999999999991</v>
      </c>
      <c r="CC13" s="1">
        <v>73.599999999999994</v>
      </c>
      <c r="CD13" s="1" t="s">
        <v>98</v>
      </c>
      <c r="CE13" s="11">
        <v>7.5</v>
      </c>
      <c r="CF13" s="1">
        <v>3</v>
      </c>
      <c r="CG13" s="4">
        <f>Beams!$B$11/F13</f>
        <v>177.56714060031595</v>
      </c>
      <c r="CH13" s="4">
        <f>Beams!$B$9/AO13</f>
        <v>75.945945945945951</v>
      </c>
      <c r="CI13" s="4">
        <f>Beams!$C$9/AS13</f>
        <v>108.07692307692308</v>
      </c>
      <c r="CJ13" s="4">
        <f>1.5*Beams!$B$8/(L13*T13)</f>
        <v>440.99183929692407</v>
      </c>
      <c r="CK13" s="45">
        <f xml:space="preserve"> 1.5*Beams!$C$8/((G13-T13)*Q13)</f>
        <v>689.80754124116243</v>
      </c>
      <c r="CL13" s="4">
        <f>Beams!$B$12*T13/AX13</f>
        <v>300.75283446712012</v>
      </c>
      <c r="CM13" s="4">
        <f>Beams!$B$12*Q13/AX13</f>
        <v>170.76643990929705</v>
      </c>
      <c r="CN13" s="4">
        <f t="shared" si="0"/>
        <v>992.73639218010351</v>
      </c>
      <c r="CO13" s="4">
        <f t="shared" si="1"/>
        <v>1282.8617220560895</v>
      </c>
      <c r="CP13" s="4"/>
      <c r="CQ13" s="3">
        <f>MIN(Beams!$B$21:$B$22)/MAX(CN13:CP13)-1</f>
        <v>14.590144795921782</v>
      </c>
    </row>
    <row r="14" spans="1:95" x14ac:dyDescent="0.55000000000000004">
      <c r="A14" s="1" t="s">
        <v>680</v>
      </c>
      <c r="B14" s="1" t="s">
        <v>691</v>
      </c>
      <c r="C14" s="1" t="s">
        <v>691</v>
      </c>
      <c r="D14" s="1" t="s">
        <v>94</v>
      </c>
      <c r="E14" s="2">
        <v>198.5</v>
      </c>
      <c r="F14" s="2">
        <v>58.3</v>
      </c>
      <c r="G14" s="2">
        <v>20.5</v>
      </c>
      <c r="H14" s="11">
        <v>20.5</v>
      </c>
      <c r="I14" s="1" t="s">
        <v>98</v>
      </c>
      <c r="J14" s="1" t="s">
        <v>98</v>
      </c>
      <c r="K14" s="1" t="s">
        <v>98</v>
      </c>
      <c r="L14" s="2">
        <v>16.100000000000001</v>
      </c>
      <c r="M14" s="11">
        <v>16.125</v>
      </c>
      <c r="N14" s="11" t="s">
        <v>98</v>
      </c>
      <c r="O14" s="1" t="s">
        <v>98</v>
      </c>
      <c r="P14" s="1" t="s">
        <v>98</v>
      </c>
      <c r="Q14" s="3">
        <v>1.22</v>
      </c>
      <c r="R14" s="11">
        <v>1.25</v>
      </c>
      <c r="S14" s="13">
        <v>0.625</v>
      </c>
      <c r="T14" s="3">
        <v>2.2000000000000002</v>
      </c>
      <c r="U14" s="13">
        <v>2.1875</v>
      </c>
      <c r="V14" s="1" t="s">
        <v>98</v>
      </c>
      <c r="W14" s="1" t="s">
        <v>98</v>
      </c>
      <c r="X14" s="1" t="s">
        <v>98</v>
      </c>
      <c r="Y14" s="3">
        <v>3.38</v>
      </c>
      <c r="Z14" s="13">
        <v>3.5</v>
      </c>
      <c r="AA14" s="13" t="s">
        <v>98</v>
      </c>
      <c r="AB14" s="1" t="s">
        <v>98</v>
      </c>
      <c r="AC14" s="3">
        <v>5.03</v>
      </c>
      <c r="AD14" s="1" t="s">
        <v>98</v>
      </c>
      <c r="AE14" s="1" t="s">
        <v>98</v>
      </c>
      <c r="AF14" s="3">
        <v>1.81</v>
      </c>
      <c r="AG14" s="3">
        <v>3.66</v>
      </c>
      <c r="AH14" s="1" t="s">
        <v>98</v>
      </c>
      <c r="AI14" s="1" t="s">
        <v>98</v>
      </c>
      <c r="AJ14" s="1" t="s">
        <v>98</v>
      </c>
      <c r="AK14" s="1" t="s">
        <v>98</v>
      </c>
      <c r="AL14" s="2">
        <v>16.8</v>
      </c>
      <c r="AM14" s="1">
        <v>2070</v>
      </c>
      <c r="AN14" s="1">
        <v>240</v>
      </c>
      <c r="AO14" s="1">
        <v>134</v>
      </c>
      <c r="AP14" s="3">
        <v>5.96</v>
      </c>
      <c r="AQ14" s="1">
        <v>771</v>
      </c>
      <c r="AR14" s="1">
        <v>150</v>
      </c>
      <c r="AS14" s="2">
        <v>95.7</v>
      </c>
      <c r="AT14" s="3">
        <v>3.63</v>
      </c>
      <c r="AU14" s="1" t="s">
        <v>98</v>
      </c>
      <c r="AV14" s="1" t="s">
        <v>98</v>
      </c>
      <c r="AW14" s="1" t="s">
        <v>98</v>
      </c>
      <c r="AX14" s="2">
        <v>70.599999999999994</v>
      </c>
      <c r="AY14" s="1">
        <v>677</v>
      </c>
      <c r="AZ14" s="1" t="s">
        <v>98</v>
      </c>
      <c r="BA14" s="1" t="s">
        <v>98</v>
      </c>
      <c r="BB14" s="1" t="s">
        <v>98</v>
      </c>
      <c r="BC14" s="1" t="s">
        <v>98</v>
      </c>
      <c r="BD14" s="1" t="s">
        <v>98</v>
      </c>
      <c r="BE14" s="1" t="s">
        <v>98</v>
      </c>
      <c r="BF14" s="1" t="s">
        <v>98</v>
      </c>
      <c r="BG14" s="3">
        <v>8.01</v>
      </c>
      <c r="BH14" s="14">
        <v>0.76</v>
      </c>
      <c r="BI14" s="1" t="s">
        <v>98</v>
      </c>
      <c r="BJ14" s="4" t="s">
        <v>98</v>
      </c>
      <c r="BK14" s="4" t="s">
        <v>98</v>
      </c>
      <c r="BL14" s="4" t="s">
        <v>98</v>
      </c>
      <c r="BM14" s="4" t="s">
        <v>98</v>
      </c>
      <c r="BN14" s="4" t="s">
        <v>98</v>
      </c>
      <c r="BO14" s="4" t="s">
        <v>98</v>
      </c>
      <c r="BP14" s="4" t="s">
        <v>98</v>
      </c>
      <c r="BQ14" s="4" t="s">
        <v>98</v>
      </c>
      <c r="BR14" s="4" t="s">
        <v>98</v>
      </c>
      <c r="BS14" s="4" t="s">
        <v>98</v>
      </c>
      <c r="BT14" s="4" t="s">
        <v>98</v>
      </c>
      <c r="BU14" s="4" t="s">
        <v>98</v>
      </c>
      <c r="BV14" s="4" t="s">
        <v>98</v>
      </c>
      <c r="BW14" s="35" t="s">
        <v>98</v>
      </c>
      <c r="BX14" s="35" t="s">
        <v>98</v>
      </c>
      <c r="BY14" s="2">
        <v>56.1</v>
      </c>
      <c r="BZ14" s="1" t="s">
        <v>98</v>
      </c>
      <c r="CA14" s="2">
        <v>72.2</v>
      </c>
      <c r="CB14" s="2">
        <v>57.1</v>
      </c>
      <c r="CC14" s="1">
        <v>73.2</v>
      </c>
      <c r="CD14" s="1" t="s">
        <v>98</v>
      </c>
      <c r="CE14" s="11">
        <v>7.5</v>
      </c>
      <c r="CF14" s="1">
        <v>3</v>
      </c>
      <c r="CG14" s="4">
        <f>Beams!$B$11/F14</f>
        <v>192.79588336192111</v>
      </c>
      <c r="CH14" s="4">
        <f>Beams!$B$9/AO14</f>
        <v>83.880597014925371</v>
      </c>
      <c r="CI14" s="4">
        <f>Beams!$C$9/AS14</f>
        <v>117.45036572622779</v>
      </c>
      <c r="CJ14" s="4">
        <f>1.5*Beams!$B$8/(L14*T14)</f>
        <v>476.00225861095413</v>
      </c>
      <c r="CK14" s="45">
        <f xml:space="preserve"> 1.5*Beams!$C$8/((G14-T14)*Q14)</f>
        <v>755.17334049986562</v>
      </c>
      <c r="CL14" s="4">
        <f>Beams!$B$12*T14/AX14</f>
        <v>350.25495750708222</v>
      </c>
      <c r="CM14" s="4">
        <f>Beams!$B$12*Q14/AX14</f>
        <v>194.23229461756375</v>
      </c>
      <c r="CN14" s="4">
        <f t="shared" si="0"/>
        <v>1096.8618997860258</v>
      </c>
      <c r="CO14" s="4">
        <f t="shared" si="1"/>
        <v>1406.9025716948372</v>
      </c>
      <c r="CP14" s="4"/>
      <c r="CQ14" s="3">
        <f>MIN(Beams!$B$21:$B$22)/MAX(CN14:CP14)-1</f>
        <v>13.215625447259528</v>
      </c>
    </row>
    <row r="15" spans="1:95" x14ac:dyDescent="0.55000000000000004">
      <c r="A15" s="1" t="s">
        <v>680</v>
      </c>
      <c r="B15" s="1" t="s">
        <v>692</v>
      </c>
      <c r="C15" s="1" t="s">
        <v>692</v>
      </c>
      <c r="D15" s="1" t="s">
        <v>94</v>
      </c>
      <c r="E15" s="4">
        <v>186</v>
      </c>
      <c r="F15" s="2">
        <v>54.7</v>
      </c>
      <c r="G15" s="2">
        <v>20.3</v>
      </c>
      <c r="H15" s="11">
        <v>20.25</v>
      </c>
      <c r="I15" s="1" t="s">
        <v>98</v>
      </c>
      <c r="J15" s="1" t="s">
        <v>98</v>
      </c>
      <c r="K15" s="1" t="s">
        <v>98</v>
      </c>
      <c r="L15" s="2">
        <v>16.100000000000001</v>
      </c>
      <c r="M15" s="11">
        <v>16.125</v>
      </c>
      <c r="N15" s="11" t="s">
        <v>98</v>
      </c>
      <c r="O15" s="1" t="s">
        <v>98</v>
      </c>
      <c r="P15" s="1" t="s">
        <v>98</v>
      </c>
      <c r="Q15" s="3">
        <v>1.1599999999999999</v>
      </c>
      <c r="R15" s="11">
        <v>1.1875</v>
      </c>
      <c r="S15" s="13">
        <v>0.625</v>
      </c>
      <c r="T15" s="3">
        <v>2.0499999999999998</v>
      </c>
      <c r="U15" s="13">
        <v>2.0625</v>
      </c>
      <c r="V15" s="1" t="s">
        <v>98</v>
      </c>
      <c r="W15" s="1" t="s">
        <v>98</v>
      </c>
      <c r="X15" s="1" t="s">
        <v>98</v>
      </c>
      <c r="Y15" s="3">
        <v>3.23</v>
      </c>
      <c r="Z15" s="13">
        <v>3.3125</v>
      </c>
      <c r="AA15" s="13" t="s">
        <v>98</v>
      </c>
      <c r="AB15" s="1" t="s">
        <v>98</v>
      </c>
      <c r="AC15" s="3">
        <v>4.9800000000000004</v>
      </c>
      <c r="AD15" s="1" t="s">
        <v>98</v>
      </c>
      <c r="AE15" s="1" t="s">
        <v>98</v>
      </c>
      <c r="AF15" s="3">
        <v>1.7</v>
      </c>
      <c r="AG15" s="3">
        <v>3.93</v>
      </c>
      <c r="AH15" s="1" t="s">
        <v>98</v>
      </c>
      <c r="AI15" s="1" t="s">
        <v>98</v>
      </c>
      <c r="AJ15" s="1" t="s">
        <v>98</v>
      </c>
      <c r="AK15" s="1" t="s">
        <v>98</v>
      </c>
      <c r="AL15" s="2">
        <v>17.5</v>
      </c>
      <c r="AM15" s="1">
        <v>1930</v>
      </c>
      <c r="AN15" s="1">
        <v>225</v>
      </c>
      <c r="AO15" s="1">
        <v>126</v>
      </c>
      <c r="AP15" s="3">
        <v>5.95</v>
      </c>
      <c r="AQ15" s="1">
        <v>709</v>
      </c>
      <c r="AR15" s="1">
        <v>138</v>
      </c>
      <c r="AS15" s="2">
        <v>88.3</v>
      </c>
      <c r="AT15" s="3">
        <v>3.6</v>
      </c>
      <c r="AU15" s="1" t="s">
        <v>98</v>
      </c>
      <c r="AV15" s="1" t="s">
        <v>98</v>
      </c>
      <c r="AW15" s="1" t="s">
        <v>98</v>
      </c>
      <c r="AX15" s="2">
        <v>57.7</v>
      </c>
      <c r="AY15" s="1">
        <v>558</v>
      </c>
      <c r="AZ15" s="1" t="s">
        <v>98</v>
      </c>
      <c r="BA15" s="1" t="s">
        <v>98</v>
      </c>
      <c r="BB15" s="1" t="s">
        <v>98</v>
      </c>
      <c r="BC15" s="1" t="s">
        <v>98</v>
      </c>
      <c r="BD15" s="1" t="s">
        <v>98</v>
      </c>
      <c r="BE15" s="1" t="s">
        <v>98</v>
      </c>
      <c r="BF15" s="1" t="s">
        <v>98</v>
      </c>
      <c r="BG15" s="3">
        <v>8</v>
      </c>
      <c r="BH15" s="14">
        <v>0.75600000000000001</v>
      </c>
      <c r="BI15" s="1" t="s">
        <v>98</v>
      </c>
      <c r="BJ15" s="4" t="s">
        <v>98</v>
      </c>
      <c r="BK15" s="4" t="s">
        <v>98</v>
      </c>
      <c r="BL15" s="4" t="s">
        <v>98</v>
      </c>
      <c r="BM15" s="4" t="s">
        <v>98</v>
      </c>
      <c r="BN15" s="4" t="s">
        <v>98</v>
      </c>
      <c r="BO15" s="4" t="s">
        <v>98</v>
      </c>
      <c r="BP15" s="4" t="s">
        <v>98</v>
      </c>
      <c r="BQ15" s="4" t="s">
        <v>98</v>
      </c>
      <c r="BR15" s="4" t="s">
        <v>98</v>
      </c>
      <c r="BS15" s="4" t="s">
        <v>98</v>
      </c>
      <c r="BT15" s="4" t="s">
        <v>98</v>
      </c>
      <c r="BU15" s="4" t="s">
        <v>98</v>
      </c>
      <c r="BV15" s="4" t="s">
        <v>98</v>
      </c>
      <c r="BW15" s="35" t="s">
        <v>98</v>
      </c>
      <c r="BX15" s="35" t="s">
        <v>98</v>
      </c>
      <c r="BY15" s="2">
        <v>55.7</v>
      </c>
      <c r="BZ15" s="1" t="s">
        <v>98</v>
      </c>
      <c r="CA15" s="2">
        <v>71.8</v>
      </c>
      <c r="CB15" s="2">
        <v>56.70000000000001</v>
      </c>
      <c r="CC15" s="1">
        <v>72.800000000000011</v>
      </c>
      <c r="CD15" s="1" t="s">
        <v>98</v>
      </c>
      <c r="CE15" s="11">
        <v>7.5</v>
      </c>
      <c r="CF15" s="1">
        <v>3</v>
      </c>
      <c r="CG15" s="4">
        <f>Beams!$B$11/F15</f>
        <v>205.48446069469836</v>
      </c>
      <c r="CH15" s="4">
        <f>Beams!$B$9/AO15</f>
        <v>89.206349206349202</v>
      </c>
      <c r="CI15" s="4">
        <f>Beams!$C$9/AS15</f>
        <v>127.29331823329559</v>
      </c>
      <c r="CJ15" s="4">
        <f>1.5*Beams!$B$8/(L15*T15)</f>
        <v>510.8316921678533</v>
      </c>
      <c r="CK15" s="45">
        <f xml:space="preserve"> 1.5*Beams!$C$8/((G15-T15)*Q15)</f>
        <v>796.41001417099676</v>
      </c>
      <c r="CL15" s="4">
        <f>Beams!$B$12*T15/AX15</f>
        <v>399.34142114384741</v>
      </c>
      <c r="CM15" s="4">
        <f>Beams!$B$12*Q15/AX15</f>
        <v>225.9688041594454</v>
      </c>
      <c r="CN15" s="4">
        <f t="shared" si="0"/>
        <v>1199.7242889472907</v>
      </c>
      <c r="CO15" s="4">
        <f t="shared" si="1"/>
        <v>1494.6782388770478</v>
      </c>
      <c r="CP15" s="4"/>
      <c r="CQ15" s="3">
        <f>MIN(Beams!$B$21:$B$22)/MAX(CN15:CP15)-1</f>
        <v>12.380806303185365</v>
      </c>
    </row>
    <row r="16" spans="1:95" x14ac:dyDescent="0.55000000000000004">
      <c r="A16" s="1" t="s">
        <v>680</v>
      </c>
      <c r="B16" s="1" t="s">
        <v>693</v>
      </c>
      <c r="C16" s="1" t="s">
        <v>693</v>
      </c>
      <c r="D16" s="1" t="s">
        <v>94</v>
      </c>
      <c r="E16" s="4">
        <v>181</v>
      </c>
      <c r="F16" s="2">
        <v>53.2</v>
      </c>
      <c r="G16" s="2">
        <v>20.3</v>
      </c>
      <c r="H16" s="11">
        <v>20.25</v>
      </c>
      <c r="I16" s="1" t="s">
        <v>98</v>
      </c>
      <c r="J16" s="1" t="s">
        <v>98</v>
      </c>
      <c r="K16" s="1" t="s">
        <v>98</v>
      </c>
      <c r="L16" s="2">
        <v>16</v>
      </c>
      <c r="M16" s="11">
        <v>16</v>
      </c>
      <c r="N16" s="11" t="s">
        <v>98</v>
      </c>
      <c r="O16" s="1" t="s">
        <v>98</v>
      </c>
      <c r="P16" s="1" t="s">
        <v>98</v>
      </c>
      <c r="Q16" s="3">
        <v>1.1200000000000001</v>
      </c>
      <c r="R16" s="11">
        <v>1.125</v>
      </c>
      <c r="S16" s="13">
        <v>0.5625</v>
      </c>
      <c r="T16" s="3">
        <v>2.0099999999999998</v>
      </c>
      <c r="U16" s="13">
        <v>2</v>
      </c>
      <c r="V16" s="1" t="s">
        <v>98</v>
      </c>
      <c r="W16" s="1" t="s">
        <v>98</v>
      </c>
      <c r="X16" s="1" t="s">
        <v>98</v>
      </c>
      <c r="Y16" s="3">
        <v>3.19</v>
      </c>
      <c r="Z16" s="13">
        <v>3.25</v>
      </c>
      <c r="AA16" s="13" t="s">
        <v>98</v>
      </c>
      <c r="AB16" s="1" t="s">
        <v>98</v>
      </c>
      <c r="AC16" s="3">
        <v>4.91</v>
      </c>
      <c r="AD16" s="1" t="s">
        <v>98</v>
      </c>
      <c r="AE16" s="1" t="s">
        <v>98</v>
      </c>
      <c r="AF16" s="3">
        <v>1.66</v>
      </c>
      <c r="AG16" s="3">
        <v>3.99</v>
      </c>
      <c r="AH16" s="1" t="s">
        <v>98</v>
      </c>
      <c r="AI16" s="1" t="s">
        <v>98</v>
      </c>
      <c r="AJ16" s="1" t="s">
        <v>98</v>
      </c>
      <c r="AK16" s="1" t="s">
        <v>98</v>
      </c>
      <c r="AL16" s="2">
        <v>18.100000000000001</v>
      </c>
      <c r="AM16" s="1">
        <v>1870</v>
      </c>
      <c r="AN16" s="1">
        <v>217</v>
      </c>
      <c r="AO16" s="1">
        <v>122</v>
      </c>
      <c r="AP16" s="3">
        <v>5.92</v>
      </c>
      <c r="AQ16" s="1">
        <v>691</v>
      </c>
      <c r="AR16" s="1">
        <v>135</v>
      </c>
      <c r="AS16" s="2">
        <v>86.3</v>
      </c>
      <c r="AT16" s="3">
        <v>3.6</v>
      </c>
      <c r="AU16" s="1" t="s">
        <v>98</v>
      </c>
      <c r="AV16" s="1" t="s">
        <v>98</v>
      </c>
      <c r="AW16" s="1" t="s">
        <v>98</v>
      </c>
      <c r="AX16" s="2">
        <v>54.2</v>
      </c>
      <c r="AY16" s="1">
        <v>511</v>
      </c>
      <c r="AZ16" s="1" t="s">
        <v>98</v>
      </c>
      <c r="BA16" s="1" t="s">
        <v>98</v>
      </c>
      <c r="BB16" s="1" t="s">
        <v>98</v>
      </c>
      <c r="BC16" s="1" t="s">
        <v>98</v>
      </c>
      <c r="BD16" s="1" t="s">
        <v>98</v>
      </c>
      <c r="BE16" s="1" t="s">
        <v>98</v>
      </c>
      <c r="BF16" s="1" t="s">
        <v>98</v>
      </c>
      <c r="BG16" s="3">
        <v>7.96</v>
      </c>
      <c r="BH16" s="14">
        <v>0.75900000000000001</v>
      </c>
      <c r="BI16" s="1" t="s">
        <v>98</v>
      </c>
      <c r="BJ16" s="4" t="s">
        <v>98</v>
      </c>
      <c r="BK16" s="4" t="s">
        <v>98</v>
      </c>
      <c r="BL16" s="4" t="s">
        <v>98</v>
      </c>
      <c r="BM16" s="4" t="s">
        <v>98</v>
      </c>
      <c r="BN16" s="4" t="s">
        <v>98</v>
      </c>
      <c r="BO16" s="4" t="s">
        <v>98</v>
      </c>
      <c r="BP16" s="4" t="s">
        <v>98</v>
      </c>
      <c r="BQ16" s="4" t="s">
        <v>98</v>
      </c>
      <c r="BR16" s="4" t="s">
        <v>98</v>
      </c>
      <c r="BS16" s="4" t="s">
        <v>98</v>
      </c>
      <c r="BT16" s="4" t="s">
        <v>98</v>
      </c>
      <c r="BU16" s="4" t="s">
        <v>98</v>
      </c>
      <c r="BV16" s="4" t="s">
        <v>98</v>
      </c>
      <c r="BW16" s="35" t="s">
        <v>98</v>
      </c>
      <c r="BX16" s="35" t="s">
        <v>98</v>
      </c>
      <c r="BY16" s="2">
        <v>55.6</v>
      </c>
      <c r="BZ16" s="1" t="s">
        <v>98</v>
      </c>
      <c r="CA16" s="2">
        <v>71.599999999999994</v>
      </c>
      <c r="CB16" s="2">
        <v>56.599999999999994</v>
      </c>
      <c r="CC16" s="1">
        <v>72.599999999999994</v>
      </c>
      <c r="CD16" s="1" t="s">
        <v>98</v>
      </c>
      <c r="CE16" s="11">
        <v>7.5</v>
      </c>
      <c r="CF16" s="1">
        <v>3</v>
      </c>
      <c r="CG16" s="4">
        <f>Beams!$B$11/F16</f>
        <v>211.27819548872179</v>
      </c>
      <c r="CH16" s="4">
        <f>Beams!$B$9/AO16</f>
        <v>92.131147540983605</v>
      </c>
      <c r="CI16" s="4">
        <f>Beams!$C$9/AS16</f>
        <v>130.2433371958285</v>
      </c>
      <c r="CJ16" s="4">
        <f>1.5*Beams!$B$8/(L16*T16)</f>
        <v>524.25373134328368</v>
      </c>
      <c r="CK16" s="45">
        <f xml:space="preserve"> 1.5*Beams!$C$8/((G16-T16)*Q16)</f>
        <v>823.0492853237522</v>
      </c>
      <c r="CL16" s="4">
        <f>Beams!$B$12*T16/AX16</f>
        <v>416.83394833948336</v>
      </c>
      <c r="CM16" s="4">
        <f>Beams!$B$12*Q16/AX16</f>
        <v>232.26568265682658</v>
      </c>
      <c r="CN16" s="4">
        <f t="shared" si="0"/>
        <v>1238.4797911204309</v>
      </c>
      <c r="CO16" s="4">
        <f t="shared" si="1"/>
        <v>1543.4140945652698</v>
      </c>
      <c r="CP16" s="4"/>
      <c r="CQ16" s="3">
        <f>MIN(Beams!$B$21:$B$22)/MAX(CN16:CP16)-1</f>
        <v>11.95828518764004</v>
      </c>
    </row>
    <row r="17" spans="1:95" x14ac:dyDescent="0.55000000000000004">
      <c r="A17" s="1" t="s">
        <v>680</v>
      </c>
      <c r="B17" s="1" t="s">
        <v>694</v>
      </c>
      <c r="C17" s="1" t="s">
        <v>694</v>
      </c>
      <c r="D17" s="1" t="s">
        <v>100</v>
      </c>
      <c r="E17" s="4">
        <v>162</v>
      </c>
      <c r="F17" s="2">
        <v>47.7</v>
      </c>
      <c r="G17" s="2">
        <v>20.100000000000001</v>
      </c>
      <c r="H17" s="11">
        <v>20</v>
      </c>
      <c r="I17" s="1" t="s">
        <v>98</v>
      </c>
      <c r="J17" s="1" t="s">
        <v>98</v>
      </c>
      <c r="K17" s="1" t="s">
        <v>98</v>
      </c>
      <c r="L17" s="2">
        <v>15.9</v>
      </c>
      <c r="M17" s="11">
        <v>15.875</v>
      </c>
      <c r="N17" s="11" t="s">
        <v>98</v>
      </c>
      <c r="O17" s="1" t="s">
        <v>98</v>
      </c>
      <c r="P17" s="1" t="s">
        <v>98</v>
      </c>
      <c r="Q17" s="3">
        <v>1</v>
      </c>
      <c r="R17" s="11">
        <v>1</v>
      </c>
      <c r="S17" s="13">
        <v>0.5</v>
      </c>
      <c r="T17" s="3">
        <v>1.81</v>
      </c>
      <c r="U17" s="13">
        <v>1.8125</v>
      </c>
      <c r="V17" s="1" t="s">
        <v>98</v>
      </c>
      <c r="W17" s="1" t="s">
        <v>98</v>
      </c>
      <c r="X17" s="1" t="s">
        <v>98</v>
      </c>
      <c r="Y17" s="3">
        <v>2.99</v>
      </c>
      <c r="Z17" s="13">
        <v>3.0625</v>
      </c>
      <c r="AA17" s="13" t="s">
        <v>98</v>
      </c>
      <c r="AB17" s="1" t="s">
        <v>98</v>
      </c>
      <c r="AC17" s="3">
        <v>4.7699999999999996</v>
      </c>
      <c r="AD17" s="1" t="s">
        <v>98</v>
      </c>
      <c r="AE17" s="1" t="s">
        <v>98</v>
      </c>
      <c r="AF17" s="3">
        <v>1.5</v>
      </c>
      <c r="AG17" s="3">
        <v>4.4000000000000004</v>
      </c>
      <c r="AH17" s="1" t="s">
        <v>98</v>
      </c>
      <c r="AI17" s="1" t="s">
        <v>98</v>
      </c>
      <c r="AJ17" s="1" t="s">
        <v>98</v>
      </c>
      <c r="AK17" s="1" t="s">
        <v>98</v>
      </c>
      <c r="AL17" s="2">
        <v>20.100000000000001</v>
      </c>
      <c r="AM17" s="1">
        <v>1650</v>
      </c>
      <c r="AN17" s="1">
        <v>192</v>
      </c>
      <c r="AO17" s="1">
        <v>108</v>
      </c>
      <c r="AP17" s="3">
        <v>5.88</v>
      </c>
      <c r="AQ17" s="1">
        <v>609</v>
      </c>
      <c r="AR17" s="1">
        <v>119</v>
      </c>
      <c r="AS17" s="2">
        <v>76.599999999999994</v>
      </c>
      <c r="AT17" s="3">
        <v>3.57</v>
      </c>
      <c r="AU17" s="1" t="s">
        <v>98</v>
      </c>
      <c r="AV17" s="1" t="s">
        <v>98</v>
      </c>
      <c r="AW17" s="1" t="s">
        <v>98</v>
      </c>
      <c r="AX17" s="2">
        <v>39.6</v>
      </c>
      <c r="AY17" s="1">
        <v>362</v>
      </c>
      <c r="AZ17" s="1" t="s">
        <v>98</v>
      </c>
      <c r="BA17" s="1" t="s">
        <v>98</v>
      </c>
      <c r="BB17" s="1" t="s">
        <v>98</v>
      </c>
      <c r="BC17" s="1" t="s">
        <v>98</v>
      </c>
      <c r="BD17" s="1" t="s">
        <v>98</v>
      </c>
      <c r="BE17" s="1" t="s">
        <v>98</v>
      </c>
      <c r="BF17" s="1" t="s">
        <v>98</v>
      </c>
      <c r="BG17" s="3">
        <v>7.89</v>
      </c>
      <c r="BH17" s="14">
        <v>0.76</v>
      </c>
      <c r="BI17" s="1" t="s">
        <v>98</v>
      </c>
      <c r="BJ17" s="4" t="s">
        <v>98</v>
      </c>
      <c r="BK17" s="4" t="s">
        <v>98</v>
      </c>
      <c r="BL17" s="4" t="s">
        <v>98</v>
      </c>
      <c r="BM17" s="4" t="s">
        <v>98</v>
      </c>
      <c r="BN17" s="4" t="s">
        <v>98</v>
      </c>
      <c r="BO17" s="4" t="s">
        <v>98</v>
      </c>
      <c r="BP17" s="4" t="s">
        <v>98</v>
      </c>
      <c r="BQ17" s="4" t="s">
        <v>98</v>
      </c>
      <c r="BR17" s="4" t="s">
        <v>98</v>
      </c>
      <c r="BS17" s="4" t="s">
        <v>98</v>
      </c>
      <c r="BT17" s="4" t="s">
        <v>98</v>
      </c>
      <c r="BU17" s="4" t="s">
        <v>98</v>
      </c>
      <c r="BV17" s="4" t="s">
        <v>98</v>
      </c>
      <c r="BW17" s="35" t="s">
        <v>98</v>
      </c>
      <c r="BX17" s="35" t="s">
        <v>98</v>
      </c>
      <c r="BY17" s="2">
        <v>55.1</v>
      </c>
      <c r="BZ17" s="1" t="s">
        <v>98</v>
      </c>
      <c r="CA17" s="2">
        <v>71</v>
      </c>
      <c r="CB17" s="2">
        <v>56.1</v>
      </c>
      <c r="CC17" s="2">
        <v>72</v>
      </c>
      <c r="CD17" s="1" t="s">
        <v>98</v>
      </c>
      <c r="CE17" s="11">
        <v>7.5</v>
      </c>
      <c r="CF17" s="1">
        <v>3</v>
      </c>
      <c r="CG17" s="4">
        <f>Beams!$B$11/F17</f>
        <v>235.63941299790355</v>
      </c>
      <c r="CH17" s="4">
        <f>Beams!$B$9/AO17</f>
        <v>104.07407407407408</v>
      </c>
      <c r="CI17" s="4">
        <f>Beams!$C$9/AS17</f>
        <v>146.73629242819845</v>
      </c>
      <c r="CJ17" s="4">
        <f>1.5*Beams!$B$8/(L17*T17)</f>
        <v>585.84384446992601</v>
      </c>
      <c r="CK17" s="45">
        <f xml:space="preserve"> 1.5*Beams!$C$8/((G17-T17)*Q17)</f>
        <v>921.8151995626024</v>
      </c>
      <c r="CL17" s="4">
        <f>Beams!$B$12*T17/AX17</f>
        <v>513.74747474747471</v>
      </c>
      <c r="CM17" s="4">
        <f>Beams!$B$12*Q17/AX17</f>
        <v>283.83838383838383</v>
      </c>
      <c r="CN17" s="4">
        <f t="shared" si="0"/>
        <v>1434.6016247425277</v>
      </c>
      <c r="CO17" s="4">
        <f t="shared" si="1"/>
        <v>1739.987315709413</v>
      </c>
      <c r="CP17" s="4"/>
      <c r="CQ17" s="3">
        <f>MIN(Beams!$B$21:$B$22)/MAX(CN17:CP17)-1</f>
        <v>10.494336665233543</v>
      </c>
    </row>
    <row r="18" spans="1:95" x14ac:dyDescent="0.55000000000000004">
      <c r="A18" s="1" t="s">
        <v>680</v>
      </c>
      <c r="B18" s="1" t="s">
        <v>695</v>
      </c>
      <c r="C18" s="1" t="s">
        <v>695</v>
      </c>
      <c r="D18" s="1" t="s">
        <v>100</v>
      </c>
      <c r="E18" s="2">
        <v>148.5</v>
      </c>
      <c r="F18" s="2">
        <v>43.6</v>
      </c>
      <c r="G18" s="2">
        <v>19.899999999999999</v>
      </c>
      <c r="H18" s="11">
        <v>19.875</v>
      </c>
      <c r="I18" s="1" t="s">
        <v>98</v>
      </c>
      <c r="J18" s="1" t="s">
        <v>98</v>
      </c>
      <c r="K18" s="1" t="s">
        <v>98</v>
      </c>
      <c r="L18" s="2">
        <v>15.8</v>
      </c>
      <c r="M18" s="11">
        <v>15.875</v>
      </c>
      <c r="N18" s="11" t="s">
        <v>98</v>
      </c>
      <c r="O18" s="1" t="s">
        <v>98</v>
      </c>
      <c r="P18" s="1" t="s">
        <v>98</v>
      </c>
      <c r="Q18" s="14">
        <v>0.93</v>
      </c>
      <c r="R18" s="11">
        <v>0.9375</v>
      </c>
      <c r="S18" s="13">
        <v>0.5</v>
      </c>
      <c r="T18" s="3">
        <v>1.65</v>
      </c>
      <c r="U18" s="13">
        <v>1.625</v>
      </c>
      <c r="V18" s="1" t="s">
        <v>98</v>
      </c>
      <c r="W18" s="1" t="s">
        <v>98</v>
      </c>
      <c r="X18" s="1" t="s">
        <v>98</v>
      </c>
      <c r="Y18" s="3">
        <v>2.83</v>
      </c>
      <c r="Z18" s="13">
        <v>2.9375</v>
      </c>
      <c r="AA18" s="13" t="s">
        <v>98</v>
      </c>
      <c r="AB18" s="1" t="s">
        <v>98</v>
      </c>
      <c r="AC18" s="3">
        <v>4.71</v>
      </c>
      <c r="AD18" s="1" t="s">
        <v>98</v>
      </c>
      <c r="AE18" s="1" t="s">
        <v>98</v>
      </c>
      <c r="AF18" s="3">
        <v>1.38</v>
      </c>
      <c r="AG18" s="3">
        <v>4.8</v>
      </c>
      <c r="AH18" s="1" t="s">
        <v>98</v>
      </c>
      <c r="AI18" s="1" t="s">
        <v>98</v>
      </c>
      <c r="AJ18" s="1" t="s">
        <v>98</v>
      </c>
      <c r="AK18" s="1" t="s">
        <v>98</v>
      </c>
      <c r="AL18" s="2">
        <v>21.4</v>
      </c>
      <c r="AM18" s="1">
        <v>1500</v>
      </c>
      <c r="AN18" s="1">
        <v>176</v>
      </c>
      <c r="AO18" s="2">
        <v>98.9</v>
      </c>
      <c r="AP18" s="3">
        <v>5.87</v>
      </c>
      <c r="AQ18" s="1">
        <v>546</v>
      </c>
      <c r="AR18" s="1">
        <v>107</v>
      </c>
      <c r="AS18" s="2">
        <v>69</v>
      </c>
      <c r="AT18" s="3">
        <v>3.54</v>
      </c>
      <c r="AU18" s="1" t="s">
        <v>98</v>
      </c>
      <c r="AV18" s="1" t="s">
        <v>98</v>
      </c>
      <c r="AW18" s="1" t="s">
        <v>98</v>
      </c>
      <c r="AX18" s="2">
        <v>30.5</v>
      </c>
      <c r="AY18" s="1">
        <v>279</v>
      </c>
      <c r="AZ18" s="1" t="s">
        <v>98</v>
      </c>
      <c r="BA18" s="1" t="s">
        <v>98</v>
      </c>
      <c r="BB18" s="1" t="s">
        <v>98</v>
      </c>
      <c r="BC18" s="1" t="s">
        <v>98</v>
      </c>
      <c r="BD18" s="1" t="s">
        <v>98</v>
      </c>
      <c r="BE18" s="1" t="s">
        <v>98</v>
      </c>
      <c r="BF18" s="1" t="s">
        <v>98</v>
      </c>
      <c r="BG18" s="3">
        <v>7.88</v>
      </c>
      <c r="BH18" s="14">
        <v>0.75600000000000001</v>
      </c>
      <c r="BI18" s="1" t="s">
        <v>98</v>
      </c>
      <c r="BJ18" s="4" t="s">
        <v>98</v>
      </c>
      <c r="BK18" s="4" t="s">
        <v>98</v>
      </c>
      <c r="BL18" s="4" t="s">
        <v>98</v>
      </c>
      <c r="BM18" s="4" t="s">
        <v>98</v>
      </c>
      <c r="BN18" s="4" t="s">
        <v>98</v>
      </c>
      <c r="BO18" s="4" t="s">
        <v>98</v>
      </c>
      <c r="BP18" s="4" t="s">
        <v>98</v>
      </c>
      <c r="BQ18" s="4" t="s">
        <v>98</v>
      </c>
      <c r="BR18" s="4" t="s">
        <v>98</v>
      </c>
      <c r="BS18" s="4" t="s">
        <v>98</v>
      </c>
      <c r="BT18" s="4" t="s">
        <v>98</v>
      </c>
      <c r="BU18" s="4" t="s">
        <v>98</v>
      </c>
      <c r="BV18" s="4" t="s">
        <v>98</v>
      </c>
      <c r="BW18" s="35" t="s">
        <v>98</v>
      </c>
      <c r="BX18" s="35" t="s">
        <v>98</v>
      </c>
      <c r="BY18" s="2">
        <v>54.6</v>
      </c>
      <c r="BZ18" s="1" t="s">
        <v>98</v>
      </c>
      <c r="CA18" s="2">
        <v>70.400000000000006</v>
      </c>
      <c r="CB18" s="2">
        <v>55.600000000000009</v>
      </c>
      <c r="CC18" s="1">
        <v>71.400000000000006</v>
      </c>
      <c r="CD18" s="1" t="s">
        <v>98</v>
      </c>
      <c r="CE18" s="11">
        <v>7.5</v>
      </c>
      <c r="CF18" s="1">
        <v>3</v>
      </c>
      <c r="CG18" s="4">
        <f>Beams!$B$11/F18</f>
        <v>257.79816513761466</v>
      </c>
      <c r="CH18" s="4">
        <f>Beams!$B$9/AO18</f>
        <v>113.65015166835187</v>
      </c>
      <c r="CI18" s="4">
        <f>Beams!$C$9/AS18</f>
        <v>162.89855072463769</v>
      </c>
      <c r="CJ18" s="4">
        <f>1.5*Beams!$B$8/(L18*T18)</f>
        <v>646.72036823935559</v>
      </c>
      <c r="CK18" s="45">
        <f xml:space="preserve"> 1.5*Beams!$C$8/((G18-T18)*Q18)</f>
        <v>993.37163057887756</v>
      </c>
      <c r="CL18" s="4">
        <f>Beams!$B$12*T18/AX18</f>
        <v>608.06557377049182</v>
      </c>
      <c r="CM18" s="4">
        <f>Beams!$B$12*Q18/AX18</f>
        <v>342.72786885245904</v>
      </c>
      <c r="CN18" s="4">
        <f t="shared" si="0"/>
        <v>1627.7283265155843</v>
      </c>
      <c r="CO18" s="4">
        <f t="shared" si="1"/>
        <v>1896.9120539500582</v>
      </c>
      <c r="CP18" s="4"/>
      <c r="CQ18" s="3">
        <f>MIN(Beams!$B$21:$B$22)/MAX(CN18:CP18)-1</f>
        <v>9.5434513731687005</v>
      </c>
    </row>
    <row r="19" spans="1:95" x14ac:dyDescent="0.55000000000000004">
      <c r="A19" s="1" t="s">
        <v>680</v>
      </c>
      <c r="B19" s="1" t="s">
        <v>696</v>
      </c>
      <c r="C19" s="1" t="s">
        <v>696</v>
      </c>
      <c r="D19" s="1" t="s">
        <v>100</v>
      </c>
      <c r="E19" s="2">
        <v>138.5</v>
      </c>
      <c r="F19" s="2">
        <v>40.700000000000003</v>
      </c>
      <c r="G19" s="2">
        <v>19.8</v>
      </c>
      <c r="H19" s="11">
        <v>19.75</v>
      </c>
      <c r="I19" s="1" t="s">
        <v>98</v>
      </c>
      <c r="J19" s="1" t="s">
        <v>98</v>
      </c>
      <c r="K19" s="1" t="s">
        <v>98</v>
      </c>
      <c r="L19" s="2">
        <v>15.8</v>
      </c>
      <c r="M19" s="11">
        <v>15.875</v>
      </c>
      <c r="N19" s="11" t="s">
        <v>98</v>
      </c>
      <c r="O19" s="1" t="s">
        <v>98</v>
      </c>
      <c r="P19" s="1" t="s">
        <v>98</v>
      </c>
      <c r="Q19" s="14">
        <v>0.83</v>
      </c>
      <c r="R19" s="11">
        <v>0.8125</v>
      </c>
      <c r="S19" s="13">
        <v>0.4375</v>
      </c>
      <c r="T19" s="3">
        <v>1.58</v>
      </c>
      <c r="U19" s="13">
        <v>1.5625</v>
      </c>
      <c r="V19" s="1" t="s">
        <v>98</v>
      </c>
      <c r="W19" s="1" t="s">
        <v>98</v>
      </c>
      <c r="X19" s="1" t="s">
        <v>98</v>
      </c>
      <c r="Y19" s="3">
        <v>2.76</v>
      </c>
      <c r="Z19" s="13">
        <v>2.875</v>
      </c>
      <c r="AA19" s="13" t="s">
        <v>98</v>
      </c>
      <c r="AB19" s="1" t="s">
        <v>98</v>
      </c>
      <c r="AC19" s="3">
        <v>4.5</v>
      </c>
      <c r="AD19" s="1" t="s">
        <v>98</v>
      </c>
      <c r="AE19" s="1" t="s">
        <v>98</v>
      </c>
      <c r="AF19" s="3">
        <v>1.29</v>
      </c>
      <c r="AG19" s="3">
        <v>5.03</v>
      </c>
      <c r="AH19" s="1" t="s">
        <v>98</v>
      </c>
      <c r="AI19" s="1" t="s">
        <v>98</v>
      </c>
      <c r="AJ19" s="1" t="s">
        <v>98</v>
      </c>
      <c r="AK19" s="1" t="s">
        <v>98</v>
      </c>
      <c r="AL19" s="2">
        <v>23.9</v>
      </c>
      <c r="AM19" s="1">
        <v>1360</v>
      </c>
      <c r="AN19" s="1">
        <v>157</v>
      </c>
      <c r="AO19" s="2">
        <v>88.6</v>
      </c>
      <c r="AP19" s="3">
        <v>5.78</v>
      </c>
      <c r="AQ19" s="1">
        <v>522</v>
      </c>
      <c r="AR19" s="1">
        <v>102</v>
      </c>
      <c r="AS19" s="2">
        <v>65.900000000000006</v>
      </c>
      <c r="AT19" s="3">
        <v>3.58</v>
      </c>
      <c r="AU19" s="1" t="s">
        <v>98</v>
      </c>
      <c r="AV19" s="1" t="s">
        <v>98</v>
      </c>
      <c r="AW19" s="1" t="s">
        <v>98</v>
      </c>
      <c r="AX19" s="2">
        <v>25.7</v>
      </c>
      <c r="AY19" s="1">
        <v>218</v>
      </c>
      <c r="AZ19" s="1" t="s">
        <v>98</v>
      </c>
      <c r="BA19" s="1" t="s">
        <v>98</v>
      </c>
      <c r="BB19" s="1" t="s">
        <v>98</v>
      </c>
      <c r="BC19" s="1" t="s">
        <v>98</v>
      </c>
      <c r="BD19" s="1" t="s">
        <v>98</v>
      </c>
      <c r="BE19" s="1" t="s">
        <v>98</v>
      </c>
      <c r="BF19" s="1" t="s">
        <v>98</v>
      </c>
      <c r="BG19" s="3">
        <v>7.75</v>
      </c>
      <c r="BH19" s="14">
        <v>0.77</v>
      </c>
      <c r="BI19" s="1" t="s">
        <v>98</v>
      </c>
      <c r="BJ19" s="4" t="s">
        <v>98</v>
      </c>
      <c r="BK19" s="4" t="s">
        <v>98</v>
      </c>
      <c r="BL19" s="4" t="s">
        <v>98</v>
      </c>
      <c r="BM19" s="4" t="s">
        <v>98</v>
      </c>
      <c r="BN19" s="4" t="s">
        <v>98</v>
      </c>
      <c r="BO19" s="4" t="s">
        <v>98</v>
      </c>
      <c r="BP19" s="4" t="s">
        <v>98</v>
      </c>
      <c r="BQ19" s="4" t="s">
        <v>98</v>
      </c>
      <c r="BR19" s="4" t="s">
        <v>98</v>
      </c>
      <c r="BS19" s="4" t="s">
        <v>98</v>
      </c>
      <c r="BT19" s="4" t="s">
        <v>98</v>
      </c>
      <c r="BU19" s="4" t="s">
        <v>98</v>
      </c>
      <c r="BV19" s="4" t="s">
        <v>98</v>
      </c>
      <c r="BW19" s="35" t="s">
        <v>98</v>
      </c>
      <c r="BX19" s="35" t="s">
        <v>98</v>
      </c>
      <c r="BY19" s="2">
        <v>54.4</v>
      </c>
      <c r="BZ19" s="1" t="s">
        <v>98</v>
      </c>
      <c r="CA19" s="2">
        <v>70.2</v>
      </c>
      <c r="CB19" s="2">
        <v>55.400000000000006</v>
      </c>
      <c r="CC19" s="1">
        <v>71.2</v>
      </c>
      <c r="CD19" s="1" t="s">
        <v>98</v>
      </c>
      <c r="CE19" s="11">
        <v>7.5</v>
      </c>
      <c r="CF19" s="1">
        <v>3</v>
      </c>
      <c r="CG19" s="4">
        <f>Beams!$B$11/F19</f>
        <v>276.16707616707617</v>
      </c>
      <c r="CH19" s="4">
        <f>Beams!$B$9/AO19</f>
        <v>126.86230248306998</v>
      </c>
      <c r="CI19" s="4">
        <f>Beams!$C$9/AS19</f>
        <v>170.56145675265552</v>
      </c>
      <c r="CJ19" s="4">
        <f>1.5*Beams!$B$8/(L19*T19)</f>
        <v>675.37253645249154</v>
      </c>
      <c r="CK19" s="45">
        <f xml:space="preserve"> 1.5*Beams!$C$8/((G19-T19)*Q19)</f>
        <v>1114.8876515943027</v>
      </c>
      <c r="CL19" s="4">
        <f>Beams!$B$12*T19/AX19</f>
        <v>691.01945525291831</v>
      </c>
      <c r="CM19" s="4">
        <f>Beams!$B$12*Q19/AX19</f>
        <v>363.0038910505836</v>
      </c>
      <c r="CN19" s="4">
        <f t="shared" si="0"/>
        <v>1769.1563803279291</v>
      </c>
      <c r="CO19" s="4">
        <f t="shared" si="1"/>
        <v>2110.2713920830311</v>
      </c>
      <c r="CP19" s="4"/>
      <c r="CQ19" s="3">
        <f>MIN(Beams!$B$21:$B$22)/MAX(CN19:CP19)-1</f>
        <v>8.4774539782099634</v>
      </c>
    </row>
    <row r="20" spans="1:95" x14ac:dyDescent="0.55000000000000004">
      <c r="A20" s="1" t="s">
        <v>680</v>
      </c>
      <c r="B20" s="1" t="s">
        <v>697</v>
      </c>
      <c r="C20" s="1" t="s">
        <v>697</v>
      </c>
      <c r="D20" s="1" t="s">
        <v>100</v>
      </c>
      <c r="E20" s="2">
        <v>124.5</v>
      </c>
      <c r="F20" s="2">
        <v>36.700000000000003</v>
      </c>
      <c r="G20" s="2">
        <v>19.7</v>
      </c>
      <c r="H20" s="11">
        <v>19.625</v>
      </c>
      <c r="I20" s="1" t="s">
        <v>98</v>
      </c>
      <c r="J20" s="1" t="s">
        <v>98</v>
      </c>
      <c r="K20" s="1" t="s">
        <v>98</v>
      </c>
      <c r="L20" s="2">
        <v>15.8</v>
      </c>
      <c r="M20" s="11">
        <v>15.75</v>
      </c>
      <c r="N20" s="11" t="s">
        <v>98</v>
      </c>
      <c r="O20" s="1" t="s">
        <v>98</v>
      </c>
      <c r="P20" s="1" t="s">
        <v>98</v>
      </c>
      <c r="Q20" s="14">
        <v>0.75</v>
      </c>
      <c r="R20" s="11">
        <v>0.75</v>
      </c>
      <c r="S20" s="13">
        <v>0.375</v>
      </c>
      <c r="T20" s="3">
        <v>1.42</v>
      </c>
      <c r="U20" s="13">
        <v>1.4375</v>
      </c>
      <c r="V20" s="1" t="s">
        <v>98</v>
      </c>
      <c r="W20" s="1" t="s">
        <v>98</v>
      </c>
      <c r="X20" s="1" t="s">
        <v>98</v>
      </c>
      <c r="Y20" s="3">
        <v>2.6</v>
      </c>
      <c r="Z20" s="13">
        <v>2.6875</v>
      </c>
      <c r="AA20" s="13" t="s">
        <v>98</v>
      </c>
      <c r="AB20" s="1" t="s">
        <v>98</v>
      </c>
      <c r="AC20" s="3">
        <v>4.41</v>
      </c>
      <c r="AD20" s="1" t="s">
        <v>98</v>
      </c>
      <c r="AE20" s="1" t="s">
        <v>98</v>
      </c>
      <c r="AF20" s="3">
        <v>1.1599999999999999</v>
      </c>
      <c r="AG20" s="3">
        <v>5.55</v>
      </c>
      <c r="AH20" s="1" t="s">
        <v>98</v>
      </c>
      <c r="AI20" s="1" t="s">
        <v>98</v>
      </c>
      <c r="AJ20" s="1" t="s">
        <v>98</v>
      </c>
      <c r="AK20" s="1" t="s">
        <v>98</v>
      </c>
      <c r="AL20" s="2">
        <v>26.3</v>
      </c>
      <c r="AM20" s="1">
        <v>1210</v>
      </c>
      <c r="AN20" s="1">
        <v>140</v>
      </c>
      <c r="AO20" s="2">
        <v>79.400000000000006</v>
      </c>
      <c r="AP20" s="3">
        <v>5.75</v>
      </c>
      <c r="AQ20" s="1">
        <v>463</v>
      </c>
      <c r="AR20" s="2">
        <v>90.8</v>
      </c>
      <c r="AS20" s="2">
        <v>58.8</v>
      </c>
      <c r="AT20" s="3">
        <v>3.55</v>
      </c>
      <c r="AU20" s="1" t="s">
        <v>98</v>
      </c>
      <c r="AV20" s="1" t="s">
        <v>98</v>
      </c>
      <c r="AW20" s="1" t="s">
        <v>98</v>
      </c>
      <c r="AX20" s="2">
        <v>19</v>
      </c>
      <c r="AY20" s="1">
        <v>158</v>
      </c>
      <c r="AZ20" s="1" t="s">
        <v>98</v>
      </c>
      <c r="BA20" s="1" t="s">
        <v>98</v>
      </c>
      <c r="BB20" s="1" t="s">
        <v>98</v>
      </c>
      <c r="BC20" s="1" t="s">
        <v>98</v>
      </c>
      <c r="BD20" s="1" t="s">
        <v>98</v>
      </c>
      <c r="BE20" s="1" t="s">
        <v>98</v>
      </c>
      <c r="BF20" s="1" t="s">
        <v>98</v>
      </c>
      <c r="BG20" s="3">
        <v>7.7</v>
      </c>
      <c r="BH20" s="14">
        <v>0.77</v>
      </c>
      <c r="BI20" s="1" t="s">
        <v>98</v>
      </c>
      <c r="BJ20" s="4" t="s">
        <v>98</v>
      </c>
      <c r="BK20" s="4" t="s">
        <v>98</v>
      </c>
      <c r="BL20" s="4" t="s">
        <v>98</v>
      </c>
      <c r="BM20" s="4" t="s">
        <v>98</v>
      </c>
      <c r="BN20" s="4" t="s">
        <v>98</v>
      </c>
      <c r="BO20" s="4" t="s">
        <v>98</v>
      </c>
      <c r="BP20" s="4" t="s">
        <v>98</v>
      </c>
      <c r="BQ20" s="4" t="s">
        <v>98</v>
      </c>
      <c r="BR20" s="4" t="s">
        <v>98</v>
      </c>
      <c r="BS20" s="4" t="s">
        <v>98</v>
      </c>
      <c r="BT20" s="4" t="s">
        <v>98</v>
      </c>
      <c r="BU20" s="4" t="s">
        <v>98</v>
      </c>
      <c r="BV20" s="4" t="s">
        <v>98</v>
      </c>
      <c r="BW20" s="35" t="s">
        <v>98</v>
      </c>
      <c r="BX20" s="35" t="s">
        <v>98</v>
      </c>
      <c r="BY20" s="2">
        <v>54.2</v>
      </c>
      <c r="BZ20" s="1" t="s">
        <v>98</v>
      </c>
      <c r="CA20" s="2">
        <v>70</v>
      </c>
      <c r="CB20" s="2">
        <v>55.2</v>
      </c>
      <c r="CC20" s="2">
        <v>71</v>
      </c>
      <c r="CD20" s="1" t="s">
        <v>98</v>
      </c>
      <c r="CE20" s="11">
        <v>7.5</v>
      </c>
      <c r="CF20" s="1">
        <v>3</v>
      </c>
      <c r="CG20" s="4">
        <f>Beams!$B$11/F20</f>
        <v>306.26702997275203</v>
      </c>
      <c r="CH20" s="4">
        <f>Beams!$B$9/AO20</f>
        <v>141.5617128463476</v>
      </c>
      <c r="CI20" s="4">
        <f>Beams!$C$9/AS20</f>
        <v>191.15646258503403</v>
      </c>
      <c r="CJ20" s="4">
        <f>1.5*Beams!$B$8/(L20*T20)</f>
        <v>751.47085041896946</v>
      </c>
      <c r="CK20" s="45">
        <f xml:space="preserve"> 1.5*Beams!$C$8/((G20-T20)*Q20)</f>
        <v>1229.7592997811817</v>
      </c>
      <c r="CL20" s="4">
        <f>Beams!$B$12*T20/AX20</f>
        <v>840.04210526315785</v>
      </c>
      <c r="CM20" s="4">
        <f>Beams!$B$12*Q20/AX20</f>
        <v>443.68421052631578</v>
      </c>
      <c r="CN20" s="4">
        <f t="shared" si="0"/>
        <v>2054.1274609085158</v>
      </c>
      <c r="CO20" s="4">
        <f t="shared" si="1"/>
        <v>2352.8265841177817</v>
      </c>
      <c r="CP20" s="4"/>
      <c r="CQ20" s="3">
        <f>MIN(Beams!$B$21:$B$22)/MAX(CN20:CP20)-1</f>
        <v>7.5004139850363085</v>
      </c>
    </row>
    <row r="21" spans="1:95" x14ac:dyDescent="0.55000000000000004">
      <c r="A21" s="1" t="s">
        <v>680</v>
      </c>
      <c r="B21" s="1" t="s">
        <v>698</v>
      </c>
      <c r="C21" s="1" t="s">
        <v>698</v>
      </c>
      <c r="D21" s="1" t="s">
        <v>100</v>
      </c>
      <c r="E21" s="2">
        <v>107.5</v>
      </c>
      <c r="F21" s="2">
        <v>31.8</v>
      </c>
      <c r="G21" s="2">
        <v>19.5</v>
      </c>
      <c r="H21" s="11">
        <v>19.5</v>
      </c>
      <c r="I21" s="1" t="s">
        <v>98</v>
      </c>
      <c r="J21" s="1" t="s">
        <v>98</v>
      </c>
      <c r="K21" s="1" t="s">
        <v>98</v>
      </c>
      <c r="L21" s="2">
        <v>15.8</v>
      </c>
      <c r="M21" s="11">
        <v>15.75</v>
      </c>
      <c r="N21" s="11" t="s">
        <v>98</v>
      </c>
      <c r="O21" s="1" t="s">
        <v>98</v>
      </c>
      <c r="P21" s="1" t="s">
        <v>98</v>
      </c>
      <c r="Q21" s="14">
        <v>0.65</v>
      </c>
      <c r="R21" s="11">
        <v>0.625</v>
      </c>
      <c r="S21" s="13">
        <v>0.3125</v>
      </c>
      <c r="T21" s="3">
        <v>1.22</v>
      </c>
      <c r="U21" s="13">
        <v>1.25</v>
      </c>
      <c r="V21" s="1" t="s">
        <v>98</v>
      </c>
      <c r="W21" s="1" t="s">
        <v>98</v>
      </c>
      <c r="X21" s="1" t="s">
        <v>98</v>
      </c>
      <c r="Y21" s="3">
        <v>2.4</v>
      </c>
      <c r="Z21" s="13">
        <v>2.5</v>
      </c>
      <c r="AA21" s="13" t="s">
        <v>98</v>
      </c>
      <c r="AB21" s="1" t="s">
        <v>98</v>
      </c>
      <c r="AC21" s="3">
        <v>4.28</v>
      </c>
      <c r="AD21" s="1" t="s">
        <v>98</v>
      </c>
      <c r="AE21" s="1" t="s">
        <v>98</v>
      </c>
      <c r="AF21" s="3">
        <v>1.01</v>
      </c>
      <c r="AG21" s="3">
        <v>6.45</v>
      </c>
      <c r="AH21" s="1" t="s">
        <v>98</v>
      </c>
      <c r="AI21" s="1" t="s">
        <v>98</v>
      </c>
      <c r="AJ21" s="1" t="s">
        <v>98</v>
      </c>
      <c r="AK21" s="1" t="s">
        <v>98</v>
      </c>
      <c r="AL21" s="2">
        <v>30</v>
      </c>
      <c r="AM21" s="1">
        <v>1030</v>
      </c>
      <c r="AN21" s="1">
        <v>120</v>
      </c>
      <c r="AO21" s="2">
        <v>68</v>
      </c>
      <c r="AP21" s="3">
        <v>5.71</v>
      </c>
      <c r="AQ21" s="1">
        <v>398</v>
      </c>
      <c r="AR21" s="2">
        <v>77.8</v>
      </c>
      <c r="AS21" s="2">
        <v>50.5</v>
      </c>
      <c r="AT21" s="3">
        <v>3.54</v>
      </c>
      <c r="AU21" s="1" t="s">
        <v>98</v>
      </c>
      <c r="AV21" s="1" t="s">
        <v>98</v>
      </c>
      <c r="AW21" s="1" t="s">
        <v>98</v>
      </c>
      <c r="AX21" s="2">
        <v>12.4</v>
      </c>
      <c r="AY21" s="1">
        <v>101</v>
      </c>
      <c r="AZ21" s="1" t="s">
        <v>98</v>
      </c>
      <c r="BA21" s="1" t="s">
        <v>98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98</v>
      </c>
      <c r="BG21" s="3">
        <v>7.66</v>
      </c>
      <c r="BH21" s="14">
        <v>0.77100000000000002</v>
      </c>
      <c r="BI21" s="1" t="s">
        <v>98</v>
      </c>
      <c r="BJ21" s="4" t="s">
        <v>98</v>
      </c>
      <c r="BK21" s="4" t="s">
        <v>98</v>
      </c>
      <c r="BL21" s="4" t="s">
        <v>98</v>
      </c>
      <c r="BM21" s="4" t="s">
        <v>98</v>
      </c>
      <c r="BN21" s="4" t="s">
        <v>98</v>
      </c>
      <c r="BO21" s="4" t="s">
        <v>98</v>
      </c>
      <c r="BP21" s="4" t="s">
        <v>98</v>
      </c>
      <c r="BQ21" s="4" t="s">
        <v>98</v>
      </c>
      <c r="BR21" s="4" t="s">
        <v>98</v>
      </c>
      <c r="BS21" s="4" t="s">
        <v>98</v>
      </c>
      <c r="BT21" s="4" t="s">
        <v>98</v>
      </c>
      <c r="BU21" s="4" t="s">
        <v>98</v>
      </c>
      <c r="BV21" s="4" t="s">
        <v>98</v>
      </c>
      <c r="BW21" s="35" t="s">
        <v>98</v>
      </c>
      <c r="BX21" s="35" t="s">
        <v>98</v>
      </c>
      <c r="BY21" s="2">
        <v>53.8</v>
      </c>
      <c r="BZ21" s="1" t="s">
        <v>98</v>
      </c>
      <c r="CA21" s="2">
        <v>69.599999999999994</v>
      </c>
      <c r="CB21" s="2">
        <v>54.8</v>
      </c>
      <c r="CC21" s="1">
        <v>70.599999999999994</v>
      </c>
      <c r="CD21" s="1" t="s">
        <v>98</v>
      </c>
      <c r="CE21" s="11">
        <v>7.5</v>
      </c>
      <c r="CF21" s="1">
        <v>3</v>
      </c>
      <c r="CG21" s="4">
        <f>Beams!$B$11/F21</f>
        <v>353.45911949685535</v>
      </c>
      <c r="CH21" s="4">
        <f>Beams!$B$9/AO21</f>
        <v>165.29411764705881</v>
      </c>
      <c r="CI21" s="4">
        <f>Beams!$C$9/AS21</f>
        <v>222.57425742574259</v>
      </c>
      <c r="CJ21" s="4">
        <f>1.5*Beams!$B$8/(L21*T21)</f>
        <v>874.66279311060384</v>
      </c>
      <c r="CK21" s="45">
        <f xml:space="preserve"> 1.5*Beams!$C$8/((G21-T21)*Q21)</f>
        <v>1418.9530382090556</v>
      </c>
      <c r="CL21" s="4">
        <f>Beams!$B$12*T21/AX21</f>
        <v>1105.8709677419354</v>
      </c>
      <c r="CM21" s="4">
        <f>Beams!$B$12*Q21/AX21</f>
        <v>589.19354838709671</v>
      </c>
      <c r="CN21" s="4">
        <f t="shared" si="0"/>
        <v>2552.1605065208</v>
      </c>
      <c r="CO21" s="4">
        <f t="shared" si="1"/>
        <v>2762.4801792078051</v>
      </c>
      <c r="CP21" s="4"/>
      <c r="CQ21" s="3">
        <f>MIN(Beams!$B$21:$B$22)/MAX(CN21:CP21)-1</f>
        <v>6.239870950218144</v>
      </c>
    </row>
    <row r="22" spans="1:95" x14ac:dyDescent="0.55000000000000004">
      <c r="A22" s="1" t="s">
        <v>680</v>
      </c>
      <c r="B22" s="1" t="s">
        <v>699</v>
      </c>
      <c r="C22" s="1" t="s">
        <v>699</v>
      </c>
      <c r="D22" s="1" t="s">
        <v>100</v>
      </c>
      <c r="E22" s="2">
        <v>99.5</v>
      </c>
      <c r="F22" s="2">
        <v>29.2</v>
      </c>
      <c r="G22" s="2">
        <v>19.3</v>
      </c>
      <c r="H22" s="11">
        <v>19.25</v>
      </c>
      <c r="I22" s="1" t="s">
        <v>98</v>
      </c>
      <c r="J22" s="1" t="s">
        <v>98</v>
      </c>
      <c r="K22" s="1" t="s">
        <v>98</v>
      </c>
      <c r="L22" s="2">
        <v>15.8</v>
      </c>
      <c r="M22" s="11">
        <v>15.75</v>
      </c>
      <c r="N22" s="11" t="s">
        <v>98</v>
      </c>
      <c r="O22" s="1" t="s">
        <v>98</v>
      </c>
      <c r="P22" s="1" t="s">
        <v>98</v>
      </c>
      <c r="Q22" s="14">
        <v>0.65</v>
      </c>
      <c r="R22" s="11">
        <v>0.625</v>
      </c>
      <c r="S22" s="13">
        <v>0.3125</v>
      </c>
      <c r="T22" s="3">
        <v>1.07</v>
      </c>
      <c r="U22" s="13">
        <v>1.0625</v>
      </c>
      <c r="V22" s="1" t="s">
        <v>98</v>
      </c>
      <c r="W22" s="1" t="s">
        <v>98</v>
      </c>
      <c r="X22" s="1" t="s">
        <v>98</v>
      </c>
      <c r="Y22" s="3">
        <v>2.25</v>
      </c>
      <c r="Z22" s="13">
        <v>2.3125</v>
      </c>
      <c r="AA22" s="13" t="s">
        <v>98</v>
      </c>
      <c r="AB22" s="1" t="s">
        <v>98</v>
      </c>
      <c r="AC22" s="3">
        <v>4.47</v>
      </c>
      <c r="AD22" s="1" t="s">
        <v>98</v>
      </c>
      <c r="AE22" s="1" t="s">
        <v>98</v>
      </c>
      <c r="AF22" s="14">
        <v>0.92900000000000005</v>
      </c>
      <c r="AG22" s="3">
        <v>7.39</v>
      </c>
      <c r="AH22" s="1" t="s">
        <v>98</v>
      </c>
      <c r="AI22" s="1" t="s">
        <v>98</v>
      </c>
      <c r="AJ22" s="1" t="s">
        <v>98</v>
      </c>
      <c r="AK22" s="1" t="s">
        <v>98</v>
      </c>
      <c r="AL22" s="2">
        <v>29.7</v>
      </c>
      <c r="AM22" s="1">
        <v>988</v>
      </c>
      <c r="AN22" s="1">
        <v>117</v>
      </c>
      <c r="AO22" s="2">
        <v>66.5</v>
      </c>
      <c r="AP22" s="3">
        <v>5.81</v>
      </c>
      <c r="AQ22" s="1">
        <v>347</v>
      </c>
      <c r="AR22" s="2">
        <v>68.2</v>
      </c>
      <c r="AS22" s="2">
        <v>44.1</v>
      </c>
      <c r="AT22" s="3">
        <v>3.45</v>
      </c>
      <c r="AU22" s="1" t="s">
        <v>98</v>
      </c>
      <c r="AV22" s="1" t="s">
        <v>98</v>
      </c>
      <c r="AW22" s="1" t="s">
        <v>98</v>
      </c>
      <c r="AX22" s="3">
        <v>9.1199999999999992</v>
      </c>
      <c r="AY22" s="2">
        <v>83.5</v>
      </c>
      <c r="AZ22" s="1" t="s">
        <v>98</v>
      </c>
      <c r="BA22" s="1" t="s">
        <v>98</v>
      </c>
      <c r="BB22" s="1" t="s">
        <v>98</v>
      </c>
      <c r="BC22" s="1" t="s">
        <v>98</v>
      </c>
      <c r="BD22" s="1" t="s">
        <v>98</v>
      </c>
      <c r="BE22" s="1" t="s">
        <v>98</v>
      </c>
      <c r="BF22" s="1" t="s">
        <v>98</v>
      </c>
      <c r="BG22" s="3">
        <v>7.82</v>
      </c>
      <c r="BH22" s="14">
        <v>0.746</v>
      </c>
      <c r="BI22" s="1" t="s">
        <v>98</v>
      </c>
      <c r="BJ22" s="4" t="s">
        <v>98</v>
      </c>
      <c r="BK22" s="4" t="s">
        <v>98</v>
      </c>
      <c r="BL22" s="4" t="s">
        <v>98</v>
      </c>
      <c r="BM22" s="4" t="s">
        <v>98</v>
      </c>
      <c r="BN22" s="4" t="s">
        <v>98</v>
      </c>
      <c r="BO22" s="4" t="s">
        <v>98</v>
      </c>
      <c r="BP22" s="4" t="s">
        <v>98</v>
      </c>
      <c r="BQ22" s="4" t="s">
        <v>98</v>
      </c>
      <c r="BR22" s="4" t="s">
        <v>98</v>
      </c>
      <c r="BS22" s="4" t="s">
        <v>98</v>
      </c>
      <c r="BT22" s="4" t="s">
        <v>98</v>
      </c>
      <c r="BU22" s="4" t="s">
        <v>98</v>
      </c>
      <c r="BV22" s="4" t="s">
        <v>98</v>
      </c>
      <c r="BW22" s="35" t="s">
        <v>98</v>
      </c>
      <c r="BX22" s="35" t="s">
        <v>98</v>
      </c>
      <c r="BY22" s="2">
        <v>53.4</v>
      </c>
      <c r="BZ22" s="1" t="s">
        <v>98</v>
      </c>
      <c r="CA22" s="2">
        <v>69.2</v>
      </c>
      <c r="CB22" s="2">
        <v>54.400000000000006</v>
      </c>
      <c r="CC22" s="1">
        <v>70.2</v>
      </c>
      <c r="CD22" s="1" t="s">
        <v>98</v>
      </c>
      <c r="CE22" s="11">
        <v>7.5</v>
      </c>
      <c r="CF22" s="1">
        <v>3</v>
      </c>
      <c r="CG22" s="4">
        <f>Beams!$B$11/F22</f>
        <v>384.9315068493151</v>
      </c>
      <c r="CH22" s="4">
        <f>Beams!$B$9/AO22</f>
        <v>169.02255639097746</v>
      </c>
      <c r="CI22" s="4">
        <f>Beams!$C$9/AS22</f>
        <v>254.87528344671202</v>
      </c>
      <c r="CJ22" s="4">
        <f>1.5*Beams!$B$8/(L22*T22)</f>
        <v>997.27907251863235</v>
      </c>
      <c r="CK22" s="45">
        <f xml:space="preserve"> 1.5*Beams!$C$8/((G22-T22)*Q22)</f>
        <v>1422.8448457740833</v>
      </c>
      <c r="CL22" s="4">
        <f>Beams!$B$12*T22/AX22</f>
        <v>1318.7280701754389</v>
      </c>
      <c r="CM22" s="4">
        <f>Beams!$B$12*Q22/AX22</f>
        <v>801.09649122807025</v>
      </c>
      <c r="CN22" s="4">
        <f t="shared" si="0"/>
        <v>2975.740702198179</v>
      </c>
      <c r="CO22" s="4">
        <f t="shared" si="1"/>
        <v>2941.5869938306309</v>
      </c>
      <c r="CP22" s="4"/>
      <c r="CQ22" s="3">
        <f>MIN(Beams!$B$21:$B$22)/MAX(CN22:CP22)-1</f>
        <v>5.7210157071904835</v>
      </c>
    </row>
    <row r="23" spans="1:95" x14ac:dyDescent="0.55000000000000004">
      <c r="A23" s="1" t="s">
        <v>680</v>
      </c>
      <c r="B23" s="1" t="s">
        <v>700</v>
      </c>
      <c r="C23" s="1" t="s">
        <v>700</v>
      </c>
      <c r="D23" s="1" t="s">
        <v>94</v>
      </c>
      <c r="E23" s="4">
        <v>196</v>
      </c>
      <c r="F23" s="2">
        <v>57.8</v>
      </c>
      <c r="G23" s="2">
        <v>20.8</v>
      </c>
      <c r="H23" s="11">
        <v>20.75</v>
      </c>
      <c r="I23" s="1" t="s">
        <v>98</v>
      </c>
      <c r="J23" s="1" t="s">
        <v>98</v>
      </c>
      <c r="K23" s="1" t="s">
        <v>98</v>
      </c>
      <c r="L23" s="2">
        <v>12.4</v>
      </c>
      <c r="M23" s="11">
        <v>12.375</v>
      </c>
      <c r="N23" s="11" t="s">
        <v>98</v>
      </c>
      <c r="O23" s="1" t="s">
        <v>98</v>
      </c>
      <c r="P23" s="1" t="s">
        <v>98</v>
      </c>
      <c r="Q23" s="3">
        <v>1.42</v>
      </c>
      <c r="R23" s="11">
        <v>1.4375</v>
      </c>
      <c r="S23" s="13">
        <v>0.75</v>
      </c>
      <c r="T23" s="3">
        <v>2.52</v>
      </c>
      <c r="U23" s="13">
        <v>2.5</v>
      </c>
      <c r="V23" s="1" t="s">
        <v>98</v>
      </c>
      <c r="W23" s="1" t="s">
        <v>98</v>
      </c>
      <c r="X23" s="1" t="s">
        <v>98</v>
      </c>
      <c r="Y23" s="3">
        <v>3.7</v>
      </c>
      <c r="Z23" s="13">
        <v>3.8125</v>
      </c>
      <c r="AA23" s="13" t="s">
        <v>98</v>
      </c>
      <c r="AB23" s="1" t="s">
        <v>98</v>
      </c>
      <c r="AC23" s="3">
        <v>5.94</v>
      </c>
      <c r="AD23" s="1" t="s">
        <v>98</v>
      </c>
      <c r="AE23" s="1" t="s">
        <v>98</v>
      </c>
      <c r="AF23" s="3">
        <v>2.33</v>
      </c>
      <c r="AG23" s="3">
        <v>2.4500000000000002</v>
      </c>
      <c r="AH23" s="1" t="s">
        <v>98</v>
      </c>
      <c r="AI23" s="1" t="s">
        <v>98</v>
      </c>
      <c r="AJ23" s="1" t="s">
        <v>98</v>
      </c>
      <c r="AK23" s="1" t="s">
        <v>98</v>
      </c>
      <c r="AL23" s="2">
        <v>14.6</v>
      </c>
      <c r="AM23" s="1">
        <v>2270</v>
      </c>
      <c r="AN23" s="1">
        <v>275</v>
      </c>
      <c r="AO23" s="1">
        <v>153</v>
      </c>
      <c r="AP23" s="3">
        <v>6.27</v>
      </c>
      <c r="AQ23" s="1">
        <v>401</v>
      </c>
      <c r="AR23" s="1">
        <v>106</v>
      </c>
      <c r="AS23" s="2">
        <v>64.900000000000006</v>
      </c>
      <c r="AT23" s="3">
        <v>2.64</v>
      </c>
      <c r="AU23" s="1" t="s">
        <v>98</v>
      </c>
      <c r="AV23" s="1" t="s">
        <v>98</v>
      </c>
      <c r="AW23" s="1" t="s">
        <v>98</v>
      </c>
      <c r="AX23" s="2">
        <v>85.4</v>
      </c>
      <c r="AY23" s="1">
        <v>796</v>
      </c>
      <c r="AZ23" s="1" t="s">
        <v>98</v>
      </c>
      <c r="BA23" s="1" t="s">
        <v>98</v>
      </c>
      <c r="BB23" s="1" t="s">
        <v>98</v>
      </c>
      <c r="BC23" s="1" t="s">
        <v>98</v>
      </c>
      <c r="BD23" s="1" t="s">
        <v>98</v>
      </c>
      <c r="BE23" s="1" t="s">
        <v>98</v>
      </c>
      <c r="BF23" s="1" t="s">
        <v>98</v>
      </c>
      <c r="BG23" s="3">
        <v>8.26</v>
      </c>
      <c r="BH23" s="14">
        <v>0.67900000000000005</v>
      </c>
      <c r="BI23" s="1" t="s">
        <v>98</v>
      </c>
      <c r="BJ23" s="4" t="s">
        <v>98</v>
      </c>
      <c r="BK23" s="4" t="s">
        <v>98</v>
      </c>
      <c r="BL23" s="4" t="s">
        <v>98</v>
      </c>
      <c r="BM23" s="4" t="s">
        <v>98</v>
      </c>
      <c r="BN23" s="4" t="s">
        <v>98</v>
      </c>
      <c r="BO23" s="4" t="s">
        <v>98</v>
      </c>
      <c r="BP23" s="4" t="s">
        <v>98</v>
      </c>
      <c r="BQ23" s="4" t="s">
        <v>98</v>
      </c>
      <c r="BR23" s="4" t="s">
        <v>98</v>
      </c>
      <c r="BS23" s="4" t="s">
        <v>98</v>
      </c>
      <c r="BT23" s="4" t="s">
        <v>98</v>
      </c>
      <c r="BU23" s="4" t="s">
        <v>98</v>
      </c>
      <c r="BV23" s="4" t="s">
        <v>98</v>
      </c>
      <c r="BW23" s="35" t="s">
        <v>98</v>
      </c>
      <c r="BX23" s="35" t="s">
        <v>98</v>
      </c>
      <c r="BY23" s="2">
        <v>53</v>
      </c>
      <c r="BZ23" s="1" t="s">
        <v>98</v>
      </c>
      <c r="CA23" s="2">
        <v>65.400000000000006</v>
      </c>
      <c r="CB23" s="2">
        <v>54.000000000000007</v>
      </c>
      <c r="CC23" s="1">
        <v>66.400000000000006</v>
      </c>
      <c r="CD23" s="1" t="s">
        <v>98</v>
      </c>
      <c r="CE23" s="11">
        <v>7.5</v>
      </c>
      <c r="CF23" s="1" t="s">
        <v>98</v>
      </c>
      <c r="CG23" s="4">
        <f>Beams!$B$11/F23</f>
        <v>194.46366782006922</v>
      </c>
      <c r="CH23" s="4">
        <f>Beams!$B$9/AO23</f>
        <v>73.464052287581694</v>
      </c>
      <c r="CI23" s="4">
        <f>Beams!$C$9/AS23</f>
        <v>173.18952234206469</v>
      </c>
      <c r="CJ23" s="4">
        <f>1.5*Beams!$B$8/(L23*T23)</f>
        <v>539.55453149001539</v>
      </c>
      <c r="CK23" s="45">
        <f xml:space="preserve"> 1.5*Beams!$C$8/((G23-T23)*Q23)</f>
        <v>649.52075692668041</v>
      </c>
      <c r="CL23" s="4">
        <f>Beams!$B$12*T23/AX23</f>
        <v>331.67213114754094</v>
      </c>
      <c r="CM23" s="4">
        <f>Beams!$B$12*Q23/AX23</f>
        <v>186.89461358313815</v>
      </c>
      <c r="CN23" s="4">
        <f t="shared" si="0"/>
        <v>1182.3539684377627</v>
      </c>
      <c r="CO23" s="4">
        <f t="shared" si="1"/>
        <v>1251.0015397198504</v>
      </c>
      <c r="CP23" s="4"/>
      <c r="CQ23" s="3">
        <f>MIN(Beams!$B$21:$B$22)/MAX(CN23:CP23)-1</f>
        <v>14.987190554920344</v>
      </c>
    </row>
    <row r="24" spans="1:95" x14ac:dyDescent="0.55000000000000004">
      <c r="A24" s="1" t="s">
        <v>680</v>
      </c>
      <c r="B24" s="1" t="s">
        <v>701</v>
      </c>
      <c r="C24" s="1" t="s">
        <v>701</v>
      </c>
      <c r="D24" s="1" t="s">
        <v>94</v>
      </c>
      <c r="E24" s="2">
        <v>165.5</v>
      </c>
      <c r="F24" s="2">
        <v>48.8</v>
      </c>
      <c r="G24" s="2">
        <v>20.399999999999999</v>
      </c>
      <c r="H24" s="11">
        <v>20.375</v>
      </c>
      <c r="I24" s="1" t="s">
        <v>98</v>
      </c>
      <c r="J24" s="1" t="s">
        <v>98</v>
      </c>
      <c r="K24" s="1" t="s">
        <v>98</v>
      </c>
      <c r="L24" s="2">
        <v>12.2</v>
      </c>
      <c r="M24" s="11">
        <v>12.125</v>
      </c>
      <c r="N24" s="11" t="s">
        <v>98</v>
      </c>
      <c r="O24" s="1" t="s">
        <v>98</v>
      </c>
      <c r="P24" s="1" t="s">
        <v>98</v>
      </c>
      <c r="Q24" s="3">
        <v>1.22</v>
      </c>
      <c r="R24" s="11">
        <v>1.25</v>
      </c>
      <c r="S24" s="13">
        <v>0.625</v>
      </c>
      <c r="T24" s="3">
        <v>2.13</v>
      </c>
      <c r="U24" s="13">
        <v>2.125</v>
      </c>
      <c r="V24" s="1" t="s">
        <v>98</v>
      </c>
      <c r="W24" s="1" t="s">
        <v>98</v>
      </c>
      <c r="X24" s="1" t="s">
        <v>98</v>
      </c>
      <c r="Y24" s="3">
        <v>3.31</v>
      </c>
      <c r="Z24" s="13">
        <v>3.375</v>
      </c>
      <c r="AA24" s="13" t="s">
        <v>98</v>
      </c>
      <c r="AB24" s="1" t="s">
        <v>98</v>
      </c>
      <c r="AC24" s="3">
        <v>5.74</v>
      </c>
      <c r="AD24" s="1" t="s">
        <v>98</v>
      </c>
      <c r="AE24" s="1" t="s">
        <v>98</v>
      </c>
      <c r="AF24" s="3">
        <v>2</v>
      </c>
      <c r="AG24" s="3">
        <v>2.86</v>
      </c>
      <c r="AH24" s="1" t="s">
        <v>98</v>
      </c>
      <c r="AI24" s="1" t="s">
        <v>98</v>
      </c>
      <c r="AJ24" s="1" t="s">
        <v>98</v>
      </c>
      <c r="AK24" s="1" t="s">
        <v>98</v>
      </c>
      <c r="AL24" s="2">
        <v>16.7</v>
      </c>
      <c r="AM24" s="1">
        <v>1880</v>
      </c>
      <c r="AN24" s="1">
        <v>231</v>
      </c>
      <c r="AO24" s="1">
        <v>128</v>
      </c>
      <c r="AP24" s="3">
        <v>6.21</v>
      </c>
      <c r="AQ24" s="1">
        <v>322</v>
      </c>
      <c r="AR24" s="2">
        <v>85.7</v>
      </c>
      <c r="AS24" s="2">
        <v>52.9</v>
      </c>
      <c r="AT24" s="3">
        <v>2.57</v>
      </c>
      <c r="AU24" s="1" t="s">
        <v>98</v>
      </c>
      <c r="AV24" s="1" t="s">
        <v>98</v>
      </c>
      <c r="AW24" s="1" t="s">
        <v>98</v>
      </c>
      <c r="AX24" s="2">
        <v>52.5</v>
      </c>
      <c r="AY24" s="1">
        <v>484</v>
      </c>
      <c r="AZ24" s="1" t="s">
        <v>98</v>
      </c>
      <c r="BA24" s="1" t="s">
        <v>98</v>
      </c>
      <c r="BB24" s="1" t="s">
        <v>98</v>
      </c>
      <c r="BC24" s="1" t="s">
        <v>98</v>
      </c>
      <c r="BD24" s="1" t="s">
        <v>98</v>
      </c>
      <c r="BE24" s="1" t="s">
        <v>98</v>
      </c>
      <c r="BF24" s="1" t="s">
        <v>98</v>
      </c>
      <c r="BG24" s="3">
        <v>8.19</v>
      </c>
      <c r="BH24" s="14">
        <v>0.67400000000000004</v>
      </c>
      <c r="BI24" s="1" t="s">
        <v>98</v>
      </c>
      <c r="BJ24" s="4" t="s">
        <v>98</v>
      </c>
      <c r="BK24" s="4" t="s">
        <v>98</v>
      </c>
      <c r="BL24" s="4" t="s">
        <v>98</v>
      </c>
      <c r="BM24" s="4" t="s">
        <v>98</v>
      </c>
      <c r="BN24" s="4" t="s">
        <v>98</v>
      </c>
      <c r="BO24" s="4" t="s">
        <v>98</v>
      </c>
      <c r="BP24" s="4" t="s">
        <v>98</v>
      </c>
      <c r="BQ24" s="4" t="s">
        <v>98</v>
      </c>
      <c r="BR24" s="4" t="s">
        <v>98</v>
      </c>
      <c r="BS24" s="4" t="s">
        <v>98</v>
      </c>
      <c r="BT24" s="4" t="s">
        <v>98</v>
      </c>
      <c r="BU24" s="4" t="s">
        <v>98</v>
      </c>
      <c r="BV24" s="4" t="s">
        <v>98</v>
      </c>
      <c r="BW24" s="35" t="s">
        <v>98</v>
      </c>
      <c r="BX24" s="35" t="s">
        <v>98</v>
      </c>
      <c r="BY24" s="2">
        <v>52</v>
      </c>
      <c r="BZ24" s="1" t="s">
        <v>98</v>
      </c>
      <c r="CA24" s="2">
        <v>64.2</v>
      </c>
      <c r="CB24" s="2">
        <v>52.999999999999986</v>
      </c>
      <c r="CC24" s="1">
        <v>65.199999999999989</v>
      </c>
      <c r="CD24" s="1" t="s">
        <v>98</v>
      </c>
      <c r="CE24" s="11">
        <v>7.5</v>
      </c>
      <c r="CF24" s="1" t="s">
        <v>98</v>
      </c>
      <c r="CG24" s="4">
        <f>Beams!$B$11/F24</f>
        <v>230.32786885245903</v>
      </c>
      <c r="CH24" s="4">
        <f>Beams!$B$9/AO24</f>
        <v>87.8125</v>
      </c>
      <c r="CI24" s="4">
        <f>Beams!$C$9/AS24</f>
        <v>212.47637051039698</v>
      </c>
      <c r="CJ24" s="4">
        <f>1.5*Beams!$B$8/(L24*T24)</f>
        <v>648.81089817594102</v>
      </c>
      <c r="CK24" s="45">
        <f xml:space="preserve"> 1.5*Beams!$C$8/((G24-T24)*Q24)</f>
        <v>756.41336240544831</v>
      </c>
      <c r="CL24" s="4">
        <f>Beams!$B$12*T24/AX24</f>
        <v>456.02285714285711</v>
      </c>
      <c r="CM24" s="4">
        <f>Beams!$B$12*Q24/AX24</f>
        <v>261.19619047619045</v>
      </c>
      <c r="CN24" s="4">
        <f t="shared" si="0"/>
        <v>1472.5119380086151</v>
      </c>
      <c r="CO24" s="4">
        <f t="shared" si="1"/>
        <v>1484.1522827279014</v>
      </c>
      <c r="CP24" s="4"/>
      <c r="CQ24" s="3">
        <f>MIN(Beams!$B$21:$B$22)/MAX(CN24:CP24)-1</f>
        <v>12.475706120425595</v>
      </c>
    </row>
    <row r="25" spans="1:95" x14ac:dyDescent="0.55000000000000004">
      <c r="A25" s="1" t="s">
        <v>680</v>
      </c>
      <c r="B25" s="1" t="s">
        <v>702</v>
      </c>
      <c r="C25" s="1" t="s">
        <v>702</v>
      </c>
      <c r="D25" s="1" t="s">
        <v>94</v>
      </c>
      <c r="E25" s="2">
        <v>163.5</v>
      </c>
      <c r="F25" s="2">
        <v>47.9</v>
      </c>
      <c r="G25" s="2">
        <v>20.399999999999999</v>
      </c>
      <c r="H25" s="11">
        <v>20.375</v>
      </c>
      <c r="I25" s="1" t="s">
        <v>98</v>
      </c>
      <c r="J25" s="1" t="s">
        <v>98</v>
      </c>
      <c r="K25" s="1" t="s">
        <v>98</v>
      </c>
      <c r="L25" s="2">
        <v>12.1</v>
      </c>
      <c r="M25" s="11">
        <v>12.125</v>
      </c>
      <c r="N25" s="11" t="s">
        <v>98</v>
      </c>
      <c r="O25" s="1" t="s">
        <v>98</v>
      </c>
      <c r="P25" s="1" t="s">
        <v>98</v>
      </c>
      <c r="Q25" s="3">
        <v>1.18</v>
      </c>
      <c r="R25" s="11">
        <v>1.1875</v>
      </c>
      <c r="S25" s="13">
        <v>0.625</v>
      </c>
      <c r="T25" s="3">
        <v>2.13</v>
      </c>
      <c r="U25" s="13">
        <v>2.125</v>
      </c>
      <c r="V25" s="1" t="s">
        <v>98</v>
      </c>
      <c r="W25" s="1" t="s">
        <v>98</v>
      </c>
      <c r="X25" s="1" t="s">
        <v>98</v>
      </c>
      <c r="Y25" s="3">
        <v>3.31</v>
      </c>
      <c r="Z25" s="13">
        <v>3.375</v>
      </c>
      <c r="AA25" s="13" t="s">
        <v>98</v>
      </c>
      <c r="AB25" s="1" t="s">
        <v>98</v>
      </c>
      <c r="AC25" s="3">
        <v>5.66</v>
      </c>
      <c r="AD25" s="1" t="s">
        <v>98</v>
      </c>
      <c r="AE25" s="1" t="s">
        <v>98</v>
      </c>
      <c r="AF25" s="3">
        <v>1.98</v>
      </c>
      <c r="AG25" s="3">
        <v>2.85</v>
      </c>
      <c r="AH25" s="1" t="s">
        <v>98</v>
      </c>
      <c r="AI25" s="1" t="s">
        <v>98</v>
      </c>
      <c r="AJ25" s="1" t="s">
        <v>98</v>
      </c>
      <c r="AK25" s="1" t="s">
        <v>98</v>
      </c>
      <c r="AL25" s="2">
        <v>17.3</v>
      </c>
      <c r="AM25" s="1">
        <v>1840</v>
      </c>
      <c r="AN25" s="1">
        <v>224</v>
      </c>
      <c r="AO25" s="1">
        <v>125</v>
      </c>
      <c r="AP25" s="3">
        <v>6.19</v>
      </c>
      <c r="AQ25" s="1">
        <v>320</v>
      </c>
      <c r="AR25" s="2">
        <v>85</v>
      </c>
      <c r="AS25" s="2">
        <v>52.7</v>
      </c>
      <c r="AT25" s="3">
        <v>2.58</v>
      </c>
      <c r="AU25" s="1" t="s">
        <v>98</v>
      </c>
      <c r="AV25" s="1" t="s">
        <v>98</v>
      </c>
      <c r="AW25" s="1" t="s">
        <v>98</v>
      </c>
      <c r="AX25" s="2">
        <v>51.4</v>
      </c>
      <c r="AY25" s="1">
        <v>449</v>
      </c>
      <c r="AZ25" s="1" t="s">
        <v>98</v>
      </c>
      <c r="BA25" s="1" t="s">
        <v>98</v>
      </c>
      <c r="BB25" s="1" t="s">
        <v>98</v>
      </c>
      <c r="BC25" s="1" t="s">
        <v>98</v>
      </c>
      <c r="BD25" s="1" t="s">
        <v>98</v>
      </c>
      <c r="BE25" s="1" t="s">
        <v>98</v>
      </c>
      <c r="BF25" s="1" t="s">
        <v>98</v>
      </c>
      <c r="BG25" s="3">
        <v>8.1300000000000008</v>
      </c>
      <c r="BH25" s="14">
        <v>0.68</v>
      </c>
      <c r="BI25" s="1" t="s">
        <v>98</v>
      </c>
      <c r="BJ25" s="4" t="s">
        <v>98</v>
      </c>
      <c r="BK25" s="4" t="s">
        <v>98</v>
      </c>
      <c r="BL25" s="4" t="s">
        <v>98</v>
      </c>
      <c r="BM25" s="4" t="s">
        <v>98</v>
      </c>
      <c r="BN25" s="4" t="s">
        <v>98</v>
      </c>
      <c r="BO25" s="4" t="s">
        <v>98</v>
      </c>
      <c r="BP25" s="4" t="s">
        <v>98</v>
      </c>
      <c r="BQ25" s="4" t="s">
        <v>98</v>
      </c>
      <c r="BR25" s="4" t="s">
        <v>98</v>
      </c>
      <c r="BS25" s="4" t="s">
        <v>98</v>
      </c>
      <c r="BT25" s="4" t="s">
        <v>98</v>
      </c>
      <c r="BU25" s="4" t="s">
        <v>98</v>
      </c>
      <c r="BV25" s="4" t="s">
        <v>98</v>
      </c>
      <c r="BW25" s="35" t="s">
        <v>98</v>
      </c>
      <c r="BX25" s="35" t="s">
        <v>98</v>
      </c>
      <c r="BY25" s="2">
        <v>51.9</v>
      </c>
      <c r="BZ25" s="1" t="s">
        <v>98</v>
      </c>
      <c r="CA25" s="2">
        <v>64</v>
      </c>
      <c r="CB25" s="2">
        <v>52.9</v>
      </c>
      <c r="CC25" s="2">
        <v>65</v>
      </c>
      <c r="CD25" s="1" t="s">
        <v>98</v>
      </c>
      <c r="CE25" s="11">
        <v>7.5</v>
      </c>
      <c r="CF25" s="1" t="s">
        <v>98</v>
      </c>
      <c r="CG25" s="4">
        <f>Beams!$B$11/F25</f>
        <v>234.65553235908143</v>
      </c>
      <c r="CH25" s="4">
        <f>Beams!$B$9/AO25</f>
        <v>89.92</v>
      </c>
      <c r="CI25" s="4">
        <f>Beams!$C$9/AS25</f>
        <v>213.28273244781784</v>
      </c>
      <c r="CJ25" s="4">
        <f>1.5*Beams!$B$8/(L25*T25)</f>
        <v>654.17297171458506</v>
      </c>
      <c r="CK25" s="45">
        <f xml:space="preserve"> 1.5*Beams!$C$8/((G25-T25)*Q25)</f>
        <v>782.05449333444665</v>
      </c>
      <c r="CL25" s="4">
        <f>Beams!$B$12*T25/AX25</f>
        <v>465.78210116731515</v>
      </c>
      <c r="CM25" s="4">
        <f>Beams!$B$12*Q25/AX25</f>
        <v>258.03891050583655</v>
      </c>
      <c r="CN25" s="4">
        <f t="shared" si="0"/>
        <v>1491.3005200462715</v>
      </c>
      <c r="CO25" s="4">
        <f t="shared" si="1"/>
        <v>1524.424954748511</v>
      </c>
      <c r="CP25" s="4"/>
      <c r="CQ25" s="3">
        <f>MIN(Beams!$B$21:$B$22)/MAX(CN25:CP25)-1</f>
        <v>12.119701260269293</v>
      </c>
    </row>
    <row r="26" spans="1:95" x14ac:dyDescent="0.55000000000000004">
      <c r="A26" s="1" t="s">
        <v>680</v>
      </c>
      <c r="B26" s="1" t="s">
        <v>703</v>
      </c>
      <c r="C26" s="1" t="s">
        <v>703</v>
      </c>
      <c r="D26" s="1" t="s">
        <v>100</v>
      </c>
      <c r="E26" s="4">
        <v>147</v>
      </c>
      <c r="F26" s="2">
        <v>43.1</v>
      </c>
      <c r="G26" s="2">
        <v>20.2</v>
      </c>
      <c r="H26" s="11">
        <v>20.125</v>
      </c>
      <c r="I26" s="1" t="s">
        <v>98</v>
      </c>
      <c r="J26" s="1" t="s">
        <v>98</v>
      </c>
      <c r="K26" s="1" t="s">
        <v>98</v>
      </c>
      <c r="L26" s="2">
        <v>12</v>
      </c>
      <c r="M26" s="11">
        <v>12</v>
      </c>
      <c r="N26" s="11" t="s">
        <v>98</v>
      </c>
      <c r="O26" s="1" t="s">
        <v>98</v>
      </c>
      <c r="P26" s="1" t="s">
        <v>98</v>
      </c>
      <c r="Q26" s="3">
        <v>1.06</v>
      </c>
      <c r="R26" s="11">
        <v>1.0625</v>
      </c>
      <c r="S26" s="13">
        <v>0.5625</v>
      </c>
      <c r="T26" s="3">
        <v>1.93</v>
      </c>
      <c r="U26" s="13">
        <v>1.9375</v>
      </c>
      <c r="V26" s="1" t="s">
        <v>98</v>
      </c>
      <c r="W26" s="1" t="s">
        <v>98</v>
      </c>
      <c r="X26" s="1" t="s">
        <v>98</v>
      </c>
      <c r="Y26" s="3">
        <v>3.11</v>
      </c>
      <c r="Z26" s="13">
        <v>3.1875</v>
      </c>
      <c r="AA26" s="13" t="s">
        <v>98</v>
      </c>
      <c r="AB26" s="1" t="s">
        <v>98</v>
      </c>
      <c r="AC26" s="3">
        <v>5.51</v>
      </c>
      <c r="AD26" s="1" t="s">
        <v>98</v>
      </c>
      <c r="AE26" s="1" t="s">
        <v>98</v>
      </c>
      <c r="AF26" s="3">
        <v>1.8</v>
      </c>
      <c r="AG26" s="3">
        <v>3.11</v>
      </c>
      <c r="AH26" s="1" t="s">
        <v>98</v>
      </c>
      <c r="AI26" s="1" t="s">
        <v>98</v>
      </c>
      <c r="AJ26" s="1" t="s">
        <v>98</v>
      </c>
      <c r="AK26" s="1" t="s">
        <v>98</v>
      </c>
      <c r="AL26" s="2">
        <v>19.100000000000001</v>
      </c>
      <c r="AM26" s="1">
        <v>1630</v>
      </c>
      <c r="AN26" s="1">
        <v>199</v>
      </c>
      <c r="AO26" s="1">
        <v>111</v>
      </c>
      <c r="AP26" s="3">
        <v>6.14</v>
      </c>
      <c r="AQ26" s="1">
        <v>281</v>
      </c>
      <c r="AR26" s="2">
        <v>75</v>
      </c>
      <c r="AS26" s="2">
        <v>46.7</v>
      </c>
      <c r="AT26" s="3">
        <v>2.5499999999999998</v>
      </c>
      <c r="AU26" s="1" t="s">
        <v>98</v>
      </c>
      <c r="AV26" s="1" t="s">
        <v>98</v>
      </c>
      <c r="AW26" s="1" t="s">
        <v>98</v>
      </c>
      <c r="AX26" s="2">
        <v>38.200000000000003</v>
      </c>
      <c r="AY26" s="1">
        <v>322</v>
      </c>
      <c r="AZ26" s="1" t="s">
        <v>98</v>
      </c>
      <c r="BA26" s="1" t="s">
        <v>98</v>
      </c>
      <c r="BB26" s="1" t="s">
        <v>98</v>
      </c>
      <c r="BC26" s="1" t="s">
        <v>98</v>
      </c>
      <c r="BD26" s="1" t="s">
        <v>98</v>
      </c>
      <c r="BE26" s="1" t="s">
        <v>98</v>
      </c>
      <c r="BF26" s="1" t="s">
        <v>98</v>
      </c>
      <c r="BG26" s="3">
        <v>8.06</v>
      </c>
      <c r="BH26" s="14">
        <v>0.68100000000000005</v>
      </c>
      <c r="BI26" s="1" t="s">
        <v>98</v>
      </c>
      <c r="BJ26" s="4" t="s">
        <v>98</v>
      </c>
      <c r="BK26" s="4" t="s">
        <v>98</v>
      </c>
      <c r="BL26" s="4" t="s">
        <v>98</v>
      </c>
      <c r="BM26" s="4" t="s">
        <v>98</v>
      </c>
      <c r="BN26" s="4" t="s">
        <v>98</v>
      </c>
      <c r="BO26" s="4" t="s">
        <v>98</v>
      </c>
      <c r="BP26" s="4" t="s">
        <v>98</v>
      </c>
      <c r="BQ26" s="4" t="s">
        <v>98</v>
      </c>
      <c r="BR26" s="4" t="s">
        <v>98</v>
      </c>
      <c r="BS26" s="4" t="s">
        <v>98</v>
      </c>
      <c r="BT26" s="4" t="s">
        <v>98</v>
      </c>
      <c r="BU26" s="4" t="s">
        <v>98</v>
      </c>
      <c r="BV26" s="4" t="s">
        <v>98</v>
      </c>
      <c r="BW26" s="35" t="s">
        <v>98</v>
      </c>
      <c r="BX26" s="35" t="s">
        <v>98</v>
      </c>
      <c r="BY26" s="2">
        <v>51.4</v>
      </c>
      <c r="BZ26" s="1" t="s">
        <v>98</v>
      </c>
      <c r="CA26" s="2">
        <v>63.4</v>
      </c>
      <c r="CB26" s="2">
        <v>52.400000000000006</v>
      </c>
      <c r="CC26" s="1">
        <v>64.400000000000006</v>
      </c>
      <c r="CD26" s="1" t="s">
        <v>98</v>
      </c>
      <c r="CE26" s="11">
        <v>7.5</v>
      </c>
      <c r="CF26" s="1" t="s">
        <v>98</v>
      </c>
      <c r="CG26" s="4">
        <f>Beams!$B$11/F26</f>
        <v>260.78886310904869</v>
      </c>
      <c r="CH26" s="4">
        <f>Beams!$B$9/AO26</f>
        <v>101.26126126126127</v>
      </c>
      <c r="CI26" s="4">
        <f>Beams!$C$9/AS26</f>
        <v>240.68522483940041</v>
      </c>
      <c r="CJ26" s="4">
        <f>1.5*Beams!$B$8/(L26*T26)</f>
        <v>727.97927461139898</v>
      </c>
      <c r="CK26" s="45">
        <f xml:space="preserve"> 1.5*Beams!$C$8/((G26-T26)*Q26)</f>
        <v>870.5889642779689</v>
      </c>
      <c r="CL26" s="4">
        <f>Beams!$B$12*T26/AX26</f>
        <v>567.88481675392666</v>
      </c>
      <c r="CM26" s="4">
        <f>Beams!$B$12*Q26/AX26</f>
        <v>311.8952879581152</v>
      </c>
      <c r="CN26" s="4">
        <f t="shared" si="0"/>
        <v>1708.9853332539428</v>
      </c>
      <c r="CO26" s="4">
        <f t="shared" si="1"/>
        <v>1711.403326894668</v>
      </c>
      <c r="CP26" s="4"/>
      <c r="CQ26" s="3">
        <f>MIN(Beams!$B$21:$B$22)/MAX(CN26:CP26)-1</f>
        <v>10.686315952353494</v>
      </c>
    </row>
    <row r="27" spans="1:95" x14ac:dyDescent="0.55000000000000004">
      <c r="A27" s="1" t="s">
        <v>680</v>
      </c>
      <c r="B27" s="1" t="s">
        <v>704</v>
      </c>
      <c r="C27" s="1" t="s">
        <v>704</v>
      </c>
      <c r="D27" s="1" t="s">
        <v>100</v>
      </c>
      <c r="E27" s="4">
        <v>139</v>
      </c>
      <c r="F27" s="2">
        <v>41</v>
      </c>
      <c r="G27" s="2">
        <v>20.100000000000001</v>
      </c>
      <c r="H27" s="11">
        <v>20</v>
      </c>
      <c r="I27" s="1" t="s">
        <v>98</v>
      </c>
      <c r="J27" s="1" t="s">
        <v>98</v>
      </c>
      <c r="K27" s="1" t="s">
        <v>98</v>
      </c>
      <c r="L27" s="2">
        <v>12</v>
      </c>
      <c r="M27" s="11">
        <v>12</v>
      </c>
      <c r="N27" s="11" t="s">
        <v>98</v>
      </c>
      <c r="O27" s="1" t="s">
        <v>98</v>
      </c>
      <c r="P27" s="1" t="s">
        <v>98</v>
      </c>
      <c r="Q27" s="3">
        <v>1.03</v>
      </c>
      <c r="R27" s="11">
        <v>1</v>
      </c>
      <c r="S27" s="13">
        <v>0.5</v>
      </c>
      <c r="T27" s="3">
        <v>1.81</v>
      </c>
      <c r="U27" s="13">
        <v>1.8125</v>
      </c>
      <c r="V27" s="1" t="s">
        <v>98</v>
      </c>
      <c r="W27" s="1" t="s">
        <v>98</v>
      </c>
      <c r="X27" s="1" t="s">
        <v>98</v>
      </c>
      <c r="Y27" s="3">
        <v>2.99</v>
      </c>
      <c r="Z27" s="13">
        <v>3.0625</v>
      </c>
      <c r="AA27" s="13" t="s">
        <v>98</v>
      </c>
      <c r="AB27" s="1" t="s">
        <v>98</v>
      </c>
      <c r="AC27" s="3">
        <v>5.51</v>
      </c>
      <c r="AD27" s="1" t="s">
        <v>98</v>
      </c>
      <c r="AE27" s="1" t="s">
        <v>98</v>
      </c>
      <c r="AF27" s="3">
        <v>1.71</v>
      </c>
      <c r="AG27" s="3">
        <v>3.31</v>
      </c>
      <c r="AH27" s="1" t="s">
        <v>98</v>
      </c>
      <c r="AI27" s="1" t="s">
        <v>98</v>
      </c>
      <c r="AJ27" s="1" t="s">
        <v>98</v>
      </c>
      <c r="AK27" s="1" t="s">
        <v>98</v>
      </c>
      <c r="AL27" s="2">
        <v>19.5</v>
      </c>
      <c r="AM27" s="1">
        <v>1550</v>
      </c>
      <c r="AN27" s="1">
        <v>191</v>
      </c>
      <c r="AO27" s="1">
        <v>106</v>
      </c>
      <c r="AP27" s="3">
        <v>6.14</v>
      </c>
      <c r="AQ27" s="1">
        <v>261</v>
      </c>
      <c r="AR27" s="2">
        <v>69.900000000000006</v>
      </c>
      <c r="AS27" s="2">
        <v>43.5</v>
      </c>
      <c r="AT27" s="3">
        <v>2.52</v>
      </c>
      <c r="AU27" s="1" t="s">
        <v>98</v>
      </c>
      <c r="AV27" s="1" t="s">
        <v>98</v>
      </c>
      <c r="AW27" s="1" t="s">
        <v>98</v>
      </c>
      <c r="AX27" s="2">
        <v>32.4</v>
      </c>
      <c r="AY27" s="1">
        <v>282</v>
      </c>
      <c r="AZ27" s="1" t="s">
        <v>98</v>
      </c>
      <c r="BA27" s="1" t="s">
        <v>98</v>
      </c>
      <c r="BB27" s="1" t="s">
        <v>98</v>
      </c>
      <c r="BC27" s="1" t="s">
        <v>98</v>
      </c>
      <c r="BD27" s="1" t="s">
        <v>98</v>
      </c>
      <c r="BE27" s="1" t="s">
        <v>98</v>
      </c>
      <c r="BF27" s="1" t="s">
        <v>98</v>
      </c>
      <c r="BG27" s="3">
        <v>8.08</v>
      </c>
      <c r="BH27" s="14">
        <v>0.67500000000000004</v>
      </c>
      <c r="BI27" s="1" t="s">
        <v>98</v>
      </c>
      <c r="BJ27" s="4" t="s">
        <v>98</v>
      </c>
      <c r="BK27" s="4" t="s">
        <v>98</v>
      </c>
      <c r="BL27" s="4" t="s">
        <v>98</v>
      </c>
      <c r="BM27" s="4" t="s">
        <v>98</v>
      </c>
      <c r="BN27" s="4" t="s">
        <v>98</v>
      </c>
      <c r="BO27" s="4" t="s">
        <v>98</v>
      </c>
      <c r="BP27" s="4" t="s">
        <v>98</v>
      </c>
      <c r="BQ27" s="4" t="s">
        <v>98</v>
      </c>
      <c r="BR27" s="4" t="s">
        <v>98</v>
      </c>
      <c r="BS27" s="4" t="s">
        <v>98</v>
      </c>
      <c r="BT27" s="4" t="s">
        <v>98</v>
      </c>
      <c r="BU27" s="4" t="s">
        <v>98</v>
      </c>
      <c r="BV27" s="4" t="s">
        <v>98</v>
      </c>
      <c r="BW27" s="35" t="s">
        <v>98</v>
      </c>
      <c r="BX27" s="35" t="s">
        <v>98</v>
      </c>
      <c r="BY27" s="2">
        <v>51.2</v>
      </c>
      <c r="BZ27" s="1" t="s">
        <v>98</v>
      </c>
      <c r="CA27" s="2">
        <v>63.2</v>
      </c>
      <c r="CB27" s="2">
        <v>52.2</v>
      </c>
      <c r="CC27" s="1">
        <v>64.2</v>
      </c>
      <c r="CD27" s="1" t="s">
        <v>98</v>
      </c>
      <c r="CE27" s="11">
        <v>7.5</v>
      </c>
      <c r="CF27" s="1" t="s">
        <v>98</v>
      </c>
      <c r="CG27" s="4">
        <f>Beams!$B$11/F27</f>
        <v>274.14634146341461</v>
      </c>
      <c r="CH27" s="4">
        <f>Beams!$B$9/AO27</f>
        <v>106.0377358490566</v>
      </c>
      <c r="CI27" s="4">
        <f>Beams!$C$9/AS27</f>
        <v>258.39080459770116</v>
      </c>
      <c r="CJ27" s="4">
        <f>1.5*Beams!$B$8/(L27*T27)</f>
        <v>776.24309392265195</v>
      </c>
      <c r="CK27" s="45">
        <f xml:space="preserve"> 1.5*Beams!$C$8/((G27-T27)*Q27)</f>
        <v>894.96621316757512</v>
      </c>
      <c r="CL27" s="4">
        <f>Beams!$B$12*T27/AX27</f>
        <v>627.91358024691363</v>
      </c>
      <c r="CM27" s="4">
        <f>Beams!$B$12*Q27/AX27</f>
        <v>357.32098765432102</v>
      </c>
      <c r="CN27" s="4">
        <f t="shared" si="0"/>
        <v>1843.4381723209258</v>
      </c>
      <c r="CO27" s="4">
        <f t="shared" si="1"/>
        <v>1787.0943770813835</v>
      </c>
      <c r="CP27" s="4"/>
      <c r="CQ27" s="3">
        <f>MIN(Beams!$B$21:$B$22)/MAX(CN27:CP27)-1</f>
        <v>9.8492925340802717</v>
      </c>
    </row>
    <row r="28" spans="1:95" x14ac:dyDescent="0.55000000000000004">
      <c r="A28" s="1" t="s">
        <v>680</v>
      </c>
      <c r="B28" s="1" t="s">
        <v>705</v>
      </c>
      <c r="C28" s="1" t="s">
        <v>705</v>
      </c>
      <c r="D28" s="1" t="s">
        <v>100</v>
      </c>
      <c r="E28" s="4">
        <v>132</v>
      </c>
      <c r="F28" s="2">
        <v>38.700000000000003</v>
      </c>
      <c r="G28" s="2">
        <v>20</v>
      </c>
      <c r="H28" s="11">
        <v>20</v>
      </c>
      <c r="I28" s="1" t="s">
        <v>98</v>
      </c>
      <c r="J28" s="1" t="s">
        <v>98</v>
      </c>
      <c r="K28" s="1" t="s">
        <v>98</v>
      </c>
      <c r="L28" s="2">
        <v>11.9</v>
      </c>
      <c r="M28" s="11">
        <v>11.875</v>
      </c>
      <c r="N28" s="11" t="s">
        <v>98</v>
      </c>
      <c r="O28" s="1" t="s">
        <v>98</v>
      </c>
      <c r="P28" s="1" t="s">
        <v>98</v>
      </c>
      <c r="Q28" s="14">
        <v>0.96</v>
      </c>
      <c r="R28" s="11">
        <v>0.9375</v>
      </c>
      <c r="S28" s="13">
        <v>0.5</v>
      </c>
      <c r="T28" s="3">
        <v>1.73</v>
      </c>
      <c r="U28" s="13">
        <v>1.75</v>
      </c>
      <c r="V28" s="1" t="s">
        <v>98</v>
      </c>
      <c r="W28" s="1" t="s">
        <v>98</v>
      </c>
      <c r="X28" s="1" t="s">
        <v>98</v>
      </c>
      <c r="Y28" s="3">
        <v>2.91</v>
      </c>
      <c r="Z28" s="13">
        <v>3</v>
      </c>
      <c r="AA28" s="13" t="s">
        <v>98</v>
      </c>
      <c r="AB28" s="1" t="s">
        <v>98</v>
      </c>
      <c r="AC28" s="3">
        <v>5.41</v>
      </c>
      <c r="AD28" s="1" t="s">
        <v>98</v>
      </c>
      <c r="AE28" s="1" t="s">
        <v>98</v>
      </c>
      <c r="AF28" s="3">
        <v>1.63</v>
      </c>
      <c r="AG28" s="3">
        <v>3.45</v>
      </c>
      <c r="AH28" s="1" t="s">
        <v>98</v>
      </c>
      <c r="AI28" s="1" t="s">
        <v>98</v>
      </c>
      <c r="AJ28" s="1" t="s">
        <v>98</v>
      </c>
      <c r="AK28" s="1" t="s">
        <v>98</v>
      </c>
      <c r="AL28" s="2">
        <v>20.8</v>
      </c>
      <c r="AM28" s="1">
        <v>1450</v>
      </c>
      <c r="AN28" s="1">
        <v>178</v>
      </c>
      <c r="AO28" s="2">
        <v>99.2</v>
      </c>
      <c r="AP28" s="3">
        <v>6.11</v>
      </c>
      <c r="AQ28" s="1">
        <v>246</v>
      </c>
      <c r="AR28" s="2">
        <v>66</v>
      </c>
      <c r="AS28" s="2">
        <v>41.3</v>
      </c>
      <c r="AT28" s="3">
        <v>2.52</v>
      </c>
      <c r="AU28" s="1" t="s">
        <v>98</v>
      </c>
      <c r="AV28" s="1" t="s">
        <v>98</v>
      </c>
      <c r="AW28" s="1" t="s">
        <v>98</v>
      </c>
      <c r="AX28" s="2">
        <v>27.9</v>
      </c>
      <c r="AY28" s="1">
        <v>233</v>
      </c>
      <c r="AZ28" s="1" t="s">
        <v>98</v>
      </c>
      <c r="BA28" s="1" t="s">
        <v>98</v>
      </c>
      <c r="BB28" s="1" t="s">
        <v>98</v>
      </c>
      <c r="BC28" s="1" t="s">
        <v>98</v>
      </c>
      <c r="BD28" s="1" t="s">
        <v>98</v>
      </c>
      <c r="BE28" s="1" t="s">
        <v>98</v>
      </c>
      <c r="BF28" s="1" t="s">
        <v>98</v>
      </c>
      <c r="BG28" s="3">
        <v>8.02</v>
      </c>
      <c r="BH28" s="14">
        <v>0.67900000000000005</v>
      </c>
      <c r="BI28" s="1" t="s">
        <v>98</v>
      </c>
      <c r="BJ28" s="4" t="s">
        <v>98</v>
      </c>
      <c r="BK28" s="4" t="s">
        <v>98</v>
      </c>
      <c r="BL28" s="4" t="s">
        <v>98</v>
      </c>
      <c r="BM28" s="4" t="s">
        <v>98</v>
      </c>
      <c r="BN28" s="4" t="s">
        <v>98</v>
      </c>
      <c r="BO28" s="4" t="s">
        <v>98</v>
      </c>
      <c r="BP28" s="4" t="s">
        <v>98</v>
      </c>
      <c r="BQ28" s="4" t="s">
        <v>98</v>
      </c>
      <c r="BR28" s="4" t="s">
        <v>98</v>
      </c>
      <c r="BS28" s="4" t="s">
        <v>98</v>
      </c>
      <c r="BT28" s="4" t="s">
        <v>98</v>
      </c>
      <c r="BU28" s="4" t="s">
        <v>98</v>
      </c>
      <c r="BV28" s="4" t="s">
        <v>98</v>
      </c>
      <c r="BW28" s="35" t="s">
        <v>98</v>
      </c>
      <c r="BX28" s="35" t="s">
        <v>98</v>
      </c>
      <c r="BY28" s="2">
        <v>50.9</v>
      </c>
      <c r="BZ28" s="1" t="s">
        <v>98</v>
      </c>
      <c r="CA28" s="2">
        <v>62.8</v>
      </c>
      <c r="CB28" s="2">
        <v>51.9</v>
      </c>
      <c r="CC28" s="1">
        <v>63.8</v>
      </c>
      <c r="CD28" s="1" t="s">
        <v>98</v>
      </c>
      <c r="CE28" s="11">
        <v>7.5</v>
      </c>
      <c r="CF28" s="1" t="s">
        <v>98</v>
      </c>
      <c r="CG28" s="4">
        <f>Beams!$B$11/F28</f>
        <v>290.43927648578807</v>
      </c>
      <c r="CH28" s="4">
        <f>Beams!$B$9/AO28</f>
        <v>113.30645161290322</v>
      </c>
      <c r="CI28" s="4">
        <f>Beams!$C$9/AS28</f>
        <v>272.15496368038743</v>
      </c>
      <c r="CJ28" s="4">
        <f>1.5*Beams!$B$8/(L28*T28)</f>
        <v>818.9634235196969</v>
      </c>
      <c r="CK28" s="45">
        <f xml:space="preserve"> 1.5*Beams!$C$8/((G28-T28)*Q28)</f>
        <v>961.27531472359067</v>
      </c>
      <c r="CL28" s="4">
        <f>Beams!$B$12*T28/AX28</f>
        <v>696.96057347670262</v>
      </c>
      <c r="CM28" s="4">
        <f>Beams!$B$12*Q28/AX28</f>
        <v>386.75268817204301</v>
      </c>
      <c r="CN28" s="4">
        <f t="shared" si="0"/>
        <v>1981.4659056566345</v>
      </c>
      <c r="CO28" s="4">
        <f t="shared" si="1"/>
        <v>1917.7396493432461</v>
      </c>
      <c r="CP28" s="4"/>
      <c r="CQ28" s="3">
        <f>MIN(Beams!$B$21:$B$22)/MAX(CN28:CP28)-1</f>
        <v>9.0935372861599824</v>
      </c>
    </row>
    <row r="29" spans="1:95" x14ac:dyDescent="0.55000000000000004">
      <c r="A29" s="1" t="s">
        <v>680</v>
      </c>
      <c r="B29" s="1" t="s">
        <v>706</v>
      </c>
      <c r="C29" s="1" t="s">
        <v>706</v>
      </c>
      <c r="D29" s="1" t="s">
        <v>100</v>
      </c>
      <c r="E29" s="2">
        <v>117.5</v>
      </c>
      <c r="F29" s="2">
        <v>34.6</v>
      </c>
      <c r="G29" s="2">
        <v>19.8</v>
      </c>
      <c r="H29" s="11">
        <v>19.75</v>
      </c>
      <c r="I29" s="1" t="s">
        <v>98</v>
      </c>
      <c r="J29" s="1" t="s">
        <v>98</v>
      </c>
      <c r="K29" s="1" t="s">
        <v>98</v>
      </c>
      <c r="L29" s="2">
        <v>11.9</v>
      </c>
      <c r="M29" s="11">
        <v>11.875</v>
      </c>
      <c r="N29" s="11" t="s">
        <v>98</v>
      </c>
      <c r="O29" s="1" t="s">
        <v>98</v>
      </c>
      <c r="P29" s="1" t="s">
        <v>98</v>
      </c>
      <c r="Q29" s="14">
        <v>0.83</v>
      </c>
      <c r="R29" s="11">
        <v>0.8125</v>
      </c>
      <c r="S29" s="13">
        <v>0.4375</v>
      </c>
      <c r="T29" s="3">
        <v>1.58</v>
      </c>
      <c r="U29" s="13">
        <v>1.5625</v>
      </c>
      <c r="V29" s="1" t="s">
        <v>98</v>
      </c>
      <c r="W29" s="1" t="s">
        <v>98</v>
      </c>
      <c r="X29" s="1" t="s">
        <v>98</v>
      </c>
      <c r="Y29" s="3">
        <v>2.76</v>
      </c>
      <c r="Z29" s="13">
        <v>2.875</v>
      </c>
      <c r="AA29" s="13" t="s">
        <v>98</v>
      </c>
      <c r="AB29" s="1" t="s">
        <v>98</v>
      </c>
      <c r="AC29" s="3">
        <v>5.17</v>
      </c>
      <c r="AD29" s="1" t="s">
        <v>98</v>
      </c>
      <c r="AE29" s="1" t="s">
        <v>98</v>
      </c>
      <c r="AF29" s="3">
        <v>1.45</v>
      </c>
      <c r="AG29" s="3">
        <v>3.77</v>
      </c>
      <c r="AH29" s="1" t="s">
        <v>98</v>
      </c>
      <c r="AI29" s="1" t="s">
        <v>98</v>
      </c>
      <c r="AJ29" s="1" t="s">
        <v>98</v>
      </c>
      <c r="AK29" s="1" t="s">
        <v>98</v>
      </c>
      <c r="AL29" s="2">
        <v>23.9</v>
      </c>
      <c r="AM29" s="1">
        <v>1260</v>
      </c>
      <c r="AN29" s="1">
        <v>153</v>
      </c>
      <c r="AO29" s="2">
        <v>85.7</v>
      </c>
      <c r="AP29" s="3">
        <v>6.04</v>
      </c>
      <c r="AQ29" s="1">
        <v>222</v>
      </c>
      <c r="AR29" s="2">
        <v>59</v>
      </c>
      <c r="AS29" s="2">
        <v>37.299999999999997</v>
      </c>
      <c r="AT29" s="3">
        <v>2.54</v>
      </c>
      <c r="AU29" s="1" t="s">
        <v>98</v>
      </c>
      <c r="AV29" s="1" t="s">
        <v>98</v>
      </c>
      <c r="AW29" s="1" t="s">
        <v>98</v>
      </c>
      <c r="AX29" s="2">
        <v>20.6</v>
      </c>
      <c r="AY29" s="1">
        <v>156</v>
      </c>
      <c r="AZ29" s="1" t="s">
        <v>98</v>
      </c>
      <c r="BA29" s="1" t="s">
        <v>98</v>
      </c>
      <c r="BB29" s="1" t="s">
        <v>98</v>
      </c>
      <c r="BC29" s="1" t="s">
        <v>98</v>
      </c>
      <c r="BD29" s="1" t="s">
        <v>98</v>
      </c>
      <c r="BE29" s="1" t="s">
        <v>98</v>
      </c>
      <c r="BF29" s="1" t="s">
        <v>98</v>
      </c>
      <c r="BG29" s="3">
        <v>7.88</v>
      </c>
      <c r="BH29" s="14">
        <v>0.69099999999999995</v>
      </c>
      <c r="BI29" s="1" t="s">
        <v>98</v>
      </c>
      <c r="BJ29" s="4" t="s">
        <v>98</v>
      </c>
      <c r="BK29" s="4" t="s">
        <v>98</v>
      </c>
      <c r="BL29" s="4" t="s">
        <v>98</v>
      </c>
      <c r="BM29" s="4" t="s">
        <v>98</v>
      </c>
      <c r="BN29" s="4" t="s">
        <v>98</v>
      </c>
      <c r="BO29" s="4" t="s">
        <v>98</v>
      </c>
      <c r="BP29" s="4" t="s">
        <v>98</v>
      </c>
      <c r="BQ29" s="4" t="s">
        <v>98</v>
      </c>
      <c r="BR29" s="4" t="s">
        <v>98</v>
      </c>
      <c r="BS29" s="4" t="s">
        <v>98</v>
      </c>
      <c r="BT29" s="4" t="s">
        <v>98</v>
      </c>
      <c r="BU29" s="4" t="s">
        <v>98</v>
      </c>
      <c r="BV29" s="4" t="s">
        <v>98</v>
      </c>
      <c r="BW29" s="35" t="s">
        <v>98</v>
      </c>
      <c r="BX29" s="35" t="s">
        <v>98</v>
      </c>
      <c r="BY29" s="2">
        <v>50.5</v>
      </c>
      <c r="BZ29" s="1" t="s">
        <v>98</v>
      </c>
      <c r="CA29" s="2">
        <v>62.4</v>
      </c>
      <c r="CB29" s="2">
        <v>51.500000000000007</v>
      </c>
      <c r="CC29" s="1">
        <v>63.400000000000006</v>
      </c>
      <c r="CD29" s="1" t="s">
        <v>98</v>
      </c>
      <c r="CE29" s="11">
        <v>7.5</v>
      </c>
      <c r="CF29" s="1" t="s">
        <v>98</v>
      </c>
      <c r="CG29" s="4">
        <f>Beams!$B$11/F29</f>
        <v>324.85549132947978</v>
      </c>
      <c r="CH29" s="4">
        <f>Beams!$B$9/AO29</f>
        <v>131.15519253208868</v>
      </c>
      <c r="CI29" s="4">
        <f>Beams!$C$9/AS29</f>
        <v>301.34048257372655</v>
      </c>
      <c r="CJ29" s="4">
        <f>1.5*Beams!$B$8/(L29*T29)</f>
        <v>896.71311562599703</v>
      </c>
      <c r="CK29" s="45">
        <f xml:space="preserve"> 1.5*Beams!$C$8/((G29-T29)*Q29)</f>
        <v>1114.8876515943027</v>
      </c>
      <c r="CL29" s="4">
        <f>Beams!$B$12*T29/AX29</f>
        <v>862.09708737864071</v>
      </c>
      <c r="CM29" s="4">
        <f>Beams!$B$12*Q29/AX29</f>
        <v>452.87378640776689</v>
      </c>
      <c r="CN29" s="4">
        <f t="shared" si="0"/>
        <v>2283.7465246187362</v>
      </c>
      <c r="CO29" s="4">
        <f t="shared" si="1"/>
        <v>2217.6086705230937</v>
      </c>
      <c r="CP29" s="4"/>
      <c r="CQ29" s="3">
        <f>MIN(Beams!$B$21:$B$22)/MAX(CN29:CP29)-1</f>
        <v>7.7575393260155838</v>
      </c>
    </row>
    <row r="30" spans="1:95" x14ac:dyDescent="0.55000000000000004">
      <c r="A30" s="1" t="s">
        <v>680</v>
      </c>
      <c r="B30" s="1" t="s">
        <v>707</v>
      </c>
      <c r="C30" s="1" t="s">
        <v>707</v>
      </c>
      <c r="D30" s="1" t="s">
        <v>100</v>
      </c>
      <c r="E30" s="2">
        <v>105.5</v>
      </c>
      <c r="F30" s="2">
        <v>31.1</v>
      </c>
      <c r="G30" s="2">
        <v>19.7</v>
      </c>
      <c r="H30" s="11">
        <v>19.625</v>
      </c>
      <c r="I30" s="1" t="s">
        <v>98</v>
      </c>
      <c r="J30" s="1" t="s">
        <v>98</v>
      </c>
      <c r="K30" s="1" t="s">
        <v>98</v>
      </c>
      <c r="L30" s="2">
        <v>11.8</v>
      </c>
      <c r="M30" s="11">
        <v>11.75</v>
      </c>
      <c r="N30" s="11" t="s">
        <v>98</v>
      </c>
      <c r="O30" s="1" t="s">
        <v>98</v>
      </c>
      <c r="P30" s="1" t="s">
        <v>98</v>
      </c>
      <c r="Q30" s="14">
        <v>0.75</v>
      </c>
      <c r="R30" s="11">
        <v>0.75</v>
      </c>
      <c r="S30" s="13">
        <v>0.375</v>
      </c>
      <c r="T30" s="3">
        <v>1.42</v>
      </c>
      <c r="U30" s="13">
        <v>1.4375</v>
      </c>
      <c r="V30" s="1" t="s">
        <v>98</v>
      </c>
      <c r="W30" s="1" t="s">
        <v>98</v>
      </c>
      <c r="X30" s="1" t="s">
        <v>98</v>
      </c>
      <c r="Y30" s="3">
        <v>2.6</v>
      </c>
      <c r="Z30" s="13">
        <v>2.6875</v>
      </c>
      <c r="AA30" s="13" t="s">
        <v>98</v>
      </c>
      <c r="AB30" s="1" t="s">
        <v>98</v>
      </c>
      <c r="AC30" s="3">
        <v>5.08</v>
      </c>
      <c r="AD30" s="1" t="s">
        <v>98</v>
      </c>
      <c r="AE30" s="1" t="s">
        <v>98</v>
      </c>
      <c r="AF30" s="3">
        <v>1.31</v>
      </c>
      <c r="AG30" s="3">
        <v>4.17</v>
      </c>
      <c r="AH30" s="1" t="s">
        <v>98</v>
      </c>
      <c r="AI30" s="1" t="s">
        <v>98</v>
      </c>
      <c r="AJ30" s="1" t="s">
        <v>98</v>
      </c>
      <c r="AK30" s="1" t="s">
        <v>98</v>
      </c>
      <c r="AL30" s="2">
        <v>26.3</v>
      </c>
      <c r="AM30" s="1">
        <v>1120</v>
      </c>
      <c r="AN30" s="1">
        <v>137</v>
      </c>
      <c r="AO30" s="2">
        <v>76.7</v>
      </c>
      <c r="AP30" s="3">
        <v>6.01</v>
      </c>
      <c r="AQ30" s="1">
        <v>195</v>
      </c>
      <c r="AR30" s="2">
        <v>52.1</v>
      </c>
      <c r="AS30" s="2">
        <v>33</v>
      </c>
      <c r="AT30" s="3">
        <v>2.5099999999999998</v>
      </c>
      <c r="AU30" s="1" t="s">
        <v>98</v>
      </c>
      <c r="AV30" s="1" t="s">
        <v>98</v>
      </c>
      <c r="AW30" s="1" t="s">
        <v>98</v>
      </c>
      <c r="AX30" s="2">
        <v>15.2</v>
      </c>
      <c r="AY30" s="1">
        <v>113</v>
      </c>
      <c r="AZ30" s="1" t="s">
        <v>98</v>
      </c>
      <c r="BA30" s="1" t="s">
        <v>98</v>
      </c>
      <c r="BB30" s="1" t="s">
        <v>98</v>
      </c>
      <c r="BC30" s="1" t="s">
        <v>98</v>
      </c>
      <c r="BD30" s="1" t="s">
        <v>98</v>
      </c>
      <c r="BE30" s="1" t="s">
        <v>98</v>
      </c>
      <c r="BF30" s="1" t="s">
        <v>98</v>
      </c>
      <c r="BG30" s="3">
        <v>7.84</v>
      </c>
      <c r="BH30" s="14">
        <v>0.69</v>
      </c>
      <c r="BI30" s="1" t="s">
        <v>98</v>
      </c>
      <c r="BJ30" s="4" t="s">
        <v>98</v>
      </c>
      <c r="BK30" s="4" t="s">
        <v>98</v>
      </c>
      <c r="BL30" s="4" t="s">
        <v>98</v>
      </c>
      <c r="BM30" s="4" t="s">
        <v>98</v>
      </c>
      <c r="BN30" s="4" t="s">
        <v>98</v>
      </c>
      <c r="BO30" s="4" t="s">
        <v>98</v>
      </c>
      <c r="BP30" s="4" t="s">
        <v>98</v>
      </c>
      <c r="BQ30" s="4" t="s">
        <v>98</v>
      </c>
      <c r="BR30" s="4" t="s">
        <v>98</v>
      </c>
      <c r="BS30" s="4" t="s">
        <v>98</v>
      </c>
      <c r="BT30" s="4" t="s">
        <v>98</v>
      </c>
      <c r="BU30" s="4" t="s">
        <v>98</v>
      </c>
      <c r="BV30" s="4" t="s">
        <v>98</v>
      </c>
      <c r="BW30" s="35" t="s">
        <v>98</v>
      </c>
      <c r="BX30" s="35" t="s">
        <v>98</v>
      </c>
      <c r="BY30" s="2">
        <v>50.2</v>
      </c>
      <c r="BZ30" s="1" t="s">
        <v>98</v>
      </c>
      <c r="CA30" s="2">
        <v>62</v>
      </c>
      <c r="CB30" s="2">
        <v>51.2</v>
      </c>
      <c r="CC30" s="2">
        <v>63</v>
      </c>
      <c r="CD30" s="1" t="s">
        <v>98</v>
      </c>
      <c r="CE30" s="11">
        <v>7.5</v>
      </c>
      <c r="CF30" s="1" t="s">
        <v>98</v>
      </c>
      <c r="CG30" s="4">
        <f>Beams!$B$11/F30</f>
        <v>361.41479099678457</v>
      </c>
      <c r="CH30" s="4">
        <f>Beams!$B$9/AO30</f>
        <v>146.54498044328551</v>
      </c>
      <c r="CI30" s="4">
        <f>Beams!$C$9/AS30</f>
        <v>340.60606060606062</v>
      </c>
      <c r="CJ30" s="4">
        <f>1.5*Beams!$B$8/(L30*T30)</f>
        <v>1006.2067319169253</v>
      </c>
      <c r="CK30" s="45">
        <f xml:space="preserve"> 1.5*Beams!$C$8/((G30-T30)*Q30)</f>
        <v>1229.7592997811817</v>
      </c>
      <c r="CL30" s="4">
        <f>Beams!$B$12*T30/AX30</f>
        <v>1050.0526315789473</v>
      </c>
      <c r="CM30" s="4">
        <f>Beams!$B$12*Q30/AX30</f>
        <v>554.6052631578948</v>
      </c>
      <c r="CN30" s="4">
        <f t="shared" si="0"/>
        <v>2658.0540853486364</v>
      </c>
      <c r="CO30" s="4">
        <f t="shared" si="1"/>
        <v>2485.9100489113362</v>
      </c>
      <c r="CP30" s="4"/>
      <c r="CQ30" s="3">
        <f>MIN(Beams!$B$21:$B$22)/MAX(CN30:CP30)-1</f>
        <v>6.5243013715338884</v>
      </c>
    </row>
    <row r="31" spans="1:95" x14ac:dyDescent="0.55000000000000004">
      <c r="A31" s="1" t="s">
        <v>680</v>
      </c>
      <c r="B31" s="1" t="s">
        <v>708</v>
      </c>
      <c r="C31" s="1" t="s">
        <v>708</v>
      </c>
      <c r="D31" s="1" t="s">
        <v>100</v>
      </c>
      <c r="E31" s="2">
        <v>91.5</v>
      </c>
      <c r="F31" s="2">
        <v>26.7</v>
      </c>
      <c r="G31" s="2">
        <v>19.5</v>
      </c>
      <c r="H31" s="11">
        <v>19.5</v>
      </c>
      <c r="I31" s="1" t="s">
        <v>98</v>
      </c>
      <c r="J31" s="1" t="s">
        <v>98</v>
      </c>
      <c r="K31" s="1" t="s">
        <v>98</v>
      </c>
      <c r="L31" s="2">
        <v>11.8</v>
      </c>
      <c r="M31" s="11">
        <v>11.75</v>
      </c>
      <c r="N31" s="11" t="s">
        <v>98</v>
      </c>
      <c r="O31" s="1" t="s">
        <v>98</v>
      </c>
      <c r="P31" s="1" t="s">
        <v>98</v>
      </c>
      <c r="Q31" s="14">
        <v>0.65</v>
      </c>
      <c r="R31" s="11">
        <v>0.625</v>
      </c>
      <c r="S31" s="13">
        <v>0.3125</v>
      </c>
      <c r="T31" s="3">
        <v>1.2</v>
      </c>
      <c r="U31" s="13">
        <v>1.1875</v>
      </c>
      <c r="V31" s="1" t="s">
        <v>98</v>
      </c>
      <c r="W31" s="1" t="s">
        <v>98</v>
      </c>
      <c r="X31" s="1" t="s">
        <v>98</v>
      </c>
      <c r="Y31" s="3">
        <v>2.38</v>
      </c>
      <c r="Z31" s="13">
        <v>2.5</v>
      </c>
      <c r="AA31" s="13" t="s">
        <v>98</v>
      </c>
      <c r="AB31" s="1" t="s">
        <v>98</v>
      </c>
      <c r="AC31" s="3">
        <v>4.97</v>
      </c>
      <c r="AD31" s="1" t="s">
        <v>98</v>
      </c>
      <c r="AE31" s="1" t="s">
        <v>98</v>
      </c>
      <c r="AF31" s="3">
        <v>1.1299999999999999</v>
      </c>
      <c r="AG31" s="3">
        <v>4.92</v>
      </c>
      <c r="AH31" s="1" t="s">
        <v>98</v>
      </c>
      <c r="AI31" s="1" t="s">
        <v>98</v>
      </c>
      <c r="AJ31" s="1" t="s">
        <v>98</v>
      </c>
      <c r="AK31" s="1" t="s">
        <v>98</v>
      </c>
      <c r="AL31" s="2">
        <v>30</v>
      </c>
      <c r="AM31" s="1">
        <v>955</v>
      </c>
      <c r="AN31" s="1">
        <v>117</v>
      </c>
      <c r="AO31" s="2">
        <v>65.7</v>
      </c>
      <c r="AP31" s="3">
        <v>5.98</v>
      </c>
      <c r="AQ31" s="1">
        <v>165</v>
      </c>
      <c r="AR31" s="2">
        <v>44</v>
      </c>
      <c r="AS31" s="2">
        <v>28</v>
      </c>
      <c r="AT31" s="3">
        <v>2.4900000000000002</v>
      </c>
      <c r="AU31" s="1" t="s">
        <v>98</v>
      </c>
      <c r="AV31" s="1" t="s">
        <v>98</v>
      </c>
      <c r="AW31" s="1" t="s">
        <v>98</v>
      </c>
      <c r="AX31" s="3">
        <v>9.65</v>
      </c>
      <c r="AY31" s="2">
        <v>71.2</v>
      </c>
      <c r="AZ31" s="1" t="s">
        <v>98</v>
      </c>
      <c r="BA31" s="1" t="s">
        <v>98</v>
      </c>
      <c r="BB31" s="1" t="s">
        <v>98</v>
      </c>
      <c r="BC31" s="1" t="s">
        <v>98</v>
      </c>
      <c r="BD31" s="1" t="s">
        <v>98</v>
      </c>
      <c r="BE31" s="1" t="s">
        <v>98</v>
      </c>
      <c r="BF31" s="1" t="s">
        <v>98</v>
      </c>
      <c r="BG31" s="3">
        <v>7.81</v>
      </c>
      <c r="BH31" s="14">
        <v>0.68799999999999994</v>
      </c>
      <c r="BI31" s="1" t="s">
        <v>98</v>
      </c>
      <c r="BJ31" s="4" t="s">
        <v>98</v>
      </c>
      <c r="BK31" s="4" t="s">
        <v>98</v>
      </c>
      <c r="BL31" s="4" t="s">
        <v>98</v>
      </c>
      <c r="BM31" s="4" t="s">
        <v>98</v>
      </c>
      <c r="BN31" s="4" t="s">
        <v>98</v>
      </c>
      <c r="BO31" s="4" t="s">
        <v>98</v>
      </c>
      <c r="BP31" s="4" t="s">
        <v>98</v>
      </c>
      <c r="BQ31" s="4" t="s">
        <v>98</v>
      </c>
      <c r="BR31" s="4" t="s">
        <v>98</v>
      </c>
      <c r="BS31" s="4" t="s">
        <v>98</v>
      </c>
      <c r="BT31" s="4" t="s">
        <v>98</v>
      </c>
      <c r="BU31" s="4" t="s">
        <v>98</v>
      </c>
      <c r="BV31" s="4" t="s">
        <v>98</v>
      </c>
      <c r="BW31" s="35" t="s">
        <v>98</v>
      </c>
      <c r="BX31" s="35" t="s">
        <v>98</v>
      </c>
      <c r="BY31" s="2">
        <v>49.8</v>
      </c>
      <c r="BZ31" s="1" t="s">
        <v>98</v>
      </c>
      <c r="CA31" s="2">
        <v>61.6</v>
      </c>
      <c r="CB31" s="2">
        <v>50.8</v>
      </c>
      <c r="CC31" s="1">
        <v>62.6</v>
      </c>
      <c r="CD31" s="1" t="s">
        <v>98</v>
      </c>
      <c r="CE31" s="11">
        <v>7.5</v>
      </c>
      <c r="CF31" s="1" t="s">
        <v>98</v>
      </c>
      <c r="CG31" s="4">
        <f>Beams!$B$11/F31</f>
        <v>420.97378277153558</v>
      </c>
      <c r="CH31" s="4">
        <f>Beams!$B$9/AO31</f>
        <v>171.08066971080669</v>
      </c>
      <c r="CI31" s="4">
        <f>Beams!$C$9/AS31</f>
        <v>401.42857142857144</v>
      </c>
      <c r="CJ31" s="4">
        <f>1.5*Beams!$B$8/(L31*T31)</f>
        <v>1190.6779661016949</v>
      </c>
      <c r="CK31" s="45">
        <f xml:space="preserve"> 1.5*Beams!$C$8/((G31-T31)*Q31)</f>
        <v>1417.4022698612862</v>
      </c>
      <c r="CL31" s="4">
        <f>Beams!$B$12*T31/AX31</f>
        <v>1397.720207253886</v>
      </c>
      <c r="CM31" s="4">
        <f>Beams!$B$12*Q31/AX31</f>
        <v>757.09844559585486</v>
      </c>
      <c r="CN31" s="4">
        <f t="shared" si="0"/>
        <v>3331.8187089001285</v>
      </c>
      <c r="CO31" s="4">
        <f t="shared" si="1"/>
        <v>2955.2817584105128</v>
      </c>
      <c r="CP31" s="4"/>
      <c r="CQ31" s="3">
        <f>MIN(Beams!$B$21:$B$22)/MAX(CN31:CP31)-1</f>
        <v>5.002727563349997</v>
      </c>
    </row>
    <row r="32" spans="1:95" x14ac:dyDescent="0.55000000000000004">
      <c r="A32" s="1" t="s">
        <v>680</v>
      </c>
      <c r="B32" s="1" t="s">
        <v>709</v>
      </c>
      <c r="C32" s="1" t="s">
        <v>709</v>
      </c>
      <c r="D32" s="1" t="s">
        <v>100</v>
      </c>
      <c r="E32" s="2">
        <v>83.5</v>
      </c>
      <c r="F32" s="2">
        <v>24.5</v>
      </c>
      <c r="G32" s="2">
        <v>19.3</v>
      </c>
      <c r="H32" s="11">
        <v>19.25</v>
      </c>
      <c r="I32" s="1" t="s">
        <v>98</v>
      </c>
      <c r="J32" s="1" t="s">
        <v>98</v>
      </c>
      <c r="K32" s="1" t="s">
        <v>98</v>
      </c>
      <c r="L32" s="2">
        <v>11.8</v>
      </c>
      <c r="M32" s="11">
        <v>11.75</v>
      </c>
      <c r="N32" s="11" t="s">
        <v>98</v>
      </c>
      <c r="O32" s="1" t="s">
        <v>98</v>
      </c>
      <c r="P32" s="1" t="s">
        <v>98</v>
      </c>
      <c r="Q32" s="14">
        <v>0.65</v>
      </c>
      <c r="R32" s="11">
        <v>0.625</v>
      </c>
      <c r="S32" s="13">
        <v>0.3125</v>
      </c>
      <c r="T32" s="3">
        <v>1.03</v>
      </c>
      <c r="U32" s="13">
        <v>1</v>
      </c>
      <c r="V32" s="1" t="s">
        <v>98</v>
      </c>
      <c r="W32" s="1" t="s">
        <v>98</v>
      </c>
      <c r="X32" s="1" t="s">
        <v>98</v>
      </c>
      <c r="Y32" s="3">
        <v>2.21</v>
      </c>
      <c r="Z32" s="13">
        <v>2.3125</v>
      </c>
      <c r="AA32" s="13" t="s">
        <v>98</v>
      </c>
      <c r="AB32" s="1" t="s">
        <v>98</v>
      </c>
      <c r="AC32" s="3">
        <v>5.19</v>
      </c>
      <c r="AD32" s="1" t="s">
        <v>98</v>
      </c>
      <c r="AE32" s="1" t="s">
        <v>98</v>
      </c>
      <c r="AF32" s="3">
        <v>1.1000000000000001</v>
      </c>
      <c r="AG32" s="3">
        <v>5.76</v>
      </c>
      <c r="AH32" s="1" t="s">
        <v>98</v>
      </c>
      <c r="AI32" s="1" t="s">
        <v>98</v>
      </c>
      <c r="AJ32" s="1" t="s">
        <v>98</v>
      </c>
      <c r="AK32" s="1" t="s">
        <v>98</v>
      </c>
      <c r="AL32" s="2">
        <v>29.7</v>
      </c>
      <c r="AM32" s="1">
        <v>899</v>
      </c>
      <c r="AN32" s="1">
        <v>115</v>
      </c>
      <c r="AO32" s="2">
        <v>63.7</v>
      </c>
      <c r="AP32" s="3">
        <v>6.05</v>
      </c>
      <c r="AQ32" s="1">
        <v>141</v>
      </c>
      <c r="AR32" s="2">
        <v>37.799999999999997</v>
      </c>
      <c r="AS32" s="2">
        <v>23.9</v>
      </c>
      <c r="AT32" s="3">
        <v>2.4</v>
      </c>
      <c r="AU32" s="1" t="s">
        <v>98</v>
      </c>
      <c r="AV32" s="1" t="s">
        <v>98</v>
      </c>
      <c r="AW32" s="1" t="s">
        <v>98</v>
      </c>
      <c r="AX32" s="3">
        <v>6.99</v>
      </c>
      <c r="AY32" s="2">
        <v>62.9</v>
      </c>
      <c r="AZ32" s="1" t="s">
        <v>98</v>
      </c>
      <c r="BA32" s="1" t="s">
        <v>98</v>
      </c>
      <c r="BB32" s="1" t="s">
        <v>98</v>
      </c>
      <c r="BC32" s="1" t="s">
        <v>98</v>
      </c>
      <c r="BD32" s="1" t="s">
        <v>98</v>
      </c>
      <c r="BE32" s="1" t="s">
        <v>98</v>
      </c>
      <c r="BF32" s="1" t="s">
        <v>98</v>
      </c>
      <c r="BG32" s="3">
        <v>8.01</v>
      </c>
      <c r="BH32" s="14">
        <v>0.65900000000000003</v>
      </c>
      <c r="BI32" s="1" t="s">
        <v>98</v>
      </c>
      <c r="BJ32" s="4" t="s">
        <v>98</v>
      </c>
      <c r="BK32" s="4" t="s">
        <v>98</v>
      </c>
      <c r="BL32" s="4" t="s">
        <v>98</v>
      </c>
      <c r="BM32" s="4" t="s">
        <v>98</v>
      </c>
      <c r="BN32" s="4" t="s">
        <v>98</v>
      </c>
      <c r="BO32" s="4" t="s">
        <v>98</v>
      </c>
      <c r="BP32" s="4" t="s">
        <v>98</v>
      </c>
      <c r="BQ32" s="4" t="s">
        <v>98</v>
      </c>
      <c r="BR32" s="4" t="s">
        <v>98</v>
      </c>
      <c r="BS32" s="4" t="s">
        <v>98</v>
      </c>
      <c r="BT32" s="4" t="s">
        <v>98</v>
      </c>
      <c r="BU32" s="4" t="s">
        <v>98</v>
      </c>
      <c r="BV32" s="4" t="s">
        <v>98</v>
      </c>
      <c r="BW32" s="35" t="s">
        <v>98</v>
      </c>
      <c r="BX32" s="35" t="s">
        <v>98</v>
      </c>
      <c r="BY32" s="2">
        <v>49.4</v>
      </c>
      <c r="BZ32" s="1" t="s">
        <v>98</v>
      </c>
      <c r="CA32" s="2">
        <v>61.2</v>
      </c>
      <c r="CB32" s="2">
        <v>50.400000000000006</v>
      </c>
      <c r="CC32" s="1">
        <v>62.2</v>
      </c>
      <c r="CD32" s="1" t="s">
        <v>98</v>
      </c>
      <c r="CE32" s="11">
        <v>7.5</v>
      </c>
      <c r="CF32" s="1" t="s">
        <v>98</v>
      </c>
      <c r="CG32" s="4">
        <f>Beams!$B$11/F32</f>
        <v>458.77551020408163</v>
      </c>
      <c r="CH32" s="4">
        <f>Beams!$B$9/AO32</f>
        <v>176.45211930926214</v>
      </c>
      <c r="CI32" s="4">
        <f>Beams!$C$9/AS32</f>
        <v>470.29288702928875</v>
      </c>
      <c r="CJ32" s="4">
        <f>1.5*Beams!$B$8/(L32*T32)</f>
        <v>1387.1976304097414</v>
      </c>
      <c r="CK32" s="45">
        <f xml:space="preserve"> 1.5*Beams!$C$8/((G32-T32)*Q32)</f>
        <v>1419.7296955917645</v>
      </c>
      <c r="CL32" s="4">
        <f>Beams!$B$12*T32/AX32</f>
        <v>1656.2517882689558</v>
      </c>
      <c r="CM32" s="4">
        <f>Beams!$B$12*Q32/AX32</f>
        <v>1045.2074391988556</v>
      </c>
      <c r="CN32" s="4">
        <f t="shared" si="0"/>
        <v>3901.8761344220343</v>
      </c>
      <c r="CO32" s="4">
        <f t="shared" si="1"/>
        <v>3247.5296166473727</v>
      </c>
      <c r="CP32" s="4"/>
      <c r="CQ32" s="3">
        <f>MIN(Beams!$B$21:$B$22)/MAX(CN32:CP32)-1</f>
        <v>4.1257393394837996</v>
      </c>
    </row>
    <row r="33" spans="1:95" x14ac:dyDescent="0.55000000000000004">
      <c r="A33" s="1" t="s">
        <v>680</v>
      </c>
      <c r="B33" s="1" t="s">
        <v>710</v>
      </c>
      <c r="C33" s="1" t="s">
        <v>710</v>
      </c>
      <c r="D33" s="1" t="s">
        <v>100</v>
      </c>
      <c r="E33" s="2">
        <v>74.5</v>
      </c>
      <c r="F33" s="2">
        <v>21.9</v>
      </c>
      <c r="G33" s="2">
        <v>19.100000000000001</v>
      </c>
      <c r="H33" s="11">
        <v>19</v>
      </c>
      <c r="I33" s="1" t="s">
        <v>98</v>
      </c>
      <c r="J33" s="1" t="s">
        <v>98</v>
      </c>
      <c r="K33" s="1" t="s">
        <v>98</v>
      </c>
      <c r="L33" s="2">
        <v>11.8</v>
      </c>
      <c r="M33" s="11">
        <v>11.75</v>
      </c>
      <c r="N33" s="11" t="s">
        <v>98</v>
      </c>
      <c r="O33" s="1" t="s">
        <v>98</v>
      </c>
      <c r="P33" s="1" t="s">
        <v>98</v>
      </c>
      <c r="Q33" s="14">
        <v>0.63</v>
      </c>
      <c r="R33" s="11">
        <v>0.625</v>
      </c>
      <c r="S33" s="13">
        <v>0.3125</v>
      </c>
      <c r="T33" s="14">
        <v>0.83</v>
      </c>
      <c r="U33" s="13">
        <v>0.8125</v>
      </c>
      <c r="V33" s="1" t="s">
        <v>98</v>
      </c>
      <c r="W33" s="1" t="s">
        <v>98</v>
      </c>
      <c r="X33" s="1" t="s">
        <v>98</v>
      </c>
      <c r="Y33" s="3">
        <v>2.0099999999999998</v>
      </c>
      <c r="Z33" s="13">
        <v>2.125</v>
      </c>
      <c r="AA33" s="13" t="s">
        <v>98</v>
      </c>
      <c r="AB33" s="1" t="s">
        <v>98</v>
      </c>
      <c r="AC33" s="3">
        <v>5.45</v>
      </c>
      <c r="AD33" s="1" t="s">
        <v>98</v>
      </c>
      <c r="AE33" s="1" t="s">
        <v>98</v>
      </c>
      <c r="AF33" s="3">
        <v>1.72</v>
      </c>
      <c r="AG33" s="3">
        <v>7.11</v>
      </c>
      <c r="AH33" s="1" t="s">
        <v>98</v>
      </c>
      <c r="AI33" s="1" t="s">
        <v>98</v>
      </c>
      <c r="AJ33" s="1" t="s">
        <v>98</v>
      </c>
      <c r="AK33" s="1" t="s">
        <v>98</v>
      </c>
      <c r="AL33" s="2">
        <v>30.3</v>
      </c>
      <c r="AM33" s="1">
        <v>815</v>
      </c>
      <c r="AN33" s="1">
        <v>108</v>
      </c>
      <c r="AO33" s="2">
        <v>59.7</v>
      </c>
      <c r="AP33" s="3">
        <v>6.1</v>
      </c>
      <c r="AQ33" s="1">
        <v>114</v>
      </c>
      <c r="AR33" s="2">
        <v>30.9</v>
      </c>
      <c r="AS33" s="2">
        <v>19.399999999999999</v>
      </c>
      <c r="AT33" s="3">
        <v>2.29</v>
      </c>
      <c r="AU33" s="1" t="s">
        <v>98</v>
      </c>
      <c r="AV33" s="1" t="s">
        <v>98</v>
      </c>
      <c r="AW33" s="1" t="s">
        <v>98</v>
      </c>
      <c r="AX33" s="3">
        <v>4.66</v>
      </c>
      <c r="AY33" s="2">
        <v>51.9</v>
      </c>
      <c r="AZ33" s="1" t="s">
        <v>98</v>
      </c>
      <c r="BA33" s="1" t="s">
        <v>98</v>
      </c>
      <c r="BB33" s="1" t="s">
        <v>98</v>
      </c>
      <c r="BC33" s="1" t="s">
        <v>98</v>
      </c>
      <c r="BD33" s="1" t="s">
        <v>98</v>
      </c>
      <c r="BE33" s="1" t="s">
        <v>98</v>
      </c>
      <c r="BF33" s="1" t="s">
        <v>98</v>
      </c>
      <c r="BG33" s="3">
        <v>8.23</v>
      </c>
      <c r="BH33" s="14">
        <v>0.626</v>
      </c>
      <c r="BI33" s="1" t="s">
        <v>98</v>
      </c>
      <c r="BJ33" s="4" t="s">
        <v>98</v>
      </c>
      <c r="BK33" s="4" t="s">
        <v>98</v>
      </c>
      <c r="BL33" s="4" t="s">
        <v>98</v>
      </c>
      <c r="BM33" s="4" t="s">
        <v>98</v>
      </c>
      <c r="BN33" s="4" t="s">
        <v>98</v>
      </c>
      <c r="BO33" s="4" t="s">
        <v>98</v>
      </c>
      <c r="BP33" s="4" t="s">
        <v>98</v>
      </c>
      <c r="BQ33" s="4" t="s">
        <v>98</v>
      </c>
      <c r="BR33" s="4" t="s">
        <v>98</v>
      </c>
      <c r="BS33" s="4" t="s">
        <v>98</v>
      </c>
      <c r="BT33" s="4" t="s">
        <v>98</v>
      </c>
      <c r="BU33" s="4" t="s">
        <v>98</v>
      </c>
      <c r="BV33" s="4" t="s">
        <v>98</v>
      </c>
      <c r="BW33" s="35" t="s">
        <v>98</v>
      </c>
      <c r="BX33" s="35" t="s">
        <v>98</v>
      </c>
      <c r="BY33" s="2">
        <v>49</v>
      </c>
      <c r="BZ33" s="1" t="s">
        <v>98</v>
      </c>
      <c r="CA33" s="2">
        <v>60.8</v>
      </c>
      <c r="CB33" s="2">
        <v>50</v>
      </c>
      <c r="CC33" s="1">
        <v>61.800000000000004</v>
      </c>
      <c r="CD33" s="1" t="s">
        <v>98</v>
      </c>
      <c r="CE33" s="11">
        <v>7.5</v>
      </c>
      <c r="CF33" s="1" t="s">
        <v>98</v>
      </c>
      <c r="CG33" s="4">
        <f>Beams!$B$11/F33</f>
        <v>513.24200913242009</v>
      </c>
      <c r="CH33" s="4">
        <f>Beams!$B$9/AO33</f>
        <v>188.27470686767168</v>
      </c>
      <c r="CI33" s="4">
        <f>Beams!$C$9/AS33</f>
        <v>579.38144329896909</v>
      </c>
      <c r="CJ33" s="4">
        <f>1.5*Beams!$B$8/(L33*T33)</f>
        <v>1721.462119665101</v>
      </c>
      <c r="CK33" s="45">
        <f xml:space="preserve"> 1.5*Beams!$C$8/((G33-T33)*Q33)</f>
        <v>1464.8004795788045</v>
      </c>
      <c r="CL33" s="4">
        <f>Beams!$B$12*T33/AX33</f>
        <v>2001.9742489270384</v>
      </c>
      <c r="CM33" s="4">
        <f>Beams!$B$12*Q33/AX33</f>
        <v>1519.5708154506437</v>
      </c>
      <c r="CN33" s="4">
        <f t="shared" si="0"/>
        <v>4749.1786935134633</v>
      </c>
      <c r="CO33" s="4">
        <f t="shared" si="1"/>
        <v>3873.6168910885617</v>
      </c>
      <c r="CP33" s="4"/>
      <c r="CQ33" s="3">
        <f>MIN(Beams!$B$21:$B$22)/MAX(CN33:CP33)-1</f>
        <v>3.211254469602598</v>
      </c>
    </row>
    <row r="34" spans="1:95" x14ac:dyDescent="0.55000000000000004">
      <c r="A34" s="1" t="s">
        <v>680</v>
      </c>
      <c r="B34" s="1" t="s">
        <v>711</v>
      </c>
      <c r="C34" s="1" t="s">
        <v>711</v>
      </c>
      <c r="D34" s="1" t="s">
        <v>94</v>
      </c>
      <c r="E34" s="2">
        <v>462.5</v>
      </c>
      <c r="F34" s="4">
        <v>136</v>
      </c>
      <c r="G34" s="2">
        <v>21.6</v>
      </c>
      <c r="H34" s="11">
        <v>21.5</v>
      </c>
      <c r="I34" s="1" t="s">
        <v>98</v>
      </c>
      <c r="J34" s="1" t="s">
        <v>98</v>
      </c>
      <c r="K34" s="1" t="s">
        <v>98</v>
      </c>
      <c r="L34" s="2">
        <v>18.600000000000001</v>
      </c>
      <c r="M34" s="11">
        <v>18.625</v>
      </c>
      <c r="N34" s="1" t="s">
        <v>98</v>
      </c>
      <c r="O34" s="1" t="s">
        <v>98</v>
      </c>
      <c r="P34" s="1" t="s">
        <v>98</v>
      </c>
      <c r="Q34" s="3">
        <v>3.02</v>
      </c>
      <c r="R34" s="11">
        <v>3</v>
      </c>
      <c r="S34" s="13">
        <v>1.5</v>
      </c>
      <c r="T34" s="3">
        <v>4.53</v>
      </c>
      <c r="U34" s="13">
        <v>4.5</v>
      </c>
      <c r="V34" s="1" t="s">
        <v>98</v>
      </c>
      <c r="W34" s="1" t="s">
        <v>98</v>
      </c>
      <c r="X34" s="1" t="s">
        <v>98</v>
      </c>
      <c r="Y34" s="3">
        <v>5.28</v>
      </c>
      <c r="Z34" s="13">
        <v>5.375</v>
      </c>
      <c r="AA34" s="11" t="s">
        <v>98</v>
      </c>
      <c r="AB34" s="1" t="s">
        <v>98</v>
      </c>
      <c r="AC34" s="3">
        <v>6.36</v>
      </c>
      <c r="AD34" s="1" t="s">
        <v>98</v>
      </c>
      <c r="AE34" s="1" t="s">
        <v>98</v>
      </c>
      <c r="AF34" s="3">
        <v>3.66</v>
      </c>
      <c r="AG34" s="3">
        <v>2.0499999999999998</v>
      </c>
      <c r="AH34" s="1" t="s">
        <v>98</v>
      </c>
      <c r="AI34" s="1" t="s">
        <v>98</v>
      </c>
      <c r="AJ34" s="1" t="s">
        <v>98</v>
      </c>
      <c r="AK34" s="1" t="s">
        <v>98</v>
      </c>
      <c r="AL34" s="3">
        <v>7.15</v>
      </c>
      <c r="AM34" s="1">
        <v>5130</v>
      </c>
      <c r="AN34" s="1">
        <v>617</v>
      </c>
      <c r="AO34" s="4">
        <v>337</v>
      </c>
      <c r="AP34" s="3">
        <v>6.14</v>
      </c>
      <c r="AQ34" s="1">
        <v>2470</v>
      </c>
      <c r="AR34" s="4">
        <v>431</v>
      </c>
      <c r="AS34" s="4">
        <v>266</v>
      </c>
      <c r="AT34" s="3">
        <v>4.26</v>
      </c>
      <c r="AU34" s="1" t="s">
        <v>98</v>
      </c>
      <c r="AV34" s="1" t="s">
        <v>98</v>
      </c>
      <c r="AW34" s="1" t="s">
        <v>98</v>
      </c>
      <c r="AX34" s="4">
        <v>707</v>
      </c>
      <c r="AY34" s="1">
        <v>9680</v>
      </c>
      <c r="AZ34" s="1" t="s">
        <v>98</v>
      </c>
      <c r="BA34" s="1" t="s">
        <v>98</v>
      </c>
      <c r="BB34" s="1" t="s">
        <v>98</v>
      </c>
      <c r="BC34" s="1" t="s">
        <v>98</v>
      </c>
      <c r="BD34" s="1" t="s">
        <v>98</v>
      </c>
      <c r="BE34" s="1" t="s">
        <v>98</v>
      </c>
      <c r="BF34" s="1" t="s">
        <v>98</v>
      </c>
      <c r="BG34" s="3">
        <v>8.52</v>
      </c>
      <c r="BH34" s="14">
        <v>0.76900000000000002</v>
      </c>
      <c r="BI34" s="1" t="s">
        <v>98</v>
      </c>
      <c r="BJ34" s="1" t="s">
        <v>98</v>
      </c>
      <c r="BK34" s="1" t="s">
        <v>98</v>
      </c>
      <c r="BL34" s="1" t="s">
        <v>98</v>
      </c>
      <c r="BM34" s="1" t="s">
        <v>98</v>
      </c>
      <c r="BN34" s="1" t="s">
        <v>98</v>
      </c>
      <c r="BO34" s="1" t="s">
        <v>98</v>
      </c>
      <c r="BP34" s="1" t="s">
        <v>98</v>
      </c>
      <c r="BQ34" s="1" t="s">
        <v>98</v>
      </c>
      <c r="BR34" s="1" t="s">
        <v>98</v>
      </c>
      <c r="BS34" s="1" t="s">
        <v>98</v>
      </c>
      <c r="BT34" s="1" t="s">
        <v>98</v>
      </c>
      <c r="BU34" s="1" t="s">
        <v>98</v>
      </c>
      <c r="BV34" s="1" t="s">
        <v>98</v>
      </c>
      <c r="BW34" s="1" t="s">
        <v>98</v>
      </c>
      <c r="BX34" s="1" t="s">
        <v>98</v>
      </c>
      <c r="BY34" s="2">
        <v>61.2</v>
      </c>
      <c r="BZ34" s="1" t="s">
        <v>98</v>
      </c>
      <c r="CA34" s="2">
        <v>79.8</v>
      </c>
      <c r="CB34" s="2">
        <v>61.8</v>
      </c>
      <c r="CC34" s="1">
        <v>80.400000000000006</v>
      </c>
      <c r="CD34" s="1" t="s">
        <v>98</v>
      </c>
      <c r="CE34" s="11">
        <v>7.5</v>
      </c>
      <c r="CF34" s="1">
        <v>3</v>
      </c>
      <c r="CG34" s="4">
        <f>Beams!$B$11/F34</f>
        <v>82.647058823529406</v>
      </c>
      <c r="CH34" s="4">
        <f>Beams!$B$9/AO34</f>
        <v>33.353115727002965</v>
      </c>
      <c r="CI34" s="4">
        <f>Beams!$C$9/AS34</f>
        <v>42.255639097744364</v>
      </c>
      <c r="CJ34" s="4">
        <f>1.5*Beams!$B$8/(L34*T34)</f>
        <v>200.09969379762157</v>
      </c>
      <c r="CK34" s="45">
        <f xml:space="preserve"> 1.5*Beams!$C$8/((G34-T34)*Q34)</f>
        <v>327.05222360595445</v>
      </c>
      <c r="CL34" s="4">
        <f>Beams!$B$12*T34/AX34</f>
        <v>72.018670438472427</v>
      </c>
      <c r="CM34" s="4">
        <f>Beams!$B$12*Q34/AX34</f>
        <v>48.01244695898162</v>
      </c>
      <c r="CN34" s="4">
        <f t="shared" si="0"/>
        <v>400.90476625048962</v>
      </c>
      <c r="CO34" s="4">
        <f t="shared" si="1"/>
        <v>594.01174958012643</v>
      </c>
      <c r="CP34" s="4"/>
      <c r="CQ34" s="3">
        <f>MIN(Beams!$B$21:$B$22)/MAX(CN34:CP34)-1</f>
        <v>32.669367675196455</v>
      </c>
    </row>
    <row r="35" spans="1:95" x14ac:dyDescent="0.55000000000000004">
      <c r="A35" s="1" t="s">
        <v>680</v>
      </c>
      <c r="B35" s="1" t="s">
        <v>712</v>
      </c>
      <c r="C35" s="1" t="s">
        <v>712</v>
      </c>
      <c r="D35" s="1" t="s">
        <v>94</v>
      </c>
      <c r="E35" s="2">
        <v>426.5</v>
      </c>
      <c r="F35" s="4">
        <v>126</v>
      </c>
      <c r="G35" s="2">
        <v>21.6</v>
      </c>
      <c r="H35" s="11">
        <v>21.5</v>
      </c>
      <c r="I35" s="1" t="s">
        <v>98</v>
      </c>
      <c r="J35" s="1" t="s">
        <v>98</v>
      </c>
      <c r="K35" s="1" t="s">
        <v>98</v>
      </c>
      <c r="L35" s="2">
        <v>18.2</v>
      </c>
      <c r="M35" s="11">
        <v>18.25</v>
      </c>
      <c r="N35" s="1" t="s">
        <v>98</v>
      </c>
      <c r="O35" s="1" t="s">
        <v>98</v>
      </c>
      <c r="P35" s="1" t="s">
        <v>98</v>
      </c>
      <c r="Q35" s="3">
        <v>2.52</v>
      </c>
      <c r="R35" s="11">
        <v>2.5</v>
      </c>
      <c r="S35" s="13">
        <v>1.25</v>
      </c>
      <c r="T35" s="3">
        <v>4.53</v>
      </c>
      <c r="U35" s="13">
        <v>4.5</v>
      </c>
      <c r="V35" s="1" t="s">
        <v>98</v>
      </c>
      <c r="W35" s="1" t="s">
        <v>98</v>
      </c>
      <c r="X35" s="1" t="s">
        <v>98</v>
      </c>
      <c r="Y35" s="3">
        <v>5.28</v>
      </c>
      <c r="Z35" s="13">
        <v>5.375</v>
      </c>
      <c r="AA35" s="11" t="s">
        <v>98</v>
      </c>
      <c r="AB35" s="1" t="s">
        <v>98</v>
      </c>
      <c r="AC35" s="3">
        <v>5.95</v>
      </c>
      <c r="AD35" s="1" t="s">
        <v>98</v>
      </c>
      <c r="AE35" s="1" t="s">
        <v>98</v>
      </c>
      <c r="AF35" s="3">
        <v>3.46</v>
      </c>
      <c r="AG35" s="3">
        <v>2.0099999999999998</v>
      </c>
      <c r="AH35" s="1" t="s">
        <v>98</v>
      </c>
      <c r="AI35" s="1" t="s">
        <v>98</v>
      </c>
      <c r="AJ35" s="1" t="s">
        <v>98</v>
      </c>
      <c r="AK35" s="1" t="s">
        <v>98</v>
      </c>
      <c r="AL35" s="3">
        <v>8.57</v>
      </c>
      <c r="AM35" s="1">
        <v>4480</v>
      </c>
      <c r="AN35" s="1">
        <v>533</v>
      </c>
      <c r="AO35" s="4">
        <v>286</v>
      </c>
      <c r="AP35" s="3">
        <v>5.96</v>
      </c>
      <c r="AQ35" s="1">
        <v>2300</v>
      </c>
      <c r="AR35" s="4">
        <v>403</v>
      </c>
      <c r="AS35" s="4">
        <v>253</v>
      </c>
      <c r="AT35" s="3">
        <v>4.2699999999999996</v>
      </c>
      <c r="AU35" s="1" t="s">
        <v>98</v>
      </c>
      <c r="AV35" s="1" t="s">
        <v>98</v>
      </c>
      <c r="AW35" s="1" t="s">
        <v>98</v>
      </c>
      <c r="AX35" s="4">
        <v>615</v>
      </c>
      <c r="AY35" s="1">
        <v>7100</v>
      </c>
      <c r="AZ35" s="1" t="s">
        <v>98</v>
      </c>
      <c r="BA35" s="1" t="s">
        <v>98</v>
      </c>
      <c r="BB35" s="1" t="s">
        <v>98</v>
      </c>
      <c r="BC35" s="1" t="s">
        <v>98</v>
      </c>
      <c r="BD35" s="1" t="s">
        <v>98</v>
      </c>
      <c r="BE35" s="1" t="s">
        <v>98</v>
      </c>
      <c r="BF35" s="1" t="s">
        <v>98</v>
      </c>
      <c r="BG35" s="3">
        <v>8.2100000000000009</v>
      </c>
      <c r="BH35" s="14">
        <v>0.79900000000000004</v>
      </c>
      <c r="BI35" s="1" t="s">
        <v>98</v>
      </c>
      <c r="BJ35" s="1" t="s">
        <v>98</v>
      </c>
      <c r="BK35" s="1" t="s">
        <v>98</v>
      </c>
      <c r="BL35" s="1" t="s">
        <v>98</v>
      </c>
      <c r="BM35" s="1" t="s">
        <v>98</v>
      </c>
      <c r="BN35" s="1" t="s">
        <v>98</v>
      </c>
      <c r="BO35" s="1" t="s">
        <v>98</v>
      </c>
      <c r="BP35" s="1" t="s">
        <v>98</v>
      </c>
      <c r="BQ35" s="1" t="s">
        <v>98</v>
      </c>
      <c r="BR35" s="1" t="s">
        <v>98</v>
      </c>
      <c r="BS35" s="1" t="s">
        <v>98</v>
      </c>
      <c r="BT35" s="1" t="s">
        <v>98</v>
      </c>
      <c r="BU35" s="1" t="s">
        <v>98</v>
      </c>
      <c r="BV35" s="1" t="s">
        <v>98</v>
      </c>
      <c r="BW35" s="1" t="s">
        <v>98</v>
      </c>
      <c r="BX35" s="1" t="s">
        <v>98</v>
      </c>
      <c r="BY35" s="2">
        <v>60.8</v>
      </c>
      <c r="BZ35" s="1" t="s">
        <v>98</v>
      </c>
      <c r="CA35" s="2">
        <v>79</v>
      </c>
      <c r="CB35" s="2">
        <v>61.4</v>
      </c>
      <c r="CC35" s="1">
        <v>79.599999999999994</v>
      </c>
      <c r="CD35" s="1" t="s">
        <v>98</v>
      </c>
      <c r="CE35" s="11">
        <v>7.5</v>
      </c>
      <c r="CF35" s="1">
        <v>3</v>
      </c>
      <c r="CG35" s="4">
        <f>Beams!$B$11/F35</f>
        <v>89.206349206349202</v>
      </c>
      <c r="CH35" s="4">
        <f>Beams!$B$9/AO35</f>
        <v>39.3006993006993</v>
      </c>
      <c r="CI35" s="4">
        <f>Beams!$C$9/AS35</f>
        <v>44.426877470355734</v>
      </c>
      <c r="CJ35" s="4">
        <f>1.5*Beams!$B$8/(L35*T35)</f>
        <v>204.4974892657012</v>
      </c>
      <c r="CK35" s="45">
        <f xml:space="preserve"> 1.5*Beams!$C$8/((G35-T35)*Q35)</f>
        <v>391.94353781348502</v>
      </c>
      <c r="CL35" s="4">
        <f>Beams!$B$12*T35/AX35</f>
        <v>82.792195121951224</v>
      </c>
      <c r="CM35" s="4">
        <f>Beams!$B$12*Q35/AX35</f>
        <v>46.056585365853657</v>
      </c>
      <c r="CN35" s="4">
        <f t="shared" si="0"/>
        <v>419.43706896412817</v>
      </c>
      <c r="CO35" s="4">
        <f t="shared" si="1"/>
        <v>705.07374112350624</v>
      </c>
      <c r="CP35" s="4"/>
      <c r="CQ35" s="3">
        <f>MIN(Beams!$B$21:$B$22)/MAX(CN35:CP35)-1</f>
        <v>27.365827336202901</v>
      </c>
    </row>
    <row r="36" spans="1:95" x14ac:dyDescent="0.55000000000000004">
      <c r="A36" s="1" t="s">
        <v>680</v>
      </c>
      <c r="B36" s="1" t="s">
        <v>713</v>
      </c>
      <c r="C36" s="1" t="s">
        <v>713</v>
      </c>
      <c r="D36" s="1" t="s">
        <v>94</v>
      </c>
      <c r="E36" s="4">
        <v>401</v>
      </c>
      <c r="F36" s="4">
        <v>118</v>
      </c>
      <c r="G36" s="2">
        <v>21.3</v>
      </c>
      <c r="H36" s="11">
        <v>21.25</v>
      </c>
      <c r="I36" s="1" t="s">
        <v>98</v>
      </c>
      <c r="J36" s="1" t="s">
        <v>98</v>
      </c>
      <c r="K36" s="1" t="s">
        <v>98</v>
      </c>
      <c r="L36" s="2">
        <v>18</v>
      </c>
      <c r="M36" s="11">
        <v>18</v>
      </c>
      <c r="N36" s="1" t="s">
        <v>98</v>
      </c>
      <c r="O36" s="1" t="s">
        <v>98</v>
      </c>
      <c r="P36" s="1" t="s">
        <v>98</v>
      </c>
      <c r="Q36" s="3">
        <v>2.38</v>
      </c>
      <c r="R36" s="11">
        <v>2.375</v>
      </c>
      <c r="S36" s="13">
        <v>1.1875</v>
      </c>
      <c r="T36" s="3">
        <v>4.29</v>
      </c>
      <c r="U36" s="13">
        <v>4.3125</v>
      </c>
      <c r="V36" s="1" t="s">
        <v>98</v>
      </c>
      <c r="W36" s="1" t="s">
        <v>98</v>
      </c>
      <c r="X36" s="1" t="s">
        <v>98</v>
      </c>
      <c r="Y36" s="3">
        <v>5.04</v>
      </c>
      <c r="Z36" s="13">
        <v>5.125</v>
      </c>
      <c r="AA36" s="11" t="s">
        <v>98</v>
      </c>
      <c r="AB36" s="1" t="s">
        <v>98</v>
      </c>
      <c r="AC36" s="3">
        <v>5.8</v>
      </c>
      <c r="AD36" s="1" t="s">
        <v>98</v>
      </c>
      <c r="AE36" s="1" t="s">
        <v>98</v>
      </c>
      <c r="AF36" s="3">
        <v>3.28</v>
      </c>
      <c r="AG36" s="3">
        <v>2.1</v>
      </c>
      <c r="AH36" s="1" t="s">
        <v>98</v>
      </c>
      <c r="AI36" s="1" t="s">
        <v>98</v>
      </c>
      <c r="AJ36" s="1" t="s">
        <v>98</v>
      </c>
      <c r="AK36" s="1" t="s">
        <v>98</v>
      </c>
      <c r="AL36" s="3">
        <v>8.9499999999999993</v>
      </c>
      <c r="AM36" s="1">
        <v>4110</v>
      </c>
      <c r="AN36" s="1">
        <v>491</v>
      </c>
      <c r="AO36" s="4">
        <v>265</v>
      </c>
      <c r="AP36" s="3">
        <v>5.9</v>
      </c>
      <c r="AQ36" s="1">
        <v>2100</v>
      </c>
      <c r="AR36" s="4">
        <v>372</v>
      </c>
      <c r="AS36" s="4">
        <v>233</v>
      </c>
      <c r="AT36" s="3">
        <v>4.22</v>
      </c>
      <c r="AU36" s="1" t="s">
        <v>98</v>
      </c>
      <c r="AV36" s="1" t="s">
        <v>98</v>
      </c>
      <c r="AW36" s="1" t="s">
        <v>98</v>
      </c>
      <c r="AX36" s="4">
        <v>519</v>
      </c>
      <c r="AY36" s="1">
        <v>5830</v>
      </c>
      <c r="AZ36" s="1" t="s">
        <v>98</v>
      </c>
      <c r="BA36" s="1" t="s">
        <v>98</v>
      </c>
      <c r="BB36" s="1" t="s">
        <v>98</v>
      </c>
      <c r="BC36" s="1" t="s">
        <v>98</v>
      </c>
      <c r="BD36" s="1" t="s">
        <v>98</v>
      </c>
      <c r="BE36" s="1" t="s">
        <v>98</v>
      </c>
      <c r="BF36" s="1" t="s">
        <v>98</v>
      </c>
      <c r="BG36" s="3">
        <v>8.1199999999999992</v>
      </c>
      <c r="BH36" s="14">
        <v>0.79700000000000004</v>
      </c>
      <c r="BI36" s="1" t="s">
        <v>98</v>
      </c>
      <c r="BJ36" s="1" t="s">
        <v>98</v>
      </c>
      <c r="BK36" s="1" t="s">
        <v>98</v>
      </c>
      <c r="BL36" s="1" t="s">
        <v>98</v>
      </c>
      <c r="BM36" s="1" t="s">
        <v>98</v>
      </c>
      <c r="BN36" s="1" t="s">
        <v>98</v>
      </c>
      <c r="BO36" s="1" t="s">
        <v>98</v>
      </c>
      <c r="BP36" s="1" t="s">
        <v>98</v>
      </c>
      <c r="BQ36" s="1" t="s">
        <v>98</v>
      </c>
      <c r="BR36" s="1" t="s">
        <v>98</v>
      </c>
      <c r="BS36" s="1" t="s">
        <v>98</v>
      </c>
      <c r="BT36" s="1" t="s">
        <v>98</v>
      </c>
      <c r="BU36" s="1" t="s">
        <v>98</v>
      </c>
      <c r="BV36" s="1" t="s">
        <v>98</v>
      </c>
      <c r="BW36" s="1" t="s">
        <v>98</v>
      </c>
      <c r="BX36" s="1" t="s">
        <v>98</v>
      </c>
      <c r="BY36" s="2">
        <v>60</v>
      </c>
      <c r="BZ36" s="1" t="s">
        <v>98</v>
      </c>
      <c r="CA36" s="2">
        <v>78</v>
      </c>
      <c r="CB36" s="2">
        <v>60.599999999999994</v>
      </c>
      <c r="CC36" s="1">
        <v>78.599999999999994</v>
      </c>
      <c r="CD36" s="1" t="s">
        <v>98</v>
      </c>
      <c r="CE36" s="11">
        <v>7.5</v>
      </c>
      <c r="CF36" s="1">
        <v>3</v>
      </c>
      <c r="CG36" s="4">
        <f>Beams!$B$11/F36</f>
        <v>95.254237288135599</v>
      </c>
      <c r="CH36" s="4">
        <f>Beams!$B$9/AO36</f>
        <v>42.415094339622641</v>
      </c>
      <c r="CI36" s="4">
        <f>Beams!$C$9/AS36</f>
        <v>48.240343347639488</v>
      </c>
      <c r="CJ36" s="4">
        <f>1.5*Beams!$B$8/(L36*T36)</f>
        <v>218.33721833721833</v>
      </c>
      <c r="CK36" s="45">
        <f xml:space="preserve"> 1.5*Beams!$C$8/((G36-T36)*Q36)</f>
        <v>416.46288144887581</v>
      </c>
      <c r="CL36" s="4">
        <f>Beams!$B$12*T36/AX36</f>
        <v>92.908670520231212</v>
      </c>
      <c r="CM36" s="4">
        <f>Beams!$B$12*Q36/AX36</f>
        <v>51.543737957610787</v>
      </c>
      <c r="CN36" s="4">
        <f t="shared" si="0"/>
        <v>451.07858867016853</v>
      </c>
      <c r="CO36" s="4">
        <f t="shared" si="1"/>
        <v>750.23774424610747</v>
      </c>
      <c r="CP36" s="4"/>
      <c r="CQ36" s="3">
        <f>MIN(Beams!$B$21:$B$22)/MAX(CN36:CP36)-1</f>
        <v>25.658216216644007</v>
      </c>
    </row>
    <row r="37" spans="1:95" x14ac:dyDescent="0.55000000000000004">
      <c r="A37" s="1" t="s">
        <v>680</v>
      </c>
      <c r="B37" s="1" t="s">
        <v>714</v>
      </c>
      <c r="C37" s="1" t="s">
        <v>714</v>
      </c>
      <c r="D37" s="1" t="s">
        <v>94</v>
      </c>
      <c r="E37" s="2">
        <v>361.5</v>
      </c>
      <c r="F37" s="4">
        <v>107</v>
      </c>
      <c r="G37" s="2">
        <v>20.9</v>
      </c>
      <c r="H37" s="11">
        <v>20.875</v>
      </c>
      <c r="I37" s="1" t="s">
        <v>98</v>
      </c>
      <c r="J37" s="1" t="s">
        <v>98</v>
      </c>
      <c r="K37" s="1" t="s">
        <v>98</v>
      </c>
      <c r="L37" s="2">
        <v>17.8</v>
      </c>
      <c r="M37" s="11">
        <v>17.75</v>
      </c>
      <c r="N37" s="1" t="s">
        <v>98</v>
      </c>
      <c r="O37" s="1" t="s">
        <v>98</v>
      </c>
      <c r="P37" s="1" t="s">
        <v>98</v>
      </c>
      <c r="Q37" s="3">
        <v>2.17</v>
      </c>
      <c r="R37" s="11">
        <v>2.1875</v>
      </c>
      <c r="S37" s="13">
        <v>1.125</v>
      </c>
      <c r="T37" s="3">
        <v>3.9</v>
      </c>
      <c r="U37" s="13">
        <v>3.875</v>
      </c>
      <c r="V37" s="1" t="s">
        <v>98</v>
      </c>
      <c r="W37" s="1" t="s">
        <v>98</v>
      </c>
      <c r="X37" s="1" t="s">
        <v>98</v>
      </c>
      <c r="Y37" s="3">
        <v>4.6500000000000004</v>
      </c>
      <c r="Z37" s="13">
        <v>4.6875</v>
      </c>
      <c r="AA37" s="11" t="s">
        <v>98</v>
      </c>
      <c r="AB37" s="1" t="s">
        <v>98</v>
      </c>
      <c r="AC37" s="3">
        <v>5.55</v>
      </c>
      <c r="AD37" s="1" t="s">
        <v>98</v>
      </c>
      <c r="AE37" s="1" t="s">
        <v>98</v>
      </c>
      <c r="AF37" s="3">
        <v>3.01</v>
      </c>
      <c r="AG37" s="3">
        <v>2.2799999999999998</v>
      </c>
      <c r="AH37" s="1" t="s">
        <v>98</v>
      </c>
      <c r="AI37" s="1" t="s">
        <v>98</v>
      </c>
      <c r="AJ37" s="1" t="s">
        <v>98</v>
      </c>
      <c r="AK37" s="1" t="s">
        <v>98</v>
      </c>
      <c r="AL37" s="3">
        <v>9.6300000000000008</v>
      </c>
      <c r="AM37" s="1">
        <v>3610</v>
      </c>
      <c r="AN37" s="1">
        <v>434</v>
      </c>
      <c r="AO37" s="4">
        <v>235</v>
      </c>
      <c r="AP37" s="3">
        <v>5.81</v>
      </c>
      <c r="AQ37" s="1">
        <v>1850</v>
      </c>
      <c r="AR37" s="4">
        <v>329</v>
      </c>
      <c r="AS37" s="4">
        <v>208</v>
      </c>
      <c r="AT37" s="3">
        <v>4.16</v>
      </c>
      <c r="AU37" s="1" t="s">
        <v>98</v>
      </c>
      <c r="AV37" s="1" t="s">
        <v>98</v>
      </c>
      <c r="AW37" s="1" t="s">
        <v>98</v>
      </c>
      <c r="AX37" s="4">
        <v>390</v>
      </c>
      <c r="AY37" s="1">
        <v>4250</v>
      </c>
      <c r="AZ37" s="1" t="s">
        <v>98</v>
      </c>
      <c r="BA37" s="1" t="s">
        <v>98</v>
      </c>
      <c r="BB37" s="1" t="s">
        <v>98</v>
      </c>
      <c r="BC37" s="1" t="s">
        <v>98</v>
      </c>
      <c r="BD37" s="1" t="s">
        <v>98</v>
      </c>
      <c r="BE37" s="1" t="s">
        <v>98</v>
      </c>
      <c r="BF37" s="1" t="s">
        <v>98</v>
      </c>
      <c r="BG37" s="3">
        <v>8</v>
      </c>
      <c r="BH37" s="14">
        <v>0.79800000000000004</v>
      </c>
      <c r="BI37" s="1" t="s">
        <v>98</v>
      </c>
      <c r="BJ37" s="1" t="s">
        <v>98</v>
      </c>
      <c r="BK37" s="1" t="s">
        <v>98</v>
      </c>
      <c r="BL37" s="1" t="s">
        <v>98</v>
      </c>
      <c r="BM37" s="1" t="s">
        <v>98</v>
      </c>
      <c r="BN37" s="1" t="s">
        <v>98</v>
      </c>
      <c r="BO37" s="1" t="s">
        <v>98</v>
      </c>
      <c r="BP37" s="1" t="s">
        <v>98</v>
      </c>
      <c r="BQ37" s="1" t="s">
        <v>98</v>
      </c>
      <c r="BR37" s="1" t="s">
        <v>98</v>
      </c>
      <c r="BS37" s="1" t="s">
        <v>98</v>
      </c>
      <c r="BT37" s="1" t="s">
        <v>98</v>
      </c>
      <c r="BU37" s="1" t="s">
        <v>98</v>
      </c>
      <c r="BV37" s="1" t="s">
        <v>98</v>
      </c>
      <c r="BW37" s="1" t="s">
        <v>98</v>
      </c>
      <c r="BX37" s="1" t="s">
        <v>98</v>
      </c>
      <c r="BY37" s="2">
        <v>59</v>
      </c>
      <c r="BZ37" s="1" t="s">
        <v>98</v>
      </c>
      <c r="CA37" s="2">
        <v>76.8</v>
      </c>
      <c r="CB37" s="2">
        <v>59.600000000000009</v>
      </c>
      <c r="CC37" s="1">
        <v>77.400000000000006</v>
      </c>
      <c r="CD37" s="1" t="s">
        <v>98</v>
      </c>
      <c r="CE37" s="11">
        <v>7.5</v>
      </c>
      <c r="CF37" s="1">
        <v>3</v>
      </c>
      <c r="CG37" s="4">
        <f>Beams!$B$11/F37</f>
        <v>105.04672897196262</v>
      </c>
      <c r="CH37" s="4">
        <f>Beams!$B$9/AO37</f>
        <v>47.829787234042556</v>
      </c>
      <c r="CI37" s="4">
        <f>Beams!$C$9/AS37</f>
        <v>54.03846153846154</v>
      </c>
      <c r="CJ37" s="4">
        <f>1.5*Beams!$B$8/(L37*T37)</f>
        <v>242.86949006050128</v>
      </c>
      <c r="CK37" s="45">
        <f xml:space="preserve"> 1.5*Beams!$C$8/((G37-T37)*Q37)</f>
        <v>457.03442667389538</v>
      </c>
      <c r="CL37" s="4">
        <f>Beams!$B$12*T37/AX37</f>
        <v>112.4</v>
      </c>
      <c r="CM37" s="4">
        <f>Beams!$B$12*Q37/AX37</f>
        <v>62.540512820512816</v>
      </c>
      <c r="CN37" s="4">
        <f t="shared" si="0"/>
        <v>507.61388438628916</v>
      </c>
      <c r="CO37" s="4">
        <f t="shared" si="1"/>
        <v>825.34184235500868</v>
      </c>
      <c r="CP37" s="4"/>
      <c r="CQ37" s="3">
        <f>MIN(Beams!$B$21:$B$22)/MAX(CN37:CP37)-1</f>
        <v>23.232383448453948</v>
      </c>
    </row>
    <row r="38" spans="1:95" x14ac:dyDescent="0.55000000000000004">
      <c r="A38" s="1" t="s">
        <v>680</v>
      </c>
      <c r="B38" s="1" t="s">
        <v>715</v>
      </c>
      <c r="C38" s="1" t="s">
        <v>715</v>
      </c>
      <c r="D38" s="1" t="s">
        <v>94</v>
      </c>
      <c r="E38" s="4">
        <v>326</v>
      </c>
      <c r="F38" s="2">
        <v>96.2</v>
      </c>
      <c r="G38" s="2">
        <v>20.5</v>
      </c>
      <c r="H38" s="11">
        <v>20.5</v>
      </c>
      <c r="I38" s="1" t="s">
        <v>98</v>
      </c>
      <c r="J38" s="1" t="s">
        <v>98</v>
      </c>
      <c r="K38" s="1" t="s">
        <v>98</v>
      </c>
      <c r="L38" s="2">
        <v>17.600000000000001</v>
      </c>
      <c r="M38" s="11">
        <v>17.625</v>
      </c>
      <c r="N38" s="11" t="s">
        <v>98</v>
      </c>
      <c r="O38" s="1" t="s">
        <v>98</v>
      </c>
      <c r="P38" s="1" t="s">
        <v>98</v>
      </c>
      <c r="Q38" s="3">
        <v>1.97</v>
      </c>
      <c r="R38" s="11">
        <v>2</v>
      </c>
      <c r="S38" s="13">
        <v>1</v>
      </c>
      <c r="T38" s="3">
        <v>3.54</v>
      </c>
      <c r="U38" s="13">
        <v>3.5625</v>
      </c>
      <c r="V38" s="1" t="s">
        <v>98</v>
      </c>
      <c r="W38" s="1" t="s">
        <v>98</v>
      </c>
      <c r="X38" s="1" t="s">
        <v>98</v>
      </c>
      <c r="Y38" s="3">
        <v>4.49</v>
      </c>
      <c r="Z38" s="13">
        <v>4.8125</v>
      </c>
      <c r="AA38" s="13" t="s">
        <v>98</v>
      </c>
      <c r="AB38" s="1" t="s">
        <v>98</v>
      </c>
      <c r="AC38" s="3">
        <v>5.35</v>
      </c>
      <c r="AD38" s="1" t="s">
        <v>98</v>
      </c>
      <c r="AE38" s="1" t="s">
        <v>98</v>
      </c>
      <c r="AF38" s="3">
        <v>2.73</v>
      </c>
      <c r="AG38" s="3">
        <v>2.48</v>
      </c>
      <c r="AH38" s="1" t="s">
        <v>98</v>
      </c>
      <c r="AI38" s="1" t="s">
        <v>98</v>
      </c>
      <c r="AJ38" s="1" t="s">
        <v>98</v>
      </c>
      <c r="AK38" s="1" t="s">
        <v>98</v>
      </c>
      <c r="AL38" s="2">
        <v>10.4</v>
      </c>
      <c r="AM38" s="1">
        <v>3160</v>
      </c>
      <c r="AN38" s="1">
        <v>383</v>
      </c>
      <c r="AO38" s="1">
        <v>208</v>
      </c>
      <c r="AP38" s="3">
        <v>5.74</v>
      </c>
      <c r="AQ38" s="1">
        <v>1610</v>
      </c>
      <c r="AR38" s="1">
        <v>290</v>
      </c>
      <c r="AS38" s="1">
        <v>184</v>
      </c>
      <c r="AT38" s="3">
        <v>4.0999999999999996</v>
      </c>
      <c r="AU38" s="1" t="s">
        <v>98</v>
      </c>
      <c r="AV38" s="1" t="s">
        <v>98</v>
      </c>
      <c r="AW38" s="1" t="s">
        <v>98</v>
      </c>
      <c r="AX38" s="1">
        <v>295</v>
      </c>
      <c r="AY38" s="1">
        <v>3070</v>
      </c>
      <c r="AZ38" s="1" t="s">
        <v>98</v>
      </c>
      <c r="BA38" s="1" t="s">
        <v>98</v>
      </c>
      <c r="BB38" s="1" t="s">
        <v>98</v>
      </c>
      <c r="BC38" s="1" t="s">
        <v>98</v>
      </c>
      <c r="BD38" s="1" t="s">
        <v>98</v>
      </c>
      <c r="BE38" s="1" t="s">
        <v>98</v>
      </c>
      <c r="BF38" s="1" t="s">
        <v>98</v>
      </c>
      <c r="BG38" s="3">
        <v>7.91</v>
      </c>
      <c r="BH38" s="14">
        <v>0.79500000000000004</v>
      </c>
      <c r="BI38" s="1" t="s">
        <v>98</v>
      </c>
      <c r="BJ38" s="4" t="s">
        <v>98</v>
      </c>
      <c r="BK38" s="4" t="s">
        <v>98</v>
      </c>
      <c r="BL38" s="4" t="s">
        <v>98</v>
      </c>
      <c r="BM38" s="4" t="s">
        <v>98</v>
      </c>
      <c r="BN38" s="4" t="s">
        <v>98</v>
      </c>
      <c r="BO38" s="4" t="s">
        <v>98</v>
      </c>
      <c r="BP38" s="4" t="s">
        <v>98</v>
      </c>
      <c r="BQ38" s="4" t="s">
        <v>98</v>
      </c>
      <c r="BR38" s="4" t="s">
        <v>98</v>
      </c>
      <c r="BS38" s="4" t="s">
        <v>98</v>
      </c>
      <c r="BT38" s="4" t="s">
        <v>98</v>
      </c>
      <c r="BU38" s="4" t="s">
        <v>98</v>
      </c>
      <c r="BV38" s="4" t="s">
        <v>98</v>
      </c>
      <c r="BW38" s="35" t="s">
        <v>98</v>
      </c>
      <c r="BX38" s="35" t="s">
        <v>98</v>
      </c>
      <c r="BY38" s="2">
        <v>57.6</v>
      </c>
      <c r="BZ38" s="1" t="s">
        <v>98</v>
      </c>
      <c r="CA38" s="2">
        <v>75.2</v>
      </c>
      <c r="CB38" s="2">
        <v>58.6</v>
      </c>
      <c r="CC38" s="1">
        <v>76.2</v>
      </c>
      <c r="CD38" s="1" t="s">
        <v>98</v>
      </c>
      <c r="CE38" s="11">
        <v>7.5</v>
      </c>
      <c r="CF38" s="1">
        <v>3</v>
      </c>
      <c r="CG38" s="4">
        <f>Beams!$B$11/F38</f>
        <v>116.83991683991684</v>
      </c>
      <c r="CH38" s="4">
        <f>Beams!$B$9/AO38</f>
        <v>54.03846153846154</v>
      </c>
      <c r="CI38" s="4">
        <f>Beams!$C$9/AS38</f>
        <v>61.086956521739133</v>
      </c>
      <c r="CJ38" s="4">
        <f>1.5*Beams!$B$8/(L38*T38)</f>
        <v>270.6086286594761</v>
      </c>
      <c r="CK38" s="45">
        <f xml:space="preserve"> 1.5*Beams!$C$8/((G38-T38)*Q38)</f>
        <v>504.62120486543432</v>
      </c>
      <c r="CL38" s="4">
        <f>Beams!$B$12*T38/AX38</f>
        <v>134.88</v>
      </c>
      <c r="CM38" s="4">
        <f>Beams!$B$12*Q38/AX38</f>
        <v>75.060338983050841</v>
      </c>
      <c r="CN38" s="4">
        <f t="shared" si="0"/>
        <v>572.77643938120423</v>
      </c>
      <c r="CO38" s="4">
        <f t="shared" si="1"/>
        <v>913.58511440347093</v>
      </c>
      <c r="CP38" s="4"/>
      <c r="CQ38" s="3">
        <f>MIN(Beams!$B$21:$B$22)/MAX(CN38:CP38)-1</f>
        <v>20.891775254086841</v>
      </c>
    </row>
    <row r="39" spans="1:95" x14ac:dyDescent="0.55000000000000004">
      <c r="A39" s="1" t="s">
        <v>680</v>
      </c>
      <c r="B39" s="1" t="s">
        <v>716</v>
      </c>
      <c r="C39" s="1" t="s">
        <v>716</v>
      </c>
      <c r="D39" s="1" t="s">
        <v>94</v>
      </c>
      <c r="E39" s="2">
        <v>264.5</v>
      </c>
      <c r="F39" s="2">
        <v>77.8</v>
      </c>
      <c r="G39" s="2">
        <v>19.899999999999999</v>
      </c>
      <c r="H39" s="11">
        <v>19.875</v>
      </c>
      <c r="I39" s="1" t="s">
        <v>98</v>
      </c>
      <c r="J39" s="1" t="s">
        <v>98</v>
      </c>
      <c r="K39" s="1" t="s">
        <v>98</v>
      </c>
      <c r="L39" s="2">
        <v>17.2</v>
      </c>
      <c r="M39" s="11">
        <v>17.25</v>
      </c>
      <c r="N39" s="11" t="s">
        <v>98</v>
      </c>
      <c r="O39" s="1" t="s">
        <v>98</v>
      </c>
      <c r="P39" s="1" t="s">
        <v>98</v>
      </c>
      <c r="Q39" s="3">
        <v>1.61</v>
      </c>
      <c r="R39" s="11">
        <v>1.625</v>
      </c>
      <c r="S39" s="13">
        <v>0.8125</v>
      </c>
      <c r="T39" s="3">
        <v>2.91</v>
      </c>
      <c r="U39" s="13">
        <v>2.9375</v>
      </c>
      <c r="V39" s="1" t="s">
        <v>98</v>
      </c>
      <c r="W39" s="1" t="s">
        <v>98</v>
      </c>
      <c r="X39" s="1" t="s">
        <v>98</v>
      </c>
      <c r="Y39" s="3">
        <v>3.86</v>
      </c>
      <c r="Z39" s="13">
        <v>4.1875</v>
      </c>
      <c r="AA39" s="13" t="s">
        <v>98</v>
      </c>
      <c r="AB39" s="1" t="s">
        <v>98</v>
      </c>
      <c r="AC39" s="3">
        <v>4.96</v>
      </c>
      <c r="AD39" s="1" t="s">
        <v>98</v>
      </c>
      <c r="AE39" s="1" t="s">
        <v>98</v>
      </c>
      <c r="AF39" s="3">
        <v>2.2599999999999998</v>
      </c>
      <c r="AG39" s="3">
        <v>2.96</v>
      </c>
      <c r="AH39" s="1" t="s">
        <v>98</v>
      </c>
      <c r="AI39" s="1" t="s">
        <v>98</v>
      </c>
      <c r="AJ39" s="1" t="s">
        <v>98</v>
      </c>
      <c r="AK39" s="1" t="s">
        <v>98</v>
      </c>
      <c r="AL39" s="2">
        <v>12.4</v>
      </c>
      <c r="AM39" s="1">
        <v>2440</v>
      </c>
      <c r="AN39" s="1">
        <v>298</v>
      </c>
      <c r="AO39" s="1">
        <v>164</v>
      </c>
      <c r="AP39" s="3">
        <v>5.6</v>
      </c>
      <c r="AQ39" s="1">
        <v>1240</v>
      </c>
      <c r="AR39" s="1">
        <v>227</v>
      </c>
      <c r="AS39" s="1">
        <v>145</v>
      </c>
      <c r="AT39" s="3">
        <v>4</v>
      </c>
      <c r="AU39" s="1" t="s">
        <v>98</v>
      </c>
      <c r="AV39" s="1" t="s">
        <v>98</v>
      </c>
      <c r="AW39" s="1" t="s">
        <v>98</v>
      </c>
      <c r="AX39" s="1">
        <v>163</v>
      </c>
      <c r="AY39" s="1">
        <v>1600</v>
      </c>
      <c r="AZ39" s="1" t="s">
        <v>98</v>
      </c>
      <c r="BA39" s="1" t="s">
        <v>98</v>
      </c>
      <c r="BB39" s="1" t="s">
        <v>98</v>
      </c>
      <c r="BC39" s="1" t="s">
        <v>98</v>
      </c>
      <c r="BD39" s="1" t="s">
        <v>98</v>
      </c>
      <c r="BE39" s="1" t="s">
        <v>98</v>
      </c>
      <c r="BF39" s="1" t="s">
        <v>98</v>
      </c>
      <c r="BG39" s="3">
        <v>7.72</v>
      </c>
      <c r="BH39" s="14">
        <v>0.79400000000000004</v>
      </c>
      <c r="BI39" s="1" t="s">
        <v>98</v>
      </c>
      <c r="BJ39" s="4" t="s">
        <v>98</v>
      </c>
      <c r="BK39" s="4" t="s">
        <v>98</v>
      </c>
      <c r="BL39" s="4" t="s">
        <v>98</v>
      </c>
      <c r="BM39" s="4" t="s">
        <v>98</v>
      </c>
      <c r="BN39" s="4" t="s">
        <v>98</v>
      </c>
      <c r="BO39" s="4" t="s">
        <v>98</v>
      </c>
      <c r="BP39" s="4" t="s">
        <v>98</v>
      </c>
      <c r="BQ39" s="4" t="s">
        <v>98</v>
      </c>
      <c r="BR39" s="4" t="s">
        <v>98</v>
      </c>
      <c r="BS39" s="4" t="s">
        <v>98</v>
      </c>
      <c r="BT39" s="4" t="s">
        <v>98</v>
      </c>
      <c r="BU39" s="4" t="s">
        <v>98</v>
      </c>
      <c r="BV39" s="4" t="s">
        <v>98</v>
      </c>
      <c r="BW39" s="35" t="s">
        <v>98</v>
      </c>
      <c r="BX39" s="35" t="s">
        <v>98</v>
      </c>
      <c r="BY39" s="2">
        <v>56</v>
      </c>
      <c r="BZ39" s="1" t="s">
        <v>98</v>
      </c>
      <c r="CA39" s="2">
        <v>73.2</v>
      </c>
      <c r="CB39" s="2">
        <v>56.999999999999986</v>
      </c>
      <c r="CC39" s="1">
        <v>74.199999999999989</v>
      </c>
      <c r="CD39" s="1" t="s">
        <v>98</v>
      </c>
      <c r="CE39" s="11">
        <v>7.5</v>
      </c>
      <c r="CF39" s="1">
        <v>3</v>
      </c>
      <c r="CG39" s="4">
        <f>Beams!$B$11/F39</f>
        <v>144.47300771208228</v>
      </c>
      <c r="CH39" s="4">
        <f>Beams!$B$9/AO39</f>
        <v>68.536585365853654</v>
      </c>
      <c r="CI39" s="4">
        <f>Beams!$C$9/AS39</f>
        <v>77.517241379310349</v>
      </c>
      <c r="CJ39" s="4">
        <f>1.5*Beams!$B$8/(L39*T39)</f>
        <v>336.84967633660995</v>
      </c>
      <c r="CK39" s="45">
        <f xml:space="preserve"> 1.5*Beams!$C$8/((G39-T39)*Q39)</f>
        <v>616.36549084408443</v>
      </c>
      <c r="CL39" s="4">
        <f>Beams!$B$12*T39/AX39</f>
        <v>200.66503067484663</v>
      </c>
      <c r="CM39" s="4">
        <f>Beams!$B$12*Q39/AX39</f>
        <v>111.02085889570553</v>
      </c>
      <c r="CN39" s="4">
        <f t="shared" si="0"/>
        <v>738.65304337773921</v>
      </c>
      <c r="CO39" s="4">
        <f t="shared" si="1"/>
        <v>1122.987974013959</v>
      </c>
      <c r="CP39" s="4"/>
      <c r="CQ39" s="3">
        <f>MIN(Beams!$B$21:$B$22)/MAX(CN39:CP39)-1</f>
        <v>16.80962972249193</v>
      </c>
    </row>
    <row r="40" spans="1:95" x14ac:dyDescent="0.55000000000000004">
      <c r="A40" s="1" t="s">
        <v>680</v>
      </c>
      <c r="B40" s="1" t="s">
        <v>717</v>
      </c>
      <c r="C40" s="1" t="s">
        <v>717</v>
      </c>
      <c r="D40" s="1" t="s">
        <v>94</v>
      </c>
      <c r="E40" s="2">
        <v>243.5</v>
      </c>
      <c r="F40" s="2">
        <v>71.7</v>
      </c>
      <c r="G40" s="2">
        <v>19.7</v>
      </c>
      <c r="H40" s="11">
        <v>19.625</v>
      </c>
      <c r="I40" s="1" t="s">
        <v>98</v>
      </c>
      <c r="J40" s="1" t="s">
        <v>98</v>
      </c>
      <c r="K40" s="1" t="s">
        <v>98</v>
      </c>
      <c r="L40" s="2">
        <v>17.100000000000001</v>
      </c>
      <c r="M40" s="11">
        <v>17.125</v>
      </c>
      <c r="N40" s="11" t="s">
        <v>98</v>
      </c>
      <c r="O40" s="1" t="s">
        <v>98</v>
      </c>
      <c r="P40" s="1" t="s">
        <v>98</v>
      </c>
      <c r="Q40" s="3">
        <v>1.5</v>
      </c>
      <c r="R40" s="11">
        <v>1.5</v>
      </c>
      <c r="S40" s="13">
        <v>0.75</v>
      </c>
      <c r="T40" s="3">
        <v>2.68</v>
      </c>
      <c r="U40" s="13">
        <v>2.6875</v>
      </c>
      <c r="V40" s="1" t="s">
        <v>98</v>
      </c>
      <c r="W40" s="1" t="s">
        <v>98</v>
      </c>
      <c r="X40" s="1" t="s">
        <v>98</v>
      </c>
      <c r="Y40" s="3">
        <v>3.63</v>
      </c>
      <c r="Z40" s="13">
        <v>4</v>
      </c>
      <c r="AA40" s="13" t="s">
        <v>98</v>
      </c>
      <c r="AB40" s="1" t="s">
        <v>98</v>
      </c>
      <c r="AC40" s="3">
        <v>4.84</v>
      </c>
      <c r="AD40" s="1" t="s">
        <v>98</v>
      </c>
      <c r="AE40" s="1" t="s">
        <v>98</v>
      </c>
      <c r="AF40" s="3">
        <v>2.1</v>
      </c>
      <c r="AG40" s="3">
        <v>3.19</v>
      </c>
      <c r="AH40" s="1" t="s">
        <v>98</v>
      </c>
      <c r="AI40" s="1" t="s">
        <v>98</v>
      </c>
      <c r="AJ40" s="1" t="s">
        <v>98</v>
      </c>
      <c r="AK40" s="1" t="s">
        <v>98</v>
      </c>
      <c r="AL40" s="2">
        <v>13.1</v>
      </c>
      <c r="AM40" s="1">
        <v>2220</v>
      </c>
      <c r="AN40" s="1">
        <v>272</v>
      </c>
      <c r="AO40" s="1">
        <v>150</v>
      </c>
      <c r="AP40" s="3">
        <v>5.57</v>
      </c>
      <c r="AQ40" s="1">
        <v>1120</v>
      </c>
      <c r="AR40" s="1">
        <v>206</v>
      </c>
      <c r="AS40" s="1">
        <v>131</v>
      </c>
      <c r="AT40" s="3">
        <v>3.96</v>
      </c>
      <c r="AU40" s="1" t="s">
        <v>98</v>
      </c>
      <c r="AV40" s="1" t="s">
        <v>98</v>
      </c>
      <c r="AW40" s="1" t="s">
        <v>98</v>
      </c>
      <c r="AX40" s="1">
        <v>128</v>
      </c>
      <c r="AY40" s="1">
        <v>1250</v>
      </c>
      <c r="AZ40" s="1" t="s">
        <v>98</v>
      </c>
      <c r="BA40" s="1" t="s">
        <v>98</v>
      </c>
      <c r="BB40" s="1" t="s">
        <v>98</v>
      </c>
      <c r="BC40" s="1" t="s">
        <v>98</v>
      </c>
      <c r="BD40" s="1" t="s">
        <v>98</v>
      </c>
      <c r="BE40" s="1" t="s">
        <v>98</v>
      </c>
      <c r="BF40" s="1" t="s">
        <v>98</v>
      </c>
      <c r="BG40" s="3">
        <v>7.68</v>
      </c>
      <c r="BH40" s="14">
        <v>0.79200000000000004</v>
      </c>
      <c r="BI40" s="1" t="s">
        <v>98</v>
      </c>
      <c r="BJ40" s="4" t="s">
        <v>98</v>
      </c>
      <c r="BK40" s="4" t="s">
        <v>98</v>
      </c>
      <c r="BL40" s="4" t="s">
        <v>98</v>
      </c>
      <c r="BM40" s="4" t="s">
        <v>98</v>
      </c>
      <c r="BN40" s="4" t="s">
        <v>98</v>
      </c>
      <c r="BO40" s="4" t="s">
        <v>98</v>
      </c>
      <c r="BP40" s="4" t="s">
        <v>98</v>
      </c>
      <c r="BQ40" s="4" t="s">
        <v>98</v>
      </c>
      <c r="BR40" s="4" t="s">
        <v>98</v>
      </c>
      <c r="BS40" s="4" t="s">
        <v>98</v>
      </c>
      <c r="BT40" s="4" t="s">
        <v>98</v>
      </c>
      <c r="BU40" s="4" t="s">
        <v>98</v>
      </c>
      <c r="BV40" s="4" t="s">
        <v>98</v>
      </c>
      <c r="BW40" s="35" t="s">
        <v>98</v>
      </c>
      <c r="BX40" s="35" t="s">
        <v>98</v>
      </c>
      <c r="BY40" s="2">
        <v>55.5</v>
      </c>
      <c r="BZ40" s="1" t="s">
        <v>98</v>
      </c>
      <c r="CA40" s="2">
        <v>72.599999999999994</v>
      </c>
      <c r="CB40" s="2">
        <v>56.499999999999993</v>
      </c>
      <c r="CC40" s="1">
        <v>73.599999999999994</v>
      </c>
      <c r="CD40" s="1" t="s">
        <v>98</v>
      </c>
      <c r="CE40" s="11">
        <v>7.5</v>
      </c>
      <c r="CF40" s="1">
        <v>3</v>
      </c>
      <c r="CG40" s="4">
        <f>Beams!$B$11/F40</f>
        <v>156.76429567642955</v>
      </c>
      <c r="CH40" s="4">
        <f>Beams!$B$9/AO40</f>
        <v>74.933333333333337</v>
      </c>
      <c r="CI40" s="4">
        <f>Beams!$C$9/AS40</f>
        <v>85.801526717557252</v>
      </c>
      <c r="CJ40" s="4">
        <f>1.5*Beams!$B$8/(L40*T40)</f>
        <v>367.89735532861999</v>
      </c>
      <c r="CK40" s="45">
        <f xml:space="preserve"> 1.5*Beams!$C$8/((G40-T40)*Q40)</f>
        <v>660.39952996474733</v>
      </c>
      <c r="CL40" s="4">
        <f>Beams!$B$12*T40/AX40</f>
        <v>235.33750000000001</v>
      </c>
      <c r="CM40" s="4">
        <f>Beams!$B$12*Q40/AX40</f>
        <v>131.71875</v>
      </c>
      <c r="CN40" s="4">
        <f t="shared" si="0"/>
        <v>820.36718777611395</v>
      </c>
      <c r="CO40" s="4">
        <f t="shared" si="1"/>
        <v>1208.8167018722177</v>
      </c>
      <c r="CP40" s="4"/>
      <c r="CQ40" s="3">
        <f>MIN(Beams!$B$21:$B$22)/MAX(CN40:CP40)-1</f>
        <v>15.545105613633531</v>
      </c>
    </row>
    <row r="41" spans="1:95" x14ac:dyDescent="0.55000000000000004">
      <c r="A41" s="1" t="s">
        <v>680</v>
      </c>
      <c r="B41" s="1" t="s">
        <v>718</v>
      </c>
      <c r="C41" s="1" t="s">
        <v>718</v>
      </c>
      <c r="D41" s="1" t="s">
        <v>94</v>
      </c>
      <c r="E41" s="2">
        <v>220.5</v>
      </c>
      <c r="F41" s="2">
        <v>64.900000000000006</v>
      </c>
      <c r="G41" s="2">
        <v>19.399999999999999</v>
      </c>
      <c r="H41" s="11">
        <v>19.375</v>
      </c>
      <c r="I41" s="1" t="s">
        <v>98</v>
      </c>
      <c r="J41" s="1" t="s">
        <v>98</v>
      </c>
      <c r="K41" s="1" t="s">
        <v>98</v>
      </c>
      <c r="L41" s="2">
        <v>17</v>
      </c>
      <c r="M41" s="11">
        <v>17</v>
      </c>
      <c r="N41" s="11" t="s">
        <v>98</v>
      </c>
      <c r="O41" s="1" t="s">
        <v>98</v>
      </c>
      <c r="P41" s="1" t="s">
        <v>98</v>
      </c>
      <c r="Q41" s="3">
        <v>1.36</v>
      </c>
      <c r="R41" s="11">
        <v>1.375</v>
      </c>
      <c r="S41" s="13">
        <v>0.6875</v>
      </c>
      <c r="T41" s="3">
        <v>2.44</v>
      </c>
      <c r="U41" s="13">
        <v>2.4375</v>
      </c>
      <c r="V41" s="1" t="s">
        <v>98</v>
      </c>
      <c r="W41" s="1" t="s">
        <v>98</v>
      </c>
      <c r="X41" s="1" t="s">
        <v>98</v>
      </c>
      <c r="Y41" s="3">
        <v>3.39</v>
      </c>
      <c r="Z41" s="13">
        <v>3.75</v>
      </c>
      <c r="AA41" s="13" t="s">
        <v>98</v>
      </c>
      <c r="AB41" s="1" t="s">
        <v>98</v>
      </c>
      <c r="AC41" s="3">
        <v>4.6900000000000004</v>
      </c>
      <c r="AD41" s="1" t="s">
        <v>98</v>
      </c>
      <c r="AE41" s="1" t="s">
        <v>98</v>
      </c>
      <c r="AF41" s="3">
        <v>1.91</v>
      </c>
      <c r="AG41" s="3">
        <v>3.48</v>
      </c>
      <c r="AH41" s="1" t="s">
        <v>98</v>
      </c>
      <c r="AI41" s="1" t="s">
        <v>98</v>
      </c>
      <c r="AJ41" s="1" t="s">
        <v>98</v>
      </c>
      <c r="AK41" s="1" t="s">
        <v>98</v>
      </c>
      <c r="AL41" s="2">
        <v>14.3</v>
      </c>
      <c r="AM41" s="1">
        <v>1980</v>
      </c>
      <c r="AN41" s="1">
        <v>242</v>
      </c>
      <c r="AO41" s="1">
        <v>134</v>
      </c>
      <c r="AP41" s="3">
        <v>5.52</v>
      </c>
      <c r="AQ41" s="1">
        <v>997</v>
      </c>
      <c r="AR41" s="1">
        <v>184</v>
      </c>
      <c r="AS41" s="1">
        <v>117</v>
      </c>
      <c r="AT41" s="3">
        <v>3.92</v>
      </c>
      <c r="AU41" s="1" t="s">
        <v>98</v>
      </c>
      <c r="AV41" s="1" t="s">
        <v>98</v>
      </c>
      <c r="AW41" s="1" t="s">
        <v>98</v>
      </c>
      <c r="AX41" s="2">
        <v>96.6</v>
      </c>
      <c r="AY41" s="1">
        <v>914</v>
      </c>
      <c r="AZ41" s="1" t="s">
        <v>98</v>
      </c>
      <c r="BA41" s="1" t="s">
        <v>98</v>
      </c>
      <c r="BB41" s="1" t="s">
        <v>98</v>
      </c>
      <c r="BC41" s="1" t="s">
        <v>98</v>
      </c>
      <c r="BD41" s="1" t="s">
        <v>98</v>
      </c>
      <c r="BE41" s="1" t="s">
        <v>98</v>
      </c>
      <c r="BF41" s="1" t="s">
        <v>98</v>
      </c>
      <c r="BG41" s="3">
        <v>7.6</v>
      </c>
      <c r="BH41" s="14">
        <v>0.79200000000000004</v>
      </c>
      <c r="BI41" s="1" t="s">
        <v>98</v>
      </c>
      <c r="BJ41" s="4" t="s">
        <v>98</v>
      </c>
      <c r="BK41" s="4" t="s">
        <v>98</v>
      </c>
      <c r="BL41" s="4" t="s">
        <v>98</v>
      </c>
      <c r="BM41" s="4" t="s">
        <v>98</v>
      </c>
      <c r="BN41" s="4" t="s">
        <v>98</v>
      </c>
      <c r="BO41" s="4" t="s">
        <v>98</v>
      </c>
      <c r="BP41" s="4" t="s">
        <v>98</v>
      </c>
      <c r="BQ41" s="4" t="s">
        <v>98</v>
      </c>
      <c r="BR41" s="4" t="s">
        <v>98</v>
      </c>
      <c r="BS41" s="4" t="s">
        <v>98</v>
      </c>
      <c r="BT41" s="4" t="s">
        <v>98</v>
      </c>
      <c r="BU41" s="4" t="s">
        <v>98</v>
      </c>
      <c r="BV41" s="4" t="s">
        <v>98</v>
      </c>
      <c r="BW41" s="35" t="s">
        <v>98</v>
      </c>
      <c r="BX41" s="35" t="s">
        <v>98</v>
      </c>
      <c r="BY41" s="2">
        <v>54.8</v>
      </c>
      <c r="BZ41" s="1" t="s">
        <v>98</v>
      </c>
      <c r="CA41" s="2">
        <v>71.8</v>
      </c>
      <c r="CB41" s="2">
        <v>55.8</v>
      </c>
      <c r="CC41" s="1">
        <v>72.8</v>
      </c>
      <c r="CD41" s="1" t="s">
        <v>98</v>
      </c>
      <c r="CE41" s="11">
        <v>7.5</v>
      </c>
      <c r="CF41" s="1">
        <v>3</v>
      </c>
      <c r="CG41" s="4">
        <f>Beams!$B$11/F41</f>
        <v>173.18952234206469</v>
      </c>
      <c r="CH41" s="4">
        <f>Beams!$B$9/AO41</f>
        <v>83.880597014925371</v>
      </c>
      <c r="CI41" s="4">
        <f>Beams!$C$9/AS41</f>
        <v>96.068376068376068</v>
      </c>
      <c r="CJ41" s="4">
        <f>1.5*Beams!$B$8/(L41*T41)</f>
        <v>406.46094503375122</v>
      </c>
      <c r="CK41" s="45">
        <f xml:space="preserve"> 1.5*Beams!$C$8/((G41-T41)*Q41)</f>
        <v>730.95865704772484</v>
      </c>
      <c r="CL41" s="4">
        <f>Beams!$B$12*T41/AX41</f>
        <v>283.9089026915114</v>
      </c>
      <c r="CM41" s="4">
        <f>Beams!$B$12*Q41/AX41</f>
        <v>158.24430641821948</v>
      </c>
      <c r="CN41" s="4">
        <f t="shared" si="0"/>
        <v>928.52091605250121</v>
      </c>
      <c r="CO41" s="4">
        <f t="shared" si="1"/>
        <v>1342.6586511216026</v>
      </c>
      <c r="CP41" s="4"/>
      <c r="CQ41" s="3">
        <f>MIN(Beams!$B$21:$B$22)/MAX(CN41:CP41)-1</f>
        <v>13.89581881686221</v>
      </c>
    </row>
    <row r="42" spans="1:95" x14ac:dyDescent="0.55000000000000004">
      <c r="A42" s="1" t="s">
        <v>680</v>
      </c>
      <c r="B42" s="1" t="s">
        <v>719</v>
      </c>
      <c r="C42" s="1" t="s">
        <v>719</v>
      </c>
      <c r="D42" s="1" t="s">
        <v>94</v>
      </c>
      <c r="E42" s="2">
        <v>197.5</v>
      </c>
      <c r="F42" s="2">
        <v>58.1</v>
      </c>
      <c r="G42" s="2">
        <v>19.2</v>
      </c>
      <c r="H42" s="11">
        <v>19.125</v>
      </c>
      <c r="I42" s="1" t="s">
        <v>98</v>
      </c>
      <c r="J42" s="1" t="s">
        <v>98</v>
      </c>
      <c r="K42" s="1" t="s">
        <v>98</v>
      </c>
      <c r="L42" s="2">
        <v>16.8</v>
      </c>
      <c r="M42" s="11">
        <v>16.875</v>
      </c>
      <c r="N42" s="11" t="s">
        <v>98</v>
      </c>
      <c r="O42" s="1" t="s">
        <v>98</v>
      </c>
      <c r="P42" s="1" t="s">
        <v>98</v>
      </c>
      <c r="Q42" s="3">
        <v>1.22</v>
      </c>
      <c r="R42" s="11">
        <v>1.25</v>
      </c>
      <c r="S42" s="13">
        <v>0.625</v>
      </c>
      <c r="T42" s="3">
        <v>2.2000000000000002</v>
      </c>
      <c r="U42" s="13">
        <v>2.1875</v>
      </c>
      <c r="V42" s="1" t="s">
        <v>98</v>
      </c>
      <c r="W42" s="1" t="s">
        <v>98</v>
      </c>
      <c r="X42" s="1" t="s">
        <v>98</v>
      </c>
      <c r="Y42" s="3">
        <v>3.15</v>
      </c>
      <c r="Z42" s="13">
        <v>3.4375</v>
      </c>
      <c r="AA42" s="13" t="s">
        <v>98</v>
      </c>
      <c r="AB42" s="1" t="s">
        <v>98</v>
      </c>
      <c r="AC42" s="3">
        <v>4.53</v>
      </c>
      <c r="AD42" s="1" t="s">
        <v>98</v>
      </c>
      <c r="AE42" s="1" t="s">
        <v>98</v>
      </c>
      <c r="AF42" s="3">
        <v>1.73</v>
      </c>
      <c r="AG42" s="3">
        <v>3.83</v>
      </c>
      <c r="AH42" s="1" t="s">
        <v>98</v>
      </c>
      <c r="AI42" s="1" t="s">
        <v>98</v>
      </c>
      <c r="AJ42" s="1" t="s">
        <v>98</v>
      </c>
      <c r="AK42" s="1" t="s">
        <v>98</v>
      </c>
      <c r="AL42" s="2">
        <v>15.7</v>
      </c>
      <c r="AM42" s="1">
        <v>1740</v>
      </c>
      <c r="AN42" s="1">
        <v>213</v>
      </c>
      <c r="AO42" s="1">
        <v>119</v>
      </c>
      <c r="AP42" s="3">
        <v>5.47</v>
      </c>
      <c r="AQ42" s="1">
        <v>877</v>
      </c>
      <c r="AR42" s="1">
        <v>162</v>
      </c>
      <c r="AS42" s="1">
        <v>104</v>
      </c>
      <c r="AT42" s="3">
        <v>3.88</v>
      </c>
      <c r="AU42" s="1" t="s">
        <v>98</v>
      </c>
      <c r="AV42" s="1" t="s">
        <v>98</v>
      </c>
      <c r="AW42" s="1" t="s">
        <v>98</v>
      </c>
      <c r="AX42" s="2">
        <v>70.7</v>
      </c>
      <c r="AY42" s="1">
        <v>652</v>
      </c>
      <c r="AZ42" s="1" t="s">
        <v>98</v>
      </c>
      <c r="BA42" s="1" t="s">
        <v>98</v>
      </c>
      <c r="BB42" s="1" t="s">
        <v>98</v>
      </c>
      <c r="BC42" s="1" t="s">
        <v>98</v>
      </c>
      <c r="BD42" s="1" t="s">
        <v>98</v>
      </c>
      <c r="BE42" s="1" t="s">
        <v>98</v>
      </c>
      <c r="BF42" s="1" t="s">
        <v>98</v>
      </c>
      <c r="BG42" s="3">
        <v>7.54</v>
      </c>
      <c r="BH42" s="14">
        <v>0.79200000000000004</v>
      </c>
      <c r="BI42" s="1" t="s">
        <v>98</v>
      </c>
      <c r="BJ42" s="4" t="s">
        <v>98</v>
      </c>
      <c r="BK42" s="4" t="s">
        <v>98</v>
      </c>
      <c r="BL42" s="4" t="s">
        <v>98</v>
      </c>
      <c r="BM42" s="4" t="s">
        <v>98</v>
      </c>
      <c r="BN42" s="4" t="s">
        <v>98</v>
      </c>
      <c r="BO42" s="4" t="s">
        <v>98</v>
      </c>
      <c r="BP42" s="4" t="s">
        <v>98</v>
      </c>
      <c r="BQ42" s="4" t="s">
        <v>98</v>
      </c>
      <c r="BR42" s="4" t="s">
        <v>98</v>
      </c>
      <c r="BS42" s="4" t="s">
        <v>98</v>
      </c>
      <c r="BT42" s="4" t="s">
        <v>98</v>
      </c>
      <c r="BU42" s="4" t="s">
        <v>98</v>
      </c>
      <c r="BV42" s="4" t="s">
        <v>98</v>
      </c>
      <c r="BW42" s="35" t="s">
        <v>98</v>
      </c>
      <c r="BX42" s="35" t="s">
        <v>98</v>
      </c>
      <c r="BY42" s="2">
        <v>54.2</v>
      </c>
      <c r="BZ42" s="1" t="s">
        <v>98</v>
      </c>
      <c r="CA42" s="2">
        <v>71</v>
      </c>
      <c r="CB42" s="2">
        <v>55.2</v>
      </c>
      <c r="CC42" s="2">
        <v>72</v>
      </c>
      <c r="CD42" s="1" t="s">
        <v>98</v>
      </c>
      <c r="CE42" s="11">
        <v>7.5</v>
      </c>
      <c r="CF42" s="1">
        <v>3</v>
      </c>
      <c r="CG42" s="4">
        <f>Beams!$B$11/F42</f>
        <v>193.45955249569707</v>
      </c>
      <c r="CH42" s="4">
        <f>Beams!$B$9/AO42</f>
        <v>94.453781512605048</v>
      </c>
      <c r="CI42" s="4">
        <f>Beams!$C$9/AS42</f>
        <v>108.07692307692308</v>
      </c>
      <c r="CJ42" s="4">
        <f>1.5*Beams!$B$8/(L42*T42)</f>
        <v>456.16883116883105</v>
      </c>
      <c r="CK42" s="45">
        <f xml:space="preserve"> 1.5*Beams!$C$8/((G42-T42)*Q42)</f>
        <v>812.92189006750243</v>
      </c>
      <c r="CL42" s="4">
        <f>Beams!$B$12*T42/AX42</f>
        <v>349.75954738330978</v>
      </c>
      <c r="CM42" s="4">
        <f>Beams!$B$12*Q42/AX42</f>
        <v>193.95756718528995</v>
      </c>
      <c r="CN42" s="4">
        <f t="shared" si="0"/>
        <v>1071.4819243709005</v>
      </c>
      <c r="CO42" s="4">
        <f t="shared" si="1"/>
        <v>1500.7307871049004</v>
      </c>
      <c r="CP42" s="4"/>
      <c r="CQ42" s="3">
        <f>MIN(Beams!$B$21:$B$22)/MAX(CN42:CP42)-1</f>
        <v>12.32684061115487</v>
      </c>
    </row>
    <row r="43" spans="1:95" x14ac:dyDescent="0.55000000000000004">
      <c r="A43" s="1" t="s">
        <v>680</v>
      </c>
      <c r="B43" s="1" t="s">
        <v>720</v>
      </c>
      <c r="C43" s="1" t="s">
        <v>720</v>
      </c>
      <c r="D43" s="1" t="s">
        <v>94</v>
      </c>
      <c r="E43" s="2">
        <v>180.5</v>
      </c>
      <c r="F43" s="2">
        <v>53</v>
      </c>
      <c r="G43" s="2">
        <v>19</v>
      </c>
      <c r="H43" s="11">
        <v>19</v>
      </c>
      <c r="I43" s="1" t="s">
        <v>98</v>
      </c>
      <c r="J43" s="1" t="s">
        <v>98</v>
      </c>
      <c r="K43" s="1" t="s">
        <v>98</v>
      </c>
      <c r="L43" s="2">
        <v>16.7</v>
      </c>
      <c r="M43" s="11">
        <v>16.75</v>
      </c>
      <c r="N43" s="11" t="s">
        <v>98</v>
      </c>
      <c r="O43" s="1" t="s">
        <v>98</v>
      </c>
      <c r="P43" s="1" t="s">
        <v>98</v>
      </c>
      <c r="Q43" s="3">
        <v>1.1200000000000001</v>
      </c>
      <c r="R43" s="11">
        <v>1.125</v>
      </c>
      <c r="S43" s="13">
        <v>0.5625</v>
      </c>
      <c r="T43" s="3">
        <v>2.0099999999999998</v>
      </c>
      <c r="U43" s="13">
        <v>2</v>
      </c>
      <c r="V43" s="1" t="s">
        <v>98</v>
      </c>
      <c r="W43" s="1" t="s">
        <v>98</v>
      </c>
      <c r="X43" s="1" t="s">
        <v>98</v>
      </c>
      <c r="Y43" s="3">
        <v>2.96</v>
      </c>
      <c r="Z43" s="13">
        <v>3.3125</v>
      </c>
      <c r="AA43" s="13" t="s">
        <v>98</v>
      </c>
      <c r="AB43" s="1" t="s">
        <v>98</v>
      </c>
      <c r="AC43" s="3">
        <v>4.42</v>
      </c>
      <c r="AD43" s="1" t="s">
        <v>98</v>
      </c>
      <c r="AE43" s="1" t="s">
        <v>98</v>
      </c>
      <c r="AF43" s="3">
        <v>1.59</v>
      </c>
      <c r="AG43" s="3">
        <v>4.16</v>
      </c>
      <c r="AH43" s="1" t="s">
        <v>98</v>
      </c>
      <c r="AI43" s="1" t="s">
        <v>98</v>
      </c>
      <c r="AJ43" s="1" t="s">
        <v>98</v>
      </c>
      <c r="AK43" s="1" t="s">
        <v>98</v>
      </c>
      <c r="AL43" s="2">
        <v>17</v>
      </c>
      <c r="AM43" s="1">
        <v>1570</v>
      </c>
      <c r="AN43" s="1">
        <v>192</v>
      </c>
      <c r="AO43" s="1">
        <v>107</v>
      </c>
      <c r="AP43" s="3">
        <v>5.43</v>
      </c>
      <c r="AQ43" s="1">
        <v>786</v>
      </c>
      <c r="AR43" s="1">
        <v>146</v>
      </c>
      <c r="AS43" s="2">
        <v>94</v>
      </c>
      <c r="AT43" s="3">
        <v>3.85</v>
      </c>
      <c r="AU43" s="1" t="s">
        <v>98</v>
      </c>
      <c r="AV43" s="1" t="s">
        <v>98</v>
      </c>
      <c r="AW43" s="1" t="s">
        <v>98</v>
      </c>
      <c r="AX43" s="2">
        <v>54.1</v>
      </c>
      <c r="AY43" s="1">
        <v>491</v>
      </c>
      <c r="AZ43" s="1" t="s">
        <v>98</v>
      </c>
      <c r="BA43" s="1" t="s">
        <v>98</v>
      </c>
      <c r="BB43" s="1" t="s">
        <v>98</v>
      </c>
      <c r="BC43" s="1" t="s">
        <v>98</v>
      </c>
      <c r="BD43" s="1" t="s">
        <v>98</v>
      </c>
      <c r="BE43" s="1" t="s">
        <v>98</v>
      </c>
      <c r="BF43" s="1" t="s">
        <v>98</v>
      </c>
      <c r="BG43" s="3">
        <v>7.49</v>
      </c>
      <c r="BH43" s="14">
        <v>0.79200000000000004</v>
      </c>
      <c r="BI43" s="1" t="s">
        <v>98</v>
      </c>
      <c r="BJ43" s="4" t="s">
        <v>98</v>
      </c>
      <c r="BK43" s="4" t="s">
        <v>98</v>
      </c>
      <c r="BL43" s="4" t="s">
        <v>98</v>
      </c>
      <c r="BM43" s="4" t="s">
        <v>98</v>
      </c>
      <c r="BN43" s="4" t="s">
        <v>98</v>
      </c>
      <c r="BO43" s="4" t="s">
        <v>98</v>
      </c>
      <c r="BP43" s="4" t="s">
        <v>98</v>
      </c>
      <c r="BQ43" s="4" t="s">
        <v>98</v>
      </c>
      <c r="BR43" s="4" t="s">
        <v>98</v>
      </c>
      <c r="BS43" s="4" t="s">
        <v>98</v>
      </c>
      <c r="BT43" s="4" t="s">
        <v>98</v>
      </c>
      <c r="BU43" s="4" t="s">
        <v>98</v>
      </c>
      <c r="BV43" s="4" t="s">
        <v>98</v>
      </c>
      <c r="BW43" s="35" t="s">
        <v>98</v>
      </c>
      <c r="BX43" s="35" t="s">
        <v>98</v>
      </c>
      <c r="BY43" s="2">
        <v>53.7</v>
      </c>
      <c r="BZ43" s="1" t="s">
        <v>98</v>
      </c>
      <c r="CA43" s="2">
        <v>70.400000000000006</v>
      </c>
      <c r="CB43" s="2">
        <v>54.7</v>
      </c>
      <c r="CC43" s="1">
        <v>71.400000000000006</v>
      </c>
      <c r="CD43" s="1" t="s">
        <v>98</v>
      </c>
      <c r="CE43" s="11">
        <v>7.5</v>
      </c>
      <c r="CF43" s="1">
        <v>3</v>
      </c>
      <c r="CG43" s="4">
        <f>Beams!$B$11/F43</f>
        <v>212.0754716981132</v>
      </c>
      <c r="CH43" s="4">
        <f>Beams!$B$9/AO43</f>
        <v>105.04672897196262</v>
      </c>
      <c r="CI43" s="4">
        <f>Beams!$C$9/AS43</f>
        <v>119.57446808510639</v>
      </c>
      <c r="CJ43" s="4">
        <f>1.5*Beams!$B$8/(L43*T43)</f>
        <v>502.27902404146943</v>
      </c>
      <c r="CK43" s="45">
        <f xml:space="preserve"> 1.5*Beams!$C$8/((G43-T43)*Q43)</f>
        <v>886.02539308837117</v>
      </c>
      <c r="CL43" s="4">
        <f>Beams!$B$12*T43/AX43</f>
        <v>417.60443622920513</v>
      </c>
      <c r="CM43" s="4">
        <f>Beams!$B$12*Q43/AX43</f>
        <v>232.69500924214418</v>
      </c>
      <c r="CN43" s="4">
        <f t="shared" si="0"/>
        <v>1212.7394732393941</v>
      </c>
      <c r="CO43" s="4">
        <f t="shared" si="1"/>
        <v>1645.6815834397266</v>
      </c>
      <c r="CP43" s="4"/>
      <c r="CQ43" s="3">
        <f>MIN(Beams!$B$21:$B$22)/MAX(CN43:CP43)-1</f>
        <v>11.15301927253566</v>
      </c>
    </row>
    <row r="44" spans="1:95" x14ac:dyDescent="0.55000000000000004">
      <c r="A44" s="1" t="s">
        <v>680</v>
      </c>
      <c r="B44" s="1" t="s">
        <v>721</v>
      </c>
      <c r="C44" s="1" t="s">
        <v>721</v>
      </c>
      <c r="D44" s="1" t="s">
        <v>100</v>
      </c>
      <c r="E44" s="4">
        <v>165</v>
      </c>
      <c r="F44" s="2">
        <v>48.4</v>
      </c>
      <c r="G44" s="2">
        <v>18.8</v>
      </c>
      <c r="H44" s="11">
        <v>18.75</v>
      </c>
      <c r="I44" s="1" t="s">
        <v>98</v>
      </c>
      <c r="J44" s="1" t="s">
        <v>98</v>
      </c>
      <c r="K44" s="1" t="s">
        <v>98</v>
      </c>
      <c r="L44" s="2">
        <v>16.600000000000001</v>
      </c>
      <c r="M44" s="11">
        <v>16.625</v>
      </c>
      <c r="N44" s="11" t="s">
        <v>98</v>
      </c>
      <c r="O44" s="1" t="s">
        <v>98</v>
      </c>
      <c r="P44" s="1" t="s">
        <v>98</v>
      </c>
      <c r="Q44" s="3">
        <v>1.02</v>
      </c>
      <c r="R44" s="11">
        <v>1</v>
      </c>
      <c r="S44" s="13">
        <v>0.5</v>
      </c>
      <c r="T44" s="3">
        <v>1.85</v>
      </c>
      <c r="U44" s="13">
        <v>1.875</v>
      </c>
      <c r="V44" s="1" t="s">
        <v>98</v>
      </c>
      <c r="W44" s="1" t="s">
        <v>98</v>
      </c>
      <c r="X44" s="1" t="s">
        <v>98</v>
      </c>
      <c r="Y44" s="3">
        <v>2.8</v>
      </c>
      <c r="Z44" s="13">
        <v>3.125</v>
      </c>
      <c r="AA44" s="13" t="s">
        <v>98</v>
      </c>
      <c r="AB44" s="1" t="s">
        <v>98</v>
      </c>
      <c r="AC44" s="3">
        <v>4.3</v>
      </c>
      <c r="AD44" s="1" t="s">
        <v>98</v>
      </c>
      <c r="AE44" s="1" t="s">
        <v>98</v>
      </c>
      <c r="AF44" s="3">
        <v>1.46</v>
      </c>
      <c r="AG44" s="3">
        <v>4.49</v>
      </c>
      <c r="AH44" s="1" t="s">
        <v>98</v>
      </c>
      <c r="AI44" s="1" t="s">
        <v>98</v>
      </c>
      <c r="AJ44" s="1" t="s">
        <v>98</v>
      </c>
      <c r="AK44" s="1" t="s">
        <v>98</v>
      </c>
      <c r="AL44" s="2">
        <v>18.399999999999999</v>
      </c>
      <c r="AM44" s="1">
        <v>1410</v>
      </c>
      <c r="AN44" s="1">
        <v>173</v>
      </c>
      <c r="AO44" s="2">
        <v>97</v>
      </c>
      <c r="AP44" s="3">
        <v>5.39</v>
      </c>
      <c r="AQ44" s="1">
        <v>711</v>
      </c>
      <c r="AR44" s="1">
        <v>132</v>
      </c>
      <c r="AS44" s="2">
        <v>85.5</v>
      </c>
      <c r="AT44" s="3">
        <v>3.83</v>
      </c>
      <c r="AU44" s="1" t="s">
        <v>98</v>
      </c>
      <c r="AV44" s="1" t="s">
        <v>98</v>
      </c>
      <c r="AW44" s="1" t="s">
        <v>98</v>
      </c>
      <c r="AX44" s="2">
        <v>42</v>
      </c>
      <c r="AY44" s="1">
        <v>372</v>
      </c>
      <c r="AZ44" s="1" t="s">
        <v>98</v>
      </c>
      <c r="BA44" s="1" t="s">
        <v>98</v>
      </c>
      <c r="BB44" s="1" t="s">
        <v>98</v>
      </c>
      <c r="BC44" s="1" t="s">
        <v>98</v>
      </c>
      <c r="BD44" s="1" t="s">
        <v>98</v>
      </c>
      <c r="BE44" s="1" t="s">
        <v>98</v>
      </c>
      <c r="BF44" s="1" t="s">
        <v>98</v>
      </c>
      <c r="BG44" s="3">
        <v>7.43</v>
      </c>
      <c r="BH44" s="14">
        <v>0.79300000000000004</v>
      </c>
      <c r="BI44" s="1" t="s">
        <v>98</v>
      </c>
      <c r="BJ44" s="4" t="s">
        <v>98</v>
      </c>
      <c r="BK44" s="4" t="s">
        <v>98</v>
      </c>
      <c r="BL44" s="4" t="s">
        <v>98</v>
      </c>
      <c r="BM44" s="4" t="s">
        <v>98</v>
      </c>
      <c r="BN44" s="4" t="s">
        <v>98</v>
      </c>
      <c r="BO44" s="4" t="s">
        <v>98</v>
      </c>
      <c r="BP44" s="4" t="s">
        <v>98</v>
      </c>
      <c r="BQ44" s="4" t="s">
        <v>98</v>
      </c>
      <c r="BR44" s="4" t="s">
        <v>98</v>
      </c>
      <c r="BS44" s="4" t="s">
        <v>98</v>
      </c>
      <c r="BT44" s="4" t="s">
        <v>98</v>
      </c>
      <c r="BU44" s="4" t="s">
        <v>98</v>
      </c>
      <c r="BV44" s="4" t="s">
        <v>98</v>
      </c>
      <c r="BW44" s="35" t="s">
        <v>98</v>
      </c>
      <c r="BX44" s="35" t="s">
        <v>98</v>
      </c>
      <c r="BY44" s="2">
        <v>53.2</v>
      </c>
      <c r="BZ44" s="1" t="s">
        <v>98</v>
      </c>
      <c r="CA44" s="2">
        <v>69.8</v>
      </c>
      <c r="CB44" s="2">
        <v>54.20000000000001</v>
      </c>
      <c r="CC44" s="1">
        <v>70.800000000000011</v>
      </c>
      <c r="CD44" s="1" t="s">
        <v>98</v>
      </c>
      <c r="CE44" s="11">
        <v>7.5</v>
      </c>
      <c r="CF44" s="1">
        <v>3</v>
      </c>
      <c r="CG44" s="4">
        <f>Beams!$B$11/F44</f>
        <v>232.2314049586777</v>
      </c>
      <c r="CH44" s="4">
        <f>Beams!$B$9/AO44</f>
        <v>115.87628865979381</v>
      </c>
      <c r="CI44" s="4">
        <f>Beams!$C$9/AS44</f>
        <v>131.46198830409358</v>
      </c>
      <c r="CJ44" s="4">
        <f>1.5*Beams!$B$8/(L44*T44)</f>
        <v>549.00683816346464</v>
      </c>
      <c r="CK44" s="45">
        <f xml:space="preserve"> 1.5*Beams!$C$8/((G44-T44)*Q44)</f>
        <v>975.18653479090767</v>
      </c>
      <c r="CL44" s="4">
        <f>Beams!$B$12*T44/AX44</f>
        <v>495.09523809523807</v>
      </c>
      <c r="CM44" s="4">
        <f>Beams!$B$12*Q44/AX44</f>
        <v>272.97142857142859</v>
      </c>
      <c r="CN44" s="4">
        <f t="shared" si="0"/>
        <v>1367.322379405744</v>
      </c>
      <c r="CO44" s="4">
        <f t="shared" si="1"/>
        <v>1818.3766428275483</v>
      </c>
      <c r="CP44" s="4"/>
      <c r="CQ44" s="3">
        <f>MIN(Beams!$B$21:$B$22)/MAX(CN44:CP44)-1</f>
        <v>9.9988214371805295</v>
      </c>
    </row>
    <row r="45" spans="1:95" x14ac:dyDescent="0.55000000000000004">
      <c r="A45" s="1" t="s">
        <v>680</v>
      </c>
      <c r="B45" s="1" t="s">
        <v>722</v>
      </c>
      <c r="C45" s="1" t="s">
        <v>722</v>
      </c>
      <c r="D45" s="1" t="s">
        <v>100</v>
      </c>
      <c r="E45" s="4">
        <v>151</v>
      </c>
      <c r="F45" s="2">
        <v>44.5</v>
      </c>
      <c r="G45" s="2">
        <v>18.7</v>
      </c>
      <c r="H45" s="11">
        <v>18.625</v>
      </c>
      <c r="I45" s="1" t="s">
        <v>98</v>
      </c>
      <c r="J45" s="1" t="s">
        <v>98</v>
      </c>
      <c r="K45" s="1" t="s">
        <v>98</v>
      </c>
      <c r="L45" s="2">
        <v>16.7</v>
      </c>
      <c r="M45" s="11">
        <v>16.625</v>
      </c>
      <c r="N45" s="11" t="s">
        <v>98</v>
      </c>
      <c r="O45" s="1" t="s">
        <v>98</v>
      </c>
      <c r="P45" s="1" t="s">
        <v>98</v>
      </c>
      <c r="Q45" s="14">
        <v>0.94499999999999995</v>
      </c>
      <c r="R45" s="11">
        <v>0.9375</v>
      </c>
      <c r="S45" s="13">
        <v>0.5</v>
      </c>
      <c r="T45" s="3">
        <v>1.68</v>
      </c>
      <c r="U45" s="13">
        <v>1.6875</v>
      </c>
      <c r="V45" s="1" t="s">
        <v>98</v>
      </c>
      <c r="W45" s="1" t="s">
        <v>98</v>
      </c>
      <c r="X45" s="1" t="s">
        <v>98</v>
      </c>
      <c r="Y45" s="3">
        <v>2.63</v>
      </c>
      <c r="Z45" s="13">
        <v>3</v>
      </c>
      <c r="AA45" s="13" t="s">
        <v>98</v>
      </c>
      <c r="AB45" s="1" t="s">
        <v>98</v>
      </c>
      <c r="AC45" s="3">
        <v>4.22</v>
      </c>
      <c r="AD45" s="1" t="s">
        <v>98</v>
      </c>
      <c r="AE45" s="1" t="s">
        <v>98</v>
      </c>
      <c r="AF45" s="3">
        <v>1.33</v>
      </c>
      <c r="AG45" s="3">
        <v>4.96</v>
      </c>
      <c r="AH45" s="1" t="s">
        <v>98</v>
      </c>
      <c r="AI45" s="1" t="s">
        <v>98</v>
      </c>
      <c r="AJ45" s="1" t="s">
        <v>98</v>
      </c>
      <c r="AK45" s="1" t="s">
        <v>98</v>
      </c>
      <c r="AL45" s="2">
        <v>19.8</v>
      </c>
      <c r="AM45" s="1">
        <v>1280</v>
      </c>
      <c r="AN45" s="1">
        <v>158</v>
      </c>
      <c r="AO45" s="2">
        <v>88.8</v>
      </c>
      <c r="AP45" s="3">
        <v>5.37</v>
      </c>
      <c r="AQ45" s="1">
        <v>648</v>
      </c>
      <c r="AR45" s="1">
        <v>120</v>
      </c>
      <c r="AS45" s="2">
        <v>77.8</v>
      </c>
      <c r="AT45" s="3">
        <v>3.82</v>
      </c>
      <c r="AU45" s="1" t="s">
        <v>98</v>
      </c>
      <c r="AV45" s="1" t="s">
        <v>98</v>
      </c>
      <c r="AW45" s="1" t="s">
        <v>98</v>
      </c>
      <c r="AX45" s="2">
        <v>32.1</v>
      </c>
      <c r="AY45" s="1">
        <v>285</v>
      </c>
      <c r="AZ45" s="1" t="s">
        <v>98</v>
      </c>
      <c r="BA45" s="1" t="s">
        <v>98</v>
      </c>
      <c r="BB45" s="1" t="s">
        <v>98</v>
      </c>
      <c r="BC45" s="1" t="s">
        <v>98</v>
      </c>
      <c r="BD45" s="1" t="s">
        <v>98</v>
      </c>
      <c r="BE45" s="1" t="s">
        <v>98</v>
      </c>
      <c r="BF45" s="1" t="s">
        <v>98</v>
      </c>
      <c r="BG45" s="3">
        <v>7.41</v>
      </c>
      <c r="BH45" s="14">
        <v>0.79200000000000004</v>
      </c>
      <c r="BI45" s="1" t="s">
        <v>98</v>
      </c>
      <c r="BJ45" s="4" t="s">
        <v>98</v>
      </c>
      <c r="BK45" s="4" t="s">
        <v>98</v>
      </c>
      <c r="BL45" s="4" t="s">
        <v>98</v>
      </c>
      <c r="BM45" s="4" t="s">
        <v>98</v>
      </c>
      <c r="BN45" s="4" t="s">
        <v>98</v>
      </c>
      <c r="BO45" s="4" t="s">
        <v>98</v>
      </c>
      <c r="BP45" s="4" t="s">
        <v>98</v>
      </c>
      <c r="BQ45" s="4" t="s">
        <v>98</v>
      </c>
      <c r="BR45" s="4" t="s">
        <v>98</v>
      </c>
      <c r="BS45" s="4" t="s">
        <v>98</v>
      </c>
      <c r="BT45" s="4" t="s">
        <v>98</v>
      </c>
      <c r="BU45" s="4" t="s">
        <v>98</v>
      </c>
      <c r="BV45" s="4" t="s">
        <v>98</v>
      </c>
      <c r="BW45" s="35" t="s">
        <v>98</v>
      </c>
      <c r="BX45" s="35" t="s">
        <v>98</v>
      </c>
      <c r="BY45" s="2">
        <v>53.1</v>
      </c>
      <c r="BZ45" s="1" t="s">
        <v>98</v>
      </c>
      <c r="CA45" s="2">
        <v>69.8</v>
      </c>
      <c r="CB45" s="2">
        <v>54.099999999999994</v>
      </c>
      <c r="CC45" s="1">
        <v>70.8</v>
      </c>
      <c r="CD45" s="1" t="s">
        <v>98</v>
      </c>
      <c r="CE45" s="11">
        <v>7.5</v>
      </c>
      <c r="CF45" s="1">
        <v>3</v>
      </c>
      <c r="CG45" s="4">
        <f>Beams!$B$11/F45</f>
        <v>252.58426966292134</v>
      </c>
      <c r="CH45" s="4">
        <f>Beams!$B$9/AO45</f>
        <v>126.57657657657658</v>
      </c>
      <c r="CI45" s="4">
        <f>Beams!$C$9/AS45</f>
        <v>144.47300771208228</v>
      </c>
      <c r="CJ45" s="4">
        <f>1.5*Beams!$B$8/(L45*T45)</f>
        <v>600.94097519247225</v>
      </c>
      <c r="CK45" s="45">
        <f xml:space="preserve"> 1.5*Beams!$C$8/((G45-T45)*Q45)</f>
        <v>1048.2532221662657</v>
      </c>
      <c r="CL45" s="4">
        <f>Beams!$B$12*T45/AX45</f>
        <v>588.26168224299067</v>
      </c>
      <c r="CM45" s="4">
        <f>Beams!$B$12*Q45/AX45</f>
        <v>330.89719626168221</v>
      </c>
      <c r="CN45" s="4">
        <f t="shared" si="0"/>
        <v>1547.8171727907929</v>
      </c>
      <c r="CO45" s="4">
        <f t="shared" si="1"/>
        <v>1974.633062072948</v>
      </c>
      <c r="CP45" s="4"/>
      <c r="CQ45" s="3">
        <f>MIN(Beams!$B$21:$B$22)/MAX(CN45:CP45)-1</f>
        <v>9.1284640595474595</v>
      </c>
    </row>
    <row r="46" spans="1:95" x14ac:dyDescent="0.55000000000000004">
      <c r="A46" s="1" t="s">
        <v>680</v>
      </c>
      <c r="B46" s="1" t="s">
        <v>723</v>
      </c>
      <c r="C46" s="1" t="s">
        <v>723</v>
      </c>
      <c r="D46" s="1" t="s">
        <v>100</v>
      </c>
      <c r="E46" s="4">
        <v>141</v>
      </c>
      <c r="F46" s="2">
        <v>41.5</v>
      </c>
      <c r="G46" s="2">
        <v>18.600000000000001</v>
      </c>
      <c r="H46" s="11">
        <v>18.5</v>
      </c>
      <c r="I46" s="1" t="s">
        <v>98</v>
      </c>
      <c r="J46" s="1" t="s">
        <v>98</v>
      </c>
      <c r="K46" s="1" t="s">
        <v>98</v>
      </c>
      <c r="L46" s="2">
        <v>16.600000000000001</v>
      </c>
      <c r="M46" s="11">
        <v>16.625</v>
      </c>
      <c r="N46" s="11" t="s">
        <v>98</v>
      </c>
      <c r="O46" s="1" t="s">
        <v>98</v>
      </c>
      <c r="P46" s="1" t="s">
        <v>98</v>
      </c>
      <c r="Q46" s="14">
        <v>0.88500000000000001</v>
      </c>
      <c r="R46" s="11">
        <v>0.875</v>
      </c>
      <c r="S46" s="13">
        <v>0.4375</v>
      </c>
      <c r="T46" s="3">
        <v>1.57</v>
      </c>
      <c r="U46" s="13">
        <v>1.5625</v>
      </c>
      <c r="V46" s="1" t="s">
        <v>98</v>
      </c>
      <c r="W46" s="1" t="s">
        <v>98</v>
      </c>
      <c r="X46" s="1" t="s">
        <v>98</v>
      </c>
      <c r="Y46" s="3">
        <v>2.52</v>
      </c>
      <c r="Z46" s="13">
        <v>2.875</v>
      </c>
      <c r="AA46" s="13" t="s">
        <v>98</v>
      </c>
      <c r="AB46" s="1" t="s">
        <v>98</v>
      </c>
      <c r="AC46" s="3">
        <v>4.16</v>
      </c>
      <c r="AD46" s="1" t="s">
        <v>98</v>
      </c>
      <c r="AE46" s="1" t="s">
        <v>98</v>
      </c>
      <c r="AF46" s="3">
        <v>1.25</v>
      </c>
      <c r="AG46" s="3">
        <v>5.29</v>
      </c>
      <c r="AH46" s="1" t="s">
        <v>98</v>
      </c>
      <c r="AI46" s="1" t="s">
        <v>98</v>
      </c>
      <c r="AJ46" s="1" t="s">
        <v>98</v>
      </c>
      <c r="AK46" s="1" t="s">
        <v>98</v>
      </c>
      <c r="AL46" s="2">
        <v>21</v>
      </c>
      <c r="AM46" s="1">
        <v>1190</v>
      </c>
      <c r="AN46" s="1">
        <v>146</v>
      </c>
      <c r="AO46" s="2">
        <v>82.6</v>
      </c>
      <c r="AP46" s="3">
        <v>5.36</v>
      </c>
      <c r="AQ46" s="1">
        <v>599</v>
      </c>
      <c r="AR46" s="1">
        <v>112</v>
      </c>
      <c r="AS46" s="2">
        <v>72.2</v>
      </c>
      <c r="AT46" s="3">
        <v>3.8</v>
      </c>
      <c r="AU46" s="1" t="s">
        <v>98</v>
      </c>
      <c r="AV46" s="1" t="s">
        <v>98</v>
      </c>
      <c r="AW46" s="1" t="s">
        <v>98</v>
      </c>
      <c r="AX46" s="2">
        <v>26.3</v>
      </c>
      <c r="AY46" s="1">
        <v>231</v>
      </c>
      <c r="AZ46" s="1" t="s">
        <v>98</v>
      </c>
      <c r="BA46" s="1" t="s">
        <v>98</v>
      </c>
      <c r="BB46" s="1" t="s">
        <v>98</v>
      </c>
      <c r="BC46" s="1" t="s">
        <v>98</v>
      </c>
      <c r="BD46" s="1" t="s">
        <v>98</v>
      </c>
      <c r="BE46" s="1" t="s">
        <v>98</v>
      </c>
      <c r="BF46" s="1" t="s">
        <v>98</v>
      </c>
      <c r="BG46" s="3">
        <v>7.38</v>
      </c>
      <c r="BH46" s="14">
        <v>0.79100000000000004</v>
      </c>
      <c r="BI46" s="1" t="s">
        <v>98</v>
      </c>
      <c r="BJ46" s="4" t="s">
        <v>98</v>
      </c>
      <c r="BK46" s="4" t="s">
        <v>98</v>
      </c>
      <c r="BL46" s="4" t="s">
        <v>98</v>
      </c>
      <c r="BM46" s="4" t="s">
        <v>98</v>
      </c>
      <c r="BN46" s="4" t="s">
        <v>98</v>
      </c>
      <c r="BO46" s="4" t="s">
        <v>98</v>
      </c>
      <c r="BP46" s="4" t="s">
        <v>98</v>
      </c>
      <c r="BQ46" s="4" t="s">
        <v>98</v>
      </c>
      <c r="BR46" s="4" t="s">
        <v>98</v>
      </c>
      <c r="BS46" s="4" t="s">
        <v>98</v>
      </c>
      <c r="BT46" s="4" t="s">
        <v>98</v>
      </c>
      <c r="BU46" s="4" t="s">
        <v>98</v>
      </c>
      <c r="BV46" s="4" t="s">
        <v>98</v>
      </c>
      <c r="BW46" s="35" t="s">
        <v>98</v>
      </c>
      <c r="BX46" s="35" t="s">
        <v>98</v>
      </c>
      <c r="BY46" s="2">
        <v>52.8</v>
      </c>
      <c r="BZ46" s="1" t="s">
        <v>98</v>
      </c>
      <c r="CA46" s="2">
        <v>69.400000000000006</v>
      </c>
      <c r="CB46" s="2">
        <v>53.800000000000004</v>
      </c>
      <c r="CC46" s="1">
        <v>70.400000000000006</v>
      </c>
      <c r="CD46" s="1" t="s">
        <v>98</v>
      </c>
      <c r="CE46" s="11">
        <v>7.5</v>
      </c>
      <c r="CF46" s="1">
        <v>3</v>
      </c>
      <c r="CG46" s="4">
        <f>Beams!$B$11/F46</f>
        <v>270.84337349397589</v>
      </c>
      <c r="CH46" s="4">
        <f>Beams!$B$9/AO46</f>
        <v>136.07748184019371</v>
      </c>
      <c r="CI46" s="4">
        <f>Beams!$C$9/AS46</f>
        <v>155.6786703601108</v>
      </c>
      <c r="CJ46" s="4">
        <f>1.5*Beams!$B$8/(L46*T46)</f>
        <v>646.91888573401877</v>
      </c>
      <c r="CK46" s="45">
        <f xml:space="preserve"> 1.5*Beams!$C$8/((G46-T46)*Q46)</f>
        <v>1118.6639728495077</v>
      </c>
      <c r="CL46" s="4">
        <f>Beams!$B$12*T46/AX46</f>
        <v>670.98098859315587</v>
      </c>
      <c r="CM46" s="4">
        <f>Beams!$B$12*Q46/AX46</f>
        <v>378.22813688212926</v>
      </c>
      <c r="CN46" s="4">
        <f t="shared" si="0"/>
        <v>1709.5838153275226</v>
      </c>
      <c r="CO46" s="4">
        <f t="shared" si="1"/>
        <v>2121.3003204057982</v>
      </c>
      <c r="CP46" s="4"/>
      <c r="CQ46" s="3">
        <f>MIN(Beams!$B$21:$B$22)/MAX(CN46:CP46)-1</f>
        <v>8.4281794084554988</v>
      </c>
    </row>
    <row r="47" spans="1:95" x14ac:dyDescent="0.55000000000000004">
      <c r="A47" s="1" t="s">
        <v>680</v>
      </c>
      <c r="B47" s="1" t="s">
        <v>724</v>
      </c>
      <c r="C47" s="1" t="s">
        <v>724</v>
      </c>
      <c r="D47" s="1" t="s">
        <v>100</v>
      </c>
      <c r="E47" s="4">
        <v>131</v>
      </c>
      <c r="F47" s="2">
        <v>38.5</v>
      </c>
      <c r="G47" s="2">
        <v>18.399999999999999</v>
      </c>
      <c r="H47" s="11">
        <v>18.375</v>
      </c>
      <c r="I47" s="1" t="s">
        <v>98</v>
      </c>
      <c r="J47" s="1" t="s">
        <v>98</v>
      </c>
      <c r="K47" s="1" t="s">
        <v>98</v>
      </c>
      <c r="L47" s="2">
        <v>16.600000000000001</v>
      </c>
      <c r="M47" s="11">
        <v>16.5</v>
      </c>
      <c r="N47" s="11" t="s">
        <v>98</v>
      </c>
      <c r="O47" s="1" t="s">
        <v>98</v>
      </c>
      <c r="P47" s="1" t="s">
        <v>98</v>
      </c>
      <c r="Q47" s="14">
        <v>0.84</v>
      </c>
      <c r="R47" s="11">
        <v>0.8125</v>
      </c>
      <c r="S47" s="13">
        <v>0.4375</v>
      </c>
      <c r="T47" s="3">
        <v>1.44</v>
      </c>
      <c r="U47" s="13">
        <v>1.4375</v>
      </c>
      <c r="V47" s="1" t="s">
        <v>98</v>
      </c>
      <c r="W47" s="1" t="s">
        <v>98</v>
      </c>
      <c r="X47" s="1" t="s">
        <v>98</v>
      </c>
      <c r="Y47" s="3">
        <v>2.39</v>
      </c>
      <c r="Z47" s="13">
        <v>2.75</v>
      </c>
      <c r="AA47" s="13" t="s">
        <v>98</v>
      </c>
      <c r="AB47" s="1" t="s">
        <v>98</v>
      </c>
      <c r="AC47" s="3">
        <v>4.1399999999999997</v>
      </c>
      <c r="AD47" s="1" t="s">
        <v>98</v>
      </c>
      <c r="AE47" s="1" t="s">
        <v>98</v>
      </c>
      <c r="AF47" s="3">
        <v>1.1599999999999999</v>
      </c>
      <c r="AG47" s="3">
        <v>5.75</v>
      </c>
      <c r="AH47" s="1" t="s">
        <v>98</v>
      </c>
      <c r="AI47" s="1" t="s">
        <v>98</v>
      </c>
      <c r="AJ47" s="1" t="s">
        <v>98</v>
      </c>
      <c r="AK47" s="1" t="s">
        <v>98</v>
      </c>
      <c r="AL47" s="2">
        <v>21.9</v>
      </c>
      <c r="AM47" s="1">
        <v>1110</v>
      </c>
      <c r="AN47" s="1">
        <v>137</v>
      </c>
      <c r="AO47" s="2">
        <v>77.5</v>
      </c>
      <c r="AP47" s="3">
        <v>5.36</v>
      </c>
      <c r="AQ47" s="1">
        <v>545</v>
      </c>
      <c r="AR47" s="1">
        <v>102</v>
      </c>
      <c r="AS47" s="2">
        <v>65.8</v>
      </c>
      <c r="AT47" s="3">
        <v>3.76</v>
      </c>
      <c r="AU47" s="1" t="s">
        <v>98</v>
      </c>
      <c r="AV47" s="1" t="s">
        <v>98</v>
      </c>
      <c r="AW47" s="1" t="s">
        <v>98</v>
      </c>
      <c r="AX47" s="2">
        <v>20.8</v>
      </c>
      <c r="AY47" s="1">
        <v>185</v>
      </c>
      <c r="AZ47" s="1" t="s">
        <v>98</v>
      </c>
      <c r="BA47" s="1" t="s">
        <v>98</v>
      </c>
      <c r="BB47" s="1" t="s">
        <v>98</v>
      </c>
      <c r="BC47" s="1" t="s">
        <v>98</v>
      </c>
      <c r="BD47" s="1" t="s">
        <v>98</v>
      </c>
      <c r="BE47" s="1" t="s">
        <v>98</v>
      </c>
      <c r="BF47" s="1" t="s">
        <v>98</v>
      </c>
      <c r="BG47" s="3">
        <v>7.39</v>
      </c>
      <c r="BH47" s="14">
        <v>0.78500000000000003</v>
      </c>
      <c r="BI47" s="1" t="s">
        <v>98</v>
      </c>
      <c r="BJ47" s="4" t="s">
        <v>98</v>
      </c>
      <c r="BK47" s="4" t="s">
        <v>98</v>
      </c>
      <c r="BL47" s="4" t="s">
        <v>98</v>
      </c>
      <c r="BM47" s="4" t="s">
        <v>98</v>
      </c>
      <c r="BN47" s="4" t="s">
        <v>98</v>
      </c>
      <c r="BO47" s="4" t="s">
        <v>98</v>
      </c>
      <c r="BP47" s="4" t="s">
        <v>98</v>
      </c>
      <c r="BQ47" s="4" t="s">
        <v>98</v>
      </c>
      <c r="BR47" s="4" t="s">
        <v>98</v>
      </c>
      <c r="BS47" s="4" t="s">
        <v>98</v>
      </c>
      <c r="BT47" s="4" t="s">
        <v>98</v>
      </c>
      <c r="BU47" s="4" t="s">
        <v>98</v>
      </c>
      <c r="BV47" s="4" t="s">
        <v>98</v>
      </c>
      <c r="BW47" s="35" t="s">
        <v>98</v>
      </c>
      <c r="BX47" s="35" t="s">
        <v>98</v>
      </c>
      <c r="BY47" s="2">
        <v>52.4</v>
      </c>
      <c r="BZ47" s="1" t="s">
        <v>98</v>
      </c>
      <c r="CA47" s="2">
        <v>69</v>
      </c>
      <c r="CB47" s="2">
        <v>53.4</v>
      </c>
      <c r="CC47" s="2">
        <v>70</v>
      </c>
      <c r="CD47" s="1" t="s">
        <v>98</v>
      </c>
      <c r="CE47" s="11">
        <v>7.5</v>
      </c>
      <c r="CF47" s="1">
        <v>3</v>
      </c>
      <c r="CG47" s="4">
        <f>Beams!$B$11/F47</f>
        <v>291.94805194805195</v>
      </c>
      <c r="CH47" s="4">
        <f>Beams!$B$9/AO47</f>
        <v>145.03225806451613</v>
      </c>
      <c r="CI47" s="4">
        <f>Beams!$C$9/AS47</f>
        <v>170.82066869300914</v>
      </c>
      <c r="CJ47" s="4">
        <f>1.5*Beams!$B$8/(L47*T47)</f>
        <v>705.32128514056228</v>
      </c>
      <c r="CK47" s="45">
        <f xml:space="preserve"> 1.5*Beams!$C$8/((G47-T47)*Q47)</f>
        <v>1183.456873315364</v>
      </c>
      <c r="CL47" s="4">
        <f>Beams!$B$12*T47/AX47</f>
        <v>778.15384615384608</v>
      </c>
      <c r="CM47" s="4">
        <f>Beams!$B$12*Q47/AX47</f>
        <v>453.92307692307691</v>
      </c>
      <c r="CN47" s="4">
        <f t="shared" si="0"/>
        <v>1917.922469857562</v>
      </c>
      <c r="CO47" s="4">
        <f t="shared" si="1"/>
        <v>2277.9971514463164</v>
      </c>
      <c r="CP47" s="4"/>
      <c r="CQ47" s="3">
        <f>MIN(Beams!$B$21:$B$22)/MAX(CN47:CP47)-1</f>
        <v>7.7796422341010647</v>
      </c>
    </row>
    <row r="48" spans="1:95" x14ac:dyDescent="0.55000000000000004">
      <c r="A48" s="1" t="s">
        <v>680</v>
      </c>
      <c r="B48" s="1" t="s">
        <v>725</v>
      </c>
      <c r="C48" s="1" t="s">
        <v>725</v>
      </c>
      <c r="D48" s="1" t="s">
        <v>100</v>
      </c>
      <c r="E48" s="2">
        <v>123.5</v>
      </c>
      <c r="F48" s="2">
        <v>36.299999999999997</v>
      </c>
      <c r="G48" s="2">
        <v>18.3</v>
      </c>
      <c r="H48" s="11">
        <v>18.25</v>
      </c>
      <c r="I48" s="1" t="s">
        <v>98</v>
      </c>
      <c r="J48" s="1" t="s">
        <v>98</v>
      </c>
      <c r="K48" s="1" t="s">
        <v>98</v>
      </c>
      <c r="L48" s="2">
        <v>16.5</v>
      </c>
      <c r="M48" s="11">
        <v>16.5</v>
      </c>
      <c r="N48" s="11" t="s">
        <v>98</v>
      </c>
      <c r="O48" s="1" t="s">
        <v>98</v>
      </c>
      <c r="P48" s="1" t="s">
        <v>98</v>
      </c>
      <c r="Q48" s="14">
        <v>0.8</v>
      </c>
      <c r="R48" s="11">
        <v>0.8125</v>
      </c>
      <c r="S48" s="13">
        <v>0.4375</v>
      </c>
      <c r="T48" s="3">
        <v>1.35</v>
      </c>
      <c r="U48" s="13">
        <v>1.375</v>
      </c>
      <c r="V48" s="1" t="s">
        <v>98</v>
      </c>
      <c r="W48" s="1" t="s">
        <v>98</v>
      </c>
      <c r="X48" s="1" t="s">
        <v>98</v>
      </c>
      <c r="Y48" s="3">
        <v>2.2999999999999998</v>
      </c>
      <c r="Z48" s="13">
        <v>2.625</v>
      </c>
      <c r="AA48" s="13" t="s">
        <v>98</v>
      </c>
      <c r="AB48" s="1" t="s">
        <v>98</v>
      </c>
      <c r="AC48" s="3">
        <v>4.12</v>
      </c>
      <c r="AD48" s="1" t="s">
        <v>98</v>
      </c>
      <c r="AE48" s="1" t="s">
        <v>98</v>
      </c>
      <c r="AF48" s="3">
        <v>1.1000000000000001</v>
      </c>
      <c r="AG48" s="3">
        <v>6.11</v>
      </c>
      <c r="AH48" s="1" t="s">
        <v>98</v>
      </c>
      <c r="AI48" s="1" t="s">
        <v>98</v>
      </c>
      <c r="AJ48" s="1" t="s">
        <v>98</v>
      </c>
      <c r="AK48" s="1" t="s">
        <v>98</v>
      </c>
      <c r="AL48" s="2">
        <v>22.9</v>
      </c>
      <c r="AM48" s="1">
        <v>1040</v>
      </c>
      <c r="AN48" s="1">
        <v>129</v>
      </c>
      <c r="AO48" s="2">
        <v>73.3</v>
      </c>
      <c r="AP48" s="3">
        <v>5.36</v>
      </c>
      <c r="AQ48" s="1">
        <v>507</v>
      </c>
      <c r="AR48" s="2">
        <v>94.8</v>
      </c>
      <c r="AS48" s="2">
        <v>61.4</v>
      </c>
      <c r="AT48" s="3">
        <v>3.74</v>
      </c>
      <c r="AU48" s="1" t="s">
        <v>98</v>
      </c>
      <c r="AV48" s="1" t="s">
        <v>98</v>
      </c>
      <c r="AW48" s="1" t="s">
        <v>98</v>
      </c>
      <c r="AX48" s="2">
        <v>17.3</v>
      </c>
      <c r="AY48" s="1">
        <v>155</v>
      </c>
      <c r="AZ48" s="1" t="s">
        <v>98</v>
      </c>
      <c r="BA48" s="1" t="s">
        <v>98</v>
      </c>
      <c r="BB48" s="1" t="s">
        <v>98</v>
      </c>
      <c r="BC48" s="1" t="s">
        <v>98</v>
      </c>
      <c r="BD48" s="1" t="s">
        <v>98</v>
      </c>
      <c r="BE48" s="1" t="s">
        <v>98</v>
      </c>
      <c r="BF48" s="1" t="s">
        <v>98</v>
      </c>
      <c r="BG48" s="3">
        <v>7.39</v>
      </c>
      <c r="BH48" s="14">
        <v>0.78300000000000003</v>
      </c>
      <c r="BI48" s="1" t="s">
        <v>98</v>
      </c>
      <c r="BJ48" s="4" t="s">
        <v>98</v>
      </c>
      <c r="BK48" s="4" t="s">
        <v>98</v>
      </c>
      <c r="BL48" s="4" t="s">
        <v>98</v>
      </c>
      <c r="BM48" s="4" t="s">
        <v>98</v>
      </c>
      <c r="BN48" s="4" t="s">
        <v>98</v>
      </c>
      <c r="BO48" s="4" t="s">
        <v>98</v>
      </c>
      <c r="BP48" s="4" t="s">
        <v>98</v>
      </c>
      <c r="BQ48" s="4" t="s">
        <v>98</v>
      </c>
      <c r="BR48" s="4" t="s">
        <v>98</v>
      </c>
      <c r="BS48" s="4" t="s">
        <v>98</v>
      </c>
      <c r="BT48" s="4" t="s">
        <v>98</v>
      </c>
      <c r="BU48" s="4" t="s">
        <v>98</v>
      </c>
      <c r="BV48" s="4" t="s">
        <v>98</v>
      </c>
      <c r="BW48" s="35" t="s">
        <v>98</v>
      </c>
      <c r="BX48" s="35" t="s">
        <v>98</v>
      </c>
      <c r="BY48" s="2">
        <v>52.1</v>
      </c>
      <c r="BZ48" s="1" t="s">
        <v>98</v>
      </c>
      <c r="CA48" s="2">
        <v>68.599999999999994</v>
      </c>
      <c r="CB48" s="2">
        <v>53.099999999999994</v>
      </c>
      <c r="CC48" s="1">
        <v>69.599999999999994</v>
      </c>
      <c r="CD48" s="1" t="s">
        <v>98</v>
      </c>
      <c r="CE48" s="11">
        <v>7.5</v>
      </c>
      <c r="CF48" s="1">
        <v>3</v>
      </c>
      <c r="CG48" s="4">
        <f>Beams!$B$11/F48</f>
        <v>309.64187327823691</v>
      </c>
      <c r="CH48" s="4">
        <f>Beams!$B$9/AO48</f>
        <v>153.3424283765348</v>
      </c>
      <c r="CI48" s="4">
        <f>Beams!$C$9/AS48</f>
        <v>183.06188925081435</v>
      </c>
      <c r="CJ48" s="4">
        <f>1.5*Beams!$B$8/(L48*T48)</f>
        <v>756.90235690235681</v>
      </c>
      <c r="CK48" s="45">
        <f xml:space="preserve"> 1.5*Beams!$C$8/((G48-T48)*Q48)</f>
        <v>1243.3628318584069</v>
      </c>
      <c r="CL48" s="4">
        <f>Beams!$B$12*T48/AX48</f>
        <v>877.1098265895954</v>
      </c>
      <c r="CM48" s="4">
        <f>Beams!$B$12*Q48/AX48</f>
        <v>519.76878612716757</v>
      </c>
      <c r="CN48" s="4">
        <f t="shared" si="0"/>
        <v>2108.0901684075889</v>
      </c>
      <c r="CO48" s="4">
        <f t="shared" si="1"/>
        <v>2421.9223457453822</v>
      </c>
      <c r="CP48" s="4"/>
      <c r="CQ48" s="3">
        <f>MIN(Beams!$B$21:$B$22)/MAX(CN48:CP48)-1</f>
        <v>7.2579030806393199</v>
      </c>
    </row>
    <row r="49" spans="1:95" x14ac:dyDescent="0.55000000000000004">
      <c r="A49" s="1" t="s">
        <v>680</v>
      </c>
      <c r="B49" s="1" t="s">
        <v>726</v>
      </c>
      <c r="C49" s="1" t="s">
        <v>726</v>
      </c>
      <c r="D49" s="1" t="s">
        <v>100</v>
      </c>
      <c r="E49" s="2">
        <v>115.5</v>
      </c>
      <c r="F49" s="2">
        <v>34.1</v>
      </c>
      <c r="G49" s="2">
        <v>18.2</v>
      </c>
      <c r="H49" s="11">
        <v>18.125</v>
      </c>
      <c r="I49" s="1" t="s">
        <v>98</v>
      </c>
      <c r="J49" s="1" t="s">
        <v>98</v>
      </c>
      <c r="K49" s="1" t="s">
        <v>98</v>
      </c>
      <c r="L49" s="2">
        <v>16.5</v>
      </c>
      <c r="M49" s="11">
        <v>16.5</v>
      </c>
      <c r="N49" s="11" t="s">
        <v>98</v>
      </c>
      <c r="O49" s="1" t="s">
        <v>98</v>
      </c>
      <c r="P49" s="1" t="s">
        <v>98</v>
      </c>
      <c r="Q49" s="14">
        <v>0.76</v>
      </c>
      <c r="R49" s="11">
        <v>0.75</v>
      </c>
      <c r="S49" s="13">
        <v>0.375</v>
      </c>
      <c r="T49" s="3">
        <v>1.26</v>
      </c>
      <c r="U49" s="13">
        <v>1.25</v>
      </c>
      <c r="V49" s="1" t="s">
        <v>98</v>
      </c>
      <c r="W49" s="1" t="s">
        <v>98</v>
      </c>
      <c r="X49" s="1" t="s">
        <v>98</v>
      </c>
      <c r="Y49" s="3">
        <v>2.21</v>
      </c>
      <c r="Z49" s="13">
        <v>2.5625</v>
      </c>
      <c r="AA49" s="13" t="s">
        <v>98</v>
      </c>
      <c r="AB49" s="1" t="s">
        <v>98</v>
      </c>
      <c r="AC49" s="3">
        <v>4.0999999999999996</v>
      </c>
      <c r="AD49" s="1" t="s">
        <v>98</v>
      </c>
      <c r="AE49" s="1" t="s">
        <v>98</v>
      </c>
      <c r="AF49" s="3">
        <v>1.03</v>
      </c>
      <c r="AG49" s="3">
        <v>6.54</v>
      </c>
      <c r="AH49" s="1" t="s">
        <v>98</v>
      </c>
      <c r="AI49" s="1" t="s">
        <v>98</v>
      </c>
      <c r="AJ49" s="1" t="s">
        <v>98</v>
      </c>
      <c r="AK49" s="1" t="s">
        <v>98</v>
      </c>
      <c r="AL49" s="2">
        <v>23.9</v>
      </c>
      <c r="AM49" s="1">
        <v>978</v>
      </c>
      <c r="AN49" s="1">
        <v>122</v>
      </c>
      <c r="AO49" s="2">
        <v>69.099999999999994</v>
      </c>
      <c r="AP49" s="3">
        <v>5.36</v>
      </c>
      <c r="AQ49" s="1">
        <v>470</v>
      </c>
      <c r="AR49" s="2">
        <v>88</v>
      </c>
      <c r="AS49" s="2">
        <v>57</v>
      </c>
      <c r="AT49" s="3">
        <v>3.71</v>
      </c>
      <c r="AU49" s="1" t="s">
        <v>98</v>
      </c>
      <c r="AV49" s="1" t="s">
        <v>98</v>
      </c>
      <c r="AW49" s="1" t="s">
        <v>98</v>
      </c>
      <c r="AX49" s="2">
        <v>14.3</v>
      </c>
      <c r="AY49" s="1">
        <v>129</v>
      </c>
      <c r="AZ49" s="1" t="s">
        <v>98</v>
      </c>
      <c r="BA49" s="1" t="s">
        <v>98</v>
      </c>
      <c r="BB49" s="1" t="s">
        <v>98</v>
      </c>
      <c r="BC49" s="1" t="s">
        <v>98</v>
      </c>
      <c r="BD49" s="1" t="s">
        <v>98</v>
      </c>
      <c r="BE49" s="1" t="s">
        <v>98</v>
      </c>
      <c r="BF49" s="1" t="s">
        <v>98</v>
      </c>
      <c r="BG49" s="3">
        <v>7.39</v>
      </c>
      <c r="BH49" s="14">
        <v>0.78</v>
      </c>
      <c r="BI49" s="1" t="s">
        <v>98</v>
      </c>
      <c r="BJ49" s="4" t="s">
        <v>98</v>
      </c>
      <c r="BK49" s="4" t="s">
        <v>98</v>
      </c>
      <c r="BL49" s="4" t="s">
        <v>98</v>
      </c>
      <c r="BM49" s="4" t="s">
        <v>98</v>
      </c>
      <c r="BN49" s="4" t="s">
        <v>98</v>
      </c>
      <c r="BO49" s="4" t="s">
        <v>98</v>
      </c>
      <c r="BP49" s="4" t="s">
        <v>98</v>
      </c>
      <c r="BQ49" s="4" t="s">
        <v>98</v>
      </c>
      <c r="BR49" s="4" t="s">
        <v>98</v>
      </c>
      <c r="BS49" s="4" t="s">
        <v>98</v>
      </c>
      <c r="BT49" s="4" t="s">
        <v>98</v>
      </c>
      <c r="BU49" s="4" t="s">
        <v>98</v>
      </c>
      <c r="BV49" s="4" t="s">
        <v>98</v>
      </c>
      <c r="BW49" s="35" t="s">
        <v>98</v>
      </c>
      <c r="BX49" s="35" t="s">
        <v>98</v>
      </c>
      <c r="BY49" s="2">
        <v>51.9</v>
      </c>
      <c r="BZ49" s="1" t="s">
        <v>98</v>
      </c>
      <c r="CA49" s="2">
        <v>68.400000000000006</v>
      </c>
      <c r="CB49" s="2">
        <v>52.900000000000006</v>
      </c>
      <c r="CC49" s="1">
        <v>69.400000000000006</v>
      </c>
      <c r="CD49" s="1" t="s">
        <v>98</v>
      </c>
      <c r="CE49" s="11">
        <v>7.5</v>
      </c>
      <c r="CF49" s="1">
        <v>3</v>
      </c>
      <c r="CG49" s="4">
        <f>Beams!$B$11/F49</f>
        <v>329.61876832844575</v>
      </c>
      <c r="CH49" s="4">
        <f>Beams!$B$9/AO49</f>
        <v>162.66280752532563</v>
      </c>
      <c r="CI49" s="4">
        <f>Beams!$C$9/AS49</f>
        <v>197.19298245614036</v>
      </c>
      <c r="CJ49" s="4">
        <f>1.5*Beams!$B$8/(L49*T49)</f>
        <v>810.96681096681095</v>
      </c>
      <c r="CK49" s="45">
        <f xml:space="preserve"> 1.5*Beams!$C$8/((G49-T49)*Q49)</f>
        <v>1309.5755918722427</v>
      </c>
      <c r="CL49" s="4">
        <f>Beams!$B$12*T49/AX49</f>
        <v>990.37762237762229</v>
      </c>
      <c r="CM49" s="4">
        <f>Beams!$B$12*Q49/AX49</f>
        <v>597.37062937062933</v>
      </c>
      <c r="CN49" s="4">
        <f t="shared" si="0"/>
        <v>2321.8355188825808</v>
      </c>
      <c r="CO49" s="4">
        <f t="shared" si="1"/>
        <v>2586.6764129947214</v>
      </c>
      <c r="CP49" s="4"/>
      <c r="CQ49" s="3">
        <f>MIN(Beams!$B$21:$B$22)/MAX(CN49:CP49)-1</f>
        <v>6.7319296296690716</v>
      </c>
    </row>
    <row r="50" spans="1:95" x14ac:dyDescent="0.55000000000000004">
      <c r="A50" s="1" t="s">
        <v>680</v>
      </c>
      <c r="B50" s="1" t="s">
        <v>727</v>
      </c>
      <c r="C50" s="1" t="s">
        <v>727</v>
      </c>
      <c r="D50" s="1" t="s">
        <v>94</v>
      </c>
      <c r="E50" s="1">
        <v>193.5</v>
      </c>
      <c r="F50" s="2">
        <v>56.8</v>
      </c>
      <c r="G50" s="2">
        <v>19.5</v>
      </c>
      <c r="H50" s="11">
        <v>19.5</v>
      </c>
      <c r="I50" s="1" t="s">
        <v>98</v>
      </c>
      <c r="J50" s="1" t="s">
        <v>98</v>
      </c>
      <c r="K50" s="1" t="s">
        <v>98</v>
      </c>
      <c r="L50" s="2">
        <v>12.7</v>
      </c>
      <c r="M50" s="11">
        <v>12.75</v>
      </c>
      <c r="N50" s="11" t="s">
        <v>98</v>
      </c>
      <c r="O50" s="1" t="s">
        <v>98</v>
      </c>
      <c r="P50" s="1" t="s">
        <v>98</v>
      </c>
      <c r="Q50" s="3">
        <v>1.42</v>
      </c>
      <c r="R50" s="11">
        <v>1.4375</v>
      </c>
      <c r="S50" s="13">
        <v>0.75</v>
      </c>
      <c r="T50" s="3">
        <v>2.56</v>
      </c>
      <c r="U50" s="13">
        <v>2.5625</v>
      </c>
      <c r="V50" s="1" t="s">
        <v>98</v>
      </c>
      <c r="W50" s="1" t="s">
        <v>98</v>
      </c>
      <c r="X50" s="1" t="s">
        <v>98</v>
      </c>
      <c r="Y50" s="3">
        <v>3.31</v>
      </c>
      <c r="Z50" s="18">
        <v>3.8125</v>
      </c>
      <c r="AA50" s="13" t="s">
        <v>98</v>
      </c>
      <c r="AB50" s="1" t="s">
        <v>98</v>
      </c>
      <c r="AC50" s="3">
        <v>5.42</v>
      </c>
      <c r="AD50" s="1" t="s">
        <v>98</v>
      </c>
      <c r="AE50" s="1" t="s">
        <v>98</v>
      </c>
      <c r="AF50" s="3">
        <v>2.2400000000000002</v>
      </c>
      <c r="AG50" s="3">
        <v>2.48</v>
      </c>
      <c r="AH50" s="1" t="s">
        <v>98</v>
      </c>
      <c r="AI50" s="1" t="s">
        <v>98</v>
      </c>
      <c r="AJ50" s="1" t="s">
        <v>98</v>
      </c>
      <c r="AK50" s="1" t="s">
        <v>98</v>
      </c>
      <c r="AL50" s="2">
        <v>13.7</v>
      </c>
      <c r="AM50" s="1">
        <v>1910</v>
      </c>
      <c r="AN50" s="1">
        <v>244</v>
      </c>
      <c r="AO50" s="4">
        <v>136</v>
      </c>
      <c r="AP50" s="3">
        <v>5.8</v>
      </c>
      <c r="AQ50" s="1">
        <v>441</v>
      </c>
      <c r="AR50" s="2">
        <v>112</v>
      </c>
      <c r="AS50" s="2">
        <v>69.400000000000006</v>
      </c>
      <c r="AT50" s="3">
        <v>2.79</v>
      </c>
      <c r="AU50" s="1" t="s">
        <v>98</v>
      </c>
      <c r="AV50" s="1" t="s">
        <v>98</v>
      </c>
      <c r="AW50" s="1" t="s">
        <v>98</v>
      </c>
      <c r="AX50" s="2">
        <v>85.3</v>
      </c>
      <c r="AY50" s="1">
        <v>720</v>
      </c>
      <c r="AZ50" s="1" t="s">
        <v>98</v>
      </c>
      <c r="BA50" s="1" t="s">
        <v>98</v>
      </c>
      <c r="BB50" s="1" t="s">
        <v>98</v>
      </c>
      <c r="BC50" s="1" t="s">
        <v>98</v>
      </c>
      <c r="BD50" s="1" t="s">
        <v>98</v>
      </c>
      <c r="BE50" s="1" t="s">
        <v>98</v>
      </c>
      <c r="BF50" s="1" t="s">
        <v>98</v>
      </c>
      <c r="BG50" s="3">
        <v>7.65</v>
      </c>
      <c r="BH50" s="14">
        <v>0.70699999999999996</v>
      </c>
      <c r="BI50" s="1" t="s">
        <v>98</v>
      </c>
      <c r="BJ50" s="4" t="s">
        <v>98</v>
      </c>
      <c r="BK50" s="4" t="s">
        <v>98</v>
      </c>
      <c r="BL50" s="4" t="s">
        <v>98</v>
      </c>
      <c r="BM50" s="4" t="s">
        <v>98</v>
      </c>
      <c r="BN50" s="4" t="s">
        <v>98</v>
      </c>
      <c r="BO50" s="4" t="s">
        <v>98</v>
      </c>
      <c r="BP50" s="4" t="s">
        <v>98</v>
      </c>
      <c r="BQ50" s="4" t="s">
        <v>98</v>
      </c>
      <c r="BR50" s="4" t="s">
        <v>98</v>
      </c>
      <c r="BS50" s="4" t="s">
        <v>98</v>
      </c>
      <c r="BT50" s="4" t="s">
        <v>98</v>
      </c>
      <c r="BU50" s="4" t="s">
        <v>98</v>
      </c>
      <c r="BV50" s="4" t="s">
        <v>98</v>
      </c>
      <c r="BW50" s="35" t="s">
        <v>98</v>
      </c>
      <c r="BX50" s="35" t="s">
        <v>98</v>
      </c>
      <c r="BY50" s="2">
        <v>51.1</v>
      </c>
      <c r="BZ50" s="1" t="s">
        <v>98</v>
      </c>
      <c r="CA50" s="2">
        <v>63.8</v>
      </c>
      <c r="CB50" s="2">
        <v>51.7</v>
      </c>
      <c r="CC50" s="1">
        <v>64.400000000000006</v>
      </c>
      <c r="CD50" s="1" t="s">
        <v>98</v>
      </c>
      <c r="CE50" s="11">
        <v>5.5</v>
      </c>
      <c r="CF50" s="1" t="s">
        <v>98</v>
      </c>
      <c r="CG50" s="4">
        <f>Beams!$B$11/F50</f>
        <v>197.88732394366198</v>
      </c>
      <c r="CH50" s="4">
        <f>Beams!$B$9/AO50</f>
        <v>82.647058823529406</v>
      </c>
      <c r="CI50" s="4">
        <f>Beams!$C$9/AS50</f>
        <v>161.95965417867433</v>
      </c>
      <c r="CJ50" s="4">
        <f>1.5*Beams!$B$8/(L50*T50)</f>
        <v>518.57775590551182</v>
      </c>
      <c r="CK50" s="45">
        <f xml:space="preserve"> 1.5*Beams!$C$8/((G50-T50)*Q50)</f>
        <v>700.89961255134108</v>
      </c>
      <c r="CL50" s="4">
        <f>Beams!$B$12*T50/AX50</f>
        <v>337.33177022274327</v>
      </c>
      <c r="CM50" s="4">
        <f>Beams!$B$12*Q50/AX50</f>
        <v>187.11371629542791</v>
      </c>
      <c r="CN50" s="4">
        <f t="shared" si="0"/>
        <v>1159.2876300114085</v>
      </c>
      <c r="CO50" s="4">
        <f t="shared" si="1"/>
        <v>1332.1472898422933</v>
      </c>
      <c r="CP50" s="4"/>
      <c r="CQ50" s="3">
        <f>MIN(Beams!$B$21:$B$22)/MAX(CN50:CP50)-1</f>
        <v>14.013354868865669</v>
      </c>
    </row>
    <row r="51" spans="1:95" x14ac:dyDescent="0.55000000000000004">
      <c r="A51" s="1" t="s">
        <v>680</v>
      </c>
      <c r="B51" s="1" t="s">
        <v>728</v>
      </c>
      <c r="C51" s="1" t="s">
        <v>728</v>
      </c>
      <c r="D51" s="1" t="s">
        <v>94</v>
      </c>
      <c r="E51" s="1">
        <v>175</v>
      </c>
      <c r="F51" s="2">
        <v>51.5</v>
      </c>
      <c r="G51" s="2">
        <v>19.3</v>
      </c>
      <c r="H51" s="11">
        <v>19.25</v>
      </c>
      <c r="I51" s="1" t="s">
        <v>98</v>
      </c>
      <c r="J51" s="1" t="s">
        <v>98</v>
      </c>
      <c r="K51" s="1" t="s">
        <v>98</v>
      </c>
      <c r="L51" s="2">
        <v>12.6</v>
      </c>
      <c r="M51" s="11">
        <v>12.625</v>
      </c>
      <c r="N51" s="11" t="s">
        <v>98</v>
      </c>
      <c r="O51" s="1" t="s">
        <v>98</v>
      </c>
      <c r="P51" s="1" t="s">
        <v>98</v>
      </c>
      <c r="Q51" s="3">
        <v>1.3</v>
      </c>
      <c r="R51" s="11">
        <v>1.3125</v>
      </c>
      <c r="S51" s="13">
        <v>0.6875</v>
      </c>
      <c r="T51" s="3">
        <v>2.3199999999999998</v>
      </c>
      <c r="U51" s="13">
        <v>2.3125</v>
      </c>
      <c r="V51" s="1" t="s">
        <v>98</v>
      </c>
      <c r="W51" s="1" t="s">
        <v>98</v>
      </c>
      <c r="X51" s="1" t="s">
        <v>98</v>
      </c>
      <c r="Y51" s="3">
        <v>3.07</v>
      </c>
      <c r="Z51" s="13">
        <v>3.5625</v>
      </c>
      <c r="AA51" s="13" t="s">
        <v>98</v>
      </c>
      <c r="AB51" s="1" t="s">
        <v>98</v>
      </c>
      <c r="AC51" s="3">
        <v>5.3</v>
      </c>
      <c r="AD51" s="1" t="s">
        <v>98</v>
      </c>
      <c r="AE51" s="1" t="s">
        <v>98</v>
      </c>
      <c r="AF51" s="3">
        <v>2.04</v>
      </c>
      <c r="AG51" s="3">
        <v>2.72</v>
      </c>
      <c r="AH51" s="1" t="s">
        <v>98</v>
      </c>
      <c r="AI51" s="1" t="s">
        <v>98</v>
      </c>
      <c r="AJ51" s="1" t="s">
        <v>98</v>
      </c>
      <c r="AK51" s="1" t="s">
        <v>98</v>
      </c>
      <c r="AL51" s="2">
        <v>14.8</v>
      </c>
      <c r="AM51" s="1">
        <v>1720</v>
      </c>
      <c r="AN51" s="1">
        <v>220</v>
      </c>
      <c r="AO51" s="4">
        <v>123</v>
      </c>
      <c r="AP51" s="3">
        <v>5.78</v>
      </c>
      <c r="AQ51" s="1">
        <v>390</v>
      </c>
      <c r="AR51" s="2">
        <v>99.4</v>
      </c>
      <c r="AS51" s="2">
        <v>61.9</v>
      </c>
      <c r="AT51" s="3">
        <v>2.75</v>
      </c>
      <c r="AU51" s="1" t="s">
        <v>98</v>
      </c>
      <c r="AV51" s="1" t="s">
        <v>98</v>
      </c>
      <c r="AW51" s="1" t="s">
        <v>98</v>
      </c>
      <c r="AX51" s="2">
        <v>64.099999999999994</v>
      </c>
      <c r="AY51" s="1">
        <v>538</v>
      </c>
      <c r="AZ51" s="1" t="s">
        <v>98</v>
      </c>
      <c r="BA51" s="1" t="s">
        <v>98</v>
      </c>
      <c r="BB51" s="1" t="s">
        <v>98</v>
      </c>
      <c r="BC51" s="1" t="s">
        <v>98</v>
      </c>
      <c r="BD51" s="1" t="s">
        <v>98</v>
      </c>
      <c r="BE51" s="1" t="s">
        <v>98</v>
      </c>
      <c r="BF51" s="1" t="s">
        <v>98</v>
      </c>
      <c r="BG51" s="3">
        <v>7.62</v>
      </c>
      <c r="BH51" s="14">
        <v>0.70499999999999996</v>
      </c>
      <c r="BI51" s="1" t="s">
        <v>98</v>
      </c>
      <c r="BJ51" s="4" t="s">
        <v>98</v>
      </c>
      <c r="BK51" s="4" t="s">
        <v>98</v>
      </c>
      <c r="BL51" s="4" t="s">
        <v>98</v>
      </c>
      <c r="BM51" s="4" t="s">
        <v>98</v>
      </c>
      <c r="BN51" s="4" t="s">
        <v>98</v>
      </c>
      <c r="BO51" s="4" t="s">
        <v>98</v>
      </c>
      <c r="BP51" s="4" t="s">
        <v>98</v>
      </c>
      <c r="BQ51" s="4" t="s">
        <v>98</v>
      </c>
      <c r="BR51" s="4" t="s">
        <v>98</v>
      </c>
      <c r="BS51" s="4" t="s">
        <v>98</v>
      </c>
      <c r="BT51" s="4" t="s">
        <v>98</v>
      </c>
      <c r="BU51" s="4" t="s">
        <v>98</v>
      </c>
      <c r="BV51" s="4" t="s">
        <v>98</v>
      </c>
      <c r="BW51" s="35" t="s">
        <v>98</v>
      </c>
      <c r="BX51" s="35" t="s">
        <v>98</v>
      </c>
      <c r="BY51" s="2">
        <v>50.6</v>
      </c>
      <c r="BZ51" s="1" t="s">
        <v>98</v>
      </c>
      <c r="CA51" s="2">
        <v>63.2</v>
      </c>
      <c r="CB51" s="2">
        <v>51.2</v>
      </c>
      <c r="CC51" s="1">
        <v>63.8</v>
      </c>
      <c r="CD51" s="1" t="s">
        <v>98</v>
      </c>
      <c r="CE51" s="11">
        <v>5.5</v>
      </c>
      <c r="CF51" s="1" t="s">
        <v>98</v>
      </c>
      <c r="CG51" s="4">
        <f>Beams!$B$11/F51</f>
        <v>218.25242718446603</v>
      </c>
      <c r="CH51" s="4">
        <f>Beams!$B$9/AO51</f>
        <v>91.382113821138205</v>
      </c>
      <c r="CI51" s="4">
        <f>Beams!$C$9/AS51</f>
        <v>181.58319870759289</v>
      </c>
      <c r="CJ51" s="4">
        <f>1.5*Beams!$B$8/(L51*T51)</f>
        <v>576.7651888341544</v>
      </c>
      <c r="CK51" s="45">
        <f xml:space="preserve"> 1.5*Beams!$C$8/((G51-T51)*Q51)</f>
        <v>763.79450937754814</v>
      </c>
      <c r="CL51" s="4">
        <f>Beams!$B$12*T51/AX51</f>
        <v>406.814352574103</v>
      </c>
      <c r="CM51" s="4">
        <f>Beams!$B$12*Q51/AX51</f>
        <v>227.95631825273014</v>
      </c>
      <c r="CN51" s="4">
        <f t="shared" si="0"/>
        <v>1317.4835366495081</v>
      </c>
      <c r="CO51" s="4">
        <f t="shared" si="1"/>
        <v>1465.37820188811</v>
      </c>
      <c r="CP51" s="4"/>
      <c r="CQ51" s="3">
        <f>MIN(Beams!$B$21:$B$22)/MAX(CN51:CP51)-1</f>
        <v>12.648353697516727</v>
      </c>
    </row>
    <row r="52" spans="1:95" x14ac:dyDescent="0.55000000000000004">
      <c r="A52" s="1" t="s">
        <v>680</v>
      </c>
      <c r="B52" s="1" t="s">
        <v>729</v>
      </c>
      <c r="C52" s="1" t="s">
        <v>729</v>
      </c>
      <c r="D52" s="1" t="s">
        <v>94</v>
      </c>
      <c r="E52" s="1">
        <v>159</v>
      </c>
      <c r="F52" s="2">
        <v>46.7</v>
      </c>
      <c r="G52" s="2">
        <v>19.100000000000001</v>
      </c>
      <c r="H52" s="11">
        <v>19</v>
      </c>
      <c r="I52" s="1" t="s">
        <v>98</v>
      </c>
      <c r="J52" s="1" t="s">
        <v>98</v>
      </c>
      <c r="K52" s="1" t="s">
        <v>98</v>
      </c>
      <c r="L52" s="2">
        <v>12.4</v>
      </c>
      <c r="M52" s="11">
        <v>12.375</v>
      </c>
      <c r="N52" s="11" t="s">
        <v>98</v>
      </c>
      <c r="O52" s="1" t="s">
        <v>98</v>
      </c>
      <c r="P52" s="1" t="s">
        <v>98</v>
      </c>
      <c r="Q52" s="3">
        <v>1.18</v>
      </c>
      <c r="R52" s="11">
        <v>1.1875</v>
      </c>
      <c r="S52" s="13">
        <v>0.625</v>
      </c>
      <c r="T52" s="3">
        <v>2.13</v>
      </c>
      <c r="U52" s="13">
        <v>2.125</v>
      </c>
      <c r="V52" s="1" t="s">
        <v>98</v>
      </c>
      <c r="W52" s="1" t="s">
        <v>98</v>
      </c>
      <c r="X52" s="1" t="s">
        <v>98</v>
      </c>
      <c r="Y52" s="3">
        <v>2.88</v>
      </c>
      <c r="Z52" s="13">
        <v>3.375</v>
      </c>
      <c r="AA52" s="13" t="s">
        <v>98</v>
      </c>
      <c r="AB52" s="1" t="s">
        <v>98</v>
      </c>
      <c r="AC52" s="3">
        <v>5.17</v>
      </c>
      <c r="AD52" s="1" t="s">
        <v>98</v>
      </c>
      <c r="AE52" s="1" t="s">
        <v>98</v>
      </c>
      <c r="AF52" s="3">
        <v>1.88</v>
      </c>
      <c r="AG52" s="3">
        <v>2.91</v>
      </c>
      <c r="AH52" s="1" t="s">
        <v>98</v>
      </c>
      <c r="AI52" s="1" t="s">
        <v>98</v>
      </c>
      <c r="AJ52" s="1" t="s">
        <v>98</v>
      </c>
      <c r="AK52" s="1" t="s">
        <v>98</v>
      </c>
      <c r="AL52" s="2">
        <v>16.2</v>
      </c>
      <c r="AM52" s="1">
        <v>1530</v>
      </c>
      <c r="AN52" s="1">
        <v>197</v>
      </c>
      <c r="AO52" s="4">
        <v>110</v>
      </c>
      <c r="AP52" s="3">
        <v>5.72</v>
      </c>
      <c r="AQ52" s="1">
        <v>341</v>
      </c>
      <c r="AR52" s="2">
        <v>87.9</v>
      </c>
      <c r="AS52" s="2">
        <v>55</v>
      </c>
      <c r="AT52" s="3">
        <v>2.7</v>
      </c>
      <c r="AU52" s="1" t="s">
        <v>98</v>
      </c>
      <c r="AV52" s="1" t="s">
        <v>98</v>
      </c>
      <c r="AW52" s="1" t="s">
        <v>98</v>
      </c>
      <c r="AX52" s="2">
        <v>48.9</v>
      </c>
      <c r="AY52" s="1">
        <v>396</v>
      </c>
      <c r="AZ52" s="1" t="s">
        <v>98</v>
      </c>
      <c r="BA52" s="1" t="s">
        <v>98</v>
      </c>
      <c r="BB52" s="1" t="s">
        <v>98</v>
      </c>
      <c r="BC52" s="1" t="s">
        <v>98</v>
      </c>
      <c r="BD52" s="1" t="s">
        <v>98</v>
      </c>
      <c r="BE52" s="1" t="s">
        <v>98</v>
      </c>
      <c r="BF52" s="1" t="s">
        <v>98</v>
      </c>
      <c r="BG52" s="3">
        <v>7.54</v>
      </c>
      <c r="BH52" s="14">
        <v>0.70399999999999996</v>
      </c>
      <c r="BI52" s="1" t="s">
        <v>98</v>
      </c>
      <c r="BJ52" s="4" t="s">
        <v>98</v>
      </c>
      <c r="BK52" s="4" t="s">
        <v>98</v>
      </c>
      <c r="BL52" s="4" t="s">
        <v>98</v>
      </c>
      <c r="BM52" s="4" t="s">
        <v>98</v>
      </c>
      <c r="BN52" s="4" t="s">
        <v>98</v>
      </c>
      <c r="BO52" s="4" t="s">
        <v>98</v>
      </c>
      <c r="BP52" s="4" t="s">
        <v>98</v>
      </c>
      <c r="BQ52" s="4" t="s">
        <v>98</v>
      </c>
      <c r="BR52" s="4" t="s">
        <v>98</v>
      </c>
      <c r="BS52" s="4" t="s">
        <v>98</v>
      </c>
      <c r="BT52" s="4" t="s">
        <v>98</v>
      </c>
      <c r="BU52" s="4" t="s">
        <v>98</v>
      </c>
      <c r="BV52" s="4" t="s">
        <v>98</v>
      </c>
      <c r="BW52" s="35" t="s">
        <v>98</v>
      </c>
      <c r="BX52" s="35" t="s">
        <v>98</v>
      </c>
      <c r="BY52" s="2">
        <v>50</v>
      </c>
      <c r="BZ52" s="1" t="s">
        <v>98</v>
      </c>
      <c r="CA52" s="2">
        <v>62.4</v>
      </c>
      <c r="CB52" s="2">
        <v>50.6</v>
      </c>
      <c r="CC52" s="2">
        <v>63</v>
      </c>
      <c r="CD52" s="1" t="s">
        <v>98</v>
      </c>
      <c r="CE52" s="11">
        <v>5.5</v>
      </c>
      <c r="CF52" s="1" t="s">
        <v>98</v>
      </c>
      <c r="CG52" s="4">
        <f>Beams!$B$11/F52</f>
        <v>240.68522483940041</v>
      </c>
      <c r="CH52" s="4">
        <f>Beams!$B$9/AO52</f>
        <v>102.18181818181819</v>
      </c>
      <c r="CI52" s="4">
        <f>Beams!$C$9/AS52</f>
        <v>204.36363636363637</v>
      </c>
      <c r="CJ52" s="4">
        <f>1.5*Beams!$B$8/(L52*T52)</f>
        <v>638.34620626987737</v>
      </c>
      <c r="CK52" s="45">
        <f xml:space="preserve"> 1.5*Beams!$C$8/((G52-T52)*Q52)</f>
        <v>841.96438380791608</v>
      </c>
      <c r="CL52" s="4">
        <f>Beams!$B$12*T52/AX52</f>
        <v>489.59509202453984</v>
      </c>
      <c r="CM52" s="4">
        <f>Beams!$B$12*Q52/AX52</f>
        <v>271.23108384458078</v>
      </c>
      <c r="CN52" s="4">
        <f t="shared" si="0"/>
        <v>1497.0067187694908</v>
      </c>
      <c r="CO52" s="4">
        <f t="shared" si="1"/>
        <v>1626.9211381605621</v>
      </c>
      <c r="CP52" s="4"/>
      <c r="CQ52" s="3">
        <f>MIN(Beams!$B$21:$B$22)/MAX(CN52:CP52)-1</f>
        <v>11.293158857480027</v>
      </c>
    </row>
    <row r="53" spans="1:95" x14ac:dyDescent="0.55000000000000004">
      <c r="A53" s="1" t="s">
        <v>680</v>
      </c>
      <c r="B53" s="1" t="s">
        <v>730</v>
      </c>
      <c r="C53" s="1" t="s">
        <v>730</v>
      </c>
      <c r="D53" s="1" t="s">
        <v>100</v>
      </c>
      <c r="E53" s="1">
        <v>143</v>
      </c>
      <c r="F53" s="2">
        <v>42</v>
      </c>
      <c r="G53" s="2">
        <v>18.899999999999999</v>
      </c>
      <c r="H53" s="11">
        <v>18.875</v>
      </c>
      <c r="I53" s="1" t="s">
        <v>98</v>
      </c>
      <c r="J53" s="1" t="s">
        <v>98</v>
      </c>
      <c r="K53" s="1" t="s">
        <v>98</v>
      </c>
      <c r="L53" s="2">
        <v>12.3</v>
      </c>
      <c r="M53" s="11">
        <v>12.25</v>
      </c>
      <c r="N53" s="11" t="s">
        <v>98</v>
      </c>
      <c r="O53" s="1" t="s">
        <v>98</v>
      </c>
      <c r="P53" s="1" t="s">
        <v>98</v>
      </c>
      <c r="Q53" s="3">
        <v>1.06</v>
      </c>
      <c r="R53" s="11">
        <v>1.0625</v>
      </c>
      <c r="S53" s="13">
        <v>0.5625</v>
      </c>
      <c r="T53" s="3">
        <v>1.93</v>
      </c>
      <c r="U53" s="13">
        <v>1.9375</v>
      </c>
      <c r="V53" s="1" t="s">
        <v>98</v>
      </c>
      <c r="W53" s="1" t="s">
        <v>98</v>
      </c>
      <c r="X53" s="1" t="s">
        <v>98</v>
      </c>
      <c r="Y53" s="3">
        <v>2.68</v>
      </c>
      <c r="Z53" s="13">
        <v>3.125</v>
      </c>
      <c r="AA53" s="13" t="s">
        <v>98</v>
      </c>
      <c r="AB53" s="1" t="s">
        <v>98</v>
      </c>
      <c r="AC53" s="3">
        <v>5.0199999999999996</v>
      </c>
      <c r="AD53" s="1" t="s">
        <v>98</v>
      </c>
      <c r="AE53" s="1" t="s">
        <v>98</v>
      </c>
      <c r="AF53" s="3">
        <v>1.71</v>
      </c>
      <c r="AG53" s="3">
        <v>3.19</v>
      </c>
      <c r="AH53" s="1" t="s">
        <v>98</v>
      </c>
      <c r="AI53" s="1" t="s">
        <v>98</v>
      </c>
      <c r="AJ53" s="1" t="s">
        <v>98</v>
      </c>
      <c r="AK53" s="1" t="s">
        <v>98</v>
      </c>
      <c r="AL53" s="2">
        <v>17.8</v>
      </c>
      <c r="AM53" s="1">
        <v>1360</v>
      </c>
      <c r="AN53" s="1">
        <v>175</v>
      </c>
      <c r="AO53" s="2">
        <v>98</v>
      </c>
      <c r="AP53" s="3">
        <v>5.69</v>
      </c>
      <c r="AQ53" s="1">
        <v>301</v>
      </c>
      <c r="AR53" s="2">
        <v>77.8</v>
      </c>
      <c r="AS53" s="2">
        <v>48.9</v>
      </c>
      <c r="AT53" s="3">
        <v>2.68</v>
      </c>
      <c r="AU53" s="1" t="s">
        <v>98</v>
      </c>
      <c r="AV53" s="1" t="s">
        <v>98</v>
      </c>
      <c r="AW53" s="1" t="s">
        <v>98</v>
      </c>
      <c r="AX53" s="2">
        <v>36.200000000000003</v>
      </c>
      <c r="AY53" s="1">
        <v>284</v>
      </c>
      <c r="AZ53" s="1" t="s">
        <v>98</v>
      </c>
      <c r="BA53" s="1" t="s">
        <v>98</v>
      </c>
      <c r="BB53" s="1" t="s">
        <v>98</v>
      </c>
      <c r="BC53" s="1" t="s">
        <v>98</v>
      </c>
      <c r="BD53" s="1" t="s">
        <v>98</v>
      </c>
      <c r="BE53" s="1" t="s">
        <v>98</v>
      </c>
      <c r="BF53" s="1" t="s">
        <v>98</v>
      </c>
      <c r="BG53" s="3">
        <v>7.48</v>
      </c>
      <c r="BH53" s="14">
        <v>0.70599999999999996</v>
      </c>
      <c r="BI53" s="1" t="s">
        <v>98</v>
      </c>
      <c r="BJ53" s="4" t="s">
        <v>98</v>
      </c>
      <c r="BK53" s="4" t="s">
        <v>98</v>
      </c>
      <c r="BL53" s="4" t="s">
        <v>98</v>
      </c>
      <c r="BM53" s="4" t="s">
        <v>98</v>
      </c>
      <c r="BN53" s="4" t="s">
        <v>98</v>
      </c>
      <c r="BO53" s="4" t="s">
        <v>98</v>
      </c>
      <c r="BP53" s="4" t="s">
        <v>98</v>
      </c>
      <c r="BQ53" s="4" t="s">
        <v>98</v>
      </c>
      <c r="BR53" s="4" t="s">
        <v>98</v>
      </c>
      <c r="BS53" s="4" t="s">
        <v>98</v>
      </c>
      <c r="BT53" s="4" t="s">
        <v>98</v>
      </c>
      <c r="BU53" s="4" t="s">
        <v>98</v>
      </c>
      <c r="BV53" s="4" t="s">
        <v>98</v>
      </c>
      <c r="BW53" s="35" t="s">
        <v>98</v>
      </c>
      <c r="BX53" s="35" t="s">
        <v>98</v>
      </c>
      <c r="BY53" s="2">
        <v>49.5</v>
      </c>
      <c r="BZ53" s="1" t="s">
        <v>98</v>
      </c>
      <c r="CA53" s="2">
        <v>61.8</v>
      </c>
      <c r="CB53" s="2">
        <v>50.1</v>
      </c>
      <c r="CC53" s="1">
        <v>62.4</v>
      </c>
      <c r="CD53" s="1" t="s">
        <v>98</v>
      </c>
      <c r="CE53" s="11">
        <v>5.5</v>
      </c>
      <c r="CF53" s="1" t="s">
        <v>98</v>
      </c>
      <c r="CG53" s="4">
        <f>Beams!$B$11/F53</f>
        <v>267.61904761904759</v>
      </c>
      <c r="CH53" s="4">
        <f>Beams!$B$9/AO53</f>
        <v>114.69387755102041</v>
      </c>
      <c r="CI53" s="4">
        <f>Beams!$C$9/AS53</f>
        <v>229.85685071574642</v>
      </c>
      <c r="CJ53" s="4">
        <f>1.5*Beams!$B$8/(L53*T53)</f>
        <v>710.22368254770629</v>
      </c>
      <c r="CK53" s="45">
        <f xml:space="preserve"> 1.5*Beams!$C$8/((G53-T53)*Q53)</f>
        <v>937.28110650315216</v>
      </c>
      <c r="CL53" s="4">
        <f>Beams!$B$12*T53/AX53</f>
        <v>599.25966850828729</v>
      </c>
      <c r="CM53" s="4">
        <f>Beams!$B$12*Q53/AX53</f>
        <v>329.12707182320446</v>
      </c>
      <c r="CN53" s="4">
        <f t="shared" si="0"/>
        <v>1722.0166442763993</v>
      </c>
      <c r="CO53" s="4">
        <f t="shared" si="1"/>
        <v>1826.2566469563249</v>
      </c>
      <c r="CP53" s="4"/>
      <c r="CQ53" s="3">
        <f>MIN(Beams!$B$21:$B$22)/MAX(CN53:CP53)-1</f>
        <v>9.951363289126089</v>
      </c>
    </row>
    <row r="54" spans="1:95" x14ac:dyDescent="0.55000000000000004">
      <c r="A54" s="1" t="s">
        <v>680</v>
      </c>
      <c r="B54" s="1" t="s">
        <v>731</v>
      </c>
      <c r="C54" s="1" t="s">
        <v>731</v>
      </c>
      <c r="D54" s="1" t="s">
        <v>100</v>
      </c>
      <c r="E54" s="4">
        <v>128</v>
      </c>
      <c r="F54" s="2">
        <v>37.6</v>
      </c>
      <c r="G54" s="2">
        <v>18.7</v>
      </c>
      <c r="H54" s="11">
        <v>18.625</v>
      </c>
      <c r="I54" s="1" t="s">
        <v>98</v>
      </c>
      <c r="J54" s="1" t="s">
        <v>98</v>
      </c>
      <c r="K54" s="1" t="s">
        <v>98</v>
      </c>
      <c r="L54" s="2">
        <v>12.2</v>
      </c>
      <c r="M54" s="11">
        <v>12.25</v>
      </c>
      <c r="N54" s="11" t="s">
        <v>98</v>
      </c>
      <c r="O54" s="1" t="s">
        <v>98</v>
      </c>
      <c r="P54" s="1" t="s">
        <v>98</v>
      </c>
      <c r="Q54" s="14">
        <v>0.96</v>
      </c>
      <c r="R54" s="11">
        <v>0.9375</v>
      </c>
      <c r="S54" s="13">
        <v>0.5</v>
      </c>
      <c r="T54" s="3">
        <v>1.73</v>
      </c>
      <c r="U54" s="13">
        <v>1.75</v>
      </c>
      <c r="V54" s="1" t="s">
        <v>98</v>
      </c>
      <c r="W54" s="1" t="s">
        <v>98</v>
      </c>
      <c r="X54" s="1" t="s">
        <v>98</v>
      </c>
      <c r="Y54" s="3">
        <v>2.48</v>
      </c>
      <c r="Z54" s="18">
        <v>2.9375</v>
      </c>
      <c r="AA54" s="13" t="s">
        <v>98</v>
      </c>
      <c r="AB54" s="1" t="s">
        <v>98</v>
      </c>
      <c r="AC54" s="3">
        <v>4.92</v>
      </c>
      <c r="AD54" s="1" t="s">
        <v>98</v>
      </c>
      <c r="AE54" s="1" t="s">
        <v>98</v>
      </c>
      <c r="AF54" s="3">
        <v>1.54</v>
      </c>
      <c r="AG54" s="3">
        <v>3.53</v>
      </c>
      <c r="AH54" s="1" t="s">
        <v>98</v>
      </c>
      <c r="AI54" s="1" t="s">
        <v>98</v>
      </c>
      <c r="AJ54" s="1" t="s">
        <v>98</v>
      </c>
      <c r="AK54" s="1" t="s">
        <v>98</v>
      </c>
      <c r="AL54" s="2">
        <v>19.5</v>
      </c>
      <c r="AM54" s="1">
        <v>1210</v>
      </c>
      <c r="AN54" s="1">
        <v>156</v>
      </c>
      <c r="AO54" s="2">
        <v>87.4</v>
      </c>
      <c r="AP54" s="3">
        <v>5.66</v>
      </c>
      <c r="AQ54" s="1">
        <v>264</v>
      </c>
      <c r="AR54" s="2">
        <v>68.5</v>
      </c>
      <c r="AS54" s="2">
        <v>43.2</v>
      </c>
      <c r="AT54" s="3">
        <v>2.65</v>
      </c>
      <c r="AU54" s="1" t="s">
        <v>98</v>
      </c>
      <c r="AV54" s="1" t="s">
        <v>98</v>
      </c>
      <c r="AW54" s="1" t="s">
        <v>98</v>
      </c>
      <c r="AX54" s="2">
        <v>26.4</v>
      </c>
      <c r="AY54" s="1">
        <v>205</v>
      </c>
      <c r="AZ54" s="1" t="s">
        <v>98</v>
      </c>
      <c r="BA54" s="1" t="s">
        <v>98</v>
      </c>
      <c r="BB54" s="1" t="s">
        <v>98</v>
      </c>
      <c r="BC54" s="1" t="s">
        <v>98</v>
      </c>
      <c r="BD54" s="1" t="s">
        <v>98</v>
      </c>
      <c r="BE54" s="1" t="s">
        <v>98</v>
      </c>
      <c r="BF54" s="1" t="s">
        <v>98</v>
      </c>
      <c r="BG54" s="3">
        <v>7.45</v>
      </c>
      <c r="BH54" s="14">
        <v>0.70299999999999996</v>
      </c>
      <c r="BI54" s="1" t="s">
        <v>98</v>
      </c>
      <c r="BJ54" s="4" t="s">
        <v>98</v>
      </c>
      <c r="BK54" s="4" t="s">
        <v>98</v>
      </c>
      <c r="BL54" s="4" t="s">
        <v>98</v>
      </c>
      <c r="BM54" s="4" t="s">
        <v>98</v>
      </c>
      <c r="BN54" s="4" t="s">
        <v>98</v>
      </c>
      <c r="BO54" s="4" t="s">
        <v>98</v>
      </c>
      <c r="BP54" s="4" t="s">
        <v>98</v>
      </c>
      <c r="BQ54" s="4" t="s">
        <v>98</v>
      </c>
      <c r="BR54" s="4" t="s">
        <v>98</v>
      </c>
      <c r="BS54" s="4" t="s">
        <v>98</v>
      </c>
      <c r="BT54" s="4" t="s">
        <v>98</v>
      </c>
      <c r="BU54" s="4" t="s">
        <v>98</v>
      </c>
      <c r="BV54" s="4" t="s">
        <v>98</v>
      </c>
      <c r="BW54" s="35" t="s">
        <v>98</v>
      </c>
      <c r="BX54" s="35" t="s">
        <v>98</v>
      </c>
      <c r="BY54" s="2">
        <v>48.6</v>
      </c>
      <c r="BZ54" s="1" t="s">
        <v>98</v>
      </c>
      <c r="CA54" s="2">
        <v>60.8</v>
      </c>
      <c r="CB54" s="2">
        <v>49.599999999999994</v>
      </c>
      <c r="CC54" s="1">
        <v>61.8</v>
      </c>
      <c r="CD54" s="1" t="s">
        <v>98</v>
      </c>
      <c r="CE54" s="11">
        <v>5.5</v>
      </c>
      <c r="CF54" s="1" t="s">
        <v>98</v>
      </c>
      <c r="CG54" s="4">
        <f>Beams!$B$11/F54</f>
        <v>298.93617021276594</v>
      </c>
      <c r="CH54" s="4">
        <f>Beams!$B$9/AO54</f>
        <v>128.60411899313499</v>
      </c>
      <c r="CI54" s="4">
        <f>Beams!$C$9/AS54</f>
        <v>260.18518518518516</v>
      </c>
      <c r="CJ54" s="4">
        <f>1.5*Beams!$B$8/(L54*T54)</f>
        <v>798.82497867904874</v>
      </c>
      <c r="CK54" s="45">
        <f xml:space="preserve"> 1.5*Beams!$C$8/((G54-T54)*Q54)</f>
        <v>1034.9145550972305</v>
      </c>
      <c r="CL54" s="4">
        <f>Beams!$B$12*T54/AX54</f>
        <v>736.56060606060612</v>
      </c>
      <c r="CM54" s="4">
        <f>Beams!$B$12*Q54/AX54</f>
        <v>408.72727272727275</v>
      </c>
      <c r="CN54" s="4">
        <f t="shared" si="0"/>
        <v>2003.7202766385069</v>
      </c>
      <c r="CO54" s="4">
        <f t="shared" si="1"/>
        <v>2046.2855830983033</v>
      </c>
      <c r="CP54" s="4"/>
      <c r="CQ54" s="3">
        <f>MIN(Beams!$B$21:$B$22)/MAX(CN54:CP54)-1</f>
        <v>8.773806825984563</v>
      </c>
    </row>
    <row r="55" spans="1:95" x14ac:dyDescent="0.55000000000000004">
      <c r="A55" s="1" t="s">
        <v>680</v>
      </c>
      <c r="B55" s="1" t="s">
        <v>732</v>
      </c>
      <c r="C55" s="1" t="s">
        <v>732</v>
      </c>
      <c r="D55" s="1" t="s">
        <v>100</v>
      </c>
      <c r="E55" s="4">
        <v>116</v>
      </c>
      <c r="F55" s="2">
        <v>34</v>
      </c>
      <c r="G55" s="2">
        <v>18.600000000000001</v>
      </c>
      <c r="H55" s="11">
        <v>18.5</v>
      </c>
      <c r="I55" s="1" t="s">
        <v>98</v>
      </c>
      <c r="J55" s="1" t="s">
        <v>98</v>
      </c>
      <c r="K55" s="1" t="s">
        <v>98</v>
      </c>
      <c r="L55" s="2">
        <v>12.1</v>
      </c>
      <c r="M55" s="11">
        <v>12.125</v>
      </c>
      <c r="N55" s="11" t="s">
        <v>98</v>
      </c>
      <c r="O55" s="1" t="s">
        <v>98</v>
      </c>
      <c r="P55" s="1" t="s">
        <v>98</v>
      </c>
      <c r="Q55" s="14">
        <v>0.87</v>
      </c>
      <c r="R55" s="11">
        <v>0.875</v>
      </c>
      <c r="S55" s="13">
        <v>0.4375</v>
      </c>
      <c r="T55" s="3">
        <v>1.57</v>
      </c>
      <c r="U55" s="13">
        <v>1.5625</v>
      </c>
      <c r="V55" s="1" t="s">
        <v>98</v>
      </c>
      <c r="W55" s="1" t="s">
        <v>98</v>
      </c>
      <c r="X55" s="1" t="s">
        <v>98</v>
      </c>
      <c r="Y55" s="3">
        <v>2.3199999999999998</v>
      </c>
      <c r="Z55" s="18">
        <v>2.8125</v>
      </c>
      <c r="AA55" s="13" t="s">
        <v>98</v>
      </c>
      <c r="AB55" s="1" t="s">
        <v>98</v>
      </c>
      <c r="AC55" s="3">
        <v>4.82</v>
      </c>
      <c r="AD55" s="1" t="s">
        <v>98</v>
      </c>
      <c r="AE55" s="1" t="s">
        <v>98</v>
      </c>
      <c r="AF55" s="3">
        <v>1.4</v>
      </c>
      <c r="AG55" s="3">
        <v>3.86</v>
      </c>
      <c r="AH55" s="1" t="s">
        <v>98</v>
      </c>
      <c r="AI55" s="1" t="s">
        <v>98</v>
      </c>
      <c r="AJ55" s="1" t="s">
        <v>98</v>
      </c>
      <c r="AK55" s="1" t="s">
        <v>98</v>
      </c>
      <c r="AL55" s="2">
        <v>21.4</v>
      </c>
      <c r="AM55" s="1">
        <v>1080</v>
      </c>
      <c r="AN55" s="1">
        <v>140</v>
      </c>
      <c r="AO55" s="2">
        <v>78.5</v>
      </c>
      <c r="AP55" s="3">
        <v>5.63</v>
      </c>
      <c r="AQ55" s="1">
        <v>234</v>
      </c>
      <c r="AR55" s="2">
        <v>60.9</v>
      </c>
      <c r="AS55" s="2">
        <v>38.6</v>
      </c>
      <c r="AT55" s="3">
        <v>2.62</v>
      </c>
      <c r="AU55" s="1" t="s">
        <v>98</v>
      </c>
      <c r="AV55" s="1" t="s">
        <v>98</v>
      </c>
      <c r="AW55" s="1" t="s">
        <v>98</v>
      </c>
      <c r="AX55" s="2">
        <v>19.7</v>
      </c>
      <c r="AY55" s="1">
        <v>151</v>
      </c>
      <c r="AZ55" s="1" t="s">
        <v>98</v>
      </c>
      <c r="BA55" s="1" t="s">
        <v>98</v>
      </c>
      <c r="BB55" s="1" t="s">
        <v>98</v>
      </c>
      <c r="BC55" s="1" t="s">
        <v>98</v>
      </c>
      <c r="BD55" s="1" t="s">
        <v>98</v>
      </c>
      <c r="BE55" s="1" t="s">
        <v>98</v>
      </c>
      <c r="BF55" s="1" t="s">
        <v>98</v>
      </c>
      <c r="BG55" s="3">
        <v>7.4</v>
      </c>
      <c r="BH55" s="14">
        <v>0.70299999999999996</v>
      </c>
      <c r="BI55" s="1" t="s">
        <v>98</v>
      </c>
      <c r="BJ55" s="4" t="s">
        <v>98</v>
      </c>
      <c r="BK55" s="4" t="s">
        <v>98</v>
      </c>
      <c r="BL55" s="4" t="s">
        <v>98</v>
      </c>
      <c r="BM55" s="4" t="s">
        <v>98</v>
      </c>
      <c r="BN55" s="4" t="s">
        <v>98</v>
      </c>
      <c r="BO55" s="4" t="s">
        <v>98</v>
      </c>
      <c r="BP55" s="4" t="s">
        <v>98</v>
      </c>
      <c r="BQ55" s="4" t="s">
        <v>98</v>
      </c>
      <c r="BR55" s="4" t="s">
        <v>98</v>
      </c>
      <c r="BS55" s="4" t="s">
        <v>98</v>
      </c>
      <c r="BT55" s="4" t="s">
        <v>98</v>
      </c>
      <c r="BU55" s="4" t="s">
        <v>98</v>
      </c>
      <c r="BV55" s="4" t="s">
        <v>98</v>
      </c>
      <c r="BW55" s="35" t="s">
        <v>98</v>
      </c>
      <c r="BX55" s="35" t="s">
        <v>98</v>
      </c>
      <c r="BY55" s="2">
        <v>48.3</v>
      </c>
      <c r="BZ55" s="1" t="s">
        <v>98</v>
      </c>
      <c r="CA55" s="2">
        <v>60.4</v>
      </c>
      <c r="CB55" s="2">
        <v>49.300000000000004</v>
      </c>
      <c r="CC55" s="1">
        <v>61.400000000000006</v>
      </c>
      <c r="CD55" s="1" t="s">
        <v>98</v>
      </c>
      <c r="CE55" s="11">
        <v>5.5</v>
      </c>
      <c r="CF55" s="1" t="s">
        <v>98</v>
      </c>
      <c r="CG55" s="4">
        <f>Beams!$B$11/F55</f>
        <v>330.58823529411762</v>
      </c>
      <c r="CH55" s="4">
        <f>Beams!$B$9/AO55</f>
        <v>143.18471337579618</v>
      </c>
      <c r="CI55" s="4">
        <f>Beams!$C$9/AS55</f>
        <v>291.19170984455957</v>
      </c>
      <c r="CJ55" s="4">
        <f>1.5*Beams!$B$8/(L55*T55)</f>
        <v>887.50855398220767</v>
      </c>
      <c r="CK55" s="45">
        <f xml:space="preserve"> 1.5*Beams!$C$8/((G55-T55)*Q55)</f>
        <v>1137.9512827262236</v>
      </c>
      <c r="CL55" s="4">
        <f>Beams!$B$12*T55/AX55</f>
        <v>895.7766497461929</v>
      </c>
      <c r="CM55" s="4">
        <f>Beams!$B$12*Q55/AX55</f>
        <v>496.38578680203045</v>
      </c>
      <c r="CN55" s="4">
        <f t="shared" si="0"/>
        <v>2314.1807724640857</v>
      </c>
      <c r="CO55" s="4">
        <f t="shared" si="1"/>
        <v>2282.3599283128306</v>
      </c>
      <c r="CP55" s="4"/>
      <c r="CQ55" s="3">
        <f>MIN(Beams!$B$21:$B$22)/MAX(CN55:CP55)-1</f>
        <v>7.6423671987838997</v>
      </c>
    </row>
    <row r="56" spans="1:95" x14ac:dyDescent="0.55000000000000004">
      <c r="A56" s="1" t="s">
        <v>680</v>
      </c>
      <c r="B56" s="1" t="s">
        <v>733</v>
      </c>
      <c r="C56" s="1" t="s">
        <v>733</v>
      </c>
      <c r="D56" s="1" t="s">
        <v>100</v>
      </c>
      <c r="E56" s="4">
        <v>105</v>
      </c>
      <c r="F56" s="2">
        <v>30.9</v>
      </c>
      <c r="G56" s="2">
        <v>18.3</v>
      </c>
      <c r="H56" s="11">
        <v>18.25</v>
      </c>
      <c r="I56" s="1" t="s">
        <v>98</v>
      </c>
      <c r="J56" s="1" t="s">
        <v>98</v>
      </c>
      <c r="K56" s="1" t="s">
        <v>98</v>
      </c>
      <c r="L56" s="2">
        <v>12.2</v>
      </c>
      <c r="M56" s="11">
        <v>12.125</v>
      </c>
      <c r="N56" s="11" t="s">
        <v>98</v>
      </c>
      <c r="O56" s="1" t="s">
        <v>98</v>
      </c>
      <c r="P56" s="1" t="s">
        <v>98</v>
      </c>
      <c r="Q56" s="14">
        <v>0.83</v>
      </c>
      <c r="R56" s="11">
        <v>0.8125</v>
      </c>
      <c r="S56" s="13">
        <v>0.4375</v>
      </c>
      <c r="T56" s="3">
        <v>1.36</v>
      </c>
      <c r="U56" s="13">
        <v>1.375</v>
      </c>
      <c r="V56" s="1" t="s">
        <v>98</v>
      </c>
      <c r="W56" s="1" t="s">
        <v>98</v>
      </c>
      <c r="X56" s="1" t="s">
        <v>98</v>
      </c>
      <c r="Y56" s="3">
        <v>2.11</v>
      </c>
      <c r="Z56" s="18">
        <v>2.625</v>
      </c>
      <c r="AA56" s="13" t="s">
        <v>98</v>
      </c>
      <c r="AB56" s="1" t="s">
        <v>98</v>
      </c>
      <c r="AC56" s="3">
        <v>4.87</v>
      </c>
      <c r="AD56" s="1" t="s">
        <v>98</v>
      </c>
      <c r="AE56" s="1" t="s">
        <v>98</v>
      </c>
      <c r="AF56" s="3">
        <v>1.27</v>
      </c>
      <c r="AG56" s="3">
        <v>4.4800000000000004</v>
      </c>
      <c r="AH56" s="1" t="s">
        <v>98</v>
      </c>
      <c r="AI56" s="1" t="s">
        <v>98</v>
      </c>
      <c r="AJ56" s="1" t="s">
        <v>98</v>
      </c>
      <c r="AK56" s="1" t="s">
        <v>98</v>
      </c>
      <c r="AL56" s="2">
        <v>22</v>
      </c>
      <c r="AM56" s="1">
        <v>985</v>
      </c>
      <c r="AN56" s="1">
        <v>131</v>
      </c>
      <c r="AO56" s="2">
        <v>73.099999999999994</v>
      </c>
      <c r="AP56" s="3">
        <v>5.65</v>
      </c>
      <c r="AQ56" s="1">
        <v>206</v>
      </c>
      <c r="AR56" s="2">
        <v>53.4</v>
      </c>
      <c r="AS56" s="2">
        <v>33.799999999999997</v>
      </c>
      <c r="AT56" s="3">
        <v>2.58</v>
      </c>
      <c r="AU56" s="1" t="s">
        <v>98</v>
      </c>
      <c r="AV56" s="1" t="s">
        <v>98</v>
      </c>
      <c r="AW56" s="1" t="s">
        <v>98</v>
      </c>
      <c r="AX56" s="2">
        <v>13.9</v>
      </c>
      <c r="AY56" s="1">
        <v>119</v>
      </c>
      <c r="AZ56" s="1" t="s">
        <v>98</v>
      </c>
      <c r="BA56" s="1" t="s">
        <v>98</v>
      </c>
      <c r="BB56" s="1" t="s">
        <v>98</v>
      </c>
      <c r="BC56" s="1" t="s">
        <v>98</v>
      </c>
      <c r="BD56" s="1" t="s">
        <v>98</v>
      </c>
      <c r="BE56" s="1" t="s">
        <v>98</v>
      </c>
      <c r="BF56" s="1" t="s">
        <v>98</v>
      </c>
      <c r="BG56" s="3">
        <v>7.49</v>
      </c>
      <c r="BH56" s="14">
        <v>0.68700000000000006</v>
      </c>
      <c r="BI56" s="1" t="s">
        <v>98</v>
      </c>
      <c r="BJ56" s="4" t="s">
        <v>98</v>
      </c>
      <c r="BK56" s="4" t="s">
        <v>98</v>
      </c>
      <c r="BL56" s="4" t="s">
        <v>98</v>
      </c>
      <c r="BM56" s="4" t="s">
        <v>98</v>
      </c>
      <c r="BN56" s="4" t="s">
        <v>98</v>
      </c>
      <c r="BO56" s="4" t="s">
        <v>98</v>
      </c>
      <c r="BP56" s="4" t="s">
        <v>98</v>
      </c>
      <c r="BQ56" s="4" t="s">
        <v>98</v>
      </c>
      <c r="BR56" s="4" t="s">
        <v>98</v>
      </c>
      <c r="BS56" s="4" t="s">
        <v>98</v>
      </c>
      <c r="BT56" s="4" t="s">
        <v>98</v>
      </c>
      <c r="BU56" s="4" t="s">
        <v>98</v>
      </c>
      <c r="BV56" s="4" t="s">
        <v>98</v>
      </c>
      <c r="BW56" s="35" t="s">
        <v>98</v>
      </c>
      <c r="BX56" s="35" t="s">
        <v>98</v>
      </c>
      <c r="BY56" s="2">
        <v>47.8</v>
      </c>
      <c r="BZ56" s="1" t="s">
        <v>98</v>
      </c>
      <c r="CA56" s="2">
        <v>60</v>
      </c>
      <c r="CB56" s="2">
        <v>48.8</v>
      </c>
      <c r="CC56" s="2">
        <v>61</v>
      </c>
      <c r="CD56" s="1" t="s">
        <v>98</v>
      </c>
      <c r="CE56" s="11">
        <v>5.5</v>
      </c>
      <c r="CF56" s="1" t="s">
        <v>98</v>
      </c>
      <c r="CG56" s="4">
        <f>Beams!$B$11/F56</f>
        <v>363.75404530744339</v>
      </c>
      <c r="CH56" s="4">
        <f>Beams!$B$9/AO56</f>
        <v>153.76196990424077</v>
      </c>
      <c r="CI56" s="4">
        <f>Beams!$C$9/AS56</f>
        <v>332.54437869822488</v>
      </c>
      <c r="CJ56" s="4">
        <f>1.5*Beams!$B$8/(L56*T56)</f>
        <v>1016.1523625843781</v>
      </c>
      <c r="CK56" s="45">
        <f xml:space="preserve"> 1.5*Beams!$C$8/((G56-T56)*Q56)</f>
        <v>1199.1294576179571</v>
      </c>
      <c r="CL56" s="4">
        <f>Beams!$B$12*T56/AX56</f>
        <v>1099.7410071942447</v>
      </c>
      <c r="CM56" s="4">
        <f>Beams!$B$12*Q56/AX56</f>
        <v>671.16546762589917</v>
      </c>
      <c r="CN56" s="4">
        <f t="shared" si="0"/>
        <v>2729.2105807294433</v>
      </c>
      <c r="CO56" s="4">
        <f t="shared" si="1"/>
        <v>2527.395160333293</v>
      </c>
      <c r="CP56" s="4"/>
      <c r="CQ56" s="3">
        <f>MIN(Beams!$B$21:$B$22)/MAX(CN56:CP56)-1</f>
        <v>6.3281263605003861</v>
      </c>
    </row>
    <row r="57" spans="1:95" x14ac:dyDescent="0.55000000000000004">
      <c r="A57" s="1" t="s">
        <v>680</v>
      </c>
      <c r="B57" s="1" t="s">
        <v>734</v>
      </c>
      <c r="C57" s="1" t="s">
        <v>734</v>
      </c>
      <c r="D57" s="1" t="s">
        <v>100</v>
      </c>
      <c r="E57" s="2">
        <v>97</v>
      </c>
      <c r="F57" s="2">
        <v>28.5</v>
      </c>
      <c r="G57" s="2">
        <v>18.2</v>
      </c>
      <c r="H57" s="11">
        <v>18.125</v>
      </c>
      <c r="I57" s="1" t="s">
        <v>98</v>
      </c>
      <c r="J57" s="1" t="s">
        <v>98</v>
      </c>
      <c r="K57" s="1" t="s">
        <v>98</v>
      </c>
      <c r="L57" s="2">
        <v>12.1</v>
      </c>
      <c r="M57" s="11">
        <v>12.125</v>
      </c>
      <c r="N57" s="11" t="s">
        <v>98</v>
      </c>
      <c r="O57" s="1" t="s">
        <v>98</v>
      </c>
      <c r="P57" s="1" t="s">
        <v>98</v>
      </c>
      <c r="Q57" s="14">
        <v>0.76500000000000001</v>
      </c>
      <c r="R57" s="11">
        <v>0.75</v>
      </c>
      <c r="S57" s="13">
        <v>0.375</v>
      </c>
      <c r="T57" s="3">
        <v>1.26</v>
      </c>
      <c r="U57" s="13">
        <v>1.25</v>
      </c>
      <c r="V57" s="1" t="s">
        <v>98</v>
      </c>
      <c r="W57" s="1" t="s">
        <v>98</v>
      </c>
      <c r="X57" s="1" t="s">
        <v>98</v>
      </c>
      <c r="Y57" s="3">
        <v>2.0099999999999998</v>
      </c>
      <c r="Z57" s="18">
        <v>2.5</v>
      </c>
      <c r="AA57" s="13" t="s">
        <v>98</v>
      </c>
      <c r="AB57" s="1" t="s">
        <v>98</v>
      </c>
      <c r="AC57" s="3">
        <v>4.8</v>
      </c>
      <c r="AD57" s="1" t="s">
        <v>98</v>
      </c>
      <c r="AE57" s="1" t="s">
        <v>98</v>
      </c>
      <c r="AF57" s="3">
        <v>1.18</v>
      </c>
      <c r="AG57" s="3">
        <v>4.8099999999999996</v>
      </c>
      <c r="AH57" s="1" t="s">
        <v>98</v>
      </c>
      <c r="AI57" s="1" t="s">
        <v>98</v>
      </c>
      <c r="AJ57" s="1" t="s">
        <v>98</v>
      </c>
      <c r="AK57" s="1" t="s">
        <v>98</v>
      </c>
      <c r="AL57" s="2">
        <v>23.8</v>
      </c>
      <c r="AM57" s="1">
        <v>901</v>
      </c>
      <c r="AN57" s="1">
        <v>120</v>
      </c>
      <c r="AO57" s="2">
        <v>67</v>
      </c>
      <c r="AP57" s="3">
        <v>5.62</v>
      </c>
      <c r="AQ57" s="1">
        <v>187</v>
      </c>
      <c r="AR57" s="2">
        <v>48.8</v>
      </c>
      <c r="AS57" s="2">
        <v>30.9</v>
      </c>
      <c r="AT57" s="3">
        <v>2.56</v>
      </c>
      <c r="AU57" s="1" t="s">
        <v>98</v>
      </c>
      <c r="AV57" s="1" t="s">
        <v>98</v>
      </c>
      <c r="AW57" s="1" t="s">
        <v>98</v>
      </c>
      <c r="AX57" s="2">
        <v>11.1</v>
      </c>
      <c r="AY57" s="2">
        <v>92.7</v>
      </c>
      <c r="AZ57" s="1" t="s">
        <v>98</v>
      </c>
      <c r="BA57" s="1" t="s">
        <v>98</v>
      </c>
      <c r="BB57" s="1" t="s">
        <v>98</v>
      </c>
      <c r="BC57" s="1" t="s">
        <v>98</v>
      </c>
      <c r="BD57" s="1" t="s">
        <v>98</v>
      </c>
      <c r="BE57" s="1" t="s">
        <v>98</v>
      </c>
      <c r="BF57" s="1" t="s">
        <v>98</v>
      </c>
      <c r="BG57" s="3">
        <v>7.45</v>
      </c>
      <c r="BH57" s="14">
        <v>0.68799999999999994</v>
      </c>
      <c r="BI57" s="1" t="s">
        <v>98</v>
      </c>
      <c r="BJ57" s="4" t="s">
        <v>98</v>
      </c>
      <c r="BK57" s="4" t="s">
        <v>98</v>
      </c>
      <c r="BL57" s="4" t="s">
        <v>98</v>
      </c>
      <c r="BM57" s="4" t="s">
        <v>98</v>
      </c>
      <c r="BN57" s="4" t="s">
        <v>98</v>
      </c>
      <c r="BO57" s="4" t="s">
        <v>98</v>
      </c>
      <c r="BP57" s="4" t="s">
        <v>98</v>
      </c>
      <c r="BQ57" s="4" t="s">
        <v>98</v>
      </c>
      <c r="BR57" s="4" t="s">
        <v>98</v>
      </c>
      <c r="BS57" s="4" t="s">
        <v>98</v>
      </c>
      <c r="BT57" s="4" t="s">
        <v>98</v>
      </c>
      <c r="BU57" s="4" t="s">
        <v>98</v>
      </c>
      <c r="BV57" s="4" t="s">
        <v>98</v>
      </c>
      <c r="BW57" s="35" t="s">
        <v>98</v>
      </c>
      <c r="BX57" s="35" t="s">
        <v>98</v>
      </c>
      <c r="BY57" s="2">
        <v>47.5</v>
      </c>
      <c r="BZ57" s="1" t="s">
        <v>98</v>
      </c>
      <c r="CA57" s="2">
        <v>59.6</v>
      </c>
      <c r="CB57" s="2">
        <v>48.499999999999993</v>
      </c>
      <c r="CC57" s="1">
        <v>60.599999999999994</v>
      </c>
      <c r="CD57" s="1" t="s">
        <v>98</v>
      </c>
      <c r="CE57" s="11">
        <v>5.5</v>
      </c>
      <c r="CF57" s="1" t="s">
        <v>98</v>
      </c>
      <c r="CG57" s="4">
        <f>Beams!$B$11/F57</f>
        <v>394.38596491228071</v>
      </c>
      <c r="CH57" s="4">
        <f>Beams!$B$9/AO57</f>
        <v>167.76119402985074</v>
      </c>
      <c r="CI57" s="4">
        <f>Beams!$C$9/AS57</f>
        <v>363.75404530744339</v>
      </c>
      <c r="CJ57" s="4">
        <f>1.5*Beams!$B$8/(L57*T57)</f>
        <v>1105.8638331365603</v>
      </c>
      <c r="CK57" s="45">
        <f xml:space="preserve"> 1.5*Beams!$C$8/((G57-T57)*Q57)</f>
        <v>1301.0162742783066</v>
      </c>
      <c r="CL57" s="4">
        <f>Beams!$B$12*T57/AX57</f>
        <v>1275.8918918918919</v>
      </c>
      <c r="CM57" s="4">
        <f>Beams!$B$12*Q57/AX57</f>
        <v>774.64864864864876</v>
      </c>
      <c r="CN57" s="4">
        <f t="shared" si="0"/>
        <v>3067.5393806332277</v>
      </c>
      <c r="CO57" s="4">
        <f t="shared" si="1"/>
        <v>2781.2703328517641</v>
      </c>
      <c r="CP57" s="4"/>
      <c r="CQ57" s="3">
        <f>MIN(Beams!$B$21:$B$22)/MAX(CN57:CP57)-1</f>
        <v>5.5198836977510712</v>
      </c>
    </row>
    <row r="58" spans="1:95" x14ac:dyDescent="0.55000000000000004">
      <c r="A58" s="1" t="s">
        <v>680</v>
      </c>
      <c r="B58" s="1" t="s">
        <v>735</v>
      </c>
      <c r="C58" s="1" t="s">
        <v>735</v>
      </c>
      <c r="D58" s="1" t="s">
        <v>100</v>
      </c>
      <c r="E58" s="2">
        <v>91</v>
      </c>
      <c r="F58" s="2">
        <v>26.8</v>
      </c>
      <c r="G58" s="2">
        <v>18.2</v>
      </c>
      <c r="H58" s="11">
        <v>18.125</v>
      </c>
      <c r="I58" s="1" t="s">
        <v>98</v>
      </c>
      <c r="J58" s="1" t="s">
        <v>98</v>
      </c>
      <c r="K58" s="1" t="s">
        <v>98</v>
      </c>
      <c r="L58" s="2">
        <v>12.1</v>
      </c>
      <c r="M58" s="11">
        <v>12.125</v>
      </c>
      <c r="N58" s="11" t="s">
        <v>98</v>
      </c>
      <c r="O58" s="1" t="s">
        <v>98</v>
      </c>
      <c r="P58" s="1" t="s">
        <v>98</v>
      </c>
      <c r="Q58" s="14">
        <v>0.72499999999999998</v>
      </c>
      <c r="R58" s="11">
        <v>0.75</v>
      </c>
      <c r="S58" s="13">
        <v>0.375</v>
      </c>
      <c r="T58" s="3">
        <v>1.18</v>
      </c>
      <c r="U58" s="13">
        <v>1.1875</v>
      </c>
      <c r="V58" s="1" t="s">
        <v>98</v>
      </c>
      <c r="W58" s="1" t="s">
        <v>98</v>
      </c>
      <c r="X58" s="1" t="s">
        <v>98</v>
      </c>
      <c r="Y58" s="3">
        <v>1.93</v>
      </c>
      <c r="Z58" s="18">
        <v>2.375</v>
      </c>
      <c r="AA58" s="13" t="s">
        <v>98</v>
      </c>
      <c r="AB58" s="1" t="s">
        <v>98</v>
      </c>
      <c r="AC58" s="3">
        <v>4.7699999999999996</v>
      </c>
      <c r="AD58" s="1" t="s">
        <v>98</v>
      </c>
      <c r="AE58" s="1" t="s">
        <v>98</v>
      </c>
      <c r="AF58" s="3">
        <v>1.1100000000000001</v>
      </c>
      <c r="AG58" s="3">
        <v>5.12</v>
      </c>
      <c r="AH58" s="1" t="s">
        <v>98</v>
      </c>
      <c r="AI58" s="1" t="s">
        <v>98</v>
      </c>
      <c r="AJ58" s="1" t="s">
        <v>98</v>
      </c>
      <c r="AK58" s="1" t="s">
        <v>98</v>
      </c>
      <c r="AL58" s="2">
        <v>25.1</v>
      </c>
      <c r="AM58" s="1">
        <v>845</v>
      </c>
      <c r="AN58" s="1">
        <v>113</v>
      </c>
      <c r="AO58" s="2">
        <v>63.1</v>
      </c>
      <c r="AP58" s="3">
        <v>5.62</v>
      </c>
      <c r="AQ58" s="1">
        <v>174</v>
      </c>
      <c r="AR58" s="2">
        <v>45.3</v>
      </c>
      <c r="AS58" s="2">
        <v>28.8</v>
      </c>
      <c r="AT58" s="3">
        <v>2.5499999999999998</v>
      </c>
      <c r="AU58" s="1" t="s">
        <v>98</v>
      </c>
      <c r="AV58" s="1" t="s">
        <v>98</v>
      </c>
      <c r="AW58" s="1" t="s">
        <v>98</v>
      </c>
      <c r="AX58" s="3">
        <v>9.1999999999999993</v>
      </c>
      <c r="AY58" s="2">
        <v>77.599999999999994</v>
      </c>
      <c r="AZ58" s="1" t="s">
        <v>98</v>
      </c>
      <c r="BA58" s="1" t="s">
        <v>98</v>
      </c>
      <c r="BB58" s="1" t="s">
        <v>98</v>
      </c>
      <c r="BC58" s="1" t="s">
        <v>98</v>
      </c>
      <c r="BD58" s="1" t="s">
        <v>98</v>
      </c>
      <c r="BE58" s="1" t="s">
        <v>98</v>
      </c>
      <c r="BF58" s="1" t="s">
        <v>98</v>
      </c>
      <c r="BG58" s="3">
        <v>7.45</v>
      </c>
      <c r="BH58" s="14">
        <v>0.68500000000000005</v>
      </c>
      <c r="BI58" s="1" t="s">
        <v>98</v>
      </c>
      <c r="BJ58" s="4" t="s">
        <v>98</v>
      </c>
      <c r="BK58" s="4" t="s">
        <v>98</v>
      </c>
      <c r="BL58" s="4" t="s">
        <v>98</v>
      </c>
      <c r="BM58" s="4" t="s">
        <v>98</v>
      </c>
      <c r="BN58" s="4" t="s">
        <v>98</v>
      </c>
      <c r="BO58" s="4" t="s">
        <v>98</v>
      </c>
      <c r="BP58" s="4" t="s">
        <v>98</v>
      </c>
      <c r="BQ58" s="4" t="s">
        <v>98</v>
      </c>
      <c r="BR58" s="4" t="s">
        <v>98</v>
      </c>
      <c r="BS58" s="4" t="s">
        <v>98</v>
      </c>
      <c r="BT58" s="4" t="s">
        <v>98</v>
      </c>
      <c r="BU58" s="4" t="s">
        <v>98</v>
      </c>
      <c r="BV58" s="4" t="s">
        <v>98</v>
      </c>
      <c r="BW58" s="35" t="s">
        <v>98</v>
      </c>
      <c r="BX58" s="35" t="s">
        <v>98</v>
      </c>
      <c r="BY58" s="2">
        <v>47.5</v>
      </c>
      <c r="BZ58" s="1" t="s">
        <v>98</v>
      </c>
      <c r="CA58" s="2">
        <v>59.6</v>
      </c>
      <c r="CB58" s="2">
        <v>48.499999999999993</v>
      </c>
      <c r="CC58" s="1">
        <v>60.599999999999994</v>
      </c>
      <c r="CD58" s="1" t="s">
        <v>98</v>
      </c>
      <c r="CE58" s="11">
        <v>5.5</v>
      </c>
      <c r="CF58" s="1" t="s">
        <v>98</v>
      </c>
      <c r="CG58" s="4">
        <f>Beams!$B$11/F58</f>
        <v>419.40298507462683</v>
      </c>
      <c r="CH58" s="4">
        <f>Beams!$B$9/AO58</f>
        <v>178.12995245641838</v>
      </c>
      <c r="CI58" s="4">
        <f>Beams!$C$9/AS58</f>
        <v>390.27777777777777</v>
      </c>
      <c r="CJ58" s="4">
        <f>1.5*Beams!$B$8/(L58*T58)</f>
        <v>1180.8376523322595</v>
      </c>
      <c r="CK58" s="45">
        <f xml:space="preserve"> 1.5*Beams!$C$8/((G58-T58)*Q58)</f>
        <v>1366.3438550994774</v>
      </c>
      <c r="CL58" s="4">
        <f>Beams!$B$12*T58/AX58</f>
        <v>1441.6521739130435</v>
      </c>
      <c r="CM58" s="4">
        <f>Beams!$B$12*Q58/AX58</f>
        <v>885.76086956521749</v>
      </c>
      <c r="CN58" s="4">
        <f t="shared" si="0"/>
        <v>3375.4978394927507</v>
      </c>
      <c r="CO58" s="4">
        <f t="shared" si="1"/>
        <v>2988.3395982622233</v>
      </c>
      <c r="CP58" s="4"/>
      <c r="CQ58" s="3">
        <f>MIN(Beams!$B$21:$B$22)/MAX(CN58:CP58)-1</f>
        <v>4.9250519333780636</v>
      </c>
    </row>
    <row r="59" spans="1:95" x14ac:dyDescent="0.55000000000000004">
      <c r="A59" s="1" t="s">
        <v>680</v>
      </c>
      <c r="B59" s="1" t="s">
        <v>736</v>
      </c>
      <c r="C59" s="1" t="s">
        <v>736</v>
      </c>
      <c r="D59" s="1" t="s">
        <v>100</v>
      </c>
      <c r="E59" s="2">
        <v>85</v>
      </c>
      <c r="F59" s="2">
        <v>25</v>
      </c>
      <c r="G59" s="2">
        <v>18.100000000000001</v>
      </c>
      <c r="H59" s="11">
        <v>18</v>
      </c>
      <c r="I59" s="1" t="s">
        <v>98</v>
      </c>
      <c r="J59" s="1" t="s">
        <v>98</v>
      </c>
      <c r="K59" s="1" t="s">
        <v>98</v>
      </c>
      <c r="L59" s="2">
        <v>12</v>
      </c>
      <c r="M59" s="11">
        <v>12</v>
      </c>
      <c r="N59" s="11" t="s">
        <v>98</v>
      </c>
      <c r="O59" s="1" t="s">
        <v>98</v>
      </c>
      <c r="P59" s="1" t="s">
        <v>98</v>
      </c>
      <c r="Q59" s="14">
        <v>0.68</v>
      </c>
      <c r="R59" s="11">
        <v>0.6875</v>
      </c>
      <c r="S59" s="13">
        <v>0.375</v>
      </c>
      <c r="T59" s="3">
        <v>1.1000000000000001</v>
      </c>
      <c r="U59" s="13">
        <v>1.125</v>
      </c>
      <c r="V59" s="1" t="s">
        <v>98</v>
      </c>
      <c r="W59" s="1" t="s">
        <v>98</v>
      </c>
      <c r="X59" s="1" t="s">
        <v>98</v>
      </c>
      <c r="Y59" s="3">
        <v>1.85</v>
      </c>
      <c r="Z59" s="18">
        <v>2.375</v>
      </c>
      <c r="AA59" s="13" t="s">
        <v>98</v>
      </c>
      <c r="AB59" s="1" t="s">
        <v>98</v>
      </c>
      <c r="AC59" s="3">
        <v>4.7300000000000004</v>
      </c>
      <c r="AD59" s="1" t="s">
        <v>98</v>
      </c>
      <c r="AE59" s="1" t="s">
        <v>98</v>
      </c>
      <c r="AF59" s="3">
        <v>1.04</v>
      </c>
      <c r="AG59" s="3">
        <v>5.47</v>
      </c>
      <c r="AH59" s="1" t="s">
        <v>98</v>
      </c>
      <c r="AI59" s="1" t="s">
        <v>98</v>
      </c>
      <c r="AJ59" s="1" t="s">
        <v>98</v>
      </c>
      <c r="AK59" s="1" t="s">
        <v>98</v>
      </c>
      <c r="AL59" s="2">
        <v>26.6</v>
      </c>
      <c r="AM59" s="1">
        <v>786</v>
      </c>
      <c r="AN59" s="1">
        <v>105</v>
      </c>
      <c r="AO59" s="2">
        <v>58.9</v>
      </c>
      <c r="AP59" s="3">
        <v>5.61</v>
      </c>
      <c r="AQ59" s="1">
        <v>160</v>
      </c>
      <c r="AR59" s="2">
        <v>41.8</v>
      </c>
      <c r="AS59" s="2">
        <v>26.6</v>
      </c>
      <c r="AT59" s="3">
        <v>2.5299999999999998</v>
      </c>
      <c r="AU59" s="1" t="s">
        <v>98</v>
      </c>
      <c r="AV59" s="1" t="s">
        <v>98</v>
      </c>
      <c r="AW59" s="1" t="s">
        <v>98</v>
      </c>
      <c r="AX59" s="3">
        <v>7.51</v>
      </c>
      <c r="AY59" s="2">
        <v>63.2</v>
      </c>
      <c r="AZ59" s="1" t="s">
        <v>98</v>
      </c>
      <c r="BA59" s="1" t="s">
        <v>98</v>
      </c>
      <c r="BB59" s="1" t="s">
        <v>98</v>
      </c>
      <c r="BC59" s="1" t="s">
        <v>98</v>
      </c>
      <c r="BD59" s="1" t="s">
        <v>98</v>
      </c>
      <c r="BE59" s="1" t="s">
        <v>98</v>
      </c>
      <c r="BF59" s="1" t="s">
        <v>98</v>
      </c>
      <c r="BG59" s="3">
        <v>7.44</v>
      </c>
      <c r="BH59" s="14">
        <v>0.68400000000000005</v>
      </c>
      <c r="BI59" s="1" t="s">
        <v>98</v>
      </c>
      <c r="BJ59" s="4" t="s">
        <v>98</v>
      </c>
      <c r="BK59" s="4" t="s">
        <v>98</v>
      </c>
      <c r="BL59" s="4" t="s">
        <v>98</v>
      </c>
      <c r="BM59" s="4" t="s">
        <v>98</v>
      </c>
      <c r="BN59" s="4" t="s">
        <v>98</v>
      </c>
      <c r="BO59" s="4" t="s">
        <v>98</v>
      </c>
      <c r="BP59" s="4" t="s">
        <v>98</v>
      </c>
      <c r="BQ59" s="4" t="s">
        <v>98</v>
      </c>
      <c r="BR59" s="4" t="s">
        <v>98</v>
      </c>
      <c r="BS59" s="4" t="s">
        <v>98</v>
      </c>
      <c r="BT59" s="4" t="s">
        <v>98</v>
      </c>
      <c r="BU59" s="4" t="s">
        <v>98</v>
      </c>
      <c r="BV59" s="4" t="s">
        <v>98</v>
      </c>
      <c r="BW59" s="35" t="s">
        <v>98</v>
      </c>
      <c r="BX59" s="35" t="s">
        <v>98</v>
      </c>
      <c r="BY59" s="2">
        <v>47.2</v>
      </c>
      <c r="BZ59" s="1" t="s">
        <v>98</v>
      </c>
      <c r="CA59" s="2">
        <v>59.2</v>
      </c>
      <c r="CB59" s="2">
        <v>48.2</v>
      </c>
      <c r="CC59" s="1">
        <v>60.2</v>
      </c>
      <c r="CD59" s="1" t="s">
        <v>98</v>
      </c>
      <c r="CE59" s="11">
        <v>5.5</v>
      </c>
      <c r="CF59" s="1" t="s">
        <v>98</v>
      </c>
      <c r="CG59" s="4">
        <f>Beams!$B$11/F59</f>
        <v>449.6</v>
      </c>
      <c r="CH59" s="4">
        <f>Beams!$B$9/AO59</f>
        <v>190.83191850594227</v>
      </c>
      <c r="CI59" s="4">
        <f>Beams!$C$9/AS59</f>
        <v>422.55639097744358</v>
      </c>
      <c r="CJ59" s="4">
        <f>1.5*Beams!$B$8/(L59*T59)</f>
        <v>1277.2727272727273</v>
      </c>
      <c r="CK59" s="45">
        <f xml:space="preserve"> 1.5*Beams!$C$8/((G59-T59)*Q59)</f>
        <v>1458.477508650519</v>
      </c>
      <c r="CL59" s="4">
        <f>Beams!$B$12*T59/AX59</f>
        <v>1646.3382157123838</v>
      </c>
      <c r="CM59" s="4">
        <f>Beams!$B$12*Q59/AX59</f>
        <v>1017.7363515312917</v>
      </c>
      <c r="CN59" s="4">
        <f t="shared" si="0"/>
        <v>3762.3808376010506</v>
      </c>
      <c r="CO59" s="4">
        <f t="shared" si="1"/>
        <v>3258.646332375039</v>
      </c>
      <c r="CP59" s="4"/>
      <c r="CQ59" s="3">
        <f>MIN(Beams!$B$21:$B$22)/MAX(CN59:CP59)-1</f>
        <v>4.3157829744721683</v>
      </c>
    </row>
    <row r="60" spans="1:95" x14ac:dyDescent="0.55000000000000004">
      <c r="A60" s="1" t="s">
        <v>680</v>
      </c>
      <c r="B60" s="1" t="s">
        <v>737</v>
      </c>
      <c r="C60" s="1" t="s">
        <v>737</v>
      </c>
      <c r="D60" s="1" t="s">
        <v>100</v>
      </c>
      <c r="E60" s="2">
        <v>80</v>
      </c>
      <c r="F60" s="2">
        <v>23.5</v>
      </c>
      <c r="G60" s="2">
        <v>18</v>
      </c>
      <c r="H60" s="11">
        <v>18</v>
      </c>
      <c r="I60" s="1" t="s">
        <v>98</v>
      </c>
      <c r="J60" s="1" t="s">
        <v>98</v>
      </c>
      <c r="K60" s="1" t="s">
        <v>98</v>
      </c>
      <c r="L60" s="2">
        <v>12</v>
      </c>
      <c r="M60" s="11">
        <v>12</v>
      </c>
      <c r="N60" s="11" t="s">
        <v>98</v>
      </c>
      <c r="O60" s="1" t="s">
        <v>98</v>
      </c>
      <c r="P60" s="1" t="s">
        <v>98</v>
      </c>
      <c r="Q60" s="14">
        <v>0.65</v>
      </c>
      <c r="R60" s="11">
        <v>0.625</v>
      </c>
      <c r="S60" s="13">
        <v>0.3125</v>
      </c>
      <c r="T60" s="3">
        <v>1.02</v>
      </c>
      <c r="U60" s="13">
        <v>1</v>
      </c>
      <c r="V60" s="1" t="s">
        <v>98</v>
      </c>
      <c r="W60" s="1" t="s">
        <v>98</v>
      </c>
      <c r="X60" s="1" t="s">
        <v>98</v>
      </c>
      <c r="Y60" s="3">
        <v>1.77</v>
      </c>
      <c r="Z60" s="18">
        <v>2.25</v>
      </c>
      <c r="AA60" s="13" t="s">
        <v>98</v>
      </c>
      <c r="AB60" s="1" t="s">
        <v>98</v>
      </c>
      <c r="AC60" s="3">
        <v>4.74</v>
      </c>
      <c r="AD60" s="1" t="s">
        <v>98</v>
      </c>
      <c r="AE60" s="1" t="s">
        <v>98</v>
      </c>
      <c r="AF60" s="14">
        <v>0.98</v>
      </c>
      <c r="AG60" s="3">
        <v>5.88</v>
      </c>
      <c r="AH60" s="1" t="s">
        <v>98</v>
      </c>
      <c r="AI60" s="1" t="s">
        <v>98</v>
      </c>
      <c r="AJ60" s="1" t="s">
        <v>98</v>
      </c>
      <c r="AK60" s="1" t="s">
        <v>98</v>
      </c>
      <c r="AL60" s="2">
        <v>27.7</v>
      </c>
      <c r="AM60" s="1">
        <v>740</v>
      </c>
      <c r="AN60" s="1">
        <v>100</v>
      </c>
      <c r="AO60" s="2">
        <v>55.8</v>
      </c>
      <c r="AP60" s="3">
        <v>5.61</v>
      </c>
      <c r="AQ60" s="1">
        <v>147</v>
      </c>
      <c r="AR60" s="2">
        <v>38.6</v>
      </c>
      <c r="AS60" s="2">
        <v>24.6</v>
      </c>
      <c r="AT60" s="3">
        <v>2.5</v>
      </c>
      <c r="AU60" s="1" t="s">
        <v>98</v>
      </c>
      <c r="AV60" s="1" t="s">
        <v>98</v>
      </c>
      <c r="AW60" s="1" t="s">
        <v>98</v>
      </c>
      <c r="AX60" s="3">
        <v>6.17</v>
      </c>
      <c r="AY60" s="2">
        <v>53.6</v>
      </c>
      <c r="AZ60" s="1" t="s">
        <v>98</v>
      </c>
      <c r="BA60" s="1" t="s">
        <v>98</v>
      </c>
      <c r="BB60" s="1" t="s">
        <v>98</v>
      </c>
      <c r="BC60" s="1" t="s">
        <v>98</v>
      </c>
      <c r="BD60" s="1" t="s">
        <v>98</v>
      </c>
      <c r="BE60" s="1" t="s">
        <v>98</v>
      </c>
      <c r="BF60" s="1" t="s">
        <v>98</v>
      </c>
      <c r="BG60" s="3">
        <v>7.46</v>
      </c>
      <c r="BH60" s="14">
        <v>0.67800000000000005</v>
      </c>
      <c r="BI60" s="1" t="s">
        <v>98</v>
      </c>
      <c r="BJ60" s="4" t="s">
        <v>98</v>
      </c>
      <c r="BK60" s="4" t="s">
        <v>98</v>
      </c>
      <c r="BL60" s="4" t="s">
        <v>98</v>
      </c>
      <c r="BM60" s="4" t="s">
        <v>98</v>
      </c>
      <c r="BN60" s="4" t="s">
        <v>98</v>
      </c>
      <c r="BO60" s="4" t="s">
        <v>98</v>
      </c>
      <c r="BP60" s="4" t="s">
        <v>98</v>
      </c>
      <c r="BQ60" s="4" t="s">
        <v>98</v>
      </c>
      <c r="BR60" s="4" t="s">
        <v>98</v>
      </c>
      <c r="BS60" s="4" t="s">
        <v>98</v>
      </c>
      <c r="BT60" s="4" t="s">
        <v>98</v>
      </c>
      <c r="BU60" s="4" t="s">
        <v>98</v>
      </c>
      <c r="BV60" s="4" t="s">
        <v>98</v>
      </c>
      <c r="BW60" s="35" t="s">
        <v>98</v>
      </c>
      <c r="BX60" s="35" t="s">
        <v>98</v>
      </c>
      <c r="BY60" s="2">
        <v>47</v>
      </c>
      <c r="BZ60" s="1" t="s">
        <v>98</v>
      </c>
      <c r="CA60" s="2">
        <v>59</v>
      </c>
      <c r="CB60" s="2">
        <v>48</v>
      </c>
      <c r="CC60" s="2">
        <v>60</v>
      </c>
      <c r="CD60" s="1" t="s">
        <v>98</v>
      </c>
      <c r="CE60" s="11">
        <v>5.5</v>
      </c>
      <c r="CF60" s="1" t="s">
        <v>98</v>
      </c>
      <c r="CG60" s="4">
        <f>Beams!$B$11/F60</f>
        <v>478.29787234042556</v>
      </c>
      <c r="CH60" s="4">
        <f>Beams!$B$9/AO60</f>
        <v>201.43369175627242</v>
      </c>
      <c r="CI60" s="4">
        <f>Beams!$C$9/AS60</f>
        <v>456.91056910569102</v>
      </c>
      <c r="CJ60" s="4">
        <f>1.5*Beams!$B$8/(L60*T60)</f>
        <v>1377.4509803921569</v>
      </c>
      <c r="CK60" s="45">
        <f xml:space="preserve"> 1.5*Beams!$C$8/((G60-T60)*Q60)</f>
        <v>1527.5890187550963</v>
      </c>
      <c r="CL60" s="4">
        <f>Beams!$B$12*T60/AX60</f>
        <v>1858.1523500810374</v>
      </c>
      <c r="CM60" s="4">
        <f>Beams!$B$12*Q60/AX60</f>
        <v>1184.1166936790924</v>
      </c>
      <c r="CN60" s="4">
        <f t="shared" si="0"/>
        <v>4164.4038489867753</v>
      </c>
      <c r="CO60" s="4">
        <f t="shared" si="1"/>
        <v>3535.3835721718892</v>
      </c>
      <c r="CP60" s="4"/>
      <c r="CQ60" s="3">
        <f>MIN(Beams!$B$21:$B$22)/MAX(CN60:CP60)-1</f>
        <v>3.8026081824091396</v>
      </c>
    </row>
    <row r="61" spans="1:95" x14ac:dyDescent="0.55000000000000004">
      <c r="A61" s="1" t="s">
        <v>680</v>
      </c>
      <c r="B61" s="1" t="s">
        <v>738</v>
      </c>
      <c r="C61" s="1" t="s">
        <v>738</v>
      </c>
      <c r="D61" s="1" t="s">
        <v>100</v>
      </c>
      <c r="E61" s="2">
        <v>75</v>
      </c>
      <c r="F61" s="2">
        <v>22.1</v>
      </c>
      <c r="G61" s="2">
        <v>17.899999999999999</v>
      </c>
      <c r="H61" s="11">
        <v>17.875</v>
      </c>
      <c r="I61" s="1" t="s">
        <v>98</v>
      </c>
      <c r="J61" s="1" t="s">
        <v>98</v>
      </c>
      <c r="K61" s="1" t="s">
        <v>98</v>
      </c>
      <c r="L61" s="2">
        <v>12</v>
      </c>
      <c r="M61" s="11">
        <v>12</v>
      </c>
      <c r="N61" s="11" t="s">
        <v>98</v>
      </c>
      <c r="O61" s="1" t="s">
        <v>98</v>
      </c>
      <c r="P61" s="1" t="s">
        <v>98</v>
      </c>
      <c r="Q61" s="14">
        <v>0.625</v>
      </c>
      <c r="R61" s="11">
        <v>0.625</v>
      </c>
      <c r="S61" s="13">
        <v>0.3125</v>
      </c>
      <c r="T61" s="14">
        <v>0.94</v>
      </c>
      <c r="U61" s="13">
        <v>0.9375</v>
      </c>
      <c r="V61" s="1" t="s">
        <v>98</v>
      </c>
      <c r="W61" s="1" t="s">
        <v>98</v>
      </c>
      <c r="X61" s="1" t="s">
        <v>98</v>
      </c>
      <c r="Y61" s="3">
        <v>1.69</v>
      </c>
      <c r="Z61" s="18">
        <v>2.1875</v>
      </c>
      <c r="AA61" s="13" t="s">
        <v>98</v>
      </c>
      <c r="AB61" s="1" t="s">
        <v>98</v>
      </c>
      <c r="AC61" s="3">
        <v>4.78</v>
      </c>
      <c r="AD61" s="1" t="s">
        <v>98</v>
      </c>
      <c r="AE61" s="1" t="s">
        <v>98</v>
      </c>
      <c r="AF61" s="14">
        <v>0.92300000000000004</v>
      </c>
      <c r="AG61" s="3">
        <v>6.37</v>
      </c>
      <c r="AH61" s="1" t="s">
        <v>98</v>
      </c>
      <c r="AI61" s="1" t="s">
        <v>98</v>
      </c>
      <c r="AJ61" s="1" t="s">
        <v>98</v>
      </c>
      <c r="AK61" s="1" t="s">
        <v>98</v>
      </c>
      <c r="AL61" s="2">
        <v>28.6</v>
      </c>
      <c r="AM61" s="1">
        <v>698</v>
      </c>
      <c r="AN61" s="2">
        <v>95.5</v>
      </c>
      <c r="AO61" s="2">
        <v>53.1</v>
      </c>
      <c r="AP61" s="3">
        <v>5.62</v>
      </c>
      <c r="AQ61" s="1">
        <v>135</v>
      </c>
      <c r="AR61" s="2">
        <v>35.4</v>
      </c>
      <c r="AS61" s="2">
        <v>22.5</v>
      </c>
      <c r="AT61" s="3">
        <v>2.4700000000000002</v>
      </c>
      <c r="AU61" s="1" t="s">
        <v>98</v>
      </c>
      <c r="AV61" s="1" t="s">
        <v>98</v>
      </c>
      <c r="AW61" s="1" t="s">
        <v>98</v>
      </c>
      <c r="AX61" s="3">
        <v>5.04</v>
      </c>
      <c r="AY61" s="2">
        <v>46</v>
      </c>
      <c r="AZ61" s="1" t="s">
        <v>98</v>
      </c>
      <c r="BA61" s="1" t="s">
        <v>98</v>
      </c>
      <c r="BB61" s="1" t="s">
        <v>98</v>
      </c>
      <c r="BC61" s="1" t="s">
        <v>98</v>
      </c>
      <c r="BD61" s="1" t="s">
        <v>98</v>
      </c>
      <c r="BE61" s="1" t="s">
        <v>98</v>
      </c>
      <c r="BF61" s="1" t="s">
        <v>98</v>
      </c>
      <c r="BG61" s="3">
        <v>7.5</v>
      </c>
      <c r="BH61" s="14">
        <v>0.67</v>
      </c>
      <c r="BI61" s="1" t="s">
        <v>98</v>
      </c>
      <c r="BJ61" s="4" t="s">
        <v>98</v>
      </c>
      <c r="BK61" s="4" t="s">
        <v>98</v>
      </c>
      <c r="BL61" s="4" t="s">
        <v>98</v>
      </c>
      <c r="BM61" s="4" t="s">
        <v>98</v>
      </c>
      <c r="BN61" s="4" t="s">
        <v>98</v>
      </c>
      <c r="BO61" s="4" t="s">
        <v>98</v>
      </c>
      <c r="BP61" s="4" t="s">
        <v>98</v>
      </c>
      <c r="BQ61" s="4" t="s">
        <v>98</v>
      </c>
      <c r="BR61" s="4" t="s">
        <v>98</v>
      </c>
      <c r="BS61" s="4" t="s">
        <v>98</v>
      </c>
      <c r="BT61" s="4" t="s">
        <v>98</v>
      </c>
      <c r="BU61" s="4" t="s">
        <v>98</v>
      </c>
      <c r="BV61" s="4" t="s">
        <v>98</v>
      </c>
      <c r="BW61" s="35" t="s">
        <v>98</v>
      </c>
      <c r="BX61" s="35" t="s">
        <v>98</v>
      </c>
      <c r="BY61" s="2">
        <v>46.8</v>
      </c>
      <c r="BZ61" s="1" t="s">
        <v>98</v>
      </c>
      <c r="CA61" s="2">
        <v>58.8</v>
      </c>
      <c r="CB61" s="2">
        <v>47.8</v>
      </c>
      <c r="CC61" s="1">
        <v>59.8</v>
      </c>
      <c r="CD61" s="1" t="s">
        <v>98</v>
      </c>
      <c r="CE61" s="11">
        <v>5.5</v>
      </c>
      <c r="CF61" s="1" t="s">
        <v>98</v>
      </c>
      <c r="CG61" s="4">
        <f>Beams!$B$11/F61</f>
        <v>508.59728506787326</v>
      </c>
      <c r="CH61" s="4">
        <f>Beams!$B$9/AO61</f>
        <v>211.67608286252354</v>
      </c>
      <c r="CI61" s="4">
        <f>Beams!$C$9/AS61</f>
        <v>499.55555555555554</v>
      </c>
      <c r="CJ61" s="4">
        <f>1.5*Beams!$B$8/(L61*T61)</f>
        <v>1494.6808510638298</v>
      </c>
      <c r="CK61" s="45">
        <f xml:space="preserve"> 1.5*Beams!$C$8/((G61-T61)*Q61)</f>
        <v>1590.5660377358495</v>
      </c>
      <c r="CL61" s="4">
        <f>Beams!$B$12*T61/AX61</f>
        <v>2096.3492063492063</v>
      </c>
      <c r="CM61" s="4">
        <f>Beams!$B$12*Q61/AX61</f>
        <v>1393.8492063492063</v>
      </c>
      <c r="CN61" s="4">
        <f t="shared" si="0"/>
        <v>4623.2277823038767</v>
      </c>
      <c r="CO61" s="4">
        <f t="shared" si="1"/>
        <v>3860.8458132758929</v>
      </c>
      <c r="CP61" s="4"/>
      <c r="CQ61" s="3">
        <f>MIN(Beams!$B$21:$B$22)/MAX(CN61:CP61)-1</f>
        <v>3.325981963630066</v>
      </c>
    </row>
    <row r="62" spans="1:95" x14ac:dyDescent="0.55000000000000004">
      <c r="A62" s="1" t="s">
        <v>680</v>
      </c>
      <c r="B62" s="1" t="s">
        <v>739</v>
      </c>
      <c r="C62" s="1" t="s">
        <v>739</v>
      </c>
      <c r="D62" s="1" t="s">
        <v>100</v>
      </c>
      <c r="E62" s="2">
        <v>67.5</v>
      </c>
      <c r="F62" s="2">
        <v>19.899999999999999</v>
      </c>
      <c r="G62" s="2">
        <v>17.8</v>
      </c>
      <c r="H62" s="11">
        <v>17.75</v>
      </c>
      <c r="I62" s="1" t="s">
        <v>98</v>
      </c>
      <c r="J62" s="1" t="s">
        <v>98</v>
      </c>
      <c r="K62" s="1" t="s">
        <v>98</v>
      </c>
      <c r="L62" s="2">
        <v>12</v>
      </c>
      <c r="M62" s="11">
        <v>12</v>
      </c>
      <c r="N62" s="11" t="s">
        <v>98</v>
      </c>
      <c r="O62" s="1" t="s">
        <v>98</v>
      </c>
      <c r="P62" s="1" t="s">
        <v>98</v>
      </c>
      <c r="Q62" s="14">
        <v>0.6</v>
      </c>
      <c r="R62" s="11">
        <v>0.625</v>
      </c>
      <c r="S62" s="13">
        <v>0.3125</v>
      </c>
      <c r="T62" s="14">
        <v>0.79</v>
      </c>
      <c r="U62" s="13">
        <v>0.8125</v>
      </c>
      <c r="V62" s="1" t="s">
        <v>98</v>
      </c>
      <c r="W62" s="1" t="s">
        <v>98</v>
      </c>
      <c r="X62" s="1" t="s">
        <v>98</v>
      </c>
      <c r="Y62" s="3">
        <v>1.54</v>
      </c>
      <c r="Z62" s="18">
        <v>2.0625</v>
      </c>
      <c r="AA62" s="13" t="s">
        <v>98</v>
      </c>
      <c r="AB62" s="1" t="s">
        <v>98</v>
      </c>
      <c r="AC62" s="3">
        <v>4.96</v>
      </c>
      <c r="AD62" s="1" t="s">
        <v>98</v>
      </c>
      <c r="AE62" s="1" t="s">
        <v>98</v>
      </c>
      <c r="AF62" s="3">
        <v>1.23</v>
      </c>
      <c r="AG62" s="3">
        <v>7.56</v>
      </c>
      <c r="AH62" s="1" t="s">
        <v>98</v>
      </c>
      <c r="AI62" s="1" t="s">
        <v>98</v>
      </c>
      <c r="AJ62" s="1" t="s">
        <v>98</v>
      </c>
      <c r="AK62" s="1" t="s">
        <v>98</v>
      </c>
      <c r="AL62" s="2">
        <v>29.7</v>
      </c>
      <c r="AM62" s="1">
        <v>637</v>
      </c>
      <c r="AN62" s="2">
        <v>90.1</v>
      </c>
      <c r="AO62" s="2">
        <v>49.7</v>
      </c>
      <c r="AP62" s="3">
        <v>5.66</v>
      </c>
      <c r="AQ62" s="1">
        <v>113</v>
      </c>
      <c r="AR62" s="2">
        <v>29.8</v>
      </c>
      <c r="AS62" s="2">
        <v>18.899999999999999</v>
      </c>
      <c r="AT62" s="3">
        <v>2.38</v>
      </c>
      <c r="AU62" s="1" t="s">
        <v>98</v>
      </c>
      <c r="AV62" s="1" t="s">
        <v>98</v>
      </c>
      <c r="AW62" s="1" t="s">
        <v>98</v>
      </c>
      <c r="AX62" s="3">
        <v>3.48</v>
      </c>
      <c r="AY62" s="2">
        <v>37.299999999999997</v>
      </c>
      <c r="AZ62" s="1" t="s">
        <v>98</v>
      </c>
      <c r="BA62" s="1" t="s">
        <v>98</v>
      </c>
      <c r="BB62" s="1" t="s">
        <v>98</v>
      </c>
      <c r="BC62" s="1" t="s">
        <v>98</v>
      </c>
      <c r="BD62" s="1" t="s">
        <v>98</v>
      </c>
      <c r="BE62" s="1" t="s">
        <v>98</v>
      </c>
      <c r="BF62" s="1" t="s">
        <v>98</v>
      </c>
      <c r="BG62" s="3">
        <v>7.65</v>
      </c>
      <c r="BH62" s="14">
        <v>0.64400000000000002</v>
      </c>
      <c r="BI62" s="1" t="s">
        <v>98</v>
      </c>
      <c r="BJ62" s="4" t="s">
        <v>98</v>
      </c>
      <c r="BK62" s="4" t="s">
        <v>98</v>
      </c>
      <c r="BL62" s="4" t="s">
        <v>98</v>
      </c>
      <c r="BM62" s="4" t="s">
        <v>98</v>
      </c>
      <c r="BN62" s="4" t="s">
        <v>98</v>
      </c>
      <c r="BO62" s="4" t="s">
        <v>98</v>
      </c>
      <c r="BP62" s="4" t="s">
        <v>98</v>
      </c>
      <c r="BQ62" s="4" t="s">
        <v>98</v>
      </c>
      <c r="BR62" s="4" t="s">
        <v>98</v>
      </c>
      <c r="BS62" s="4" t="s">
        <v>98</v>
      </c>
      <c r="BT62" s="4" t="s">
        <v>98</v>
      </c>
      <c r="BU62" s="4" t="s">
        <v>98</v>
      </c>
      <c r="BV62" s="4" t="s">
        <v>98</v>
      </c>
      <c r="BW62" s="35" t="s">
        <v>98</v>
      </c>
      <c r="BX62" s="35" t="s">
        <v>98</v>
      </c>
      <c r="BY62" s="2">
        <v>46.6</v>
      </c>
      <c r="BZ62" s="1" t="s">
        <v>98</v>
      </c>
      <c r="CA62" s="2">
        <v>58.6</v>
      </c>
      <c r="CB62" s="2">
        <v>47.6</v>
      </c>
      <c r="CC62" s="1">
        <v>59.6</v>
      </c>
      <c r="CD62" s="1" t="s">
        <v>98</v>
      </c>
      <c r="CE62" s="11">
        <v>5.5</v>
      </c>
      <c r="CF62" s="1" t="s">
        <v>98</v>
      </c>
      <c r="CG62" s="4">
        <f>Beams!$B$11/F62</f>
        <v>564.8241206030151</v>
      </c>
      <c r="CH62" s="4">
        <f>Beams!$B$9/AO62</f>
        <v>226.15694164989938</v>
      </c>
      <c r="CI62" s="4">
        <f>Beams!$C$9/AS62</f>
        <v>594.70899470899474</v>
      </c>
      <c r="CJ62" s="4">
        <f>1.5*Beams!$B$8/(L62*T62)</f>
        <v>1778.4810126582277</v>
      </c>
      <c r="CK62" s="45">
        <f xml:space="preserve"> 1.5*Beams!$C$8/((G62-T62)*Q62)</f>
        <v>1651.9694297472074</v>
      </c>
      <c r="CL62" s="4">
        <f>Beams!$B$12*T62/AX62</f>
        <v>2551.6091954022991</v>
      </c>
      <c r="CM62" s="4">
        <f>Beams!$B$12*Q62/AX62</f>
        <v>1937.9310344827586</v>
      </c>
      <c r="CN62" s="4">
        <f t="shared" si="0"/>
        <v>5562.4859127287064</v>
      </c>
      <c r="CO62" s="4">
        <f t="shared" si="1"/>
        <v>4623.1889435383546</v>
      </c>
      <c r="CP62" s="4"/>
      <c r="CQ62" s="3">
        <f>MIN(Beams!$B$21:$B$22)/MAX(CN62:CP62)-1</f>
        <v>2.5955147237737264</v>
      </c>
    </row>
    <row r="63" spans="1:95" x14ac:dyDescent="0.55000000000000004">
      <c r="A63" s="1" t="s">
        <v>680</v>
      </c>
      <c r="B63" s="1" t="s">
        <v>740</v>
      </c>
      <c r="C63" s="1" t="s">
        <v>740</v>
      </c>
      <c r="D63" s="1" t="s">
        <v>94</v>
      </c>
      <c r="E63" s="2">
        <v>193.5</v>
      </c>
      <c r="F63" s="2">
        <v>57</v>
      </c>
      <c r="G63" s="2">
        <v>18</v>
      </c>
      <c r="H63" s="11">
        <v>18</v>
      </c>
      <c r="I63" s="1" t="s">
        <v>98</v>
      </c>
      <c r="J63" s="1" t="s">
        <v>98</v>
      </c>
      <c r="K63" s="1" t="s">
        <v>98</v>
      </c>
      <c r="L63" s="2">
        <v>16.2</v>
      </c>
      <c r="M63" s="11">
        <v>16.25</v>
      </c>
      <c r="N63" s="11" t="s">
        <v>98</v>
      </c>
      <c r="O63" s="1" t="s">
        <v>98</v>
      </c>
      <c r="P63" s="1" t="s">
        <v>98</v>
      </c>
      <c r="Q63" s="3">
        <v>1.26</v>
      </c>
      <c r="R63" s="11">
        <v>1.25</v>
      </c>
      <c r="S63" s="13">
        <v>0.625</v>
      </c>
      <c r="T63" s="3">
        <v>2.2799999999999998</v>
      </c>
      <c r="U63" s="13">
        <v>2.25</v>
      </c>
      <c r="V63" s="1" t="s">
        <v>98</v>
      </c>
      <c r="W63" s="1" t="s">
        <v>98</v>
      </c>
      <c r="X63" s="1" t="s">
        <v>98</v>
      </c>
      <c r="Y63" s="3">
        <v>3.07</v>
      </c>
      <c r="Z63" s="18">
        <v>3.5625</v>
      </c>
      <c r="AA63" s="13" t="s">
        <v>98</v>
      </c>
      <c r="AB63" s="1" t="s">
        <v>98</v>
      </c>
      <c r="AC63" s="3">
        <v>4.2699999999999996</v>
      </c>
      <c r="AD63" s="1" t="s">
        <v>98</v>
      </c>
      <c r="AE63" s="1" t="s">
        <v>98</v>
      </c>
      <c r="AF63" s="3">
        <v>1.76</v>
      </c>
      <c r="AG63" s="3">
        <v>3.55</v>
      </c>
      <c r="AH63" s="1" t="s">
        <v>98</v>
      </c>
      <c r="AI63" s="1" t="s">
        <v>98</v>
      </c>
      <c r="AJ63" s="1" t="s">
        <v>98</v>
      </c>
      <c r="AK63" s="1" t="s">
        <v>98</v>
      </c>
      <c r="AL63" s="2">
        <v>14.3</v>
      </c>
      <c r="AM63" s="1">
        <v>1460</v>
      </c>
      <c r="AN63" s="1">
        <v>193</v>
      </c>
      <c r="AO63" s="1">
        <v>107</v>
      </c>
      <c r="AP63" s="3">
        <v>5.07</v>
      </c>
      <c r="AQ63" s="1">
        <v>810</v>
      </c>
      <c r="AR63" s="1">
        <v>156</v>
      </c>
      <c r="AS63" s="1">
        <v>100</v>
      </c>
      <c r="AT63" s="3">
        <v>3.77</v>
      </c>
      <c r="AU63" s="1" t="s">
        <v>98</v>
      </c>
      <c r="AV63" s="1" t="s">
        <v>98</v>
      </c>
      <c r="AW63" s="1" t="s">
        <v>98</v>
      </c>
      <c r="AX63" s="2">
        <v>73.900000000000006</v>
      </c>
      <c r="AY63" s="1">
        <v>615</v>
      </c>
      <c r="AZ63" s="1" t="s">
        <v>98</v>
      </c>
      <c r="BA63" s="1" t="s">
        <v>98</v>
      </c>
      <c r="BB63" s="1" t="s">
        <v>98</v>
      </c>
      <c r="BC63" s="1" t="s">
        <v>98</v>
      </c>
      <c r="BD63" s="1" t="s">
        <v>98</v>
      </c>
      <c r="BE63" s="1" t="s">
        <v>98</v>
      </c>
      <c r="BF63" s="1" t="s">
        <v>98</v>
      </c>
      <c r="BG63" s="3">
        <v>7.05</v>
      </c>
      <c r="BH63" s="14">
        <v>0.80300000000000005</v>
      </c>
      <c r="BI63" s="1" t="s">
        <v>98</v>
      </c>
      <c r="BJ63" s="4" t="s">
        <v>98</v>
      </c>
      <c r="BK63" s="4" t="s">
        <v>98</v>
      </c>
      <c r="BL63" s="4" t="s">
        <v>98</v>
      </c>
      <c r="BM63" s="4" t="s">
        <v>98</v>
      </c>
      <c r="BN63" s="4" t="s">
        <v>98</v>
      </c>
      <c r="BO63" s="4" t="s">
        <v>98</v>
      </c>
      <c r="BP63" s="4" t="s">
        <v>98</v>
      </c>
      <c r="BQ63" s="4" t="s">
        <v>98</v>
      </c>
      <c r="BR63" s="4" t="s">
        <v>98</v>
      </c>
      <c r="BS63" s="4" t="s">
        <v>98</v>
      </c>
      <c r="BT63" s="4" t="s">
        <v>98</v>
      </c>
      <c r="BU63" s="4" t="s">
        <v>98</v>
      </c>
      <c r="BV63" s="4" t="s">
        <v>98</v>
      </c>
      <c r="BW63" s="35" t="s">
        <v>98</v>
      </c>
      <c r="BX63" s="35" t="s">
        <v>98</v>
      </c>
      <c r="BY63" s="2">
        <v>51.2</v>
      </c>
      <c r="BZ63" s="1" t="s">
        <v>98</v>
      </c>
      <c r="CA63" s="2">
        <v>67.400000000000006</v>
      </c>
      <c r="CB63" s="2">
        <v>52.2</v>
      </c>
      <c r="CC63" s="1">
        <v>68.400000000000006</v>
      </c>
      <c r="CD63" s="1" t="s">
        <v>98</v>
      </c>
      <c r="CE63" s="11">
        <v>5.5</v>
      </c>
      <c r="CF63" s="1">
        <v>3</v>
      </c>
      <c r="CG63" s="4">
        <f>Beams!$B$11/F63</f>
        <v>197.19298245614036</v>
      </c>
      <c r="CH63" s="4">
        <f>Beams!$B$9/AO63</f>
        <v>105.04672897196262</v>
      </c>
      <c r="CI63" s="4">
        <f>Beams!$C$9/AS63</f>
        <v>112.4</v>
      </c>
      <c r="CJ63" s="4">
        <f>1.5*Beams!$B$8/(L63*T63)</f>
        <v>456.46523716699164</v>
      </c>
      <c r="CK63" s="45">
        <f xml:space="preserve"> 1.5*Beams!$C$8/((G63-T63)*Q63)</f>
        <v>851.20562219798853</v>
      </c>
      <c r="CL63" s="4">
        <f>Beams!$B$12*T63/AX63</f>
        <v>346.78213802435715</v>
      </c>
      <c r="CM63" s="4">
        <f>Beams!$B$12*Q63/AX63</f>
        <v>191.64276048714478</v>
      </c>
      <c r="CN63" s="4">
        <f t="shared" si="0"/>
        <v>1076.0024081186655</v>
      </c>
      <c r="CO63" s="4">
        <f t="shared" si="1"/>
        <v>1567.0864580548753</v>
      </c>
      <c r="CP63" s="4"/>
      <c r="CQ63" s="3">
        <f>MIN(Beams!$B$21:$B$22)/MAX(CN63:CP63)-1</f>
        <v>11.762537699945877</v>
      </c>
    </row>
    <row r="64" spans="1:95" x14ac:dyDescent="0.55000000000000004">
      <c r="A64" s="1" t="s">
        <v>680</v>
      </c>
      <c r="B64" s="1" t="s">
        <v>741</v>
      </c>
      <c r="C64" s="1" t="s">
        <v>741</v>
      </c>
      <c r="D64" s="1" t="s">
        <v>94</v>
      </c>
      <c r="E64" s="4">
        <v>177</v>
      </c>
      <c r="F64" s="2">
        <v>52.1</v>
      </c>
      <c r="G64" s="2">
        <v>17.8</v>
      </c>
      <c r="H64" s="11">
        <v>17.75</v>
      </c>
      <c r="I64" s="1" t="s">
        <v>98</v>
      </c>
      <c r="J64" s="1" t="s">
        <v>98</v>
      </c>
      <c r="K64" s="1" t="s">
        <v>98</v>
      </c>
      <c r="L64" s="2">
        <v>16.100000000000001</v>
      </c>
      <c r="M64" s="11">
        <v>16.125</v>
      </c>
      <c r="N64" s="11" t="s">
        <v>98</v>
      </c>
      <c r="O64" s="1" t="s">
        <v>98</v>
      </c>
      <c r="P64" s="1" t="s">
        <v>98</v>
      </c>
      <c r="Q64" s="3">
        <v>1.1599999999999999</v>
      </c>
      <c r="R64" s="11">
        <v>1.1875</v>
      </c>
      <c r="S64" s="13">
        <v>0.625</v>
      </c>
      <c r="T64" s="3">
        <v>2.09</v>
      </c>
      <c r="U64" s="13">
        <v>2.0625</v>
      </c>
      <c r="V64" s="1" t="s">
        <v>98</v>
      </c>
      <c r="W64" s="1" t="s">
        <v>98</v>
      </c>
      <c r="X64" s="1" t="s">
        <v>98</v>
      </c>
      <c r="Y64" s="3">
        <v>2.88</v>
      </c>
      <c r="Z64" s="18">
        <v>3.375</v>
      </c>
      <c r="AA64" s="13" t="s">
        <v>98</v>
      </c>
      <c r="AB64" s="1" t="s">
        <v>98</v>
      </c>
      <c r="AC64" s="3">
        <v>4.1500000000000004</v>
      </c>
      <c r="AD64" s="1" t="s">
        <v>98</v>
      </c>
      <c r="AE64" s="1" t="s">
        <v>98</v>
      </c>
      <c r="AF64" s="3">
        <v>1.62</v>
      </c>
      <c r="AG64" s="3">
        <v>3.85</v>
      </c>
      <c r="AH64" s="1" t="s">
        <v>98</v>
      </c>
      <c r="AI64" s="1" t="s">
        <v>98</v>
      </c>
      <c r="AJ64" s="1" t="s">
        <v>98</v>
      </c>
      <c r="AK64" s="1" t="s">
        <v>98</v>
      </c>
      <c r="AL64" s="2">
        <v>15.3</v>
      </c>
      <c r="AM64" s="1">
        <v>1320</v>
      </c>
      <c r="AN64" s="1">
        <v>174</v>
      </c>
      <c r="AO64" s="2">
        <v>96.8</v>
      </c>
      <c r="AP64" s="3">
        <v>5.03</v>
      </c>
      <c r="AQ64" s="1">
        <v>729</v>
      </c>
      <c r="AR64" s="1">
        <v>141</v>
      </c>
      <c r="AS64" s="2">
        <v>90.6</v>
      </c>
      <c r="AT64" s="3">
        <v>3.74</v>
      </c>
      <c r="AU64" s="1" t="s">
        <v>98</v>
      </c>
      <c r="AV64" s="1" t="s">
        <v>98</v>
      </c>
      <c r="AW64" s="1" t="s">
        <v>98</v>
      </c>
      <c r="AX64" s="2">
        <v>57.1</v>
      </c>
      <c r="AY64" s="1">
        <v>468</v>
      </c>
      <c r="AZ64" s="1" t="s">
        <v>98</v>
      </c>
      <c r="BA64" s="1" t="s">
        <v>98</v>
      </c>
      <c r="BB64" s="1" t="s">
        <v>98</v>
      </c>
      <c r="BC64" s="1" t="s">
        <v>98</v>
      </c>
      <c r="BD64" s="1" t="s">
        <v>98</v>
      </c>
      <c r="BE64" s="1" t="s">
        <v>98</v>
      </c>
      <c r="BF64" s="1" t="s">
        <v>98</v>
      </c>
      <c r="BG64" s="3">
        <v>7</v>
      </c>
      <c r="BH64" s="14">
        <v>0.80300000000000005</v>
      </c>
      <c r="BI64" s="1" t="s">
        <v>98</v>
      </c>
      <c r="BJ64" s="4" t="s">
        <v>98</v>
      </c>
      <c r="BK64" s="4" t="s">
        <v>98</v>
      </c>
      <c r="BL64" s="4" t="s">
        <v>98</v>
      </c>
      <c r="BM64" s="4" t="s">
        <v>98</v>
      </c>
      <c r="BN64" s="4" t="s">
        <v>98</v>
      </c>
      <c r="BO64" s="4" t="s">
        <v>98</v>
      </c>
      <c r="BP64" s="4" t="s">
        <v>98</v>
      </c>
      <c r="BQ64" s="4" t="s">
        <v>98</v>
      </c>
      <c r="BR64" s="4" t="s">
        <v>98</v>
      </c>
      <c r="BS64" s="4" t="s">
        <v>98</v>
      </c>
      <c r="BT64" s="4" t="s">
        <v>98</v>
      </c>
      <c r="BU64" s="4" t="s">
        <v>98</v>
      </c>
      <c r="BV64" s="4" t="s">
        <v>98</v>
      </c>
      <c r="BW64" s="35" t="s">
        <v>98</v>
      </c>
      <c r="BX64" s="35" t="s">
        <v>98</v>
      </c>
      <c r="BY64" s="2">
        <v>50.7</v>
      </c>
      <c r="BZ64" s="1" t="s">
        <v>98</v>
      </c>
      <c r="CA64" s="2">
        <v>66.8</v>
      </c>
      <c r="CB64" s="2">
        <v>51.70000000000001</v>
      </c>
      <c r="CC64" s="1">
        <v>67.800000000000011</v>
      </c>
      <c r="CD64" s="1" t="s">
        <v>98</v>
      </c>
      <c r="CE64" s="11">
        <v>5.5</v>
      </c>
      <c r="CF64" s="1">
        <v>3</v>
      </c>
      <c r="CG64" s="4">
        <f>Beams!$B$11/F64</f>
        <v>215.73896353166987</v>
      </c>
      <c r="CH64" s="4">
        <f>Beams!$B$9/AO64</f>
        <v>116.11570247933885</v>
      </c>
      <c r="CI64" s="4">
        <f>Beams!$C$9/AS64</f>
        <v>124.06181015452539</v>
      </c>
      <c r="CJ64" s="4">
        <f>1.5*Beams!$B$8/(L64*T64)</f>
        <v>501.05500906416239</v>
      </c>
      <c r="CK64" s="45">
        <f xml:space="preserve"> 1.5*Beams!$C$8/((G64-T64)*Q64)</f>
        <v>925.17395026229724</v>
      </c>
      <c r="CL64" s="4">
        <f>Beams!$B$12*T64/AX64</f>
        <v>411.41155866900169</v>
      </c>
      <c r="CM64" s="4">
        <f>Beams!$B$12*Q64/AX64</f>
        <v>228.34325744308231</v>
      </c>
      <c r="CN64" s="4">
        <f t="shared" si="0"/>
        <v>1211.9433202024893</v>
      </c>
      <c r="CO64" s="4">
        <f t="shared" si="1"/>
        <v>1712.3440885611112</v>
      </c>
      <c r="CP64" s="4"/>
      <c r="CQ64" s="3">
        <f>MIN(Beams!$B$21:$B$22)/MAX(CN64:CP64)-1</f>
        <v>10.679895491569145</v>
      </c>
    </row>
    <row r="65" spans="1:95" x14ac:dyDescent="0.55000000000000004">
      <c r="A65" s="1" t="s">
        <v>680</v>
      </c>
      <c r="B65" s="1" t="s">
        <v>742</v>
      </c>
      <c r="C65" s="1" t="s">
        <v>742</v>
      </c>
      <c r="D65" s="1" t="s">
        <v>100</v>
      </c>
      <c r="E65" s="4">
        <v>159</v>
      </c>
      <c r="F65" s="2">
        <v>46.8</v>
      </c>
      <c r="G65" s="2">
        <v>17.600000000000001</v>
      </c>
      <c r="H65" s="11">
        <v>17.5</v>
      </c>
      <c r="I65" s="1" t="s">
        <v>98</v>
      </c>
      <c r="J65" s="1" t="s">
        <v>98</v>
      </c>
      <c r="K65" s="1" t="s">
        <v>98</v>
      </c>
      <c r="L65" s="2">
        <v>16</v>
      </c>
      <c r="M65" s="11">
        <v>16</v>
      </c>
      <c r="N65" s="11" t="s">
        <v>98</v>
      </c>
      <c r="O65" s="1" t="s">
        <v>98</v>
      </c>
      <c r="P65" s="1" t="s">
        <v>98</v>
      </c>
      <c r="Q65" s="3">
        <v>1.04</v>
      </c>
      <c r="R65" s="11">
        <v>1.0625</v>
      </c>
      <c r="S65" s="13">
        <v>0.5625</v>
      </c>
      <c r="T65" s="3">
        <v>1.89</v>
      </c>
      <c r="U65" s="13">
        <v>1.875</v>
      </c>
      <c r="V65" s="1" t="s">
        <v>98</v>
      </c>
      <c r="W65" s="1" t="s">
        <v>98</v>
      </c>
      <c r="X65" s="1" t="s">
        <v>98</v>
      </c>
      <c r="Y65" s="3">
        <v>2.68</v>
      </c>
      <c r="Z65" s="18">
        <v>3.1875</v>
      </c>
      <c r="AA65" s="13" t="s">
        <v>98</v>
      </c>
      <c r="AB65" s="1" t="s">
        <v>98</v>
      </c>
      <c r="AC65" s="3">
        <v>4.0199999999999996</v>
      </c>
      <c r="AD65" s="1" t="s">
        <v>98</v>
      </c>
      <c r="AE65" s="1" t="s">
        <v>98</v>
      </c>
      <c r="AF65" s="3">
        <v>1.46</v>
      </c>
      <c r="AG65" s="3">
        <v>4.2300000000000004</v>
      </c>
      <c r="AH65" s="1" t="s">
        <v>98</v>
      </c>
      <c r="AI65" s="1" t="s">
        <v>98</v>
      </c>
      <c r="AJ65" s="1" t="s">
        <v>98</v>
      </c>
      <c r="AK65" s="1" t="s">
        <v>98</v>
      </c>
      <c r="AL65" s="2">
        <v>16.899999999999999</v>
      </c>
      <c r="AM65" s="1">
        <v>1160</v>
      </c>
      <c r="AN65" s="1">
        <v>154</v>
      </c>
      <c r="AO65" s="2">
        <v>85.8</v>
      </c>
      <c r="AP65" s="3">
        <v>4.99</v>
      </c>
      <c r="AQ65" s="1">
        <v>645</v>
      </c>
      <c r="AR65" s="1">
        <v>125</v>
      </c>
      <c r="AS65" s="2">
        <v>80.7</v>
      </c>
      <c r="AT65" s="3">
        <v>3.71</v>
      </c>
      <c r="AU65" s="1" t="s">
        <v>98</v>
      </c>
      <c r="AV65" s="1" t="s">
        <v>98</v>
      </c>
      <c r="AW65" s="1" t="s">
        <v>98</v>
      </c>
      <c r="AX65" s="2">
        <v>42.1</v>
      </c>
      <c r="AY65" s="1">
        <v>335</v>
      </c>
      <c r="AZ65" s="1" t="s">
        <v>98</v>
      </c>
      <c r="BA65" s="1" t="s">
        <v>98</v>
      </c>
      <c r="BB65" s="1" t="s">
        <v>98</v>
      </c>
      <c r="BC65" s="1" t="s">
        <v>98</v>
      </c>
      <c r="BD65" s="1" t="s">
        <v>98</v>
      </c>
      <c r="BE65" s="1" t="s">
        <v>98</v>
      </c>
      <c r="BF65" s="1" t="s">
        <v>98</v>
      </c>
      <c r="BG65" s="3">
        <v>6.93</v>
      </c>
      <c r="BH65" s="14">
        <v>0.80400000000000005</v>
      </c>
      <c r="BI65" s="1" t="s">
        <v>98</v>
      </c>
      <c r="BJ65" s="4" t="s">
        <v>98</v>
      </c>
      <c r="BK65" s="4" t="s">
        <v>98</v>
      </c>
      <c r="BL65" s="4" t="s">
        <v>98</v>
      </c>
      <c r="BM65" s="4" t="s">
        <v>98</v>
      </c>
      <c r="BN65" s="4" t="s">
        <v>98</v>
      </c>
      <c r="BO65" s="4" t="s">
        <v>98</v>
      </c>
      <c r="BP65" s="4" t="s">
        <v>98</v>
      </c>
      <c r="BQ65" s="4" t="s">
        <v>98</v>
      </c>
      <c r="BR65" s="4" t="s">
        <v>98</v>
      </c>
      <c r="BS65" s="4" t="s">
        <v>98</v>
      </c>
      <c r="BT65" s="4" t="s">
        <v>98</v>
      </c>
      <c r="BU65" s="4" t="s">
        <v>98</v>
      </c>
      <c r="BV65" s="4" t="s">
        <v>98</v>
      </c>
      <c r="BW65" s="35" t="s">
        <v>98</v>
      </c>
      <c r="BX65" s="35" t="s">
        <v>98</v>
      </c>
      <c r="BY65" s="2">
        <v>50.2</v>
      </c>
      <c r="BZ65" s="1" t="s">
        <v>98</v>
      </c>
      <c r="CA65" s="2">
        <v>66.2</v>
      </c>
      <c r="CB65" s="2">
        <v>51.2</v>
      </c>
      <c r="CC65" s="1">
        <v>67.2</v>
      </c>
      <c r="CD65" s="1" t="s">
        <v>98</v>
      </c>
      <c r="CE65" s="11">
        <v>5.5</v>
      </c>
      <c r="CF65" s="1">
        <v>3</v>
      </c>
      <c r="CG65" s="4">
        <f>Beams!$B$11/F65</f>
        <v>240.17094017094018</v>
      </c>
      <c r="CH65" s="4">
        <f>Beams!$B$9/AO65</f>
        <v>131.002331002331</v>
      </c>
      <c r="CI65" s="4">
        <f>Beams!$C$9/AS65</f>
        <v>139.2812887236679</v>
      </c>
      <c r="CJ65" s="4">
        <f>1.5*Beams!$B$8/(L65*T65)</f>
        <v>557.53968253968253</v>
      </c>
      <c r="CK65" s="45">
        <f xml:space="preserve"> 1.5*Beams!$C$8/((G65-T65)*Q65)</f>
        <v>1031.9247906771777</v>
      </c>
      <c r="CL65" s="4">
        <f>Beams!$B$12*T65/AX65</f>
        <v>504.59857482185271</v>
      </c>
      <c r="CM65" s="4">
        <f>Beams!$B$12*Q65/AX65</f>
        <v>277.66270783847983</v>
      </c>
      <c r="CN65" s="4">
        <f t="shared" si="0"/>
        <v>1398.9190525815504</v>
      </c>
      <c r="CO65" s="4">
        <f t="shared" si="1"/>
        <v>1920.0156032008124</v>
      </c>
      <c r="CP65" s="4"/>
      <c r="CQ65" s="3">
        <f>MIN(Beams!$B$21:$B$22)/MAX(CN65:CP65)-1</f>
        <v>9.4165820145724215</v>
      </c>
    </row>
    <row r="66" spans="1:95" x14ac:dyDescent="0.55000000000000004">
      <c r="A66" s="1" t="s">
        <v>680</v>
      </c>
      <c r="B66" s="1" t="s">
        <v>743</v>
      </c>
      <c r="C66" s="1" t="s">
        <v>743</v>
      </c>
      <c r="D66" s="1" t="s">
        <v>100</v>
      </c>
      <c r="E66" s="2">
        <v>145.5</v>
      </c>
      <c r="F66" s="2">
        <v>42.8</v>
      </c>
      <c r="G66" s="2">
        <v>17.399999999999999</v>
      </c>
      <c r="H66" s="11">
        <v>17.375</v>
      </c>
      <c r="I66" s="1" t="s">
        <v>98</v>
      </c>
      <c r="J66" s="1" t="s">
        <v>98</v>
      </c>
      <c r="K66" s="1" t="s">
        <v>98</v>
      </c>
      <c r="L66" s="2">
        <v>15.9</v>
      </c>
      <c r="M66" s="11">
        <v>15.875</v>
      </c>
      <c r="N66" s="11" t="s">
        <v>98</v>
      </c>
      <c r="O66" s="1" t="s">
        <v>98</v>
      </c>
      <c r="P66" s="1" t="s">
        <v>98</v>
      </c>
      <c r="Q66" s="14">
        <v>0.96</v>
      </c>
      <c r="R66" s="11">
        <v>0.9375</v>
      </c>
      <c r="S66" s="13">
        <v>0.5</v>
      </c>
      <c r="T66" s="3">
        <v>1.73</v>
      </c>
      <c r="U66" s="13">
        <v>1.75</v>
      </c>
      <c r="V66" s="1" t="s">
        <v>98</v>
      </c>
      <c r="W66" s="1" t="s">
        <v>98</v>
      </c>
      <c r="X66" s="1" t="s">
        <v>98</v>
      </c>
      <c r="Y66" s="3">
        <v>2.52</v>
      </c>
      <c r="Z66" s="18">
        <v>2.9375</v>
      </c>
      <c r="AA66" s="13" t="s">
        <v>98</v>
      </c>
      <c r="AB66" s="1" t="s">
        <v>98</v>
      </c>
      <c r="AC66" s="3">
        <v>3.93</v>
      </c>
      <c r="AD66" s="1" t="s">
        <v>98</v>
      </c>
      <c r="AE66" s="1" t="s">
        <v>98</v>
      </c>
      <c r="AF66" s="3">
        <v>1.35</v>
      </c>
      <c r="AG66" s="3">
        <v>4.5999999999999996</v>
      </c>
      <c r="AH66" s="1" t="s">
        <v>98</v>
      </c>
      <c r="AI66" s="1" t="s">
        <v>98</v>
      </c>
      <c r="AJ66" s="1" t="s">
        <v>98</v>
      </c>
      <c r="AK66" s="1" t="s">
        <v>98</v>
      </c>
      <c r="AL66" s="2">
        <v>18.100000000000001</v>
      </c>
      <c r="AM66" s="1">
        <v>1060</v>
      </c>
      <c r="AN66" s="1">
        <v>140</v>
      </c>
      <c r="AO66" s="2">
        <v>78.3</v>
      </c>
      <c r="AP66" s="3">
        <v>4.96</v>
      </c>
      <c r="AQ66" s="1">
        <v>581</v>
      </c>
      <c r="AR66" s="1">
        <v>113</v>
      </c>
      <c r="AS66" s="2">
        <v>73.099999999999994</v>
      </c>
      <c r="AT66" s="3">
        <v>3.68</v>
      </c>
      <c r="AU66" s="1" t="s">
        <v>98</v>
      </c>
      <c r="AV66" s="1" t="s">
        <v>98</v>
      </c>
      <c r="AW66" s="1" t="s">
        <v>98</v>
      </c>
      <c r="AX66" s="2">
        <v>32.5</v>
      </c>
      <c r="AY66" s="1">
        <v>256</v>
      </c>
      <c r="AZ66" s="1" t="s">
        <v>98</v>
      </c>
      <c r="BA66" s="1" t="s">
        <v>98</v>
      </c>
      <c r="BB66" s="1" t="s">
        <v>98</v>
      </c>
      <c r="BC66" s="1" t="s">
        <v>98</v>
      </c>
      <c r="BD66" s="1" t="s">
        <v>98</v>
      </c>
      <c r="BE66" s="1" t="s">
        <v>98</v>
      </c>
      <c r="BF66" s="1" t="s">
        <v>98</v>
      </c>
      <c r="BG66" s="3">
        <v>6.9</v>
      </c>
      <c r="BH66" s="14">
        <v>0.80200000000000005</v>
      </c>
      <c r="BI66" s="1" t="s">
        <v>98</v>
      </c>
      <c r="BJ66" s="4" t="s">
        <v>98</v>
      </c>
      <c r="BK66" s="4" t="s">
        <v>98</v>
      </c>
      <c r="BL66" s="4" t="s">
        <v>98</v>
      </c>
      <c r="BM66" s="4" t="s">
        <v>98</v>
      </c>
      <c r="BN66" s="4" t="s">
        <v>98</v>
      </c>
      <c r="BO66" s="4" t="s">
        <v>98</v>
      </c>
      <c r="BP66" s="4" t="s">
        <v>98</v>
      </c>
      <c r="BQ66" s="4" t="s">
        <v>98</v>
      </c>
      <c r="BR66" s="4" t="s">
        <v>98</v>
      </c>
      <c r="BS66" s="4" t="s">
        <v>98</v>
      </c>
      <c r="BT66" s="4" t="s">
        <v>98</v>
      </c>
      <c r="BU66" s="4" t="s">
        <v>98</v>
      </c>
      <c r="BV66" s="4" t="s">
        <v>98</v>
      </c>
      <c r="BW66" s="35" t="s">
        <v>98</v>
      </c>
      <c r="BX66" s="35" t="s">
        <v>98</v>
      </c>
      <c r="BY66" s="2">
        <v>49.7</v>
      </c>
      <c r="BZ66" s="1" t="s">
        <v>98</v>
      </c>
      <c r="CA66" s="2">
        <v>65.599999999999994</v>
      </c>
      <c r="CB66" s="2">
        <v>50.699999999999996</v>
      </c>
      <c r="CC66" s="1">
        <v>66.599999999999994</v>
      </c>
      <c r="CD66" s="1" t="s">
        <v>98</v>
      </c>
      <c r="CE66" s="11">
        <v>5.5</v>
      </c>
      <c r="CF66" s="1">
        <v>3</v>
      </c>
      <c r="CG66" s="4">
        <f>Beams!$B$11/F66</f>
        <v>262.61682242990656</v>
      </c>
      <c r="CH66" s="4">
        <f>Beams!$B$9/AO66</f>
        <v>143.55044699872286</v>
      </c>
      <c r="CI66" s="4">
        <f>Beams!$C$9/AS66</f>
        <v>153.76196990424077</v>
      </c>
      <c r="CJ66" s="4">
        <f>1.5*Beams!$B$8/(L66*T66)</f>
        <v>612.93488930090518</v>
      </c>
      <c r="CK66" s="45">
        <f xml:space="preserve"> 1.5*Beams!$C$8/((G66-T66)*Q66)</f>
        <v>1120.772176132738</v>
      </c>
      <c r="CL66" s="4">
        <f>Beams!$B$12*T66/AX66</f>
        <v>598.31384615384616</v>
      </c>
      <c r="CM66" s="4">
        <f>Beams!$B$12*Q66/AX66</f>
        <v>332.01230769230767</v>
      </c>
      <c r="CN66" s="4">
        <f t="shared" si="0"/>
        <v>1585.7259107818886</v>
      </c>
      <c r="CO66" s="4">
        <f t="shared" si="1"/>
        <v>2100.62088031547</v>
      </c>
      <c r="CP66" s="4"/>
      <c r="CQ66" s="3">
        <f>MIN(Beams!$B$21:$B$22)/MAX(CN66:CP66)-1</f>
        <v>8.5209945723268312</v>
      </c>
    </row>
    <row r="67" spans="1:95" x14ac:dyDescent="0.55000000000000004">
      <c r="A67" s="1" t="s">
        <v>680</v>
      </c>
      <c r="B67" s="1" t="s">
        <v>744</v>
      </c>
      <c r="C67" s="1" t="s">
        <v>744</v>
      </c>
      <c r="D67" s="1" t="s">
        <v>100</v>
      </c>
      <c r="E67" s="2">
        <v>131.5</v>
      </c>
      <c r="F67" s="2">
        <v>38.700000000000003</v>
      </c>
      <c r="G67" s="2">
        <v>17.3</v>
      </c>
      <c r="H67" s="11">
        <v>17.25</v>
      </c>
      <c r="I67" s="1" t="s">
        <v>98</v>
      </c>
      <c r="J67" s="1" t="s">
        <v>98</v>
      </c>
      <c r="K67" s="1" t="s">
        <v>98</v>
      </c>
      <c r="L67" s="2">
        <v>15.8</v>
      </c>
      <c r="M67" s="11">
        <v>15.75</v>
      </c>
      <c r="N67" s="11" t="s">
        <v>98</v>
      </c>
      <c r="O67" s="1" t="s">
        <v>98</v>
      </c>
      <c r="P67" s="1" t="s">
        <v>98</v>
      </c>
      <c r="Q67" s="14">
        <v>0.87</v>
      </c>
      <c r="R67" s="11">
        <v>0.875</v>
      </c>
      <c r="S67" s="13">
        <v>0.4375</v>
      </c>
      <c r="T67" s="3">
        <v>1.57</v>
      </c>
      <c r="U67" s="13">
        <v>1.5625</v>
      </c>
      <c r="V67" s="1" t="s">
        <v>98</v>
      </c>
      <c r="W67" s="1" t="s">
        <v>98</v>
      </c>
      <c r="X67" s="1" t="s">
        <v>98</v>
      </c>
      <c r="Y67" s="3">
        <v>2.36</v>
      </c>
      <c r="Z67" s="18">
        <v>2.8125</v>
      </c>
      <c r="AA67" s="13" t="s">
        <v>98</v>
      </c>
      <c r="AB67" s="1" t="s">
        <v>98</v>
      </c>
      <c r="AC67" s="3">
        <v>3.83</v>
      </c>
      <c r="AD67" s="1" t="s">
        <v>98</v>
      </c>
      <c r="AE67" s="1" t="s">
        <v>98</v>
      </c>
      <c r="AF67" s="3">
        <v>1.23</v>
      </c>
      <c r="AG67" s="3">
        <v>5.03</v>
      </c>
      <c r="AH67" s="1" t="s">
        <v>98</v>
      </c>
      <c r="AI67" s="1" t="s">
        <v>98</v>
      </c>
      <c r="AJ67" s="1" t="s">
        <v>98</v>
      </c>
      <c r="AK67" s="1" t="s">
        <v>98</v>
      </c>
      <c r="AL67" s="2">
        <v>19.899999999999999</v>
      </c>
      <c r="AM67" s="1">
        <v>943</v>
      </c>
      <c r="AN67" s="1">
        <v>125</v>
      </c>
      <c r="AO67" s="2">
        <v>70.2</v>
      </c>
      <c r="AP67" s="3">
        <v>4.93</v>
      </c>
      <c r="AQ67" s="1">
        <v>517</v>
      </c>
      <c r="AR67" s="1">
        <v>101</v>
      </c>
      <c r="AS67" s="2">
        <v>65.5</v>
      </c>
      <c r="AT67" s="3">
        <v>3.65</v>
      </c>
      <c r="AU67" s="1" t="s">
        <v>98</v>
      </c>
      <c r="AV67" s="1" t="s">
        <v>98</v>
      </c>
      <c r="AW67" s="1" t="s">
        <v>98</v>
      </c>
      <c r="AX67" s="2">
        <v>24.3</v>
      </c>
      <c r="AY67" s="1">
        <v>188</v>
      </c>
      <c r="AZ67" s="1" t="s">
        <v>98</v>
      </c>
      <c r="BA67" s="1" t="s">
        <v>98</v>
      </c>
      <c r="BB67" s="1" t="s">
        <v>98</v>
      </c>
      <c r="BC67" s="1" t="s">
        <v>98</v>
      </c>
      <c r="BD67" s="1" t="s">
        <v>98</v>
      </c>
      <c r="BE67" s="1" t="s">
        <v>98</v>
      </c>
      <c r="BF67" s="1" t="s">
        <v>98</v>
      </c>
      <c r="BG67" s="3">
        <v>6.86</v>
      </c>
      <c r="BH67" s="14">
        <v>0.80200000000000005</v>
      </c>
      <c r="BI67" s="1" t="s">
        <v>98</v>
      </c>
      <c r="BJ67" s="4" t="s">
        <v>98</v>
      </c>
      <c r="BK67" s="4" t="s">
        <v>98</v>
      </c>
      <c r="BL67" s="4" t="s">
        <v>98</v>
      </c>
      <c r="BM67" s="4" t="s">
        <v>98</v>
      </c>
      <c r="BN67" s="4" t="s">
        <v>98</v>
      </c>
      <c r="BO67" s="4" t="s">
        <v>98</v>
      </c>
      <c r="BP67" s="4" t="s">
        <v>98</v>
      </c>
      <c r="BQ67" s="4" t="s">
        <v>98</v>
      </c>
      <c r="BR67" s="4" t="s">
        <v>98</v>
      </c>
      <c r="BS67" s="4" t="s">
        <v>98</v>
      </c>
      <c r="BT67" s="4" t="s">
        <v>98</v>
      </c>
      <c r="BU67" s="4" t="s">
        <v>98</v>
      </c>
      <c r="BV67" s="4" t="s">
        <v>98</v>
      </c>
      <c r="BW67" s="35" t="s">
        <v>98</v>
      </c>
      <c r="BX67" s="35" t="s">
        <v>98</v>
      </c>
      <c r="BY67" s="2">
        <v>49.4</v>
      </c>
      <c r="BZ67" s="1" t="s">
        <v>98</v>
      </c>
      <c r="CA67" s="2">
        <v>65.2</v>
      </c>
      <c r="CB67" s="2">
        <v>50.400000000000006</v>
      </c>
      <c r="CC67" s="1">
        <v>66.2</v>
      </c>
      <c r="CD67" s="1" t="s">
        <v>98</v>
      </c>
      <c r="CE67" s="11">
        <v>5.5</v>
      </c>
      <c r="CF67" s="1">
        <v>3</v>
      </c>
      <c r="CG67" s="4">
        <f>Beams!$B$11/F67</f>
        <v>290.43927648578807</v>
      </c>
      <c r="CH67" s="4">
        <f>Beams!$B$9/AO67</f>
        <v>160.1139601139601</v>
      </c>
      <c r="CI67" s="4">
        <f>Beams!$C$9/AS67</f>
        <v>171.6030534351145</v>
      </c>
      <c r="CJ67" s="4">
        <f>1.5*Beams!$B$8/(L67*T67)</f>
        <v>679.67427235346281</v>
      </c>
      <c r="CK67" s="45">
        <f xml:space="preserve"> 1.5*Beams!$C$8/((G67-T67)*Q67)</f>
        <v>1231.9968432821097</v>
      </c>
      <c r="CL67" s="4">
        <f>Beams!$B$12*T67/AX67</f>
        <v>726.20576131687233</v>
      </c>
      <c r="CM67" s="4">
        <f>Beams!$B$12*Q67/AX67</f>
        <v>402.41975308641969</v>
      </c>
      <c r="CN67" s="4">
        <f t="shared" si="0"/>
        <v>1831.6861690903893</v>
      </c>
      <c r="CO67" s="4">
        <f t="shared" si="1"/>
        <v>2329.4531735631863</v>
      </c>
      <c r="CP67" s="4"/>
      <c r="CQ67" s="3">
        <f>MIN(Beams!$B$21:$B$22)/MAX(CN67:CP67)-1</f>
        <v>7.5857059618019846</v>
      </c>
    </row>
    <row r="68" spans="1:95" x14ac:dyDescent="0.55000000000000004">
      <c r="A68" s="1" t="s">
        <v>680</v>
      </c>
      <c r="B68" s="1" t="s">
        <v>745</v>
      </c>
      <c r="C68" s="1" t="s">
        <v>745</v>
      </c>
      <c r="D68" s="1" t="s">
        <v>100</v>
      </c>
      <c r="E68" s="2">
        <v>120.5</v>
      </c>
      <c r="F68" s="2">
        <v>35.6</v>
      </c>
      <c r="G68" s="2">
        <v>17.100000000000001</v>
      </c>
      <c r="H68" s="11">
        <v>17</v>
      </c>
      <c r="I68" s="1" t="s">
        <v>98</v>
      </c>
      <c r="J68" s="1" t="s">
        <v>98</v>
      </c>
      <c r="K68" s="1" t="s">
        <v>98</v>
      </c>
      <c r="L68" s="2">
        <v>15.9</v>
      </c>
      <c r="M68" s="11">
        <v>15.875</v>
      </c>
      <c r="N68" s="11" t="s">
        <v>98</v>
      </c>
      <c r="O68" s="1" t="s">
        <v>98</v>
      </c>
      <c r="P68" s="1" t="s">
        <v>98</v>
      </c>
      <c r="Q68" s="14">
        <v>0.83</v>
      </c>
      <c r="R68" s="11">
        <v>0.8125</v>
      </c>
      <c r="S68" s="13">
        <v>0.4375</v>
      </c>
      <c r="T68" s="3">
        <v>1.4</v>
      </c>
      <c r="U68" s="13">
        <v>1.375</v>
      </c>
      <c r="V68" s="1" t="s">
        <v>98</v>
      </c>
      <c r="W68" s="1" t="s">
        <v>98</v>
      </c>
      <c r="X68" s="1" t="s">
        <v>98</v>
      </c>
      <c r="Y68" s="3">
        <v>2.19</v>
      </c>
      <c r="Z68" s="18">
        <v>2.6875</v>
      </c>
      <c r="AA68" s="13" t="s">
        <v>98</v>
      </c>
      <c r="AB68" s="1" t="s">
        <v>98</v>
      </c>
      <c r="AC68" s="3">
        <v>3.84</v>
      </c>
      <c r="AD68" s="1" t="s">
        <v>98</v>
      </c>
      <c r="AE68" s="1" t="s">
        <v>98</v>
      </c>
      <c r="AF68" s="3">
        <v>1.1200000000000001</v>
      </c>
      <c r="AG68" s="3">
        <v>5.66</v>
      </c>
      <c r="AH68" s="1" t="s">
        <v>98</v>
      </c>
      <c r="AI68" s="1" t="s">
        <v>98</v>
      </c>
      <c r="AJ68" s="1" t="s">
        <v>98</v>
      </c>
      <c r="AK68" s="1" t="s">
        <v>98</v>
      </c>
      <c r="AL68" s="2">
        <v>20.6</v>
      </c>
      <c r="AM68" s="1">
        <v>872</v>
      </c>
      <c r="AN68" s="1">
        <v>116</v>
      </c>
      <c r="AO68" s="2">
        <v>65.8</v>
      </c>
      <c r="AP68" s="3">
        <v>4.96</v>
      </c>
      <c r="AQ68" s="1">
        <v>466</v>
      </c>
      <c r="AR68" s="2">
        <v>90.8</v>
      </c>
      <c r="AS68" s="2">
        <v>58.8</v>
      </c>
      <c r="AT68" s="3">
        <v>3.62</v>
      </c>
      <c r="AU68" s="1" t="s">
        <v>98</v>
      </c>
      <c r="AV68" s="1" t="s">
        <v>98</v>
      </c>
      <c r="AW68" s="1" t="s">
        <v>98</v>
      </c>
      <c r="AX68" s="2">
        <v>18</v>
      </c>
      <c r="AY68" s="1">
        <v>146</v>
      </c>
      <c r="AZ68" s="1" t="s">
        <v>98</v>
      </c>
      <c r="BA68" s="1" t="s">
        <v>98</v>
      </c>
      <c r="BB68" s="1" t="s">
        <v>98</v>
      </c>
      <c r="BC68" s="1" t="s">
        <v>98</v>
      </c>
      <c r="BD68" s="1" t="s">
        <v>98</v>
      </c>
      <c r="BE68" s="1" t="s">
        <v>98</v>
      </c>
      <c r="BF68" s="1" t="s">
        <v>98</v>
      </c>
      <c r="BG68" s="3">
        <v>6.9</v>
      </c>
      <c r="BH68" s="14">
        <v>0.79200000000000004</v>
      </c>
      <c r="BI68" s="1" t="s">
        <v>98</v>
      </c>
      <c r="BJ68" s="4" t="s">
        <v>98</v>
      </c>
      <c r="BK68" s="4" t="s">
        <v>98</v>
      </c>
      <c r="BL68" s="4" t="s">
        <v>98</v>
      </c>
      <c r="BM68" s="4" t="s">
        <v>98</v>
      </c>
      <c r="BN68" s="4" t="s">
        <v>98</v>
      </c>
      <c r="BO68" s="4" t="s">
        <v>98</v>
      </c>
      <c r="BP68" s="4" t="s">
        <v>98</v>
      </c>
      <c r="BQ68" s="4" t="s">
        <v>98</v>
      </c>
      <c r="BR68" s="4" t="s">
        <v>98</v>
      </c>
      <c r="BS68" s="4" t="s">
        <v>98</v>
      </c>
      <c r="BT68" s="4" t="s">
        <v>98</v>
      </c>
      <c r="BU68" s="4" t="s">
        <v>98</v>
      </c>
      <c r="BV68" s="4" t="s">
        <v>98</v>
      </c>
      <c r="BW68" s="35" t="s">
        <v>98</v>
      </c>
      <c r="BX68" s="35" t="s">
        <v>98</v>
      </c>
      <c r="BY68" s="2">
        <v>49.1</v>
      </c>
      <c r="BZ68" s="1" t="s">
        <v>98</v>
      </c>
      <c r="CA68" s="2">
        <v>65</v>
      </c>
      <c r="CB68" s="2">
        <v>50.1</v>
      </c>
      <c r="CC68" s="2">
        <v>66</v>
      </c>
      <c r="CD68" s="1" t="s">
        <v>98</v>
      </c>
      <c r="CE68" s="11">
        <v>5.5</v>
      </c>
      <c r="CF68" s="1">
        <v>3</v>
      </c>
      <c r="CG68" s="4">
        <f>Beams!$B$11/F68</f>
        <v>315.7303370786517</v>
      </c>
      <c r="CH68" s="4">
        <f>Beams!$B$9/AO68</f>
        <v>170.82066869300914</v>
      </c>
      <c r="CI68" s="4">
        <f>Beams!$C$9/AS68</f>
        <v>191.15646258503403</v>
      </c>
      <c r="CJ68" s="4">
        <f>1.5*Beams!$B$8/(L68*T68)</f>
        <v>757.41239892183296</v>
      </c>
      <c r="CK68" s="45">
        <f xml:space="preserve"> 1.5*Beams!$C$8/((G68-T68)*Q68)</f>
        <v>1293.8377714680378</v>
      </c>
      <c r="CL68" s="4">
        <f>Beams!$B$12*T68/AX68</f>
        <v>874.22222222222217</v>
      </c>
      <c r="CM68" s="4">
        <f>Beams!$B$12*Q68/AX68</f>
        <v>518.28888888888878</v>
      </c>
      <c r="CN68" s="4">
        <f t="shared" si="0"/>
        <v>2114.9708083728956</v>
      </c>
      <c r="CO68" s="4">
        <f t="shared" si="1"/>
        <v>2507.4301717765966</v>
      </c>
      <c r="CP68" s="4"/>
      <c r="CQ68" s="3">
        <f>MIN(Beams!$B$21:$B$22)/MAX(CN68:CP68)-1</f>
        <v>6.9762939064537708</v>
      </c>
    </row>
    <row r="69" spans="1:95" x14ac:dyDescent="0.55000000000000004">
      <c r="A69" s="1" t="s">
        <v>680</v>
      </c>
      <c r="B69" s="1" t="s">
        <v>746</v>
      </c>
      <c r="C69" s="1" t="s">
        <v>746</v>
      </c>
      <c r="D69" s="1" t="s">
        <v>100</v>
      </c>
      <c r="E69" s="2">
        <v>110.5</v>
      </c>
      <c r="F69" s="2">
        <v>32.6</v>
      </c>
      <c r="G69" s="2">
        <v>17</v>
      </c>
      <c r="H69" s="11">
        <v>17</v>
      </c>
      <c r="I69" s="1" t="s">
        <v>98</v>
      </c>
      <c r="J69" s="1" t="s">
        <v>98</v>
      </c>
      <c r="K69" s="1" t="s">
        <v>98</v>
      </c>
      <c r="L69" s="2">
        <v>15.8</v>
      </c>
      <c r="M69" s="11">
        <v>15.75</v>
      </c>
      <c r="N69" s="11" t="s">
        <v>98</v>
      </c>
      <c r="O69" s="1" t="s">
        <v>98</v>
      </c>
      <c r="P69" s="1" t="s">
        <v>98</v>
      </c>
      <c r="Q69" s="14">
        <v>0.77500000000000002</v>
      </c>
      <c r="R69" s="11">
        <v>0.75</v>
      </c>
      <c r="S69" s="13">
        <v>0.375</v>
      </c>
      <c r="T69" s="3">
        <v>1.28</v>
      </c>
      <c r="U69" s="13">
        <v>1.25</v>
      </c>
      <c r="V69" s="1" t="s">
        <v>98</v>
      </c>
      <c r="W69" s="1" t="s">
        <v>98</v>
      </c>
      <c r="X69" s="1" t="s">
        <v>98</v>
      </c>
      <c r="Y69" s="3">
        <v>2.06</v>
      </c>
      <c r="Z69" s="18">
        <v>2.5</v>
      </c>
      <c r="AA69" s="13" t="s">
        <v>98</v>
      </c>
      <c r="AB69" s="1" t="s">
        <v>98</v>
      </c>
      <c r="AC69" s="3">
        <v>3.81</v>
      </c>
      <c r="AD69" s="1" t="s">
        <v>98</v>
      </c>
      <c r="AE69" s="1" t="s">
        <v>98</v>
      </c>
      <c r="AF69" s="3">
        <v>1.03</v>
      </c>
      <c r="AG69" s="3">
        <v>6.2</v>
      </c>
      <c r="AH69" s="1" t="s">
        <v>98</v>
      </c>
      <c r="AI69" s="1" t="s">
        <v>98</v>
      </c>
      <c r="AJ69" s="1" t="s">
        <v>98</v>
      </c>
      <c r="AK69" s="1" t="s">
        <v>98</v>
      </c>
      <c r="AL69" s="2">
        <v>21.9</v>
      </c>
      <c r="AM69" s="1">
        <v>799</v>
      </c>
      <c r="AN69" s="1">
        <v>107</v>
      </c>
      <c r="AO69" s="2">
        <v>60.8</v>
      </c>
      <c r="AP69" s="3">
        <v>4.95</v>
      </c>
      <c r="AQ69" s="1">
        <v>420</v>
      </c>
      <c r="AR69" s="2">
        <v>82.1</v>
      </c>
      <c r="AS69" s="2">
        <v>53.2</v>
      </c>
      <c r="AT69" s="3">
        <v>3.59</v>
      </c>
      <c r="AU69" s="1" t="s">
        <v>98</v>
      </c>
      <c r="AV69" s="1" t="s">
        <v>98</v>
      </c>
      <c r="AW69" s="1" t="s">
        <v>98</v>
      </c>
      <c r="AX69" s="2">
        <v>13.9</v>
      </c>
      <c r="AY69" s="1">
        <v>113</v>
      </c>
      <c r="AZ69" s="1" t="s">
        <v>98</v>
      </c>
      <c r="BA69" s="1" t="s">
        <v>98</v>
      </c>
      <c r="BB69" s="1" t="s">
        <v>98</v>
      </c>
      <c r="BC69" s="1" t="s">
        <v>98</v>
      </c>
      <c r="BD69" s="1" t="s">
        <v>98</v>
      </c>
      <c r="BE69" s="1" t="s">
        <v>98</v>
      </c>
      <c r="BF69" s="1" t="s">
        <v>98</v>
      </c>
      <c r="BG69" s="3">
        <v>6.89</v>
      </c>
      <c r="BH69" s="14">
        <v>0.78800000000000003</v>
      </c>
      <c r="BI69" s="1" t="s">
        <v>98</v>
      </c>
      <c r="BJ69" s="4" t="s">
        <v>98</v>
      </c>
      <c r="BK69" s="4" t="s">
        <v>98</v>
      </c>
      <c r="BL69" s="4" t="s">
        <v>98</v>
      </c>
      <c r="BM69" s="4" t="s">
        <v>98</v>
      </c>
      <c r="BN69" s="4" t="s">
        <v>98</v>
      </c>
      <c r="BO69" s="4" t="s">
        <v>98</v>
      </c>
      <c r="BP69" s="4" t="s">
        <v>98</v>
      </c>
      <c r="BQ69" s="4" t="s">
        <v>98</v>
      </c>
      <c r="BR69" s="4" t="s">
        <v>98</v>
      </c>
      <c r="BS69" s="4" t="s">
        <v>98</v>
      </c>
      <c r="BT69" s="4" t="s">
        <v>98</v>
      </c>
      <c r="BU69" s="4" t="s">
        <v>98</v>
      </c>
      <c r="BV69" s="4" t="s">
        <v>98</v>
      </c>
      <c r="BW69" s="35" t="s">
        <v>98</v>
      </c>
      <c r="BX69" s="35" t="s">
        <v>98</v>
      </c>
      <c r="BY69" s="2">
        <v>48.8</v>
      </c>
      <c r="BZ69" s="1" t="s">
        <v>98</v>
      </c>
      <c r="CA69" s="2">
        <v>64.599999999999994</v>
      </c>
      <c r="CB69" s="2">
        <v>49.8</v>
      </c>
      <c r="CC69" s="1">
        <v>65.599999999999994</v>
      </c>
      <c r="CD69" s="1" t="s">
        <v>98</v>
      </c>
      <c r="CE69" s="11">
        <v>5.5</v>
      </c>
      <c r="CF69" s="1">
        <v>3</v>
      </c>
      <c r="CG69" s="4">
        <f>Beams!$B$11/F69</f>
        <v>344.78527607361963</v>
      </c>
      <c r="CH69" s="4">
        <f>Beams!$B$9/AO69</f>
        <v>184.86842105263159</v>
      </c>
      <c r="CI69" s="4">
        <f>Beams!$C$9/AS69</f>
        <v>211.27819548872179</v>
      </c>
      <c r="CJ69" s="4">
        <f>1.5*Beams!$B$8/(L69*T69)</f>
        <v>833.66297468354435</v>
      </c>
      <c r="CK69" s="45">
        <f xml:space="preserve"> 1.5*Beams!$C$8/((G69-T69)*Q69)</f>
        <v>1383.8955922186651</v>
      </c>
      <c r="CL69" s="4">
        <f>Beams!$B$12*T69/AX69</f>
        <v>1035.0503597122301</v>
      </c>
      <c r="CM69" s="4">
        <f>Beams!$B$12*Q69/AX69</f>
        <v>626.69064748201436</v>
      </c>
      <c r="CN69" s="4">
        <f t="shared" ref="CN69:CN132" si="2" xml:space="preserve"> SQRT((CG69+CH69+CI69)^2+3*(CJ69^2+CL69^2))</f>
        <v>2418.253435227562</v>
      </c>
      <c r="CO69" s="4">
        <f t="shared" ref="CO69:CO132" si="3">SQRT((CG69+CH69+CI69)^2+3*(CK69^2+CM69^2))</f>
        <v>2733.6248101934243</v>
      </c>
      <c r="CP69" s="4"/>
      <c r="CQ69" s="3">
        <f>MIN(Beams!$B$21:$B$22)/MAX(CN69:CP69)-1</f>
        <v>6.3162929767910798</v>
      </c>
    </row>
    <row r="70" spans="1:95" x14ac:dyDescent="0.55000000000000004">
      <c r="A70" s="1" t="s">
        <v>680</v>
      </c>
      <c r="B70" s="1" t="s">
        <v>747</v>
      </c>
      <c r="C70" s="1" t="s">
        <v>747</v>
      </c>
      <c r="D70" s="1" t="s">
        <v>100</v>
      </c>
      <c r="E70" s="2">
        <v>100.5</v>
      </c>
      <c r="F70" s="2">
        <v>29.7</v>
      </c>
      <c r="G70" s="2">
        <v>16.8</v>
      </c>
      <c r="H70" s="11">
        <v>16.75</v>
      </c>
      <c r="I70" s="1" t="s">
        <v>98</v>
      </c>
      <c r="J70" s="1" t="s">
        <v>98</v>
      </c>
      <c r="K70" s="1" t="s">
        <v>98</v>
      </c>
      <c r="L70" s="2">
        <v>15.7</v>
      </c>
      <c r="M70" s="11">
        <v>15.75</v>
      </c>
      <c r="N70" s="11" t="s">
        <v>98</v>
      </c>
      <c r="O70" s="1" t="s">
        <v>98</v>
      </c>
      <c r="P70" s="1" t="s">
        <v>98</v>
      </c>
      <c r="Q70" s="14">
        <v>0.71499999999999997</v>
      </c>
      <c r="R70" s="11">
        <v>0.6875</v>
      </c>
      <c r="S70" s="13">
        <v>0.375</v>
      </c>
      <c r="T70" s="3">
        <v>1.1499999999999999</v>
      </c>
      <c r="U70" s="13">
        <v>1.125</v>
      </c>
      <c r="V70" s="1" t="s">
        <v>98</v>
      </c>
      <c r="W70" s="1" t="s">
        <v>98</v>
      </c>
      <c r="X70" s="1" t="s">
        <v>98</v>
      </c>
      <c r="Y70" s="3">
        <v>1.94</v>
      </c>
      <c r="Z70" s="18">
        <v>2.4375</v>
      </c>
      <c r="AA70" s="13" t="s">
        <v>98</v>
      </c>
      <c r="AB70" s="1" t="s">
        <v>98</v>
      </c>
      <c r="AC70" s="3">
        <v>3.77</v>
      </c>
      <c r="AD70" s="1" t="s">
        <v>98</v>
      </c>
      <c r="AE70" s="1" t="s">
        <v>98</v>
      </c>
      <c r="AF70" s="14">
        <v>0.94</v>
      </c>
      <c r="AG70" s="3">
        <v>6.85</v>
      </c>
      <c r="AH70" s="1" t="s">
        <v>98</v>
      </c>
      <c r="AI70" s="1" t="s">
        <v>98</v>
      </c>
      <c r="AJ70" s="1" t="s">
        <v>98</v>
      </c>
      <c r="AK70" s="1" t="s">
        <v>98</v>
      </c>
      <c r="AL70" s="2">
        <v>23.5</v>
      </c>
      <c r="AM70" s="1">
        <v>725</v>
      </c>
      <c r="AN70" s="2">
        <v>97.8</v>
      </c>
      <c r="AO70" s="2">
        <v>55.5</v>
      </c>
      <c r="AP70" s="3">
        <v>4.95</v>
      </c>
      <c r="AQ70" s="1">
        <v>375</v>
      </c>
      <c r="AR70" s="2">
        <v>73.3</v>
      </c>
      <c r="AS70" s="2">
        <v>47.6</v>
      </c>
      <c r="AT70" s="3">
        <v>3.56</v>
      </c>
      <c r="AU70" s="1" t="s">
        <v>98</v>
      </c>
      <c r="AV70" s="1" t="s">
        <v>98</v>
      </c>
      <c r="AW70" s="1" t="s">
        <v>98</v>
      </c>
      <c r="AX70" s="2">
        <v>10.4</v>
      </c>
      <c r="AY70" s="2">
        <v>84.9</v>
      </c>
      <c r="AZ70" s="1" t="s">
        <v>98</v>
      </c>
      <c r="BA70" s="1" t="s">
        <v>98</v>
      </c>
      <c r="BB70" s="1" t="s">
        <v>98</v>
      </c>
      <c r="BC70" s="1" t="s">
        <v>98</v>
      </c>
      <c r="BD70" s="1" t="s">
        <v>98</v>
      </c>
      <c r="BE70" s="1" t="s">
        <v>98</v>
      </c>
      <c r="BF70" s="1" t="s">
        <v>98</v>
      </c>
      <c r="BG70" s="3">
        <v>6.88</v>
      </c>
      <c r="BH70" s="14">
        <v>0.78400000000000003</v>
      </c>
      <c r="BI70" s="1" t="s">
        <v>98</v>
      </c>
      <c r="BJ70" s="4" t="s">
        <v>98</v>
      </c>
      <c r="BK70" s="4" t="s">
        <v>98</v>
      </c>
      <c r="BL70" s="4" t="s">
        <v>98</v>
      </c>
      <c r="BM70" s="4" t="s">
        <v>98</v>
      </c>
      <c r="BN70" s="4" t="s">
        <v>98</v>
      </c>
      <c r="BO70" s="4" t="s">
        <v>98</v>
      </c>
      <c r="BP70" s="4" t="s">
        <v>98</v>
      </c>
      <c r="BQ70" s="4" t="s">
        <v>98</v>
      </c>
      <c r="BR70" s="4" t="s">
        <v>98</v>
      </c>
      <c r="BS70" s="4" t="s">
        <v>98</v>
      </c>
      <c r="BT70" s="4" t="s">
        <v>98</v>
      </c>
      <c r="BU70" s="4" t="s">
        <v>98</v>
      </c>
      <c r="BV70" s="4" t="s">
        <v>98</v>
      </c>
      <c r="BW70" s="35" t="s">
        <v>98</v>
      </c>
      <c r="BX70" s="35" t="s">
        <v>98</v>
      </c>
      <c r="BY70" s="2">
        <v>48.3</v>
      </c>
      <c r="BZ70" s="1" t="s">
        <v>98</v>
      </c>
      <c r="CA70" s="2">
        <v>64</v>
      </c>
      <c r="CB70" s="2">
        <v>49.3</v>
      </c>
      <c r="CC70" s="2">
        <v>65</v>
      </c>
      <c r="CD70" s="1" t="s">
        <v>98</v>
      </c>
      <c r="CE70" s="11">
        <v>5.5</v>
      </c>
      <c r="CF70" s="1">
        <v>3</v>
      </c>
      <c r="CG70" s="4">
        <f>Beams!$B$11/F70</f>
        <v>378.45117845117846</v>
      </c>
      <c r="CH70" s="4">
        <f>Beams!$B$9/AO70</f>
        <v>202.52252252252254</v>
      </c>
      <c r="CI70" s="4">
        <f>Beams!$C$9/AS70</f>
        <v>236.1344537815126</v>
      </c>
      <c r="CJ70" s="4">
        <f>1.5*Beams!$B$8/(L70*T70)</f>
        <v>933.81334810301871</v>
      </c>
      <c r="CK70" s="45">
        <f xml:space="preserve"> 1.5*Beams!$C$8/((G70-T70)*Q70)</f>
        <v>1506.7360754261713</v>
      </c>
      <c r="CL70" s="4">
        <f>Beams!$B$12*T70/AX70</f>
        <v>1242.8846153846152</v>
      </c>
      <c r="CM70" s="4">
        <f>Beams!$B$12*Q70/AX70</f>
        <v>772.74999999999989</v>
      </c>
      <c r="CN70" s="4">
        <f t="shared" si="2"/>
        <v>2813.8895403574156</v>
      </c>
      <c r="CO70" s="4">
        <f t="shared" si="3"/>
        <v>3044.6435303725543</v>
      </c>
      <c r="CP70" s="4"/>
      <c r="CQ70" s="3">
        <f>MIN(Beams!$B$21:$B$22)/MAX(CN70:CP70)-1</f>
        <v>5.5689135034973116</v>
      </c>
    </row>
    <row r="71" spans="1:95" x14ac:dyDescent="0.55000000000000004">
      <c r="A71" s="1" t="s">
        <v>680</v>
      </c>
      <c r="B71" s="1" t="s">
        <v>748</v>
      </c>
      <c r="C71" s="1" t="s">
        <v>748</v>
      </c>
      <c r="D71" s="1" t="s">
        <v>100</v>
      </c>
      <c r="E71" s="2">
        <v>84.5</v>
      </c>
      <c r="F71" s="2">
        <v>24.7</v>
      </c>
      <c r="G71" s="2">
        <v>16.899999999999999</v>
      </c>
      <c r="H71" s="11">
        <v>16.875</v>
      </c>
      <c r="I71" s="1" t="s">
        <v>98</v>
      </c>
      <c r="J71" s="1" t="s">
        <v>98</v>
      </c>
      <c r="K71" s="1" t="s">
        <v>98</v>
      </c>
      <c r="L71" s="2">
        <v>11.5</v>
      </c>
      <c r="M71" s="11">
        <v>11.5</v>
      </c>
      <c r="N71" s="11" t="s">
        <v>98</v>
      </c>
      <c r="O71" s="1" t="s">
        <v>98</v>
      </c>
      <c r="P71" s="1" t="s">
        <v>98</v>
      </c>
      <c r="Q71" s="14">
        <v>0.67</v>
      </c>
      <c r="R71" s="11">
        <v>0.6875</v>
      </c>
      <c r="S71" s="13">
        <v>0.375</v>
      </c>
      <c r="T71" s="3">
        <v>1.22</v>
      </c>
      <c r="U71" s="13">
        <v>1.25</v>
      </c>
      <c r="V71" s="1" t="s">
        <v>98</v>
      </c>
      <c r="W71" s="1" t="s">
        <v>98</v>
      </c>
      <c r="X71" s="1" t="s">
        <v>98</v>
      </c>
      <c r="Y71" s="3">
        <v>1.92</v>
      </c>
      <c r="Z71" s="18">
        <v>2.4375</v>
      </c>
      <c r="AA71" s="13" t="s">
        <v>98</v>
      </c>
      <c r="AB71" s="1" t="s">
        <v>98</v>
      </c>
      <c r="AC71" s="3">
        <v>4.21</v>
      </c>
      <c r="AD71" s="1" t="s">
        <v>98</v>
      </c>
      <c r="AE71" s="1" t="s">
        <v>98</v>
      </c>
      <c r="AF71" s="3">
        <v>1.08</v>
      </c>
      <c r="AG71" s="3">
        <v>4.71</v>
      </c>
      <c r="AH71" s="1" t="s">
        <v>98</v>
      </c>
      <c r="AI71" s="1" t="s">
        <v>98</v>
      </c>
      <c r="AJ71" s="1" t="s">
        <v>98</v>
      </c>
      <c r="AK71" s="1" t="s">
        <v>98</v>
      </c>
      <c r="AL71" s="2">
        <v>25.2</v>
      </c>
      <c r="AM71" s="1">
        <v>649</v>
      </c>
      <c r="AN71" s="2">
        <v>90.8</v>
      </c>
      <c r="AO71" s="2">
        <v>51.1</v>
      </c>
      <c r="AP71" s="3">
        <v>5.12</v>
      </c>
      <c r="AQ71" s="1">
        <v>155</v>
      </c>
      <c r="AR71" s="2">
        <v>42.1</v>
      </c>
      <c r="AS71" s="2">
        <v>27</v>
      </c>
      <c r="AT71" s="3">
        <v>2.5</v>
      </c>
      <c r="AU71" s="1" t="s">
        <v>98</v>
      </c>
      <c r="AV71" s="1" t="s">
        <v>98</v>
      </c>
      <c r="AW71" s="1" t="s">
        <v>98</v>
      </c>
      <c r="AX71" s="3">
        <v>8.81</v>
      </c>
      <c r="AY71" s="2">
        <v>55.4</v>
      </c>
      <c r="AZ71" s="1" t="s">
        <v>98</v>
      </c>
      <c r="BA71" s="1" t="s">
        <v>98</v>
      </c>
      <c r="BB71" s="1" t="s">
        <v>98</v>
      </c>
      <c r="BC71" s="1" t="s">
        <v>98</v>
      </c>
      <c r="BD71" s="1" t="s">
        <v>98</v>
      </c>
      <c r="BE71" s="1" t="s">
        <v>98</v>
      </c>
      <c r="BF71" s="1" t="s">
        <v>98</v>
      </c>
      <c r="BG71" s="3">
        <v>6.74</v>
      </c>
      <c r="BH71" s="14">
        <v>0.71499999999999997</v>
      </c>
      <c r="BI71" s="1" t="s">
        <v>98</v>
      </c>
      <c r="BJ71" s="4" t="s">
        <v>98</v>
      </c>
      <c r="BK71" s="4" t="s">
        <v>98</v>
      </c>
      <c r="BL71" s="4" t="s">
        <v>98</v>
      </c>
      <c r="BM71" s="4" t="s">
        <v>98</v>
      </c>
      <c r="BN71" s="4" t="s">
        <v>98</v>
      </c>
      <c r="BO71" s="4" t="s">
        <v>98</v>
      </c>
      <c r="BP71" s="4" t="s">
        <v>98</v>
      </c>
      <c r="BQ71" s="4" t="s">
        <v>98</v>
      </c>
      <c r="BR71" s="4" t="s">
        <v>98</v>
      </c>
      <c r="BS71" s="4" t="s">
        <v>98</v>
      </c>
      <c r="BT71" s="4" t="s">
        <v>98</v>
      </c>
      <c r="BU71" s="4" t="s">
        <v>98</v>
      </c>
      <c r="BV71" s="4" t="s">
        <v>98</v>
      </c>
      <c r="BW71" s="35" t="s">
        <v>98</v>
      </c>
      <c r="BX71" s="35" t="s">
        <v>98</v>
      </c>
      <c r="BY71" s="2">
        <v>44.3</v>
      </c>
      <c r="BZ71" s="1" t="s">
        <v>98</v>
      </c>
      <c r="CA71" s="2">
        <v>55.8</v>
      </c>
      <c r="CB71" s="2">
        <v>45.3</v>
      </c>
      <c r="CC71" s="1">
        <v>56.8</v>
      </c>
      <c r="CD71" s="1" t="s">
        <v>98</v>
      </c>
      <c r="CE71" s="11">
        <v>5.5</v>
      </c>
      <c r="CF71" s="1" t="s">
        <v>98</v>
      </c>
      <c r="CG71" s="4">
        <f>Beams!$B$11/F71</f>
        <v>455.0607287449393</v>
      </c>
      <c r="CH71" s="4">
        <f>Beams!$B$9/AO71</f>
        <v>219.96086105675147</v>
      </c>
      <c r="CI71" s="4">
        <f>Beams!$C$9/AS71</f>
        <v>416.2962962962963</v>
      </c>
      <c r="CJ71" s="4">
        <f>1.5*Beams!$B$8/(L71*T71)</f>
        <v>1201.7106200997862</v>
      </c>
      <c r="CK71" s="45">
        <f xml:space="preserve"> 1.5*Beams!$C$8/((G71-T71)*Q71)</f>
        <v>1604.8583612549498</v>
      </c>
      <c r="CL71" s="4">
        <f>Beams!$B$12*T71/AX71</f>
        <v>1556.5039727582291</v>
      </c>
      <c r="CM71" s="4">
        <f>Beams!$B$12*Q71/AX71</f>
        <v>854.80136208853571</v>
      </c>
      <c r="CN71" s="4">
        <f t="shared" si="2"/>
        <v>3576.5086080611727</v>
      </c>
      <c r="CO71" s="4">
        <f t="shared" si="3"/>
        <v>3333.1279473600166</v>
      </c>
      <c r="CP71" s="4"/>
      <c r="CQ71" s="3">
        <f>MIN(Beams!$B$21:$B$22)/MAX(CN71:CP71)-1</f>
        <v>4.5920458166720337</v>
      </c>
    </row>
    <row r="72" spans="1:95" x14ac:dyDescent="0.55000000000000004">
      <c r="A72" s="1" t="s">
        <v>680</v>
      </c>
      <c r="B72" s="1" t="s">
        <v>749</v>
      </c>
      <c r="C72" s="1" t="s">
        <v>749</v>
      </c>
      <c r="D72" s="1" t="s">
        <v>100</v>
      </c>
      <c r="E72" s="2">
        <v>76</v>
      </c>
      <c r="F72" s="2">
        <v>22.5</v>
      </c>
      <c r="G72" s="2">
        <v>16.7</v>
      </c>
      <c r="H72" s="11">
        <v>16.625</v>
      </c>
      <c r="I72" s="1" t="s">
        <v>98</v>
      </c>
      <c r="J72" s="1" t="s">
        <v>98</v>
      </c>
      <c r="K72" s="1" t="s">
        <v>98</v>
      </c>
      <c r="L72" s="2">
        <v>11.6</v>
      </c>
      <c r="M72" s="11">
        <v>11.625</v>
      </c>
      <c r="N72" s="11" t="s">
        <v>98</v>
      </c>
      <c r="O72" s="1" t="s">
        <v>98</v>
      </c>
      <c r="P72" s="1" t="s">
        <v>98</v>
      </c>
      <c r="Q72" s="14">
        <v>0.63500000000000001</v>
      </c>
      <c r="R72" s="11">
        <v>0.625</v>
      </c>
      <c r="S72" s="13">
        <v>0.3125</v>
      </c>
      <c r="T72" s="3">
        <v>1.06</v>
      </c>
      <c r="U72" s="13">
        <v>1.0625</v>
      </c>
      <c r="V72" s="1" t="s">
        <v>98</v>
      </c>
      <c r="W72" s="1" t="s">
        <v>98</v>
      </c>
      <c r="X72" s="1" t="s">
        <v>98</v>
      </c>
      <c r="Y72" s="3">
        <v>1.76</v>
      </c>
      <c r="Z72" s="18">
        <v>2.3125</v>
      </c>
      <c r="AA72" s="13" t="s">
        <v>98</v>
      </c>
      <c r="AB72" s="1" t="s">
        <v>98</v>
      </c>
      <c r="AC72" s="3">
        <v>4.26</v>
      </c>
      <c r="AD72" s="1" t="s">
        <v>98</v>
      </c>
      <c r="AE72" s="1" t="s">
        <v>98</v>
      </c>
      <c r="AF72" s="14">
        <v>0.96699999999999997</v>
      </c>
      <c r="AG72" s="3">
        <v>5.48</v>
      </c>
      <c r="AH72" s="1" t="s">
        <v>98</v>
      </c>
      <c r="AI72" s="1" t="s">
        <v>98</v>
      </c>
      <c r="AJ72" s="1" t="s">
        <v>98</v>
      </c>
      <c r="AK72" s="1" t="s">
        <v>98</v>
      </c>
      <c r="AL72" s="2">
        <v>26.3</v>
      </c>
      <c r="AM72" s="1">
        <v>592</v>
      </c>
      <c r="AN72" s="2">
        <v>84.5</v>
      </c>
      <c r="AO72" s="2">
        <v>47.4</v>
      </c>
      <c r="AP72" s="3">
        <v>5.14</v>
      </c>
      <c r="AQ72" s="1">
        <v>136</v>
      </c>
      <c r="AR72" s="2">
        <v>36.9</v>
      </c>
      <c r="AS72" s="2">
        <v>23.6</v>
      </c>
      <c r="AT72" s="3">
        <v>2.4700000000000002</v>
      </c>
      <c r="AU72" s="1" t="s">
        <v>98</v>
      </c>
      <c r="AV72" s="1" t="s">
        <v>98</v>
      </c>
      <c r="AW72" s="1" t="s">
        <v>98</v>
      </c>
      <c r="AX72" s="3">
        <v>6.16</v>
      </c>
      <c r="AY72" s="2">
        <v>43</v>
      </c>
      <c r="AZ72" s="1" t="s">
        <v>98</v>
      </c>
      <c r="BA72" s="1" t="s">
        <v>98</v>
      </c>
      <c r="BB72" s="1" t="s">
        <v>98</v>
      </c>
      <c r="BC72" s="1" t="s">
        <v>98</v>
      </c>
      <c r="BD72" s="1" t="s">
        <v>98</v>
      </c>
      <c r="BE72" s="1" t="s">
        <v>98</v>
      </c>
      <c r="BF72" s="1" t="s">
        <v>98</v>
      </c>
      <c r="BG72" s="3">
        <v>6.82</v>
      </c>
      <c r="BH72" s="14">
        <v>0.7</v>
      </c>
      <c r="BI72" s="1" t="s">
        <v>98</v>
      </c>
      <c r="BJ72" s="4" t="s">
        <v>98</v>
      </c>
      <c r="BK72" s="4" t="s">
        <v>98</v>
      </c>
      <c r="BL72" s="4" t="s">
        <v>98</v>
      </c>
      <c r="BM72" s="4" t="s">
        <v>98</v>
      </c>
      <c r="BN72" s="4" t="s">
        <v>98</v>
      </c>
      <c r="BO72" s="4" t="s">
        <v>98</v>
      </c>
      <c r="BP72" s="4" t="s">
        <v>98</v>
      </c>
      <c r="BQ72" s="4" t="s">
        <v>98</v>
      </c>
      <c r="BR72" s="4" t="s">
        <v>98</v>
      </c>
      <c r="BS72" s="4" t="s">
        <v>98</v>
      </c>
      <c r="BT72" s="4" t="s">
        <v>98</v>
      </c>
      <c r="BU72" s="4" t="s">
        <v>98</v>
      </c>
      <c r="BV72" s="4" t="s">
        <v>98</v>
      </c>
      <c r="BW72" s="35" t="s">
        <v>98</v>
      </c>
      <c r="BX72" s="35" t="s">
        <v>98</v>
      </c>
      <c r="BY72" s="2">
        <v>44</v>
      </c>
      <c r="BZ72" s="1" t="s">
        <v>98</v>
      </c>
      <c r="CA72" s="2">
        <v>55.6</v>
      </c>
      <c r="CB72" s="2">
        <v>44.999999999999993</v>
      </c>
      <c r="CC72" s="1">
        <v>56.599999999999994</v>
      </c>
      <c r="CD72" s="1" t="s">
        <v>98</v>
      </c>
      <c r="CE72" s="11">
        <v>5.5</v>
      </c>
      <c r="CF72" s="1" t="s">
        <v>98</v>
      </c>
      <c r="CG72" s="4">
        <f>Beams!$B$11/F72</f>
        <v>499.55555555555554</v>
      </c>
      <c r="CH72" s="4">
        <f>Beams!$B$9/AO72</f>
        <v>237.13080168776372</v>
      </c>
      <c r="CI72" s="4">
        <f>Beams!$C$9/AS72</f>
        <v>476.27118644067792</v>
      </c>
      <c r="CJ72" s="4">
        <f>1.5*Beams!$B$8/(L72*T72)</f>
        <v>1371.1776187378009</v>
      </c>
      <c r="CK72" s="45">
        <f xml:space="preserve"> 1.5*Beams!$C$8/((G72-T72)*Q72)</f>
        <v>1697.6458505346677</v>
      </c>
      <c r="CL72" s="4">
        <f>Beams!$B$12*T72/AX72</f>
        <v>1934.1558441558443</v>
      </c>
      <c r="CM72" s="4">
        <f>Beams!$B$12*Q72/AX72</f>
        <v>1158.6688311688313</v>
      </c>
      <c r="CN72" s="4">
        <f t="shared" si="2"/>
        <v>4281.8835432095693</v>
      </c>
      <c r="CO72" s="4">
        <f t="shared" si="3"/>
        <v>3760.9587454875227</v>
      </c>
      <c r="CP72" s="4"/>
      <c r="CQ72" s="3">
        <f>MIN(Beams!$B$21:$B$22)/MAX(CN72:CP72)-1</f>
        <v>3.6708416513842437</v>
      </c>
    </row>
    <row r="73" spans="1:95" x14ac:dyDescent="0.55000000000000004">
      <c r="A73" s="1" t="s">
        <v>680</v>
      </c>
      <c r="B73" s="1" t="s">
        <v>750</v>
      </c>
      <c r="C73" s="1" t="s">
        <v>750</v>
      </c>
      <c r="D73" s="1" t="s">
        <v>100</v>
      </c>
      <c r="E73" s="2">
        <v>70.5</v>
      </c>
      <c r="F73" s="2">
        <v>20.7</v>
      </c>
      <c r="G73" s="2">
        <v>16.7</v>
      </c>
      <c r="H73" s="11">
        <v>16.625</v>
      </c>
      <c r="I73" s="1" t="s">
        <v>98</v>
      </c>
      <c r="J73" s="1" t="s">
        <v>98</v>
      </c>
      <c r="K73" s="1" t="s">
        <v>98</v>
      </c>
      <c r="L73" s="2">
        <v>11.5</v>
      </c>
      <c r="M73" s="11">
        <v>11.5</v>
      </c>
      <c r="N73" s="11" t="s">
        <v>98</v>
      </c>
      <c r="O73" s="1" t="s">
        <v>98</v>
      </c>
      <c r="P73" s="1" t="s">
        <v>98</v>
      </c>
      <c r="Q73" s="14">
        <v>0.60499999999999998</v>
      </c>
      <c r="R73" s="11">
        <v>0.625</v>
      </c>
      <c r="S73" s="13">
        <v>0.3125</v>
      </c>
      <c r="T73" s="14">
        <v>0.96</v>
      </c>
      <c r="U73" s="13">
        <v>0.9375</v>
      </c>
      <c r="V73" s="1" t="s">
        <v>98</v>
      </c>
      <c r="W73" s="1" t="s">
        <v>98</v>
      </c>
      <c r="X73" s="1" t="s">
        <v>98</v>
      </c>
      <c r="Y73" s="3">
        <v>1.66</v>
      </c>
      <c r="Z73" s="18">
        <v>2.1875</v>
      </c>
      <c r="AA73" s="13" t="s">
        <v>98</v>
      </c>
      <c r="AB73" s="1" t="s">
        <v>98</v>
      </c>
      <c r="AC73" s="3">
        <v>4.29</v>
      </c>
      <c r="AD73" s="1" t="s">
        <v>98</v>
      </c>
      <c r="AE73" s="1" t="s">
        <v>98</v>
      </c>
      <c r="AF73" s="14">
        <v>0.90100000000000002</v>
      </c>
      <c r="AG73" s="3">
        <v>6.01</v>
      </c>
      <c r="AH73" s="1" t="s">
        <v>98</v>
      </c>
      <c r="AI73" s="1" t="s">
        <v>98</v>
      </c>
      <c r="AJ73" s="1" t="s">
        <v>98</v>
      </c>
      <c r="AK73" s="1" t="s">
        <v>98</v>
      </c>
      <c r="AL73" s="2">
        <v>27.6</v>
      </c>
      <c r="AM73" s="1">
        <v>552</v>
      </c>
      <c r="AN73" s="2">
        <v>79.8</v>
      </c>
      <c r="AO73" s="2">
        <v>44.7</v>
      </c>
      <c r="AP73" s="3">
        <v>5.15</v>
      </c>
      <c r="AQ73" s="1">
        <v>123</v>
      </c>
      <c r="AR73" s="2">
        <v>33.4</v>
      </c>
      <c r="AS73" s="2">
        <v>21.3</v>
      </c>
      <c r="AT73" s="3">
        <v>2.4300000000000002</v>
      </c>
      <c r="AU73" s="1" t="s">
        <v>98</v>
      </c>
      <c r="AV73" s="1" t="s">
        <v>98</v>
      </c>
      <c r="AW73" s="1" t="s">
        <v>98</v>
      </c>
      <c r="AX73" s="3">
        <v>4.84</v>
      </c>
      <c r="AY73" s="2">
        <v>35.4</v>
      </c>
      <c r="AZ73" s="1" t="s">
        <v>98</v>
      </c>
      <c r="BA73" s="1" t="s">
        <v>98</v>
      </c>
      <c r="BB73" s="1" t="s">
        <v>98</v>
      </c>
      <c r="BC73" s="1" t="s">
        <v>98</v>
      </c>
      <c r="BD73" s="1" t="s">
        <v>98</v>
      </c>
      <c r="BE73" s="1" t="s">
        <v>98</v>
      </c>
      <c r="BF73" s="1" t="s">
        <v>98</v>
      </c>
      <c r="BG73" s="3">
        <v>6.86</v>
      </c>
      <c r="BH73" s="14">
        <v>0.69099999999999995</v>
      </c>
      <c r="BI73" s="1" t="s">
        <v>98</v>
      </c>
      <c r="BJ73" s="4" t="s">
        <v>98</v>
      </c>
      <c r="BK73" s="4" t="s">
        <v>98</v>
      </c>
      <c r="BL73" s="4" t="s">
        <v>98</v>
      </c>
      <c r="BM73" s="4" t="s">
        <v>98</v>
      </c>
      <c r="BN73" s="4" t="s">
        <v>98</v>
      </c>
      <c r="BO73" s="4" t="s">
        <v>98</v>
      </c>
      <c r="BP73" s="4" t="s">
        <v>98</v>
      </c>
      <c r="BQ73" s="4" t="s">
        <v>98</v>
      </c>
      <c r="BR73" s="4" t="s">
        <v>98</v>
      </c>
      <c r="BS73" s="4" t="s">
        <v>98</v>
      </c>
      <c r="BT73" s="4" t="s">
        <v>98</v>
      </c>
      <c r="BU73" s="4" t="s">
        <v>98</v>
      </c>
      <c r="BV73" s="4" t="s">
        <v>98</v>
      </c>
      <c r="BW73" s="35" t="s">
        <v>98</v>
      </c>
      <c r="BX73" s="35" t="s">
        <v>98</v>
      </c>
      <c r="BY73" s="2">
        <v>43.9</v>
      </c>
      <c r="BZ73" s="1" t="s">
        <v>98</v>
      </c>
      <c r="CA73" s="2">
        <v>55.4</v>
      </c>
      <c r="CB73" s="2">
        <v>44.9</v>
      </c>
      <c r="CC73" s="1">
        <v>56.4</v>
      </c>
      <c r="CD73" s="1" t="s">
        <v>98</v>
      </c>
      <c r="CE73" s="11">
        <v>5.5</v>
      </c>
      <c r="CF73" s="1" t="s">
        <v>98</v>
      </c>
      <c r="CG73" s="4">
        <f>Beams!$B$11/F73</f>
        <v>542.99516908212559</v>
      </c>
      <c r="CH73" s="4">
        <f>Beams!$B$9/AO73</f>
        <v>251.45413870246082</v>
      </c>
      <c r="CI73" s="4">
        <f>Beams!$C$9/AS73</f>
        <v>527.69953051643188</v>
      </c>
      <c r="CJ73" s="4">
        <f>1.5*Beams!$B$8/(L73*T73)</f>
        <v>1527.1739130434785</v>
      </c>
      <c r="CK73" s="45">
        <f xml:space="preserve"> 1.5*Beams!$C$8/((G73-T73)*Q73)</f>
        <v>1770.5062639797538</v>
      </c>
      <c r="CL73" s="4">
        <f>Beams!$B$12*T73/AX73</f>
        <v>2229.4214876033056</v>
      </c>
      <c r="CM73" s="4">
        <f>Beams!$B$12*Q73/AX73</f>
        <v>1405</v>
      </c>
      <c r="CN73" s="4">
        <f t="shared" si="2"/>
        <v>4863.7247599781313</v>
      </c>
      <c r="CO73" s="4">
        <f t="shared" si="3"/>
        <v>4132.0975113125496</v>
      </c>
      <c r="CP73" s="4"/>
      <c r="CQ73" s="3">
        <f>MIN(Beams!$B$21:$B$22)/MAX(CN73:CP73)-1</f>
        <v>3.1120747959615063</v>
      </c>
    </row>
    <row r="74" spans="1:95" x14ac:dyDescent="0.55000000000000004">
      <c r="A74" s="1" t="s">
        <v>680</v>
      </c>
      <c r="B74" s="1" t="s">
        <v>751</v>
      </c>
      <c r="C74" s="1" t="s">
        <v>751</v>
      </c>
      <c r="D74" s="1" t="s">
        <v>100</v>
      </c>
      <c r="E74" s="2">
        <v>65</v>
      </c>
      <c r="F74" s="2">
        <v>19.100000000000001</v>
      </c>
      <c r="G74" s="2">
        <v>16.5</v>
      </c>
      <c r="H74" s="11">
        <v>16.5</v>
      </c>
      <c r="I74" s="1" t="s">
        <v>98</v>
      </c>
      <c r="J74" s="1" t="s">
        <v>98</v>
      </c>
      <c r="K74" s="1" t="s">
        <v>98</v>
      </c>
      <c r="L74" s="2">
        <v>11.5</v>
      </c>
      <c r="M74" s="11">
        <v>11.5</v>
      </c>
      <c r="N74" s="11" t="s">
        <v>98</v>
      </c>
      <c r="O74" s="1" t="s">
        <v>98</v>
      </c>
      <c r="P74" s="1" t="s">
        <v>98</v>
      </c>
      <c r="Q74" s="14">
        <v>0.57999999999999996</v>
      </c>
      <c r="R74" s="11">
        <v>0.5625</v>
      </c>
      <c r="S74" s="13">
        <v>0.3125</v>
      </c>
      <c r="T74" s="14">
        <v>0.85499999999999998</v>
      </c>
      <c r="U74" s="13">
        <v>0.875</v>
      </c>
      <c r="V74" s="1" t="s">
        <v>98</v>
      </c>
      <c r="W74" s="1" t="s">
        <v>98</v>
      </c>
      <c r="X74" s="1" t="s">
        <v>98</v>
      </c>
      <c r="Y74" s="3">
        <v>1.56</v>
      </c>
      <c r="Z74" s="18">
        <v>2.125</v>
      </c>
      <c r="AA74" s="13" t="s">
        <v>98</v>
      </c>
      <c r="AB74" s="1" t="s">
        <v>98</v>
      </c>
      <c r="AC74" s="3">
        <v>4.3600000000000003</v>
      </c>
      <c r="AD74" s="1" t="s">
        <v>98</v>
      </c>
      <c r="AE74" s="1" t="s">
        <v>98</v>
      </c>
      <c r="AF74" s="14">
        <v>0.83199999999999996</v>
      </c>
      <c r="AG74" s="3">
        <v>6.73</v>
      </c>
      <c r="AH74" s="1" t="s">
        <v>98</v>
      </c>
      <c r="AI74" s="1" t="s">
        <v>98</v>
      </c>
      <c r="AJ74" s="1" t="s">
        <v>98</v>
      </c>
      <c r="AK74" s="1" t="s">
        <v>98</v>
      </c>
      <c r="AL74" s="2">
        <v>28.4</v>
      </c>
      <c r="AM74" s="1">
        <v>513</v>
      </c>
      <c r="AN74" s="2">
        <v>75.599999999999994</v>
      </c>
      <c r="AO74" s="2">
        <v>42.1</v>
      </c>
      <c r="AP74" s="3">
        <v>5.18</v>
      </c>
      <c r="AQ74" s="1">
        <v>109</v>
      </c>
      <c r="AR74" s="2">
        <v>29.7</v>
      </c>
      <c r="AS74" s="2">
        <v>18.899999999999999</v>
      </c>
      <c r="AT74" s="3">
        <v>2.38</v>
      </c>
      <c r="AU74" s="1" t="s">
        <v>98</v>
      </c>
      <c r="AV74" s="1" t="s">
        <v>98</v>
      </c>
      <c r="AW74" s="1" t="s">
        <v>98</v>
      </c>
      <c r="AX74" s="3">
        <v>3.67</v>
      </c>
      <c r="AY74" s="2">
        <v>29.3</v>
      </c>
      <c r="AZ74" s="1" t="s">
        <v>98</v>
      </c>
      <c r="BA74" s="1" t="s">
        <v>98</v>
      </c>
      <c r="BB74" s="1" t="s">
        <v>98</v>
      </c>
      <c r="BC74" s="1" t="s">
        <v>98</v>
      </c>
      <c r="BD74" s="1" t="s">
        <v>98</v>
      </c>
      <c r="BE74" s="1" t="s">
        <v>98</v>
      </c>
      <c r="BF74" s="1" t="s">
        <v>98</v>
      </c>
      <c r="BG74" s="3">
        <v>6.93</v>
      </c>
      <c r="BH74" s="14">
        <v>0.67700000000000005</v>
      </c>
      <c r="BI74" s="1" t="s">
        <v>98</v>
      </c>
      <c r="BJ74" s="4" t="s">
        <v>98</v>
      </c>
      <c r="BK74" s="4" t="s">
        <v>98</v>
      </c>
      <c r="BL74" s="4" t="s">
        <v>98</v>
      </c>
      <c r="BM74" s="4" t="s">
        <v>98</v>
      </c>
      <c r="BN74" s="4" t="s">
        <v>98</v>
      </c>
      <c r="BO74" s="4" t="s">
        <v>98</v>
      </c>
      <c r="BP74" s="4" t="s">
        <v>98</v>
      </c>
      <c r="BQ74" s="4" t="s">
        <v>98</v>
      </c>
      <c r="BR74" s="4" t="s">
        <v>98</v>
      </c>
      <c r="BS74" s="4" t="s">
        <v>98</v>
      </c>
      <c r="BT74" s="4" t="s">
        <v>98</v>
      </c>
      <c r="BU74" s="4" t="s">
        <v>98</v>
      </c>
      <c r="BV74" s="4" t="s">
        <v>98</v>
      </c>
      <c r="BW74" s="35" t="s">
        <v>98</v>
      </c>
      <c r="BX74" s="35" t="s">
        <v>98</v>
      </c>
      <c r="BY74" s="2">
        <v>43.5</v>
      </c>
      <c r="BZ74" s="1" t="s">
        <v>98</v>
      </c>
      <c r="CA74" s="2">
        <v>55</v>
      </c>
      <c r="CB74" s="2">
        <v>44.5</v>
      </c>
      <c r="CC74" s="2">
        <v>56</v>
      </c>
      <c r="CD74" s="1" t="s">
        <v>98</v>
      </c>
      <c r="CE74" s="11">
        <v>5.5</v>
      </c>
      <c r="CF74" s="1" t="s">
        <v>98</v>
      </c>
      <c r="CG74" s="4">
        <f>Beams!$B$11/F74</f>
        <v>588.48167539267013</v>
      </c>
      <c r="CH74" s="4">
        <f>Beams!$B$9/AO74</f>
        <v>266.98337292161517</v>
      </c>
      <c r="CI74" s="4">
        <f>Beams!$C$9/AS74</f>
        <v>594.70899470899474</v>
      </c>
      <c r="CJ74" s="4">
        <f>1.5*Beams!$B$8/(L74*T74)</f>
        <v>1714.7215865751336</v>
      </c>
      <c r="CK74" s="45">
        <f xml:space="preserve"> 1.5*Beams!$C$8/((G74-T74)*Q74)</f>
        <v>1858.0355076536516</v>
      </c>
      <c r="CL74" s="4">
        <f>Beams!$B$12*T74/AX74</f>
        <v>2618.5831062670295</v>
      </c>
      <c r="CM74" s="4">
        <f>Beams!$B$12*Q74/AX74</f>
        <v>1776.3487738419619</v>
      </c>
      <c r="CN74" s="4">
        <f t="shared" si="2"/>
        <v>5612.0181367080386</v>
      </c>
      <c r="CO74" s="4">
        <f t="shared" si="3"/>
        <v>4682.5353706249034</v>
      </c>
      <c r="CP74" s="4"/>
      <c r="CQ74" s="3">
        <f>MIN(Beams!$B$21:$B$22)/MAX(CN74:CP74)-1</f>
        <v>2.5637803572266833</v>
      </c>
    </row>
    <row r="75" spans="1:95" x14ac:dyDescent="0.55000000000000004">
      <c r="A75" s="1" t="s">
        <v>680</v>
      </c>
      <c r="B75" s="1" t="s">
        <v>752</v>
      </c>
      <c r="C75" s="1" t="s">
        <v>752</v>
      </c>
      <c r="D75" s="1" t="s">
        <v>100</v>
      </c>
      <c r="E75" s="2">
        <v>59</v>
      </c>
      <c r="F75" s="2">
        <v>17.399999999999999</v>
      </c>
      <c r="G75" s="2">
        <v>16.399999999999999</v>
      </c>
      <c r="H75" s="11">
        <v>16.375</v>
      </c>
      <c r="I75" s="1" t="s">
        <v>98</v>
      </c>
      <c r="J75" s="1" t="s">
        <v>98</v>
      </c>
      <c r="K75" s="1" t="s">
        <v>98</v>
      </c>
      <c r="L75" s="2">
        <v>11.5</v>
      </c>
      <c r="M75" s="11">
        <v>11.5</v>
      </c>
      <c r="N75" s="11" t="s">
        <v>98</v>
      </c>
      <c r="O75" s="1" t="s">
        <v>98</v>
      </c>
      <c r="P75" s="1" t="s">
        <v>98</v>
      </c>
      <c r="Q75" s="14">
        <v>0.55000000000000004</v>
      </c>
      <c r="R75" s="11">
        <v>0.5625</v>
      </c>
      <c r="S75" s="13">
        <v>0.3125</v>
      </c>
      <c r="T75" s="14">
        <v>0.74</v>
      </c>
      <c r="U75" s="13">
        <v>0.75</v>
      </c>
      <c r="V75" s="1" t="s">
        <v>98</v>
      </c>
      <c r="W75" s="1" t="s">
        <v>98</v>
      </c>
      <c r="X75" s="1" t="s">
        <v>98</v>
      </c>
      <c r="Y75" s="3">
        <v>1.44</v>
      </c>
      <c r="Z75" s="18">
        <v>2</v>
      </c>
      <c r="AA75" s="13" t="s">
        <v>98</v>
      </c>
      <c r="AB75" s="1" t="s">
        <v>98</v>
      </c>
      <c r="AC75" s="3">
        <v>4.47</v>
      </c>
      <c r="AD75" s="1" t="s">
        <v>98</v>
      </c>
      <c r="AE75" s="1" t="s">
        <v>98</v>
      </c>
      <c r="AF75" s="14">
        <v>0.86199999999999999</v>
      </c>
      <c r="AG75" s="3">
        <v>7.76</v>
      </c>
      <c r="AH75" s="1" t="s">
        <v>98</v>
      </c>
      <c r="AI75" s="1" t="s">
        <v>98</v>
      </c>
      <c r="AJ75" s="1" t="s">
        <v>98</v>
      </c>
      <c r="AK75" s="1" t="s">
        <v>98</v>
      </c>
      <c r="AL75" s="2">
        <v>29.8</v>
      </c>
      <c r="AM75" s="1">
        <v>469</v>
      </c>
      <c r="AN75" s="2">
        <v>70.8</v>
      </c>
      <c r="AO75" s="2">
        <v>39.200000000000003</v>
      </c>
      <c r="AP75" s="3">
        <v>5.2</v>
      </c>
      <c r="AQ75" s="2">
        <v>93.5</v>
      </c>
      <c r="AR75" s="2">
        <v>25.6</v>
      </c>
      <c r="AS75" s="2">
        <v>16.3</v>
      </c>
      <c r="AT75" s="3">
        <v>2.3199999999999998</v>
      </c>
      <c r="AU75" s="1" t="s">
        <v>98</v>
      </c>
      <c r="AV75" s="1" t="s">
        <v>98</v>
      </c>
      <c r="AW75" s="1" t="s">
        <v>98</v>
      </c>
      <c r="AX75" s="3">
        <v>2.64</v>
      </c>
      <c r="AY75" s="2">
        <v>23.4</v>
      </c>
      <c r="AZ75" s="1" t="s">
        <v>98</v>
      </c>
      <c r="BA75" s="1" t="s">
        <v>98</v>
      </c>
      <c r="BB75" s="1" t="s">
        <v>98</v>
      </c>
      <c r="BC75" s="1" t="s">
        <v>98</v>
      </c>
      <c r="BD75" s="1" t="s">
        <v>98</v>
      </c>
      <c r="BE75" s="1" t="s">
        <v>98</v>
      </c>
      <c r="BF75" s="1" t="s">
        <v>98</v>
      </c>
      <c r="BG75" s="3">
        <v>7.02</v>
      </c>
      <c r="BH75" s="14">
        <v>0.65900000000000003</v>
      </c>
      <c r="BI75" s="1" t="s">
        <v>98</v>
      </c>
      <c r="BJ75" s="4" t="s">
        <v>98</v>
      </c>
      <c r="BK75" s="4" t="s">
        <v>98</v>
      </c>
      <c r="BL75" s="4" t="s">
        <v>98</v>
      </c>
      <c r="BM75" s="4" t="s">
        <v>98</v>
      </c>
      <c r="BN75" s="4" t="s">
        <v>98</v>
      </c>
      <c r="BO75" s="4" t="s">
        <v>98</v>
      </c>
      <c r="BP75" s="4" t="s">
        <v>98</v>
      </c>
      <c r="BQ75" s="4" t="s">
        <v>98</v>
      </c>
      <c r="BR75" s="4" t="s">
        <v>98</v>
      </c>
      <c r="BS75" s="4" t="s">
        <v>98</v>
      </c>
      <c r="BT75" s="4" t="s">
        <v>98</v>
      </c>
      <c r="BU75" s="4" t="s">
        <v>98</v>
      </c>
      <c r="BV75" s="4" t="s">
        <v>98</v>
      </c>
      <c r="BW75" s="35" t="s">
        <v>98</v>
      </c>
      <c r="BX75" s="35" t="s">
        <v>98</v>
      </c>
      <c r="BY75" s="2">
        <v>43.3</v>
      </c>
      <c r="BZ75" s="1" t="s">
        <v>98</v>
      </c>
      <c r="CA75" s="2">
        <v>54.8</v>
      </c>
      <c r="CB75" s="2">
        <v>44.3</v>
      </c>
      <c r="CC75" s="1">
        <v>55.8</v>
      </c>
      <c r="CD75" s="1" t="s">
        <v>98</v>
      </c>
      <c r="CE75" s="11">
        <v>5.5</v>
      </c>
      <c r="CF75" s="1" t="s">
        <v>98</v>
      </c>
      <c r="CG75" s="4">
        <f>Beams!$B$11/F75</f>
        <v>645.97701149425291</v>
      </c>
      <c r="CH75" s="4">
        <f>Beams!$B$9/AO75</f>
        <v>286.73469387755102</v>
      </c>
      <c r="CI75" s="4">
        <f>Beams!$C$9/AS75</f>
        <v>689.57055214723925</v>
      </c>
      <c r="CJ75" s="4">
        <f>1.5*Beams!$B$8/(L75*T75)</f>
        <v>1981.1985898942421</v>
      </c>
      <c r="CK75" s="45">
        <f xml:space="preserve"> 1.5*Beams!$C$8/((G75-T75)*Q75)</f>
        <v>1957.5060954371299</v>
      </c>
      <c r="CL75" s="4">
        <f>Beams!$B$12*T75/AX75</f>
        <v>3150.6060606060605</v>
      </c>
      <c r="CM75" s="4">
        <f>Beams!$B$12*Q75/AX75</f>
        <v>2341.666666666667</v>
      </c>
      <c r="CN75" s="4">
        <f t="shared" si="2"/>
        <v>6647.2700357545882</v>
      </c>
      <c r="CO75" s="4">
        <f t="shared" si="3"/>
        <v>5529.6924324427819</v>
      </c>
      <c r="CP75" s="4"/>
      <c r="CQ75" s="3">
        <f>MIN(Beams!$B$21:$B$22)/MAX(CN75:CP75)-1</f>
        <v>2.0087539534911687</v>
      </c>
    </row>
    <row r="76" spans="1:95" x14ac:dyDescent="0.55000000000000004">
      <c r="A76" s="1" t="s">
        <v>680</v>
      </c>
      <c r="B76" s="1" t="s">
        <v>753</v>
      </c>
      <c r="C76" s="1" t="s">
        <v>753</v>
      </c>
      <c r="D76" s="1" t="s">
        <v>94</v>
      </c>
      <c r="E76" s="2">
        <v>195.5</v>
      </c>
      <c r="F76" s="2">
        <v>57.6</v>
      </c>
      <c r="G76" s="2">
        <v>16.600000000000001</v>
      </c>
      <c r="H76" s="11">
        <v>16.5</v>
      </c>
      <c r="I76" s="1" t="s">
        <v>98</v>
      </c>
      <c r="J76" s="1" t="s">
        <v>98</v>
      </c>
      <c r="K76" s="1" t="s">
        <v>98</v>
      </c>
      <c r="L76" s="2">
        <v>15.6</v>
      </c>
      <c r="M76" s="11">
        <v>15.625</v>
      </c>
      <c r="N76" s="11" t="s">
        <v>98</v>
      </c>
      <c r="O76" s="1" t="s">
        <v>98</v>
      </c>
      <c r="P76" s="1" t="s">
        <v>98</v>
      </c>
      <c r="Q76" s="3">
        <v>1.36</v>
      </c>
      <c r="R76" s="11">
        <v>1.375</v>
      </c>
      <c r="S76" s="13">
        <v>0.6875</v>
      </c>
      <c r="T76" s="3">
        <v>2.44</v>
      </c>
      <c r="U76" s="13">
        <v>2.4375</v>
      </c>
      <c r="V76" s="1" t="s">
        <v>98</v>
      </c>
      <c r="W76" s="1" t="s">
        <v>98</v>
      </c>
      <c r="X76" s="1" t="s">
        <v>98</v>
      </c>
      <c r="Y76" s="3">
        <v>3.23</v>
      </c>
      <c r="Z76" s="18">
        <v>3.75</v>
      </c>
      <c r="AA76" s="13" t="s">
        <v>98</v>
      </c>
      <c r="AB76" s="1" t="s">
        <v>98</v>
      </c>
      <c r="AC76" s="3">
        <v>4</v>
      </c>
      <c r="AD76" s="1" t="s">
        <v>98</v>
      </c>
      <c r="AE76" s="1" t="s">
        <v>98</v>
      </c>
      <c r="AF76" s="3">
        <v>1.85</v>
      </c>
      <c r="AG76" s="3">
        <v>3.19</v>
      </c>
      <c r="AH76" s="1" t="s">
        <v>98</v>
      </c>
      <c r="AI76" s="1" t="s">
        <v>98</v>
      </c>
      <c r="AJ76" s="1" t="s">
        <v>98</v>
      </c>
      <c r="AK76" s="1" t="s">
        <v>98</v>
      </c>
      <c r="AL76" s="2">
        <v>12.2</v>
      </c>
      <c r="AM76" s="1">
        <v>1220</v>
      </c>
      <c r="AN76" s="1">
        <v>177</v>
      </c>
      <c r="AO76" s="2">
        <v>96.9</v>
      </c>
      <c r="AP76" s="3">
        <v>4.6100000000000003</v>
      </c>
      <c r="AQ76" s="1">
        <v>774</v>
      </c>
      <c r="AR76" s="1">
        <v>155</v>
      </c>
      <c r="AS76" s="2">
        <v>99.2</v>
      </c>
      <c r="AT76" s="3">
        <v>3.67</v>
      </c>
      <c r="AU76" s="1" t="s">
        <v>98</v>
      </c>
      <c r="AV76" s="1" t="s">
        <v>98</v>
      </c>
      <c r="AW76" s="1" t="s">
        <v>98</v>
      </c>
      <c r="AX76" s="2">
        <v>86.3</v>
      </c>
      <c r="AY76" s="1">
        <v>636</v>
      </c>
      <c r="AZ76" s="1" t="s">
        <v>98</v>
      </c>
      <c r="BA76" s="1" t="s">
        <v>98</v>
      </c>
      <c r="BB76" s="1" t="s">
        <v>98</v>
      </c>
      <c r="BC76" s="1" t="s">
        <v>98</v>
      </c>
      <c r="BD76" s="1" t="s">
        <v>98</v>
      </c>
      <c r="BE76" s="1" t="s">
        <v>98</v>
      </c>
      <c r="BF76" s="1" t="s">
        <v>98</v>
      </c>
      <c r="BG76" s="3">
        <v>6.51</v>
      </c>
      <c r="BH76" s="14">
        <v>0.81699999999999995</v>
      </c>
      <c r="BI76" s="1" t="s">
        <v>98</v>
      </c>
      <c r="BJ76" s="4" t="s">
        <v>98</v>
      </c>
      <c r="BK76" s="4" t="s">
        <v>98</v>
      </c>
      <c r="BL76" s="4" t="s">
        <v>98</v>
      </c>
      <c r="BM76" s="4" t="s">
        <v>98</v>
      </c>
      <c r="BN76" s="4" t="s">
        <v>98</v>
      </c>
      <c r="BO76" s="4" t="s">
        <v>98</v>
      </c>
      <c r="BP76" s="4" t="s">
        <v>98</v>
      </c>
      <c r="BQ76" s="4" t="s">
        <v>98</v>
      </c>
      <c r="BR76" s="4" t="s">
        <v>98</v>
      </c>
      <c r="BS76" s="4" t="s">
        <v>98</v>
      </c>
      <c r="BT76" s="4" t="s">
        <v>98</v>
      </c>
      <c r="BU76" s="4" t="s">
        <v>98</v>
      </c>
      <c r="BV76" s="4" t="s">
        <v>98</v>
      </c>
      <c r="BW76" s="35" t="s">
        <v>98</v>
      </c>
      <c r="BX76" s="35" t="s">
        <v>98</v>
      </c>
      <c r="BY76" s="2">
        <v>47.8</v>
      </c>
      <c r="BZ76" s="1" t="s">
        <v>98</v>
      </c>
      <c r="CA76" s="2">
        <v>63.4</v>
      </c>
      <c r="CB76" s="2">
        <v>48.800000000000004</v>
      </c>
      <c r="CC76" s="1">
        <v>64.400000000000006</v>
      </c>
      <c r="CD76" s="1" t="s">
        <v>98</v>
      </c>
      <c r="CE76" s="11">
        <v>5.5</v>
      </c>
      <c r="CF76" s="1">
        <v>3</v>
      </c>
      <c r="CG76" s="4">
        <f>Beams!$B$11/F76</f>
        <v>195.13888888888889</v>
      </c>
      <c r="CH76" s="4">
        <f>Beams!$B$9/AO76</f>
        <v>115.99587203302373</v>
      </c>
      <c r="CI76" s="4">
        <f>Beams!$C$9/AS76</f>
        <v>113.30645161290322</v>
      </c>
      <c r="CJ76" s="4">
        <f>1.5*Beams!$B$8/(L76*T76)</f>
        <v>442.93820933165193</v>
      </c>
      <c r="CK76" s="45">
        <f xml:space="preserve"> 1.5*Beams!$C$8/((G76-T76)*Q76)</f>
        <v>875.49850448654024</v>
      </c>
      <c r="CL76" s="4">
        <f>Beams!$B$12*T76/AX76</f>
        <v>317.79374275782152</v>
      </c>
      <c r="CM76" s="4">
        <f>Beams!$B$12*Q76/AX76</f>
        <v>177.13093858632678</v>
      </c>
      <c r="CN76" s="4">
        <f t="shared" si="2"/>
        <v>1035.2350957941337</v>
      </c>
      <c r="CO76" s="4">
        <f t="shared" si="3"/>
        <v>1604.2971499027074</v>
      </c>
      <c r="CP76" s="4"/>
      <c r="CQ76" s="3">
        <f>MIN(Beams!$B$21:$B$22)/MAX(CN76:CP76)-1</f>
        <v>11.466518438440723</v>
      </c>
    </row>
    <row r="77" spans="1:95" x14ac:dyDescent="0.55000000000000004">
      <c r="A77" s="1" t="s">
        <v>680</v>
      </c>
      <c r="B77" s="1" t="s">
        <v>754</v>
      </c>
      <c r="C77" s="1" t="s">
        <v>754</v>
      </c>
      <c r="D77" s="1" t="s">
        <v>94</v>
      </c>
      <c r="E77" s="2">
        <v>178.5</v>
      </c>
      <c r="F77" s="2">
        <v>52.5</v>
      </c>
      <c r="G77" s="2">
        <v>16.399999999999999</v>
      </c>
      <c r="H77" s="11">
        <v>16.375</v>
      </c>
      <c r="I77" s="1" t="s">
        <v>98</v>
      </c>
      <c r="J77" s="1" t="s">
        <v>98</v>
      </c>
      <c r="K77" s="1" t="s">
        <v>98</v>
      </c>
      <c r="L77" s="2">
        <v>15.5</v>
      </c>
      <c r="M77" s="11">
        <v>15.5</v>
      </c>
      <c r="N77" s="11" t="s">
        <v>98</v>
      </c>
      <c r="O77" s="1" t="s">
        <v>98</v>
      </c>
      <c r="P77" s="1" t="s">
        <v>98</v>
      </c>
      <c r="Q77" s="3">
        <v>1.24</v>
      </c>
      <c r="R77" s="11">
        <v>1.25</v>
      </c>
      <c r="S77" s="13">
        <v>0.625</v>
      </c>
      <c r="T77" s="3">
        <v>2.2400000000000002</v>
      </c>
      <c r="U77" s="13">
        <v>2.25</v>
      </c>
      <c r="V77" s="1" t="s">
        <v>98</v>
      </c>
      <c r="W77" s="1" t="s">
        <v>98</v>
      </c>
      <c r="X77" s="1" t="s">
        <v>98</v>
      </c>
      <c r="Y77" s="3">
        <v>3.03</v>
      </c>
      <c r="Z77" s="18">
        <v>3.5</v>
      </c>
      <c r="AA77" s="13" t="s">
        <v>98</v>
      </c>
      <c r="AB77" s="1" t="s">
        <v>98</v>
      </c>
      <c r="AC77" s="3">
        <v>3.87</v>
      </c>
      <c r="AD77" s="1" t="s">
        <v>98</v>
      </c>
      <c r="AE77" s="1" t="s">
        <v>98</v>
      </c>
      <c r="AF77" s="3">
        <v>1.7</v>
      </c>
      <c r="AG77" s="3">
        <v>3.45</v>
      </c>
      <c r="AH77" s="1" t="s">
        <v>98</v>
      </c>
      <c r="AI77" s="1" t="s">
        <v>98</v>
      </c>
      <c r="AJ77" s="1" t="s">
        <v>98</v>
      </c>
      <c r="AK77" s="1" t="s">
        <v>98</v>
      </c>
      <c r="AL77" s="2">
        <v>13.2</v>
      </c>
      <c r="AM77" s="1">
        <v>1090</v>
      </c>
      <c r="AN77" s="1">
        <v>159</v>
      </c>
      <c r="AO77" s="2">
        <v>87.2</v>
      </c>
      <c r="AP77" s="3">
        <v>4.5599999999999996</v>
      </c>
      <c r="AQ77" s="1">
        <v>693</v>
      </c>
      <c r="AR77" s="1">
        <v>140</v>
      </c>
      <c r="AS77" s="2">
        <v>89.6</v>
      </c>
      <c r="AT77" s="3">
        <v>3.64</v>
      </c>
      <c r="AU77" s="1" t="s">
        <v>98</v>
      </c>
      <c r="AV77" s="1" t="s">
        <v>98</v>
      </c>
      <c r="AW77" s="1" t="s">
        <v>98</v>
      </c>
      <c r="AX77" s="2">
        <v>66.599999999999994</v>
      </c>
      <c r="AY77" s="1">
        <v>478</v>
      </c>
      <c r="AZ77" s="1" t="s">
        <v>98</v>
      </c>
      <c r="BA77" s="1" t="s">
        <v>98</v>
      </c>
      <c r="BB77" s="1" t="s">
        <v>98</v>
      </c>
      <c r="BC77" s="1" t="s">
        <v>98</v>
      </c>
      <c r="BD77" s="1" t="s">
        <v>98</v>
      </c>
      <c r="BE77" s="1" t="s">
        <v>98</v>
      </c>
      <c r="BF77" s="1" t="s">
        <v>98</v>
      </c>
      <c r="BG77" s="3">
        <v>6.45</v>
      </c>
      <c r="BH77" s="14">
        <v>0.81799999999999995</v>
      </c>
      <c r="BI77" s="1" t="s">
        <v>98</v>
      </c>
      <c r="BJ77" s="4" t="s">
        <v>98</v>
      </c>
      <c r="BK77" s="4" t="s">
        <v>98</v>
      </c>
      <c r="BL77" s="4" t="s">
        <v>98</v>
      </c>
      <c r="BM77" s="4" t="s">
        <v>98</v>
      </c>
      <c r="BN77" s="4" t="s">
        <v>98</v>
      </c>
      <c r="BO77" s="4" t="s">
        <v>98</v>
      </c>
      <c r="BP77" s="4" t="s">
        <v>98</v>
      </c>
      <c r="BQ77" s="4" t="s">
        <v>98</v>
      </c>
      <c r="BR77" s="4" t="s">
        <v>98</v>
      </c>
      <c r="BS77" s="4" t="s">
        <v>98</v>
      </c>
      <c r="BT77" s="4" t="s">
        <v>98</v>
      </c>
      <c r="BU77" s="4" t="s">
        <v>98</v>
      </c>
      <c r="BV77" s="4" t="s">
        <v>98</v>
      </c>
      <c r="BW77" s="35" t="s">
        <v>98</v>
      </c>
      <c r="BX77" s="35" t="s">
        <v>98</v>
      </c>
      <c r="BY77" s="2">
        <v>47.3</v>
      </c>
      <c r="BZ77" s="1" t="s">
        <v>98</v>
      </c>
      <c r="CA77" s="2">
        <v>62.8</v>
      </c>
      <c r="CB77" s="2">
        <v>48.3</v>
      </c>
      <c r="CC77" s="1">
        <v>63.8</v>
      </c>
      <c r="CD77" s="1" t="s">
        <v>98</v>
      </c>
      <c r="CE77" s="11">
        <v>5.5</v>
      </c>
      <c r="CF77" s="1">
        <v>3</v>
      </c>
      <c r="CG77" s="4">
        <f>Beams!$B$11/F77</f>
        <v>214.0952380952381</v>
      </c>
      <c r="CH77" s="4">
        <f>Beams!$B$9/AO77</f>
        <v>128.89908256880733</v>
      </c>
      <c r="CI77" s="4">
        <f>Beams!$C$9/AS77</f>
        <v>125.44642857142858</v>
      </c>
      <c r="CJ77" s="4">
        <f>1.5*Beams!$B$8/(L77*T77)</f>
        <v>485.59907834101375</v>
      </c>
      <c r="CK77" s="45">
        <f xml:space="preserve"> 1.5*Beams!$C$8/((G77-T77)*Q77)</f>
        <v>960.22416621104435</v>
      </c>
      <c r="CL77" s="4">
        <f>Beams!$B$12*T77/AX77</f>
        <v>378.04204204204211</v>
      </c>
      <c r="CM77" s="4">
        <f>Beams!$B$12*Q77/AX77</f>
        <v>209.2732732732733</v>
      </c>
      <c r="CN77" s="4">
        <f t="shared" si="2"/>
        <v>1164.3038636263173</v>
      </c>
      <c r="CO77" s="4">
        <f t="shared" si="3"/>
        <v>1765.4784032638033</v>
      </c>
      <c r="CP77" s="4"/>
      <c r="CQ77" s="3">
        <f>MIN(Beams!$B$21:$B$22)/MAX(CN77:CP77)-1</f>
        <v>10.328374203290403</v>
      </c>
    </row>
    <row r="78" spans="1:95" x14ac:dyDescent="0.55000000000000004">
      <c r="A78" s="1" t="s">
        <v>680</v>
      </c>
      <c r="B78" s="1" t="s">
        <v>755</v>
      </c>
      <c r="C78" s="1" t="s">
        <v>755</v>
      </c>
      <c r="D78" s="1" t="s">
        <v>94</v>
      </c>
      <c r="E78" s="4">
        <v>163</v>
      </c>
      <c r="F78" s="2">
        <v>48</v>
      </c>
      <c r="G78" s="2">
        <v>16.2</v>
      </c>
      <c r="H78" s="11">
        <v>16.125</v>
      </c>
      <c r="I78" s="1" t="s">
        <v>98</v>
      </c>
      <c r="J78" s="1" t="s">
        <v>98</v>
      </c>
      <c r="K78" s="1" t="s">
        <v>98</v>
      </c>
      <c r="L78" s="2">
        <v>15.4</v>
      </c>
      <c r="M78" s="11">
        <v>15.375</v>
      </c>
      <c r="N78" s="11" t="s">
        <v>98</v>
      </c>
      <c r="O78" s="1" t="s">
        <v>98</v>
      </c>
      <c r="P78" s="1" t="s">
        <v>98</v>
      </c>
      <c r="Q78" s="3">
        <v>1.1399999999999999</v>
      </c>
      <c r="R78" s="11">
        <v>1.125</v>
      </c>
      <c r="S78" s="13">
        <v>0.5625</v>
      </c>
      <c r="T78" s="3">
        <v>2.0499999999999998</v>
      </c>
      <c r="U78" s="13">
        <v>2.0625</v>
      </c>
      <c r="V78" s="1" t="s">
        <v>98</v>
      </c>
      <c r="W78" s="1" t="s">
        <v>98</v>
      </c>
      <c r="X78" s="1" t="s">
        <v>98</v>
      </c>
      <c r="Y78" s="3">
        <v>2.84</v>
      </c>
      <c r="Z78" s="18">
        <v>3.3125</v>
      </c>
      <c r="AA78" s="13" t="s">
        <v>98</v>
      </c>
      <c r="AB78" s="1" t="s">
        <v>98</v>
      </c>
      <c r="AC78" s="3">
        <v>3.76</v>
      </c>
      <c r="AD78" s="1" t="s">
        <v>98</v>
      </c>
      <c r="AE78" s="1" t="s">
        <v>98</v>
      </c>
      <c r="AF78" s="3">
        <v>1.56</v>
      </c>
      <c r="AG78" s="3">
        <v>3.75</v>
      </c>
      <c r="AH78" s="1" t="s">
        <v>98</v>
      </c>
      <c r="AI78" s="1" t="s">
        <v>98</v>
      </c>
      <c r="AJ78" s="1" t="s">
        <v>98</v>
      </c>
      <c r="AK78" s="1" t="s">
        <v>98</v>
      </c>
      <c r="AL78" s="2">
        <v>14.2</v>
      </c>
      <c r="AM78" s="1">
        <v>981</v>
      </c>
      <c r="AN78" s="1">
        <v>143</v>
      </c>
      <c r="AO78" s="2">
        <v>78.8</v>
      </c>
      <c r="AP78" s="3">
        <v>4.5199999999999996</v>
      </c>
      <c r="AQ78" s="1">
        <v>622</v>
      </c>
      <c r="AR78" s="1">
        <v>126</v>
      </c>
      <c r="AS78" s="2">
        <v>81</v>
      </c>
      <c r="AT78" s="3">
        <v>3.6</v>
      </c>
      <c r="AU78" s="1" t="s">
        <v>98</v>
      </c>
      <c r="AV78" s="1" t="s">
        <v>98</v>
      </c>
      <c r="AW78" s="1" t="s">
        <v>98</v>
      </c>
      <c r="AX78" s="2">
        <v>51.2</v>
      </c>
      <c r="AY78" s="1">
        <v>361</v>
      </c>
      <c r="AZ78" s="1" t="s">
        <v>98</v>
      </c>
      <c r="BA78" s="1" t="s">
        <v>98</v>
      </c>
      <c r="BB78" s="1" t="s">
        <v>98</v>
      </c>
      <c r="BC78" s="1" t="s">
        <v>98</v>
      </c>
      <c r="BD78" s="1" t="s">
        <v>98</v>
      </c>
      <c r="BE78" s="1" t="s">
        <v>98</v>
      </c>
      <c r="BF78" s="1" t="s">
        <v>98</v>
      </c>
      <c r="BG78" s="3">
        <v>6.4</v>
      </c>
      <c r="BH78" s="14">
        <v>0.81699999999999995</v>
      </c>
      <c r="BI78" s="1" t="s">
        <v>98</v>
      </c>
      <c r="BJ78" s="4" t="s">
        <v>98</v>
      </c>
      <c r="BK78" s="4" t="s">
        <v>98</v>
      </c>
      <c r="BL78" s="4" t="s">
        <v>98</v>
      </c>
      <c r="BM78" s="4" t="s">
        <v>98</v>
      </c>
      <c r="BN78" s="4" t="s">
        <v>98</v>
      </c>
      <c r="BO78" s="4" t="s">
        <v>98</v>
      </c>
      <c r="BP78" s="4" t="s">
        <v>98</v>
      </c>
      <c r="BQ78" s="4" t="s">
        <v>98</v>
      </c>
      <c r="BR78" s="4" t="s">
        <v>98</v>
      </c>
      <c r="BS78" s="4" t="s">
        <v>98</v>
      </c>
      <c r="BT78" s="4" t="s">
        <v>98</v>
      </c>
      <c r="BU78" s="4" t="s">
        <v>98</v>
      </c>
      <c r="BV78" s="4" t="s">
        <v>98</v>
      </c>
      <c r="BW78" s="35" t="s">
        <v>98</v>
      </c>
      <c r="BX78" s="35" t="s">
        <v>98</v>
      </c>
      <c r="BY78" s="2">
        <v>46.8</v>
      </c>
      <c r="BZ78" s="1" t="s">
        <v>98</v>
      </c>
      <c r="CA78" s="2">
        <v>62.2</v>
      </c>
      <c r="CB78" s="2">
        <v>47.800000000000004</v>
      </c>
      <c r="CC78" s="1">
        <v>63.2</v>
      </c>
      <c r="CD78" s="1" t="s">
        <v>98</v>
      </c>
      <c r="CE78" s="11">
        <v>5.5</v>
      </c>
      <c r="CF78" s="1">
        <v>3</v>
      </c>
      <c r="CG78" s="4">
        <f>Beams!$B$11/F78</f>
        <v>234.16666666666666</v>
      </c>
      <c r="CH78" s="4">
        <f>Beams!$B$9/AO78</f>
        <v>142.63959390862945</v>
      </c>
      <c r="CI78" s="4">
        <f>Beams!$C$9/AS78</f>
        <v>138.76543209876544</v>
      </c>
      <c r="CJ78" s="4">
        <f>1.5*Beams!$B$8/(L78*T78)</f>
        <v>534.05131453911952</v>
      </c>
      <c r="CK78" s="45">
        <f xml:space="preserve"> 1.5*Beams!$C$8/((G78-T78)*Q78)</f>
        <v>1045.1924865166452</v>
      </c>
      <c r="CL78" s="4">
        <f>Beams!$B$12*T78/AX78</f>
        <v>450.03906249999989</v>
      </c>
      <c r="CM78" s="4">
        <f>Beams!$B$12*Q78/AX78</f>
        <v>250.26562499999997</v>
      </c>
      <c r="CN78" s="4">
        <f t="shared" si="2"/>
        <v>1314.9342429556384</v>
      </c>
      <c r="CO78" s="4">
        <f t="shared" si="3"/>
        <v>1931.5783238246543</v>
      </c>
      <c r="CP78" s="4"/>
      <c r="CQ78" s="3">
        <f>MIN(Beams!$B$21:$B$22)/MAX(CN78:CP78)-1</f>
        <v>9.3542267757481685</v>
      </c>
    </row>
    <row r="79" spans="1:95" x14ac:dyDescent="0.55000000000000004">
      <c r="A79" s="1" t="s">
        <v>680</v>
      </c>
      <c r="B79" s="1" t="s">
        <v>756</v>
      </c>
      <c r="C79" s="1" t="s">
        <v>756</v>
      </c>
      <c r="D79" s="1" t="s">
        <v>100</v>
      </c>
      <c r="E79" s="4">
        <v>146</v>
      </c>
      <c r="F79" s="2">
        <v>43</v>
      </c>
      <c r="G79" s="2">
        <v>16</v>
      </c>
      <c r="H79" s="11">
        <v>16</v>
      </c>
      <c r="I79" s="1" t="s">
        <v>98</v>
      </c>
      <c r="J79" s="1" t="s">
        <v>98</v>
      </c>
      <c r="K79" s="1" t="s">
        <v>98</v>
      </c>
      <c r="L79" s="2">
        <v>15.3</v>
      </c>
      <c r="M79" s="11">
        <v>15.25</v>
      </c>
      <c r="N79" s="11" t="s">
        <v>98</v>
      </c>
      <c r="O79" s="1" t="s">
        <v>98</v>
      </c>
      <c r="P79" s="1" t="s">
        <v>98</v>
      </c>
      <c r="Q79" s="3">
        <v>1.02</v>
      </c>
      <c r="R79" s="11">
        <v>1</v>
      </c>
      <c r="S79" s="13">
        <v>0.5</v>
      </c>
      <c r="T79" s="3">
        <v>1.85</v>
      </c>
      <c r="U79" s="13">
        <v>1.875</v>
      </c>
      <c r="V79" s="1" t="s">
        <v>98</v>
      </c>
      <c r="W79" s="1" t="s">
        <v>98</v>
      </c>
      <c r="X79" s="1" t="s">
        <v>98</v>
      </c>
      <c r="Y79" s="3">
        <v>2.64</v>
      </c>
      <c r="Z79" s="18">
        <v>3.125</v>
      </c>
      <c r="AA79" s="13" t="s">
        <v>98</v>
      </c>
      <c r="AB79" s="1" t="s">
        <v>98</v>
      </c>
      <c r="AC79" s="3">
        <v>3.62</v>
      </c>
      <c r="AD79" s="1" t="s">
        <v>98</v>
      </c>
      <c r="AE79" s="1" t="s">
        <v>98</v>
      </c>
      <c r="AF79" s="3">
        <v>1.41</v>
      </c>
      <c r="AG79" s="3">
        <v>4.12</v>
      </c>
      <c r="AH79" s="1" t="s">
        <v>98</v>
      </c>
      <c r="AI79" s="1" t="s">
        <v>98</v>
      </c>
      <c r="AJ79" s="1" t="s">
        <v>98</v>
      </c>
      <c r="AK79" s="1" t="s">
        <v>98</v>
      </c>
      <c r="AL79" s="2">
        <v>15.7</v>
      </c>
      <c r="AM79" s="1">
        <v>861</v>
      </c>
      <c r="AN79" s="1">
        <v>125</v>
      </c>
      <c r="AO79" s="2">
        <v>69.599999999999994</v>
      </c>
      <c r="AP79" s="3">
        <v>4.4800000000000004</v>
      </c>
      <c r="AQ79" s="1">
        <v>549</v>
      </c>
      <c r="AR79" s="1">
        <v>111</v>
      </c>
      <c r="AS79" s="2">
        <v>71.900000000000006</v>
      </c>
      <c r="AT79" s="3">
        <v>3.58</v>
      </c>
      <c r="AU79" s="1" t="s">
        <v>98</v>
      </c>
      <c r="AV79" s="1" t="s">
        <v>98</v>
      </c>
      <c r="AW79" s="1" t="s">
        <v>98</v>
      </c>
      <c r="AX79" s="2">
        <v>37.5</v>
      </c>
      <c r="AY79" s="1">
        <v>257</v>
      </c>
      <c r="AZ79" s="1" t="s">
        <v>98</v>
      </c>
      <c r="BA79" s="1" t="s">
        <v>98</v>
      </c>
      <c r="BB79" s="1" t="s">
        <v>98</v>
      </c>
      <c r="BC79" s="1" t="s">
        <v>98</v>
      </c>
      <c r="BD79" s="1" t="s">
        <v>98</v>
      </c>
      <c r="BE79" s="1" t="s">
        <v>98</v>
      </c>
      <c r="BF79" s="1" t="s">
        <v>98</v>
      </c>
      <c r="BG79" s="3">
        <v>6.33</v>
      </c>
      <c r="BH79" s="14">
        <v>0.81899999999999995</v>
      </c>
      <c r="BI79" s="1" t="s">
        <v>98</v>
      </c>
      <c r="BJ79" s="4" t="s">
        <v>98</v>
      </c>
      <c r="BK79" s="4" t="s">
        <v>98</v>
      </c>
      <c r="BL79" s="4" t="s">
        <v>98</v>
      </c>
      <c r="BM79" s="4" t="s">
        <v>98</v>
      </c>
      <c r="BN79" s="4" t="s">
        <v>98</v>
      </c>
      <c r="BO79" s="4" t="s">
        <v>98</v>
      </c>
      <c r="BP79" s="4" t="s">
        <v>98</v>
      </c>
      <c r="BQ79" s="4" t="s">
        <v>98</v>
      </c>
      <c r="BR79" s="4" t="s">
        <v>98</v>
      </c>
      <c r="BS79" s="4" t="s">
        <v>98</v>
      </c>
      <c r="BT79" s="4" t="s">
        <v>98</v>
      </c>
      <c r="BU79" s="4" t="s">
        <v>98</v>
      </c>
      <c r="BV79" s="4" t="s">
        <v>98</v>
      </c>
      <c r="BW79" s="35" t="s">
        <v>98</v>
      </c>
      <c r="BX79" s="35" t="s">
        <v>98</v>
      </c>
      <c r="BY79" s="2">
        <v>46.3</v>
      </c>
      <c r="BZ79" s="1" t="s">
        <v>98</v>
      </c>
      <c r="CA79" s="2">
        <v>61.6</v>
      </c>
      <c r="CB79" s="2">
        <v>47.3</v>
      </c>
      <c r="CC79" s="1">
        <v>62.6</v>
      </c>
      <c r="CD79" s="1" t="s">
        <v>98</v>
      </c>
      <c r="CE79" s="11">
        <v>5.5</v>
      </c>
      <c r="CF79" s="1">
        <v>3</v>
      </c>
      <c r="CG79" s="4">
        <f>Beams!$B$11/F79</f>
        <v>261.39534883720933</v>
      </c>
      <c r="CH79" s="4">
        <f>Beams!$B$9/AO79</f>
        <v>161.49425287356323</v>
      </c>
      <c r="CI79" s="4">
        <f>Beams!$C$9/AS79</f>
        <v>156.32823365785814</v>
      </c>
      <c r="CJ79" s="4">
        <f>1.5*Beams!$B$8/(L79*T79)</f>
        <v>595.65447800741913</v>
      </c>
      <c r="CK79" s="45">
        <f xml:space="preserve"> 1.5*Beams!$C$8/((G79-T79)*Q79)</f>
        <v>1168.1563084597797</v>
      </c>
      <c r="CL79" s="4">
        <f>Beams!$B$12*T79/AX79</f>
        <v>554.50666666666666</v>
      </c>
      <c r="CM79" s="4">
        <f>Beams!$B$12*Q79/AX79</f>
        <v>305.72800000000001</v>
      </c>
      <c r="CN79" s="4">
        <f t="shared" si="2"/>
        <v>1523.9222429157364</v>
      </c>
      <c r="CO79" s="4">
        <f t="shared" si="3"/>
        <v>2170.1773231107782</v>
      </c>
      <c r="CP79" s="4"/>
      <c r="CQ79" s="3">
        <f>MIN(Beams!$B$21:$B$22)/MAX(CN79:CP79)-1</f>
        <v>8.2158367830199133</v>
      </c>
    </row>
    <row r="80" spans="1:95" x14ac:dyDescent="0.55000000000000004">
      <c r="A80" s="1" t="s">
        <v>680</v>
      </c>
      <c r="B80" s="1" t="s">
        <v>757</v>
      </c>
      <c r="C80" s="1" t="s">
        <v>757</v>
      </c>
      <c r="D80" s="1" t="s">
        <v>100</v>
      </c>
      <c r="E80" s="2">
        <v>130.5</v>
      </c>
      <c r="F80" s="2">
        <v>38.5</v>
      </c>
      <c r="G80" s="2">
        <v>15.8</v>
      </c>
      <c r="H80" s="11">
        <v>15.75</v>
      </c>
      <c r="I80" s="1" t="s">
        <v>98</v>
      </c>
      <c r="J80" s="1" t="s">
        <v>98</v>
      </c>
      <c r="K80" s="1" t="s">
        <v>98</v>
      </c>
      <c r="L80" s="2">
        <v>15.2</v>
      </c>
      <c r="M80" s="11">
        <v>15.125</v>
      </c>
      <c r="N80" s="11" t="s">
        <v>98</v>
      </c>
      <c r="O80" s="1" t="s">
        <v>98</v>
      </c>
      <c r="P80" s="1" t="s">
        <v>98</v>
      </c>
      <c r="Q80" s="14">
        <v>0.93</v>
      </c>
      <c r="R80" s="11">
        <v>0.9375</v>
      </c>
      <c r="S80" s="13">
        <v>0.5</v>
      </c>
      <c r="T80" s="3">
        <v>1.65</v>
      </c>
      <c r="U80" s="13">
        <v>1.625</v>
      </c>
      <c r="V80" s="1" t="s">
        <v>98</v>
      </c>
      <c r="W80" s="1" t="s">
        <v>98</v>
      </c>
      <c r="X80" s="1" t="s">
        <v>98</v>
      </c>
      <c r="Y80" s="3">
        <v>2.44</v>
      </c>
      <c r="Z80" s="18">
        <v>2.9375</v>
      </c>
      <c r="AA80" s="13" t="s">
        <v>98</v>
      </c>
      <c r="AB80" s="1" t="s">
        <v>98</v>
      </c>
      <c r="AC80" s="3">
        <v>3.54</v>
      </c>
      <c r="AD80" s="1" t="s">
        <v>98</v>
      </c>
      <c r="AE80" s="1" t="s">
        <v>98</v>
      </c>
      <c r="AF80" s="3">
        <v>1.27</v>
      </c>
      <c r="AG80" s="3">
        <v>4.59</v>
      </c>
      <c r="AH80" s="1" t="s">
        <v>98</v>
      </c>
      <c r="AI80" s="1" t="s">
        <v>98</v>
      </c>
      <c r="AJ80" s="1" t="s">
        <v>98</v>
      </c>
      <c r="AK80" s="1" t="s">
        <v>98</v>
      </c>
      <c r="AL80" s="2">
        <v>17</v>
      </c>
      <c r="AM80" s="1">
        <v>765</v>
      </c>
      <c r="AN80" s="1">
        <v>112</v>
      </c>
      <c r="AO80" s="2">
        <v>62.4</v>
      </c>
      <c r="AP80" s="3">
        <v>4.46</v>
      </c>
      <c r="AQ80" s="1">
        <v>480</v>
      </c>
      <c r="AR80" s="2">
        <v>97.9</v>
      </c>
      <c r="AS80" s="2">
        <v>63.3</v>
      </c>
      <c r="AT80" s="3">
        <v>3.53</v>
      </c>
      <c r="AU80" s="1" t="s">
        <v>98</v>
      </c>
      <c r="AV80" s="1" t="s">
        <v>98</v>
      </c>
      <c r="AW80" s="1" t="s">
        <v>98</v>
      </c>
      <c r="AX80" s="2">
        <v>26.9</v>
      </c>
      <c r="AY80" s="1">
        <v>184</v>
      </c>
      <c r="AZ80" s="1" t="s">
        <v>98</v>
      </c>
      <c r="BA80" s="1" t="s">
        <v>98</v>
      </c>
      <c r="BB80" s="1" t="s">
        <v>98</v>
      </c>
      <c r="BC80" s="1" t="s">
        <v>98</v>
      </c>
      <c r="BD80" s="1" t="s">
        <v>98</v>
      </c>
      <c r="BE80" s="1" t="s">
        <v>98</v>
      </c>
      <c r="BF80" s="1" t="s">
        <v>98</v>
      </c>
      <c r="BG80" s="3">
        <v>6.3</v>
      </c>
      <c r="BH80" s="14">
        <v>0.81499999999999995</v>
      </c>
      <c r="BI80" s="1" t="s">
        <v>98</v>
      </c>
      <c r="BJ80" s="4" t="s">
        <v>98</v>
      </c>
      <c r="BK80" s="4" t="s">
        <v>98</v>
      </c>
      <c r="BL80" s="4" t="s">
        <v>98</v>
      </c>
      <c r="BM80" s="4" t="s">
        <v>98</v>
      </c>
      <c r="BN80" s="4" t="s">
        <v>98</v>
      </c>
      <c r="BO80" s="4" t="s">
        <v>98</v>
      </c>
      <c r="BP80" s="4" t="s">
        <v>98</v>
      </c>
      <c r="BQ80" s="4" t="s">
        <v>98</v>
      </c>
      <c r="BR80" s="4" t="s">
        <v>98</v>
      </c>
      <c r="BS80" s="4" t="s">
        <v>98</v>
      </c>
      <c r="BT80" s="4" t="s">
        <v>98</v>
      </c>
      <c r="BU80" s="4" t="s">
        <v>98</v>
      </c>
      <c r="BV80" s="4" t="s">
        <v>98</v>
      </c>
      <c r="BW80" s="35" t="s">
        <v>98</v>
      </c>
      <c r="BX80" s="35" t="s">
        <v>98</v>
      </c>
      <c r="BY80" s="2">
        <v>45.8</v>
      </c>
      <c r="BZ80" s="1" t="s">
        <v>98</v>
      </c>
      <c r="CA80" s="2">
        <v>61</v>
      </c>
      <c r="CB80" s="2">
        <v>46.8</v>
      </c>
      <c r="CC80" s="2">
        <v>62</v>
      </c>
      <c r="CD80" s="1" t="s">
        <v>98</v>
      </c>
      <c r="CE80" s="11">
        <v>5.5</v>
      </c>
      <c r="CF80" s="1">
        <v>3</v>
      </c>
      <c r="CG80" s="4">
        <f>Beams!$B$11/F80</f>
        <v>291.94805194805195</v>
      </c>
      <c r="CH80" s="4">
        <f>Beams!$B$9/AO80</f>
        <v>180.12820512820514</v>
      </c>
      <c r="CI80" s="4">
        <f>Beams!$C$9/AS80</f>
        <v>177.56714060031595</v>
      </c>
      <c r="CJ80" s="4">
        <f>1.5*Beams!$B$8/(L80*T80)</f>
        <v>672.2488038277512</v>
      </c>
      <c r="CK80" s="45">
        <f xml:space="preserve"> 1.5*Beams!$C$8/((G80-T80)*Q80)</f>
        <v>1281.2036931494356</v>
      </c>
      <c r="CL80" s="4">
        <f>Beams!$B$12*T80/AX80</f>
        <v>689.44237918215617</v>
      </c>
      <c r="CM80" s="4">
        <f>Beams!$B$12*Q80/AX80</f>
        <v>388.5947955390335</v>
      </c>
      <c r="CN80" s="4">
        <f t="shared" si="2"/>
        <v>1789.9118105441244</v>
      </c>
      <c r="CO80" s="4">
        <f t="shared" si="3"/>
        <v>2408.215729440386</v>
      </c>
      <c r="CP80" s="4"/>
      <c r="CQ80" s="3">
        <f>MIN(Beams!$B$21:$B$22)/MAX(CN80:CP80)-1</f>
        <v>7.3049038155097268</v>
      </c>
    </row>
    <row r="81" spans="1:95" x14ac:dyDescent="0.55000000000000004">
      <c r="A81" s="1" t="s">
        <v>680</v>
      </c>
      <c r="B81" s="1" t="s">
        <v>758</v>
      </c>
      <c r="C81" s="1" t="s">
        <v>758</v>
      </c>
      <c r="D81" s="1" t="s">
        <v>100</v>
      </c>
      <c r="E81" s="2">
        <v>117.5</v>
      </c>
      <c r="F81" s="2">
        <v>34.700000000000003</v>
      </c>
      <c r="G81" s="2">
        <v>15.7</v>
      </c>
      <c r="H81" s="11">
        <v>15.625</v>
      </c>
      <c r="I81" s="1" t="s">
        <v>98</v>
      </c>
      <c r="J81" s="1" t="s">
        <v>98</v>
      </c>
      <c r="K81" s="1" t="s">
        <v>98</v>
      </c>
      <c r="L81" s="2">
        <v>15.1</v>
      </c>
      <c r="M81" s="11">
        <v>15</v>
      </c>
      <c r="N81" s="11" t="s">
        <v>98</v>
      </c>
      <c r="O81" s="1" t="s">
        <v>98</v>
      </c>
      <c r="P81" s="1" t="s">
        <v>98</v>
      </c>
      <c r="Q81" s="14">
        <v>0.83</v>
      </c>
      <c r="R81" s="11">
        <v>0.8125</v>
      </c>
      <c r="S81" s="13">
        <v>0.4375</v>
      </c>
      <c r="T81" s="3">
        <v>1.5</v>
      </c>
      <c r="U81" s="13">
        <v>1.5</v>
      </c>
      <c r="V81" s="1" t="s">
        <v>98</v>
      </c>
      <c r="W81" s="1" t="s">
        <v>98</v>
      </c>
      <c r="X81" s="1" t="s">
        <v>98</v>
      </c>
      <c r="Y81" s="3">
        <v>2.29</v>
      </c>
      <c r="Z81" s="18">
        <v>2.75</v>
      </c>
      <c r="AA81" s="13" t="s">
        <v>98</v>
      </c>
      <c r="AB81" s="1" t="s">
        <v>98</v>
      </c>
      <c r="AC81" s="3">
        <v>3.41</v>
      </c>
      <c r="AD81" s="1" t="s">
        <v>98</v>
      </c>
      <c r="AE81" s="1" t="s">
        <v>98</v>
      </c>
      <c r="AF81" s="3">
        <v>1.1499999999999999</v>
      </c>
      <c r="AG81" s="3">
        <v>5.0199999999999996</v>
      </c>
      <c r="AH81" s="1" t="s">
        <v>98</v>
      </c>
      <c r="AI81" s="1" t="s">
        <v>98</v>
      </c>
      <c r="AJ81" s="1" t="s">
        <v>98</v>
      </c>
      <c r="AK81" s="1" t="s">
        <v>98</v>
      </c>
      <c r="AL81" s="2">
        <v>18.899999999999999</v>
      </c>
      <c r="AM81" s="1">
        <v>674</v>
      </c>
      <c r="AN81" s="2">
        <v>98.2</v>
      </c>
      <c r="AO81" s="2">
        <v>55.1</v>
      </c>
      <c r="AP81" s="3">
        <v>4.41</v>
      </c>
      <c r="AQ81" s="1">
        <v>427</v>
      </c>
      <c r="AR81" s="2">
        <v>87.5</v>
      </c>
      <c r="AS81" s="2">
        <v>56.8</v>
      </c>
      <c r="AT81" s="3">
        <v>3.51</v>
      </c>
      <c r="AU81" s="1" t="s">
        <v>98</v>
      </c>
      <c r="AV81" s="1" t="s">
        <v>98</v>
      </c>
      <c r="AW81" s="1" t="s">
        <v>98</v>
      </c>
      <c r="AX81" s="2">
        <v>20.100000000000001</v>
      </c>
      <c r="AY81" s="1">
        <v>133</v>
      </c>
      <c r="AZ81" s="1" t="s">
        <v>98</v>
      </c>
      <c r="BA81" s="1" t="s">
        <v>98</v>
      </c>
      <c r="BB81" s="1" t="s">
        <v>98</v>
      </c>
      <c r="BC81" s="1" t="s">
        <v>98</v>
      </c>
      <c r="BD81" s="1" t="s">
        <v>98</v>
      </c>
      <c r="BE81" s="1" t="s">
        <v>98</v>
      </c>
      <c r="BF81" s="1" t="s">
        <v>98</v>
      </c>
      <c r="BG81" s="3">
        <v>6.24</v>
      </c>
      <c r="BH81" s="14">
        <v>0.81799999999999995</v>
      </c>
      <c r="BI81" s="1" t="s">
        <v>98</v>
      </c>
      <c r="BJ81" s="4" t="s">
        <v>98</v>
      </c>
      <c r="BK81" s="4" t="s">
        <v>98</v>
      </c>
      <c r="BL81" s="4" t="s">
        <v>98</v>
      </c>
      <c r="BM81" s="4" t="s">
        <v>98</v>
      </c>
      <c r="BN81" s="4" t="s">
        <v>98</v>
      </c>
      <c r="BO81" s="4" t="s">
        <v>98</v>
      </c>
      <c r="BP81" s="4" t="s">
        <v>98</v>
      </c>
      <c r="BQ81" s="4" t="s">
        <v>98</v>
      </c>
      <c r="BR81" s="4" t="s">
        <v>98</v>
      </c>
      <c r="BS81" s="4" t="s">
        <v>98</v>
      </c>
      <c r="BT81" s="4" t="s">
        <v>98</v>
      </c>
      <c r="BU81" s="4" t="s">
        <v>98</v>
      </c>
      <c r="BV81" s="4" t="s">
        <v>98</v>
      </c>
      <c r="BW81" s="35" t="s">
        <v>98</v>
      </c>
      <c r="BX81" s="35" t="s">
        <v>98</v>
      </c>
      <c r="BY81" s="2">
        <v>45.5</v>
      </c>
      <c r="BZ81" s="1" t="s">
        <v>98</v>
      </c>
      <c r="CA81" s="2">
        <v>60.6</v>
      </c>
      <c r="CB81" s="2">
        <v>46.499999999999993</v>
      </c>
      <c r="CC81" s="1">
        <v>61.599999999999994</v>
      </c>
      <c r="CD81" s="1" t="s">
        <v>98</v>
      </c>
      <c r="CE81" s="11">
        <v>5.5</v>
      </c>
      <c r="CF81" s="1">
        <v>3</v>
      </c>
      <c r="CG81" s="4">
        <f>Beams!$B$11/F81</f>
        <v>323.91930835734865</v>
      </c>
      <c r="CH81" s="4">
        <f>Beams!$B$9/AO81</f>
        <v>203.99274047186933</v>
      </c>
      <c r="CI81" s="4">
        <f>Beams!$C$9/AS81</f>
        <v>197.88732394366198</v>
      </c>
      <c r="CJ81" s="4">
        <f>1.5*Beams!$B$8/(L81*T81)</f>
        <v>744.37086092715242</v>
      </c>
      <c r="CK81" s="45">
        <f xml:space="preserve"> 1.5*Beams!$C$8/((G81-T81)*Q81)</f>
        <v>1430.5107754963517</v>
      </c>
      <c r="CL81" s="4">
        <f>Beams!$B$12*T81/AX81</f>
        <v>838.80597014925365</v>
      </c>
      <c r="CM81" s="4">
        <f>Beams!$B$12*Q81/AX81</f>
        <v>464.13930348258697</v>
      </c>
      <c r="CN81" s="4">
        <f t="shared" si="2"/>
        <v>2073.6043576304251</v>
      </c>
      <c r="CO81" s="4">
        <f t="shared" si="3"/>
        <v>2704.0976027249699</v>
      </c>
      <c r="CP81" s="4"/>
      <c r="CQ81" s="3">
        <f>MIN(Beams!$B$21:$B$22)/MAX(CN81:CP81)-1</f>
        <v>6.3961827338797335</v>
      </c>
    </row>
    <row r="82" spans="1:95" x14ac:dyDescent="0.55000000000000004">
      <c r="A82" s="1" t="s">
        <v>680</v>
      </c>
      <c r="B82" s="1" t="s">
        <v>759</v>
      </c>
      <c r="C82" s="1" t="s">
        <v>759</v>
      </c>
      <c r="D82" s="1" t="s">
        <v>100</v>
      </c>
      <c r="E82" s="2">
        <v>105.5</v>
      </c>
      <c r="F82" s="2">
        <v>31.1</v>
      </c>
      <c r="G82" s="2">
        <v>15.5</v>
      </c>
      <c r="H82" s="11">
        <v>15.5</v>
      </c>
      <c r="I82" s="1" t="s">
        <v>98</v>
      </c>
      <c r="J82" s="1" t="s">
        <v>98</v>
      </c>
      <c r="K82" s="1" t="s">
        <v>98</v>
      </c>
      <c r="L82" s="2">
        <v>15.1</v>
      </c>
      <c r="M82" s="11">
        <v>15.125</v>
      </c>
      <c r="N82" s="11" t="s">
        <v>98</v>
      </c>
      <c r="O82" s="1" t="s">
        <v>98</v>
      </c>
      <c r="P82" s="1" t="s">
        <v>98</v>
      </c>
      <c r="Q82" s="14">
        <v>0.77500000000000002</v>
      </c>
      <c r="R82" s="11">
        <v>0.75</v>
      </c>
      <c r="S82" s="13">
        <v>0.375</v>
      </c>
      <c r="T82" s="3">
        <v>1.32</v>
      </c>
      <c r="U82" s="13">
        <v>1.3125</v>
      </c>
      <c r="V82" s="1" t="s">
        <v>98</v>
      </c>
      <c r="W82" s="1" t="s">
        <v>98</v>
      </c>
      <c r="X82" s="1" t="s">
        <v>98</v>
      </c>
      <c r="Y82" s="3">
        <v>2.1</v>
      </c>
      <c r="Z82" s="18">
        <v>2.5625</v>
      </c>
      <c r="AA82" s="13" t="s">
        <v>98</v>
      </c>
      <c r="AB82" s="1" t="s">
        <v>98</v>
      </c>
      <c r="AC82" s="3">
        <v>3.39</v>
      </c>
      <c r="AD82" s="1" t="s">
        <v>98</v>
      </c>
      <c r="AE82" s="1" t="s">
        <v>98</v>
      </c>
      <c r="AF82" s="3">
        <v>1.03</v>
      </c>
      <c r="AG82" s="3">
        <v>5.74</v>
      </c>
      <c r="AH82" s="1" t="s">
        <v>98</v>
      </c>
      <c r="AI82" s="1" t="s">
        <v>98</v>
      </c>
      <c r="AJ82" s="1" t="s">
        <v>98</v>
      </c>
      <c r="AK82" s="1" t="s">
        <v>98</v>
      </c>
      <c r="AL82" s="2">
        <v>20</v>
      </c>
      <c r="AM82" s="1">
        <v>610</v>
      </c>
      <c r="AN82" s="2">
        <v>89.5</v>
      </c>
      <c r="AO82" s="2">
        <v>50.5</v>
      </c>
      <c r="AP82" s="3">
        <v>4.43</v>
      </c>
      <c r="AQ82" s="1">
        <v>378</v>
      </c>
      <c r="AR82" s="2">
        <v>77.2</v>
      </c>
      <c r="AS82" s="2">
        <v>50.1</v>
      </c>
      <c r="AT82" s="3">
        <v>3.49</v>
      </c>
      <c r="AU82" s="1" t="s">
        <v>98</v>
      </c>
      <c r="AV82" s="1" t="s">
        <v>98</v>
      </c>
      <c r="AW82" s="1" t="s">
        <v>98</v>
      </c>
      <c r="AX82" s="2">
        <v>14.1</v>
      </c>
      <c r="AY82" s="2">
        <v>96.4</v>
      </c>
      <c r="AZ82" s="1" t="s">
        <v>98</v>
      </c>
      <c r="BA82" s="1" t="s">
        <v>98</v>
      </c>
      <c r="BB82" s="1" t="s">
        <v>98</v>
      </c>
      <c r="BC82" s="1" t="s">
        <v>98</v>
      </c>
      <c r="BD82" s="1" t="s">
        <v>98</v>
      </c>
      <c r="BE82" s="1" t="s">
        <v>98</v>
      </c>
      <c r="BF82" s="1" t="s">
        <v>98</v>
      </c>
      <c r="BG82" s="3">
        <v>6.27</v>
      </c>
      <c r="BH82" s="14">
        <v>0.80900000000000005</v>
      </c>
      <c r="BI82" s="1" t="s">
        <v>98</v>
      </c>
      <c r="BJ82" s="4" t="s">
        <v>98</v>
      </c>
      <c r="BK82" s="4" t="s">
        <v>98</v>
      </c>
      <c r="BL82" s="4" t="s">
        <v>98</v>
      </c>
      <c r="BM82" s="4" t="s">
        <v>98</v>
      </c>
      <c r="BN82" s="4" t="s">
        <v>98</v>
      </c>
      <c r="BO82" s="4" t="s">
        <v>98</v>
      </c>
      <c r="BP82" s="4" t="s">
        <v>98</v>
      </c>
      <c r="BQ82" s="4" t="s">
        <v>98</v>
      </c>
      <c r="BR82" s="4" t="s">
        <v>98</v>
      </c>
      <c r="BS82" s="4" t="s">
        <v>98</v>
      </c>
      <c r="BT82" s="4" t="s">
        <v>98</v>
      </c>
      <c r="BU82" s="4" t="s">
        <v>98</v>
      </c>
      <c r="BV82" s="4" t="s">
        <v>98</v>
      </c>
      <c r="BW82" s="35" t="s">
        <v>98</v>
      </c>
      <c r="BX82" s="35" t="s">
        <v>98</v>
      </c>
      <c r="BY82" s="2">
        <v>45.1</v>
      </c>
      <c r="BZ82" s="1" t="s">
        <v>98</v>
      </c>
      <c r="CA82" s="2">
        <v>60.2</v>
      </c>
      <c r="CB82" s="2">
        <v>46.1</v>
      </c>
      <c r="CC82" s="1">
        <v>61.2</v>
      </c>
      <c r="CD82" s="1" t="s">
        <v>98</v>
      </c>
      <c r="CE82" s="11">
        <v>5.5</v>
      </c>
      <c r="CF82" s="1">
        <v>3</v>
      </c>
      <c r="CG82" s="4">
        <f>Beams!$B$11/F82</f>
        <v>361.41479099678457</v>
      </c>
      <c r="CH82" s="4">
        <f>Beams!$B$9/AO82</f>
        <v>222.57425742574259</v>
      </c>
      <c r="CI82" s="4">
        <f>Beams!$C$9/AS82</f>
        <v>224.35129740518963</v>
      </c>
      <c r="CJ82" s="4">
        <f>1.5*Beams!$B$8/(L82*T82)</f>
        <v>845.87597832630934</v>
      </c>
      <c r="CK82" s="45">
        <f xml:space="preserve"> 1.5*Beams!$C$8/((G82-T82)*Q82)</f>
        <v>1534.1917284680833</v>
      </c>
      <c r="CL82" s="4">
        <f>Beams!$B$12*T82/AX82</f>
        <v>1052.2553191489362</v>
      </c>
      <c r="CM82" s="4">
        <f>Beams!$B$12*Q82/AX82</f>
        <v>617.80141843971637</v>
      </c>
      <c r="CN82" s="4">
        <f t="shared" si="2"/>
        <v>2474.19813209311</v>
      </c>
      <c r="CO82" s="4">
        <f t="shared" si="3"/>
        <v>2976.5219084815931</v>
      </c>
      <c r="CP82" s="4"/>
      <c r="CQ82" s="3">
        <f>MIN(Beams!$B$21:$B$22)/MAX(CN82:CP82)-1</f>
        <v>5.7192517357288857</v>
      </c>
    </row>
    <row r="83" spans="1:95" x14ac:dyDescent="0.55000000000000004">
      <c r="A83" s="1" t="s">
        <v>680</v>
      </c>
      <c r="B83" s="1" t="s">
        <v>760</v>
      </c>
      <c r="C83" s="1" t="s">
        <v>760</v>
      </c>
      <c r="D83" s="1" t="s">
        <v>100</v>
      </c>
      <c r="E83" s="2">
        <v>95.5</v>
      </c>
      <c r="F83" s="2">
        <v>28</v>
      </c>
      <c r="G83" s="2">
        <v>15.3</v>
      </c>
      <c r="H83" s="11">
        <v>15.25</v>
      </c>
      <c r="I83" s="1" t="s">
        <v>98</v>
      </c>
      <c r="J83" s="1" t="s">
        <v>98</v>
      </c>
      <c r="K83" s="1" t="s">
        <v>98</v>
      </c>
      <c r="L83" s="2">
        <v>15</v>
      </c>
      <c r="M83" s="11">
        <v>15</v>
      </c>
      <c r="N83" s="11" t="s">
        <v>98</v>
      </c>
      <c r="O83" s="1" t="s">
        <v>98</v>
      </c>
      <c r="P83" s="1" t="s">
        <v>98</v>
      </c>
      <c r="Q83" s="14">
        <v>0.71</v>
      </c>
      <c r="R83" s="11">
        <v>0.6875</v>
      </c>
      <c r="S83" s="13">
        <v>0.375</v>
      </c>
      <c r="T83" s="3">
        <v>1.19</v>
      </c>
      <c r="U83" s="13">
        <v>1.1875</v>
      </c>
      <c r="V83" s="1" t="s">
        <v>98</v>
      </c>
      <c r="W83" s="1" t="s">
        <v>98</v>
      </c>
      <c r="X83" s="1" t="s">
        <v>98</v>
      </c>
      <c r="Y83" s="3">
        <v>1.97</v>
      </c>
      <c r="Z83" s="18">
        <v>2.5</v>
      </c>
      <c r="AA83" s="13" t="s">
        <v>98</v>
      </c>
      <c r="AB83" s="1" t="s">
        <v>98</v>
      </c>
      <c r="AC83" s="3">
        <v>3.34</v>
      </c>
      <c r="AD83" s="1" t="s">
        <v>98</v>
      </c>
      <c r="AE83" s="1" t="s">
        <v>98</v>
      </c>
      <c r="AF83" s="14">
        <v>0.93500000000000005</v>
      </c>
      <c r="AG83" s="3">
        <v>6.35</v>
      </c>
      <c r="AH83" s="1" t="s">
        <v>98</v>
      </c>
      <c r="AI83" s="1" t="s">
        <v>98</v>
      </c>
      <c r="AJ83" s="1" t="s">
        <v>98</v>
      </c>
      <c r="AK83" s="1" t="s">
        <v>98</v>
      </c>
      <c r="AL83" s="2">
        <v>21.5</v>
      </c>
      <c r="AM83" s="1">
        <v>549</v>
      </c>
      <c r="AN83" s="2">
        <v>80.8</v>
      </c>
      <c r="AO83" s="2">
        <v>45.7</v>
      </c>
      <c r="AP83" s="3">
        <v>4.42</v>
      </c>
      <c r="AQ83" s="1">
        <v>336</v>
      </c>
      <c r="AR83" s="2">
        <v>68.900000000000006</v>
      </c>
      <c r="AS83" s="2">
        <v>44.7</v>
      </c>
      <c r="AT83" s="3">
        <v>3.46</v>
      </c>
      <c r="AU83" s="1" t="s">
        <v>98</v>
      </c>
      <c r="AV83" s="1" t="s">
        <v>98</v>
      </c>
      <c r="AW83" s="1" t="s">
        <v>98</v>
      </c>
      <c r="AX83" s="2">
        <v>10.5</v>
      </c>
      <c r="AY83" s="2">
        <v>71.2</v>
      </c>
      <c r="AZ83" s="1" t="s">
        <v>98</v>
      </c>
      <c r="BA83" s="1" t="s">
        <v>98</v>
      </c>
      <c r="BB83" s="1" t="s">
        <v>98</v>
      </c>
      <c r="BC83" s="1" t="s">
        <v>98</v>
      </c>
      <c r="BD83" s="1" t="s">
        <v>98</v>
      </c>
      <c r="BE83" s="1" t="s">
        <v>98</v>
      </c>
      <c r="BF83" s="1" t="s">
        <v>98</v>
      </c>
      <c r="BG83" s="3">
        <v>6.25</v>
      </c>
      <c r="BH83" s="14">
        <v>0.80700000000000005</v>
      </c>
      <c r="BI83" s="1" t="s">
        <v>98</v>
      </c>
      <c r="BJ83" s="4" t="s">
        <v>98</v>
      </c>
      <c r="BK83" s="4" t="s">
        <v>98</v>
      </c>
      <c r="BL83" s="4" t="s">
        <v>98</v>
      </c>
      <c r="BM83" s="4" t="s">
        <v>98</v>
      </c>
      <c r="BN83" s="4" t="s">
        <v>98</v>
      </c>
      <c r="BO83" s="4" t="s">
        <v>98</v>
      </c>
      <c r="BP83" s="4" t="s">
        <v>98</v>
      </c>
      <c r="BQ83" s="4" t="s">
        <v>98</v>
      </c>
      <c r="BR83" s="4" t="s">
        <v>98</v>
      </c>
      <c r="BS83" s="4" t="s">
        <v>98</v>
      </c>
      <c r="BT83" s="4" t="s">
        <v>98</v>
      </c>
      <c r="BU83" s="4" t="s">
        <v>98</v>
      </c>
      <c r="BV83" s="4" t="s">
        <v>98</v>
      </c>
      <c r="BW83" s="35" t="s">
        <v>98</v>
      </c>
      <c r="BX83" s="35" t="s">
        <v>98</v>
      </c>
      <c r="BY83" s="2">
        <v>44.6</v>
      </c>
      <c r="BZ83" s="1" t="s">
        <v>98</v>
      </c>
      <c r="CA83" s="2">
        <v>59.6</v>
      </c>
      <c r="CB83" s="2">
        <v>45.6</v>
      </c>
      <c r="CC83" s="1">
        <v>60.6</v>
      </c>
      <c r="CD83" s="1" t="s">
        <v>98</v>
      </c>
      <c r="CE83" s="11">
        <v>5.5</v>
      </c>
      <c r="CF83" s="1">
        <v>3</v>
      </c>
      <c r="CG83" s="4">
        <f>Beams!$B$11/F83</f>
        <v>401.42857142857144</v>
      </c>
      <c r="CH83" s="4">
        <f>Beams!$B$9/AO83</f>
        <v>245.95185995623632</v>
      </c>
      <c r="CI83" s="4">
        <f>Beams!$C$9/AS83</f>
        <v>251.45413870246082</v>
      </c>
      <c r="CJ83" s="4">
        <f>1.5*Beams!$B$8/(L83*T83)</f>
        <v>944.53781512605053</v>
      </c>
      <c r="CK83" s="45">
        <f xml:space="preserve"> 1.5*Beams!$C$8/((G83-T83)*Q83)</f>
        <v>1682.9538535251195</v>
      </c>
      <c r="CL83" s="4">
        <f>Beams!$B$12*T83/AX83</f>
        <v>1273.8666666666666</v>
      </c>
      <c r="CM83" s="4">
        <f>Beams!$B$12*Q83/AX83</f>
        <v>760.03809523809525</v>
      </c>
      <c r="CN83" s="4">
        <f t="shared" si="2"/>
        <v>2890.0808795475909</v>
      </c>
      <c r="CO83" s="4">
        <f t="shared" si="3"/>
        <v>3322.3302548525439</v>
      </c>
      <c r="CP83" s="4"/>
      <c r="CQ83" s="3">
        <f>MIN(Beams!$B$21:$B$22)/MAX(CN83:CP83)-1</f>
        <v>5.0198711343606828</v>
      </c>
    </row>
    <row r="84" spans="1:95" x14ac:dyDescent="0.55000000000000004">
      <c r="A84" s="1" t="s">
        <v>680</v>
      </c>
      <c r="B84" s="1" t="s">
        <v>761</v>
      </c>
      <c r="C84" s="1" t="s">
        <v>761</v>
      </c>
      <c r="D84" s="1" t="s">
        <v>100</v>
      </c>
      <c r="E84" s="2">
        <v>86.5</v>
      </c>
      <c r="F84" s="2">
        <v>25.4</v>
      </c>
      <c r="G84" s="2">
        <v>15.2</v>
      </c>
      <c r="H84" s="11">
        <v>15.125</v>
      </c>
      <c r="I84" s="1" t="s">
        <v>98</v>
      </c>
      <c r="J84" s="1" t="s">
        <v>98</v>
      </c>
      <c r="K84" s="1" t="s">
        <v>98</v>
      </c>
      <c r="L84" s="2">
        <v>15</v>
      </c>
      <c r="M84" s="11">
        <v>15</v>
      </c>
      <c r="N84" s="11" t="s">
        <v>98</v>
      </c>
      <c r="O84" s="1" t="s">
        <v>98</v>
      </c>
      <c r="P84" s="1" t="s">
        <v>98</v>
      </c>
      <c r="Q84" s="14">
        <v>0.65500000000000003</v>
      </c>
      <c r="R84" s="11">
        <v>0.625</v>
      </c>
      <c r="S84" s="13">
        <v>0.3125</v>
      </c>
      <c r="T84" s="3">
        <v>1.07</v>
      </c>
      <c r="U84" s="13">
        <v>1.0625</v>
      </c>
      <c r="V84" s="1" t="s">
        <v>98</v>
      </c>
      <c r="W84" s="1" t="s">
        <v>98</v>
      </c>
      <c r="X84" s="1" t="s">
        <v>98</v>
      </c>
      <c r="Y84" s="3">
        <v>1.85</v>
      </c>
      <c r="Z84" s="18">
        <v>2.3125</v>
      </c>
      <c r="AA84" s="13" t="s">
        <v>98</v>
      </c>
      <c r="AB84" s="1" t="s">
        <v>98</v>
      </c>
      <c r="AC84" s="3">
        <v>3.31</v>
      </c>
      <c r="AD84" s="1" t="s">
        <v>98</v>
      </c>
      <c r="AE84" s="1" t="s">
        <v>98</v>
      </c>
      <c r="AF84" s="14">
        <v>0.85099999999999998</v>
      </c>
      <c r="AG84" s="3">
        <v>7.04</v>
      </c>
      <c r="AH84" s="1" t="s">
        <v>98</v>
      </c>
      <c r="AI84" s="1" t="s">
        <v>98</v>
      </c>
      <c r="AJ84" s="1" t="s">
        <v>98</v>
      </c>
      <c r="AK84" s="1" t="s">
        <v>98</v>
      </c>
      <c r="AL84" s="2">
        <v>23.2</v>
      </c>
      <c r="AM84" s="1">
        <v>497</v>
      </c>
      <c r="AN84" s="2">
        <v>73.5</v>
      </c>
      <c r="AO84" s="2">
        <v>41.7</v>
      </c>
      <c r="AP84" s="3">
        <v>4.42</v>
      </c>
      <c r="AQ84" s="1">
        <v>299</v>
      </c>
      <c r="AR84" s="2">
        <v>61.4</v>
      </c>
      <c r="AS84" s="2">
        <v>39.9</v>
      </c>
      <c r="AT84" s="3">
        <v>3.42</v>
      </c>
      <c r="AU84" s="1" t="s">
        <v>98</v>
      </c>
      <c r="AV84" s="1" t="s">
        <v>98</v>
      </c>
      <c r="AW84" s="1" t="s">
        <v>98</v>
      </c>
      <c r="AX84" s="3">
        <v>7.78</v>
      </c>
      <c r="AY84" s="2">
        <v>53</v>
      </c>
      <c r="AZ84" s="1" t="s">
        <v>98</v>
      </c>
      <c r="BA84" s="1" t="s">
        <v>98</v>
      </c>
      <c r="BB84" s="1" t="s">
        <v>98</v>
      </c>
      <c r="BC84" s="1" t="s">
        <v>98</v>
      </c>
      <c r="BD84" s="1" t="s">
        <v>98</v>
      </c>
      <c r="BE84" s="1" t="s">
        <v>98</v>
      </c>
      <c r="BF84" s="1" t="s">
        <v>98</v>
      </c>
      <c r="BG84" s="3">
        <v>6.24</v>
      </c>
      <c r="BH84" s="14">
        <v>0.80200000000000005</v>
      </c>
      <c r="BI84" s="1" t="s">
        <v>98</v>
      </c>
      <c r="BJ84" s="4" t="s">
        <v>98</v>
      </c>
      <c r="BK84" s="4" t="s">
        <v>98</v>
      </c>
      <c r="BL84" s="4" t="s">
        <v>98</v>
      </c>
      <c r="BM84" s="4" t="s">
        <v>98</v>
      </c>
      <c r="BN84" s="4" t="s">
        <v>98</v>
      </c>
      <c r="BO84" s="4" t="s">
        <v>98</v>
      </c>
      <c r="BP84" s="4" t="s">
        <v>98</v>
      </c>
      <c r="BQ84" s="4" t="s">
        <v>98</v>
      </c>
      <c r="BR84" s="4" t="s">
        <v>98</v>
      </c>
      <c r="BS84" s="4" t="s">
        <v>98</v>
      </c>
      <c r="BT84" s="4" t="s">
        <v>98</v>
      </c>
      <c r="BU84" s="4" t="s">
        <v>98</v>
      </c>
      <c r="BV84" s="4" t="s">
        <v>98</v>
      </c>
      <c r="BW84" s="35" t="s">
        <v>98</v>
      </c>
      <c r="BX84" s="35" t="s">
        <v>98</v>
      </c>
      <c r="BY84" s="2">
        <v>44.4</v>
      </c>
      <c r="BZ84" s="1" t="s">
        <v>98</v>
      </c>
      <c r="CA84" s="2">
        <v>59.4</v>
      </c>
      <c r="CB84" s="2">
        <v>45.4</v>
      </c>
      <c r="CC84" s="1">
        <v>60.4</v>
      </c>
      <c r="CD84" s="1" t="s">
        <v>98</v>
      </c>
      <c r="CE84" s="11">
        <v>5.5</v>
      </c>
      <c r="CF84" s="1">
        <v>3</v>
      </c>
      <c r="CG84" s="4">
        <f>Beams!$B$11/F84</f>
        <v>442.51968503937013</v>
      </c>
      <c r="CH84" s="4">
        <f>Beams!$B$9/AO84</f>
        <v>269.54436450839324</v>
      </c>
      <c r="CI84" s="4">
        <f>Beams!$C$9/AS84</f>
        <v>281.70426065162906</v>
      </c>
      <c r="CJ84" s="4">
        <f>1.5*Beams!$B$8/(L84*T84)</f>
        <v>1050.467289719626</v>
      </c>
      <c r="CK84" s="45">
        <f xml:space="preserve"> 1.5*Beams!$C$8/((G84-T84)*Q84)</f>
        <v>1821.6884653409181</v>
      </c>
      <c r="CL84" s="4">
        <f>Beams!$B$12*T84/AX84</f>
        <v>1545.8611825192802</v>
      </c>
      <c r="CM84" s="4">
        <f>Beams!$B$12*Q84/AX84</f>
        <v>946.2982005141389</v>
      </c>
      <c r="CN84" s="4">
        <f t="shared" si="2"/>
        <v>3386.3077860007011</v>
      </c>
      <c r="CO84" s="4">
        <f t="shared" si="3"/>
        <v>3691.8373341080314</v>
      </c>
      <c r="CP84" s="4"/>
      <c r="CQ84" s="3">
        <f>MIN(Beams!$B$21:$B$22)/MAX(CN84:CP84)-1</f>
        <v>4.4173567765905135</v>
      </c>
    </row>
    <row r="85" spans="1:95" x14ac:dyDescent="0.55000000000000004">
      <c r="A85" s="1" t="s">
        <v>680</v>
      </c>
      <c r="B85" s="1" t="s">
        <v>762</v>
      </c>
      <c r="C85" s="1" t="s">
        <v>762</v>
      </c>
      <c r="D85" s="1" t="s">
        <v>100</v>
      </c>
      <c r="E85" s="2">
        <v>74</v>
      </c>
      <c r="F85" s="2">
        <v>21.8</v>
      </c>
      <c r="G85" s="2">
        <v>15.3</v>
      </c>
      <c r="H85" s="11">
        <v>15.25</v>
      </c>
      <c r="I85" s="1" t="s">
        <v>98</v>
      </c>
      <c r="J85" s="1" t="s">
        <v>98</v>
      </c>
      <c r="K85" s="1" t="s">
        <v>98</v>
      </c>
      <c r="L85" s="2">
        <v>10.5</v>
      </c>
      <c r="M85" s="11">
        <v>10.5</v>
      </c>
      <c r="N85" s="11" t="s">
        <v>98</v>
      </c>
      <c r="O85" s="1" t="s">
        <v>98</v>
      </c>
      <c r="P85" s="1" t="s">
        <v>98</v>
      </c>
      <c r="Q85" s="14">
        <v>0.65</v>
      </c>
      <c r="R85" s="11">
        <v>0.625</v>
      </c>
      <c r="S85" s="13">
        <v>0.3125</v>
      </c>
      <c r="T85" s="3">
        <v>1.18</v>
      </c>
      <c r="U85" s="13">
        <v>1.1875</v>
      </c>
      <c r="V85" s="1" t="s">
        <v>98</v>
      </c>
      <c r="W85" s="1" t="s">
        <v>98</v>
      </c>
      <c r="X85" s="1" t="s">
        <v>98</v>
      </c>
      <c r="Y85" s="3">
        <v>1.83</v>
      </c>
      <c r="Z85" s="18">
        <v>2.5</v>
      </c>
      <c r="AA85" s="13" t="s">
        <v>98</v>
      </c>
      <c r="AB85" s="1" t="s">
        <v>98</v>
      </c>
      <c r="AC85" s="3">
        <v>3.84</v>
      </c>
      <c r="AD85" s="1" t="s">
        <v>98</v>
      </c>
      <c r="AE85" s="1" t="s">
        <v>98</v>
      </c>
      <c r="AF85" s="3">
        <v>1.04</v>
      </c>
      <c r="AG85" s="3">
        <v>4.4400000000000004</v>
      </c>
      <c r="AH85" s="1" t="s">
        <v>98</v>
      </c>
      <c r="AI85" s="1" t="s">
        <v>98</v>
      </c>
      <c r="AJ85" s="1" t="s">
        <v>98</v>
      </c>
      <c r="AK85" s="1" t="s">
        <v>98</v>
      </c>
      <c r="AL85" s="2">
        <v>23.5</v>
      </c>
      <c r="AM85" s="1">
        <v>466</v>
      </c>
      <c r="AN85" s="2">
        <v>72.2</v>
      </c>
      <c r="AO85" s="2">
        <v>40.6</v>
      </c>
      <c r="AP85" s="3">
        <v>4.63</v>
      </c>
      <c r="AQ85" s="1">
        <v>114</v>
      </c>
      <c r="AR85" s="2">
        <v>33.9</v>
      </c>
      <c r="AS85" s="2">
        <v>21.7</v>
      </c>
      <c r="AT85" s="3">
        <v>2.2799999999999998</v>
      </c>
      <c r="AU85" s="1" t="s">
        <v>98</v>
      </c>
      <c r="AV85" s="1" t="s">
        <v>98</v>
      </c>
      <c r="AW85" s="1" t="s">
        <v>98</v>
      </c>
      <c r="AX85" s="3">
        <v>7.24</v>
      </c>
      <c r="AY85" s="2">
        <v>37.6</v>
      </c>
      <c r="AZ85" s="1" t="s">
        <v>98</v>
      </c>
      <c r="BA85" s="1" t="s">
        <v>98</v>
      </c>
      <c r="BB85" s="1" t="s">
        <v>98</v>
      </c>
      <c r="BC85" s="1" t="s">
        <v>98</v>
      </c>
      <c r="BD85" s="1" t="s">
        <v>98</v>
      </c>
      <c r="BE85" s="1" t="s">
        <v>98</v>
      </c>
      <c r="BF85" s="1" t="s">
        <v>98</v>
      </c>
      <c r="BG85" s="3">
        <v>6.1</v>
      </c>
      <c r="BH85" s="14">
        <v>0.71599999999999997</v>
      </c>
      <c r="BI85" s="1" t="s">
        <v>98</v>
      </c>
      <c r="BJ85" s="4" t="s">
        <v>98</v>
      </c>
      <c r="BK85" s="4" t="s">
        <v>98</v>
      </c>
      <c r="BL85" s="4" t="s">
        <v>98</v>
      </c>
      <c r="BM85" s="4" t="s">
        <v>98</v>
      </c>
      <c r="BN85" s="4" t="s">
        <v>98</v>
      </c>
      <c r="BO85" s="4" t="s">
        <v>98</v>
      </c>
      <c r="BP85" s="4" t="s">
        <v>98</v>
      </c>
      <c r="BQ85" s="4" t="s">
        <v>98</v>
      </c>
      <c r="BR85" s="4" t="s">
        <v>98</v>
      </c>
      <c r="BS85" s="4" t="s">
        <v>98</v>
      </c>
      <c r="BT85" s="4" t="s">
        <v>98</v>
      </c>
      <c r="BU85" s="4" t="s">
        <v>98</v>
      </c>
      <c r="BV85" s="4" t="s">
        <v>98</v>
      </c>
      <c r="BW85" s="35" t="s">
        <v>98</v>
      </c>
      <c r="BX85" s="35" t="s">
        <v>98</v>
      </c>
      <c r="BY85" s="2">
        <v>40.1</v>
      </c>
      <c r="BZ85" s="1" t="s">
        <v>98</v>
      </c>
      <c r="CA85" s="2">
        <v>50.6</v>
      </c>
      <c r="CB85" s="2">
        <v>41.1</v>
      </c>
      <c r="CC85" s="1">
        <v>51.6</v>
      </c>
      <c r="CD85" s="1" t="s">
        <v>98</v>
      </c>
      <c r="CE85" s="11">
        <v>5.5</v>
      </c>
      <c r="CF85" s="1" t="s">
        <v>98</v>
      </c>
      <c r="CG85" s="4">
        <f>Beams!$B$11/F85</f>
        <v>515.59633027522932</v>
      </c>
      <c r="CH85" s="4">
        <f>Beams!$B$9/AO85</f>
        <v>276.84729064039408</v>
      </c>
      <c r="CI85" s="4">
        <f>Beams!$C$9/AS85</f>
        <v>517.9723502304148</v>
      </c>
      <c r="CJ85" s="4">
        <f>1.5*Beams!$B$8/(L85*T85)</f>
        <v>1360.7748184019372</v>
      </c>
      <c r="CK85" s="45">
        <f xml:space="preserve"> 1.5*Beams!$C$8/((G85-T85)*Q85)</f>
        <v>1837.0015253867944</v>
      </c>
      <c r="CL85" s="4">
        <f>Beams!$B$12*T85/AX85</f>
        <v>1831.9337016574584</v>
      </c>
      <c r="CM85" s="4">
        <f>Beams!$B$12*Q85/AX85</f>
        <v>1009.1160220994475</v>
      </c>
      <c r="CN85" s="4">
        <f t="shared" si="2"/>
        <v>4164.1634932397028</v>
      </c>
      <c r="CO85" s="4">
        <f t="shared" si="3"/>
        <v>3859.515418861321</v>
      </c>
      <c r="CP85" s="4"/>
      <c r="CQ85" s="3">
        <f>MIN(Beams!$B$21:$B$22)/MAX(CN85:CP85)-1</f>
        <v>3.8028853892189707</v>
      </c>
    </row>
    <row r="86" spans="1:95" x14ac:dyDescent="0.55000000000000004">
      <c r="A86" s="1" t="s">
        <v>680</v>
      </c>
      <c r="B86" s="1" t="s">
        <v>763</v>
      </c>
      <c r="C86" s="1" t="s">
        <v>763</v>
      </c>
      <c r="D86" s="1" t="s">
        <v>100</v>
      </c>
      <c r="E86" s="2">
        <v>66</v>
      </c>
      <c r="F86" s="2">
        <v>19.5</v>
      </c>
      <c r="G86" s="2">
        <v>15.2</v>
      </c>
      <c r="H86" s="11">
        <v>15.125</v>
      </c>
      <c r="I86" s="1" t="s">
        <v>98</v>
      </c>
      <c r="J86" s="1" t="s">
        <v>98</v>
      </c>
      <c r="K86" s="1" t="s">
        <v>98</v>
      </c>
      <c r="L86" s="2">
        <v>10.5</v>
      </c>
      <c r="M86" s="11">
        <v>10.5</v>
      </c>
      <c r="N86" s="11" t="s">
        <v>98</v>
      </c>
      <c r="O86" s="1" t="s">
        <v>98</v>
      </c>
      <c r="P86" s="1" t="s">
        <v>98</v>
      </c>
      <c r="Q86" s="14">
        <v>0.61499999999999999</v>
      </c>
      <c r="R86" s="11">
        <v>0.625</v>
      </c>
      <c r="S86" s="13">
        <v>0.3125</v>
      </c>
      <c r="T86" s="3">
        <v>1</v>
      </c>
      <c r="U86" s="13">
        <v>1</v>
      </c>
      <c r="V86" s="1" t="s">
        <v>98</v>
      </c>
      <c r="W86" s="1" t="s">
        <v>98</v>
      </c>
      <c r="X86" s="1" t="s">
        <v>98</v>
      </c>
      <c r="Y86" s="3">
        <v>1.65</v>
      </c>
      <c r="Z86" s="18">
        <v>2.25</v>
      </c>
      <c r="AA86" s="13" t="s">
        <v>98</v>
      </c>
      <c r="AB86" s="1" t="s">
        <v>98</v>
      </c>
      <c r="AC86" s="3">
        <v>3.9</v>
      </c>
      <c r="AD86" s="1" t="s">
        <v>98</v>
      </c>
      <c r="AE86" s="1" t="s">
        <v>98</v>
      </c>
      <c r="AF86" s="14">
        <v>0.92100000000000004</v>
      </c>
      <c r="AG86" s="3">
        <v>5.27</v>
      </c>
      <c r="AH86" s="1" t="s">
        <v>98</v>
      </c>
      <c r="AI86" s="1" t="s">
        <v>98</v>
      </c>
      <c r="AJ86" s="1" t="s">
        <v>98</v>
      </c>
      <c r="AK86" s="1" t="s">
        <v>98</v>
      </c>
      <c r="AL86" s="2">
        <v>24.7</v>
      </c>
      <c r="AM86" s="1">
        <v>421</v>
      </c>
      <c r="AN86" s="2">
        <v>66.8</v>
      </c>
      <c r="AO86" s="2">
        <v>37.4</v>
      </c>
      <c r="AP86" s="3">
        <v>4.66</v>
      </c>
      <c r="AQ86" s="2">
        <v>98</v>
      </c>
      <c r="AR86" s="2">
        <v>29.2</v>
      </c>
      <c r="AS86" s="2">
        <v>18.600000000000001</v>
      </c>
      <c r="AT86" s="3">
        <v>2.25</v>
      </c>
      <c r="AU86" s="1" t="s">
        <v>98</v>
      </c>
      <c r="AV86" s="1" t="s">
        <v>98</v>
      </c>
      <c r="AW86" s="1" t="s">
        <v>98</v>
      </c>
      <c r="AX86" s="3">
        <v>4.8499999999999996</v>
      </c>
      <c r="AY86" s="2">
        <v>28.5</v>
      </c>
      <c r="AZ86" s="1" t="s">
        <v>98</v>
      </c>
      <c r="BA86" s="1" t="s">
        <v>98</v>
      </c>
      <c r="BB86" s="1" t="s">
        <v>98</v>
      </c>
      <c r="BC86" s="1" t="s">
        <v>98</v>
      </c>
      <c r="BD86" s="1" t="s">
        <v>98</v>
      </c>
      <c r="BE86" s="1" t="s">
        <v>98</v>
      </c>
      <c r="BF86" s="1" t="s">
        <v>98</v>
      </c>
      <c r="BG86" s="3">
        <v>6.19</v>
      </c>
      <c r="BH86" s="14">
        <v>0.69799999999999995</v>
      </c>
      <c r="BI86" s="1" t="s">
        <v>98</v>
      </c>
      <c r="BJ86" s="4" t="s">
        <v>98</v>
      </c>
      <c r="BK86" s="4" t="s">
        <v>98</v>
      </c>
      <c r="BL86" s="4" t="s">
        <v>98</v>
      </c>
      <c r="BM86" s="4" t="s">
        <v>98</v>
      </c>
      <c r="BN86" s="4" t="s">
        <v>98</v>
      </c>
      <c r="BO86" s="4" t="s">
        <v>98</v>
      </c>
      <c r="BP86" s="4" t="s">
        <v>98</v>
      </c>
      <c r="BQ86" s="4" t="s">
        <v>98</v>
      </c>
      <c r="BR86" s="4" t="s">
        <v>98</v>
      </c>
      <c r="BS86" s="4" t="s">
        <v>98</v>
      </c>
      <c r="BT86" s="4" t="s">
        <v>98</v>
      </c>
      <c r="BU86" s="4" t="s">
        <v>98</v>
      </c>
      <c r="BV86" s="4" t="s">
        <v>98</v>
      </c>
      <c r="BW86" s="35" t="s">
        <v>98</v>
      </c>
      <c r="BX86" s="35" t="s">
        <v>98</v>
      </c>
      <c r="BY86" s="2">
        <v>39.9</v>
      </c>
      <c r="BZ86" s="1" t="s">
        <v>98</v>
      </c>
      <c r="CA86" s="2">
        <v>50.4</v>
      </c>
      <c r="CB86" s="2">
        <v>40.9</v>
      </c>
      <c r="CC86" s="1">
        <v>51.4</v>
      </c>
      <c r="CD86" s="1" t="s">
        <v>98</v>
      </c>
      <c r="CE86" s="11">
        <v>5.5</v>
      </c>
      <c r="CF86" s="1" t="s">
        <v>98</v>
      </c>
      <c r="CG86" s="4">
        <f>Beams!$B$11/F86</f>
        <v>576.41025641025647</v>
      </c>
      <c r="CH86" s="4">
        <f>Beams!$B$9/AO86</f>
        <v>300.5347593582888</v>
      </c>
      <c r="CI86" s="4">
        <f>Beams!$C$9/AS86</f>
        <v>604.30107526881716</v>
      </c>
      <c r="CJ86" s="4">
        <f>1.5*Beams!$B$8/(L86*T86)</f>
        <v>1605.7142857142858</v>
      </c>
      <c r="CK86" s="45">
        <f xml:space="preserve"> 1.5*Beams!$C$8/((G86-T86)*Q86)</f>
        <v>1930.6080384747513</v>
      </c>
      <c r="CL86" s="4">
        <f>Beams!$B$12*T86/AX86</f>
        <v>2317.5257731958764</v>
      </c>
      <c r="CM86" s="4">
        <f>Beams!$B$12*Q86/AX86</f>
        <v>1425.2783505154639</v>
      </c>
      <c r="CN86" s="4">
        <f t="shared" si="2"/>
        <v>5103.1188710959614</v>
      </c>
      <c r="CO86" s="4">
        <f t="shared" si="3"/>
        <v>4412.4921876676099</v>
      </c>
      <c r="CP86" s="4"/>
      <c r="CQ86" s="3">
        <f>MIN(Beams!$B$21:$B$22)/MAX(CN86:CP86)-1</f>
        <v>2.9191718839394269</v>
      </c>
    </row>
    <row r="87" spans="1:95" x14ac:dyDescent="0.55000000000000004">
      <c r="A87" s="1" t="s">
        <v>680</v>
      </c>
      <c r="B87" s="1" t="s">
        <v>764</v>
      </c>
      <c r="C87" s="1" t="s">
        <v>764</v>
      </c>
      <c r="D87" s="1" t="s">
        <v>100</v>
      </c>
      <c r="E87" s="2">
        <v>62</v>
      </c>
      <c r="F87" s="2">
        <v>18.2</v>
      </c>
      <c r="G87" s="2">
        <v>15.1</v>
      </c>
      <c r="H87" s="11">
        <v>15</v>
      </c>
      <c r="I87" s="1" t="s">
        <v>98</v>
      </c>
      <c r="J87" s="1" t="s">
        <v>98</v>
      </c>
      <c r="K87" s="1" t="s">
        <v>98</v>
      </c>
      <c r="L87" s="2">
        <v>10.5</v>
      </c>
      <c r="M87" s="11">
        <v>10.5</v>
      </c>
      <c r="N87" s="11" t="s">
        <v>98</v>
      </c>
      <c r="O87" s="1" t="s">
        <v>98</v>
      </c>
      <c r="P87" s="1" t="s">
        <v>98</v>
      </c>
      <c r="Q87" s="14">
        <v>0.58499999999999996</v>
      </c>
      <c r="R87" s="11">
        <v>0.5625</v>
      </c>
      <c r="S87" s="13">
        <v>0.3125</v>
      </c>
      <c r="T87" s="14">
        <v>0.93</v>
      </c>
      <c r="U87" s="13">
        <v>0.9375</v>
      </c>
      <c r="V87" s="1" t="s">
        <v>98</v>
      </c>
      <c r="W87" s="1" t="s">
        <v>98</v>
      </c>
      <c r="X87" s="1" t="s">
        <v>98</v>
      </c>
      <c r="Y87" s="3">
        <v>1.58</v>
      </c>
      <c r="Z87" s="18">
        <v>2.25</v>
      </c>
      <c r="AA87" s="13" t="s">
        <v>98</v>
      </c>
      <c r="AB87" s="1" t="s">
        <v>98</v>
      </c>
      <c r="AC87" s="3">
        <v>3.9</v>
      </c>
      <c r="AD87" s="1" t="s">
        <v>98</v>
      </c>
      <c r="AE87" s="1" t="s">
        <v>98</v>
      </c>
      <c r="AF87" s="14">
        <v>0.86699999999999999</v>
      </c>
      <c r="AG87" s="3">
        <v>5.65</v>
      </c>
      <c r="AH87" s="1" t="s">
        <v>98</v>
      </c>
      <c r="AI87" s="1" t="s">
        <v>98</v>
      </c>
      <c r="AJ87" s="1" t="s">
        <v>98</v>
      </c>
      <c r="AK87" s="1" t="s">
        <v>98</v>
      </c>
      <c r="AL87" s="2">
        <v>25.8</v>
      </c>
      <c r="AM87" s="1">
        <v>396</v>
      </c>
      <c r="AN87" s="2">
        <v>63.1</v>
      </c>
      <c r="AO87" s="2">
        <v>35.299999999999997</v>
      </c>
      <c r="AP87" s="3">
        <v>4.66</v>
      </c>
      <c r="AQ87" s="2">
        <v>90.4</v>
      </c>
      <c r="AR87" s="2">
        <v>27</v>
      </c>
      <c r="AS87" s="2">
        <v>17.2</v>
      </c>
      <c r="AT87" s="3">
        <v>2.23</v>
      </c>
      <c r="AU87" s="1" t="s">
        <v>98</v>
      </c>
      <c r="AV87" s="1" t="s">
        <v>98</v>
      </c>
      <c r="AW87" s="1" t="s">
        <v>98</v>
      </c>
      <c r="AX87" s="3">
        <v>3.98</v>
      </c>
      <c r="AY87" s="2">
        <v>23.9</v>
      </c>
      <c r="AZ87" s="1" t="s">
        <v>98</v>
      </c>
      <c r="BA87" s="1" t="s">
        <v>98</v>
      </c>
      <c r="BB87" s="1" t="s">
        <v>98</v>
      </c>
      <c r="BC87" s="1" t="s">
        <v>98</v>
      </c>
      <c r="BD87" s="1" t="s">
        <v>98</v>
      </c>
      <c r="BE87" s="1" t="s">
        <v>98</v>
      </c>
      <c r="BF87" s="1" t="s">
        <v>98</v>
      </c>
      <c r="BG87" s="3">
        <v>6.2</v>
      </c>
      <c r="BH87" s="14">
        <v>0.69399999999999995</v>
      </c>
      <c r="BI87" s="1" t="s">
        <v>98</v>
      </c>
      <c r="BJ87" s="4" t="s">
        <v>98</v>
      </c>
      <c r="BK87" s="4" t="s">
        <v>98</v>
      </c>
      <c r="BL87" s="4" t="s">
        <v>98</v>
      </c>
      <c r="BM87" s="4" t="s">
        <v>98</v>
      </c>
      <c r="BN87" s="4" t="s">
        <v>98</v>
      </c>
      <c r="BO87" s="4" t="s">
        <v>98</v>
      </c>
      <c r="BP87" s="4" t="s">
        <v>98</v>
      </c>
      <c r="BQ87" s="4" t="s">
        <v>98</v>
      </c>
      <c r="BR87" s="4" t="s">
        <v>98</v>
      </c>
      <c r="BS87" s="4" t="s">
        <v>98</v>
      </c>
      <c r="BT87" s="4" t="s">
        <v>98</v>
      </c>
      <c r="BU87" s="4" t="s">
        <v>98</v>
      </c>
      <c r="BV87" s="4" t="s">
        <v>98</v>
      </c>
      <c r="BW87" s="35" t="s">
        <v>98</v>
      </c>
      <c r="BX87" s="35" t="s">
        <v>98</v>
      </c>
      <c r="BY87" s="2">
        <v>39.700000000000003</v>
      </c>
      <c r="BZ87" s="1" t="s">
        <v>98</v>
      </c>
      <c r="CA87" s="2">
        <v>50.2</v>
      </c>
      <c r="CB87" s="2">
        <v>40.700000000000003</v>
      </c>
      <c r="CC87" s="1">
        <v>51.2</v>
      </c>
      <c r="CD87" s="1" t="s">
        <v>98</v>
      </c>
      <c r="CE87" s="11">
        <v>5.5</v>
      </c>
      <c r="CF87" s="1" t="s">
        <v>98</v>
      </c>
      <c r="CG87" s="4">
        <f>Beams!$B$11/F87</f>
        <v>617.58241758241763</v>
      </c>
      <c r="CH87" s="4">
        <f>Beams!$B$9/AO87</f>
        <v>318.41359773371107</v>
      </c>
      <c r="CI87" s="4">
        <f>Beams!$C$9/AS87</f>
        <v>653.48837209302326</v>
      </c>
      <c r="CJ87" s="4">
        <f>1.5*Beams!$B$8/(L87*T87)</f>
        <v>1726.5745007680491</v>
      </c>
      <c r="CK87" s="45">
        <f xml:space="preserve"> 1.5*Beams!$C$8/((G87-T87)*Q87)</f>
        <v>2033.9105730778281</v>
      </c>
      <c r="CL87" s="4">
        <f>Beams!$B$12*T87/AX87</f>
        <v>2626.4321608040204</v>
      </c>
      <c r="CM87" s="4">
        <f>Beams!$B$12*Q87/AX87</f>
        <v>1652.110552763819</v>
      </c>
      <c r="CN87" s="4">
        <f t="shared" si="2"/>
        <v>5671.3381863403092</v>
      </c>
      <c r="CO87" s="4">
        <f t="shared" si="3"/>
        <v>4808.871500810923</v>
      </c>
      <c r="CP87" s="4"/>
      <c r="CQ87" s="3">
        <f>MIN(Beams!$B$21:$B$22)/MAX(CN87:CP87)-1</f>
        <v>2.526504564332094</v>
      </c>
    </row>
    <row r="88" spans="1:95" x14ac:dyDescent="0.55000000000000004">
      <c r="A88" s="1" t="s">
        <v>680</v>
      </c>
      <c r="B88" s="1" t="s">
        <v>765</v>
      </c>
      <c r="C88" s="1" t="s">
        <v>765</v>
      </c>
      <c r="D88" s="1" t="s">
        <v>100</v>
      </c>
      <c r="E88" s="2">
        <v>58</v>
      </c>
      <c r="F88" s="2">
        <v>17.100000000000001</v>
      </c>
      <c r="G88" s="2">
        <v>15</v>
      </c>
      <c r="H88" s="11">
        <v>15</v>
      </c>
      <c r="I88" s="1" t="s">
        <v>98</v>
      </c>
      <c r="J88" s="1" t="s">
        <v>98</v>
      </c>
      <c r="K88" s="1" t="s">
        <v>98</v>
      </c>
      <c r="L88" s="2">
        <v>10.5</v>
      </c>
      <c r="M88" s="11">
        <v>10.5</v>
      </c>
      <c r="N88" s="11" t="s">
        <v>98</v>
      </c>
      <c r="O88" s="1" t="s">
        <v>98</v>
      </c>
      <c r="P88" s="1" t="s">
        <v>98</v>
      </c>
      <c r="Q88" s="14">
        <v>0.56499999999999995</v>
      </c>
      <c r="R88" s="11">
        <v>0.5625</v>
      </c>
      <c r="S88" s="13">
        <v>0.3125</v>
      </c>
      <c r="T88" s="14">
        <v>0.85</v>
      </c>
      <c r="U88" s="13">
        <v>0.875</v>
      </c>
      <c r="V88" s="1" t="s">
        <v>98</v>
      </c>
      <c r="W88" s="1" t="s">
        <v>98</v>
      </c>
      <c r="X88" s="1" t="s">
        <v>98</v>
      </c>
      <c r="Y88" s="3">
        <v>1.5</v>
      </c>
      <c r="Z88" s="18">
        <v>2.125</v>
      </c>
      <c r="AA88" s="13" t="s">
        <v>98</v>
      </c>
      <c r="AB88" s="1" t="s">
        <v>98</v>
      </c>
      <c r="AC88" s="3">
        <v>3.94</v>
      </c>
      <c r="AD88" s="1" t="s">
        <v>98</v>
      </c>
      <c r="AE88" s="1" t="s">
        <v>98</v>
      </c>
      <c r="AF88" s="14">
        <v>0.81499999999999995</v>
      </c>
      <c r="AG88" s="3">
        <v>6.17</v>
      </c>
      <c r="AH88" s="1" t="s">
        <v>98</v>
      </c>
      <c r="AI88" s="1" t="s">
        <v>98</v>
      </c>
      <c r="AJ88" s="1" t="s">
        <v>98</v>
      </c>
      <c r="AK88" s="1" t="s">
        <v>98</v>
      </c>
      <c r="AL88" s="2">
        <v>26.5</v>
      </c>
      <c r="AM88" s="1">
        <v>373</v>
      </c>
      <c r="AN88" s="2">
        <v>60.4</v>
      </c>
      <c r="AO88" s="2">
        <v>33.700000000000003</v>
      </c>
      <c r="AP88" s="3">
        <v>4.67</v>
      </c>
      <c r="AQ88" s="2">
        <v>82.1</v>
      </c>
      <c r="AR88" s="2">
        <v>24.6</v>
      </c>
      <c r="AS88" s="2">
        <v>15.6</v>
      </c>
      <c r="AT88" s="3">
        <v>2.19</v>
      </c>
      <c r="AU88" s="1" t="s">
        <v>98</v>
      </c>
      <c r="AV88" s="1" t="s">
        <v>98</v>
      </c>
      <c r="AW88" s="1" t="s">
        <v>98</v>
      </c>
      <c r="AX88" s="3">
        <v>3.21</v>
      </c>
      <c r="AY88" s="2">
        <v>20.5</v>
      </c>
      <c r="AZ88" s="1" t="s">
        <v>98</v>
      </c>
      <c r="BA88" s="1" t="s">
        <v>98</v>
      </c>
      <c r="BB88" s="1" t="s">
        <v>98</v>
      </c>
      <c r="BC88" s="1" t="s">
        <v>98</v>
      </c>
      <c r="BD88" s="1" t="s">
        <v>98</v>
      </c>
      <c r="BE88" s="1" t="s">
        <v>98</v>
      </c>
      <c r="BF88" s="1" t="s">
        <v>98</v>
      </c>
      <c r="BG88" s="3">
        <v>6.24</v>
      </c>
      <c r="BH88" s="14">
        <v>0.68300000000000005</v>
      </c>
      <c r="BI88" s="1" t="s">
        <v>98</v>
      </c>
      <c r="BJ88" s="4" t="s">
        <v>98</v>
      </c>
      <c r="BK88" s="4" t="s">
        <v>98</v>
      </c>
      <c r="BL88" s="4" t="s">
        <v>98</v>
      </c>
      <c r="BM88" s="4" t="s">
        <v>98</v>
      </c>
      <c r="BN88" s="4" t="s">
        <v>98</v>
      </c>
      <c r="BO88" s="4" t="s">
        <v>98</v>
      </c>
      <c r="BP88" s="4" t="s">
        <v>98</v>
      </c>
      <c r="BQ88" s="4" t="s">
        <v>98</v>
      </c>
      <c r="BR88" s="4" t="s">
        <v>98</v>
      </c>
      <c r="BS88" s="4" t="s">
        <v>98</v>
      </c>
      <c r="BT88" s="4" t="s">
        <v>98</v>
      </c>
      <c r="BU88" s="4" t="s">
        <v>98</v>
      </c>
      <c r="BV88" s="4" t="s">
        <v>98</v>
      </c>
      <c r="BW88" s="35" t="s">
        <v>98</v>
      </c>
      <c r="BX88" s="35" t="s">
        <v>98</v>
      </c>
      <c r="BY88" s="2">
        <v>39.5</v>
      </c>
      <c r="BZ88" s="1" t="s">
        <v>98</v>
      </c>
      <c r="CA88" s="2">
        <v>50</v>
      </c>
      <c r="CB88" s="2">
        <v>40.5</v>
      </c>
      <c r="CC88" s="2">
        <v>51</v>
      </c>
      <c r="CD88" s="1" t="s">
        <v>98</v>
      </c>
      <c r="CE88" s="11">
        <v>5.5</v>
      </c>
      <c r="CF88" s="1" t="s">
        <v>98</v>
      </c>
      <c r="CG88" s="4">
        <f>Beams!$B$11/F88</f>
        <v>657.30994152046776</v>
      </c>
      <c r="CH88" s="4">
        <f>Beams!$B$9/AO88</f>
        <v>333.53115727002967</v>
      </c>
      <c r="CI88" s="4">
        <f>Beams!$C$9/AS88</f>
        <v>720.51282051282055</v>
      </c>
      <c r="CJ88" s="4">
        <f>1.5*Beams!$B$8/(L88*T88)</f>
        <v>1889.0756302521011</v>
      </c>
      <c r="CK88" s="45">
        <f xml:space="preserve"> 1.5*Beams!$C$8/((G88-T88)*Q88)</f>
        <v>2108.8839550955313</v>
      </c>
      <c r="CL88" s="4">
        <f>Beams!$B$12*T88/AX88</f>
        <v>2976.3239875389409</v>
      </c>
      <c r="CM88" s="4">
        <f>Beams!$B$12*Q88/AX88</f>
        <v>1978.3800623052957</v>
      </c>
      <c r="CN88" s="4">
        <f t="shared" si="2"/>
        <v>6341.140739957681</v>
      </c>
      <c r="CO88" s="4">
        <f t="shared" si="3"/>
        <v>5292.7185697025552</v>
      </c>
      <c r="CP88" s="4"/>
      <c r="CQ88" s="3">
        <f>MIN(Beams!$B$21:$B$22)/MAX(CN88:CP88)-1</f>
        <v>2.1540066401575366</v>
      </c>
    </row>
    <row r="89" spans="1:95" x14ac:dyDescent="0.55000000000000004">
      <c r="A89" s="1" t="s">
        <v>680</v>
      </c>
      <c r="B89" s="1" t="s">
        <v>766</v>
      </c>
      <c r="C89" s="1" t="s">
        <v>766</v>
      </c>
      <c r="D89" s="1" t="s">
        <v>100</v>
      </c>
      <c r="E89" s="2">
        <v>54</v>
      </c>
      <c r="F89" s="2">
        <v>15.9</v>
      </c>
      <c r="G89" s="2">
        <v>14.9</v>
      </c>
      <c r="H89" s="11">
        <v>14.875</v>
      </c>
      <c r="I89" s="1" t="s">
        <v>98</v>
      </c>
      <c r="J89" s="1" t="s">
        <v>98</v>
      </c>
      <c r="K89" s="1" t="s">
        <v>98</v>
      </c>
      <c r="L89" s="2">
        <v>10.5</v>
      </c>
      <c r="M89" s="11">
        <v>10.5</v>
      </c>
      <c r="N89" s="11" t="s">
        <v>98</v>
      </c>
      <c r="O89" s="1" t="s">
        <v>98</v>
      </c>
      <c r="P89" s="1" t="s">
        <v>98</v>
      </c>
      <c r="Q89" s="14">
        <v>0.54500000000000004</v>
      </c>
      <c r="R89" s="11">
        <v>0.5625</v>
      </c>
      <c r="S89" s="13">
        <v>0.3125</v>
      </c>
      <c r="T89" s="14">
        <v>0.76</v>
      </c>
      <c r="U89" s="13">
        <v>0.75</v>
      </c>
      <c r="V89" s="1" t="s">
        <v>98</v>
      </c>
      <c r="W89" s="1" t="s">
        <v>98</v>
      </c>
      <c r="X89" s="1" t="s">
        <v>98</v>
      </c>
      <c r="Y89" s="3">
        <v>1.41</v>
      </c>
      <c r="Z89" s="18">
        <v>2</v>
      </c>
      <c r="AA89" s="13" t="s">
        <v>98</v>
      </c>
      <c r="AB89" s="1" t="s">
        <v>98</v>
      </c>
      <c r="AC89" s="3">
        <v>4.01</v>
      </c>
      <c r="AD89" s="1" t="s">
        <v>98</v>
      </c>
      <c r="AE89" s="1" t="s">
        <v>98</v>
      </c>
      <c r="AF89" s="14">
        <v>0.75700000000000001</v>
      </c>
      <c r="AG89" s="3">
        <v>6.89</v>
      </c>
      <c r="AH89" s="1" t="s">
        <v>98</v>
      </c>
      <c r="AI89" s="1" t="s">
        <v>98</v>
      </c>
      <c r="AJ89" s="1" t="s">
        <v>98</v>
      </c>
      <c r="AK89" s="1" t="s">
        <v>98</v>
      </c>
      <c r="AL89" s="2">
        <v>27.3</v>
      </c>
      <c r="AM89" s="1">
        <v>349</v>
      </c>
      <c r="AN89" s="2">
        <v>57.7</v>
      </c>
      <c r="AO89" s="2">
        <v>32</v>
      </c>
      <c r="AP89" s="3">
        <v>4.6900000000000004</v>
      </c>
      <c r="AQ89" s="2">
        <v>73</v>
      </c>
      <c r="AR89" s="2">
        <v>21.9</v>
      </c>
      <c r="AS89" s="2">
        <v>13.9</v>
      </c>
      <c r="AT89" s="3">
        <v>2.15</v>
      </c>
      <c r="AU89" s="1" t="s">
        <v>98</v>
      </c>
      <c r="AV89" s="1" t="s">
        <v>98</v>
      </c>
      <c r="AW89" s="1" t="s">
        <v>98</v>
      </c>
      <c r="AX89" s="3">
        <v>2.4900000000000002</v>
      </c>
      <c r="AY89" s="2">
        <v>17.3</v>
      </c>
      <c r="AZ89" s="1" t="s">
        <v>98</v>
      </c>
      <c r="BA89" s="1" t="s">
        <v>98</v>
      </c>
      <c r="BB89" s="1" t="s">
        <v>98</v>
      </c>
      <c r="BC89" s="1" t="s">
        <v>98</v>
      </c>
      <c r="BD89" s="1" t="s">
        <v>98</v>
      </c>
      <c r="BE89" s="1" t="s">
        <v>98</v>
      </c>
      <c r="BF89" s="1" t="s">
        <v>98</v>
      </c>
      <c r="BG89" s="3">
        <v>6.31</v>
      </c>
      <c r="BH89" s="14">
        <v>0.66800000000000004</v>
      </c>
      <c r="BI89" s="1" t="s">
        <v>98</v>
      </c>
      <c r="BJ89" s="4" t="s">
        <v>98</v>
      </c>
      <c r="BK89" s="4" t="s">
        <v>98</v>
      </c>
      <c r="BL89" s="4" t="s">
        <v>98</v>
      </c>
      <c r="BM89" s="4" t="s">
        <v>98</v>
      </c>
      <c r="BN89" s="4" t="s">
        <v>98</v>
      </c>
      <c r="BO89" s="4" t="s">
        <v>98</v>
      </c>
      <c r="BP89" s="4" t="s">
        <v>98</v>
      </c>
      <c r="BQ89" s="4" t="s">
        <v>98</v>
      </c>
      <c r="BR89" s="4" t="s">
        <v>98</v>
      </c>
      <c r="BS89" s="4" t="s">
        <v>98</v>
      </c>
      <c r="BT89" s="4" t="s">
        <v>98</v>
      </c>
      <c r="BU89" s="4" t="s">
        <v>98</v>
      </c>
      <c r="BV89" s="4" t="s">
        <v>98</v>
      </c>
      <c r="BW89" s="35" t="s">
        <v>98</v>
      </c>
      <c r="BX89" s="35" t="s">
        <v>98</v>
      </c>
      <c r="BY89" s="2">
        <v>39.299999999999997</v>
      </c>
      <c r="BZ89" s="1" t="s">
        <v>98</v>
      </c>
      <c r="CA89" s="2">
        <v>49.8</v>
      </c>
      <c r="CB89" s="2">
        <v>40.299999999999997</v>
      </c>
      <c r="CC89" s="1">
        <v>50.8</v>
      </c>
      <c r="CD89" s="1" t="s">
        <v>98</v>
      </c>
      <c r="CE89" s="11">
        <v>5.5</v>
      </c>
      <c r="CF89" s="1" t="s">
        <v>98</v>
      </c>
      <c r="CG89" s="4">
        <f>Beams!$B$11/F89</f>
        <v>706.9182389937107</v>
      </c>
      <c r="CH89" s="4">
        <f>Beams!$B$9/AO89</f>
        <v>351.25</v>
      </c>
      <c r="CI89" s="4">
        <f>Beams!$C$9/AS89</f>
        <v>808.63309352517979</v>
      </c>
      <c r="CJ89" s="4">
        <f>1.5*Beams!$B$8/(L89*T89)</f>
        <v>2112.781954887218</v>
      </c>
      <c r="CK89" s="45">
        <f xml:space="preserve"> 1.5*Beams!$C$8/((G89-T89)*Q89)</f>
        <v>2187.8203547746648</v>
      </c>
      <c r="CL89" s="4">
        <f>Beams!$B$12*T89/AX89</f>
        <v>3430.6827309236942</v>
      </c>
      <c r="CM89" s="4">
        <f>Beams!$B$12*Q89/AX89</f>
        <v>2460.1606425702812</v>
      </c>
      <c r="CN89" s="4">
        <f t="shared" si="2"/>
        <v>7223.9353528779338</v>
      </c>
      <c r="CO89" s="4">
        <f t="shared" si="3"/>
        <v>6000.1493390705518</v>
      </c>
      <c r="CP89" s="4"/>
      <c r="CQ89" s="3">
        <f>MIN(Beams!$B$21:$B$22)/MAX(CN89:CP89)-1</f>
        <v>1.7685740559724454</v>
      </c>
    </row>
    <row r="90" spans="1:95" x14ac:dyDescent="0.55000000000000004">
      <c r="A90" s="1" t="s">
        <v>680</v>
      </c>
      <c r="B90" s="1" t="s">
        <v>767</v>
      </c>
      <c r="C90" s="1" t="s">
        <v>767</v>
      </c>
      <c r="D90" s="1" t="s">
        <v>100</v>
      </c>
      <c r="E90" s="2">
        <v>49.5</v>
      </c>
      <c r="F90" s="2">
        <v>14.5</v>
      </c>
      <c r="G90" s="2">
        <v>14.8</v>
      </c>
      <c r="H90" s="11">
        <v>14.75</v>
      </c>
      <c r="I90" s="1" t="s">
        <v>98</v>
      </c>
      <c r="J90" s="1" t="s">
        <v>98</v>
      </c>
      <c r="K90" s="1" t="s">
        <v>98</v>
      </c>
      <c r="L90" s="2">
        <v>10.5</v>
      </c>
      <c r="M90" s="11">
        <v>10.5</v>
      </c>
      <c r="N90" s="11" t="s">
        <v>98</v>
      </c>
      <c r="O90" s="1" t="s">
        <v>98</v>
      </c>
      <c r="P90" s="1" t="s">
        <v>98</v>
      </c>
      <c r="Q90" s="14">
        <v>0.52</v>
      </c>
      <c r="R90" s="11">
        <v>0.5</v>
      </c>
      <c r="S90" s="13">
        <v>0.25</v>
      </c>
      <c r="T90" s="14">
        <v>0.67</v>
      </c>
      <c r="U90" s="13">
        <v>0.6875</v>
      </c>
      <c r="V90" s="1" t="s">
        <v>98</v>
      </c>
      <c r="W90" s="1" t="s">
        <v>98</v>
      </c>
      <c r="X90" s="1" t="s">
        <v>98</v>
      </c>
      <c r="Y90" s="3">
        <v>1.32</v>
      </c>
      <c r="Z90" s="18">
        <v>2</v>
      </c>
      <c r="AA90" s="13" t="s">
        <v>98</v>
      </c>
      <c r="AB90" s="1" t="s">
        <v>98</v>
      </c>
      <c r="AC90" s="3">
        <v>4.09</v>
      </c>
      <c r="AD90" s="1" t="s">
        <v>98</v>
      </c>
      <c r="AE90" s="1" t="s">
        <v>98</v>
      </c>
      <c r="AF90" s="14">
        <v>0.91200000000000003</v>
      </c>
      <c r="AG90" s="3">
        <v>7.8</v>
      </c>
      <c r="AH90" s="1" t="s">
        <v>98</v>
      </c>
      <c r="AI90" s="1" t="s">
        <v>98</v>
      </c>
      <c r="AJ90" s="1" t="s">
        <v>98</v>
      </c>
      <c r="AK90" s="1" t="s">
        <v>98</v>
      </c>
      <c r="AL90" s="2">
        <v>28.5</v>
      </c>
      <c r="AM90" s="1">
        <v>322</v>
      </c>
      <c r="AN90" s="2">
        <v>54.4</v>
      </c>
      <c r="AO90" s="2">
        <v>30</v>
      </c>
      <c r="AP90" s="3">
        <v>4.71</v>
      </c>
      <c r="AQ90" s="2">
        <v>63.9</v>
      </c>
      <c r="AR90" s="2">
        <v>19.3</v>
      </c>
      <c r="AS90" s="2">
        <v>12.2</v>
      </c>
      <c r="AT90" s="3">
        <v>2.1</v>
      </c>
      <c r="AU90" s="1" t="s">
        <v>98</v>
      </c>
      <c r="AV90" s="1" t="s">
        <v>98</v>
      </c>
      <c r="AW90" s="1" t="s">
        <v>98</v>
      </c>
      <c r="AX90" s="3">
        <v>1.88</v>
      </c>
      <c r="AY90" s="2">
        <v>14.3</v>
      </c>
      <c r="AZ90" s="1" t="s">
        <v>98</v>
      </c>
      <c r="BA90" s="1" t="s">
        <v>98</v>
      </c>
      <c r="BB90" s="1" t="s">
        <v>98</v>
      </c>
      <c r="BC90" s="1" t="s">
        <v>98</v>
      </c>
      <c r="BD90" s="1" t="s">
        <v>98</v>
      </c>
      <c r="BE90" s="1" t="s">
        <v>98</v>
      </c>
      <c r="BF90" s="1" t="s">
        <v>98</v>
      </c>
      <c r="BG90" s="3">
        <v>6.38</v>
      </c>
      <c r="BH90" s="14">
        <v>0.65300000000000002</v>
      </c>
      <c r="BI90" s="1" t="s">
        <v>98</v>
      </c>
      <c r="BJ90" s="4" t="s">
        <v>98</v>
      </c>
      <c r="BK90" s="4" t="s">
        <v>98</v>
      </c>
      <c r="BL90" s="4" t="s">
        <v>98</v>
      </c>
      <c r="BM90" s="4" t="s">
        <v>98</v>
      </c>
      <c r="BN90" s="4" t="s">
        <v>98</v>
      </c>
      <c r="BO90" s="4" t="s">
        <v>98</v>
      </c>
      <c r="BP90" s="4" t="s">
        <v>98</v>
      </c>
      <c r="BQ90" s="4" t="s">
        <v>98</v>
      </c>
      <c r="BR90" s="4" t="s">
        <v>98</v>
      </c>
      <c r="BS90" s="4" t="s">
        <v>98</v>
      </c>
      <c r="BT90" s="4" t="s">
        <v>98</v>
      </c>
      <c r="BU90" s="4" t="s">
        <v>98</v>
      </c>
      <c r="BV90" s="4" t="s">
        <v>98</v>
      </c>
      <c r="BW90" s="35" t="s">
        <v>98</v>
      </c>
      <c r="BX90" s="35" t="s">
        <v>98</v>
      </c>
      <c r="BY90" s="2">
        <v>39.1</v>
      </c>
      <c r="BZ90" s="1" t="s">
        <v>98</v>
      </c>
      <c r="CA90" s="2">
        <v>49.6</v>
      </c>
      <c r="CB90" s="2">
        <v>40.1</v>
      </c>
      <c r="CC90" s="1">
        <v>50.6</v>
      </c>
      <c r="CD90" s="1" t="s">
        <v>98</v>
      </c>
      <c r="CE90" s="11">
        <v>5.5</v>
      </c>
      <c r="CF90" s="1" t="s">
        <v>98</v>
      </c>
      <c r="CG90" s="4">
        <f>Beams!$B$11/F90</f>
        <v>775.17241379310349</v>
      </c>
      <c r="CH90" s="4">
        <f>Beams!$B$9/AO90</f>
        <v>374.66666666666669</v>
      </c>
      <c r="CI90" s="4">
        <f>Beams!$C$9/AS90</f>
        <v>921.31147540983613</v>
      </c>
      <c r="CJ90" s="4">
        <f>1.5*Beams!$B$8/(L90*T90)</f>
        <v>2396.5884861407249</v>
      </c>
      <c r="CK90" s="45">
        <f xml:space="preserve"> 1.5*Beams!$C$8/((G90-T90)*Q90)</f>
        <v>2294.6268169198102</v>
      </c>
      <c r="CL90" s="4">
        <f>Beams!$B$12*T90/AX90</f>
        <v>4005.744680851064</v>
      </c>
      <c r="CM90" s="4">
        <f>Beams!$B$12*Q90/AX90</f>
        <v>3108.9361702127662</v>
      </c>
      <c r="CN90" s="4">
        <f t="shared" si="2"/>
        <v>8346.1694857752336</v>
      </c>
      <c r="CO90" s="4">
        <f t="shared" si="3"/>
        <v>7005.8585229244572</v>
      </c>
      <c r="CP90" s="4"/>
      <c r="CQ90" s="3">
        <f>MIN(Beams!$B$21:$B$22)/MAX(CN90:CP90)-1</f>
        <v>1.3963088736799478</v>
      </c>
    </row>
    <row r="91" spans="1:95" x14ac:dyDescent="0.55000000000000004">
      <c r="A91" s="1" t="s">
        <v>680</v>
      </c>
      <c r="B91" s="1" t="s">
        <v>768</v>
      </c>
      <c r="C91" s="1" t="s">
        <v>768</v>
      </c>
      <c r="D91" s="1" t="s">
        <v>100</v>
      </c>
      <c r="E91" s="2">
        <v>45</v>
      </c>
      <c r="F91" s="2">
        <v>13.2</v>
      </c>
      <c r="G91" s="2">
        <v>14.8</v>
      </c>
      <c r="H91" s="11">
        <v>14.75</v>
      </c>
      <c r="I91" s="1" t="s">
        <v>98</v>
      </c>
      <c r="J91" s="1" t="s">
        <v>98</v>
      </c>
      <c r="K91" s="1" t="s">
        <v>98</v>
      </c>
      <c r="L91" s="2">
        <v>10.4</v>
      </c>
      <c r="M91" s="11">
        <v>10.375</v>
      </c>
      <c r="N91" s="11" t="s">
        <v>98</v>
      </c>
      <c r="O91" s="1" t="s">
        <v>98</v>
      </c>
      <c r="P91" s="1" t="s">
        <v>98</v>
      </c>
      <c r="Q91" s="14">
        <v>0.47</v>
      </c>
      <c r="R91" s="11">
        <v>0.5</v>
      </c>
      <c r="S91" s="13">
        <v>0.25</v>
      </c>
      <c r="T91" s="14">
        <v>0.61</v>
      </c>
      <c r="U91" s="13">
        <v>0.625</v>
      </c>
      <c r="V91" s="1" t="s">
        <v>98</v>
      </c>
      <c r="W91" s="1" t="s">
        <v>98</v>
      </c>
      <c r="X91" s="1" t="s">
        <v>98</v>
      </c>
      <c r="Y91" s="3">
        <v>1.26</v>
      </c>
      <c r="Z91" s="18">
        <v>1.875</v>
      </c>
      <c r="AA91" s="13" t="s">
        <v>98</v>
      </c>
      <c r="AB91" s="1" t="s">
        <v>98</v>
      </c>
      <c r="AC91" s="3">
        <v>4.04</v>
      </c>
      <c r="AD91" s="1" t="s">
        <v>98</v>
      </c>
      <c r="AE91" s="1" t="s">
        <v>98</v>
      </c>
      <c r="AF91" s="14">
        <v>0.83499999999999996</v>
      </c>
      <c r="AG91" s="3">
        <v>8.52</v>
      </c>
      <c r="AH91" s="1" t="s">
        <v>98</v>
      </c>
      <c r="AI91" s="1" t="s">
        <v>98</v>
      </c>
      <c r="AJ91" s="1" t="s">
        <v>98</v>
      </c>
      <c r="AK91" s="1" t="s">
        <v>98</v>
      </c>
      <c r="AL91" s="2">
        <v>31.5</v>
      </c>
      <c r="AM91" s="1">
        <v>290</v>
      </c>
      <c r="AN91" s="2">
        <v>49</v>
      </c>
      <c r="AO91" s="2">
        <v>27.1</v>
      </c>
      <c r="AP91" s="3">
        <v>4.6900000000000004</v>
      </c>
      <c r="AQ91" s="2">
        <v>57.3</v>
      </c>
      <c r="AR91" s="2">
        <v>17.3</v>
      </c>
      <c r="AS91" s="2">
        <v>11</v>
      </c>
      <c r="AT91" s="3">
        <v>2.09</v>
      </c>
      <c r="AU91" s="1" t="s">
        <v>98</v>
      </c>
      <c r="AV91" s="1" t="s">
        <v>98</v>
      </c>
      <c r="AW91" s="1" t="s">
        <v>98</v>
      </c>
      <c r="AX91" s="3">
        <v>1.41</v>
      </c>
      <c r="AY91" s="2">
        <v>10.5</v>
      </c>
      <c r="AZ91" s="1" t="s">
        <v>98</v>
      </c>
      <c r="BA91" s="1" t="s">
        <v>98</v>
      </c>
      <c r="BB91" s="1" t="s">
        <v>98</v>
      </c>
      <c r="BC91" s="1" t="s">
        <v>98</v>
      </c>
      <c r="BD91" s="1" t="s">
        <v>98</v>
      </c>
      <c r="BE91" s="1" t="s">
        <v>98</v>
      </c>
      <c r="BF91" s="1" t="s">
        <v>98</v>
      </c>
      <c r="BG91" s="3">
        <v>6.35</v>
      </c>
      <c r="BH91" s="14">
        <v>0.65400000000000003</v>
      </c>
      <c r="BI91" s="1" t="s">
        <v>98</v>
      </c>
      <c r="BJ91" s="4" t="s">
        <v>98</v>
      </c>
      <c r="BK91" s="4" t="s">
        <v>98</v>
      </c>
      <c r="BL91" s="4" t="s">
        <v>98</v>
      </c>
      <c r="BM91" s="4" t="s">
        <v>98</v>
      </c>
      <c r="BN91" s="4" t="s">
        <v>98</v>
      </c>
      <c r="BO91" s="4" t="s">
        <v>98</v>
      </c>
      <c r="BP91" s="4" t="s">
        <v>98</v>
      </c>
      <c r="BQ91" s="4" t="s">
        <v>98</v>
      </c>
      <c r="BR91" s="4" t="s">
        <v>98</v>
      </c>
      <c r="BS91" s="4" t="s">
        <v>98</v>
      </c>
      <c r="BT91" s="4" t="s">
        <v>98</v>
      </c>
      <c r="BU91" s="4" t="s">
        <v>98</v>
      </c>
      <c r="BV91" s="4" t="s">
        <v>98</v>
      </c>
      <c r="BW91" s="35" t="s">
        <v>98</v>
      </c>
      <c r="BX91" s="35" t="s">
        <v>98</v>
      </c>
      <c r="BY91" s="2">
        <v>39</v>
      </c>
      <c r="BZ91" s="1" t="s">
        <v>98</v>
      </c>
      <c r="CA91" s="2">
        <v>49.4</v>
      </c>
      <c r="CB91" s="2">
        <v>40.000000000000007</v>
      </c>
      <c r="CC91" s="1">
        <v>50.400000000000006</v>
      </c>
      <c r="CD91" s="1" t="s">
        <v>98</v>
      </c>
      <c r="CE91" s="11">
        <v>5.5</v>
      </c>
      <c r="CF91" s="1" t="s">
        <v>98</v>
      </c>
      <c r="CG91" s="4">
        <f>Beams!$B$11/F91</f>
        <v>851.51515151515162</v>
      </c>
      <c r="CH91" s="4">
        <f>Beams!$B$9/AO91</f>
        <v>414.76014760147598</v>
      </c>
      <c r="CI91" s="4">
        <f>Beams!$C$9/AS91</f>
        <v>1021.8181818181819</v>
      </c>
      <c r="CJ91" s="4">
        <f>1.5*Beams!$B$8/(L91*T91)</f>
        <v>2657.6292559899116</v>
      </c>
      <c r="CK91" s="45">
        <f xml:space="preserve"> 1.5*Beams!$C$8/((G91-T91)*Q91)</f>
        <v>2528.0014394314248</v>
      </c>
      <c r="CL91" s="4">
        <f>Beams!$B$12*T91/AX91</f>
        <v>4862.6950354609926</v>
      </c>
      <c r="CM91" s="4">
        <f>Beams!$B$12*Q91/AX91</f>
        <v>3746.6666666666665</v>
      </c>
      <c r="CN91" s="4">
        <f t="shared" si="2"/>
        <v>9867.2063213489055</v>
      </c>
      <c r="CO91" s="4">
        <f t="shared" si="3"/>
        <v>8155.9965022142924</v>
      </c>
      <c r="CP91" s="4"/>
      <c r="CQ91" s="3">
        <f>MIN(Beams!$B$21:$B$22)/MAX(CN91:CP91)-1</f>
        <v>1.0269161653919769</v>
      </c>
    </row>
    <row r="92" spans="1:95" x14ac:dyDescent="0.55000000000000004">
      <c r="A92" s="1" t="s">
        <v>680</v>
      </c>
      <c r="B92" s="1" t="s">
        <v>769</v>
      </c>
      <c r="C92" s="1" t="s">
        <v>769</v>
      </c>
      <c r="D92" s="1" t="s">
        <v>94</v>
      </c>
      <c r="E92" s="2">
        <v>269.5</v>
      </c>
      <c r="F92" s="2">
        <v>79.3</v>
      </c>
      <c r="G92" s="2">
        <v>16.3</v>
      </c>
      <c r="H92" s="11">
        <v>16.25</v>
      </c>
      <c r="I92" s="1" t="s">
        <v>98</v>
      </c>
      <c r="J92" s="1" t="s">
        <v>98</v>
      </c>
      <c r="K92" s="1" t="s">
        <v>98</v>
      </c>
      <c r="L92" s="2">
        <v>15.3</v>
      </c>
      <c r="M92" s="11">
        <v>15.25</v>
      </c>
      <c r="N92" s="11" t="s">
        <v>98</v>
      </c>
      <c r="O92" s="1" t="s">
        <v>98</v>
      </c>
      <c r="P92" s="1" t="s">
        <v>98</v>
      </c>
      <c r="Q92" s="3">
        <v>1.97</v>
      </c>
      <c r="R92" s="11">
        <v>2</v>
      </c>
      <c r="S92" s="13">
        <v>1</v>
      </c>
      <c r="T92" s="3">
        <v>3.54</v>
      </c>
      <c r="U92" s="13">
        <v>3.5625</v>
      </c>
      <c r="V92" s="1" t="s">
        <v>98</v>
      </c>
      <c r="W92" s="1" t="s">
        <v>98</v>
      </c>
      <c r="X92" s="1" t="s">
        <v>98</v>
      </c>
      <c r="Y92" s="3">
        <v>4.33</v>
      </c>
      <c r="Z92" s="13">
        <v>4.4375</v>
      </c>
      <c r="AA92" s="13" t="s">
        <v>98</v>
      </c>
      <c r="AB92" s="1" t="s">
        <v>98</v>
      </c>
      <c r="AC92" s="3">
        <v>4.34</v>
      </c>
      <c r="AD92" s="1" t="s">
        <v>98</v>
      </c>
      <c r="AE92" s="1" t="s">
        <v>98</v>
      </c>
      <c r="AF92" s="3">
        <v>2.6</v>
      </c>
      <c r="AG92" s="3">
        <v>2.15</v>
      </c>
      <c r="AH92" s="1" t="s">
        <v>98</v>
      </c>
      <c r="AI92" s="1" t="s">
        <v>98</v>
      </c>
      <c r="AJ92" s="1" t="s">
        <v>98</v>
      </c>
      <c r="AK92" s="1" t="s">
        <v>98</v>
      </c>
      <c r="AL92" s="3">
        <v>8.3000000000000007</v>
      </c>
      <c r="AM92" s="1">
        <v>1530</v>
      </c>
      <c r="AN92" s="1">
        <v>242</v>
      </c>
      <c r="AO92" s="1">
        <v>128</v>
      </c>
      <c r="AP92" s="3">
        <v>4.3899999999999997</v>
      </c>
      <c r="AQ92" s="1">
        <v>1060</v>
      </c>
      <c r="AR92" s="1">
        <v>218</v>
      </c>
      <c r="AS92" s="1">
        <v>138</v>
      </c>
      <c r="AT92" s="3">
        <v>3.65</v>
      </c>
      <c r="AU92" s="1" t="s">
        <v>98</v>
      </c>
      <c r="AV92" s="1" t="s">
        <v>98</v>
      </c>
      <c r="AW92" s="1" t="s">
        <v>98</v>
      </c>
      <c r="AX92" s="1">
        <v>247</v>
      </c>
      <c r="AY92" s="1">
        <v>1740</v>
      </c>
      <c r="AZ92" s="1" t="s">
        <v>98</v>
      </c>
      <c r="BA92" s="1" t="s">
        <v>98</v>
      </c>
      <c r="BB92" s="1" t="s">
        <v>98</v>
      </c>
      <c r="BC92" s="1" t="s">
        <v>98</v>
      </c>
      <c r="BD92" s="1" t="s">
        <v>98</v>
      </c>
      <c r="BE92" s="1" t="s">
        <v>98</v>
      </c>
      <c r="BF92" s="1" t="s">
        <v>98</v>
      </c>
      <c r="BG92" s="3">
        <v>6.26</v>
      </c>
      <c r="BH92" s="14">
        <v>0.83099999999999996</v>
      </c>
      <c r="BI92" s="1" t="s">
        <v>98</v>
      </c>
      <c r="BJ92" s="4" t="s">
        <v>98</v>
      </c>
      <c r="BK92" s="4" t="s">
        <v>98</v>
      </c>
      <c r="BL92" s="4" t="s">
        <v>98</v>
      </c>
      <c r="BM92" s="4" t="s">
        <v>98</v>
      </c>
      <c r="BN92" s="4" t="s">
        <v>98</v>
      </c>
      <c r="BO92" s="4" t="s">
        <v>98</v>
      </c>
      <c r="BP92" s="4" t="s">
        <v>98</v>
      </c>
      <c r="BQ92" s="4" t="s">
        <v>98</v>
      </c>
      <c r="BR92" s="4" t="s">
        <v>98</v>
      </c>
      <c r="BS92" s="4" t="s">
        <v>98</v>
      </c>
      <c r="BT92" s="4" t="s">
        <v>98</v>
      </c>
      <c r="BU92" s="4" t="s">
        <v>98</v>
      </c>
      <c r="BV92" s="4" t="s">
        <v>98</v>
      </c>
      <c r="BW92" s="35" t="s">
        <v>98</v>
      </c>
      <c r="BX92" s="35" t="s">
        <v>98</v>
      </c>
      <c r="BY92" s="2">
        <v>47.2</v>
      </c>
      <c r="BZ92" s="1" t="s">
        <v>98</v>
      </c>
      <c r="CA92" s="2">
        <v>62.5</v>
      </c>
      <c r="CB92" s="2">
        <v>47.900000000000006</v>
      </c>
      <c r="CC92" s="1">
        <v>63.2</v>
      </c>
      <c r="CD92" s="1" t="s">
        <v>98</v>
      </c>
      <c r="CE92" s="11">
        <v>5.5</v>
      </c>
      <c r="CF92" s="1" t="s">
        <v>98</v>
      </c>
      <c r="CG92" s="4">
        <f>Beams!$B$11/F92</f>
        <v>141.74022698612862</v>
      </c>
      <c r="CH92" s="4">
        <f>Beams!$B$9/AO92</f>
        <v>87.8125</v>
      </c>
      <c r="CI92" s="4">
        <f>Beams!$C$9/AS92</f>
        <v>81.449275362318843</v>
      </c>
      <c r="CJ92" s="4">
        <f>1.5*Beams!$B$8/(L92*T92)</f>
        <v>311.28835715076985</v>
      </c>
      <c r="CK92" s="45">
        <f xml:space="preserve"> 1.5*Beams!$C$8/((G92-T92)*Q92)</f>
        <v>670.71909361424491</v>
      </c>
      <c r="CL92" s="4">
        <f>Beams!$B$12*T92/AX92</f>
        <v>161.09149797570851</v>
      </c>
      <c r="CM92" s="4">
        <f>Beams!$B$12*Q92/AX92</f>
        <v>89.646963562753029</v>
      </c>
      <c r="CN92" s="4">
        <f t="shared" si="2"/>
        <v>682.11068128111924</v>
      </c>
      <c r="CO92" s="4">
        <f t="shared" si="3"/>
        <v>1212.6105258115449</v>
      </c>
      <c r="CP92" s="4"/>
      <c r="CQ92" s="3">
        <f>MIN(Beams!$B$21:$B$22)/MAX(CN92:CP92)-1</f>
        <v>15.493341905155336</v>
      </c>
    </row>
    <row r="93" spans="1:95" x14ac:dyDescent="0.55000000000000004">
      <c r="A93" s="1" t="s">
        <v>680</v>
      </c>
      <c r="B93" s="1" t="s">
        <v>770</v>
      </c>
      <c r="C93" s="1" t="s">
        <v>770</v>
      </c>
      <c r="D93" s="1" t="s">
        <v>94</v>
      </c>
      <c r="E93" s="4">
        <v>184</v>
      </c>
      <c r="F93" s="2">
        <v>54.2</v>
      </c>
      <c r="G93" s="2">
        <v>15.2</v>
      </c>
      <c r="H93" s="11">
        <v>15.125</v>
      </c>
      <c r="I93" s="1" t="s">
        <v>98</v>
      </c>
      <c r="J93" s="1" t="s">
        <v>98</v>
      </c>
      <c r="K93" s="1" t="s">
        <v>98</v>
      </c>
      <c r="L93" s="2">
        <v>14.7</v>
      </c>
      <c r="M93" s="11">
        <v>14.625</v>
      </c>
      <c r="N93" s="11" t="s">
        <v>98</v>
      </c>
      <c r="O93" s="1" t="s">
        <v>98</v>
      </c>
      <c r="P93" s="1" t="s">
        <v>98</v>
      </c>
      <c r="Q93" s="3">
        <v>1.38</v>
      </c>
      <c r="R93" s="11">
        <v>1.375</v>
      </c>
      <c r="S93" s="13">
        <v>0.6875</v>
      </c>
      <c r="T93" s="3">
        <v>2.48</v>
      </c>
      <c r="U93" s="13">
        <v>2.5</v>
      </c>
      <c r="V93" s="1" t="s">
        <v>98</v>
      </c>
      <c r="W93" s="1" t="s">
        <v>98</v>
      </c>
      <c r="X93" s="1" t="s">
        <v>98</v>
      </c>
      <c r="Y93" s="3">
        <v>3.27</v>
      </c>
      <c r="Z93" s="18">
        <v>3.6875</v>
      </c>
      <c r="AA93" s="13" t="s">
        <v>98</v>
      </c>
      <c r="AB93" s="1" t="s">
        <v>98</v>
      </c>
      <c r="AC93" s="3">
        <v>3.71</v>
      </c>
      <c r="AD93" s="1" t="s">
        <v>98</v>
      </c>
      <c r="AE93" s="1" t="s">
        <v>98</v>
      </c>
      <c r="AF93" s="3">
        <v>1.85</v>
      </c>
      <c r="AG93" s="3">
        <v>2.96</v>
      </c>
      <c r="AH93" s="1" t="s">
        <v>98</v>
      </c>
      <c r="AI93" s="1" t="s">
        <v>98</v>
      </c>
      <c r="AJ93" s="1" t="s">
        <v>98</v>
      </c>
      <c r="AK93" s="1" t="s">
        <v>98</v>
      </c>
      <c r="AL93" s="2">
        <v>11</v>
      </c>
      <c r="AM93" s="1">
        <v>939</v>
      </c>
      <c r="AN93" s="1">
        <v>151</v>
      </c>
      <c r="AO93" s="2">
        <v>81.7</v>
      </c>
      <c r="AP93" s="3">
        <v>4.16</v>
      </c>
      <c r="AQ93" s="1">
        <v>655</v>
      </c>
      <c r="AR93" s="1">
        <v>140</v>
      </c>
      <c r="AS93" s="2">
        <v>89.3</v>
      </c>
      <c r="AT93" s="3">
        <v>3.48</v>
      </c>
      <c r="AU93" s="1" t="s">
        <v>98</v>
      </c>
      <c r="AV93" s="1" t="s">
        <v>98</v>
      </c>
      <c r="AW93" s="1" t="s">
        <v>98</v>
      </c>
      <c r="AX93" s="2">
        <v>84.5</v>
      </c>
      <c r="AY93" s="1">
        <v>532</v>
      </c>
      <c r="AZ93" s="1" t="s">
        <v>98</v>
      </c>
      <c r="BA93" s="1" t="s">
        <v>98</v>
      </c>
      <c r="BB93" s="1" t="s">
        <v>98</v>
      </c>
      <c r="BC93" s="1" t="s">
        <v>98</v>
      </c>
      <c r="BD93" s="1" t="s">
        <v>98</v>
      </c>
      <c r="BE93" s="1" t="s">
        <v>98</v>
      </c>
      <c r="BF93" s="1" t="s">
        <v>98</v>
      </c>
      <c r="BG93" s="3">
        <v>5.96</v>
      </c>
      <c r="BH93" s="14">
        <v>0.82799999999999996</v>
      </c>
      <c r="BI93" s="1" t="s">
        <v>98</v>
      </c>
      <c r="BJ93" s="4" t="s">
        <v>98</v>
      </c>
      <c r="BK93" s="4" t="s">
        <v>98</v>
      </c>
      <c r="BL93" s="4" t="s">
        <v>98</v>
      </c>
      <c r="BM93" s="4" t="s">
        <v>98</v>
      </c>
      <c r="BN93" s="4" t="s">
        <v>98</v>
      </c>
      <c r="BO93" s="4" t="s">
        <v>98</v>
      </c>
      <c r="BP93" s="4" t="s">
        <v>98</v>
      </c>
      <c r="BQ93" s="4" t="s">
        <v>98</v>
      </c>
      <c r="BR93" s="4" t="s">
        <v>98</v>
      </c>
      <c r="BS93" s="4" t="s">
        <v>98</v>
      </c>
      <c r="BT93" s="4" t="s">
        <v>98</v>
      </c>
      <c r="BU93" s="4" t="s">
        <v>98</v>
      </c>
      <c r="BV93" s="4" t="s">
        <v>98</v>
      </c>
      <c r="BW93" s="35" t="s">
        <v>98</v>
      </c>
      <c r="BX93" s="35" t="s">
        <v>98</v>
      </c>
      <c r="BY93" s="2">
        <v>44.1</v>
      </c>
      <c r="BZ93" s="1" t="s">
        <v>98</v>
      </c>
      <c r="CA93" s="2">
        <v>58.8</v>
      </c>
      <c r="CB93" s="2">
        <v>45.099999999999994</v>
      </c>
      <c r="CC93" s="1">
        <v>59.8</v>
      </c>
      <c r="CD93" s="1" t="s">
        <v>98</v>
      </c>
      <c r="CE93" s="11">
        <v>5.5</v>
      </c>
      <c r="CF93" s="1" t="s">
        <v>98</v>
      </c>
      <c r="CG93" s="4">
        <f>Beams!$B$11/F93</f>
        <v>207.38007380073799</v>
      </c>
      <c r="CH93" s="4">
        <f>Beams!$B$9/AO93</f>
        <v>137.57649938800489</v>
      </c>
      <c r="CI93" s="4">
        <f>Beams!$C$9/AS93</f>
        <v>125.86786114221725</v>
      </c>
      <c r="CJ93" s="4">
        <f>1.5*Beams!$B$8/(L93*T93)</f>
        <v>462.4753127057275</v>
      </c>
      <c r="CK93" s="45">
        <f xml:space="preserve"> 1.5*Beams!$C$8/((G93-T93)*Q93)</f>
        <v>960.48673776319413</v>
      </c>
      <c r="CL93" s="4">
        <f>Beams!$B$12*T93/AX93</f>
        <v>329.88402366863909</v>
      </c>
      <c r="CM93" s="4">
        <f>Beams!$B$12*Q93/AX93</f>
        <v>183.56449704142011</v>
      </c>
      <c r="CN93" s="4">
        <f t="shared" si="2"/>
        <v>1090.7778416182111</v>
      </c>
      <c r="CO93" s="4">
        <f t="shared" si="3"/>
        <v>1757.944180553588</v>
      </c>
      <c r="CP93" s="4"/>
      <c r="CQ93" s="3">
        <f>MIN(Beams!$B$21:$B$22)/MAX(CN93:CP93)-1</f>
        <v>10.376925514040993</v>
      </c>
    </row>
    <row r="94" spans="1:95" x14ac:dyDescent="0.55000000000000004">
      <c r="A94" s="1" t="s">
        <v>680</v>
      </c>
      <c r="B94" s="1" t="s">
        <v>771</v>
      </c>
      <c r="C94" s="1" t="s">
        <v>771</v>
      </c>
      <c r="D94" s="1" t="s">
        <v>94</v>
      </c>
      <c r="E94" s="4">
        <v>168</v>
      </c>
      <c r="F94" s="2">
        <v>49.5</v>
      </c>
      <c r="G94" s="2">
        <v>15</v>
      </c>
      <c r="H94" s="11">
        <v>15</v>
      </c>
      <c r="I94" s="1" t="s">
        <v>98</v>
      </c>
      <c r="J94" s="1" t="s">
        <v>98</v>
      </c>
      <c r="K94" s="1" t="s">
        <v>98</v>
      </c>
      <c r="L94" s="2">
        <v>14.6</v>
      </c>
      <c r="M94" s="11">
        <v>14.5</v>
      </c>
      <c r="N94" s="11" t="s">
        <v>98</v>
      </c>
      <c r="O94" s="1" t="s">
        <v>98</v>
      </c>
      <c r="P94" s="1" t="s">
        <v>98</v>
      </c>
      <c r="Q94" s="3">
        <v>1.26</v>
      </c>
      <c r="R94" s="11">
        <v>1.25</v>
      </c>
      <c r="S94" s="13">
        <v>0.625</v>
      </c>
      <c r="T94" s="3">
        <v>2.2799999999999998</v>
      </c>
      <c r="U94" s="13">
        <v>2.25</v>
      </c>
      <c r="V94" s="1" t="s">
        <v>98</v>
      </c>
      <c r="W94" s="1" t="s">
        <v>98</v>
      </c>
      <c r="X94" s="1" t="s">
        <v>98</v>
      </c>
      <c r="Y94" s="3">
        <v>3.07</v>
      </c>
      <c r="Z94" s="18">
        <v>3.5</v>
      </c>
      <c r="AA94" s="13" t="s">
        <v>98</v>
      </c>
      <c r="AB94" s="1" t="s">
        <v>98</v>
      </c>
      <c r="AC94" s="3">
        <v>3.58</v>
      </c>
      <c r="AD94" s="1" t="s">
        <v>98</v>
      </c>
      <c r="AE94" s="1" t="s">
        <v>98</v>
      </c>
      <c r="AF94" s="3">
        <v>1.7</v>
      </c>
      <c r="AG94" s="3">
        <v>3.19</v>
      </c>
      <c r="AH94" s="1" t="s">
        <v>98</v>
      </c>
      <c r="AI94" s="1" t="s">
        <v>98</v>
      </c>
      <c r="AJ94" s="1" t="s">
        <v>98</v>
      </c>
      <c r="AK94" s="1" t="s">
        <v>98</v>
      </c>
      <c r="AL94" s="2">
        <v>11.9</v>
      </c>
      <c r="AM94" s="1">
        <v>839</v>
      </c>
      <c r="AN94" s="1">
        <v>135</v>
      </c>
      <c r="AO94" s="2">
        <v>73.400000000000006</v>
      </c>
      <c r="AP94" s="3">
        <v>4.12</v>
      </c>
      <c r="AQ94" s="1">
        <v>587</v>
      </c>
      <c r="AR94" s="1">
        <v>126</v>
      </c>
      <c r="AS94" s="2">
        <v>80.8</v>
      </c>
      <c r="AT94" s="3">
        <v>3.45</v>
      </c>
      <c r="AU94" s="1" t="s">
        <v>98</v>
      </c>
      <c r="AV94" s="1" t="s">
        <v>98</v>
      </c>
      <c r="AW94" s="1" t="s">
        <v>98</v>
      </c>
      <c r="AX94" s="2">
        <v>65.400000000000006</v>
      </c>
      <c r="AY94" s="1">
        <v>401</v>
      </c>
      <c r="AZ94" s="1" t="s">
        <v>98</v>
      </c>
      <c r="BA94" s="1" t="s">
        <v>98</v>
      </c>
      <c r="BB94" s="1" t="s">
        <v>98</v>
      </c>
      <c r="BC94" s="1" t="s">
        <v>98</v>
      </c>
      <c r="BD94" s="1" t="s">
        <v>98</v>
      </c>
      <c r="BE94" s="1" t="s">
        <v>98</v>
      </c>
      <c r="BF94" s="1" t="s">
        <v>98</v>
      </c>
      <c r="BG94" s="3">
        <v>5.9</v>
      </c>
      <c r="BH94" s="14">
        <v>0.82899999999999996</v>
      </c>
      <c r="BI94" s="1" t="s">
        <v>98</v>
      </c>
      <c r="BJ94" s="4" t="s">
        <v>98</v>
      </c>
      <c r="BK94" s="4" t="s">
        <v>98</v>
      </c>
      <c r="BL94" s="4" t="s">
        <v>98</v>
      </c>
      <c r="BM94" s="4" t="s">
        <v>98</v>
      </c>
      <c r="BN94" s="4" t="s">
        <v>98</v>
      </c>
      <c r="BO94" s="4" t="s">
        <v>98</v>
      </c>
      <c r="BP94" s="4" t="s">
        <v>98</v>
      </c>
      <c r="BQ94" s="4" t="s">
        <v>98</v>
      </c>
      <c r="BR94" s="4" t="s">
        <v>98</v>
      </c>
      <c r="BS94" s="4" t="s">
        <v>98</v>
      </c>
      <c r="BT94" s="4" t="s">
        <v>98</v>
      </c>
      <c r="BU94" s="4" t="s">
        <v>98</v>
      </c>
      <c r="BV94" s="4" t="s">
        <v>98</v>
      </c>
      <c r="BW94" s="35" t="s">
        <v>98</v>
      </c>
      <c r="BX94" s="35" t="s">
        <v>98</v>
      </c>
      <c r="BY94" s="2">
        <v>43.6</v>
      </c>
      <c r="BZ94" s="1" t="s">
        <v>98</v>
      </c>
      <c r="CA94" s="2">
        <v>58.2</v>
      </c>
      <c r="CB94" s="2">
        <v>44.6</v>
      </c>
      <c r="CC94" s="1">
        <v>59.2</v>
      </c>
      <c r="CD94" s="1" t="s">
        <v>98</v>
      </c>
      <c r="CE94" s="11">
        <v>5.5</v>
      </c>
      <c r="CF94" s="1" t="s">
        <v>98</v>
      </c>
      <c r="CG94" s="4">
        <f>Beams!$B$11/F94</f>
        <v>227.07070707070707</v>
      </c>
      <c r="CH94" s="4">
        <f>Beams!$B$9/AO94</f>
        <v>153.13351498637601</v>
      </c>
      <c r="CI94" s="4">
        <f>Beams!$C$9/AS94</f>
        <v>139.10891089108912</v>
      </c>
      <c r="CJ94" s="4">
        <f>1.5*Beams!$B$8/(L94*T94)</f>
        <v>506.4888248017304</v>
      </c>
      <c r="CK94" s="45">
        <f xml:space="preserve"> 1.5*Beams!$C$8/((G94-T94)*Q94)</f>
        <v>1051.9616651692122</v>
      </c>
      <c r="CL94" s="4">
        <f>Beams!$B$12*T94/AX94</f>
        <v>391.85321100917423</v>
      </c>
      <c r="CM94" s="4">
        <f>Beams!$B$12*Q94/AX94</f>
        <v>216.55045871559631</v>
      </c>
      <c r="CN94" s="4">
        <f t="shared" si="2"/>
        <v>1224.7145528383996</v>
      </c>
      <c r="CO94" s="4">
        <f t="shared" si="3"/>
        <v>1931.3825277554408</v>
      </c>
      <c r="CP94" s="4"/>
      <c r="CQ94" s="3">
        <f>MIN(Beams!$B$21:$B$22)/MAX(CN94:CP94)-1</f>
        <v>9.3552764470966974</v>
      </c>
    </row>
    <row r="95" spans="1:95" x14ac:dyDescent="0.55000000000000004">
      <c r="A95" s="1" t="s">
        <v>680</v>
      </c>
      <c r="B95" s="1" t="s">
        <v>772</v>
      </c>
      <c r="C95" s="1" t="s">
        <v>772</v>
      </c>
      <c r="D95" s="1" t="s">
        <v>94</v>
      </c>
      <c r="E95" s="2">
        <v>153.5</v>
      </c>
      <c r="F95" s="2">
        <v>45.2</v>
      </c>
      <c r="G95" s="2">
        <v>14.8</v>
      </c>
      <c r="H95" s="11">
        <v>14.75</v>
      </c>
      <c r="I95" s="1" t="s">
        <v>98</v>
      </c>
      <c r="J95" s="1" t="s">
        <v>98</v>
      </c>
      <c r="K95" s="1" t="s">
        <v>98</v>
      </c>
      <c r="L95" s="2">
        <v>14.4</v>
      </c>
      <c r="M95" s="11">
        <v>14.5</v>
      </c>
      <c r="N95" s="11" t="s">
        <v>98</v>
      </c>
      <c r="O95" s="1" t="s">
        <v>98</v>
      </c>
      <c r="P95" s="1" t="s">
        <v>98</v>
      </c>
      <c r="Q95" s="3">
        <v>1.1599999999999999</v>
      </c>
      <c r="R95" s="11">
        <v>1.1875</v>
      </c>
      <c r="S95" s="13">
        <v>0.625</v>
      </c>
      <c r="T95" s="3">
        <v>2.09</v>
      </c>
      <c r="U95" s="13">
        <v>2.0625</v>
      </c>
      <c r="V95" s="1" t="s">
        <v>98</v>
      </c>
      <c r="W95" s="1" t="s">
        <v>98</v>
      </c>
      <c r="X95" s="1" t="s">
        <v>98</v>
      </c>
      <c r="Y95" s="3">
        <v>2.88</v>
      </c>
      <c r="Z95" s="18">
        <v>3.3125</v>
      </c>
      <c r="AA95" s="13" t="s">
        <v>98</v>
      </c>
      <c r="AB95" s="1" t="s">
        <v>98</v>
      </c>
      <c r="AC95" s="3">
        <v>3.47</v>
      </c>
      <c r="AD95" s="1" t="s">
        <v>98</v>
      </c>
      <c r="AE95" s="1" t="s">
        <v>98</v>
      </c>
      <c r="AF95" s="3">
        <v>1.56</v>
      </c>
      <c r="AG95" s="3">
        <v>3.46</v>
      </c>
      <c r="AH95" s="1" t="s">
        <v>98</v>
      </c>
      <c r="AI95" s="1" t="s">
        <v>98</v>
      </c>
      <c r="AJ95" s="1" t="s">
        <v>98</v>
      </c>
      <c r="AK95" s="1" t="s">
        <v>98</v>
      </c>
      <c r="AL95" s="2">
        <v>12.8</v>
      </c>
      <c r="AM95" s="1">
        <v>753</v>
      </c>
      <c r="AN95" s="1">
        <v>121</v>
      </c>
      <c r="AO95" s="2">
        <v>66.400000000000006</v>
      </c>
      <c r="AP95" s="3">
        <v>4.08</v>
      </c>
      <c r="AQ95" s="1">
        <v>527</v>
      </c>
      <c r="AR95" s="1">
        <v>113</v>
      </c>
      <c r="AS95" s="2">
        <v>72.900000000000006</v>
      </c>
      <c r="AT95" s="3">
        <v>3.41</v>
      </c>
      <c r="AU95" s="1" t="s">
        <v>98</v>
      </c>
      <c r="AV95" s="1" t="s">
        <v>98</v>
      </c>
      <c r="AW95" s="1" t="s">
        <v>98</v>
      </c>
      <c r="AX95" s="2">
        <v>50.5</v>
      </c>
      <c r="AY95" s="1">
        <v>304</v>
      </c>
      <c r="AZ95" s="1" t="s">
        <v>98</v>
      </c>
      <c r="BA95" s="1" t="s">
        <v>98</v>
      </c>
      <c r="BB95" s="1" t="s">
        <v>98</v>
      </c>
      <c r="BC95" s="1" t="s">
        <v>98</v>
      </c>
      <c r="BD95" s="1" t="s">
        <v>98</v>
      </c>
      <c r="BE95" s="1" t="s">
        <v>98</v>
      </c>
      <c r="BF95" s="1" t="s">
        <v>98</v>
      </c>
      <c r="BG95" s="3">
        <v>5.85</v>
      </c>
      <c r="BH95" s="14">
        <v>0.82799999999999996</v>
      </c>
      <c r="BI95" s="1" t="s">
        <v>98</v>
      </c>
      <c r="BJ95" s="4" t="s">
        <v>98</v>
      </c>
      <c r="BK95" s="4" t="s">
        <v>98</v>
      </c>
      <c r="BL95" s="4" t="s">
        <v>98</v>
      </c>
      <c r="BM95" s="4" t="s">
        <v>98</v>
      </c>
      <c r="BN95" s="4" t="s">
        <v>98</v>
      </c>
      <c r="BO95" s="4" t="s">
        <v>98</v>
      </c>
      <c r="BP95" s="4" t="s">
        <v>98</v>
      </c>
      <c r="BQ95" s="4" t="s">
        <v>98</v>
      </c>
      <c r="BR95" s="4" t="s">
        <v>98</v>
      </c>
      <c r="BS95" s="4" t="s">
        <v>98</v>
      </c>
      <c r="BT95" s="4" t="s">
        <v>98</v>
      </c>
      <c r="BU95" s="4" t="s">
        <v>98</v>
      </c>
      <c r="BV95" s="4" t="s">
        <v>98</v>
      </c>
      <c r="BW95" s="35" t="s">
        <v>98</v>
      </c>
      <c r="BX95" s="35" t="s">
        <v>98</v>
      </c>
      <c r="BY95" s="2">
        <v>43</v>
      </c>
      <c r="BZ95" s="1" t="s">
        <v>98</v>
      </c>
      <c r="CA95" s="2">
        <v>57.4</v>
      </c>
      <c r="CB95" s="2">
        <v>44.000000000000007</v>
      </c>
      <c r="CC95" s="1">
        <v>58.400000000000006</v>
      </c>
      <c r="CD95" s="1" t="s">
        <v>98</v>
      </c>
      <c r="CE95" s="11">
        <v>5.5</v>
      </c>
      <c r="CF95" s="1" t="s">
        <v>98</v>
      </c>
      <c r="CG95" s="4">
        <f>Beams!$B$11/F95</f>
        <v>248.6725663716814</v>
      </c>
      <c r="CH95" s="4">
        <f>Beams!$B$9/AO95</f>
        <v>169.27710843373492</v>
      </c>
      <c r="CI95" s="4">
        <f>Beams!$C$9/AS95</f>
        <v>154.18381344307269</v>
      </c>
      <c r="CJ95" s="4">
        <f>1.5*Beams!$B$8/(L95*T95)</f>
        <v>560.20733652312595</v>
      </c>
      <c r="CK95" s="45">
        <f xml:space="preserve"> 1.5*Beams!$C$8/((G95-T95)*Q95)</f>
        <v>1143.5470305759786</v>
      </c>
      <c r="CL95" s="4">
        <f>Beams!$B$12*T95/AX95</f>
        <v>465.18019801980194</v>
      </c>
      <c r="CM95" s="4">
        <f>Beams!$B$12*Q95/AX95</f>
        <v>258.18613861386137</v>
      </c>
      <c r="CN95" s="4">
        <f t="shared" si="2"/>
        <v>1384.9228707576517</v>
      </c>
      <c r="CO95" s="4">
        <f t="shared" si="3"/>
        <v>2109.6010068991259</v>
      </c>
      <c r="CP95" s="4"/>
      <c r="CQ95" s="3">
        <f>MIN(Beams!$B$21:$B$22)/MAX(CN95:CP95)-1</f>
        <v>8.4804657063554068</v>
      </c>
    </row>
    <row r="96" spans="1:95" x14ac:dyDescent="0.55000000000000004">
      <c r="A96" s="1" t="s">
        <v>680</v>
      </c>
      <c r="B96" s="1" t="s">
        <v>773</v>
      </c>
      <c r="C96" s="1" t="s">
        <v>773</v>
      </c>
      <c r="D96" s="1" t="s">
        <v>100</v>
      </c>
      <c r="E96" s="2">
        <v>140.5</v>
      </c>
      <c r="F96" s="2">
        <v>41.5</v>
      </c>
      <c r="G96" s="2">
        <v>14.6</v>
      </c>
      <c r="H96" s="11">
        <v>14.5</v>
      </c>
      <c r="I96" s="1" t="s">
        <v>98</v>
      </c>
      <c r="J96" s="1" t="s">
        <v>98</v>
      </c>
      <c r="K96" s="1" t="s">
        <v>98</v>
      </c>
      <c r="L96" s="2">
        <v>14.4</v>
      </c>
      <c r="M96" s="11">
        <v>14.375</v>
      </c>
      <c r="N96" s="11" t="s">
        <v>98</v>
      </c>
      <c r="O96" s="1" t="s">
        <v>98</v>
      </c>
      <c r="P96" s="1" t="s">
        <v>98</v>
      </c>
      <c r="Q96" s="3">
        <v>1.06</v>
      </c>
      <c r="R96" s="11">
        <v>1.0625</v>
      </c>
      <c r="S96" s="13">
        <v>0.5625</v>
      </c>
      <c r="T96" s="3">
        <v>1.93</v>
      </c>
      <c r="U96" s="13">
        <v>1.9375</v>
      </c>
      <c r="V96" s="1" t="s">
        <v>98</v>
      </c>
      <c r="W96" s="1" t="s">
        <v>98</v>
      </c>
      <c r="X96" s="1" t="s">
        <v>98</v>
      </c>
      <c r="Y96" s="3">
        <v>2.72</v>
      </c>
      <c r="Z96" s="18">
        <v>3.125</v>
      </c>
      <c r="AA96" s="13" t="s">
        <v>98</v>
      </c>
      <c r="AB96" s="1" t="s">
        <v>98</v>
      </c>
      <c r="AC96" s="3">
        <v>3.35</v>
      </c>
      <c r="AD96" s="1" t="s">
        <v>98</v>
      </c>
      <c r="AE96" s="1" t="s">
        <v>98</v>
      </c>
      <c r="AF96" s="3">
        <v>1.44</v>
      </c>
      <c r="AG96" s="3">
        <v>3.72</v>
      </c>
      <c r="AH96" s="1" t="s">
        <v>98</v>
      </c>
      <c r="AI96" s="1" t="s">
        <v>98</v>
      </c>
      <c r="AJ96" s="1" t="s">
        <v>98</v>
      </c>
      <c r="AK96" s="1" t="s">
        <v>98</v>
      </c>
      <c r="AL96" s="2">
        <v>13.8</v>
      </c>
      <c r="AM96" s="1">
        <v>677</v>
      </c>
      <c r="AN96" s="1">
        <v>109</v>
      </c>
      <c r="AO96" s="2">
        <v>59.9</v>
      </c>
      <c r="AP96" s="3">
        <v>4.04</v>
      </c>
      <c r="AQ96" s="1">
        <v>477</v>
      </c>
      <c r="AR96" s="1">
        <v>103</v>
      </c>
      <c r="AS96" s="2">
        <v>66.400000000000006</v>
      </c>
      <c r="AT96" s="3">
        <v>3.39</v>
      </c>
      <c r="AU96" s="1" t="s">
        <v>98</v>
      </c>
      <c r="AV96" s="1" t="s">
        <v>98</v>
      </c>
      <c r="AW96" s="1" t="s">
        <v>98</v>
      </c>
      <c r="AX96" s="2">
        <v>39.6</v>
      </c>
      <c r="AY96" s="1">
        <v>232</v>
      </c>
      <c r="AZ96" s="1" t="s">
        <v>98</v>
      </c>
      <c r="BA96" s="1" t="s">
        <v>98</v>
      </c>
      <c r="BB96" s="1" t="s">
        <v>98</v>
      </c>
      <c r="BC96" s="1" t="s">
        <v>98</v>
      </c>
      <c r="BD96" s="1" t="s">
        <v>98</v>
      </c>
      <c r="BE96" s="1" t="s">
        <v>98</v>
      </c>
      <c r="BF96" s="1" t="s">
        <v>98</v>
      </c>
      <c r="BG96" s="3">
        <v>5.79</v>
      </c>
      <c r="BH96" s="14">
        <v>0.83</v>
      </c>
      <c r="BI96" s="1" t="s">
        <v>98</v>
      </c>
      <c r="BJ96" s="4" t="s">
        <v>98</v>
      </c>
      <c r="BK96" s="4" t="s">
        <v>98</v>
      </c>
      <c r="BL96" s="4" t="s">
        <v>98</v>
      </c>
      <c r="BM96" s="4" t="s">
        <v>98</v>
      </c>
      <c r="BN96" s="4" t="s">
        <v>98</v>
      </c>
      <c r="BO96" s="4" t="s">
        <v>98</v>
      </c>
      <c r="BP96" s="4" t="s">
        <v>98</v>
      </c>
      <c r="BQ96" s="4" t="s">
        <v>98</v>
      </c>
      <c r="BR96" s="4" t="s">
        <v>98</v>
      </c>
      <c r="BS96" s="4" t="s">
        <v>98</v>
      </c>
      <c r="BT96" s="4" t="s">
        <v>98</v>
      </c>
      <c r="BU96" s="4" t="s">
        <v>98</v>
      </c>
      <c r="BV96" s="4" t="s">
        <v>98</v>
      </c>
      <c r="BW96" s="35" t="s">
        <v>98</v>
      </c>
      <c r="BX96" s="35" t="s">
        <v>98</v>
      </c>
      <c r="BY96" s="2">
        <v>42.6</v>
      </c>
      <c r="BZ96" s="1" t="s">
        <v>98</v>
      </c>
      <c r="CA96" s="2">
        <v>57</v>
      </c>
      <c r="CB96" s="2">
        <v>43.6</v>
      </c>
      <c r="CC96" s="2">
        <v>58</v>
      </c>
      <c r="CD96" s="1" t="s">
        <v>98</v>
      </c>
      <c r="CE96" s="11">
        <v>5.5</v>
      </c>
      <c r="CF96" s="1" t="s">
        <v>98</v>
      </c>
      <c r="CG96" s="4">
        <f>Beams!$B$11/F96</f>
        <v>270.84337349397589</v>
      </c>
      <c r="CH96" s="4">
        <f>Beams!$B$9/AO96</f>
        <v>187.64607679465777</v>
      </c>
      <c r="CI96" s="4">
        <f>Beams!$C$9/AS96</f>
        <v>169.27710843373492</v>
      </c>
      <c r="CJ96" s="4">
        <f>1.5*Beams!$B$8/(L96*T96)</f>
        <v>606.64939550949919</v>
      </c>
      <c r="CK96" s="45">
        <f xml:space="preserve"> 1.5*Beams!$C$8/((G96-T96)*Q96)</f>
        <v>1255.3796667212698</v>
      </c>
      <c r="CL96" s="4">
        <f>Beams!$B$12*T96/AX96</f>
        <v>547.80808080808083</v>
      </c>
      <c r="CM96" s="4">
        <f>Beams!$B$12*Q96/AX96</f>
        <v>300.86868686868689</v>
      </c>
      <c r="CN96" s="4">
        <f t="shared" si="2"/>
        <v>1548.69054354385</v>
      </c>
      <c r="CO96" s="4">
        <f t="shared" si="3"/>
        <v>2322.4106172931624</v>
      </c>
      <c r="CP96" s="4"/>
      <c r="CQ96" s="3">
        <f>MIN(Beams!$B$21:$B$22)/MAX(CN96:CP96)-1</f>
        <v>7.611741546079644</v>
      </c>
    </row>
    <row r="97" spans="1:95" x14ac:dyDescent="0.55000000000000004">
      <c r="A97" s="1" t="s">
        <v>680</v>
      </c>
      <c r="B97" s="1" t="s">
        <v>774</v>
      </c>
      <c r="C97" s="1" t="s">
        <v>774</v>
      </c>
      <c r="D97" s="1" t="s">
        <v>100</v>
      </c>
      <c r="E97" s="4">
        <v>129</v>
      </c>
      <c r="F97" s="2">
        <v>38.1</v>
      </c>
      <c r="G97" s="2">
        <v>14.5</v>
      </c>
      <c r="H97" s="11">
        <v>14.5</v>
      </c>
      <c r="I97" s="1" t="s">
        <v>98</v>
      </c>
      <c r="J97" s="1" t="s">
        <v>98</v>
      </c>
      <c r="K97" s="1" t="s">
        <v>98</v>
      </c>
      <c r="L97" s="2">
        <v>14.3</v>
      </c>
      <c r="M97" s="11">
        <v>14.25</v>
      </c>
      <c r="N97" s="11" t="s">
        <v>98</v>
      </c>
      <c r="O97" s="1" t="s">
        <v>98</v>
      </c>
      <c r="P97" s="1" t="s">
        <v>98</v>
      </c>
      <c r="Q97" s="14">
        <v>0.98</v>
      </c>
      <c r="R97" s="11">
        <v>1</v>
      </c>
      <c r="S97" s="13">
        <v>0.5</v>
      </c>
      <c r="T97" s="3">
        <v>1.77</v>
      </c>
      <c r="U97" s="13">
        <v>1.75</v>
      </c>
      <c r="V97" s="1" t="s">
        <v>98</v>
      </c>
      <c r="W97" s="1" t="s">
        <v>98</v>
      </c>
      <c r="X97" s="1" t="s">
        <v>98</v>
      </c>
      <c r="Y97" s="3">
        <v>2.56</v>
      </c>
      <c r="Z97" s="18">
        <v>3</v>
      </c>
      <c r="AA97" s="13" t="s">
        <v>98</v>
      </c>
      <c r="AB97" s="1" t="s">
        <v>98</v>
      </c>
      <c r="AC97" s="3">
        <v>3.27</v>
      </c>
      <c r="AD97" s="1" t="s">
        <v>98</v>
      </c>
      <c r="AE97" s="1" t="s">
        <v>98</v>
      </c>
      <c r="AF97" s="3">
        <v>1.33</v>
      </c>
      <c r="AG97" s="3">
        <v>4.03</v>
      </c>
      <c r="AH97" s="1" t="s">
        <v>98</v>
      </c>
      <c r="AI97" s="1" t="s">
        <v>98</v>
      </c>
      <c r="AJ97" s="1" t="s">
        <v>98</v>
      </c>
      <c r="AK97" s="1" t="s">
        <v>98</v>
      </c>
      <c r="AL97" s="2">
        <v>14.8</v>
      </c>
      <c r="AM97" s="1">
        <v>613</v>
      </c>
      <c r="AN97" s="2">
        <v>98.9</v>
      </c>
      <c r="AO97" s="2">
        <v>54.7</v>
      </c>
      <c r="AP97" s="3">
        <v>4.0199999999999996</v>
      </c>
      <c r="AQ97" s="1">
        <v>430</v>
      </c>
      <c r="AR97" s="2">
        <v>93.3</v>
      </c>
      <c r="AS97" s="2">
        <v>60.2</v>
      </c>
      <c r="AT97" s="3">
        <v>3.36</v>
      </c>
      <c r="AU97" s="1" t="s">
        <v>98</v>
      </c>
      <c r="AV97" s="1" t="s">
        <v>98</v>
      </c>
      <c r="AW97" s="1" t="s">
        <v>98</v>
      </c>
      <c r="AX97" s="2">
        <v>30.7</v>
      </c>
      <c r="AY97" s="1">
        <v>178</v>
      </c>
      <c r="AZ97" s="1" t="s">
        <v>98</v>
      </c>
      <c r="BA97" s="1" t="s">
        <v>98</v>
      </c>
      <c r="BB97" s="1" t="s">
        <v>98</v>
      </c>
      <c r="BC97" s="1" t="s">
        <v>98</v>
      </c>
      <c r="BD97" s="1" t="s">
        <v>98</v>
      </c>
      <c r="BE97" s="1" t="s">
        <v>98</v>
      </c>
      <c r="BF97" s="1" t="s">
        <v>98</v>
      </c>
      <c r="BG97" s="3">
        <v>5.76</v>
      </c>
      <c r="BH97" s="14">
        <v>0.82799999999999996</v>
      </c>
      <c r="BI97" s="1" t="s">
        <v>98</v>
      </c>
      <c r="BJ97" s="4" t="s">
        <v>98</v>
      </c>
      <c r="BK97" s="4" t="s">
        <v>98</v>
      </c>
      <c r="BL97" s="4" t="s">
        <v>98</v>
      </c>
      <c r="BM97" s="4" t="s">
        <v>98</v>
      </c>
      <c r="BN97" s="4" t="s">
        <v>98</v>
      </c>
      <c r="BO97" s="4" t="s">
        <v>98</v>
      </c>
      <c r="BP97" s="4" t="s">
        <v>98</v>
      </c>
      <c r="BQ97" s="4" t="s">
        <v>98</v>
      </c>
      <c r="BR97" s="4" t="s">
        <v>98</v>
      </c>
      <c r="BS97" s="4" t="s">
        <v>98</v>
      </c>
      <c r="BT97" s="4" t="s">
        <v>98</v>
      </c>
      <c r="BU97" s="4" t="s">
        <v>98</v>
      </c>
      <c r="BV97" s="4" t="s">
        <v>98</v>
      </c>
      <c r="BW97" s="35" t="s">
        <v>98</v>
      </c>
      <c r="BX97" s="35" t="s">
        <v>98</v>
      </c>
      <c r="BY97" s="2">
        <v>42.3</v>
      </c>
      <c r="BZ97" s="1" t="s">
        <v>98</v>
      </c>
      <c r="CA97" s="2">
        <v>56.6</v>
      </c>
      <c r="CB97" s="2">
        <v>43.3</v>
      </c>
      <c r="CC97" s="1">
        <v>57.6</v>
      </c>
      <c r="CD97" s="1" t="s">
        <v>98</v>
      </c>
      <c r="CE97" s="11">
        <v>5.5</v>
      </c>
      <c r="CF97" s="1" t="s">
        <v>98</v>
      </c>
      <c r="CG97" s="4">
        <f>Beams!$B$11/F97</f>
        <v>295.01312335958005</v>
      </c>
      <c r="CH97" s="4">
        <f>Beams!$B$9/AO97</f>
        <v>205.48446069469836</v>
      </c>
      <c r="CI97" s="4">
        <f>Beams!$C$9/AS97</f>
        <v>186.71096345514948</v>
      </c>
      <c r="CJ97" s="4">
        <f>1.5*Beams!$B$8/(L97*T97)</f>
        <v>666.11354746947973</v>
      </c>
      <c r="CK97" s="45">
        <f xml:space="preserve"> 1.5*Beams!$C$8/((G97-T97)*Q97)</f>
        <v>1351.4596726357472</v>
      </c>
      <c r="CL97" s="4">
        <f>Beams!$B$12*T97/AX97</f>
        <v>648.03908794788276</v>
      </c>
      <c r="CM97" s="4">
        <f>Beams!$B$12*Q97/AX97</f>
        <v>358.80130293159607</v>
      </c>
      <c r="CN97" s="4">
        <f t="shared" si="2"/>
        <v>1750.2117988009659</v>
      </c>
      <c r="CO97" s="4">
        <f t="shared" si="3"/>
        <v>2517.4988486607922</v>
      </c>
      <c r="CP97" s="4"/>
      <c r="CQ97" s="3">
        <f>MIN(Beams!$B$21:$B$22)/MAX(CN97:CP97)-1</f>
        <v>6.9443929083181875</v>
      </c>
    </row>
    <row r="98" spans="1:95" x14ac:dyDescent="0.55000000000000004">
      <c r="A98" s="1" t="s">
        <v>680</v>
      </c>
      <c r="B98" s="1" t="s">
        <v>775</v>
      </c>
      <c r="C98" s="1" t="s">
        <v>775</v>
      </c>
      <c r="D98" s="1" t="s">
        <v>100</v>
      </c>
      <c r="E98" s="2">
        <v>117.5</v>
      </c>
      <c r="F98" s="2">
        <v>34.700000000000003</v>
      </c>
      <c r="G98" s="2">
        <v>14.3</v>
      </c>
      <c r="H98" s="11">
        <v>14.25</v>
      </c>
      <c r="I98" s="1" t="s">
        <v>98</v>
      </c>
      <c r="J98" s="1" t="s">
        <v>98</v>
      </c>
      <c r="K98" s="1" t="s">
        <v>98</v>
      </c>
      <c r="L98" s="2">
        <v>14.2</v>
      </c>
      <c r="M98" s="11">
        <v>14.25</v>
      </c>
      <c r="N98" s="11" t="s">
        <v>98</v>
      </c>
      <c r="O98" s="1" t="s">
        <v>98</v>
      </c>
      <c r="P98" s="1" t="s">
        <v>98</v>
      </c>
      <c r="Q98" s="14">
        <v>0.91</v>
      </c>
      <c r="R98" s="11">
        <v>0.9375</v>
      </c>
      <c r="S98" s="13">
        <v>0.5</v>
      </c>
      <c r="T98" s="3">
        <v>1.61</v>
      </c>
      <c r="U98" s="13">
        <v>1.625</v>
      </c>
      <c r="V98" s="1" t="s">
        <v>98</v>
      </c>
      <c r="W98" s="1" t="s">
        <v>98</v>
      </c>
      <c r="X98" s="1" t="s">
        <v>98</v>
      </c>
      <c r="Y98" s="3">
        <v>2.4</v>
      </c>
      <c r="Z98" s="18">
        <v>2.875</v>
      </c>
      <c r="AA98" s="13" t="s">
        <v>98</v>
      </c>
      <c r="AB98" s="1" t="s">
        <v>98</v>
      </c>
      <c r="AC98" s="3">
        <v>3.2</v>
      </c>
      <c r="AD98" s="1" t="s">
        <v>98</v>
      </c>
      <c r="AE98" s="1" t="s">
        <v>98</v>
      </c>
      <c r="AF98" s="3">
        <v>1.22</v>
      </c>
      <c r="AG98" s="3">
        <v>4.41</v>
      </c>
      <c r="AH98" s="1" t="s">
        <v>98</v>
      </c>
      <c r="AI98" s="1" t="s">
        <v>98</v>
      </c>
      <c r="AJ98" s="1" t="s">
        <v>98</v>
      </c>
      <c r="AK98" s="1" t="s">
        <v>98</v>
      </c>
      <c r="AL98" s="2">
        <v>15.7</v>
      </c>
      <c r="AM98" s="1">
        <v>556</v>
      </c>
      <c r="AN98" s="2">
        <v>89.9</v>
      </c>
      <c r="AO98" s="2">
        <v>50</v>
      </c>
      <c r="AP98" s="3">
        <v>4</v>
      </c>
      <c r="AQ98" s="1">
        <v>384</v>
      </c>
      <c r="AR98" s="2">
        <v>83.8</v>
      </c>
      <c r="AS98" s="2">
        <v>54.2</v>
      </c>
      <c r="AT98" s="3">
        <v>3.33</v>
      </c>
      <c r="AU98" s="1" t="s">
        <v>98</v>
      </c>
      <c r="AV98" s="1" t="s">
        <v>98</v>
      </c>
      <c r="AW98" s="1" t="s">
        <v>98</v>
      </c>
      <c r="AX98" s="2">
        <v>23.4</v>
      </c>
      <c r="AY98" s="1">
        <v>135</v>
      </c>
      <c r="AZ98" s="1" t="s">
        <v>98</v>
      </c>
      <c r="BA98" s="1" t="s">
        <v>98</v>
      </c>
      <c r="BB98" s="1" t="s">
        <v>98</v>
      </c>
      <c r="BC98" s="1" t="s">
        <v>98</v>
      </c>
      <c r="BD98" s="1" t="s">
        <v>98</v>
      </c>
      <c r="BE98" s="1" t="s">
        <v>98</v>
      </c>
      <c r="BF98" s="1" t="s">
        <v>98</v>
      </c>
      <c r="BG98" s="3">
        <v>5.73</v>
      </c>
      <c r="BH98" s="14">
        <v>0.82499999999999996</v>
      </c>
      <c r="BI98" s="1" t="s">
        <v>98</v>
      </c>
      <c r="BJ98" s="4" t="s">
        <v>98</v>
      </c>
      <c r="BK98" s="4" t="s">
        <v>98</v>
      </c>
      <c r="BL98" s="4" t="s">
        <v>98</v>
      </c>
      <c r="BM98" s="4" t="s">
        <v>98</v>
      </c>
      <c r="BN98" s="4" t="s">
        <v>98</v>
      </c>
      <c r="BO98" s="4" t="s">
        <v>98</v>
      </c>
      <c r="BP98" s="4" t="s">
        <v>98</v>
      </c>
      <c r="BQ98" s="4" t="s">
        <v>98</v>
      </c>
      <c r="BR98" s="4" t="s">
        <v>98</v>
      </c>
      <c r="BS98" s="4" t="s">
        <v>98</v>
      </c>
      <c r="BT98" s="4" t="s">
        <v>98</v>
      </c>
      <c r="BU98" s="4" t="s">
        <v>98</v>
      </c>
      <c r="BV98" s="4" t="s">
        <v>98</v>
      </c>
      <c r="BW98" s="35" t="s">
        <v>98</v>
      </c>
      <c r="BX98" s="35" t="s">
        <v>98</v>
      </c>
      <c r="BY98" s="2">
        <v>41.8</v>
      </c>
      <c r="BZ98" s="1" t="s">
        <v>98</v>
      </c>
      <c r="CA98" s="2">
        <v>56</v>
      </c>
      <c r="CB98" s="2">
        <v>42.8</v>
      </c>
      <c r="CC98" s="2">
        <v>57</v>
      </c>
      <c r="CD98" s="1" t="s">
        <v>98</v>
      </c>
      <c r="CE98" s="11">
        <v>5.5</v>
      </c>
      <c r="CF98" s="1" t="s">
        <v>98</v>
      </c>
      <c r="CG98" s="4">
        <f>Beams!$B$11/F98</f>
        <v>323.91930835734865</v>
      </c>
      <c r="CH98" s="4">
        <f>Beams!$B$9/AO98</f>
        <v>224.8</v>
      </c>
      <c r="CI98" s="4">
        <f>Beams!$C$9/AS98</f>
        <v>207.38007380073799</v>
      </c>
      <c r="CJ98" s="4">
        <f>1.5*Beams!$B$8/(L98*T98)</f>
        <v>737.46828798880233</v>
      </c>
      <c r="CK98" s="45">
        <f xml:space="preserve"> 1.5*Beams!$C$8/((G98-T98)*Q98)</f>
        <v>1460.005715324864</v>
      </c>
      <c r="CL98" s="4">
        <f>Beams!$B$12*T98/AX98</f>
        <v>773.35042735042748</v>
      </c>
      <c r="CM98" s="4">
        <f>Beams!$B$12*Q98/AX98</f>
        <v>437.11111111111114</v>
      </c>
      <c r="CN98" s="4">
        <f t="shared" si="2"/>
        <v>1999.3692389142411</v>
      </c>
      <c r="CO98" s="4">
        <f t="shared" si="3"/>
        <v>2745.857737104021</v>
      </c>
      <c r="CP98" s="4"/>
      <c r="CQ98" s="3">
        <f>MIN(Beams!$B$21:$B$22)/MAX(CN98:CP98)-1</f>
        <v>6.2836985433533199</v>
      </c>
    </row>
    <row r="99" spans="1:95" x14ac:dyDescent="0.55000000000000004">
      <c r="A99" s="1" t="s">
        <v>680</v>
      </c>
      <c r="B99" s="1" t="s">
        <v>776</v>
      </c>
      <c r="C99" s="1" t="s">
        <v>776</v>
      </c>
      <c r="D99" s="1" t="s">
        <v>100</v>
      </c>
      <c r="E99" s="2">
        <v>108.5</v>
      </c>
      <c r="F99" s="2">
        <v>32</v>
      </c>
      <c r="G99" s="2">
        <v>14.2</v>
      </c>
      <c r="H99" s="11">
        <v>14.125</v>
      </c>
      <c r="I99" s="1" t="s">
        <v>98</v>
      </c>
      <c r="J99" s="1" t="s">
        <v>98</v>
      </c>
      <c r="K99" s="1" t="s">
        <v>98</v>
      </c>
      <c r="L99" s="2">
        <v>14.1</v>
      </c>
      <c r="M99" s="11">
        <v>14.125</v>
      </c>
      <c r="N99" s="11" t="s">
        <v>98</v>
      </c>
      <c r="O99" s="1" t="s">
        <v>98</v>
      </c>
      <c r="P99" s="1" t="s">
        <v>98</v>
      </c>
      <c r="Q99" s="14">
        <v>0.83</v>
      </c>
      <c r="R99" s="11">
        <v>0.8125</v>
      </c>
      <c r="S99" s="13">
        <v>0.4375</v>
      </c>
      <c r="T99" s="3">
        <v>1.5</v>
      </c>
      <c r="U99" s="13">
        <v>1.5</v>
      </c>
      <c r="V99" s="1" t="s">
        <v>98</v>
      </c>
      <c r="W99" s="1" t="s">
        <v>98</v>
      </c>
      <c r="X99" s="1" t="s">
        <v>98</v>
      </c>
      <c r="Y99" s="3">
        <v>2.29</v>
      </c>
      <c r="Z99" s="18">
        <v>2.6875</v>
      </c>
      <c r="AA99" s="13" t="s">
        <v>98</v>
      </c>
      <c r="AB99" s="1" t="s">
        <v>98</v>
      </c>
      <c r="AC99" s="3">
        <v>3.1</v>
      </c>
      <c r="AD99" s="1" t="s">
        <v>98</v>
      </c>
      <c r="AE99" s="1" t="s">
        <v>98</v>
      </c>
      <c r="AF99" s="3">
        <v>1.1299999999999999</v>
      </c>
      <c r="AG99" s="3">
        <v>4.71</v>
      </c>
      <c r="AH99" s="1" t="s">
        <v>98</v>
      </c>
      <c r="AI99" s="1" t="s">
        <v>98</v>
      </c>
      <c r="AJ99" s="1" t="s">
        <v>98</v>
      </c>
      <c r="AK99" s="1" t="s">
        <v>98</v>
      </c>
      <c r="AL99" s="2">
        <v>17.100000000000001</v>
      </c>
      <c r="AM99" s="1">
        <v>502</v>
      </c>
      <c r="AN99" s="2">
        <v>81.099999999999994</v>
      </c>
      <c r="AO99" s="2">
        <v>45.2</v>
      </c>
      <c r="AP99" s="3">
        <v>3.96</v>
      </c>
      <c r="AQ99" s="1">
        <v>352</v>
      </c>
      <c r="AR99" s="2">
        <v>77</v>
      </c>
      <c r="AS99" s="2">
        <v>49.9</v>
      </c>
      <c r="AT99" s="3">
        <v>3.32</v>
      </c>
      <c r="AU99" s="1" t="s">
        <v>98</v>
      </c>
      <c r="AV99" s="1" t="s">
        <v>98</v>
      </c>
      <c r="AW99" s="1" t="s">
        <v>98</v>
      </c>
      <c r="AX99" s="2">
        <v>18.8</v>
      </c>
      <c r="AY99" s="1">
        <v>105</v>
      </c>
      <c r="AZ99" s="1" t="s">
        <v>98</v>
      </c>
      <c r="BA99" s="1" t="s">
        <v>98</v>
      </c>
      <c r="BB99" s="1" t="s">
        <v>98</v>
      </c>
      <c r="BC99" s="1" t="s">
        <v>98</v>
      </c>
      <c r="BD99" s="1" t="s">
        <v>98</v>
      </c>
      <c r="BE99" s="1" t="s">
        <v>98</v>
      </c>
      <c r="BF99" s="1" t="s">
        <v>98</v>
      </c>
      <c r="BG99" s="3">
        <v>5.68</v>
      </c>
      <c r="BH99" s="14">
        <v>0.82799999999999996</v>
      </c>
      <c r="BI99" s="1" t="s">
        <v>98</v>
      </c>
      <c r="BJ99" s="4" t="s">
        <v>98</v>
      </c>
      <c r="BK99" s="4" t="s">
        <v>98</v>
      </c>
      <c r="BL99" s="4" t="s">
        <v>98</v>
      </c>
      <c r="BM99" s="4" t="s">
        <v>98</v>
      </c>
      <c r="BN99" s="4" t="s">
        <v>98</v>
      </c>
      <c r="BO99" s="4" t="s">
        <v>98</v>
      </c>
      <c r="BP99" s="4" t="s">
        <v>98</v>
      </c>
      <c r="BQ99" s="4" t="s">
        <v>98</v>
      </c>
      <c r="BR99" s="4" t="s">
        <v>98</v>
      </c>
      <c r="BS99" s="4" t="s">
        <v>98</v>
      </c>
      <c r="BT99" s="4" t="s">
        <v>98</v>
      </c>
      <c r="BU99" s="4" t="s">
        <v>98</v>
      </c>
      <c r="BV99" s="4" t="s">
        <v>98</v>
      </c>
      <c r="BW99" s="35" t="s">
        <v>98</v>
      </c>
      <c r="BX99" s="35" t="s">
        <v>98</v>
      </c>
      <c r="BY99" s="2">
        <v>41.5</v>
      </c>
      <c r="BZ99" s="1" t="s">
        <v>98</v>
      </c>
      <c r="CA99" s="2">
        <v>55.6</v>
      </c>
      <c r="CB99" s="2">
        <v>42.499999999999993</v>
      </c>
      <c r="CC99" s="1">
        <v>56.599999999999994</v>
      </c>
      <c r="CD99" s="1" t="s">
        <v>98</v>
      </c>
      <c r="CE99" s="11">
        <v>5.5</v>
      </c>
      <c r="CF99" s="1" t="s">
        <v>98</v>
      </c>
      <c r="CG99" s="4">
        <f>Beams!$B$11/F99</f>
        <v>351.25</v>
      </c>
      <c r="CH99" s="4">
        <f>Beams!$B$9/AO99</f>
        <v>248.6725663716814</v>
      </c>
      <c r="CI99" s="4">
        <f>Beams!$C$9/AS99</f>
        <v>225.250501002004</v>
      </c>
      <c r="CJ99" s="4">
        <f>1.5*Beams!$B$8/(L99*T99)</f>
        <v>797.16312056737593</v>
      </c>
      <c r="CK99" s="45">
        <f xml:space="preserve"> 1.5*Beams!$C$8/((G99-T99)*Q99)</f>
        <v>1599.468741106157</v>
      </c>
      <c r="CL99" s="4">
        <f>Beams!$B$12*T99/AX99</f>
        <v>896.80851063829789</v>
      </c>
      <c r="CM99" s="4">
        <f>Beams!$B$12*Q99/AX99</f>
        <v>496.23404255319139</v>
      </c>
      <c r="CN99" s="4">
        <f t="shared" si="2"/>
        <v>2236.0935194568438</v>
      </c>
      <c r="CO99" s="4">
        <f t="shared" si="3"/>
        <v>3015.7181611370929</v>
      </c>
      <c r="CP99" s="4"/>
      <c r="CQ99" s="3">
        <f>MIN(Beams!$B$21:$B$22)/MAX(CN99:CP99)-1</f>
        <v>5.6319194736881153</v>
      </c>
    </row>
    <row r="100" spans="1:95" x14ac:dyDescent="0.55000000000000004">
      <c r="A100" s="1" t="s">
        <v>680</v>
      </c>
      <c r="B100" s="1" t="s">
        <v>777</v>
      </c>
      <c r="C100" s="1" t="s">
        <v>777</v>
      </c>
      <c r="D100" s="1" t="s">
        <v>100</v>
      </c>
      <c r="E100" s="2">
        <v>97</v>
      </c>
      <c r="F100" s="2">
        <v>28.6</v>
      </c>
      <c r="G100" s="2">
        <v>14.1</v>
      </c>
      <c r="H100" s="11">
        <v>14</v>
      </c>
      <c r="I100" s="1" t="s">
        <v>98</v>
      </c>
      <c r="J100" s="1" t="s">
        <v>98</v>
      </c>
      <c r="K100" s="1" t="s">
        <v>98</v>
      </c>
      <c r="L100" s="2">
        <v>14</v>
      </c>
      <c r="M100" s="11">
        <v>14</v>
      </c>
      <c r="N100" s="11" t="s">
        <v>98</v>
      </c>
      <c r="O100" s="1" t="s">
        <v>98</v>
      </c>
      <c r="P100" s="1" t="s">
        <v>98</v>
      </c>
      <c r="Q100" s="14">
        <v>0.75</v>
      </c>
      <c r="R100" s="11">
        <v>0.75</v>
      </c>
      <c r="S100" s="13">
        <v>0.375</v>
      </c>
      <c r="T100" s="3">
        <v>1.34</v>
      </c>
      <c r="U100" s="13">
        <v>1.3125</v>
      </c>
      <c r="V100" s="1" t="s">
        <v>98</v>
      </c>
      <c r="W100" s="1" t="s">
        <v>98</v>
      </c>
      <c r="X100" s="1" t="s">
        <v>98</v>
      </c>
      <c r="Y100" s="3">
        <v>2.13</v>
      </c>
      <c r="Z100" s="18">
        <v>2.5625</v>
      </c>
      <c r="AA100" s="13" t="s">
        <v>98</v>
      </c>
      <c r="AB100" s="1" t="s">
        <v>98</v>
      </c>
      <c r="AC100" s="3">
        <v>3.02</v>
      </c>
      <c r="AD100" s="1" t="s">
        <v>98</v>
      </c>
      <c r="AE100" s="1" t="s">
        <v>98</v>
      </c>
      <c r="AF100" s="3">
        <v>1.02</v>
      </c>
      <c r="AG100" s="3">
        <v>5.24</v>
      </c>
      <c r="AH100" s="1" t="s">
        <v>98</v>
      </c>
      <c r="AI100" s="1" t="s">
        <v>98</v>
      </c>
      <c r="AJ100" s="1" t="s">
        <v>98</v>
      </c>
      <c r="AK100" s="1" t="s">
        <v>98</v>
      </c>
      <c r="AL100" s="2">
        <v>18.8</v>
      </c>
      <c r="AM100" s="1">
        <v>444</v>
      </c>
      <c r="AN100" s="2">
        <v>71.8</v>
      </c>
      <c r="AO100" s="2">
        <v>40.299999999999997</v>
      </c>
      <c r="AP100" s="3">
        <v>3.94</v>
      </c>
      <c r="AQ100" s="1">
        <v>309</v>
      </c>
      <c r="AR100" s="2">
        <v>67.8</v>
      </c>
      <c r="AS100" s="2">
        <v>44.1</v>
      </c>
      <c r="AT100" s="3">
        <v>3.29</v>
      </c>
      <c r="AU100" s="1" t="s">
        <v>98</v>
      </c>
      <c r="AV100" s="1" t="s">
        <v>98</v>
      </c>
      <c r="AW100" s="1" t="s">
        <v>98</v>
      </c>
      <c r="AX100" s="2">
        <v>13.5</v>
      </c>
      <c r="AY100" s="2">
        <v>74.3</v>
      </c>
      <c r="AZ100" s="1" t="s">
        <v>98</v>
      </c>
      <c r="BA100" s="1" t="s">
        <v>98</v>
      </c>
      <c r="BB100" s="1" t="s">
        <v>98</v>
      </c>
      <c r="BC100" s="1" t="s">
        <v>98</v>
      </c>
      <c r="BD100" s="1" t="s">
        <v>98</v>
      </c>
      <c r="BE100" s="1" t="s">
        <v>98</v>
      </c>
      <c r="BF100" s="1" t="s">
        <v>98</v>
      </c>
      <c r="BG100" s="3">
        <v>5.64</v>
      </c>
      <c r="BH100" s="14">
        <v>0.82699999999999996</v>
      </c>
      <c r="BI100" s="1" t="s">
        <v>98</v>
      </c>
      <c r="BJ100" s="4" t="s">
        <v>98</v>
      </c>
      <c r="BK100" s="4" t="s">
        <v>98</v>
      </c>
      <c r="BL100" s="4" t="s">
        <v>98</v>
      </c>
      <c r="BM100" s="4" t="s">
        <v>98</v>
      </c>
      <c r="BN100" s="4" t="s">
        <v>98</v>
      </c>
      <c r="BO100" s="4" t="s">
        <v>98</v>
      </c>
      <c r="BP100" s="4" t="s">
        <v>98</v>
      </c>
      <c r="BQ100" s="4" t="s">
        <v>98</v>
      </c>
      <c r="BR100" s="4" t="s">
        <v>98</v>
      </c>
      <c r="BS100" s="4" t="s">
        <v>98</v>
      </c>
      <c r="BT100" s="4" t="s">
        <v>98</v>
      </c>
      <c r="BU100" s="4" t="s">
        <v>98</v>
      </c>
      <c r="BV100" s="4" t="s">
        <v>98</v>
      </c>
      <c r="BW100" s="35" t="s">
        <v>98</v>
      </c>
      <c r="BX100" s="35" t="s">
        <v>98</v>
      </c>
      <c r="BY100" s="2">
        <v>41.2</v>
      </c>
      <c r="BZ100" s="1" t="s">
        <v>98</v>
      </c>
      <c r="CA100" s="2">
        <v>55.2</v>
      </c>
      <c r="CB100" s="2">
        <v>42.2</v>
      </c>
      <c r="CC100" s="1">
        <v>56.2</v>
      </c>
      <c r="CD100" s="1" t="s">
        <v>98</v>
      </c>
      <c r="CE100" s="11">
        <v>5.5</v>
      </c>
      <c r="CF100" s="1" t="s">
        <v>98</v>
      </c>
      <c r="CG100" s="4">
        <f>Beams!$B$11/F100</f>
        <v>393.00699300699301</v>
      </c>
      <c r="CH100" s="4">
        <f>Beams!$B$9/AO100</f>
        <v>278.90818858560795</v>
      </c>
      <c r="CI100" s="4">
        <f>Beams!$C$9/AS100</f>
        <v>254.87528344671202</v>
      </c>
      <c r="CJ100" s="4">
        <f>1.5*Beams!$B$8/(L100*T100)</f>
        <v>898.72068230277182</v>
      </c>
      <c r="CK100" s="45">
        <f xml:space="preserve"> 1.5*Beams!$C$8/((G100-T100)*Q100)</f>
        <v>1761.7554858934168</v>
      </c>
      <c r="CL100" s="4">
        <f>Beams!$B$12*T100/AX100</f>
        <v>1115.674074074074</v>
      </c>
      <c r="CM100" s="4">
        <f>Beams!$B$12*Q100/AX100</f>
        <v>624.44444444444446</v>
      </c>
      <c r="CN100" s="4">
        <f t="shared" si="2"/>
        <v>2648.8154105500053</v>
      </c>
      <c r="CO100" s="4">
        <f t="shared" si="3"/>
        <v>3367.5035760793226</v>
      </c>
      <c r="CP100" s="4"/>
      <c r="CQ100" s="3">
        <f>MIN(Beams!$B$21:$B$22)/MAX(CN100:CP100)-1</f>
        <v>4.9391176722328431</v>
      </c>
    </row>
    <row r="101" spans="1:95" x14ac:dyDescent="0.55000000000000004">
      <c r="A101" s="1" t="s">
        <v>680</v>
      </c>
      <c r="B101" s="1" t="s">
        <v>778</v>
      </c>
      <c r="C101" s="1" t="s">
        <v>778</v>
      </c>
      <c r="D101" s="1" t="s">
        <v>100</v>
      </c>
      <c r="E101" s="2">
        <v>89</v>
      </c>
      <c r="F101" s="2">
        <v>26.3</v>
      </c>
      <c r="G101" s="2">
        <v>13.9</v>
      </c>
      <c r="H101" s="11">
        <v>13.875</v>
      </c>
      <c r="I101" s="1" t="s">
        <v>98</v>
      </c>
      <c r="J101" s="1" t="s">
        <v>98</v>
      </c>
      <c r="K101" s="1" t="s">
        <v>98</v>
      </c>
      <c r="L101" s="2">
        <v>14.1</v>
      </c>
      <c r="M101" s="11">
        <v>14.125</v>
      </c>
      <c r="N101" s="11" t="s">
        <v>98</v>
      </c>
      <c r="O101" s="1" t="s">
        <v>98</v>
      </c>
      <c r="P101" s="1" t="s">
        <v>98</v>
      </c>
      <c r="Q101" s="14">
        <v>0.72499999999999998</v>
      </c>
      <c r="R101" s="11">
        <v>0.75</v>
      </c>
      <c r="S101" s="13">
        <v>0.375</v>
      </c>
      <c r="T101" s="3">
        <v>1.19</v>
      </c>
      <c r="U101" s="13">
        <v>1.1875</v>
      </c>
      <c r="V101" s="1" t="s">
        <v>98</v>
      </c>
      <c r="W101" s="1" t="s">
        <v>98</v>
      </c>
      <c r="X101" s="1" t="s">
        <v>98</v>
      </c>
      <c r="Y101" s="3">
        <v>1.98</v>
      </c>
      <c r="Z101" s="18">
        <v>2.375</v>
      </c>
      <c r="AA101" s="13" t="s">
        <v>98</v>
      </c>
      <c r="AB101" s="1" t="s">
        <v>98</v>
      </c>
      <c r="AC101" s="3">
        <v>3.04</v>
      </c>
      <c r="AD101" s="1" t="s">
        <v>98</v>
      </c>
      <c r="AE101" s="1" t="s">
        <v>98</v>
      </c>
      <c r="AF101" s="14">
        <v>0.93200000000000005</v>
      </c>
      <c r="AG101" s="3">
        <v>5.92</v>
      </c>
      <c r="AH101" s="1" t="s">
        <v>98</v>
      </c>
      <c r="AI101" s="1" t="s">
        <v>98</v>
      </c>
      <c r="AJ101" s="1" t="s">
        <v>98</v>
      </c>
      <c r="AK101" s="1" t="s">
        <v>98</v>
      </c>
      <c r="AL101" s="2">
        <v>19.2</v>
      </c>
      <c r="AM101" s="1">
        <v>414</v>
      </c>
      <c r="AN101" s="2">
        <v>67.7</v>
      </c>
      <c r="AO101" s="2">
        <v>38.200000000000003</v>
      </c>
      <c r="AP101" s="3">
        <v>3.97</v>
      </c>
      <c r="AQ101" s="1">
        <v>278</v>
      </c>
      <c r="AR101" s="2">
        <v>60.8</v>
      </c>
      <c r="AS101" s="2">
        <v>39.4</v>
      </c>
      <c r="AT101" s="3">
        <v>3.25</v>
      </c>
      <c r="AU101" s="1" t="s">
        <v>98</v>
      </c>
      <c r="AV101" s="1" t="s">
        <v>98</v>
      </c>
      <c r="AW101" s="1" t="s">
        <v>98</v>
      </c>
      <c r="AX101" s="2">
        <v>10</v>
      </c>
      <c r="AY101" s="2">
        <v>57.7</v>
      </c>
      <c r="AZ101" s="1" t="s">
        <v>98</v>
      </c>
      <c r="BA101" s="1" t="s">
        <v>98</v>
      </c>
      <c r="BB101" s="1" t="s">
        <v>98</v>
      </c>
      <c r="BC101" s="1" t="s">
        <v>98</v>
      </c>
      <c r="BD101" s="1" t="s">
        <v>98</v>
      </c>
      <c r="BE101" s="1" t="s">
        <v>98</v>
      </c>
      <c r="BF101" s="1" t="s">
        <v>98</v>
      </c>
      <c r="BG101" s="3">
        <v>5.69</v>
      </c>
      <c r="BH101" s="14">
        <v>0.81499999999999995</v>
      </c>
      <c r="BI101" s="1" t="s">
        <v>98</v>
      </c>
      <c r="BJ101" s="4" t="s">
        <v>98</v>
      </c>
      <c r="BK101" s="4" t="s">
        <v>98</v>
      </c>
      <c r="BL101" s="4" t="s">
        <v>98</v>
      </c>
      <c r="BM101" s="4" t="s">
        <v>98</v>
      </c>
      <c r="BN101" s="4" t="s">
        <v>98</v>
      </c>
      <c r="BO101" s="4" t="s">
        <v>98</v>
      </c>
      <c r="BP101" s="4" t="s">
        <v>98</v>
      </c>
      <c r="BQ101" s="4" t="s">
        <v>98</v>
      </c>
      <c r="BR101" s="4" t="s">
        <v>98</v>
      </c>
      <c r="BS101" s="4" t="s">
        <v>98</v>
      </c>
      <c r="BT101" s="4" t="s">
        <v>98</v>
      </c>
      <c r="BU101" s="4" t="s">
        <v>98</v>
      </c>
      <c r="BV101" s="4" t="s">
        <v>98</v>
      </c>
      <c r="BW101" s="35" t="s">
        <v>98</v>
      </c>
      <c r="BX101" s="35" t="s">
        <v>98</v>
      </c>
      <c r="BY101" s="2">
        <v>40.9</v>
      </c>
      <c r="BZ101" s="1" t="s">
        <v>98</v>
      </c>
      <c r="CA101" s="2">
        <v>55</v>
      </c>
      <c r="CB101" s="2">
        <v>41.9</v>
      </c>
      <c r="CC101" s="2">
        <v>56</v>
      </c>
      <c r="CD101" s="1" t="s">
        <v>98</v>
      </c>
      <c r="CE101" s="11">
        <v>5.5</v>
      </c>
      <c r="CF101" s="1" t="s">
        <v>98</v>
      </c>
      <c r="CG101" s="4">
        <f>Beams!$B$11/F101</f>
        <v>427.37642585551328</v>
      </c>
      <c r="CH101" s="4">
        <f>Beams!$B$9/AO101</f>
        <v>294.24083769633506</v>
      </c>
      <c r="CI101" s="4">
        <f>Beams!$C$9/AS101</f>
        <v>285.2791878172589</v>
      </c>
      <c r="CJ101" s="4">
        <f>1.5*Beams!$B$8/(L101*T101)</f>
        <v>1004.8274629000537</v>
      </c>
      <c r="CK101" s="45">
        <f xml:space="preserve"> 1.5*Beams!$C$8/((G101-T101)*Q101)</f>
        <v>1829.675248921566</v>
      </c>
      <c r="CL101" s="4">
        <f>Beams!$B$12*T101/AX101</f>
        <v>1337.56</v>
      </c>
      <c r="CM101" s="4">
        <f>Beams!$B$12*Q101/AX101</f>
        <v>814.9</v>
      </c>
      <c r="CN101" s="4">
        <f t="shared" si="2"/>
        <v>3067.5846223330459</v>
      </c>
      <c r="CO101" s="4">
        <f t="shared" si="3"/>
        <v>3612.3622525057317</v>
      </c>
      <c r="CP101" s="4"/>
      <c r="CQ101" s="3">
        <f>MIN(Beams!$B$21:$B$22)/MAX(CN101:CP101)-1</f>
        <v>4.5365432927240086</v>
      </c>
    </row>
    <row r="102" spans="1:95" x14ac:dyDescent="0.55000000000000004">
      <c r="A102" s="1" t="s">
        <v>680</v>
      </c>
      <c r="B102" s="1" t="s">
        <v>779</v>
      </c>
      <c r="C102" s="1" t="s">
        <v>779</v>
      </c>
      <c r="D102" s="1" t="s">
        <v>100</v>
      </c>
      <c r="E102" s="2">
        <v>80.5</v>
      </c>
      <c r="F102" s="2">
        <v>23.8</v>
      </c>
      <c r="G102" s="2">
        <v>13.8</v>
      </c>
      <c r="H102" s="11">
        <v>13.75</v>
      </c>
      <c r="I102" s="1" t="s">
        <v>98</v>
      </c>
      <c r="J102" s="1" t="s">
        <v>98</v>
      </c>
      <c r="K102" s="1" t="s">
        <v>98</v>
      </c>
      <c r="L102" s="2">
        <v>14</v>
      </c>
      <c r="M102" s="11">
        <v>14</v>
      </c>
      <c r="N102" s="11" t="s">
        <v>98</v>
      </c>
      <c r="O102" s="1" t="s">
        <v>98</v>
      </c>
      <c r="P102" s="1" t="s">
        <v>98</v>
      </c>
      <c r="Q102" s="14">
        <v>0.66</v>
      </c>
      <c r="R102" s="11">
        <v>0.6875</v>
      </c>
      <c r="S102" s="13">
        <v>0.375</v>
      </c>
      <c r="T102" s="3">
        <v>1.08</v>
      </c>
      <c r="U102" s="13">
        <v>1.0625</v>
      </c>
      <c r="V102" s="1" t="s">
        <v>98</v>
      </c>
      <c r="W102" s="1" t="s">
        <v>98</v>
      </c>
      <c r="X102" s="1" t="s">
        <v>98</v>
      </c>
      <c r="Y102" s="3">
        <v>1.87</v>
      </c>
      <c r="Z102" s="18">
        <v>2.3125</v>
      </c>
      <c r="AA102" s="13" t="s">
        <v>98</v>
      </c>
      <c r="AB102" s="1" t="s">
        <v>98</v>
      </c>
      <c r="AC102" s="3">
        <v>2.98</v>
      </c>
      <c r="AD102" s="1" t="s">
        <v>98</v>
      </c>
      <c r="AE102" s="1" t="s">
        <v>98</v>
      </c>
      <c r="AF102" s="14">
        <v>0.84899999999999998</v>
      </c>
      <c r="AG102" s="3">
        <v>6.49</v>
      </c>
      <c r="AH102" s="1" t="s">
        <v>98</v>
      </c>
      <c r="AI102" s="1" t="s">
        <v>98</v>
      </c>
      <c r="AJ102" s="1" t="s">
        <v>98</v>
      </c>
      <c r="AK102" s="1" t="s">
        <v>98</v>
      </c>
      <c r="AL102" s="2">
        <v>20.9</v>
      </c>
      <c r="AM102" s="1">
        <v>372</v>
      </c>
      <c r="AN102" s="2">
        <v>60.8</v>
      </c>
      <c r="AO102" s="2">
        <v>34.4</v>
      </c>
      <c r="AP102" s="3">
        <v>3.95</v>
      </c>
      <c r="AQ102" s="1">
        <v>248</v>
      </c>
      <c r="AR102" s="2">
        <v>54.5</v>
      </c>
      <c r="AS102" s="2">
        <v>35.4</v>
      </c>
      <c r="AT102" s="3">
        <v>3.23</v>
      </c>
      <c r="AU102" s="1" t="s">
        <v>98</v>
      </c>
      <c r="AV102" s="1" t="s">
        <v>98</v>
      </c>
      <c r="AW102" s="1" t="s">
        <v>98</v>
      </c>
      <c r="AX102" s="3">
        <v>7.53</v>
      </c>
      <c r="AY102" s="2">
        <v>42.7</v>
      </c>
      <c r="AZ102" s="1" t="s">
        <v>98</v>
      </c>
      <c r="BA102" s="1" t="s">
        <v>98</v>
      </c>
      <c r="BB102" s="1" t="s">
        <v>98</v>
      </c>
      <c r="BC102" s="1" t="s">
        <v>98</v>
      </c>
      <c r="BD102" s="1" t="s">
        <v>98</v>
      </c>
      <c r="BE102" s="1" t="s">
        <v>98</v>
      </c>
      <c r="BF102" s="1" t="s">
        <v>98</v>
      </c>
      <c r="BG102" s="3">
        <v>5.66</v>
      </c>
      <c r="BH102" s="14">
        <v>0.81399999999999995</v>
      </c>
      <c r="BI102" s="1" t="s">
        <v>98</v>
      </c>
      <c r="BJ102" s="4" t="s">
        <v>98</v>
      </c>
      <c r="BK102" s="4" t="s">
        <v>98</v>
      </c>
      <c r="BL102" s="4" t="s">
        <v>98</v>
      </c>
      <c r="BM102" s="4" t="s">
        <v>98</v>
      </c>
      <c r="BN102" s="4" t="s">
        <v>98</v>
      </c>
      <c r="BO102" s="4" t="s">
        <v>98</v>
      </c>
      <c r="BP102" s="4" t="s">
        <v>98</v>
      </c>
      <c r="BQ102" s="4" t="s">
        <v>98</v>
      </c>
      <c r="BR102" s="4" t="s">
        <v>98</v>
      </c>
      <c r="BS102" s="4" t="s">
        <v>98</v>
      </c>
      <c r="BT102" s="4" t="s">
        <v>98</v>
      </c>
      <c r="BU102" s="4" t="s">
        <v>98</v>
      </c>
      <c r="BV102" s="4" t="s">
        <v>98</v>
      </c>
      <c r="BW102" s="35" t="s">
        <v>98</v>
      </c>
      <c r="BX102" s="35" t="s">
        <v>98</v>
      </c>
      <c r="BY102" s="2">
        <v>40.6</v>
      </c>
      <c r="BZ102" s="1" t="s">
        <v>98</v>
      </c>
      <c r="CA102" s="2">
        <v>54.6</v>
      </c>
      <c r="CB102" s="2">
        <v>41.6</v>
      </c>
      <c r="CC102" s="1">
        <v>55.6</v>
      </c>
      <c r="CD102" s="1" t="s">
        <v>98</v>
      </c>
      <c r="CE102" s="11">
        <v>5.5</v>
      </c>
      <c r="CF102" s="1" t="s">
        <v>98</v>
      </c>
      <c r="CG102" s="4">
        <f>Beams!$B$11/F102</f>
        <v>472.26890756302521</v>
      </c>
      <c r="CH102" s="4">
        <f>Beams!$B$9/AO102</f>
        <v>326.74418604651163</v>
      </c>
      <c r="CI102" s="4">
        <f>Beams!$C$9/AS102</f>
        <v>317.5141242937853</v>
      </c>
      <c r="CJ102" s="4">
        <f>1.5*Beams!$B$8/(L102*T102)</f>
        <v>1115.0793650793651</v>
      </c>
      <c r="CK102" s="45">
        <f xml:space="preserve"> 1.5*Beams!$C$8/((G102-T102)*Q102)</f>
        <v>2008.2904516866779</v>
      </c>
      <c r="CL102" s="4">
        <f>Beams!$B$12*T102/AX102</f>
        <v>1612.1115537848607</v>
      </c>
      <c r="CM102" s="4">
        <f>Beams!$B$12*Q102/AX102</f>
        <v>985.17928286852589</v>
      </c>
      <c r="CN102" s="4">
        <f t="shared" si="2"/>
        <v>3574.0103504517506</v>
      </c>
      <c r="CO102" s="4">
        <f t="shared" si="3"/>
        <v>4032.1283835595568</v>
      </c>
      <c r="CP102" s="4"/>
      <c r="CQ102" s="3">
        <f>MIN(Beams!$B$21:$B$22)/MAX(CN102:CP102)-1</f>
        <v>3.9601595230814626</v>
      </c>
    </row>
    <row r="103" spans="1:95" x14ac:dyDescent="0.55000000000000004">
      <c r="A103" s="1" t="s">
        <v>680</v>
      </c>
      <c r="B103" s="1" t="s">
        <v>780</v>
      </c>
      <c r="C103" s="1" t="s">
        <v>780</v>
      </c>
      <c r="D103" s="1" t="s">
        <v>100</v>
      </c>
      <c r="E103" s="2">
        <v>73</v>
      </c>
      <c r="F103" s="2">
        <v>21.6</v>
      </c>
      <c r="G103" s="2">
        <v>13.7</v>
      </c>
      <c r="H103" s="11">
        <v>13.625</v>
      </c>
      <c r="I103" s="1" t="s">
        <v>98</v>
      </c>
      <c r="J103" s="1" t="s">
        <v>98</v>
      </c>
      <c r="K103" s="1" t="s">
        <v>98</v>
      </c>
      <c r="L103" s="2">
        <v>14</v>
      </c>
      <c r="M103" s="11">
        <v>14</v>
      </c>
      <c r="N103" s="11" t="s">
        <v>98</v>
      </c>
      <c r="O103" s="1" t="s">
        <v>98</v>
      </c>
      <c r="P103" s="1" t="s">
        <v>98</v>
      </c>
      <c r="Q103" s="14">
        <v>0.60499999999999998</v>
      </c>
      <c r="R103" s="11">
        <v>0.625</v>
      </c>
      <c r="S103" s="13">
        <v>0.3125</v>
      </c>
      <c r="T103" s="14">
        <v>0.97499999999999998</v>
      </c>
      <c r="U103" s="13">
        <v>1</v>
      </c>
      <c r="V103" s="1" t="s">
        <v>98</v>
      </c>
      <c r="W103" s="1" t="s">
        <v>98</v>
      </c>
      <c r="X103" s="1" t="s">
        <v>98</v>
      </c>
      <c r="Y103" s="3">
        <v>1.76</v>
      </c>
      <c r="Z103" s="18">
        <v>2.1875</v>
      </c>
      <c r="AA103" s="13" t="s">
        <v>98</v>
      </c>
      <c r="AB103" s="1" t="s">
        <v>98</v>
      </c>
      <c r="AC103" s="3">
        <v>2.94</v>
      </c>
      <c r="AD103" s="1" t="s">
        <v>98</v>
      </c>
      <c r="AE103" s="1" t="s">
        <v>98</v>
      </c>
      <c r="AF103" s="14">
        <v>0.77200000000000002</v>
      </c>
      <c r="AG103" s="3">
        <v>7.16</v>
      </c>
      <c r="AH103" s="1" t="s">
        <v>98</v>
      </c>
      <c r="AI103" s="1" t="s">
        <v>98</v>
      </c>
      <c r="AJ103" s="1" t="s">
        <v>98</v>
      </c>
      <c r="AK103" s="1" t="s">
        <v>98</v>
      </c>
      <c r="AL103" s="2">
        <v>22.6</v>
      </c>
      <c r="AM103" s="1">
        <v>336</v>
      </c>
      <c r="AN103" s="2">
        <v>55</v>
      </c>
      <c r="AO103" s="2">
        <v>31.2</v>
      </c>
      <c r="AP103" s="3">
        <v>3.95</v>
      </c>
      <c r="AQ103" s="1">
        <v>222</v>
      </c>
      <c r="AR103" s="2">
        <v>48.8</v>
      </c>
      <c r="AS103" s="2">
        <v>31.7</v>
      </c>
      <c r="AT103" s="3">
        <v>3.2</v>
      </c>
      <c r="AU103" s="1" t="s">
        <v>98</v>
      </c>
      <c r="AV103" s="1" t="s">
        <v>98</v>
      </c>
      <c r="AW103" s="1" t="s">
        <v>98</v>
      </c>
      <c r="AX103" s="3">
        <v>5.62</v>
      </c>
      <c r="AY103" s="2">
        <v>31.7</v>
      </c>
      <c r="AZ103" s="1" t="s">
        <v>98</v>
      </c>
      <c r="BA103" s="1" t="s">
        <v>98</v>
      </c>
      <c r="BB103" s="1" t="s">
        <v>98</v>
      </c>
      <c r="BC103" s="1" t="s">
        <v>98</v>
      </c>
      <c r="BD103" s="1" t="s">
        <v>98</v>
      </c>
      <c r="BE103" s="1" t="s">
        <v>98</v>
      </c>
      <c r="BF103" s="1" t="s">
        <v>98</v>
      </c>
      <c r="BG103" s="3">
        <v>5.64</v>
      </c>
      <c r="BH103" s="14">
        <v>0.81200000000000006</v>
      </c>
      <c r="BI103" s="1" t="s">
        <v>98</v>
      </c>
      <c r="BJ103" s="4" t="s">
        <v>98</v>
      </c>
      <c r="BK103" s="4" t="s">
        <v>98</v>
      </c>
      <c r="BL103" s="4" t="s">
        <v>98</v>
      </c>
      <c r="BM103" s="4" t="s">
        <v>98</v>
      </c>
      <c r="BN103" s="4" t="s">
        <v>98</v>
      </c>
      <c r="BO103" s="4" t="s">
        <v>98</v>
      </c>
      <c r="BP103" s="4" t="s">
        <v>98</v>
      </c>
      <c r="BQ103" s="4" t="s">
        <v>98</v>
      </c>
      <c r="BR103" s="4" t="s">
        <v>98</v>
      </c>
      <c r="BS103" s="4" t="s">
        <v>98</v>
      </c>
      <c r="BT103" s="4" t="s">
        <v>98</v>
      </c>
      <c r="BU103" s="4" t="s">
        <v>98</v>
      </c>
      <c r="BV103" s="4" t="s">
        <v>98</v>
      </c>
      <c r="BW103" s="35" t="s">
        <v>98</v>
      </c>
      <c r="BX103" s="35" t="s">
        <v>98</v>
      </c>
      <c r="BY103" s="2">
        <v>40.4</v>
      </c>
      <c r="BZ103" s="1" t="s">
        <v>98</v>
      </c>
      <c r="CA103" s="2">
        <v>54.4</v>
      </c>
      <c r="CB103" s="2">
        <v>41.4</v>
      </c>
      <c r="CC103" s="1">
        <v>55.4</v>
      </c>
      <c r="CD103" s="1" t="s">
        <v>98</v>
      </c>
      <c r="CE103" s="11">
        <v>5.5</v>
      </c>
      <c r="CF103" s="1" t="s">
        <v>98</v>
      </c>
      <c r="CG103" s="4">
        <f>Beams!$B$11/F103</f>
        <v>520.37037037037032</v>
      </c>
      <c r="CH103" s="4">
        <f>Beams!$B$9/AO103</f>
        <v>360.25641025641028</v>
      </c>
      <c r="CI103" s="4">
        <f>Beams!$C$9/AS103</f>
        <v>354.57413249211356</v>
      </c>
      <c r="CJ103" s="4">
        <f>1.5*Beams!$B$8/(L103*T103)</f>
        <v>1235.164835164835</v>
      </c>
      <c r="CK103" s="45">
        <f xml:space="preserve"> 1.5*Beams!$C$8/((G103-T103)*Q103)</f>
        <v>2190.0014612999075</v>
      </c>
      <c r="CL103" s="4">
        <f>Beams!$B$12*T103/AX103</f>
        <v>1950</v>
      </c>
      <c r="CM103" s="4">
        <f>Beams!$B$12*Q103/AX103</f>
        <v>1210</v>
      </c>
      <c r="CN103" s="4">
        <f t="shared" si="2"/>
        <v>4184.5092670291788</v>
      </c>
      <c r="CO103" s="4">
        <f t="shared" si="3"/>
        <v>4506.2557070429257</v>
      </c>
      <c r="CP103" s="4"/>
      <c r="CQ103" s="3">
        <f>MIN(Beams!$B$21:$B$22)/MAX(CN103:CP103)-1</f>
        <v>3.4382745454816428</v>
      </c>
    </row>
    <row r="104" spans="1:95" x14ac:dyDescent="0.55000000000000004">
      <c r="A104" s="1" t="s">
        <v>680</v>
      </c>
      <c r="B104" s="1" t="s">
        <v>781</v>
      </c>
      <c r="C104" s="1" t="s">
        <v>781</v>
      </c>
      <c r="D104" s="1" t="s">
        <v>100</v>
      </c>
      <c r="E104" s="2">
        <v>64.5</v>
      </c>
      <c r="F104" s="2">
        <v>18.899999999999999</v>
      </c>
      <c r="G104" s="2">
        <v>13.8</v>
      </c>
      <c r="H104" s="11">
        <v>13.75</v>
      </c>
      <c r="I104" s="1" t="s">
        <v>98</v>
      </c>
      <c r="J104" s="1" t="s">
        <v>98</v>
      </c>
      <c r="K104" s="1" t="s">
        <v>98</v>
      </c>
      <c r="L104" s="2">
        <v>10</v>
      </c>
      <c r="M104" s="11">
        <v>10</v>
      </c>
      <c r="N104" s="11" t="s">
        <v>98</v>
      </c>
      <c r="O104" s="1" t="s">
        <v>98</v>
      </c>
      <c r="P104" s="1" t="s">
        <v>98</v>
      </c>
      <c r="Q104" s="14">
        <v>0.61</v>
      </c>
      <c r="R104" s="11">
        <v>0.625</v>
      </c>
      <c r="S104" s="13">
        <v>0.3125</v>
      </c>
      <c r="T104" s="3">
        <v>1.1000000000000001</v>
      </c>
      <c r="U104" s="13">
        <v>1.125</v>
      </c>
      <c r="V104" s="1" t="s">
        <v>98</v>
      </c>
      <c r="W104" s="1" t="s">
        <v>98</v>
      </c>
      <c r="X104" s="1" t="s">
        <v>98</v>
      </c>
      <c r="Y104" s="3">
        <v>1.7</v>
      </c>
      <c r="Z104" s="18">
        <v>2.3125</v>
      </c>
      <c r="AA104" s="13" t="s">
        <v>98</v>
      </c>
      <c r="AB104" s="1" t="s">
        <v>98</v>
      </c>
      <c r="AC104" s="3">
        <v>3.39</v>
      </c>
      <c r="AD104" s="1" t="s">
        <v>98</v>
      </c>
      <c r="AE104" s="1" t="s">
        <v>98</v>
      </c>
      <c r="AF104" s="14">
        <v>0.94499999999999995</v>
      </c>
      <c r="AG104" s="3">
        <v>4.55</v>
      </c>
      <c r="AH104" s="1" t="s">
        <v>98</v>
      </c>
      <c r="AI104" s="1" t="s">
        <v>98</v>
      </c>
      <c r="AJ104" s="1" t="s">
        <v>98</v>
      </c>
      <c r="AK104" s="1" t="s">
        <v>98</v>
      </c>
      <c r="AL104" s="2">
        <v>22.6</v>
      </c>
      <c r="AM104" s="1">
        <v>323</v>
      </c>
      <c r="AN104" s="2">
        <v>55.1</v>
      </c>
      <c r="AO104" s="2">
        <v>31</v>
      </c>
      <c r="AP104" s="3">
        <v>4.13</v>
      </c>
      <c r="AQ104" s="2">
        <v>92.2</v>
      </c>
      <c r="AR104" s="2">
        <v>28.8</v>
      </c>
      <c r="AS104" s="2">
        <v>18.399999999999999</v>
      </c>
      <c r="AT104" s="3">
        <v>2.21</v>
      </c>
      <c r="AU104" s="1" t="s">
        <v>98</v>
      </c>
      <c r="AV104" s="1" t="s">
        <v>98</v>
      </c>
      <c r="AW104" s="1" t="s">
        <v>98</v>
      </c>
      <c r="AX104" s="3">
        <v>5.55</v>
      </c>
      <c r="AY104" s="2">
        <v>24</v>
      </c>
      <c r="AZ104" s="1" t="s">
        <v>98</v>
      </c>
      <c r="BA104" s="1" t="s">
        <v>98</v>
      </c>
      <c r="BB104" s="1" t="s">
        <v>98</v>
      </c>
      <c r="BC104" s="1" t="s">
        <v>98</v>
      </c>
      <c r="BD104" s="1" t="s">
        <v>98</v>
      </c>
      <c r="BE104" s="1" t="s">
        <v>98</v>
      </c>
      <c r="BF104" s="1" t="s">
        <v>98</v>
      </c>
      <c r="BG104" s="3">
        <v>5.48</v>
      </c>
      <c r="BH104" s="14">
        <v>0.73199999999999998</v>
      </c>
      <c r="BI104" s="1" t="s">
        <v>98</v>
      </c>
      <c r="BJ104" s="4" t="s">
        <v>98</v>
      </c>
      <c r="BK104" s="4" t="s">
        <v>98</v>
      </c>
      <c r="BL104" s="4" t="s">
        <v>98</v>
      </c>
      <c r="BM104" s="4" t="s">
        <v>98</v>
      </c>
      <c r="BN104" s="4" t="s">
        <v>98</v>
      </c>
      <c r="BO104" s="4" t="s">
        <v>98</v>
      </c>
      <c r="BP104" s="4" t="s">
        <v>98</v>
      </c>
      <c r="BQ104" s="4" t="s">
        <v>98</v>
      </c>
      <c r="BR104" s="4" t="s">
        <v>98</v>
      </c>
      <c r="BS104" s="4" t="s">
        <v>98</v>
      </c>
      <c r="BT104" s="4" t="s">
        <v>98</v>
      </c>
      <c r="BU104" s="4" t="s">
        <v>98</v>
      </c>
      <c r="BV104" s="4" t="s">
        <v>98</v>
      </c>
      <c r="BW104" s="35" t="s">
        <v>98</v>
      </c>
      <c r="BX104" s="35" t="s">
        <v>98</v>
      </c>
      <c r="BY104" s="2">
        <v>36.6</v>
      </c>
      <c r="BZ104" s="1" t="s">
        <v>98</v>
      </c>
      <c r="CA104" s="2">
        <v>46.6</v>
      </c>
      <c r="CB104" s="2">
        <v>37.6</v>
      </c>
      <c r="CC104" s="1">
        <v>47.6</v>
      </c>
      <c r="CD104" s="1" t="s">
        <v>98</v>
      </c>
      <c r="CE104" s="11">
        <v>5.5</v>
      </c>
      <c r="CF104" s="1" t="s">
        <v>98</v>
      </c>
      <c r="CG104" s="4">
        <f>Beams!$B$11/F104</f>
        <v>594.70899470899474</v>
      </c>
      <c r="CH104" s="4">
        <f>Beams!$B$9/AO104</f>
        <v>362.58064516129031</v>
      </c>
      <c r="CI104" s="4">
        <f>Beams!$C$9/AS104</f>
        <v>610.86956521739137</v>
      </c>
      <c r="CJ104" s="4">
        <f>1.5*Beams!$B$8/(L104*T104)</f>
        <v>1532.7272727272727</v>
      </c>
      <c r="CK104" s="45">
        <f xml:space="preserve"> 1.5*Beams!$C$8/((G104-T104)*Q104)</f>
        <v>2176.3263198657542</v>
      </c>
      <c r="CL104" s="4">
        <f>Beams!$B$12*T104/AX104</f>
        <v>2227.7477477477482</v>
      </c>
      <c r="CM104" s="4">
        <f>Beams!$B$12*Q104/AX104</f>
        <v>1235.3873873873874</v>
      </c>
      <c r="CN104" s="4">
        <f t="shared" si="2"/>
        <v>4939.1762524709175</v>
      </c>
      <c r="CO104" s="4">
        <f t="shared" si="3"/>
        <v>4609.4314220812494</v>
      </c>
      <c r="CP104" s="4"/>
      <c r="CQ104" s="3">
        <f>MIN(Beams!$B$21:$B$22)/MAX(CN104:CP104)-1</f>
        <v>3.0492582118312983</v>
      </c>
    </row>
    <row r="105" spans="1:95" x14ac:dyDescent="0.55000000000000004">
      <c r="A105" s="1" t="s">
        <v>680</v>
      </c>
      <c r="B105" s="1" t="s">
        <v>782</v>
      </c>
      <c r="C105" s="1" t="s">
        <v>782</v>
      </c>
      <c r="D105" s="1" t="s">
        <v>100</v>
      </c>
      <c r="E105" s="2">
        <v>57</v>
      </c>
      <c r="F105" s="2">
        <v>16.8</v>
      </c>
      <c r="G105" s="2">
        <v>13.6</v>
      </c>
      <c r="H105" s="11">
        <v>13.5</v>
      </c>
      <c r="I105" s="1" t="s">
        <v>98</v>
      </c>
      <c r="J105" s="1" t="s">
        <v>98</v>
      </c>
      <c r="K105" s="1" t="s">
        <v>98</v>
      </c>
      <c r="L105" s="2">
        <v>10.1</v>
      </c>
      <c r="M105" s="11">
        <v>10.125</v>
      </c>
      <c r="N105" s="11" t="s">
        <v>98</v>
      </c>
      <c r="O105" s="1" t="s">
        <v>98</v>
      </c>
      <c r="P105" s="1" t="s">
        <v>98</v>
      </c>
      <c r="Q105" s="14">
        <v>0.56999999999999995</v>
      </c>
      <c r="R105" s="11">
        <v>0.5625</v>
      </c>
      <c r="S105" s="13">
        <v>0.3125</v>
      </c>
      <c r="T105" s="14">
        <v>0.93</v>
      </c>
      <c r="U105" s="13">
        <v>0.9375</v>
      </c>
      <c r="V105" s="1" t="s">
        <v>98</v>
      </c>
      <c r="W105" s="1" t="s">
        <v>98</v>
      </c>
      <c r="X105" s="1" t="s">
        <v>98</v>
      </c>
      <c r="Y105" s="3">
        <v>1.53</v>
      </c>
      <c r="Z105" s="18">
        <v>2.125</v>
      </c>
      <c r="AA105" s="13" t="s">
        <v>98</v>
      </c>
      <c r="AB105" s="1" t="s">
        <v>98</v>
      </c>
      <c r="AC105" s="3">
        <v>3.42</v>
      </c>
      <c r="AD105" s="1" t="s">
        <v>98</v>
      </c>
      <c r="AE105" s="1" t="s">
        <v>98</v>
      </c>
      <c r="AF105" s="14">
        <v>0.83199999999999996</v>
      </c>
      <c r="AG105" s="3">
        <v>5.41</v>
      </c>
      <c r="AH105" s="1" t="s">
        <v>98</v>
      </c>
      <c r="AI105" s="1" t="s">
        <v>98</v>
      </c>
      <c r="AJ105" s="1" t="s">
        <v>98</v>
      </c>
      <c r="AK105" s="1" t="s">
        <v>98</v>
      </c>
      <c r="AL105" s="2">
        <v>23.9</v>
      </c>
      <c r="AM105" s="1">
        <v>289</v>
      </c>
      <c r="AN105" s="2">
        <v>50.4</v>
      </c>
      <c r="AO105" s="2">
        <v>28.3</v>
      </c>
      <c r="AP105" s="3">
        <v>4.1500000000000004</v>
      </c>
      <c r="AQ105" s="2">
        <v>79.3</v>
      </c>
      <c r="AR105" s="2">
        <v>24.6</v>
      </c>
      <c r="AS105" s="2">
        <v>15.8</v>
      </c>
      <c r="AT105" s="3">
        <v>2.1800000000000002</v>
      </c>
      <c r="AU105" s="1" t="s">
        <v>98</v>
      </c>
      <c r="AV105" s="1" t="s">
        <v>98</v>
      </c>
      <c r="AW105" s="1" t="s">
        <v>98</v>
      </c>
      <c r="AX105" s="3">
        <v>3.65</v>
      </c>
      <c r="AY105" s="2">
        <v>17.5</v>
      </c>
      <c r="AZ105" s="1" t="s">
        <v>98</v>
      </c>
      <c r="BA105" s="1" t="s">
        <v>98</v>
      </c>
      <c r="BB105" s="1" t="s">
        <v>98</v>
      </c>
      <c r="BC105" s="1" t="s">
        <v>98</v>
      </c>
      <c r="BD105" s="1" t="s">
        <v>98</v>
      </c>
      <c r="BE105" s="1" t="s">
        <v>98</v>
      </c>
      <c r="BF105" s="1" t="s">
        <v>98</v>
      </c>
      <c r="BG105" s="3">
        <v>5.54</v>
      </c>
      <c r="BH105" s="14">
        <v>0.71599999999999997</v>
      </c>
      <c r="BI105" s="1" t="s">
        <v>98</v>
      </c>
      <c r="BJ105" s="4" t="s">
        <v>98</v>
      </c>
      <c r="BK105" s="4" t="s">
        <v>98</v>
      </c>
      <c r="BL105" s="4" t="s">
        <v>98</v>
      </c>
      <c r="BM105" s="4" t="s">
        <v>98</v>
      </c>
      <c r="BN105" s="4" t="s">
        <v>98</v>
      </c>
      <c r="BO105" s="4" t="s">
        <v>98</v>
      </c>
      <c r="BP105" s="4" t="s">
        <v>98</v>
      </c>
      <c r="BQ105" s="4" t="s">
        <v>98</v>
      </c>
      <c r="BR105" s="4" t="s">
        <v>98</v>
      </c>
      <c r="BS105" s="4" t="s">
        <v>98</v>
      </c>
      <c r="BT105" s="4" t="s">
        <v>98</v>
      </c>
      <c r="BU105" s="4" t="s">
        <v>98</v>
      </c>
      <c r="BV105" s="4" t="s">
        <v>98</v>
      </c>
      <c r="BW105" s="35" t="s">
        <v>98</v>
      </c>
      <c r="BX105" s="35" t="s">
        <v>98</v>
      </c>
      <c r="BY105" s="2">
        <v>36.299999999999997</v>
      </c>
      <c r="BZ105" s="1" t="s">
        <v>98</v>
      </c>
      <c r="CA105" s="2">
        <v>46.4</v>
      </c>
      <c r="CB105" s="2">
        <v>37.299999999999997</v>
      </c>
      <c r="CC105" s="1">
        <v>47.4</v>
      </c>
      <c r="CD105" s="1" t="s">
        <v>98</v>
      </c>
      <c r="CE105" s="11">
        <v>5.5</v>
      </c>
      <c r="CF105" s="1" t="s">
        <v>98</v>
      </c>
      <c r="CG105" s="4">
        <f>Beams!$B$11/F105</f>
        <v>669.04761904761904</v>
      </c>
      <c r="CH105" s="4">
        <f>Beams!$B$9/AO105</f>
        <v>397.17314487632507</v>
      </c>
      <c r="CI105" s="4">
        <f>Beams!$C$9/AS105</f>
        <v>711.39240506329111</v>
      </c>
      <c r="CJ105" s="4">
        <f>1.5*Beams!$B$8/(L105*T105)</f>
        <v>1794.9536889172787</v>
      </c>
      <c r="CK105" s="45">
        <f xml:space="preserve"> 1.5*Beams!$C$8/((G105-T105)*Q105)</f>
        <v>2334.5656960079759</v>
      </c>
      <c r="CL105" s="4">
        <f>Beams!$B$12*T105/AX105</f>
        <v>2863.8904109589043</v>
      </c>
      <c r="CM105" s="4">
        <f>Beams!$B$12*Q105/AX105</f>
        <v>1755.2876712328766</v>
      </c>
      <c r="CN105" s="4">
        <f t="shared" si="2"/>
        <v>6118.0952650785994</v>
      </c>
      <c r="CO105" s="4">
        <f t="shared" si="3"/>
        <v>5362.2387089568156</v>
      </c>
      <c r="CP105" s="4"/>
      <c r="CQ105" s="3">
        <f>MIN(Beams!$B$21:$B$22)/MAX(CN105:CP105)-1</f>
        <v>2.268991268272293</v>
      </c>
    </row>
    <row r="106" spans="1:95" x14ac:dyDescent="0.55000000000000004">
      <c r="A106" s="1" t="s">
        <v>680</v>
      </c>
      <c r="B106" s="1" t="s">
        <v>783</v>
      </c>
      <c r="C106" s="1" t="s">
        <v>783</v>
      </c>
      <c r="D106" s="1" t="s">
        <v>100</v>
      </c>
      <c r="E106" s="2">
        <v>51</v>
      </c>
      <c r="F106" s="2">
        <v>15</v>
      </c>
      <c r="G106" s="2">
        <v>13.5</v>
      </c>
      <c r="H106" s="11">
        <v>13.5</v>
      </c>
      <c r="I106" s="1" t="s">
        <v>98</v>
      </c>
      <c r="J106" s="1" t="s">
        <v>98</v>
      </c>
      <c r="K106" s="1" t="s">
        <v>98</v>
      </c>
      <c r="L106" s="2">
        <v>10</v>
      </c>
      <c r="M106" s="11">
        <v>10</v>
      </c>
      <c r="N106" s="11" t="s">
        <v>98</v>
      </c>
      <c r="O106" s="1" t="s">
        <v>98</v>
      </c>
      <c r="P106" s="1" t="s">
        <v>98</v>
      </c>
      <c r="Q106" s="14">
        <v>0.51500000000000001</v>
      </c>
      <c r="R106" s="11">
        <v>0.5</v>
      </c>
      <c r="S106" s="13">
        <v>0.25</v>
      </c>
      <c r="T106" s="14">
        <v>0.83</v>
      </c>
      <c r="U106" s="13">
        <v>0.8125</v>
      </c>
      <c r="V106" s="1" t="s">
        <v>98</v>
      </c>
      <c r="W106" s="1" t="s">
        <v>98</v>
      </c>
      <c r="X106" s="1" t="s">
        <v>98</v>
      </c>
      <c r="Y106" s="3">
        <v>1.43</v>
      </c>
      <c r="Z106" s="18">
        <v>2.0625</v>
      </c>
      <c r="AA106" s="13" t="s">
        <v>98</v>
      </c>
      <c r="AB106" s="1" t="s">
        <v>98</v>
      </c>
      <c r="AC106" s="3">
        <v>3.37</v>
      </c>
      <c r="AD106" s="1" t="s">
        <v>98</v>
      </c>
      <c r="AE106" s="1" t="s">
        <v>98</v>
      </c>
      <c r="AF106" s="14">
        <v>0.75</v>
      </c>
      <c r="AG106" s="3">
        <v>6.03</v>
      </c>
      <c r="AH106" s="1" t="s">
        <v>98</v>
      </c>
      <c r="AI106" s="1" t="s">
        <v>98</v>
      </c>
      <c r="AJ106" s="1" t="s">
        <v>98</v>
      </c>
      <c r="AK106" s="1" t="s">
        <v>98</v>
      </c>
      <c r="AL106" s="2">
        <v>26.2</v>
      </c>
      <c r="AM106" s="1">
        <v>258</v>
      </c>
      <c r="AN106" s="2">
        <v>45</v>
      </c>
      <c r="AO106" s="2">
        <v>25.3</v>
      </c>
      <c r="AP106" s="3">
        <v>4.1399999999999997</v>
      </c>
      <c r="AQ106" s="2">
        <v>69.599999999999994</v>
      </c>
      <c r="AR106" s="2">
        <v>21.7</v>
      </c>
      <c r="AS106" s="2">
        <v>13.9</v>
      </c>
      <c r="AT106" s="3">
        <v>2.15</v>
      </c>
      <c r="AU106" s="1" t="s">
        <v>98</v>
      </c>
      <c r="AV106" s="1" t="s">
        <v>98</v>
      </c>
      <c r="AW106" s="1" t="s">
        <v>98</v>
      </c>
      <c r="AX106" s="3">
        <v>2.63</v>
      </c>
      <c r="AY106" s="2">
        <v>12.6</v>
      </c>
      <c r="AZ106" s="1" t="s">
        <v>98</v>
      </c>
      <c r="BA106" s="1" t="s">
        <v>98</v>
      </c>
      <c r="BB106" s="1" t="s">
        <v>98</v>
      </c>
      <c r="BC106" s="1" t="s">
        <v>98</v>
      </c>
      <c r="BD106" s="1" t="s">
        <v>98</v>
      </c>
      <c r="BE106" s="1" t="s">
        <v>98</v>
      </c>
      <c r="BF106" s="1" t="s">
        <v>98</v>
      </c>
      <c r="BG106" s="3">
        <v>5.53</v>
      </c>
      <c r="BH106" s="14">
        <v>0.71299999999999997</v>
      </c>
      <c r="BI106" s="1" t="s">
        <v>98</v>
      </c>
      <c r="BJ106" s="4" t="s">
        <v>98</v>
      </c>
      <c r="BK106" s="4" t="s">
        <v>98</v>
      </c>
      <c r="BL106" s="4" t="s">
        <v>98</v>
      </c>
      <c r="BM106" s="4" t="s">
        <v>98</v>
      </c>
      <c r="BN106" s="4" t="s">
        <v>98</v>
      </c>
      <c r="BO106" s="4" t="s">
        <v>98</v>
      </c>
      <c r="BP106" s="4" t="s">
        <v>98</v>
      </c>
      <c r="BQ106" s="4" t="s">
        <v>98</v>
      </c>
      <c r="BR106" s="4" t="s">
        <v>98</v>
      </c>
      <c r="BS106" s="4" t="s">
        <v>98</v>
      </c>
      <c r="BT106" s="4" t="s">
        <v>98</v>
      </c>
      <c r="BU106" s="4" t="s">
        <v>98</v>
      </c>
      <c r="BV106" s="4" t="s">
        <v>98</v>
      </c>
      <c r="BW106" s="35" t="s">
        <v>98</v>
      </c>
      <c r="BX106" s="35" t="s">
        <v>98</v>
      </c>
      <c r="BY106" s="2">
        <v>36</v>
      </c>
      <c r="BZ106" s="1" t="s">
        <v>98</v>
      </c>
      <c r="CA106" s="2">
        <v>46</v>
      </c>
      <c r="CB106" s="2">
        <v>37</v>
      </c>
      <c r="CC106" s="2">
        <v>47</v>
      </c>
      <c r="CD106" s="1" t="s">
        <v>98</v>
      </c>
      <c r="CE106" s="11">
        <v>5.5</v>
      </c>
      <c r="CF106" s="1" t="s">
        <v>98</v>
      </c>
      <c r="CG106" s="4">
        <f>Beams!$B$11/F106</f>
        <v>749.33333333333337</v>
      </c>
      <c r="CH106" s="4">
        <f>Beams!$B$9/AO106</f>
        <v>444.26877470355731</v>
      </c>
      <c r="CI106" s="4">
        <f>Beams!$C$9/AS106</f>
        <v>808.63309352517979</v>
      </c>
      <c r="CJ106" s="4">
        <f>1.5*Beams!$B$8/(L106*T106)</f>
        <v>2031.3253012048194</v>
      </c>
      <c r="CK106" s="45">
        <f xml:space="preserve"> 1.5*Beams!$C$8/((G106-T106)*Q106)</f>
        <v>2583.8882460670798</v>
      </c>
      <c r="CL106" s="4">
        <f>Beams!$B$12*T106/AX106</f>
        <v>3547.2243346007604</v>
      </c>
      <c r="CM106" s="4">
        <f>Beams!$B$12*Q106/AX106</f>
        <v>2200.9885931558938</v>
      </c>
      <c r="CN106" s="4">
        <f t="shared" si="2"/>
        <v>7357.7302668873554</v>
      </c>
      <c r="CO106" s="4">
        <f t="shared" si="3"/>
        <v>6210.5904363814088</v>
      </c>
      <c r="CP106" s="4"/>
      <c r="CQ106" s="3">
        <f>MIN(Beams!$B$21:$B$22)/MAX(CN106:CP106)-1</f>
        <v>1.7182295727811292</v>
      </c>
    </row>
    <row r="107" spans="1:95" x14ac:dyDescent="0.55000000000000004">
      <c r="A107" s="1" t="s">
        <v>680</v>
      </c>
      <c r="B107" s="1" t="s">
        <v>784</v>
      </c>
      <c r="C107" s="1" t="s">
        <v>784</v>
      </c>
      <c r="D107" s="1" t="s">
        <v>100</v>
      </c>
      <c r="E107" s="2">
        <v>47</v>
      </c>
      <c r="F107" s="2">
        <v>13.8</v>
      </c>
      <c r="G107" s="2">
        <v>13.5</v>
      </c>
      <c r="H107" s="11">
        <v>13.5</v>
      </c>
      <c r="I107" s="1" t="s">
        <v>98</v>
      </c>
      <c r="J107" s="1" t="s">
        <v>98</v>
      </c>
      <c r="K107" s="1" t="s">
        <v>98</v>
      </c>
      <c r="L107" s="2">
        <v>10</v>
      </c>
      <c r="M107" s="11">
        <v>10</v>
      </c>
      <c r="N107" s="11" t="s">
        <v>98</v>
      </c>
      <c r="O107" s="1" t="s">
        <v>98</v>
      </c>
      <c r="P107" s="1" t="s">
        <v>98</v>
      </c>
      <c r="Q107" s="14">
        <v>0.49</v>
      </c>
      <c r="R107" s="11">
        <v>0.5</v>
      </c>
      <c r="S107" s="13">
        <v>0.25</v>
      </c>
      <c r="T107" s="14">
        <v>0.745</v>
      </c>
      <c r="U107" s="13">
        <v>0.75</v>
      </c>
      <c r="V107" s="1" t="s">
        <v>98</v>
      </c>
      <c r="W107" s="1" t="s">
        <v>98</v>
      </c>
      <c r="X107" s="1" t="s">
        <v>98</v>
      </c>
      <c r="Y107" s="3">
        <v>1.34</v>
      </c>
      <c r="Z107" s="18">
        <v>1.9375</v>
      </c>
      <c r="AA107" s="13" t="s">
        <v>98</v>
      </c>
      <c r="AB107" s="1" t="s">
        <v>98</v>
      </c>
      <c r="AC107" s="3">
        <v>3.41</v>
      </c>
      <c r="AD107" s="1" t="s">
        <v>98</v>
      </c>
      <c r="AE107" s="1" t="s">
        <v>98</v>
      </c>
      <c r="AF107" s="14">
        <v>0.69199999999999995</v>
      </c>
      <c r="AG107" s="3">
        <v>6.7</v>
      </c>
      <c r="AH107" s="1" t="s">
        <v>98</v>
      </c>
      <c r="AI107" s="1" t="s">
        <v>98</v>
      </c>
      <c r="AJ107" s="1" t="s">
        <v>98</v>
      </c>
      <c r="AK107" s="1" t="s">
        <v>98</v>
      </c>
      <c r="AL107" s="2">
        <v>27.6</v>
      </c>
      <c r="AM107" s="1">
        <v>239</v>
      </c>
      <c r="AN107" s="2">
        <v>42.4</v>
      </c>
      <c r="AO107" s="2">
        <v>23.8</v>
      </c>
      <c r="AP107" s="3">
        <v>4.16</v>
      </c>
      <c r="AQ107" s="2">
        <v>62</v>
      </c>
      <c r="AR107" s="2">
        <v>19.399999999999999</v>
      </c>
      <c r="AS107" s="2">
        <v>12.4</v>
      </c>
      <c r="AT107" s="3">
        <v>2.12</v>
      </c>
      <c r="AU107" s="1" t="s">
        <v>98</v>
      </c>
      <c r="AV107" s="1" t="s">
        <v>98</v>
      </c>
      <c r="AW107" s="1" t="s">
        <v>98</v>
      </c>
      <c r="AX107" s="3">
        <v>2.0099999999999998</v>
      </c>
      <c r="AY107" s="2">
        <v>10.199999999999999</v>
      </c>
      <c r="AZ107" s="1" t="s">
        <v>98</v>
      </c>
      <c r="BA107" s="1" t="s">
        <v>98</v>
      </c>
      <c r="BB107" s="1" t="s">
        <v>98</v>
      </c>
      <c r="BC107" s="1" t="s">
        <v>98</v>
      </c>
      <c r="BD107" s="1" t="s">
        <v>98</v>
      </c>
      <c r="BE107" s="1" t="s">
        <v>98</v>
      </c>
      <c r="BF107" s="1" t="s">
        <v>98</v>
      </c>
      <c r="BG107" s="3">
        <v>5.57</v>
      </c>
      <c r="BH107" s="14">
        <v>0.70199999999999996</v>
      </c>
      <c r="BI107" s="1" t="s">
        <v>98</v>
      </c>
      <c r="BJ107" s="4" t="s">
        <v>98</v>
      </c>
      <c r="BK107" s="4" t="s">
        <v>98</v>
      </c>
      <c r="BL107" s="4" t="s">
        <v>98</v>
      </c>
      <c r="BM107" s="4" t="s">
        <v>98</v>
      </c>
      <c r="BN107" s="4" t="s">
        <v>98</v>
      </c>
      <c r="BO107" s="4" t="s">
        <v>98</v>
      </c>
      <c r="BP107" s="4" t="s">
        <v>98</v>
      </c>
      <c r="BQ107" s="4" t="s">
        <v>98</v>
      </c>
      <c r="BR107" s="4" t="s">
        <v>98</v>
      </c>
      <c r="BS107" s="4" t="s">
        <v>98</v>
      </c>
      <c r="BT107" s="4" t="s">
        <v>98</v>
      </c>
      <c r="BU107" s="4" t="s">
        <v>98</v>
      </c>
      <c r="BV107" s="4" t="s">
        <v>98</v>
      </c>
      <c r="BW107" s="35" t="s">
        <v>98</v>
      </c>
      <c r="BX107" s="35" t="s">
        <v>98</v>
      </c>
      <c r="BY107" s="2">
        <v>36</v>
      </c>
      <c r="BZ107" s="1" t="s">
        <v>98</v>
      </c>
      <c r="CA107" s="2">
        <v>46</v>
      </c>
      <c r="CB107" s="2">
        <v>37</v>
      </c>
      <c r="CC107" s="2">
        <v>47</v>
      </c>
      <c r="CD107" s="1" t="s">
        <v>98</v>
      </c>
      <c r="CE107" s="11">
        <v>5.5</v>
      </c>
      <c r="CF107" s="1" t="s">
        <v>98</v>
      </c>
      <c r="CG107" s="4">
        <f>Beams!$B$11/F107</f>
        <v>814.49275362318838</v>
      </c>
      <c r="CH107" s="4">
        <f>Beams!$B$9/AO107</f>
        <v>472.26890756302521</v>
      </c>
      <c r="CI107" s="4">
        <f>Beams!$C$9/AS107</f>
        <v>906.45161290322574</v>
      </c>
      <c r="CJ107" s="4">
        <f>1.5*Beams!$B$8/(L107*T107)</f>
        <v>2263.0872483221474</v>
      </c>
      <c r="CK107" s="45">
        <f xml:space="preserve"> 1.5*Beams!$C$8/((G107-T107)*Q107)</f>
        <v>2697.6215809726477</v>
      </c>
      <c r="CL107" s="4">
        <f>Beams!$B$12*T107/AX107</f>
        <v>4166.0696517412935</v>
      </c>
      <c r="CM107" s="4">
        <f>Beams!$B$12*Q107/AX107</f>
        <v>2740.0995024875624</v>
      </c>
      <c r="CN107" s="4">
        <f t="shared" si="2"/>
        <v>8499.6050011560255</v>
      </c>
      <c r="CO107" s="4">
        <f t="shared" si="3"/>
        <v>7011.8547402686536</v>
      </c>
      <c r="CP107" s="4"/>
      <c r="CQ107" s="3">
        <f>MIN(Beams!$B$21:$B$22)/MAX(CN107:CP107)-1</f>
        <v>1.3530505237925543</v>
      </c>
    </row>
    <row r="108" spans="1:95" x14ac:dyDescent="0.55000000000000004">
      <c r="A108" s="1" t="s">
        <v>680</v>
      </c>
      <c r="B108" s="1" t="s">
        <v>785</v>
      </c>
      <c r="C108" s="1" t="s">
        <v>785</v>
      </c>
      <c r="D108" s="1" t="s">
        <v>100</v>
      </c>
      <c r="E108" s="2">
        <v>42</v>
      </c>
      <c r="F108" s="2">
        <v>12.4</v>
      </c>
      <c r="G108" s="2">
        <v>13.4</v>
      </c>
      <c r="H108" s="11">
        <v>13.375</v>
      </c>
      <c r="I108" s="1" t="s">
        <v>98</v>
      </c>
      <c r="J108" s="1" t="s">
        <v>98</v>
      </c>
      <c r="K108" s="1" t="s">
        <v>98</v>
      </c>
      <c r="L108" s="2">
        <v>10</v>
      </c>
      <c r="M108" s="11">
        <v>10</v>
      </c>
      <c r="N108" s="11" t="s">
        <v>98</v>
      </c>
      <c r="O108" s="1" t="s">
        <v>98</v>
      </c>
      <c r="P108" s="1" t="s">
        <v>98</v>
      </c>
      <c r="Q108" s="14">
        <v>0.46</v>
      </c>
      <c r="R108" s="11">
        <v>0.4375</v>
      </c>
      <c r="S108" s="13">
        <v>0.25</v>
      </c>
      <c r="T108" s="14">
        <v>0.64</v>
      </c>
      <c r="U108" s="13">
        <v>0.625</v>
      </c>
      <c r="V108" s="1" t="s">
        <v>98</v>
      </c>
      <c r="W108" s="1" t="s">
        <v>98</v>
      </c>
      <c r="X108" s="1" t="s">
        <v>98</v>
      </c>
      <c r="Y108" s="3">
        <v>1.24</v>
      </c>
      <c r="Z108" s="18">
        <v>1.875</v>
      </c>
      <c r="AA108" s="13" t="s">
        <v>98</v>
      </c>
      <c r="AB108" s="1" t="s">
        <v>98</v>
      </c>
      <c r="AC108" s="3">
        <v>3.48</v>
      </c>
      <c r="AD108" s="1" t="s">
        <v>98</v>
      </c>
      <c r="AE108" s="1" t="s">
        <v>98</v>
      </c>
      <c r="AF108" s="14">
        <v>0.621</v>
      </c>
      <c r="AG108" s="3">
        <v>7.78</v>
      </c>
      <c r="AH108" s="1" t="s">
        <v>98</v>
      </c>
      <c r="AI108" s="1" t="s">
        <v>98</v>
      </c>
      <c r="AJ108" s="1" t="s">
        <v>98</v>
      </c>
      <c r="AK108" s="1" t="s">
        <v>98</v>
      </c>
      <c r="AL108" s="2">
        <v>29.1</v>
      </c>
      <c r="AM108" s="1">
        <v>216</v>
      </c>
      <c r="AN108" s="2">
        <v>39.200000000000003</v>
      </c>
      <c r="AO108" s="2">
        <v>21.9</v>
      </c>
      <c r="AP108" s="3">
        <v>4.18</v>
      </c>
      <c r="AQ108" s="2">
        <v>52.8</v>
      </c>
      <c r="AR108" s="2">
        <v>16.600000000000001</v>
      </c>
      <c r="AS108" s="2">
        <v>10.6</v>
      </c>
      <c r="AT108" s="3">
        <v>2.0699999999999998</v>
      </c>
      <c r="AU108" s="1" t="s">
        <v>98</v>
      </c>
      <c r="AV108" s="1" t="s">
        <v>98</v>
      </c>
      <c r="AW108" s="1" t="s">
        <v>98</v>
      </c>
      <c r="AX108" s="3">
        <v>1.4</v>
      </c>
      <c r="AY108" s="3">
        <v>7.79</v>
      </c>
      <c r="AZ108" s="1" t="s">
        <v>98</v>
      </c>
      <c r="BA108" s="1" t="s">
        <v>98</v>
      </c>
      <c r="BB108" s="1" t="s">
        <v>98</v>
      </c>
      <c r="BC108" s="1" t="s">
        <v>98</v>
      </c>
      <c r="BD108" s="1" t="s">
        <v>98</v>
      </c>
      <c r="BE108" s="1" t="s">
        <v>98</v>
      </c>
      <c r="BF108" s="1" t="s">
        <v>98</v>
      </c>
      <c r="BG108" s="3">
        <v>5.63</v>
      </c>
      <c r="BH108" s="14">
        <v>0.68500000000000005</v>
      </c>
      <c r="BI108" s="1" t="s">
        <v>98</v>
      </c>
      <c r="BJ108" s="4" t="s">
        <v>98</v>
      </c>
      <c r="BK108" s="4" t="s">
        <v>98</v>
      </c>
      <c r="BL108" s="4" t="s">
        <v>98</v>
      </c>
      <c r="BM108" s="4" t="s">
        <v>98</v>
      </c>
      <c r="BN108" s="4" t="s">
        <v>98</v>
      </c>
      <c r="BO108" s="4" t="s">
        <v>98</v>
      </c>
      <c r="BP108" s="4" t="s">
        <v>98</v>
      </c>
      <c r="BQ108" s="4" t="s">
        <v>98</v>
      </c>
      <c r="BR108" s="4" t="s">
        <v>98</v>
      </c>
      <c r="BS108" s="4" t="s">
        <v>98</v>
      </c>
      <c r="BT108" s="4" t="s">
        <v>98</v>
      </c>
      <c r="BU108" s="4" t="s">
        <v>98</v>
      </c>
      <c r="BV108" s="4" t="s">
        <v>98</v>
      </c>
      <c r="BW108" s="35" t="s">
        <v>98</v>
      </c>
      <c r="BX108" s="35" t="s">
        <v>98</v>
      </c>
      <c r="BY108" s="2">
        <v>35.799999999999997</v>
      </c>
      <c r="BZ108" s="1" t="s">
        <v>98</v>
      </c>
      <c r="CA108" s="2">
        <v>45.8</v>
      </c>
      <c r="CB108" s="2">
        <v>36.799999999999997</v>
      </c>
      <c r="CC108" s="1">
        <v>46.8</v>
      </c>
      <c r="CD108" s="1" t="s">
        <v>98</v>
      </c>
      <c r="CE108" s="11">
        <v>5.5</v>
      </c>
      <c r="CF108" s="1" t="s">
        <v>98</v>
      </c>
      <c r="CG108" s="4">
        <f>Beams!$B$11/F108</f>
        <v>906.45161290322574</v>
      </c>
      <c r="CH108" s="4">
        <f>Beams!$B$9/AO108</f>
        <v>513.24200913242009</v>
      </c>
      <c r="CI108" s="4">
        <f>Beams!$C$9/AS108</f>
        <v>1060.3773584905662</v>
      </c>
      <c r="CJ108" s="4">
        <f>1.5*Beams!$B$8/(L108*T108)</f>
        <v>2634.375</v>
      </c>
      <c r="CK108" s="45">
        <f xml:space="preserve"> 1.5*Beams!$C$8/((G108-T108)*Q108)</f>
        <v>2872.4274226523103</v>
      </c>
      <c r="CL108" s="4">
        <f>Beams!$B$12*T108/AX108</f>
        <v>5138.2857142857147</v>
      </c>
      <c r="CM108" s="4">
        <f>Beams!$B$12*Q108/AX108</f>
        <v>3693.1428571428578</v>
      </c>
      <c r="CN108" s="4">
        <f t="shared" si="2"/>
        <v>10304.19755416312</v>
      </c>
      <c r="CO108" s="4">
        <f t="shared" si="3"/>
        <v>8474.7378988060245</v>
      </c>
      <c r="CP108" s="4"/>
      <c r="CQ108" s="3">
        <f>MIN(Beams!$B$21:$B$22)/MAX(CN108:CP108)-1</f>
        <v>0.94095657569371483</v>
      </c>
    </row>
    <row r="109" spans="1:95" x14ac:dyDescent="0.55000000000000004">
      <c r="A109" s="1" t="s">
        <v>680</v>
      </c>
      <c r="B109" s="1" t="s">
        <v>786</v>
      </c>
      <c r="C109" s="1" t="s">
        <v>786</v>
      </c>
      <c r="D109" s="1" t="s">
        <v>94</v>
      </c>
      <c r="E109" s="4">
        <v>185</v>
      </c>
      <c r="F109" s="2">
        <v>54.5</v>
      </c>
      <c r="G109" s="2">
        <v>14</v>
      </c>
      <c r="H109" s="11">
        <v>14</v>
      </c>
      <c r="I109" s="1" t="s">
        <v>98</v>
      </c>
      <c r="J109" s="1" t="s">
        <v>98</v>
      </c>
      <c r="K109" s="1" t="s">
        <v>98</v>
      </c>
      <c r="L109" s="2">
        <v>13.7</v>
      </c>
      <c r="M109" s="11">
        <v>13.625</v>
      </c>
      <c r="N109" s="11" t="s">
        <v>98</v>
      </c>
      <c r="O109" s="1" t="s">
        <v>98</v>
      </c>
      <c r="P109" s="1" t="s">
        <v>98</v>
      </c>
      <c r="Q109" s="3">
        <v>1.52</v>
      </c>
      <c r="R109" s="11">
        <v>1.5</v>
      </c>
      <c r="S109" s="13">
        <v>0.75</v>
      </c>
      <c r="T109" s="3">
        <v>2.72</v>
      </c>
      <c r="U109" s="13">
        <v>2.75</v>
      </c>
      <c r="V109" s="1" t="s">
        <v>98</v>
      </c>
      <c r="W109" s="1" t="s">
        <v>98</v>
      </c>
      <c r="X109" s="1" t="s">
        <v>98</v>
      </c>
      <c r="Y109" s="3">
        <v>3.22</v>
      </c>
      <c r="Z109" s="18">
        <v>4</v>
      </c>
      <c r="AA109" s="13" t="s">
        <v>98</v>
      </c>
      <c r="AB109" s="1" t="s">
        <v>98</v>
      </c>
      <c r="AC109" s="3">
        <v>3.57</v>
      </c>
      <c r="AD109" s="1" t="s">
        <v>98</v>
      </c>
      <c r="AE109" s="1" t="s">
        <v>98</v>
      </c>
      <c r="AF109" s="3">
        <v>1.99</v>
      </c>
      <c r="AG109" s="3">
        <v>2.5099999999999998</v>
      </c>
      <c r="AH109" s="1" t="s">
        <v>98</v>
      </c>
      <c r="AI109" s="1" t="s">
        <v>98</v>
      </c>
      <c r="AJ109" s="1" t="s">
        <v>98</v>
      </c>
      <c r="AK109" s="1" t="s">
        <v>98</v>
      </c>
      <c r="AL109" s="3">
        <v>9.1999999999999993</v>
      </c>
      <c r="AM109" s="1">
        <v>779</v>
      </c>
      <c r="AN109" s="1">
        <v>140</v>
      </c>
      <c r="AO109" s="2">
        <v>74.7</v>
      </c>
      <c r="AP109" s="3">
        <v>3.78</v>
      </c>
      <c r="AQ109" s="1">
        <v>581</v>
      </c>
      <c r="AR109" s="1">
        <v>133</v>
      </c>
      <c r="AS109" s="2">
        <v>85.1</v>
      </c>
      <c r="AT109" s="3">
        <v>3.27</v>
      </c>
      <c r="AU109" s="1" t="s">
        <v>98</v>
      </c>
      <c r="AV109" s="1" t="s">
        <v>98</v>
      </c>
      <c r="AW109" s="1" t="s">
        <v>98</v>
      </c>
      <c r="AX109" s="1">
        <v>100</v>
      </c>
      <c r="AY109" s="1">
        <v>553</v>
      </c>
      <c r="AZ109" s="1" t="s">
        <v>98</v>
      </c>
      <c r="BA109" s="1" t="s">
        <v>98</v>
      </c>
      <c r="BB109" s="1" t="s">
        <v>98</v>
      </c>
      <c r="BC109" s="1" t="s">
        <v>98</v>
      </c>
      <c r="BD109" s="1" t="s">
        <v>98</v>
      </c>
      <c r="BE109" s="1" t="s">
        <v>98</v>
      </c>
      <c r="BF109" s="1" t="s">
        <v>98</v>
      </c>
      <c r="BG109" s="3">
        <v>5.47</v>
      </c>
      <c r="BH109" s="14">
        <v>0.83699999999999997</v>
      </c>
      <c r="BI109" s="1" t="s">
        <v>98</v>
      </c>
      <c r="BJ109" s="4" t="s">
        <v>98</v>
      </c>
      <c r="BK109" s="4" t="s">
        <v>98</v>
      </c>
      <c r="BL109" s="4" t="s">
        <v>98</v>
      </c>
      <c r="BM109" s="4" t="s">
        <v>98</v>
      </c>
      <c r="BN109" s="4" t="s">
        <v>98</v>
      </c>
      <c r="BO109" s="4" t="s">
        <v>98</v>
      </c>
      <c r="BP109" s="4" t="s">
        <v>98</v>
      </c>
      <c r="BQ109" s="4" t="s">
        <v>98</v>
      </c>
      <c r="BR109" s="4" t="s">
        <v>98</v>
      </c>
      <c r="BS109" s="4" t="s">
        <v>98</v>
      </c>
      <c r="BT109" s="4" t="s">
        <v>98</v>
      </c>
      <c r="BU109" s="4" t="s">
        <v>98</v>
      </c>
      <c r="BV109" s="4" t="s">
        <v>98</v>
      </c>
      <c r="BW109" s="35" t="s">
        <v>98</v>
      </c>
      <c r="BX109" s="35" t="s">
        <v>98</v>
      </c>
      <c r="BY109" s="2">
        <v>40.700000000000003</v>
      </c>
      <c r="BZ109" s="1" t="s">
        <v>98</v>
      </c>
      <c r="CA109" s="2">
        <v>54.4</v>
      </c>
      <c r="CB109" s="2">
        <v>41.7</v>
      </c>
      <c r="CC109" s="1">
        <v>55.4</v>
      </c>
      <c r="CD109" s="1" t="s">
        <v>98</v>
      </c>
      <c r="CE109" s="11">
        <v>5.5</v>
      </c>
      <c r="CF109" s="1" t="s">
        <v>98</v>
      </c>
      <c r="CG109" s="4">
        <f>Beams!$B$11/F109</f>
        <v>206.23853211009174</v>
      </c>
      <c r="CH109" s="4">
        <f>Beams!$B$9/AO109</f>
        <v>150.46854082998661</v>
      </c>
      <c r="CI109" s="4">
        <f>Beams!$C$9/AS109</f>
        <v>132.07990599294948</v>
      </c>
      <c r="CJ109" s="4">
        <f>1.5*Beams!$B$8/(L109*T109)</f>
        <v>452.44740231859163</v>
      </c>
      <c r="CK109" s="45">
        <f xml:space="preserve"> 1.5*Beams!$C$8/((G109-T109)*Q109)</f>
        <v>983.3426651735723</v>
      </c>
      <c r="CL109" s="4">
        <f>Beams!$B$12*T109/AX109</f>
        <v>305.72800000000001</v>
      </c>
      <c r="CM109" s="4">
        <f>Beams!$B$12*Q109/AX109</f>
        <v>170.84799999999998</v>
      </c>
      <c r="CN109" s="4">
        <f t="shared" si="2"/>
        <v>1064.6349122215563</v>
      </c>
      <c r="CO109" s="4">
        <f t="shared" si="3"/>
        <v>1796.4877454462273</v>
      </c>
      <c r="CP109" s="4"/>
      <c r="CQ109" s="3">
        <f>MIN(Beams!$B$21:$B$22)/MAX(CN109:CP109)-1</f>
        <v>10.132834081777844</v>
      </c>
    </row>
    <row r="110" spans="1:95" x14ac:dyDescent="0.55000000000000004">
      <c r="A110" s="1" t="s">
        <v>680</v>
      </c>
      <c r="B110" s="1" t="s">
        <v>787</v>
      </c>
      <c r="C110" s="1" t="s">
        <v>787</v>
      </c>
      <c r="D110" s="1" t="s">
        <v>94</v>
      </c>
      <c r="E110" s="2">
        <v>167.5</v>
      </c>
      <c r="F110" s="2">
        <v>49.1</v>
      </c>
      <c r="G110" s="2">
        <v>13.8</v>
      </c>
      <c r="H110" s="11">
        <v>13.75</v>
      </c>
      <c r="I110" s="1" t="s">
        <v>98</v>
      </c>
      <c r="J110" s="1" t="s">
        <v>98</v>
      </c>
      <c r="K110" s="1" t="s">
        <v>98</v>
      </c>
      <c r="L110" s="2">
        <v>13.5</v>
      </c>
      <c r="M110" s="11">
        <v>13.5</v>
      </c>
      <c r="N110" s="11" t="s">
        <v>98</v>
      </c>
      <c r="O110" s="1" t="s">
        <v>98</v>
      </c>
      <c r="P110" s="1" t="s">
        <v>98</v>
      </c>
      <c r="Q110" s="3">
        <v>1.38</v>
      </c>
      <c r="R110" s="11">
        <v>1.375</v>
      </c>
      <c r="S110" s="13">
        <v>0.6875</v>
      </c>
      <c r="T110" s="3">
        <v>2.48</v>
      </c>
      <c r="U110" s="13">
        <v>2.5</v>
      </c>
      <c r="V110" s="1" t="s">
        <v>98</v>
      </c>
      <c r="W110" s="1" t="s">
        <v>98</v>
      </c>
      <c r="X110" s="1" t="s">
        <v>98</v>
      </c>
      <c r="Y110" s="3">
        <v>2.98</v>
      </c>
      <c r="Z110" s="18">
        <v>3.75</v>
      </c>
      <c r="AA110" s="13" t="s">
        <v>98</v>
      </c>
      <c r="AB110" s="1" t="s">
        <v>98</v>
      </c>
      <c r="AC110" s="3">
        <v>3.42</v>
      </c>
      <c r="AD110" s="1" t="s">
        <v>98</v>
      </c>
      <c r="AE110" s="1" t="s">
        <v>98</v>
      </c>
      <c r="AF110" s="3">
        <v>1.82</v>
      </c>
      <c r="AG110" s="3">
        <v>2.73</v>
      </c>
      <c r="AH110" s="1" t="s">
        <v>98</v>
      </c>
      <c r="AI110" s="1" t="s">
        <v>98</v>
      </c>
      <c r="AJ110" s="1" t="s">
        <v>98</v>
      </c>
      <c r="AK110" s="1" t="s">
        <v>98</v>
      </c>
      <c r="AL110" s="2">
        <v>10</v>
      </c>
      <c r="AM110" s="1">
        <v>686</v>
      </c>
      <c r="AN110" s="1">
        <v>123</v>
      </c>
      <c r="AO110" s="2">
        <v>66.3</v>
      </c>
      <c r="AP110" s="3">
        <v>3.73</v>
      </c>
      <c r="AQ110" s="1">
        <v>513</v>
      </c>
      <c r="AR110" s="1">
        <v>119</v>
      </c>
      <c r="AS110" s="2">
        <v>75.900000000000006</v>
      </c>
      <c r="AT110" s="3">
        <v>3.23</v>
      </c>
      <c r="AU110" s="1" t="s">
        <v>98</v>
      </c>
      <c r="AV110" s="1" t="s">
        <v>98</v>
      </c>
      <c r="AW110" s="1" t="s">
        <v>98</v>
      </c>
      <c r="AX110" s="2">
        <v>75.599999999999994</v>
      </c>
      <c r="AY110" s="1">
        <v>405</v>
      </c>
      <c r="AZ110" s="1" t="s">
        <v>98</v>
      </c>
      <c r="BA110" s="1" t="s">
        <v>98</v>
      </c>
      <c r="BB110" s="1" t="s">
        <v>98</v>
      </c>
      <c r="BC110" s="1" t="s">
        <v>98</v>
      </c>
      <c r="BD110" s="1" t="s">
        <v>98</v>
      </c>
      <c r="BE110" s="1" t="s">
        <v>98</v>
      </c>
      <c r="BF110" s="1" t="s">
        <v>98</v>
      </c>
      <c r="BG110" s="3">
        <v>5.4</v>
      </c>
      <c r="BH110" s="14">
        <v>0.83699999999999997</v>
      </c>
      <c r="BI110" s="1" t="s">
        <v>98</v>
      </c>
      <c r="BJ110" s="4" t="s">
        <v>98</v>
      </c>
      <c r="BK110" s="4" t="s">
        <v>98</v>
      </c>
      <c r="BL110" s="4" t="s">
        <v>98</v>
      </c>
      <c r="BM110" s="4" t="s">
        <v>98</v>
      </c>
      <c r="BN110" s="4" t="s">
        <v>98</v>
      </c>
      <c r="BO110" s="4" t="s">
        <v>98</v>
      </c>
      <c r="BP110" s="4" t="s">
        <v>98</v>
      </c>
      <c r="BQ110" s="4" t="s">
        <v>98</v>
      </c>
      <c r="BR110" s="4" t="s">
        <v>98</v>
      </c>
      <c r="BS110" s="4" t="s">
        <v>98</v>
      </c>
      <c r="BT110" s="4" t="s">
        <v>98</v>
      </c>
      <c r="BU110" s="4" t="s">
        <v>98</v>
      </c>
      <c r="BV110" s="4" t="s">
        <v>98</v>
      </c>
      <c r="BW110" s="35" t="s">
        <v>98</v>
      </c>
      <c r="BX110" s="35" t="s">
        <v>98</v>
      </c>
      <c r="BY110" s="2">
        <v>40.1</v>
      </c>
      <c r="BZ110" s="1" t="s">
        <v>98</v>
      </c>
      <c r="CA110" s="2">
        <v>53.6</v>
      </c>
      <c r="CB110" s="2">
        <v>41.1</v>
      </c>
      <c r="CC110" s="1">
        <v>54.6</v>
      </c>
      <c r="CD110" s="1" t="s">
        <v>98</v>
      </c>
      <c r="CE110" s="11">
        <v>5.5</v>
      </c>
      <c r="CF110" s="1" t="s">
        <v>98</v>
      </c>
      <c r="CG110" s="4">
        <f>Beams!$B$11/F110</f>
        <v>228.92057026476579</v>
      </c>
      <c r="CH110" s="4">
        <f>Beams!$B$9/AO110</f>
        <v>169.53242835595776</v>
      </c>
      <c r="CI110" s="4">
        <f>Beams!$C$9/AS110</f>
        <v>148.08959156785244</v>
      </c>
      <c r="CJ110" s="4">
        <f>1.5*Beams!$B$8/(L110*T110)</f>
        <v>503.58422939068106</v>
      </c>
      <c r="CK110" s="45">
        <f xml:space="preserve"> 1.5*Beams!$C$8/((G110-T110)*Q110)</f>
        <v>1079.2748502074053</v>
      </c>
      <c r="CL110" s="4">
        <f>Beams!$B$12*T110/AX110</f>
        <v>368.71957671957676</v>
      </c>
      <c r="CM110" s="4">
        <f>Beams!$B$12*Q110/AX110</f>
        <v>205.17460317460316</v>
      </c>
      <c r="CN110" s="4">
        <f t="shared" si="2"/>
        <v>1211.3473531286752</v>
      </c>
      <c r="CO110" s="4">
        <f t="shared" si="3"/>
        <v>1979.7730332349354</v>
      </c>
      <c r="CP110" s="4"/>
      <c r="CQ110" s="3">
        <f>MIN(Beams!$B$21:$B$22)/MAX(CN110:CP110)-1</f>
        <v>9.1021681093009636</v>
      </c>
    </row>
    <row r="111" spans="1:95" x14ac:dyDescent="0.55000000000000004">
      <c r="A111" s="1" t="s">
        <v>680</v>
      </c>
      <c r="B111" s="1" t="s">
        <v>788</v>
      </c>
      <c r="C111" s="1" t="s">
        <v>788</v>
      </c>
      <c r="D111" s="1" t="s">
        <v>94</v>
      </c>
      <c r="E111" s="4">
        <v>153</v>
      </c>
      <c r="F111" s="2">
        <v>44.9</v>
      </c>
      <c r="G111" s="2">
        <v>13.6</v>
      </c>
      <c r="H111" s="11">
        <v>13.5</v>
      </c>
      <c r="I111" s="1" t="s">
        <v>98</v>
      </c>
      <c r="J111" s="1" t="s">
        <v>98</v>
      </c>
      <c r="K111" s="1" t="s">
        <v>98</v>
      </c>
      <c r="L111" s="2">
        <v>13.4</v>
      </c>
      <c r="M111" s="11">
        <v>13.375</v>
      </c>
      <c r="N111" s="11" t="s">
        <v>98</v>
      </c>
      <c r="O111" s="1" t="s">
        <v>98</v>
      </c>
      <c r="P111" s="1" t="s">
        <v>98</v>
      </c>
      <c r="Q111" s="3">
        <v>1.26</v>
      </c>
      <c r="R111" s="11">
        <v>1.25</v>
      </c>
      <c r="S111" s="13">
        <v>0.625</v>
      </c>
      <c r="T111" s="3">
        <v>2.2799999999999998</v>
      </c>
      <c r="U111" s="13">
        <v>2.25</v>
      </c>
      <c r="V111" s="1" t="s">
        <v>98</v>
      </c>
      <c r="W111" s="1" t="s">
        <v>98</v>
      </c>
      <c r="X111" s="1" t="s">
        <v>98</v>
      </c>
      <c r="Y111" s="3">
        <v>2.78</v>
      </c>
      <c r="Z111" s="18">
        <v>3.5625</v>
      </c>
      <c r="AA111" s="13" t="s">
        <v>98</v>
      </c>
      <c r="AB111" s="1" t="s">
        <v>98</v>
      </c>
      <c r="AC111" s="3">
        <v>3.29</v>
      </c>
      <c r="AD111" s="1" t="s">
        <v>98</v>
      </c>
      <c r="AE111" s="1" t="s">
        <v>98</v>
      </c>
      <c r="AF111" s="3">
        <v>1.67</v>
      </c>
      <c r="AG111" s="3">
        <v>2.94</v>
      </c>
      <c r="AH111" s="1" t="s">
        <v>98</v>
      </c>
      <c r="AI111" s="1" t="s">
        <v>98</v>
      </c>
      <c r="AJ111" s="1" t="s">
        <v>98</v>
      </c>
      <c r="AK111" s="1" t="s">
        <v>98</v>
      </c>
      <c r="AL111" s="2">
        <v>10.8</v>
      </c>
      <c r="AM111" s="1">
        <v>611</v>
      </c>
      <c r="AN111" s="1">
        <v>110</v>
      </c>
      <c r="AO111" s="2">
        <v>59.4</v>
      </c>
      <c r="AP111" s="3">
        <v>3.69</v>
      </c>
      <c r="AQ111" s="1">
        <v>460</v>
      </c>
      <c r="AR111" s="1">
        <v>107</v>
      </c>
      <c r="AS111" s="2">
        <v>68.599999999999994</v>
      </c>
      <c r="AT111" s="3">
        <v>3.2</v>
      </c>
      <c r="AU111" s="1" t="s">
        <v>98</v>
      </c>
      <c r="AV111" s="1" t="s">
        <v>98</v>
      </c>
      <c r="AW111" s="1" t="s">
        <v>98</v>
      </c>
      <c r="AX111" s="2">
        <v>58.4</v>
      </c>
      <c r="AY111" s="1">
        <v>305</v>
      </c>
      <c r="AZ111" s="1" t="s">
        <v>98</v>
      </c>
      <c r="BA111" s="1" t="s">
        <v>98</v>
      </c>
      <c r="BB111" s="1" t="s">
        <v>98</v>
      </c>
      <c r="BC111" s="1" t="s">
        <v>98</v>
      </c>
      <c r="BD111" s="1" t="s">
        <v>98</v>
      </c>
      <c r="BE111" s="1" t="s">
        <v>98</v>
      </c>
      <c r="BF111" s="1" t="s">
        <v>98</v>
      </c>
      <c r="BG111" s="3">
        <v>5.34</v>
      </c>
      <c r="BH111" s="14">
        <v>0.83699999999999997</v>
      </c>
      <c r="BI111" s="1" t="s">
        <v>98</v>
      </c>
      <c r="BJ111" s="4" t="s">
        <v>98</v>
      </c>
      <c r="BK111" s="4" t="s">
        <v>98</v>
      </c>
      <c r="BL111" s="4" t="s">
        <v>98</v>
      </c>
      <c r="BM111" s="4" t="s">
        <v>98</v>
      </c>
      <c r="BN111" s="4" t="s">
        <v>98</v>
      </c>
      <c r="BO111" s="4" t="s">
        <v>98</v>
      </c>
      <c r="BP111" s="4" t="s">
        <v>98</v>
      </c>
      <c r="BQ111" s="4" t="s">
        <v>98</v>
      </c>
      <c r="BR111" s="4" t="s">
        <v>98</v>
      </c>
      <c r="BS111" s="4" t="s">
        <v>98</v>
      </c>
      <c r="BT111" s="4" t="s">
        <v>98</v>
      </c>
      <c r="BU111" s="4" t="s">
        <v>98</v>
      </c>
      <c r="BV111" s="4" t="s">
        <v>98</v>
      </c>
      <c r="BW111" s="35" t="s">
        <v>98</v>
      </c>
      <c r="BX111" s="35" t="s">
        <v>98</v>
      </c>
      <c r="BY111" s="2">
        <v>39.6</v>
      </c>
      <c r="BZ111" s="1" t="s">
        <v>98</v>
      </c>
      <c r="CA111" s="2">
        <v>53</v>
      </c>
      <c r="CB111" s="2">
        <v>40.6</v>
      </c>
      <c r="CC111" s="2">
        <v>54</v>
      </c>
      <c r="CD111" s="1" t="s">
        <v>98</v>
      </c>
      <c r="CE111" s="11">
        <v>5.5</v>
      </c>
      <c r="CF111" s="1" t="s">
        <v>98</v>
      </c>
      <c r="CG111" s="4">
        <f>Beams!$B$11/F111</f>
        <v>250.33407572383075</v>
      </c>
      <c r="CH111" s="4">
        <f>Beams!$B$9/AO111</f>
        <v>189.22558922558923</v>
      </c>
      <c r="CI111" s="4">
        <f>Beams!$C$9/AS111</f>
        <v>163.84839650145773</v>
      </c>
      <c r="CJ111" s="4">
        <f>1.5*Beams!$B$8/(L111*T111)</f>
        <v>551.84603299293008</v>
      </c>
      <c r="CK111" s="45">
        <f xml:space="preserve"> 1.5*Beams!$C$8/((G111-T111)*Q111)</f>
        <v>1182.062931179539</v>
      </c>
      <c r="CL111" s="4">
        <f>Beams!$B$12*T111/AX111</f>
        <v>438.82191780821915</v>
      </c>
      <c r="CM111" s="4">
        <f>Beams!$B$12*Q111/AX111</f>
        <v>242.50684931506848</v>
      </c>
      <c r="CN111" s="4">
        <f t="shared" si="2"/>
        <v>1362.1297469994033</v>
      </c>
      <c r="CO111" s="4">
        <f t="shared" si="3"/>
        <v>2175.3961304379395</v>
      </c>
      <c r="CP111" s="4"/>
      <c r="CQ111" s="3">
        <f>MIN(Beams!$B$21:$B$22)/MAX(CN111:CP111)-1</f>
        <v>8.1937278549694312</v>
      </c>
    </row>
    <row r="112" spans="1:95" x14ac:dyDescent="0.55000000000000004">
      <c r="A112" s="1" t="s">
        <v>680</v>
      </c>
      <c r="B112" s="1" t="s">
        <v>789</v>
      </c>
      <c r="C112" s="1" t="s">
        <v>789</v>
      </c>
      <c r="D112" s="1" t="s">
        <v>94</v>
      </c>
      <c r="E112" s="2">
        <v>139.5</v>
      </c>
      <c r="F112" s="2">
        <v>41</v>
      </c>
      <c r="G112" s="2">
        <v>13.4</v>
      </c>
      <c r="H112" s="11">
        <v>13.375</v>
      </c>
      <c r="I112" s="1" t="s">
        <v>98</v>
      </c>
      <c r="J112" s="1" t="s">
        <v>98</v>
      </c>
      <c r="K112" s="1" t="s">
        <v>98</v>
      </c>
      <c r="L112" s="2">
        <v>13.3</v>
      </c>
      <c r="M112" s="11">
        <v>13.25</v>
      </c>
      <c r="N112" s="11" t="s">
        <v>98</v>
      </c>
      <c r="O112" s="1" t="s">
        <v>98</v>
      </c>
      <c r="P112" s="1" t="s">
        <v>98</v>
      </c>
      <c r="Q112" s="3">
        <v>1.1599999999999999</v>
      </c>
      <c r="R112" s="11">
        <v>1.1875</v>
      </c>
      <c r="S112" s="13">
        <v>0.625</v>
      </c>
      <c r="T112" s="3">
        <v>2.09</v>
      </c>
      <c r="U112" s="13">
        <v>2.0625</v>
      </c>
      <c r="V112" s="1" t="s">
        <v>98</v>
      </c>
      <c r="W112" s="1" t="s">
        <v>98</v>
      </c>
      <c r="X112" s="1" t="s">
        <v>98</v>
      </c>
      <c r="Y112" s="3">
        <v>2.59</v>
      </c>
      <c r="Z112" s="18">
        <v>3.375</v>
      </c>
      <c r="AA112" s="13" t="s">
        <v>98</v>
      </c>
      <c r="AB112" s="1" t="s">
        <v>98</v>
      </c>
      <c r="AC112" s="3">
        <v>3.18</v>
      </c>
      <c r="AD112" s="1" t="s">
        <v>98</v>
      </c>
      <c r="AE112" s="1" t="s">
        <v>98</v>
      </c>
      <c r="AF112" s="3">
        <v>1.54</v>
      </c>
      <c r="AG112" s="3">
        <v>3.18</v>
      </c>
      <c r="AH112" s="1" t="s">
        <v>98</v>
      </c>
      <c r="AI112" s="1" t="s">
        <v>98</v>
      </c>
      <c r="AJ112" s="1" t="s">
        <v>98</v>
      </c>
      <c r="AK112" s="1" t="s">
        <v>98</v>
      </c>
      <c r="AL112" s="2">
        <v>11.6</v>
      </c>
      <c r="AM112" s="1">
        <v>546</v>
      </c>
      <c r="AN112" s="2">
        <v>98.8</v>
      </c>
      <c r="AO112" s="2">
        <v>53.6</v>
      </c>
      <c r="AP112" s="3">
        <v>3.65</v>
      </c>
      <c r="AQ112" s="1">
        <v>412</v>
      </c>
      <c r="AR112" s="2">
        <v>96.3</v>
      </c>
      <c r="AS112" s="2">
        <v>61.9</v>
      </c>
      <c r="AT112" s="3">
        <v>3.17</v>
      </c>
      <c r="AU112" s="1" t="s">
        <v>98</v>
      </c>
      <c r="AV112" s="1" t="s">
        <v>98</v>
      </c>
      <c r="AW112" s="1" t="s">
        <v>98</v>
      </c>
      <c r="AX112" s="2">
        <v>45.1</v>
      </c>
      <c r="AY112" s="1">
        <v>230</v>
      </c>
      <c r="AZ112" s="1" t="s">
        <v>98</v>
      </c>
      <c r="BA112" s="1" t="s">
        <v>98</v>
      </c>
      <c r="BB112" s="1" t="s">
        <v>98</v>
      </c>
      <c r="BC112" s="1" t="s">
        <v>98</v>
      </c>
      <c r="BD112" s="1" t="s">
        <v>98</v>
      </c>
      <c r="BE112" s="1" t="s">
        <v>98</v>
      </c>
      <c r="BF112" s="1" t="s">
        <v>98</v>
      </c>
      <c r="BG112" s="3">
        <v>5.28</v>
      </c>
      <c r="BH112" s="14">
        <v>0.83699999999999997</v>
      </c>
      <c r="BI112" s="1" t="s">
        <v>98</v>
      </c>
      <c r="BJ112" s="4" t="s">
        <v>98</v>
      </c>
      <c r="BK112" s="4" t="s">
        <v>98</v>
      </c>
      <c r="BL112" s="4" t="s">
        <v>98</v>
      </c>
      <c r="BM112" s="4" t="s">
        <v>98</v>
      </c>
      <c r="BN112" s="4" t="s">
        <v>98</v>
      </c>
      <c r="BO112" s="4" t="s">
        <v>98</v>
      </c>
      <c r="BP112" s="4" t="s">
        <v>98</v>
      </c>
      <c r="BQ112" s="4" t="s">
        <v>98</v>
      </c>
      <c r="BR112" s="4" t="s">
        <v>98</v>
      </c>
      <c r="BS112" s="4" t="s">
        <v>98</v>
      </c>
      <c r="BT112" s="4" t="s">
        <v>98</v>
      </c>
      <c r="BU112" s="4" t="s">
        <v>98</v>
      </c>
      <c r="BV112" s="4" t="s">
        <v>98</v>
      </c>
      <c r="BW112" s="35" t="s">
        <v>98</v>
      </c>
      <c r="BX112" s="35" t="s">
        <v>98</v>
      </c>
      <c r="BY112" s="2">
        <v>39.1</v>
      </c>
      <c r="BZ112" s="1" t="s">
        <v>98</v>
      </c>
      <c r="CA112" s="2">
        <v>52.4</v>
      </c>
      <c r="CB112" s="2">
        <v>40.100000000000009</v>
      </c>
      <c r="CC112" s="1">
        <v>53.400000000000006</v>
      </c>
      <c r="CD112" s="1" t="s">
        <v>98</v>
      </c>
      <c r="CE112" s="11">
        <v>5.5</v>
      </c>
      <c r="CF112" s="1" t="s">
        <v>98</v>
      </c>
      <c r="CG112" s="4">
        <f>Beams!$B$11/F112</f>
        <v>274.14634146341461</v>
      </c>
      <c r="CH112" s="4">
        <f>Beams!$B$9/AO112</f>
        <v>209.70149253731341</v>
      </c>
      <c r="CI112" s="4">
        <f>Beams!$C$9/AS112</f>
        <v>181.58319870759289</v>
      </c>
      <c r="CJ112" s="4">
        <f>1.5*Beams!$B$8/(L112*T112)</f>
        <v>606.54027413030178</v>
      </c>
      <c r="CK112" s="45">
        <f xml:space="preserve"> 1.5*Beams!$C$8/((G112-T112)*Q112)</f>
        <v>1285.1001554925456</v>
      </c>
      <c r="CL112" s="4">
        <f>Beams!$B$12*T112/AX112</f>
        <v>520.8780487804878</v>
      </c>
      <c r="CM112" s="4">
        <f>Beams!$B$12*Q112/AX112</f>
        <v>289.09977827050994</v>
      </c>
      <c r="CN112" s="4">
        <f t="shared" si="2"/>
        <v>1536.3637579758097</v>
      </c>
      <c r="CO112" s="4">
        <f t="shared" si="3"/>
        <v>2376.5482813568783</v>
      </c>
      <c r="CP112" s="4"/>
      <c r="CQ112" s="3">
        <f>MIN(Beams!$B$21:$B$22)/MAX(CN112:CP112)-1</f>
        <v>7.4155664569882411</v>
      </c>
    </row>
    <row r="113" spans="1:95" x14ac:dyDescent="0.55000000000000004">
      <c r="A113" s="1" t="s">
        <v>680</v>
      </c>
      <c r="B113" s="1" t="s">
        <v>790</v>
      </c>
      <c r="C113" s="1" t="s">
        <v>790</v>
      </c>
      <c r="D113" s="1" t="s">
        <v>100</v>
      </c>
      <c r="E113" s="4">
        <v>125</v>
      </c>
      <c r="F113" s="2">
        <v>36.799999999999997</v>
      </c>
      <c r="G113" s="2">
        <v>13.2</v>
      </c>
      <c r="H113" s="11">
        <v>13.125</v>
      </c>
      <c r="I113" s="1" t="s">
        <v>98</v>
      </c>
      <c r="J113" s="1" t="s">
        <v>98</v>
      </c>
      <c r="K113" s="1" t="s">
        <v>98</v>
      </c>
      <c r="L113" s="2">
        <v>13.2</v>
      </c>
      <c r="M113" s="11">
        <v>13.125</v>
      </c>
      <c r="N113" s="11" t="s">
        <v>98</v>
      </c>
      <c r="O113" s="1" t="s">
        <v>98</v>
      </c>
      <c r="P113" s="1" t="s">
        <v>98</v>
      </c>
      <c r="Q113" s="3">
        <v>1.04</v>
      </c>
      <c r="R113" s="11">
        <v>1.0625</v>
      </c>
      <c r="S113" s="13">
        <v>0.5625</v>
      </c>
      <c r="T113" s="3">
        <v>1.89</v>
      </c>
      <c r="U113" s="13">
        <v>1.875</v>
      </c>
      <c r="V113" s="1" t="s">
        <v>98</v>
      </c>
      <c r="W113" s="1" t="s">
        <v>98</v>
      </c>
      <c r="X113" s="1" t="s">
        <v>98</v>
      </c>
      <c r="Y113" s="3">
        <v>2.39</v>
      </c>
      <c r="Z113" s="18">
        <v>3.125</v>
      </c>
      <c r="AA113" s="13" t="s">
        <v>98</v>
      </c>
      <c r="AB113" s="1" t="s">
        <v>98</v>
      </c>
      <c r="AC113" s="3">
        <v>3.05</v>
      </c>
      <c r="AD113" s="1" t="s">
        <v>98</v>
      </c>
      <c r="AE113" s="1" t="s">
        <v>98</v>
      </c>
      <c r="AF113" s="3">
        <v>1.39</v>
      </c>
      <c r="AG113" s="3">
        <v>3.49</v>
      </c>
      <c r="AH113" s="1" t="s">
        <v>98</v>
      </c>
      <c r="AI113" s="1" t="s">
        <v>98</v>
      </c>
      <c r="AJ113" s="1" t="s">
        <v>98</v>
      </c>
      <c r="AK113" s="1" t="s">
        <v>98</v>
      </c>
      <c r="AL113" s="2">
        <v>12.7</v>
      </c>
      <c r="AM113" s="1">
        <v>478</v>
      </c>
      <c r="AN113" s="2">
        <v>86.5</v>
      </c>
      <c r="AO113" s="2">
        <v>47.2</v>
      </c>
      <c r="AP113" s="3">
        <v>3.61</v>
      </c>
      <c r="AQ113" s="1">
        <v>362</v>
      </c>
      <c r="AR113" s="2">
        <v>85.2</v>
      </c>
      <c r="AS113" s="2">
        <v>54.9</v>
      </c>
      <c r="AT113" s="3">
        <v>3.14</v>
      </c>
      <c r="AU113" s="1" t="s">
        <v>98</v>
      </c>
      <c r="AV113" s="1" t="s">
        <v>98</v>
      </c>
      <c r="AW113" s="1" t="s">
        <v>98</v>
      </c>
      <c r="AX113" s="2">
        <v>33.200000000000003</v>
      </c>
      <c r="AY113" s="1">
        <v>165</v>
      </c>
      <c r="AZ113" s="1" t="s">
        <v>98</v>
      </c>
      <c r="BA113" s="1" t="s">
        <v>98</v>
      </c>
      <c r="BB113" s="1" t="s">
        <v>98</v>
      </c>
      <c r="BC113" s="1" t="s">
        <v>98</v>
      </c>
      <c r="BD113" s="1" t="s">
        <v>98</v>
      </c>
      <c r="BE113" s="1" t="s">
        <v>98</v>
      </c>
      <c r="BF113" s="1" t="s">
        <v>98</v>
      </c>
      <c r="BG113" s="3">
        <v>5.22</v>
      </c>
      <c r="BH113" s="14">
        <v>0.83799999999999997</v>
      </c>
      <c r="BI113" s="1" t="s">
        <v>98</v>
      </c>
      <c r="BJ113" s="4" t="s">
        <v>98</v>
      </c>
      <c r="BK113" s="4" t="s">
        <v>98</v>
      </c>
      <c r="BL113" s="4" t="s">
        <v>98</v>
      </c>
      <c r="BM113" s="4" t="s">
        <v>98</v>
      </c>
      <c r="BN113" s="4" t="s">
        <v>98</v>
      </c>
      <c r="BO113" s="4" t="s">
        <v>98</v>
      </c>
      <c r="BP113" s="4" t="s">
        <v>98</v>
      </c>
      <c r="BQ113" s="4" t="s">
        <v>98</v>
      </c>
      <c r="BR113" s="4" t="s">
        <v>98</v>
      </c>
      <c r="BS113" s="4" t="s">
        <v>98</v>
      </c>
      <c r="BT113" s="4" t="s">
        <v>98</v>
      </c>
      <c r="BU113" s="4" t="s">
        <v>98</v>
      </c>
      <c r="BV113" s="4" t="s">
        <v>98</v>
      </c>
      <c r="BW113" s="35" t="s">
        <v>98</v>
      </c>
      <c r="BX113" s="35" t="s">
        <v>98</v>
      </c>
      <c r="BY113" s="2">
        <v>38.6</v>
      </c>
      <c r="BZ113" s="1" t="s">
        <v>98</v>
      </c>
      <c r="CA113" s="2">
        <v>51.8</v>
      </c>
      <c r="CB113" s="2">
        <v>39.599999999999994</v>
      </c>
      <c r="CC113" s="1">
        <v>52.8</v>
      </c>
      <c r="CD113" s="1" t="s">
        <v>98</v>
      </c>
      <c r="CE113" s="11">
        <v>5.5</v>
      </c>
      <c r="CF113" s="1" t="s">
        <v>98</v>
      </c>
      <c r="CG113" s="4">
        <f>Beams!$B$11/F113</f>
        <v>305.43478260869568</v>
      </c>
      <c r="CH113" s="4">
        <f>Beams!$B$9/AO113</f>
        <v>238.13559322033896</v>
      </c>
      <c r="CI113" s="4">
        <f>Beams!$C$9/AS113</f>
        <v>204.73588342440803</v>
      </c>
      <c r="CJ113" s="4">
        <f>1.5*Beams!$B$8/(L113*T113)</f>
        <v>675.80567580567595</v>
      </c>
      <c r="CK113" s="45">
        <f xml:space="preserve"> 1.5*Beams!$C$8/((G113-T113)*Q113)</f>
        <v>1433.3809426647624</v>
      </c>
      <c r="CL113" s="4">
        <f>Beams!$B$12*T113/AX113</f>
        <v>639.86746987951801</v>
      </c>
      <c r="CM113" s="4">
        <f>Beams!$B$12*Q113/AX113</f>
        <v>352.09638554216866</v>
      </c>
      <c r="CN113" s="4">
        <f t="shared" si="2"/>
        <v>1777.186914486326</v>
      </c>
      <c r="CO113" s="4">
        <f t="shared" si="3"/>
        <v>2663.7606184034307</v>
      </c>
      <c r="CP113" s="4"/>
      <c r="CQ113" s="3">
        <f>MIN(Beams!$B$21:$B$22)/MAX(CN113:CP113)-1</f>
        <v>6.5081821774162769</v>
      </c>
    </row>
    <row r="114" spans="1:95" x14ac:dyDescent="0.55000000000000004">
      <c r="A114" s="1" t="s">
        <v>680</v>
      </c>
      <c r="B114" s="1" t="s">
        <v>791</v>
      </c>
      <c r="C114" s="1" t="s">
        <v>791</v>
      </c>
      <c r="D114" s="1" t="s">
        <v>100</v>
      </c>
      <c r="E114" s="2">
        <v>114.5</v>
      </c>
      <c r="F114" s="2">
        <v>33.6</v>
      </c>
      <c r="G114" s="2">
        <v>13</v>
      </c>
      <c r="H114" s="11">
        <v>13</v>
      </c>
      <c r="I114" s="1" t="s">
        <v>98</v>
      </c>
      <c r="J114" s="1" t="s">
        <v>98</v>
      </c>
      <c r="K114" s="1" t="s">
        <v>98</v>
      </c>
      <c r="L114" s="2">
        <v>13.1</v>
      </c>
      <c r="M114" s="11">
        <v>13.125</v>
      </c>
      <c r="N114" s="11" t="s">
        <v>98</v>
      </c>
      <c r="O114" s="1" t="s">
        <v>98</v>
      </c>
      <c r="P114" s="1" t="s">
        <v>98</v>
      </c>
      <c r="Q114" s="14">
        <v>0.96</v>
      </c>
      <c r="R114" s="11">
        <v>0.9375</v>
      </c>
      <c r="S114" s="13">
        <v>0.5</v>
      </c>
      <c r="T114" s="3">
        <v>1.73</v>
      </c>
      <c r="U114" s="13">
        <v>1.75</v>
      </c>
      <c r="V114" s="1" t="s">
        <v>98</v>
      </c>
      <c r="W114" s="1" t="s">
        <v>98</v>
      </c>
      <c r="X114" s="1" t="s">
        <v>98</v>
      </c>
      <c r="Y114" s="3">
        <v>2.23</v>
      </c>
      <c r="Z114" s="18">
        <v>3</v>
      </c>
      <c r="AA114" s="13" t="s">
        <v>98</v>
      </c>
      <c r="AB114" s="1" t="s">
        <v>98</v>
      </c>
      <c r="AC114" s="3">
        <v>2.96</v>
      </c>
      <c r="AD114" s="1" t="s">
        <v>98</v>
      </c>
      <c r="AE114" s="1" t="s">
        <v>98</v>
      </c>
      <c r="AF114" s="3">
        <v>1.28</v>
      </c>
      <c r="AG114" s="3">
        <v>3.79</v>
      </c>
      <c r="AH114" s="1" t="s">
        <v>98</v>
      </c>
      <c r="AI114" s="1" t="s">
        <v>98</v>
      </c>
      <c r="AJ114" s="1" t="s">
        <v>98</v>
      </c>
      <c r="AK114" s="1" t="s">
        <v>98</v>
      </c>
      <c r="AL114" s="2">
        <v>13.5</v>
      </c>
      <c r="AM114" s="1">
        <v>431</v>
      </c>
      <c r="AN114" s="2">
        <v>78.099999999999994</v>
      </c>
      <c r="AO114" s="2">
        <v>42.9</v>
      </c>
      <c r="AP114" s="3">
        <v>3.58</v>
      </c>
      <c r="AQ114" s="1">
        <v>326</v>
      </c>
      <c r="AR114" s="2">
        <v>77</v>
      </c>
      <c r="AS114" s="2">
        <v>49.7</v>
      </c>
      <c r="AT114" s="3">
        <v>3.11</v>
      </c>
      <c r="AU114" s="1" t="s">
        <v>98</v>
      </c>
      <c r="AV114" s="1" t="s">
        <v>98</v>
      </c>
      <c r="AW114" s="1" t="s">
        <v>98</v>
      </c>
      <c r="AX114" s="2">
        <v>25.5</v>
      </c>
      <c r="AY114" s="1">
        <v>125</v>
      </c>
      <c r="AZ114" s="1" t="s">
        <v>98</v>
      </c>
      <c r="BA114" s="1" t="s">
        <v>98</v>
      </c>
      <c r="BB114" s="1" t="s">
        <v>98</v>
      </c>
      <c r="BC114" s="1" t="s">
        <v>98</v>
      </c>
      <c r="BD114" s="1" t="s">
        <v>98</v>
      </c>
      <c r="BE114" s="1" t="s">
        <v>98</v>
      </c>
      <c r="BF114" s="1" t="s">
        <v>98</v>
      </c>
      <c r="BG114" s="3">
        <v>5.19</v>
      </c>
      <c r="BH114" s="14">
        <v>0.83599999999999997</v>
      </c>
      <c r="BI114" s="1" t="s">
        <v>98</v>
      </c>
      <c r="BJ114" s="4" t="s">
        <v>98</v>
      </c>
      <c r="BK114" s="4" t="s">
        <v>98</v>
      </c>
      <c r="BL114" s="4" t="s">
        <v>98</v>
      </c>
      <c r="BM114" s="4" t="s">
        <v>98</v>
      </c>
      <c r="BN114" s="4" t="s">
        <v>98</v>
      </c>
      <c r="BO114" s="4" t="s">
        <v>98</v>
      </c>
      <c r="BP114" s="4" t="s">
        <v>98</v>
      </c>
      <c r="BQ114" s="4" t="s">
        <v>98</v>
      </c>
      <c r="BR114" s="4" t="s">
        <v>98</v>
      </c>
      <c r="BS114" s="4" t="s">
        <v>98</v>
      </c>
      <c r="BT114" s="4" t="s">
        <v>98</v>
      </c>
      <c r="BU114" s="4" t="s">
        <v>98</v>
      </c>
      <c r="BV114" s="4" t="s">
        <v>98</v>
      </c>
      <c r="BW114" s="35" t="s">
        <v>98</v>
      </c>
      <c r="BX114" s="35" t="s">
        <v>98</v>
      </c>
      <c r="BY114" s="2">
        <v>38.1</v>
      </c>
      <c r="BZ114" s="1" t="s">
        <v>98</v>
      </c>
      <c r="CA114" s="2">
        <v>51.2</v>
      </c>
      <c r="CB114" s="2">
        <v>39.1</v>
      </c>
      <c r="CC114" s="1">
        <v>52.2</v>
      </c>
      <c r="CD114" s="1" t="s">
        <v>98</v>
      </c>
      <c r="CE114" s="11">
        <v>5.5</v>
      </c>
      <c r="CF114" s="1" t="s">
        <v>98</v>
      </c>
      <c r="CG114" s="4">
        <f>Beams!$B$11/F114</f>
        <v>334.52380952380952</v>
      </c>
      <c r="CH114" s="4">
        <f>Beams!$B$9/AO114</f>
        <v>262.00466200466201</v>
      </c>
      <c r="CI114" s="4">
        <f>Beams!$C$9/AS114</f>
        <v>226.15694164989938</v>
      </c>
      <c r="CJ114" s="4">
        <f>1.5*Beams!$B$8/(L114*T114)</f>
        <v>743.94387327361778</v>
      </c>
      <c r="CK114" s="45">
        <f xml:space="preserve"> 1.5*Beams!$C$8/((G114-T114)*Q114)</f>
        <v>1558.3407275953862</v>
      </c>
      <c r="CL114" s="4">
        <f>Beams!$B$12*T114/AX114</f>
        <v>762.5568627450981</v>
      </c>
      <c r="CM114" s="4">
        <f>Beams!$B$12*Q114/AX114</f>
        <v>423.15294117647056</v>
      </c>
      <c r="CN114" s="4">
        <f t="shared" si="2"/>
        <v>2020.3088020298935</v>
      </c>
      <c r="CO114" s="4">
        <f t="shared" si="3"/>
        <v>2915.3497206652432</v>
      </c>
      <c r="CP114" s="4"/>
      <c r="CQ114" s="3">
        <f>MIN(Beams!$B$21:$B$22)/MAX(CN114:CP114)-1</f>
        <v>5.8602404226949041</v>
      </c>
    </row>
    <row r="115" spans="1:95" x14ac:dyDescent="0.55000000000000004">
      <c r="A115" s="1" t="s">
        <v>680</v>
      </c>
      <c r="B115" s="1" t="s">
        <v>792</v>
      </c>
      <c r="C115" s="1" t="s">
        <v>792</v>
      </c>
      <c r="D115" s="1" t="s">
        <v>100</v>
      </c>
      <c r="E115" s="2">
        <v>103.5</v>
      </c>
      <c r="F115" s="2">
        <v>30.3</v>
      </c>
      <c r="G115" s="2">
        <v>12.9</v>
      </c>
      <c r="H115" s="11">
        <v>12.875</v>
      </c>
      <c r="I115" s="1" t="s">
        <v>98</v>
      </c>
      <c r="J115" s="1" t="s">
        <v>98</v>
      </c>
      <c r="K115" s="1" t="s">
        <v>98</v>
      </c>
      <c r="L115" s="2">
        <v>13</v>
      </c>
      <c r="M115" s="11">
        <v>13</v>
      </c>
      <c r="N115" s="11" t="s">
        <v>98</v>
      </c>
      <c r="O115" s="1" t="s">
        <v>98</v>
      </c>
      <c r="P115" s="1" t="s">
        <v>98</v>
      </c>
      <c r="Q115" s="14">
        <v>0.87</v>
      </c>
      <c r="R115" s="11">
        <v>0.875</v>
      </c>
      <c r="S115" s="13">
        <v>0.4375</v>
      </c>
      <c r="T115" s="3">
        <v>1.57</v>
      </c>
      <c r="U115" s="13">
        <v>1.5625</v>
      </c>
      <c r="V115" s="1" t="s">
        <v>98</v>
      </c>
      <c r="W115" s="1" t="s">
        <v>98</v>
      </c>
      <c r="X115" s="1" t="s">
        <v>98</v>
      </c>
      <c r="Y115" s="3">
        <v>2.0699999999999998</v>
      </c>
      <c r="Z115" s="18">
        <v>2.875</v>
      </c>
      <c r="AA115" s="13" t="s">
        <v>98</v>
      </c>
      <c r="AB115" s="1" t="s">
        <v>98</v>
      </c>
      <c r="AC115" s="3">
        <v>2.87</v>
      </c>
      <c r="AD115" s="1" t="s">
        <v>98</v>
      </c>
      <c r="AE115" s="1" t="s">
        <v>98</v>
      </c>
      <c r="AF115" s="3">
        <v>1.17</v>
      </c>
      <c r="AG115" s="3">
        <v>4.1399999999999997</v>
      </c>
      <c r="AH115" s="1" t="s">
        <v>98</v>
      </c>
      <c r="AI115" s="1" t="s">
        <v>98</v>
      </c>
      <c r="AJ115" s="1" t="s">
        <v>98</v>
      </c>
      <c r="AK115" s="1" t="s">
        <v>98</v>
      </c>
      <c r="AL115" s="2">
        <v>14.8</v>
      </c>
      <c r="AM115" s="1">
        <v>382</v>
      </c>
      <c r="AN115" s="2">
        <v>69.3</v>
      </c>
      <c r="AO115" s="2">
        <v>38.299999999999997</v>
      </c>
      <c r="AP115" s="3">
        <v>3.55</v>
      </c>
      <c r="AQ115" s="1">
        <v>289</v>
      </c>
      <c r="AR115" s="2">
        <v>68.599999999999994</v>
      </c>
      <c r="AS115" s="2">
        <v>44.4</v>
      </c>
      <c r="AT115" s="3">
        <v>3.08</v>
      </c>
      <c r="AU115" s="1" t="s">
        <v>98</v>
      </c>
      <c r="AV115" s="1" t="s">
        <v>98</v>
      </c>
      <c r="AW115" s="1" t="s">
        <v>98</v>
      </c>
      <c r="AX115" s="2">
        <v>19.100000000000001</v>
      </c>
      <c r="AY115" s="2">
        <v>91.3</v>
      </c>
      <c r="AZ115" s="1" t="s">
        <v>98</v>
      </c>
      <c r="BA115" s="1" t="s">
        <v>98</v>
      </c>
      <c r="BB115" s="1" t="s">
        <v>98</v>
      </c>
      <c r="BC115" s="1" t="s">
        <v>98</v>
      </c>
      <c r="BD115" s="1" t="s">
        <v>98</v>
      </c>
      <c r="BE115" s="1" t="s">
        <v>98</v>
      </c>
      <c r="BF115" s="1" t="s">
        <v>98</v>
      </c>
      <c r="BG115" s="3">
        <v>5.14</v>
      </c>
      <c r="BH115" s="14">
        <v>0.83599999999999997</v>
      </c>
      <c r="BI115" s="1" t="s">
        <v>98</v>
      </c>
      <c r="BJ115" s="4" t="s">
        <v>98</v>
      </c>
      <c r="BK115" s="4" t="s">
        <v>98</v>
      </c>
      <c r="BL115" s="4" t="s">
        <v>98</v>
      </c>
      <c r="BM115" s="4" t="s">
        <v>98</v>
      </c>
      <c r="BN115" s="4" t="s">
        <v>98</v>
      </c>
      <c r="BO115" s="4" t="s">
        <v>98</v>
      </c>
      <c r="BP115" s="4" t="s">
        <v>98</v>
      </c>
      <c r="BQ115" s="4" t="s">
        <v>98</v>
      </c>
      <c r="BR115" s="4" t="s">
        <v>98</v>
      </c>
      <c r="BS115" s="4" t="s">
        <v>98</v>
      </c>
      <c r="BT115" s="4" t="s">
        <v>98</v>
      </c>
      <c r="BU115" s="4" t="s">
        <v>98</v>
      </c>
      <c r="BV115" s="4" t="s">
        <v>98</v>
      </c>
      <c r="BW115" s="35" t="s">
        <v>98</v>
      </c>
      <c r="BX115" s="35" t="s">
        <v>98</v>
      </c>
      <c r="BY115" s="2">
        <v>37.799999999999997</v>
      </c>
      <c r="BZ115" s="1" t="s">
        <v>98</v>
      </c>
      <c r="CA115" s="2">
        <v>50.8</v>
      </c>
      <c r="CB115" s="2">
        <v>38.799999999999997</v>
      </c>
      <c r="CC115" s="1">
        <v>51.8</v>
      </c>
      <c r="CD115" s="1" t="s">
        <v>98</v>
      </c>
      <c r="CE115" s="11">
        <v>5.5</v>
      </c>
      <c r="CF115" s="1" t="s">
        <v>98</v>
      </c>
      <c r="CG115" s="4">
        <f>Beams!$B$11/F115</f>
        <v>370.95709570957092</v>
      </c>
      <c r="CH115" s="4">
        <f>Beams!$B$9/AO115</f>
        <v>293.47258485639691</v>
      </c>
      <c r="CI115" s="4">
        <f>Beams!$C$9/AS115</f>
        <v>253.15315315315317</v>
      </c>
      <c r="CJ115" s="4">
        <f>1.5*Beams!$B$8/(L115*T115)</f>
        <v>826.06565409113182</v>
      </c>
      <c r="CK115" s="45">
        <f xml:space="preserve"> 1.5*Beams!$C$8/((G115-T115)*Q115)</f>
        <v>1710.4422193139969</v>
      </c>
      <c r="CL115" s="4">
        <f>Beams!$B$12*T115/AX115</f>
        <v>923.91623036649207</v>
      </c>
      <c r="CM115" s="4">
        <f>Beams!$B$12*Q115/AX115</f>
        <v>511.97905759162296</v>
      </c>
      <c r="CN115" s="4">
        <f t="shared" si="2"/>
        <v>2334.5182058718083</v>
      </c>
      <c r="CO115" s="4">
        <f t="shared" si="3"/>
        <v>3225.7035945369507</v>
      </c>
      <c r="CP115" s="4"/>
      <c r="CQ115" s="3">
        <f>MIN(Beams!$B$21:$B$22)/MAX(CN115:CP115)-1</f>
        <v>5.2001976976037056</v>
      </c>
    </row>
    <row r="116" spans="1:95" x14ac:dyDescent="0.55000000000000004">
      <c r="A116" s="1" t="s">
        <v>680</v>
      </c>
      <c r="B116" s="1" t="s">
        <v>793</v>
      </c>
      <c r="C116" s="1" t="s">
        <v>793</v>
      </c>
      <c r="D116" s="1" t="s">
        <v>100</v>
      </c>
      <c r="E116" s="2">
        <v>96</v>
      </c>
      <c r="F116" s="2">
        <v>28.2</v>
      </c>
      <c r="G116" s="2">
        <v>12.7</v>
      </c>
      <c r="H116" s="11">
        <v>12.625</v>
      </c>
      <c r="I116" s="1" t="s">
        <v>98</v>
      </c>
      <c r="J116" s="1" t="s">
        <v>98</v>
      </c>
      <c r="K116" s="1" t="s">
        <v>98</v>
      </c>
      <c r="L116" s="2">
        <v>13</v>
      </c>
      <c r="M116" s="11">
        <v>13</v>
      </c>
      <c r="N116" s="11" t="s">
        <v>98</v>
      </c>
      <c r="O116" s="1" t="s">
        <v>98</v>
      </c>
      <c r="P116" s="1" t="s">
        <v>98</v>
      </c>
      <c r="Q116" s="14">
        <v>0.81</v>
      </c>
      <c r="R116" s="11">
        <v>0.8125</v>
      </c>
      <c r="S116" s="13">
        <v>0.4375</v>
      </c>
      <c r="T116" s="3">
        <v>1.46</v>
      </c>
      <c r="U116" s="13">
        <v>1.4375</v>
      </c>
      <c r="V116" s="1" t="s">
        <v>98</v>
      </c>
      <c r="W116" s="1" t="s">
        <v>98</v>
      </c>
      <c r="X116" s="1" t="s">
        <v>98</v>
      </c>
      <c r="Y116" s="3">
        <v>1.96</v>
      </c>
      <c r="Z116" s="18">
        <v>2.75</v>
      </c>
      <c r="AA116" s="13" t="s">
        <v>98</v>
      </c>
      <c r="AB116" s="1" t="s">
        <v>98</v>
      </c>
      <c r="AC116" s="3">
        <v>2.8</v>
      </c>
      <c r="AD116" s="1" t="s">
        <v>98</v>
      </c>
      <c r="AE116" s="1" t="s">
        <v>98</v>
      </c>
      <c r="AF116" s="3">
        <v>1.0900000000000001</v>
      </c>
      <c r="AG116" s="3">
        <v>4.43</v>
      </c>
      <c r="AH116" s="1" t="s">
        <v>98</v>
      </c>
      <c r="AI116" s="1" t="s">
        <v>98</v>
      </c>
      <c r="AJ116" s="1" t="s">
        <v>98</v>
      </c>
      <c r="AK116" s="1" t="s">
        <v>98</v>
      </c>
      <c r="AL116" s="2">
        <v>15.7</v>
      </c>
      <c r="AM116" s="1">
        <v>350</v>
      </c>
      <c r="AN116" s="2">
        <v>63.5</v>
      </c>
      <c r="AO116" s="2">
        <v>35.200000000000003</v>
      </c>
      <c r="AP116" s="3">
        <v>3.53</v>
      </c>
      <c r="AQ116" s="1">
        <v>265</v>
      </c>
      <c r="AR116" s="2">
        <v>63.1</v>
      </c>
      <c r="AS116" s="2">
        <v>40.9</v>
      </c>
      <c r="AT116" s="3">
        <v>3.07</v>
      </c>
      <c r="AU116" s="1" t="s">
        <v>98</v>
      </c>
      <c r="AV116" s="1" t="s">
        <v>98</v>
      </c>
      <c r="AW116" s="1" t="s">
        <v>98</v>
      </c>
      <c r="AX116" s="2">
        <v>15.3</v>
      </c>
      <c r="AY116" s="2">
        <v>72.5</v>
      </c>
      <c r="AZ116" s="1" t="s">
        <v>98</v>
      </c>
      <c r="BA116" s="1" t="s">
        <v>98</v>
      </c>
      <c r="BB116" s="1" t="s">
        <v>98</v>
      </c>
      <c r="BC116" s="1" t="s">
        <v>98</v>
      </c>
      <c r="BD116" s="1" t="s">
        <v>98</v>
      </c>
      <c r="BE116" s="1" t="s">
        <v>98</v>
      </c>
      <c r="BF116" s="1" t="s">
        <v>98</v>
      </c>
      <c r="BG116" s="3">
        <v>5.1100000000000003</v>
      </c>
      <c r="BH116" s="14">
        <v>0.83599999999999997</v>
      </c>
      <c r="BI116" s="1" t="s">
        <v>98</v>
      </c>
      <c r="BJ116" s="4" t="s">
        <v>98</v>
      </c>
      <c r="BK116" s="4" t="s">
        <v>98</v>
      </c>
      <c r="BL116" s="4" t="s">
        <v>98</v>
      </c>
      <c r="BM116" s="4" t="s">
        <v>98</v>
      </c>
      <c r="BN116" s="4" t="s">
        <v>98</v>
      </c>
      <c r="BO116" s="4" t="s">
        <v>98</v>
      </c>
      <c r="BP116" s="4" t="s">
        <v>98</v>
      </c>
      <c r="BQ116" s="4" t="s">
        <v>98</v>
      </c>
      <c r="BR116" s="4" t="s">
        <v>98</v>
      </c>
      <c r="BS116" s="4" t="s">
        <v>98</v>
      </c>
      <c r="BT116" s="4" t="s">
        <v>98</v>
      </c>
      <c r="BU116" s="4" t="s">
        <v>98</v>
      </c>
      <c r="BV116" s="4" t="s">
        <v>98</v>
      </c>
      <c r="BW116" s="35" t="s">
        <v>98</v>
      </c>
      <c r="BX116" s="35" t="s">
        <v>98</v>
      </c>
      <c r="BY116" s="2">
        <v>37.4</v>
      </c>
      <c r="BZ116" s="1" t="s">
        <v>98</v>
      </c>
      <c r="CA116" s="2">
        <v>50.4</v>
      </c>
      <c r="CB116" s="2">
        <v>38.4</v>
      </c>
      <c r="CC116" s="1">
        <v>51.4</v>
      </c>
      <c r="CD116" s="1" t="s">
        <v>98</v>
      </c>
      <c r="CE116" s="11">
        <v>5.5</v>
      </c>
      <c r="CF116" s="1" t="s">
        <v>98</v>
      </c>
      <c r="CG116" s="4">
        <f>Beams!$B$11/F116</f>
        <v>398.58156028368796</v>
      </c>
      <c r="CH116" s="4">
        <f>Beams!$B$9/AO116</f>
        <v>319.31818181818181</v>
      </c>
      <c r="CI116" s="4">
        <f>Beams!$C$9/AS116</f>
        <v>274.81662591687041</v>
      </c>
      <c r="CJ116" s="4">
        <f>1.5*Beams!$B$8/(L116*T116)</f>
        <v>888.30347734457325</v>
      </c>
      <c r="CK116" s="45">
        <f xml:space="preserve"> 1.5*Beams!$C$8/((G116-T116)*Q116)</f>
        <v>1851.8518518518517</v>
      </c>
      <c r="CL116" s="4">
        <f>Beams!$B$12*T116/AX116</f>
        <v>1072.5751633986927</v>
      </c>
      <c r="CM116" s="4">
        <f>Beams!$B$12*Q116/AX116</f>
        <v>595.05882352941182</v>
      </c>
      <c r="CN116" s="4">
        <f t="shared" si="2"/>
        <v>2608.4454056657764</v>
      </c>
      <c r="CO116" s="4">
        <f t="shared" si="3"/>
        <v>3512.2409714218556</v>
      </c>
      <c r="CP116" s="4"/>
      <c r="CQ116" s="3">
        <f>MIN(Beams!$B$21:$B$22)/MAX(CN116:CP116)-1</f>
        <v>4.6943701080690454</v>
      </c>
    </row>
    <row r="117" spans="1:95" x14ac:dyDescent="0.55000000000000004">
      <c r="A117" s="1" t="s">
        <v>680</v>
      </c>
      <c r="B117" s="1" t="s">
        <v>794</v>
      </c>
      <c r="C117" s="1" t="s">
        <v>794</v>
      </c>
      <c r="D117" s="1" t="s">
        <v>100</v>
      </c>
      <c r="E117" s="2">
        <v>88</v>
      </c>
      <c r="F117" s="2">
        <v>25.8</v>
      </c>
      <c r="G117" s="2">
        <v>12.6</v>
      </c>
      <c r="H117" s="11">
        <v>12.5</v>
      </c>
      <c r="I117" s="1" t="s">
        <v>98</v>
      </c>
      <c r="J117" s="1" t="s">
        <v>98</v>
      </c>
      <c r="K117" s="1" t="s">
        <v>98</v>
      </c>
      <c r="L117" s="2">
        <v>12.9</v>
      </c>
      <c r="M117" s="11">
        <v>12.875</v>
      </c>
      <c r="N117" s="11" t="s">
        <v>98</v>
      </c>
      <c r="O117" s="1" t="s">
        <v>98</v>
      </c>
      <c r="P117" s="1" t="s">
        <v>98</v>
      </c>
      <c r="Q117" s="14">
        <v>0.75</v>
      </c>
      <c r="R117" s="11">
        <v>0.75</v>
      </c>
      <c r="S117" s="13">
        <v>0.375</v>
      </c>
      <c r="T117" s="3">
        <v>1.34</v>
      </c>
      <c r="U117" s="13">
        <v>1.3125</v>
      </c>
      <c r="V117" s="1" t="s">
        <v>98</v>
      </c>
      <c r="W117" s="1" t="s">
        <v>98</v>
      </c>
      <c r="X117" s="1" t="s">
        <v>98</v>
      </c>
      <c r="Y117" s="3">
        <v>1.84</v>
      </c>
      <c r="Z117" s="18">
        <v>2.625</v>
      </c>
      <c r="AA117" s="13" t="s">
        <v>98</v>
      </c>
      <c r="AB117" s="1" t="s">
        <v>98</v>
      </c>
      <c r="AC117" s="3">
        <v>2.74</v>
      </c>
      <c r="AD117" s="1" t="s">
        <v>98</v>
      </c>
      <c r="AE117" s="1" t="s">
        <v>98</v>
      </c>
      <c r="AF117" s="3">
        <v>1</v>
      </c>
      <c r="AG117" s="3">
        <v>4.8099999999999996</v>
      </c>
      <c r="AH117" s="1" t="s">
        <v>98</v>
      </c>
      <c r="AI117" s="1" t="s">
        <v>98</v>
      </c>
      <c r="AJ117" s="1" t="s">
        <v>98</v>
      </c>
      <c r="AK117" s="1" t="s">
        <v>98</v>
      </c>
      <c r="AL117" s="2">
        <v>16.8</v>
      </c>
      <c r="AM117" s="1">
        <v>319</v>
      </c>
      <c r="AN117" s="2">
        <v>57.8</v>
      </c>
      <c r="AO117" s="2">
        <v>32.200000000000003</v>
      </c>
      <c r="AP117" s="3">
        <v>3.51</v>
      </c>
      <c r="AQ117" s="1">
        <v>240</v>
      </c>
      <c r="AR117" s="2">
        <v>57.3</v>
      </c>
      <c r="AS117" s="2">
        <v>37.200000000000003</v>
      </c>
      <c r="AT117" s="3">
        <v>3.04</v>
      </c>
      <c r="AU117" s="1" t="s">
        <v>98</v>
      </c>
      <c r="AV117" s="1" t="s">
        <v>98</v>
      </c>
      <c r="AW117" s="1" t="s">
        <v>98</v>
      </c>
      <c r="AX117" s="2">
        <v>11.9</v>
      </c>
      <c r="AY117" s="2">
        <v>55.8</v>
      </c>
      <c r="AZ117" s="1" t="s">
        <v>98</v>
      </c>
      <c r="BA117" s="1" t="s">
        <v>98</v>
      </c>
      <c r="BB117" s="1" t="s">
        <v>98</v>
      </c>
      <c r="BC117" s="1" t="s">
        <v>98</v>
      </c>
      <c r="BD117" s="1" t="s">
        <v>98</v>
      </c>
      <c r="BE117" s="1" t="s">
        <v>98</v>
      </c>
      <c r="BF117" s="1" t="s">
        <v>98</v>
      </c>
      <c r="BG117" s="3">
        <v>5.09</v>
      </c>
      <c r="BH117" s="14">
        <v>0.83499999999999996</v>
      </c>
      <c r="BI117" s="1" t="s">
        <v>98</v>
      </c>
      <c r="BJ117" s="4" t="s">
        <v>98</v>
      </c>
      <c r="BK117" s="4" t="s">
        <v>98</v>
      </c>
      <c r="BL117" s="4" t="s">
        <v>98</v>
      </c>
      <c r="BM117" s="4" t="s">
        <v>98</v>
      </c>
      <c r="BN117" s="4" t="s">
        <v>98</v>
      </c>
      <c r="BO117" s="4" t="s">
        <v>98</v>
      </c>
      <c r="BP117" s="4" t="s">
        <v>98</v>
      </c>
      <c r="BQ117" s="4" t="s">
        <v>98</v>
      </c>
      <c r="BR117" s="4" t="s">
        <v>98</v>
      </c>
      <c r="BS117" s="4" t="s">
        <v>98</v>
      </c>
      <c r="BT117" s="4" t="s">
        <v>98</v>
      </c>
      <c r="BU117" s="4" t="s">
        <v>98</v>
      </c>
      <c r="BV117" s="4" t="s">
        <v>98</v>
      </c>
      <c r="BW117" s="35" t="s">
        <v>98</v>
      </c>
      <c r="BX117" s="35" t="s">
        <v>98</v>
      </c>
      <c r="BY117" s="2">
        <v>37.1</v>
      </c>
      <c r="BZ117" s="1" t="s">
        <v>98</v>
      </c>
      <c r="CA117" s="2">
        <v>50</v>
      </c>
      <c r="CB117" s="2">
        <v>38.1</v>
      </c>
      <c r="CC117" s="2">
        <v>51</v>
      </c>
      <c r="CD117" s="1" t="s">
        <v>98</v>
      </c>
      <c r="CE117" s="11">
        <v>5.5</v>
      </c>
      <c r="CF117" s="1" t="s">
        <v>98</v>
      </c>
      <c r="CG117" s="4">
        <f>Beams!$B$11/F117</f>
        <v>435.65891472868213</v>
      </c>
      <c r="CH117" s="4">
        <f>Beams!$B$9/AO117</f>
        <v>349.06832298136641</v>
      </c>
      <c r="CI117" s="4">
        <f>Beams!$C$9/AS117</f>
        <v>302.15053763440858</v>
      </c>
      <c r="CJ117" s="4">
        <f>1.5*Beams!$B$8/(L117*T117)</f>
        <v>975.35577924331824</v>
      </c>
      <c r="CK117" s="45">
        <f xml:space="preserve"> 1.5*Beams!$C$8/((G117-T117)*Q117)</f>
        <v>1996.4476021314385</v>
      </c>
      <c r="CL117" s="4">
        <f>Beams!$B$12*T117/AX117</f>
        <v>1265.6806722689075</v>
      </c>
      <c r="CM117" s="4">
        <f>Beams!$B$12*Q117/AX117</f>
        <v>708.40336134453776</v>
      </c>
      <c r="CN117" s="4">
        <f t="shared" si="2"/>
        <v>2973.3991792749521</v>
      </c>
      <c r="CO117" s="4">
        <f t="shared" si="3"/>
        <v>3826.7764959296419</v>
      </c>
      <c r="CP117" s="4"/>
      <c r="CQ117" s="3">
        <f>MIN(Beams!$B$21:$B$22)/MAX(CN117:CP117)-1</f>
        <v>4.2263308351749931</v>
      </c>
    </row>
    <row r="118" spans="1:95" x14ac:dyDescent="0.55000000000000004">
      <c r="A118" s="1" t="s">
        <v>680</v>
      </c>
      <c r="B118" s="1" t="s">
        <v>795</v>
      </c>
      <c r="C118" s="1" t="s">
        <v>795</v>
      </c>
      <c r="D118" s="1" t="s">
        <v>100</v>
      </c>
      <c r="E118" s="2">
        <v>81</v>
      </c>
      <c r="F118" s="2">
        <v>23.9</v>
      </c>
      <c r="G118" s="2">
        <v>12.5</v>
      </c>
      <c r="H118" s="11">
        <v>12.5</v>
      </c>
      <c r="I118" s="1" t="s">
        <v>98</v>
      </c>
      <c r="J118" s="1" t="s">
        <v>98</v>
      </c>
      <c r="K118" s="1" t="s">
        <v>98</v>
      </c>
      <c r="L118" s="2">
        <v>13</v>
      </c>
      <c r="M118" s="11">
        <v>13</v>
      </c>
      <c r="N118" s="11" t="s">
        <v>98</v>
      </c>
      <c r="O118" s="1" t="s">
        <v>98</v>
      </c>
      <c r="P118" s="1" t="s">
        <v>98</v>
      </c>
      <c r="Q118" s="14">
        <v>0.70499999999999996</v>
      </c>
      <c r="R118" s="11">
        <v>0.6875</v>
      </c>
      <c r="S118" s="13">
        <v>0.375</v>
      </c>
      <c r="T118" s="3">
        <v>1.22</v>
      </c>
      <c r="U118" s="13">
        <v>1.25</v>
      </c>
      <c r="V118" s="1" t="s">
        <v>98</v>
      </c>
      <c r="W118" s="1" t="s">
        <v>98</v>
      </c>
      <c r="X118" s="1" t="s">
        <v>98</v>
      </c>
      <c r="Y118" s="3">
        <v>1.72</v>
      </c>
      <c r="Z118" s="18">
        <v>2.5</v>
      </c>
      <c r="AA118" s="13" t="s">
        <v>98</v>
      </c>
      <c r="AB118" s="1" t="s">
        <v>98</v>
      </c>
      <c r="AC118" s="3">
        <v>2.7</v>
      </c>
      <c r="AD118" s="1" t="s">
        <v>98</v>
      </c>
      <c r="AE118" s="1" t="s">
        <v>98</v>
      </c>
      <c r="AF118" s="14">
        <v>0.92100000000000004</v>
      </c>
      <c r="AG118" s="3">
        <v>5.31</v>
      </c>
      <c r="AH118" s="1" t="s">
        <v>98</v>
      </c>
      <c r="AI118" s="1" t="s">
        <v>98</v>
      </c>
      <c r="AJ118" s="1" t="s">
        <v>98</v>
      </c>
      <c r="AK118" s="1" t="s">
        <v>98</v>
      </c>
      <c r="AL118" s="2">
        <v>17.7</v>
      </c>
      <c r="AM118" s="1">
        <v>293</v>
      </c>
      <c r="AN118" s="2">
        <v>53.3</v>
      </c>
      <c r="AO118" s="2">
        <v>29.9</v>
      </c>
      <c r="AP118" s="3">
        <v>3.5</v>
      </c>
      <c r="AQ118" s="1">
        <v>221</v>
      </c>
      <c r="AR118" s="2">
        <v>52.6</v>
      </c>
      <c r="AS118" s="2">
        <v>34.200000000000003</v>
      </c>
      <c r="AT118" s="3">
        <v>3.05</v>
      </c>
      <c r="AU118" s="1" t="s">
        <v>98</v>
      </c>
      <c r="AV118" s="1" t="s">
        <v>98</v>
      </c>
      <c r="AW118" s="1" t="s">
        <v>98</v>
      </c>
      <c r="AX118" s="3">
        <v>9.2200000000000006</v>
      </c>
      <c r="AY118" s="2">
        <v>43.8</v>
      </c>
      <c r="AZ118" s="1" t="s">
        <v>98</v>
      </c>
      <c r="BA118" s="1" t="s">
        <v>98</v>
      </c>
      <c r="BB118" s="1" t="s">
        <v>98</v>
      </c>
      <c r="BC118" s="1" t="s">
        <v>98</v>
      </c>
      <c r="BD118" s="1" t="s">
        <v>98</v>
      </c>
      <c r="BE118" s="1" t="s">
        <v>98</v>
      </c>
      <c r="BF118" s="1" t="s">
        <v>98</v>
      </c>
      <c r="BG118" s="3">
        <v>5.09</v>
      </c>
      <c r="BH118" s="14">
        <v>0.83199999999999996</v>
      </c>
      <c r="BI118" s="1" t="s">
        <v>98</v>
      </c>
      <c r="BJ118" s="4" t="s">
        <v>98</v>
      </c>
      <c r="BK118" s="4" t="s">
        <v>98</v>
      </c>
      <c r="BL118" s="4" t="s">
        <v>98</v>
      </c>
      <c r="BM118" s="4" t="s">
        <v>98</v>
      </c>
      <c r="BN118" s="4" t="s">
        <v>98</v>
      </c>
      <c r="BO118" s="4" t="s">
        <v>98</v>
      </c>
      <c r="BP118" s="4" t="s">
        <v>98</v>
      </c>
      <c r="BQ118" s="4" t="s">
        <v>98</v>
      </c>
      <c r="BR118" s="4" t="s">
        <v>98</v>
      </c>
      <c r="BS118" s="4" t="s">
        <v>98</v>
      </c>
      <c r="BT118" s="4" t="s">
        <v>98</v>
      </c>
      <c r="BU118" s="4" t="s">
        <v>98</v>
      </c>
      <c r="BV118" s="4" t="s">
        <v>98</v>
      </c>
      <c r="BW118" s="35" t="s">
        <v>98</v>
      </c>
      <c r="BX118" s="35" t="s">
        <v>98</v>
      </c>
      <c r="BY118" s="2">
        <v>37</v>
      </c>
      <c r="BZ118" s="1" t="s">
        <v>98</v>
      </c>
      <c r="CA118" s="2">
        <v>50</v>
      </c>
      <c r="CB118" s="2">
        <v>38</v>
      </c>
      <c r="CC118" s="2">
        <v>51</v>
      </c>
      <c r="CD118" s="1" t="s">
        <v>98</v>
      </c>
      <c r="CE118" s="11">
        <v>5.5</v>
      </c>
      <c r="CF118" s="1" t="s">
        <v>98</v>
      </c>
      <c r="CG118" s="4">
        <f>Beams!$B$11/F118</f>
        <v>470.29288702928875</v>
      </c>
      <c r="CH118" s="4">
        <f>Beams!$B$9/AO118</f>
        <v>375.91973244147158</v>
      </c>
      <c r="CI118" s="4">
        <f>Beams!$C$9/AS118</f>
        <v>328.65497076023388</v>
      </c>
      <c r="CJ118" s="4">
        <f>1.5*Beams!$B$8/(L118*T118)</f>
        <v>1063.0517023959646</v>
      </c>
      <c r="CK118" s="45">
        <f xml:space="preserve"> 1.5*Beams!$C$8/((G118-T118)*Q118)</f>
        <v>2120.1146823600425</v>
      </c>
      <c r="CL118" s="4">
        <f>Beams!$B$12*T118/AX118</f>
        <v>1487.2885032537959</v>
      </c>
      <c r="CM118" s="4">
        <f>Beams!$B$12*Q118/AX118</f>
        <v>859.45770065075919</v>
      </c>
      <c r="CN118" s="4">
        <f t="shared" si="2"/>
        <v>3377.3705595046581</v>
      </c>
      <c r="CO118" s="4">
        <f t="shared" si="3"/>
        <v>4132.9136539824685</v>
      </c>
      <c r="CP118" s="4"/>
      <c r="CQ118" s="3">
        <f>MIN(Beams!$B$21:$B$22)/MAX(CN118:CP118)-1</f>
        <v>3.839201027277217</v>
      </c>
    </row>
    <row r="119" spans="1:95" x14ac:dyDescent="0.55000000000000004">
      <c r="A119" s="1" t="s">
        <v>680</v>
      </c>
      <c r="B119" s="1" t="s">
        <v>796</v>
      </c>
      <c r="C119" s="1" t="s">
        <v>796</v>
      </c>
      <c r="D119" s="1" t="s">
        <v>100</v>
      </c>
      <c r="E119" s="2">
        <v>73</v>
      </c>
      <c r="F119" s="2">
        <v>21.5</v>
      </c>
      <c r="G119" s="2">
        <v>12.4</v>
      </c>
      <c r="H119" s="11">
        <v>12.375</v>
      </c>
      <c r="I119" s="1" t="s">
        <v>98</v>
      </c>
      <c r="J119" s="1" t="s">
        <v>98</v>
      </c>
      <c r="K119" s="1" t="s">
        <v>98</v>
      </c>
      <c r="L119" s="2">
        <v>12.9</v>
      </c>
      <c r="M119" s="11">
        <v>12.875</v>
      </c>
      <c r="N119" s="11" t="s">
        <v>98</v>
      </c>
      <c r="O119" s="1" t="s">
        <v>98</v>
      </c>
      <c r="P119" s="1" t="s">
        <v>98</v>
      </c>
      <c r="Q119" s="14">
        <v>0.65</v>
      </c>
      <c r="R119" s="11">
        <v>0.625</v>
      </c>
      <c r="S119" s="13">
        <v>0.3125</v>
      </c>
      <c r="T119" s="3">
        <v>1.0900000000000001</v>
      </c>
      <c r="U119" s="13">
        <v>1.0625</v>
      </c>
      <c r="V119" s="1" t="s">
        <v>98</v>
      </c>
      <c r="W119" s="1" t="s">
        <v>98</v>
      </c>
      <c r="X119" s="1" t="s">
        <v>98</v>
      </c>
      <c r="Y119" s="3">
        <v>1.59</v>
      </c>
      <c r="Z119" s="18">
        <v>2.375</v>
      </c>
      <c r="AA119" s="13" t="s">
        <v>98</v>
      </c>
      <c r="AB119" s="1" t="s">
        <v>98</v>
      </c>
      <c r="AC119" s="3">
        <v>2.66</v>
      </c>
      <c r="AD119" s="1" t="s">
        <v>98</v>
      </c>
      <c r="AE119" s="1" t="s">
        <v>98</v>
      </c>
      <c r="AF119" s="14">
        <v>0.83299999999999996</v>
      </c>
      <c r="AG119" s="3">
        <v>5.92</v>
      </c>
      <c r="AH119" s="1" t="s">
        <v>98</v>
      </c>
      <c r="AI119" s="1" t="s">
        <v>98</v>
      </c>
      <c r="AJ119" s="1" t="s">
        <v>98</v>
      </c>
      <c r="AK119" s="1" t="s">
        <v>98</v>
      </c>
      <c r="AL119" s="2">
        <v>19.100000000000001</v>
      </c>
      <c r="AM119" s="1">
        <v>264</v>
      </c>
      <c r="AN119" s="2">
        <v>48.2</v>
      </c>
      <c r="AO119" s="2">
        <v>27.2</v>
      </c>
      <c r="AP119" s="3">
        <v>3.5</v>
      </c>
      <c r="AQ119" s="1">
        <v>195</v>
      </c>
      <c r="AR119" s="2">
        <v>46.6</v>
      </c>
      <c r="AS119" s="2">
        <v>30.3</v>
      </c>
      <c r="AT119" s="3">
        <v>3.01</v>
      </c>
      <c r="AU119" s="1" t="s">
        <v>98</v>
      </c>
      <c r="AV119" s="1" t="s">
        <v>98</v>
      </c>
      <c r="AW119" s="1" t="s">
        <v>98</v>
      </c>
      <c r="AX119" s="3">
        <v>6.7</v>
      </c>
      <c r="AY119" s="2">
        <v>31.9</v>
      </c>
      <c r="AZ119" s="1" t="s">
        <v>98</v>
      </c>
      <c r="BA119" s="1" t="s">
        <v>98</v>
      </c>
      <c r="BB119" s="1" t="s">
        <v>98</v>
      </c>
      <c r="BC119" s="1" t="s">
        <v>98</v>
      </c>
      <c r="BD119" s="1" t="s">
        <v>98</v>
      </c>
      <c r="BE119" s="1" t="s">
        <v>98</v>
      </c>
      <c r="BF119" s="1" t="s">
        <v>98</v>
      </c>
      <c r="BG119" s="3">
        <v>5.08</v>
      </c>
      <c r="BH119" s="14">
        <v>0.82699999999999996</v>
      </c>
      <c r="BI119" s="1" t="s">
        <v>98</v>
      </c>
      <c r="BJ119" s="4" t="s">
        <v>98</v>
      </c>
      <c r="BK119" s="4" t="s">
        <v>98</v>
      </c>
      <c r="BL119" s="4" t="s">
        <v>98</v>
      </c>
      <c r="BM119" s="4" t="s">
        <v>98</v>
      </c>
      <c r="BN119" s="4" t="s">
        <v>98</v>
      </c>
      <c r="BO119" s="4" t="s">
        <v>98</v>
      </c>
      <c r="BP119" s="4" t="s">
        <v>98</v>
      </c>
      <c r="BQ119" s="4" t="s">
        <v>98</v>
      </c>
      <c r="BR119" s="4" t="s">
        <v>98</v>
      </c>
      <c r="BS119" s="4" t="s">
        <v>98</v>
      </c>
      <c r="BT119" s="4" t="s">
        <v>98</v>
      </c>
      <c r="BU119" s="4" t="s">
        <v>98</v>
      </c>
      <c r="BV119" s="4" t="s">
        <v>98</v>
      </c>
      <c r="BW119" s="35" t="s">
        <v>98</v>
      </c>
      <c r="BX119" s="35" t="s">
        <v>98</v>
      </c>
      <c r="BY119" s="2">
        <v>36.700000000000003</v>
      </c>
      <c r="BZ119" s="1" t="s">
        <v>98</v>
      </c>
      <c r="CA119" s="2">
        <v>49.6</v>
      </c>
      <c r="CB119" s="2">
        <v>37.700000000000003</v>
      </c>
      <c r="CC119" s="1">
        <v>50.6</v>
      </c>
      <c r="CD119" s="1" t="s">
        <v>98</v>
      </c>
      <c r="CE119" s="11">
        <v>5.5</v>
      </c>
      <c r="CF119" s="1" t="s">
        <v>98</v>
      </c>
      <c r="CG119" s="4">
        <f>Beams!$B$11/F119</f>
        <v>522.79069767441865</v>
      </c>
      <c r="CH119" s="4">
        <f>Beams!$B$9/AO119</f>
        <v>413.23529411764707</v>
      </c>
      <c r="CI119" s="4">
        <f>Beams!$C$9/AS119</f>
        <v>370.95709570957092</v>
      </c>
      <c r="CJ119" s="4">
        <f>1.5*Beams!$B$8/(L119*T119)</f>
        <v>1199.0612331982077</v>
      </c>
      <c r="CK119" s="45">
        <f xml:space="preserve"> 1.5*Beams!$C$8/((G119-T119)*Q119)</f>
        <v>2293.4095082636195</v>
      </c>
      <c r="CL119" s="4">
        <f>Beams!$B$12*T119/AX119</f>
        <v>1828.5970149253731</v>
      </c>
      <c r="CM119" s="4">
        <f>Beams!$B$12*Q119/AX119</f>
        <v>1090.4477611940299</v>
      </c>
      <c r="CN119" s="4">
        <f t="shared" si="2"/>
        <v>4006.5882547216761</v>
      </c>
      <c r="CO119" s="4">
        <f t="shared" si="3"/>
        <v>4588.5308398741818</v>
      </c>
      <c r="CP119" s="4"/>
      <c r="CQ119" s="3">
        <f>MIN(Beams!$B$21:$B$22)/MAX(CN119:CP119)-1</f>
        <v>3.3586935988749733</v>
      </c>
    </row>
    <row r="120" spans="1:95" x14ac:dyDescent="0.55000000000000004">
      <c r="A120" s="1" t="s">
        <v>680</v>
      </c>
      <c r="B120" s="1" t="s">
        <v>797</v>
      </c>
      <c r="C120" s="1" t="s">
        <v>797</v>
      </c>
      <c r="D120" s="1" t="s">
        <v>100</v>
      </c>
      <c r="E120" s="2">
        <v>65.5</v>
      </c>
      <c r="F120" s="2">
        <v>19.3</v>
      </c>
      <c r="G120" s="2">
        <v>12.2</v>
      </c>
      <c r="H120" s="11">
        <v>12.125</v>
      </c>
      <c r="I120" s="1" t="s">
        <v>98</v>
      </c>
      <c r="J120" s="1" t="s">
        <v>98</v>
      </c>
      <c r="K120" s="1" t="s">
        <v>98</v>
      </c>
      <c r="L120" s="2">
        <v>12.9</v>
      </c>
      <c r="M120" s="11">
        <v>12.875</v>
      </c>
      <c r="N120" s="11" t="s">
        <v>98</v>
      </c>
      <c r="O120" s="1" t="s">
        <v>98</v>
      </c>
      <c r="P120" s="1" t="s">
        <v>98</v>
      </c>
      <c r="Q120" s="14">
        <v>0.60499999999999998</v>
      </c>
      <c r="R120" s="11">
        <v>0.625</v>
      </c>
      <c r="S120" s="13">
        <v>0.3125</v>
      </c>
      <c r="T120" s="14">
        <v>0.96</v>
      </c>
      <c r="U120" s="13">
        <v>0.9375</v>
      </c>
      <c r="V120" s="1" t="s">
        <v>98</v>
      </c>
      <c r="W120" s="1" t="s">
        <v>98</v>
      </c>
      <c r="X120" s="1" t="s">
        <v>98</v>
      </c>
      <c r="Y120" s="3">
        <v>1.46</v>
      </c>
      <c r="Z120" s="18">
        <v>2.25</v>
      </c>
      <c r="AA120" s="13" t="s">
        <v>98</v>
      </c>
      <c r="AB120" s="1" t="s">
        <v>98</v>
      </c>
      <c r="AC120" s="3">
        <v>2.65</v>
      </c>
      <c r="AD120" s="1" t="s">
        <v>98</v>
      </c>
      <c r="AE120" s="1" t="s">
        <v>98</v>
      </c>
      <c r="AF120" s="14">
        <v>0.75</v>
      </c>
      <c r="AG120" s="3">
        <v>6.7</v>
      </c>
      <c r="AH120" s="1" t="s">
        <v>98</v>
      </c>
      <c r="AI120" s="1" t="s">
        <v>98</v>
      </c>
      <c r="AJ120" s="1" t="s">
        <v>98</v>
      </c>
      <c r="AK120" s="1" t="s">
        <v>98</v>
      </c>
      <c r="AL120" s="2">
        <v>20.2</v>
      </c>
      <c r="AM120" s="1">
        <v>238</v>
      </c>
      <c r="AN120" s="2">
        <v>43.9</v>
      </c>
      <c r="AO120" s="2">
        <v>24.8</v>
      </c>
      <c r="AP120" s="3">
        <v>3.52</v>
      </c>
      <c r="AQ120" s="1">
        <v>170</v>
      </c>
      <c r="AR120" s="2">
        <v>40.700000000000003</v>
      </c>
      <c r="AS120" s="2">
        <v>26.5</v>
      </c>
      <c r="AT120" s="3">
        <v>2.97</v>
      </c>
      <c r="AU120" s="1" t="s">
        <v>98</v>
      </c>
      <c r="AV120" s="1" t="s">
        <v>98</v>
      </c>
      <c r="AW120" s="1" t="s">
        <v>98</v>
      </c>
      <c r="AX120" s="3">
        <v>4.74</v>
      </c>
      <c r="AY120" s="2">
        <v>23.1</v>
      </c>
      <c r="AZ120" s="1" t="s">
        <v>98</v>
      </c>
      <c r="BA120" s="1" t="s">
        <v>98</v>
      </c>
      <c r="BB120" s="1" t="s">
        <v>98</v>
      </c>
      <c r="BC120" s="1" t="s">
        <v>98</v>
      </c>
      <c r="BD120" s="1" t="s">
        <v>98</v>
      </c>
      <c r="BE120" s="1" t="s">
        <v>98</v>
      </c>
      <c r="BF120" s="1" t="s">
        <v>98</v>
      </c>
      <c r="BG120" s="3">
        <v>5.09</v>
      </c>
      <c r="BH120" s="14">
        <v>0.81799999999999995</v>
      </c>
      <c r="BI120" s="1" t="s">
        <v>98</v>
      </c>
      <c r="BJ120" s="4" t="s">
        <v>98</v>
      </c>
      <c r="BK120" s="4" t="s">
        <v>98</v>
      </c>
      <c r="BL120" s="4" t="s">
        <v>98</v>
      </c>
      <c r="BM120" s="4" t="s">
        <v>98</v>
      </c>
      <c r="BN120" s="4" t="s">
        <v>98</v>
      </c>
      <c r="BO120" s="4" t="s">
        <v>98</v>
      </c>
      <c r="BP120" s="4" t="s">
        <v>98</v>
      </c>
      <c r="BQ120" s="4" t="s">
        <v>98</v>
      </c>
      <c r="BR120" s="4" t="s">
        <v>98</v>
      </c>
      <c r="BS120" s="4" t="s">
        <v>98</v>
      </c>
      <c r="BT120" s="4" t="s">
        <v>98</v>
      </c>
      <c r="BU120" s="4" t="s">
        <v>98</v>
      </c>
      <c r="BV120" s="4" t="s">
        <v>98</v>
      </c>
      <c r="BW120" s="35" t="s">
        <v>98</v>
      </c>
      <c r="BX120" s="35" t="s">
        <v>98</v>
      </c>
      <c r="BY120" s="2">
        <v>36.299999999999997</v>
      </c>
      <c r="BZ120" s="1" t="s">
        <v>98</v>
      </c>
      <c r="CA120" s="2">
        <v>49.2</v>
      </c>
      <c r="CB120" s="2">
        <v>37.300000000000004</v>
      </c>
      <c r="CC120" s="1">
        <v>50.2</v>
      </c>
      <c r="CD120" s="1" t="s">
        <v>98</v>
      </c>
      <c r="CE120" s="11">
        <v>5.5</v>
      </c>
      <c r="CF120" s="1" t="s">
        <v>98</v>
      </c>
      <c r="CG120" s="4">
        <f>Beams!$B$11/F120</f>
        <v>582.38341968911914</v>
      </c>
      <c r="CH120" s="4">
        <f>Beams!$B$9/AO120</f>
        <v>453.22580645161287</v>
      </c>
      <c r="CI120" s="4">
        <f>Beams!$C$9/AS120</f>
        <v>424.15094339622641</v>
      </c>
      <c r="CJ120" s="4">
        <f>1.5*Beams!$B$8/(L120*T120)</f>
        <v>1361.4341085271317</v>
      </c>
      <c r="CK120" s="45">
        <f xml:space="preserve"> 1.5*Beams!$C$8/((G120-T120)*Q120)</f>
        <v>2479.3388429752072</v>
      </c>
      <c r="CL120" s="4">
        <f>Beams!$B$12*T120/AX120</f>
        <v>2276.4556962025313</v>
      </c>
      <c r="CM120" s="4">
        <f>Beams!$B$12*Q120/AX120</f>
        <v>1434.6413502109704</v>
      </c>
      <c r="CN120" s="4">
        <f t="shared" si="2"/>
        <v>4820.5974586630464</v>
      </c>
      <c r="CO120" s="4">
        <f t="shared" si="3"/>
        <v>5171.7357297747676</v>
      </c>
      <c r="CP120" s="4"/>
      <c r="CQ120" s="3">
        <f>MIN(Beams!$B$21:$B$22)/MAX(CN120:CP120)-1</f>
        <v>2.8671736231331009</v>
      </c>
    </row>
    <row r="121" spans="1:95" x14ac:dyDescent="0.55000000000000004">
      <c r="A121" s="1" t="s">
        <v>680</v>
      </c>
      <c r="B121" s="1" t="s">
        <v>798</v>
      </c>
      <c r="C121" s="1" t="s">
        <v>798</v>
      </c>
      <c r="D121" s="1" t="s">
        <v>100</v>
      </c>
      <c r="E121" s="2">
        <v>58.5</v>
      </c>
      <c r="F121" s="2">
        <v>17.2</v>
      </c>
      <c r="G121" s="2">
        <v>12.1</v>
      </c>
      <c r="H121" s="11">
        <v>12</v>
      </c>
      <c r="I121" s="1" t="s">
        <v>98</v>
      </c>
      <c r="J121" s="1" t="s">
        <v>98</v>
      </c>
      <c r="K121" s="1" t="s">
        <v>98</v>
      </c>
      <c r="L121" s="2">
        <v>12.8</v>
      </c>
      <c r="M121" s="11">
        <v>12.75</v>
      </c>
      <c r="N121" s="11" t="s">
        <v>98</v>
      </c>
      <c r="O121" s="1" t="s">
        <v>98</v>
      </c>
      <c r="P121" s="1" t="s">
        <v>98</v>
      </c>
      <c r="Q121" s="14">
        <v>0.55000000000000004</v>
      </c>
      <c r="R121" s="11">
        <v>0.5625</v>
      </c>
      <c r="S121" s="13">
        <v>0.3125</v>
      </c>
      <c r="T121" s="14">
        <v>0.85</v>
      </c>
      <c r="U121" s="13">
        <v>0.875</v>
      </c>
      <c r="V121" s="1" t="s">
        <v>98</v>
      </c>
      <c r="W121" s="1" t="s">
        <v>98</v>
      </c>
      <c r="X121" s="1" t="s">
        <v>98</v>
      </c>
      <c r="Y121" s="3">
        <v>1.35</v>
      </c>
      <c r="Z121" s="18">
        <v>2.125</v>
      </c>
      <c r="AA121" s="13" t="s">
        <v>98</v>
      </c>
      <c r="AB121" s="1" t="s">
        <v>98</v>
      </c>
      <c r="AC121" s="3">
        <v>2.62</v>
      </c>
      <c r="AD121" s="1" t="s">
        <v>98</v>
      </c>
      <c r="AE121" s="1" t="s">
        <v>98</v>
      </c>
      <c r="AF121" s="14">
        <v>0.67200000000000004</v>
      </c>
      <c r="AG121" s="3">
        <v>7.53</v>
      </c>
      <c r="AH121" s="1" t="s">
        <v>98</v>
      </c>
      <c r="AI121" s="1" t="s">
        <v>98</v>
      </c>
      <c r="AJ121" s="1" t="s">
        <v>98</v>
      </c>
      <c r="AK121" s="1" t="s">
        <v>98</v>
      </c>
      <c r="AL121" s="2">
        <v>22</v>
      </c>
      <c r="AM121" s="1">
        <v>212</v>
      </c>
      <c r="AN121" s="2">
        <v>39.200000000000003</v>
      </c>
      <c r="AO121" s="2">
        <v>22.3</v>
      </c>
      <c r="AP121" s="3">
        <v>3.51</v>
      </c>
      <c r="AQ121" s="1">
        <v>149</v>
      </c>
      <c r="AR121" s="2">
        <v>35.700000000000003</v>
      </c>
      <c r="AS121" s="2">
        <v>23.2</v>
      </c>
      <c r="AT121" s="3">
        <v>2.94</v>
      </c>
      <c r="AU121" s="1" t="s">
        <v>98</v>
      </c>
      <c r="AV121" s="1" t="s">
        <v>98</v>
      </c>
      <c r="AW121" s="1" t="s">
        <v>98</v>
      </c>
      <c r="AX121" s="3">
        <v>3.35</v>
      </c>
      <c r="AY121" s="2">
        <v>16.399999999999999</v>
      </c>
      <c r="AZ121" s="1" t="s">
        <v>98</v>
      </c>
      <c r="BA121" s="1" t="s">
        <v>98</v>
      </c>
      <c r="BB121" s="1" t="s">
        <v>98</v>
      </c>
      <c r="BC121" s="1" t="s">
        <v>98</v>
      </c>
      <c r="BD121" s="1" t="s">
        <v>98</v>
      </c>
      <c r="BE121" s="1" t="s">
        <v>98</v>
      </c>
      <c r="BF121" s="1" t="s">
        <v>98</v>
      </c>
      <c r="BG121" s="3">
        <v>5.08</v>
      </c>
      <c r="BH121" s="14">
        <v>0.81399999999999995</v>
      </c>
      <c r="BI121" s="1" t="s">
        <v>98</v>
      </c>
      <c r="BJ121" s="4" t="s">
        <v>98</v>
      </c>
      <c r="BK121" s="4" t="s">
        <v>98</v>
      </c>
      <c r="BL121" s="4" t="s">
        <v>98</v>
      </c>
      <c r="BM121" s="4" t="s">
        <v>98</v>
      </c>
      <c r="BN121" s="4" t="s">
        <v>98</v>
      </c>
      <c r="BO121" s="4" t="s">
        <v>98</v>
      </c>
      <c r="BP121" s="4" t="s">
        <v>98</v>
      </c>
      <c r="BQ121" s="4" t="s">
        <v>98</v>
      </c>
      <c r="BR121" s="4" t="s">
        <v>98</v>
      </c>
      <c r="BS121" s="4" t="s">
        <v>98</v>
      </c>
      <c r="BT121" s="4" t="s">
        <v>98</v>
      </c>
      <c r="BU121" s="4" t="s">
        <v>98</v>
      </c>
      <c r="BV121" s="4" t="s">
        <v>98</v>
      </c>
      <c r="BW121" s="35" t="s">
        <v>98</v>
      </c>
      <c r="BX121" s="35" t="s">
        <v>98</v>
      </c>
      <c r="BY121" s="2">
        <v>36</v>
      </c>
      <c r="BZ121" s="1" t="s">
        <v>98</v>
      </c>
      <c r="CA121" s="2">
        <v>48.8</v>
      </c>
      <c r="CB121" s="2">
        <v>37</v>
      </c>
      <c r="CC121" s="1">
        <v>49.8</v>
      </c>
      <c r="CD121" s="1" t="s">
        <v>98</v>
      </c>
      <c r="CE121" s="11">
        <v>5.5</v>
      </c>
      <c r="CF121" s="1" t="s">
        <v>98</v>
      </c>
      <c r="CG121" s="4">
        <f>Beams!$B$11/F121</f>
        <v>653.48837209302326</v>
      </c>
      <c r="CH121" s="4">
        <f>Beams!$B$9/AO121</f>
        <v>504.03587443946185</v>
      </c>
      <c r="CI121" s="4">
        <f>Beams!$C$9/AS121</f>
        <v>484.48275862068965</v>
      </c>
      <c r="CJ121" s="4">
        <f>1.5*Beams!$B$8/(L121*T121)</f>
        <v>1549.6323529411764</v>
      </c>
      <c r="CK121" s="45">
        <f xml:space="preserve"> 1.5*Beams!$C$8/((G121-T121)*Q121)</f>
        <v>2724.8484848484845</v>
      </c>
      <c r="CL121" s="4">
        <f>Beams!$B$12*T121/AX121</f>
        <v>2851.9402985074626</v>
      </c>
      <c r="CM121" s="4">
        <f>Beams!$B$12*Q121/AX121</f>
        <v>1845.3731343283584</v>
      </c>
      <c r="CN121" s="4">
        <f t="shared" si="2"/>
        <v>5856.7020319946805</v>
      </c>
      <c r="CO121" s="4">
        <f t="shared" si="3"/>
        <v>5931.8454814516163</v>
      </c>
      <c r="CP121" s="4"/>
      <c r="CQ121" s="3">
        <f>MIN(Beams!$B$21:$B$22)/MAX(CN121:CP121)-1</f>
        <v>2.3716319925288554</v>
      </c>
    </row>
    <row r="122" spans="1:95" x14ac:dyDescent="0.55000000000000004">
      <c r="A122" s="1" t="s">
        <v>680</v>
      </c>
      <c r="B122" s="1" t="s">
        <v>799</v>
      </c>
      <c r="C122" s="1" t="s">
        <v>799</v>
      </c>
      <c r="D122" s="1" t="s">
        <v>100</v>
      </c>
      <c r="E122" s="2">
        <v>52</v>
      </c>
      <c r="F122" s="2">
        <v>15.3</v>
      </c>
      <c r="G122" s="2">
        <v>12</v>
      </c>
      <c r="H122" s="11">
        <v>12</v>
      </c>
      <c r="I122" s="1" t="s">
        <v>98</v>
      </c>
      <c r="J122" s="1" t="s">
        <v>98</v>
      </c>
      <c r="K122" s="1" t="s">
        <v>98</v>
      </c>
      <c r="L122" s="2">
        <v>12.8</v>
      </c>
      <c r="M122" s="11">
        <v>12.75</v>
      </c>
      <c r="N122" s="11" t="s">
        <v>98</v>
      </c>
      <c r="O122" s="1" t="s">
        <v>98</v>
      </c>
      <c r="P122" s="1" t="s">
        <v>98</v>
      </c>
      <c r="Q122" s="14">
        <v>0.5</v>
      </c>
      <c r="R122" s="11">
        <v>0.5</v>
      </c>
      <c r="S122" s="13">
        <v>0.25</v>
      </c>
      <c r="T122" s="14">
        <v>0.75</v>
      </c>
      <c r="U122" s="13">
        <v>0.75</v>
      </c>
      <c r="V122" s="1" t="s">
        <v>98</v>
      </c>
      <c r="W122" s="1" t="s">
        <v>98</v>
      </c>
      <c r="X122" s="1" t="s">
        <v>98</v>
      </c>
      <c r="Y122" s="3">
        <v>1.25</v>
      </c>
      <c r="Z122" s="18">
        <v>2.0625</v>
      </c>
      <c r="AA122" s="13" t="s">
        <v>98</v>
      </c>
      <c r="AB122" s="1" t="s">
        <v>98</v>
      </c>
      <c r="AC122" s="3">
        <v>2.59</v>
      </c>
      <c r="AD122" s="1" t="s">
        <v>98</v>
      </c>
      <c r="AE122" s="1" t="s">
        <v>98</v>
      </c>
      <c r="AF122" s="14">
        <v>0.6</v>
      </c>
      <c r="AG122" s="3">
        <v>8.5</v>
      </c>
      <c r="AH122" s="1" t="s">
        <v>98</v>
      </c>
      <c r="AI122" s="1" t="s">
        <v>98</v>
      </c>
      <c r="AJ122" s="1" t="s">
        <v>98</v>
      </c>
      <c r="AK122" s="1" t="s">
        <v>98</v>
      </c>
      <c r="AL122" s="2">
        <v>24</v>
      </c>
      <c r="AM122" s="1">
        <v>189</v>
      </c>
      <c r="AN122" s="2">
        <v>35.1</v>
      </c>
      <c r="AO122" s="2">
        <v>20</v>
      </c>
      <c r="AP122" s="3">
        <v>3.51</v>
      </c>
      <c r="AQ122" s="1">
        <v>130</v>
      </c>
      <c r="AR122" s="2">
        <v>31.2</v>
      </c>
      <c r="AS122" s="2">
        <v>20.3</v>
      </c>
      <c r="AT122" s="3">
        <v>2.91</v>
      </c>
      <c r="AU122" s="1" t="s">
        <v>98</v>
      </c>
      <c r="AV122" s="1" t="s">
        <v>98</v>
      </c>
      <c r="AW122" s="1" t="s">
        <v>98</v>
      </c>
      <c r="AX122" s="3">
        <v>2.35</v>
      </c>
      <c r="AY122" s="2">
        <v>11.6</v>
      </c>
      <c r="AZ122" s="1" t="s">
        <v>98</v>
      </c>
      <c r="BA122" s="1" t="s">
        <v>98</v>
      </c>
      <c r="BB122" s="1" t="s">
        <v>98</v>
      </c>
      <c r="BC122" s="1" t="s">
        <v>98</v>
      </c>
      <c r="BD122" s="1" t="s">
        <v>98</v>
      </c>
      <c r="BE122" s="1" t="s">
        <v>98</v>
      </c>
      <c r="BF122" s="1" t="s">
        <v>98</v>
      </c>
      <c r="BG122" s="3">
        <v>5.07</v>
      </c>
      <c r="BH122" s="14">
        <v>0.80900000000000005</v>
      </c>
      <c r="BI122" s="1" t="s">
        <v>98</v>
      </c>
      <c r="BJ122" s="4" t="s">
        <v>98</v>
      </c>
      <c r="BK122" s="4" t="s">
        <v>98</v>
      </c>
      <c r="BL122" s="4" t="s">
        <v>98</v>
      </c>
      <c r="BM122" s="4" t="s">
        <v>98</v>
      </c>
      <c r="BN122" s="4" t="s">
        <v>98</v>
      </c>
      <c r="BO122" s="4" t="s">
        <v>98</v>
      </c>
      <c r="BP122" s="4" t="s">
        <v>98</v>
      </c>
      <c r="BQ122" s="4" t="s">
        <v>98</v>
      </c>
      <c r="BR122" s="4" t="s">
        <v>98</v>
      </c>
      <c r="BS122" s="4" t="s">
        <v>98</v>
      </c>
      <c r="BT122" s="4" t="s">
        <v>98</v>
      </c>
      <c r="BU122" s="4" t="s">
        <v>98</v>
      </c>
      <c r="BV122" s="4" t="s">
        <v>98</v>
      </c>
      <c r="BW122" s="35" t="s">
        <v>98</v>
      </c>
      <c r="BX122" s="35" t="s">
        <v>98</v>
      </c>
      <c r="BY122" s="2">
        <v>35.799999999999997</v>
      </c>
      <c r="BZ122" s="1" t="s">
        <v>98</v>
      </c>
      <c r="CA122" s="2">
        <v>48.6</v>
      </c>
      <c r="CB122" s="2">
        <v>36.799999999999997</v>
      </c>
      <c r="CC122" s="1">
        <v>49.6</v>
      </c>
      <c r="CD122" s="1" t="s">
        <v>98</v>
      </c>
      <c r="CE122" s="11">
        <v>5.5</v>
      </c>
      <c r="CF122" s="1" t="s">
        <v>98</v>
      </c>
      <c r="CG122" s="4">
        <f>Beams!$B$11/F122</f>
        <v>734.64052287581694</v>
      </c>
      <c r="CH122" s="4">
        <f>Beams!$B$9/AO122</f>
        <v>562</v>
      </c>
      <c r="CI122" s="4">
        <f>Beams!$C$9/AS122</f>
        <v>553.69458128078816</v>
      </c>
      <c r="CJ122" s="4">
        <f>1.5*Beams!$B$8/(L122*T122)</f>
        <v>1756.2499999999998</v>
      </c>
      <c r="CK122" s="45">
        <f xml:space="preserve"> 1.5*Beams!$C$8/((G122-T122)*Q122)</f>
        <v>2997.3333333333335</v>
      </c>
      <c r="CL122" s="4">
        <f>Beams!$B$12*T122/AX122</f>
        <v>3587.2340425531916</v>
      </c>
      <c r="CM122" s="4">
        <f>Beams!$B$12*Q122/AX122</f>
        <v>2391.4893617021276</v>
      </c>
      <c r="CN122" s="4">
        <f t="shared" si="2"/>
        <v>7161.1260576344957</v>
      </c>
      <c r="CO122" s="4">
        <f t="shared" si="3"/>
        <v>6894.4488853287558</v>
      </c>
      <c r="CP122" s="4"/>
      <c r="CQ122" s="3">
        <f>MIN(Beams!$B$21:$B$22)/MAX(CN122:CP122)-1</f>
        <v>1.7928568550581434</v>
      </c>
    </row>
    <row r="123" spans="1:95" x14ac:dyDescent="0.55000000000000004">
      <c r="A123" s="1" t="s">
        <v>680</v>
      </c>
      <c r="B123" s="1" t="s">
        <v>800</v>
      </c>
      <c r="C123" s="1" t="s">
        <v>800</v>
      </c>
      <c r="D123" s="1" t="s">
        <v>100</v>
      </c>
      <c r="E123" s="2">
        <v>51.5</v>
      </c>
      <c r="F123" s="2">
        <v>15.1</v>
      </c>
      <c r="G123" s="2">
        <v>12.3</v>
      </c>
      <c r="H123" s="11">
        <v>12.25</v>
      </c>
      <c r="I123" s="1" t="s">
        <v>98</v>
      </c>
      <c r="J123" s="1" t="s">
        <v>98</v>
      </c>
      <c r="K123" s="1" t="s">
        <v>98</v>
      </c>
      <c r="L123" s="3">
        <v>9</v>
      </c>
      <c r="M123" s="11">
        <v>9</v>
      </c>
      <c r="N123" s="11" t="s">
        <v>98</v>
      </c>
      <c r="O123" s="1" t="s">
        <v>98</v>
      </c>
      <c r="P123" s="1" t="s">
        <v>98</v>
      </c>
      <c r="Q123" s="14">
        <v>0.55000000000000004</v>
      </c>
      <c r="R123" s="11">
        <v>0.5625</v>
      </c>
      <c r="S123" s="13">
        <v>0.3125</v>
      </c>
      <c r="T123" s="14">
        <v>0.98</v>
      </c>
      <c r="U123" s="13">
        <v>1</v>
      </c>
      <c r="V123" s="1" t="s">
        <v>98</v>
      </c>
      <c r="W123" s="1" t="s">
        <v>98</v>
      </c>
      <c r="X123" s="1" t="s">
        <v>98</v>
      </c>
      <c r="Y123" s="3">
        <v>1.48</v>
      </c>
      <c r="Z123" s="18">
        <v>2.25</v>
      </c>
      <c r="AA123" s="13" t="s">
        <v>98</v>
      </c>
      <c r="AB123" s="1" t="s">
        <v>98</v>
      </c>
      <c r="AC123" s="3">
        <v>3.01</v>
      </c>
      <c r="AD123" s="1" t="s">
        <v>98</v>
      </c>
      <c r="AE123" s="1" t="s">
        <v>98</v>
      </c>
      <c r="AF123" s="14">
        <v>0.84099999999999997</v>
      </c>
      <c r="AG123" s="3">
        <v>4.59</v>
      </c>
      <c r="AH123" s="1" t="s">
        <v>98</v>
      </c>
      <c r="AI123" s="1" t="s">
        <v>98</v>
      </c>
      <c r="AJ123" s="1" t="s">
        <v>98</v>
      </c>
      <c r="AK123" s="1" t="s">
        <v>98</v>
      </c>
      <c r="AL123" s="2">
        <v>22.4</v>
      </c>
      <c r="AM123" s="1">
        <v>204</v>
      </c>
      <c r="AN123" s="2">
        <v>39.200000000000003</v>
      </c>
      <c r="AO123" s="2">
        <v>22</v>
      </c>
      <c r="AP123" s="3">
        <v>3.67</v>
      </c>
      <c r="AQ123" s="2">
        <v>59.7</v>
      </c>
      <c r="AR123" s="2">
        <v>20.7</v>
      </c>
      <c r="AS123" s="2">
        <v>13.3</v>
      </c>
      <c r="AT123" s="3">
        <v>1.99</v>
      </c>
      <c r="AU123" s="1" t="s">
        <v>98</v>
      </c>
      <c r="AV123" s="1" t="s">
        <v>98</v>
      </c>
      <c r="AW123" s="1" t="s">
        <v>98</v>
      </c>
      <c r="AX123" s="3">
        <v>3.53</v>
      </c>
      <c r="AY123" s="2">
        <v>12.3</v>
      </c>
      <c r="AZ123" s="1" t="s">
        <v>98</v>
      </c>
      <c r="BA123" s="1" t="s">
        <v>98</v>
      </c>
      <c r="BB123" s="1" t="s">
        <v>98</v>
      </c>
      <c r="BC123" s="1" t="s">
        <v>98</v>
      </c>
      <c r="BD123" s="1" t="s">
        <v>98</v>
      </c>
      <c r="BE123" s="1" t="s">
        <v>98</v>
      </c>
      <c r="BF123" s="1" t="s">
        <v>98</v>
      </c>
      <c r="BG123" s="3">
        <v>4.88</v>
      </c>
      <c r="BH123" s="14">
        <v>0.73299999999999998</v>
      </c>
      <c r="BI123" s="1" t="s">
        <v>98</v>
      </c>
      <c r="BJ123" s="4" t="s">
        <v>98</v>
      </c>
      <c r="BK123" s="4" t="s">
        <v>98</v>
      </c>
      <c r="BL123" s="4" t="s">
        <v>98</v>
      </c>
      <c r="BM123" s="4" t="s">
        <v>98</v>
      </c>
      <c r="BN123" s="4" t="s">
        <v>98</v>
      </c>
      <c r="BO123" s="4" t="s">
        <v>98</v>
      </c>
      <c r="BP123" s="4" t="s">
        <v>98</v>
      </c>
      <c r="BQ123" s="4" t="s">
        <v>98</v>
      </c>
      <c r="BR123" s="4" t="s">
        <v>98</v>
      </c>
      <c r="BS123" s="4" t="s">
        <v>98</v>
      </c>
      <c r="BT123" s="4" t="s">
        <v>98</v>
      </c>
      <c r="BU123" s="4" t="s">
        <v>98</v>
      </c>
      <c r="BV123" s="4" t="s">
        <v>98</v>
      </c>
      <c r="BW123" s="35" t="s">
        <v>98</v>
      </c>
      <c r="BX123" s="35" t="s">
        <v>98</v>
      </c>
      <c r="BY123" s="2">
        <v>32.6</v>
      </c>
      <c r="BZ123" s="1" t="s">
        <v>98</v>
      </c>
      <c r="CA123" s="2">
        <v>41.6</v>
      </c>
      <c r="CB123" s="2">
        <v>33.6</v>
      </c>
      <c r="CC123" s="1">
        <v>42.6</v>
      </c>
      <c r="CD123" s="1" t="s">
        <v>98</v>
      </c>
      <c r="CE123" s="11">
        <v>5.5</v>
      </c>
      <c r="CF123" s="1" t="s">
        <v>98</v>
      </c>
      <c r="CG123" s="4">
        <f>Beams!$B$11/F123</f>
        <v>744.37086092715231</v>
      </c>
      <c r="CH123" s="4">
        <f>Beams!$B$9/AO123</f>
        <v>510.90909090909093</v>
      </c>
      <c r="CI123" s="4">
        <f>Beams!$C$9/AS123</f>
        <v>845.11278195488717</v>
      </c>
      <c r="CJ123" s="4">
        <f>1.5*Beams!$B$8/(L123*T123)</f>
        <v>1911.56462585034</v>
      </c>
      <c r="CK123" s="45">
        <f xml:space="preserve"> 1.5*Beams!$C$8/((G123-T123)*Q123)</f>
        <v>2707.9987150658526</v>
      </c>
      <c r="CL123" s="4">
        <f>Beams!$B$12*T123/AX123</f>
        <v>3120.4532577903683</v>
      </c>
      <c r="CM123" s="4">
        <f>Beams!$B$12*Q123/AX123</f>
        <v>1751.2747875354112</v>
      </c>
      <c r="CN123" s="4">
        <f t="shared" si="2"/>
        <v>6677.2429336316054</v>
      </c>
      <c r="CO123" s="4">
        <f t="shared" si="3"/>
        <v>5967.6051229055956</v>
      </c>
      <c r="CP123" s="4"/>
      <c r="CQ123" s="3">
        <f>MIN(Beams!$B$21:$B$22)/MAX(CN123:CP123)-1</f>
        <v>1.9952482182825779</v>
      </c>
    </row>
    <row r="124" spans="1:95" x14ac:dyDescent="0.55000000000000004">
      <c r="A124" s="1" t="s">
        <v>680</v>
      </c>
      <c r="B124" s="1" t="s">
        <v>801</v>
      </c>
      <c r="C124" s="1" t="s">
        <v>801</v>
      </c>
      <c r="D124" s="1" t="s">
        <v>100</v>
      </c>
      <c r="E124" s="2">
        <v>47</v>
      </c>
      <c r="F124" s="2">
        <v>13.8</v>
      </c>
      <c r="G124" s="2">
        <v>12.2</v>
      </c>
      <c r="H124" s="11">
        <v>12.125</v>
      </c>
      <c r="I124" s="1" t="s">
        <v>98</v>
      </c>
      <c r="J124" s="1" t="s">
        <v>98</v>
      </c>
      <c r="K124" s="1" t="s">
        <v>98</v>
      </c>
      <c r="L124" s="3">
        <v>9.07</v>
      </c>
      <c r="M124" s="11">
        <v>9.125</v>
      </c>
      <c r="N124" s="11" t="s">
        <v>98</v>
      </c>
      <c r="O124" s="1" t="s">
        <v>98</v>
      </c>
      <c r="P124" s="1" t="s">
        <v>98</v>
      </c>
      <c r="Q124" s="14">
        <v>0.51500000000000001</v>
      </c>
      <c r="R124" s="11">
        <v>0.5</v>
      </c>
      <c r="S124" s="13">
        <v>0.25</v>
      </c>
      <c r="T124" s="14">
        <v>0.875</v>
      </c>
      <c r="U124" s="13">
        <v>0.875</v>
      </c>
      <c r="V124" s="1" t="s">
        <v>98</v>
      </c>
      <c r="W124" s="1" t="s">
        <v>98</v>
      </c>
      <c r="X124" s="1" t="s">
        <v>98</v>
      </c>
      <c r="Y124" s="3">
        <v>1.38</v>
      </c>
      <c r="Z124" s="18">
        <v>2.125</v>
      </c>
      <c r="AA124" s="13" t="s">
        <v>98</v>
      </c>
      <c r="AB124" s="1" t="s">
        <v>98</v>
      </c>
      <c r="AC124" s="3">
        <v>2.99</v>
      </c>
      <c r="AD124" s="1" t="s">
        <v>98</v>
      </c>
      <c r="AE124" s="1" t="s">
        <v>98</v>
      </c>
      <c r="AF124" s="14">
        <v>0.76400000000000001</v>
      </c>
      <c r="AG124" s="3">
        <v>5.18</v>
      </c>
      <c r="AH124" s="1" t="s">
        <v>98</v>
      </c>
      <c r="AI124" s="1" t="s">
        <v>98</v>
      </c>
      <c r="AJ124" s="1" t="s">
        <v>98</v>
      </c>
      <c r="AK124" s="1" t="s">
        <v>98</v>
      </c>
      <c r="AL124" s="2">
        <v>23.7</v>
      </c>
      <c r="AM124" s="1">
        <v>186</v>
      </c>
      <c r="AN124" s="2">
        <v>36.1</v>
      </c>
      <c r="AO124" s="2">
        <v>20.3</v>
      </c>
      <c r="AP124" s="3">
        <v>3.67</v>
      </c>
      <c r="AQ124" s="2">
        <v>54.5</v>
      </c>
      <c r="AR124" s="2">
        <v>18.7</v>
      </c>
      <c r="AS124" s="2">
        <v>12</v>
      </c>
      <c r="AT124" s="3">
        <v>1.98</v>
      </c>
      <c r="AU124" s="1" t="s">
        <v>98</v>
      </c>
      <c r="AV124" s="1" t="s">
        <v>98</v>
      </c>
      <c r="AW124" s="1" t="s">
        <v>98</v>
      </c>
      <c r="AX124" s="3">
        <v>2.62</v>
      </c>
      <c r="AY124" s="3">
        <v>9.57</v>
      </c>
      <c r="AZ124" s="1" t="s">
        <v>98</v>
      </c>
      <c r="BA124" s="1" t="s">
        <v>98</v>
      </c>
      <c r="BB124" s="1" t="s">
        <v>98</v>
      </c>
      <c r="BC124" s="1" t="s">
        <v>98</v>
      </c>
      <c r="BD124" s="1" t="s">
        <v>98</v>
      </c>
      <c r="BE124" s="1" t="s">
        <v>98</v>
      </c>
      <c r="BF124" s="1" t="s">
        <v>98</v>
      </c>
      <c r="BG124" s="3">
        <v>4.8899999999999997</v>
      </c>
      <c r="BH124" s="14">
        <v>0.72699999999999998</v>
      </c>
      <c r="BI124" s="1" t="s">
        <v>98</v>
      </c>
      <c r="BJ124" s="4" t="s">
        <v>98</v>
      </c>
      <c r="BK124" s="4" t="s">
        <v>98</v>
      </c>
      <c r="BL124" s="4" t="s">
        <v>98</v>
      </c>
      <c r="BM124" s="4" t="s">
        <v>98</v>
      </c>
      <c r="BN124" s="4" t="s">
        <v>98</v>
      </c>
      <c r="BO124" s="4" t="s">
        <v>98</v>
      </c>
      <c r="BP124" s="4" t="s">
        <v>98</v>
      </c>
      <c r="BQ124" s="4" t="s">
        <v>98</v>
      </c>
      <c r="BR124" s="4" t="s">
        <v>98</v>
      </c>
      <c r="BS124" s="4" t="s">
        <v>98</v>
      </c>
      <c r="BT124" s="4" t="s">
        <v>98</v>
      </c>
      <c r="BU124" s="4" t="s">
        <v>98</v>
      </c>
      <c r="BV124" s="4" t="s">
        <v>98</v>
      </c>
      <c r="BW124" s="35" t="s">
        <v>98</v>
      </c>
      <c r="BX124" s="35" t="s">
        <v>98</v>
      </c>
      <c r="BY124" s="2">
        <v>32.5</v>
      </c>
      <c r="BZ124" s="1" t="s">
        <v>98</v>
      </c>
      <c r="CA124" s="2">
        <v>41.5</v>
      </c>
      <c r="CB124" s="2">
        <v>33.5</v>
      </c>
      <c r="CC124" s="2">
        <v>42.5</v>
      </c>
      <c r="CD124" s="1" t="s">
        <v>98</v>
      </c>
      <c r="CE124" s="11">
        <v>5.5</v>
      </c>
      <c r="CF124" s="1" t="s">
        <v>98</v>
      </c>
      <c r="CG124" s="4">
        <f>Beams!$B$11/F124</f>
        <v>814.49275362318838</v>
      </c>
      <c r="CH124" s="4">
        <f>Beams!$B$9/AO124</f>
        <v>553.69458128078816</v>
      </c>
      <c r="CI124" s="4">
        <f>Beams!$C$9/AS124</f>
        <v>936.66666666666663</v>
      </c>
      <c r="CJ124" s="4">
        <f>1.5*Beams!$B$8/(L124*T124)</f>
        <v>2124.4290439439283</v>
      </c>
      <c r="CK124" s="45">
        <f xml:space="preserve"> 1.5*Beams!$C$8/((G124-T124)*Q124)</f>
        <v>2890.7606249598148</v>
      </c>
      <c r="CL124" s="4">
        <f>Beams!$B$12*T124/AX124</f>
        <v>3753.8167938931297</v>
      </c>
      <c r="CM124" s="4">
        <f>Beams!$B$12*Q124/AX124</f>
        <v>2209.3893129770995</v>
      </c>
      <c r="CN124" s="4">
        <f t="shared" si="2"/>
        <v>7818.271536801215</v>
      </c>
      <c r="CO124" s="4">
        <f t="shared" si="3"/>
        <v>6710.1450319574042</v>
      </c>
      <c r="CP124" s="4"/>
      <c r="CQ124" s="3">
        <f>MIN(Beams!$B$21:$B$22)/MAX(CN124:CP124)-1</f>
        <v>1.5581101789389686</v>
      </c>
    </row>
    <row r="125" spans="1:95" x14ac:dyDescent="0.55000000000000004">
      <c r="A125" s="1" t="s">
        <v>680</v>
      </c>
      <c r="B125" s="1" t="s">
        <v>802</v>
      </c>
      <c r="C125" s="1" t="s">
        <v>802</v>
      </c>
      <c r="D125" s="1" t="s">
        <v>100</v>
      </c>
      <c r="E125" s="2">
        <v>42</v>
      </c>
      <c r="F125" s="2">
        <v>12.4</v>
      </c>
      <c r="G125" s="2">
        <v>12.1</v>
      </c>
      <c r="H125" s="11">
        <v>12</v>
      </c>
      <c r="I125" s="1" t="s">
        <v>98</v>
      </c>
      <c r="J125" s="1" t="s">
        <v>98</v>
      </c>
      <c r="K125" s="1" t="s">
        <v>98</v>
      </c>
      <c r="L125" s="3">
        <v>9.02</v>
      </c>
      <c r="M125" s="11">
        <v>9</v>
      </c>
      <c r="N125" s="11" t="s">
        <v>98</v>
      </c>
      <c r="O125" s="1" t="s">
        <v>98</v>
      </c>
      <c r="P125" s="1" t="s">
        <v>98</v>
      </c>
      <c r="Q125" s="14">
        <v>0.47</v>
      </c>
      <c r="R125" s="11">
        <v>0.5</v>
      </c>
      <c r="S125" s="13">
        <v>0.25</v>
      </c>
      <c r="T125" s="14">
        <v>0.77</v>
      </c>
      <c r="U125" s="13">
        <v>0.75</v>
      </c>
      <c r="V125" s="1" t="s">
        <v>98</v>
      </c>
      <c r="W125" s="1" t="s">
        <v>98</v>
      </c>
      <c r="X125" s="1" t="s">
        <v>98</v>
      </c>
      <c r="Y125" s="3">
        <v>1.27</v>
      </c>
      <c r="Z125" s="18">
        <v>2.0625</v>
      </c>
      <c r="AA125" s="13" t="s">
        <v>98</v>
      </c>
      <c r="AB125" s="1" t="s">
        <v>98</v>
      </c>
      <c r="AC125" s="3">
        <v>2.97</v>
      </c>
      <c r="AD125" s="1" t="s">
        <v>98</v>
      </c>
      <c r="AE125" s="1" t="s">
        <v>98</v>
      </c>
      <c r="AF125" s="14">
        <v>0.68500000000000005</v>
      </c>
      <c r="AG125" s="3">
        <v>5.86</v>
      </c>
      <c r="AH125" s="1" t="s">
        <v>98</v>
      </c>
      <c r="AI125" s="1" t="s">
        <v>98</v>
      </c>
      <c r="AJ125" s="1" t="s">
        <v>98</v>
      </c>
      <c r="AK125" s="1" t="s">
        <v>98</v>
      </c>
      <c r="AL125" s="2">
        <v>25.7</v>
      </c>
      <c r="AM125" s="1">
        <v>166</v>
      </c>
      <c r="AN125" s="2">
        <v>32.5</v>
      </c>
      <c r="AO125" s="2">
        <v>18.3</v>
      </c>
      <c r="AP125" s="3">
        <v>3.67</v>
      </c>
      <c r="AQ125" s="2">
        <v>47.2</v>
      </c>
      <c r="AR125" s="2">
        <v>16.3</v>
      </c>
      <c r="AS125" s="2">
        <v>10.5</v>
      </c>
      <c r="AT125" s="3">
        <v>1.95</v>
      </c>
      <c r="AU125" s="1" t="s">
        <v>98</v>
      </c>
      <c r="AV125" s="1" t="s">
        <v>98</v>
      </c>
      <c r="AW125" s="1" t="s">
        <v>98</v>
      </c>
      <c r="AX125" s="3">
        <v>1.84</v>
      </c>
      <c r="AY125" s="3">
        <v>6.9</v>
      </c>
      <c r="AZ125" s="1" t="s">
        <v>98</v>
      </c>
      <c r="BA125" s="1" t="s">
        <v>98</v>
      </c>
      <c r="BB125" s="1" t="s">
        <v>98</v>
      </c>
      <c r="BC125" s="1" t="s">
        <v>98</v>
      </c>
      <c r="BD125" s="1" t="s">
        <v>98</v>
      </c>
      <c r="BE125" s="1" t="s">
        <v>98</v>
      </c>
      <c r="BF125" s="1" t="s">
        <v>98</v>
      </c>
      <c r="BG125" s="3">
        <v>4.9000000000000004</v>
      </c>
      <c r="BH125" s="14">
        <v>0.72</v>
      </c>
      <c r="BI125" s="1" t="s">
        <v>98</v>
      </c>
      <c r="BJ125" s="4" t="s">
        <v>98</v>
      </c>
      <c r="BK125" s="4" t="s">
        <v>98</v>
      </c>
      <c r="BL125" s="4" t="s">
        <v>98</v>
      </c>
      <c r="BM125" s="4" t="s">
        <v>98</v>
      </c>
      <c r="BN125" s="4" t="s">
        <v>98</v>
      </c>
      <c r="BO125" s="4" t="s">
        <v>98</v>
      </c>
      <c r="BP125" s="4" t="s">
        <v>98</v>
      </c>
      <c r="BQ125" s="4" t="s">
        <v>98</v>
      </c>
      <c r="BR125" s="4" t="s">
        <v>98</v>
      </c>
      <c r="BS125" s="4" t="s">
        <v>98</v>
      </c>
      <c r="BT125" s="4" t="s">
        <v>98</v>
      </c>
      <c r="BU125" s="4" t="s">
        <v>98</v>
      </c>
      <c r="BV125" s="4" t="s">
        <v>98</v>
      </c>
      <c r="BW125" s="35" t="s">
        <v>98</v>
      </c>
      <c r="BX125" s="35" t="s">
        <v>98</v>
      </c>
      <c r="BY125" s="2">
        <v>32.200000000000003</v>
      </c>
      <c r="BZ125" s="1" t="s">
        <v>98</v>
      </c>
      <c r="CA125" s="2">
        <v>41.2</v>
      </c>
      <c r="CB125" s="2">
        <v>33.200000000000003</v>
      </c>
      <c r="CC125" s="2">
        <v>42.2</v>
      </c>
      <c r="CD125" s="1" t="s">
        <v>98</v>
      </c>
      <c r="CE125" s="11">
        <v>5.5</v>
      </c>
      <c r="CF125" s="1" t="s">
        <v>98</v>
      </c>
      <c r="CG125" s="4">
        <f>Beams!$B$11/F125</f>
        <v>906.45161290322574</v>
      </c>
      <c r="CH125" s="4">
        <f>Beams!$B$9/AO125</f>
        <v>614.20765027322398</v>
      </c>
      <c r="CI125" s="4">
        <f>Beams!$C$9/AS125</f>
        <v>1070.4761904761904</v>
      </c>
      <c r="CJ125" s="4">
        <f>1.5*Beams!$B$8/(L125*T125)</f>
        <v>2427.5059751778153</v>
      </c>
      <c r="CK125" s="45">
        <f xml:space="preserve"> 1.5*Beams!$C$8/((G125-T125)*Q125)</f>
        <v>3166.1377251131435</v>
      </c>
      <c r="CL125" s="4">
        <f>Beams!$B$12*T125/AX125</f>
        <v>4703.695652173913</v>
      </c>
      <c r="CM125" s="4">
        <f>Beams!$B$12*Q125/AX125</f>
        <v>2871.0869565217386</v>
      </c>
      <c r="CN125" s="4">
        <f t="shared" si="2"/>
        <v>9527.1505227212074</v>
      </c>
      <c r="CO125" s="4">
        <f t="shared" si="3"/>
        <v>7843.2574966054344</v>
      </c>
      <c r="CP125" s="4"/>
      <c r="CQ125" s="3">
        <f>MIN(Beams!$B$21:$B$22)/MAX(CN125:CP125)-1</f>
        <v>1.099263568083888</v>
      </c>
    </row>
    <row r="126" spans="1:95" x14ac:dyDescent="0.55000000000000004">
      <c r="A126" s="1" t="s">
        <v>680</v>
      </c>
      <c r="B126" s="1" t="s">
        <v>803</v>
      </c>
      <c r="C126" s="1" t="s">
        <v>803</v>
      </c>
      <c r="D126" s="1" t="s">
        <v>100</v>
      </c>
      <c r="E126" s="2">
        <v>38</v>
      </c>
      <c r="F126" s="2">
        <v>11.2</v>
      </c>
      <c r="G126" s="2">
        <v>12</v>
      </c>
      <c r="H126" s="11">
        <v>12</v>
      </c>
      <c r="I126" s="1" t="s">
        <v>98</v>
      </c>
      <c r="J126" s="1" t="s">
        <v>98</v>
      </c>
      <c r="K126" s="1" t="s">
        <v>98</v>
      </c>
      <c r="L126" s="3">
        <v>8.99</v>
      </c>
      <c r="M126" s="11">
        <v>9</v>
      </c>
      <c r="N126" s="11" t="s">
        <v>98</v>
      </c>
      <c r="O126" s="1" t="s">
        <v>98</v>
      </c>
      <c r="P126" s="1" t="s">
        <v>98</v>
      </c>
      <c r="Q126" s="14">
        <v>0.44</v>
      </c>
      <c r="R126" s="11">
        <v>0.4375</v>
      </c>
      <c r="S126" s="13">
        <v>0.25</v>
      </c>
      <c r="T126" s="14">
        <v>0.68</v>
      </c>
      <c r="U126" s="13">
        <v>0.6875</v>
      </c>
      <c r="V126" s="1" t="s">
        <v>98</v>
      </c>
      <c r="W126" s="1" t="s">
        <v>98</v>
      </c>
      <c r="X126" s="1" t="s">
        <v>98</v>
      </c>
      <c r="Y126" s="3">
        <v>1.18</v>
      </c>
      <c r="Z126" s="18">
        <v>1.9375</v>
      </c>
      <c r="AA126" s="13" t="s">
        <v>98</v>
      </c>
      <c r="AB126" s="1" t="s">
        <v>98</v>
      </c>
      <c r="AC126" s="3">
        <v>3</v>
      </c>
      <c r="AD126" s="1" t="s">
        <v>98</v>
      </c>
      <c r="AE126" s="1" t="s">
        <v>98</v>
      </c>
      <c r="AF126" s="14">
        <v>0.622</v>
      </c>
      <c r="AG126" s="3">
        <v>6.61</v>
      </c>
      <c r="AH126" s="1" t="s">
        <v>98</v>
      </c>
      <c r="AI126" s="1" t="s">
        <v>98</v>
      </c>
      <c r="AJ126" s="1" t="s">
        <v>98</v>
      </c>
      <c r="AK126" s="1" t="s">
        <v>98</v>
      </c>
      <c r="AL126" s="2">
        <v>27.3</v>
      </c>
      <c r="AM126" s="1">
        <v>151</v>
      </c>
      <c r="AN126" s="2">
        <v>30.1</v>
      </c>
      <c r="AO126" s="2">
        <v>16.899999999999999</v>
      </c>
      <c r="AP126" s="3">
        <v>3.68</v>
      </c>
      <c r="AQ126" s="2">
        <v>41.3</v>
      </c>
      <c r="AR126" s="2">
        <v>14.3</v>
      </c>
      <c r="AS126" s="3">
        <v>9.18</v>
      </c>
      <c r="AT126" s="3">
        <v>1.92</v>
      </c>
      <c r="AU126" s="1" t="s">
        <v>98</v>
      </c>
      <c r="AV126" s="1" t="s">
        <v>98</v>
      </c>
      <c r="AW126" s="1" t="s">
        <v>98</v>
      </c>
      <c r="AX126" s="3">
        <v>1.34</v>
      </c>
      <c r="AY126" s="3">
        <v>5.3</v>
      </c>
      <c r="AZ126" s="1" t="s">
        <v>98</v>
      </c>
      <c r="BA126" s="1" t="s">
        <v>98</v>
      </c>
      <c r="BB126" s="1" t="s">
        <v>98</v>
      </c>
      <c r="BC126" s="1" t="s">
        <v>98</v>
      </c>
      <c r="BD126" s="1" t="s">
        <v>98</v>
      </c>
      <c r="BE126" s="1" t="s">
        <v>98</v>
      </c>
      <c r="BF126" s="1" t="s">
        <v>98</v>
      </c>
      <c r="BG126" s="3">
        <v>4.93</v>
      </c>
      <c r="BH126" s="14">
        <v>0.70899999999999996</v>
      </c>
      <c r="BI126" s="1" t="s">
        <v>98</v>
      </c>
      <c r="BJ126" s="4" t="s">
        <v>98</v>
      </c>
      <c r="BK126" s="4" t="s">
        <v>98</v>
      </c>
      <c r="BL126" s="4" t="s">
        <v>98</v>
      </c>
      <c r="BM126" s="4" t="s">
        <v>98</v>
      </c>
      <c r="BN126" s="4" t="s">
        <v>98</v>
      </c>
      <c r="BO126" s="4" t="s">
        <v>98</v>
      </c>
      <c r="BP126" s="4" t="s">
        <v>98</v>
      </c>
      <c r="BQ126" s="4" t="s">
        <v>98</v>
      </c>
      <c r="BR126" s="4" t="s">
        <v>98</v>
      </c>
      <c r="BS126" s="4" t="s">
        <v>98</v>
      </c>
      <c r="BT126" s="4" t="s">
        <v>98</v>
      </c>
      <c r="BU126" s="4" t="s">
        <v>98</v>
      </c>
      <c r="BV126" s="4" t="s">
        <v>98</v>
      </c>
      <c r="BW126" s="35" t="s">
        <v>98</v>
      </c>
      <c r="BX126" s="35" t="s">
        <v>98</v>
      </c>
      <c r="BY126" s="2">
        <v>32</v>
      </c>
      <c r="BZ126" s="1" t="s">
        <v>98</v>
      </c>
      <c r="CA126" s="2">
        <v>41</v>
      </c>
      <c r="CB126" s="2">
        <v>33</v>
      </c>
      <c r="CC126" s="2">
        <v>42</v>
      </c>
      <c r="CD126" s="1" t="s">
        <v>98</v>
      </c>
      <c r="CE126" s="11">
        <v>5.5</v>
      </c>
      <c r="CF126" s="1" t="s">
        <v>98</v>
      </c>
      <c r="CG126" s="4">
        <f>Beams!$B$11/F126</f>
        <v>1003.5714285714287</v>
      </c>
      <c r="CH126" s="4">
        <f>Beams!$B$9/AO126</f>
        <v>665.08875739644975</v>
      </c>
      <c r="CI126" s="4">
        <f>Beams!$C$9/AS126</f>
        <v>1224.4008714596951</v>
      </c>
      <c r="CJ126" s="4">
        <f>1.5*Beams!$B$8/(L126*T126)</f>
        <v>2757.966367859713</v>
      </c>
      <c r="CK126" s="45">
        <f xml:space="preserve"> 1.5*Beams!$C$8/((G126-T126)*Q126)</f>
        <v>3384.9983938323157</v>
      </c>
      <c r="CL126" s="4">
        <f>Beams!$B$12*T126/AX126</f>
        <v>5703.880597014926</v>
      </c>
      <c r="CM126" s="4">
        <f>Beams!$B$12*Q126/AX126</f>
        <v>3690.7462686567164</v>
      </c>
      <c r="CN126" s="4">
        <f t="shared" si="2"/>
        <v>11348.64306143029</v>
      </c>
      <c r="CO126" s="4">
        <f t="shared" si="3"/>
        <v>9143.8104048343248</v>
      </c>
      <c r="CP126" s="4"/>
      <c r="CQ126" s="3">
        <f>MIN(Beams!$B$21:$B$22)/MAX(CN126:CP126)-1</f>
        <v>0.76232523057953716</v>
      </c>
    </row>
    <row r="127" spans="1:95" x14ac:dyDescent="0.55000000000000004">
      <c r="A127" s="1" t="s">
        <v>680</v>
      </c>
      <c r="B127" s="1" t="s">
        <v>804</v>
      </c>
      <c r="C127" s="1" t="s">
        <v>804</v>
      </c>
      <c r="D127" s="1" t="s">
        <v>100</v>
      </c>
      <c r="E127" s="2">
        <v>34</v>
      </c>
      <c r="F127" s="2">
        <v>10</v>
      </c>
      <c r="G127" s="2">
        <v>11.9</v>
      </c>
      <c r="H127" s="11">
        <v>11.875</v>
      </c>
      <c r="I127" s="1" t="s">
        <v>98</v>
      </c>
      <c r="J127" s="1" t="s">
        <v>98</v>
      </c>
      <c r="K127" s="1" t="s">
        <v>98</v>
      </c>
      <c r="L127" s="3">
        <v>8.9700000000000006</v>
      </c>
      <c r="M127" s="11">
        <v>9</v>
      </c>
      <c r="N127" s="11" t="s">
        <v>98</v>
      </c>
      <c r="O127" s="1" t="s">
        <v>98</v>
      </c>
      <c r="P127" s="1" t="s">
        <v>98</v>
      </c>
      <c r="Q127" s="14">
        <v>0.41499999999999998</v>
      </c>
      <c r="R127" s="11">
        <v>0.4375</v>
      </c>
      <c r="S127" s="13">
        <v>0.25</v>
      </c>
      <c r="T127" s="14">
        <v>0.58499999999999996</v>
      </c>
      <c r="U127" s="13">
        <v>0.5625</v>
      </c>
      <c r="V127" s="1" t="s">
        <v>98</v>
      </c>
      <c r="W127" s="1" t="s">
        <v>98</v>
      </c>
      <c r="X127" s="1" t="s">
        <v>98</v>
      </c>
      <c r="Y127" s="3">
        <v>1.0900000000000001</v>
      </c>
      <c r="Z127" s="18">
        <v>1.875</v>
      </c>
      <c r="AA127" s="13" t="s">
        <v>98</v>
      </c>
      <c r="AB127" s="1" t="s">
        <v>98</v>
      </c>
      <c r="AC127" s="3">
        <v>3.06</v>
      </c>
      <c r="AD127" s="1" t="s">
        <v>98</v>
      </c>
      <c r="AE127" s="1" t="s">
        <v>98</v>
      </c>
      <c r="AF127" s="14">
        <v>0.56000000000000005</v>
      </c>
      <c r="AG127" s="3">
        <v>7.66</v>
      </c>
      <c r="AH127" s="1" t="s">
        <v>98</v>
      </c>
      <c r="AI127" s="1" t="s">
        <v>98</v>
      </c>
      <c r="AJ127" s="1" t="s">
        <v>98</v>
      </c>
      <c r="AK127" s="1" t="s">
        <v>98</v>
      </c>
      <c r="AL127" s="2">
        <v>28.7</v>
      </c>
      <c r="AM127" s="1">
        <v>137</v>
      </c>
      <c r="AN127" s="2">
        <v>27.9</v>
      </c>
      <c r="AO127" s="2">
        <v>15.6</v>
      </c>
      <c r="AP127" s="3">
        <v>3.7</v>
      </c>
      <c r="AQ127" s="2">
        <v>35.200000000000003</v>
      </c>
      <c r="AR127" s="2">
        <v>12.3</v>
      </c>
      <c r="AS127" s="3">
        <v>7.85</v>
      </c>
      <c r="AT127" s="3">
        <v>1.87</v>
      </c>
      <c r="AU127" s="1" t="s">
        <v>98</v>
      </c>
      <c r="AV127" s="1" t="s">
        <v>98</v>
      </c>
      <c r="AW127" s="1" t="s">
        <v>98</v>
      </c>
      <c r="AX127" s="14">
        <v>0.93200000000000005</v>
      </c>
      <c r="AY127" s="3">
        <v>4.08</v>
      </c>
      <c r="AZ127" s="1" t="s">
        <v>98</v>
      </c>
      <c r="BA127" s="1" t="s">
        <v>98</v>
      </c>
      <c r="BB127" s="1" t="s">
        <v>98</v>
      </c>
      <c r="BC127" s="1" t="s">
        <v>98</v>
      </c>
      <c r="BD127" s="1" t="s">
        <v>98</v>
      </c>
      <c r="BE127" s="1" t="s">
        <v>98</v>
      </c>
      <c r="BF127" s="1" t="s">
        <v>98</v>
      </c>
      <c r="BG127" s="3">
        <v>4.99</v>
      </c>
      <c r="BH127" s="14">
        <v>0.69099999999999995</v>
      </c>
      <c r="BI127" s="1" t="s">
        <v>98</v>
      </c>
      <c r="BJ127" s="4" t="s">
        <v>98</v>
      </c>
      <c r="BK127" s="4" t="s">
        <v>98</v>
      </c>
      <c r="BL127" s="4" t="s">
        <v>98</v>
      </c>
      <c r="BM127" s="4" t="s">
        <v>98</v>
      </c>
      <c r="BN127" s="4" t="s">
        <v>98</v>
      </c>
      <c r="BO127" s="4" t="s">
        <v>98</v>
      </c>
      <c r="BP127" s="4" t="s">
        <v>98</v>
      </c>
      <c r="BQ127" s="4" t="s">
        <v>98</v>
      </c>
      <c r="BR127" s="4" t="s">
        <v>98</v>
      </c>
      <c r="BS127" s="4" t="s">
        <v>98</v>
      </c>
      <c r="BT127" s="4" t="s">
        <v>98</v>
      </c>
      <c r="BU127" s="4" t="s">
        <v>98</v>
      </c>
      <c r="BV127" s="4" t="s">
        <v>98</v>
      </c>
      <c r="BW127" s="35" t="s">
        <v>98</v>
      </c>
      <c r="BX127" s="35" t="s">
        <v>98</v>
      </c>
      <c r="BY127" s="2">
        <v>31.8</v>
      </c>
      <c r="BZ127" s="1" t="s">
        <v>98</v>
      </c>
      <c r="CA127" s="2">
        <v>40.700000000000003</v>
      </c>
      <c r="CB127" s="2">
        <v>32.799999999999997</v>
      </c>
      <c r="CC127" s="2">
        <v>41.7</v>
      </c>
      <c r="CD127" s="1" t="s">
        <v>98</v>
      </c>
      <c r="CE127" s="11">
        <v>5.5</v>
      </c>
      <c r="CF127" s="1" t="s">
        <v>98</v>
      </c>
      <c r="CG127" s="4">
        <f>Beams!$B$11/F127</f>
        <v>1124</v>
      </c>
      <c r="CH127" s="4">
        <f>Beams!$B$9/AO127</f>
        <v>720.51282051282055</v>
      </c>
      <c r="CI127" s="4">
        <f>Beams!$C$9/AS127</f>
        <v>1431.847133757962</v>
      </c>
      <c r="CJ127" s="4">
        <f>1.5*Beams!$B$8/(L127*T127)</f>
        <v>3212.9891661664237</v>
      </c>
      <c r="CK127" s="45">
        <f xml:space="preserve"> 1.5*Beams!$C$8/((G127-T127)*Q127)</f>
        <v>3590.499869562208</v>
      </c>
      <c r="CL127" s="4">
        <f>Beams!$B$12*T127/AX127</f>
        <v>7055.1502145922741</v>
      </c>
      <c r="CM127" s="4">
        <f>Beams!$B$12*Q127/AX127</f>
        <v>5004.9356223175955</v>
      </c>
      <c r="CN127" s="4">
        <f t="shared" si="2"/>
        <v>13821.355445362147</v>
      </c>
      <c r="CO127" s="4">
        <f t="shared" si="3"/>
        <v>11160.544083536375</v>
      </c>
      <c r="CP127" s="4"/>
      <c r="CQ127" s="3">
        <f>MIN(Beams!$B$21:$B$22)/MAX(CN127:CP127)-1</f>
        <v>0.44703607971468107</v>
      </c>
    </row>
    <row r="128" spans="1:95" x14ac:dyDescent="0.55000000000000004">
      <c r="A128" s="1" t="s">
        <v>680</v>
      </c>
      <c r="B128" s="1" t="s">
        <v>805</v>
      </c>
      <c r="C128" s="1" t="s">
        <v>805</v>
      </c>
      <c r="D128" s="1" t="s">
        <v>100</v>
      </c>
      <c r="E128" s="2">
        <v>31</v>
      </c>
      <c r="F128" s="3">
        <v>9.11</v>
      </c>
      <c r="G128" s="2">
        <v>11.9</v>
      </c>
      <c r="H128" s="11">
        <v>11.875</v>
      </c>
      <c r="I128" s="1" t="s">
        <v>98</v>
      </c>
      <c r="J128" s="1" t="s">
        <v>98</v>
      </c>
      <c r="K128" s="1" t="s">
        <v>98</v>
      </c>
      <c r="L128" s="3">
        <v>7.04</v>
      </c>
      <c r="M128" s="11">
        <v>7</v>
      </c>
      <c r="N128" s="11" t="s">
        <v>98</v>
      </c>
      <c r="O128" s="1" t="s">
        <v>98</v>
      </c>
      <c r="P128" s="1" t="s">
        <v>98</v>
      </c>
      <c r="Q128" s="14">
        <v>0.43</v>
      </c>
      <c r="R128" s="11">
        <v>0.4375</v>
      </c>
      <c r="S128" s="13">
        <v>0.25</v>
      </c>
      <c r="T128" s="14">
        <v>0.59</v>
      </c>
      <c r="U128" s="13">
        <v>0.5625</v>
      </c>
      <c r="V128" s="1" t="s">
        <v>98</v>
      </c>
      <c r="W128" s="1" t="s">
        <v>98</v>
      </c>
      <c r="X128" s="1" t="s">
        <v>98</v>
      </c>
      <c r="Y128" s="3">
        <v>1.0900000000000001</v>
      </c>
      <c r="Z128" s="13">
        <v>1.5</v>
      </c>
      <c r="AA128" s="13" t="s">
        <v>98</v>
      </c>
      <c r="AB128" s="1" t="s">
        <v>98</v>
      </c>
      <c r="AC128" s="3">
        <v>3.46</v>
      </c>
      <c r="AD128" s="1" t="s">
        <v>98</v>
      </c>
      <c r="AE128" s="1" t="s">
        <v>98</v>
      </c>
      <c r="AF128" s="3">
        <v>1.28</v>
      </c>
      <c r="AG128" s="3">
        <v>5.97</v>
      </c>
      <c r="AH128" s="1" t="s">
        <v>98</v>
      </c>
      <c r="AI128" s="1" t="s">
        <v>98</v>
      </c>
      <c r="AJ128" s="1" t="s">
        <v>98</v>
      </c>
      <c r="AK128" s="1" t="s">
        <v>98</v>
      </c>
      <c r="AL128" s="2">
        <v>27.7</v>
      </c>
      <c r="AM128" s="1">
        <v>131</v>
      </c>
      <c r="AN128" s="2">
        <v>28.4</v>
      </c>
      <c r="AO128" s="2">
        <v>15.6</v>
      </c>
      <c r="AP128" s="3">
        <v>3.79</v>
      </c>
      <c r="AQ128" s="2">
        <v>17.2</v>
      </c>
      <c r="AR128" s="3">
        <v>7.85</v>
      </c>
      <c r="AS128" s="3">
        <v>4.9000000000000004</v>
      </c>
      <c r="AT128" s="3">
        <v>1.38</v>
      </c>
      <c r="AU128" s="1" t="s">
        <v>98</v>
      </c>
      <c r="AV128" s="1" t="s">
        <v>98</v>
      </c>
      <c r="AW128" s="1" t="s">
        <v>98</v>
      </c>
      <c r="AX128" s="14">
        <v>0.85</v>
      </c>
      <c r="AY128" s="3">
        <v>3.92</v>
      </c>
      <c r="AZ128" s="1" t="s">
        <v>98</v>
      </c>
      <c r="BA128" s="1" t="s">
        <v>98</v>
      </c>
      <c r="BB128" s="1" t="s">
        <v>98</v>
      </c>
      <c r="BC128" s="1" t="s">
        <v>98</v>
      </c>
      <c r="BD128" s="1" t="s">
        <v>98</v>
      </c>
      <c r="BE128" s="1" t="s">
        <v>98</v>
      </c>
      <c r="BF128" s="1" t="s">
        <v>98</v>
      </c>
      <c r="BG128" s="3">
        <v>5.13</v>
      </c>
      <c r="BH128" s="14">
        <v>0.61899999999999999</v>
      </c>
      <c r="BI128" s="1" t="s">
        <v>98</v>
      </c>
      <c r="BJ128" s="4" t="s">
        <v>98</v>
      </c>
      <c r="BK128" s="4" t="s">
        <v>98</v>
      </c>
      <c r="BL128" s="4" t="s">
        <v>98</v>
      </c>
      <c r="BM128" s="4" t="s">
        <v>98</v>
      </c>
      <c r="BN128" s="4" t="s">
        <v>98</v>
      </c>
      <c r="BO128" s="4" t="s">
        <v>98</v>
      </c>
      <c r="BP128" s="4" t="s">
        <v>98</v>
      </c>
      <c r="BQ128" s="4" t="s">
        <v>98</v>
      </c>
      <c r="BR128" s="4" t="s">
        <v>98</v>
      </c>
      <c r="BS128" s="4" t="s">
        <v>98</v>
      </c>
      <c r="BT128" s="4" t="s">
        <v>98</v>
      </c>
      <c r="BU128" s="4" t="s">
        <v>98</v>
      </c>
      <c r="BV128" s="4" t="s">
        <v>98</v>
      </c>
      <c r="BW128" s="35" t="s">
        <v>98</v>
      </c>
      <c r="BX128" s="35" t="s">
        <v>98</v>
      </c>
      <c r="BY128" s="2">
        <v>30.2</v>
      </c>
      <c r="BZ128" s="1" t="s">
        <v>98</v>
      </c>
      <c r="CA128" s="2">
        <v>37.200000000000003</v>
      </c>
      <c r="CB128" s="2">
        <v>30.8</v>
      </c>
      <c r="CC128" s="2">
        <v>37.9</v>
      </c>
      <c r="CD128" s="1" t="s">
        <v>98</v>
      </c>
      <c r="CE128" s="11">
        <v>3.5</v>
      </c>
      <c r="CF128" s="1" t="s">
        <v>98</v>
      </c>
      <c r="CG128" s="4">
        <f>Beams!$B$11/F128</f>
        <v>1233.8090010976948</v>
      </c>
      <c r="CH128" s="4">
        <f>Beams!$B$9/AO128</f>
        <v>720.51282051282055</v>
      </c>
      <c r="CI128" s="4">
        <f>Beams!$C$9/AS128</f>
        <v>2293.8775510204082</v>
      </c>
      <c r="CJ128" s="4">
        <f>1.5*Beams!$B$8/(L128*T128)</f>
        <v>4059.1294298921416</v>
      </c>
      <c r="CK128" s="45">
        <f xml:space="preserve"> 1.5*Beams!$C$8/((G128-T128)*Q128)</f>
        <v>3466.7818148170995</v>
      </c>
      <c r="CL128" s="4">
        <f>Beams!$B$12*T128/AX128</f>
        <v>7801.8823529411757</v>
      </c>
      <c r="CM128" s="4">
        <f>Beams!$B$12*Q128/AX128</f>
        <v>5686.1176470588234</v>
      </c>
      <c r="CN128" s="4">
        <f t="shared" si="2"/>
        <v>15814.072778474118</v>
      </c>
      <c r="CO128" s="4">
        <f t="shared" si="3"/>
        <v>12292.22225851952</v>
      </c>
      <c r="CP128" s="4"/>
      <c r="CQ128" s="3">
        <f>MIN(Beams!$B$21:$B$22)/MAX(CN128:CP128)-1</f>
        <v>0.26469634231250683</v>
      </c>
    </row>
    <row r="129" spans="1:95" x14ac:dyDescent="0.55000000000000004">
      <c r="A129" s="1" t="s">
        <v>680</v>
      </c>
      <c r="B129" s="1" t="s">
        <v>806</v>
      </c>
      <c r="C129" s="1" t="s">
        <v>806</v>
      </c>
      <c r="D129" s="1" t="s">
        <v>100</v>
      </c>
      <c r="E129" s="2">
        <v>27.5</v>
      </c>
      <c r="F129" s="3">
        <v>8.1</v>
      </c>
      <c r="G129" s="2">
        <v>11.8</v>
      </c>
      <c r="H129" s="11">
        <v>11.75</v>
      </c>
      <c r="I129" s="1" t="s">
        <v>98</v>
      </c>
      <c r="J129" s="1" t="s">
        <v>98</v>
      </c>
      <c r="K129" s="1" t="s">
        <v>98</v>
      </c>
      <c r="L129" s="3">
        <v>7.01</v>
      </c>
      <c r="M129" s="11">
        <v>7</v>
      </c>
      <c r="N129" s="11" t="s">
        <v>98</v>
      </c>
      <c r="O129" s="1" t="s">
        <v>98</v>
      </c>
      <c r="P129" s="1" t="s">
        <v>98</v>
      </c>
      <c r="Q129" s="14">
        <v>0.39500000000000002</v>
      </c>
      <c r="R129" s="11">
        <v>0.375</v>
      </c>
      <c r="S129" s="13">
        <v>0.1875</v>
      </c>
      <c r="T129" s="14">
        <v>0.505</v>
      </c>
      <c r="U129" s="13">
        <v>0.5</v>
      </c>
      <c r="V129" s="1" t="s">
        <v>98</v>
      </c>
      <c r="W129" s="1" t="s">
        <v>98</v>
      </c>
      <c r="X129" s="1" t="s">
        <v>98</v>
      </c>
      <c r="Y129" s="3">
        <v>1.01</v>
      </c>
      <c r="Z129" s="13">
        <v>1.4375</v>
      </c>
      <c r="AA129" s="13" t="s">
        <v>98</v>
      </c>
      <c r="AB129" s="1" t="s">
        <v>98</v>
      </c>
      <c r="AC129" s="3">
        <v>3.5</v>
      </c>
      <c r="AD129" s="1" t="s">
        <v>98</v>
      </c>
      <c r="AE129" s="1" t="s">
        <v>98</v>
      </c>
      <c r="AF129" s="3">
        <v>1.53</v>
      </c>
      <c r="AG129" s="3">
        <v>6.94</v>
      </c>
      <c r="AH129" s="1" t="s">
        <v>98</v>
      </c>
      <c r="AI129" s="1" t="s">
        <v>98</v>
      </c>
      <c r="AJ129" s="1" t="s">
        <v>98</v>
      </c>
      <c r="AK129" s="1" t="s">
        <v>98</v>
      </c>
      <c r="AL129" s="2">
        <v>29.9</v>
      </c>
      <c r="AM129" s="1">
        <v>117</v>
      </c>
      <c r="AN129" s="2">
        <v>25.6</v>
      </c>
      <c r="AO129" s="2">
        <v>14.1</v>
      </c>
      <c r="AP129" s="3">
        <v>3.8</v>
      </c>
      <c r="AQ129" s="2">
        <v>14.5</v>
      </c>
      <c r="AR129" s="3">
        <v>6.65</v>
      </c>
      <c r="AS129" s="3">
        <v>4.1500000000000004</v>
      </c>
      <c r="AT129" s="3">
        <v>1.34</v>
      </c>
      <c r="AU129" s="1" t="s">
        <v>98</v>
      </c>
      <c r="AV129" s="1" t="s">
        <v>98</v>
      </c>
      <c r="AW129" s="1" t="s">
        <v>98</v>
      </c>
      <c r="AX129" s="14">
        <v>0.58799999999999997</v>
      </c>
      <c r="AY129" s="3">
        <v>2.93</v>
      </c>
      <c r="AZ129" s="1" t="s">
        <v>98</v>
      </c>
      <c r="BA129" s="1" t="s">
        <v>98</v>
      </c>
      <c r="BB129" s="1" t="s">
        <v>98</v>
      </c>
      <c r="BC129" s="1" t="s">
        <v>98</v>
      </c>
      <c r="BD129" s="1" t="s">
        <v>98</v>
      </c>
      <c r="BE129" s="1" t="s">
        <v>98</v>
      </c>
      <c r="BF129" s="1" t="s">
        <v>98</v>
      </c>
      <c r="BG129" s="3">
        <v>5.17</v>
      </c>
      <c r="BH129" s="14">
        <v>0.60599999999999998</v>
      </c>
      <c r="BI129" s="1" t="s">
        <v>98</v>
      </c>
      <c r="BJ129" s="4" t="s">
        <v>98</v>
      </c>
      <c r="BK129" s="4" t="s">
        <v>98</v>
      </c>
      <c r="BL129" s="4" t="s">
        <v>98</v>
      </c>
      <c r="BM129" s="4" t="s">
        <v>98</v>
      </c>
      <c r="BN129" s="4" t="s">
        <v>98</v>
      </c>
      <c r="BO129" s="4" t="s">
        <v>98</v>
      </c>
      <c r="BP129" s="4" t="s">
        <v>98</v>
      </c>
      <c r="BQ129" s="4" t="s">
        <v>98</v>
      </c>
      <c r="BR129" s="4" t="s">
        <v>98</v>
      </c>
      <c r="BS129" s="4" t="s">
        <v>98</v>
      </c>
      <c r="BT129" s="4" t="s">
        <v>98</v>
      </c>
      <c r="BU129" s="4" t="s">
        <v>98</v>
      </c>
      <c r="BV129" s="4" t="s">
        <v>98</v>
      </c>
      <c r="BW129" s="35" t="s">
        <v>98</v>
      </c>
      <c r="BX129" s="35" t="s">
        <v>98</v>
      </c>
      <c r="BY129" s="2">
        <v>29.9</v>
      </c>
      <c r="BZ129" s="1" t="s">
        <v>98</v>
      </c>
      <c r="CA129" s="2">
        <v>36.9</v>
      </c>
      <c r="CB129" s="2">
        <v>30.6</v>
      </c>
      <c r="CC129" s="2">
        <v>37.6</v>
      </c>
      <c r="CD129" s="1" t="s">
        <v>98</v>
      </c>
      <c r="CE129" s="11">
        <v>3.5</v>
      </c>
      <c r="CF129" s="1" t="s">
        <v>98</v>
      </c>
      <c r="CG129" s="4">
        <f>Beams!$B$11/F129</f>
        <v>1387.6543209876543</v>
      </c>
      <c r="CH129" s="4">
        <f>Beams!$B$9/AO129</f>
        <v>797.16312056737593</v>
      </c>
      <c r="CI129" s="4">
        <f>Beams!$C$9/AS129</f>
        <v>2708.4337349397588</v>
      </c>
      <c r="CJ129" s="4">
        <f>1.5*Beams!$B$8/(L129*T129)</f>
        <v>4762.6445954153187</v>
      </c>
      <c r="CK129" s="45">
        <f xml:space="preserve"> 1.5*Beams!$C$8/((G129-T129)*Q129)</f>
        <v>3778.9769193269117</v>
      </c>
      <c r="CL129" s="4">
        <f>Beams!$B$12*T129/AX129</f>
        <v>9653.4013605442178</v>
      </c>
      <c r="CM129" s="4">
        <f>Beams!$B$12*Q129/AX129</f>
        <v>7550.6802721088443</v>
      </c>
      <c r="CN129" s="4">
        <f t="shared" si="2"/>
        <v>19275.806888072279</v>
      </c>
      <c r="CO129" s="4">
        <f t="shared" si="3"/>
        <v>15421.550650356961</v>
      </c>
      <c r="CP129" s="4"/>
      <c r="CQ129" s="3">
        <f>MIN(Beams!$B$21:$B$22)/MAX(CN129:CP129)-1</f>
        <v>3.7570054324203017E-2</v>
      </c>
    </row>
    <row r="130" spans="1:95" x14ac:dyDescent="0.55000000000000004">
      <c r="A130" s="1" t="s">
        <v>680</v>
      </c>
      <c r="B130" s="1" t="s">
        <v>807</v>
      </c>
      <c r="C130" s="1" t="s">
        <v>807</v>
      </c>
      <c r="D130" s="1" t="s">
        <v>94</v>
      </c>
      <c r="E130" s="2">
        <v>137.5</v>
      </c>
      <c r="F130" s="2">
        <v>40.9</v>
      </c>
      <c r="G130" s="2">
        <v>12.1</v>
      </c>
      <c r="H130" s="11">
        <v>12</v>
      </c>
      <c r="I130" s="1" t="s">
        <v>98</v>
      </c>
      <c r="J130" s="1" t="s">
        <v>98</v>
      </c>
      <c r="K130" s="1" t="s">
        <v>98</v>
      </c>
      <c r="L130" s="2">
        <v>12.9</v>
      </c>
      <c r="M130" s="11">
        <v>12.875</v>
      </c>
      <c r="N130" s="1" t="s">
        <v>98</v>
      </c>
      <c r="O130" s="1" t="s">
        <v>98</v>
      </c>
      <c r="P130" s="1" t="s">
        <v>98</v>
      </c>
      <c r="Q130" s="3">
        <v>1.22</v>
      </c>
      <c r="R130" s="11">
        <v>1.25</v>
      </c>
      <c r="S130" s="13">
        <v>0.625</v>
      </c>
      <c r="T130" s="3">
        <v>2.19</v>
      </c>
      <c r="U130" s="13">
        <v>2.1875</v>
      </c>
      <c r="V130" s="1" t="s">
        <v>98</v>
      </c>
      <c r="W130" s="1" t="s">
        <v>98</v>
      </c>
      <c r="X130" s="1" t="s">
        <v>98</v>
      </c>
      <c r="Y130" s="3">
        <v>3.37</v>
      </c>
      <c r="Z130" s="13">
        <v>3.4375</v>
      </c>
      <c r="AA130" s="11" t="s">
        <v>98</v>
      </c>
      <c r="AB130" s="1" t="s">
        <v>98</v>
      </c>
      <c r="AC130" s="3">
        <v>2.9</v>
      </c>
      <c r="AD130" s="1" t="s">
        <v>98</v>
      </c>
      <c r="AE130" s="1" t="s">
        <v>98</v>
      </c>
      <c r="AF130" s="3">
        <v>1.59</v>
      </c>
      <c r="AG130" s="3">
        <v>2.95</v>
      </c>
      <c r="AH130" s="1" t="s">
        <v>98</v>
      </c>
      <c r="AI130" s="1" t="s">
        <v>98</v>
      </c>
      <c r="AJ130" s="1" t="s">
        <v>98</v>
      </c>
      <c r="AK130" s="1" t="s">
        <v>98</v>
      </c>
      <c r="AL130" s="3">
        <v>9.92</v>
      </c>
      <c r="AM130" s="1">
        <v>420</v>
      </c>
      <c r="AN130" s="1">
        <v>86.3</v>
      </c>
      <c r="AO130" s="2">
        <v>45.7</v>
      </c>
      <c r="AP130" s="3">
        <v>3.2</v>
      </c>
      <c r="AQ130" s="1">
        <v>394</v>
      </c>
      <c r="AR130" s="2">
        <v>95.1</v>
      </c>
      <c r="AS130" s="2">
        <v>61.1</v>
      </c>
      <c r="AT130" s="3">
        <v>3.1</v>
      </c>
      <c r="AU130" s="1" t="s">
        <v>98</v>
      </c>
      <c r="AV130" s="1" t="s">
        <v>98</v>
      </c>
      <c r="AW130" s="1" t="s">
        <v>98</v>
      </c>
      <c r="AX130" s="2">
        <v>53.5</v>
      </c>
      <c r="AY130" s="4">
        <v>224</v>
      </c>
      <c r="AZ130" s="1" t="s">
        <v>98</v>
      </c>
      <c r="BA130" s="1" t="s">
        <v>98</v>
      </c>
      <c r="BB130" s="1" t="s">
        <v>98</v>
      </c>
      <c r="BC130" s="1" t="s">
        <v>98</v>
      </c>
      <c r="BD130" s="1" t="s">
        <v>98</v>
      </c>
      <c r="BE130" s="1" t="s">
        <v>98</v>
      </c>
      <c r="BF130" s="1" t="s">
        <v>98</v>
      </c>
      <c r="BG130" s="3">
        <v>4.8099999999999996</v>
      </c>
      <c r="BH130" s="14">
        <v>0.85899999999999999</v>
      </c>
      <c r="BI130" s="1" t="s">
        <v>98</v>
      </c>
      <c r="BJ130" s="1" t="s">
        <v>98</v>
      </c>
      <c r="BK130" s="1" t="s">
        <v>98</v>
      </c>
      <c r="BL130" s="1" t="s">
        <v>98</v>
      </c>
      <c r="BM130" s="1" t="s">
        <v>98</v>
      </c>
      <c r="BN130" s="1" t="s">
        <v>98</v>
      </c>
      <c r="BO130" s="1" t="s">
        <v>98</v>
      </c>
      <c r="BP130" s="1" t="s">
        <v>98</v>
      </c>
      <c r="BQ130" s="1" t="s">
        <v>98</v>
      </c>
      <c r="BR130" s="1" t="s">
        <v>98</v>
      </c>
      <c r="BS130" s="1" t="s">
        <v>98</v>
      </c>
      <c r="BT130" s="1" t="s">
        <v>98</v>
      </c>
      <c r="BU130" s="1" t="s">
        <v>98</v>
      </c>
      <c r="BV130" s="1" t="s">
        <v>98</v>
      </c>
      <c r="BW130" s="1" t="s">
        <v>98</v>
      </c>
      <c r="BX130" s="1" t="s">
        <v>98</v>
      </c>
      <c r="BY130" s="2">
        <v>36.1</v>
      </c>
      <c r="BZ130" s="1" t="s">
        <v>98</v>
      </c>
      <c r="CA130" s="2">
        <v>49</v>
      </c>
      <c r="CB130" s="2">
        <v>37.1</v>
      </c>
      <c r="CC130" s="2">
        <v>50</v>
      </c>
      <c r="CD130" s="1" t="s">
        <v>98</v>
      </c>
      <c r="CE130" s="11">
        <v>5.5</v>
      </c>
      <c r="CF130" s="1" t="s">
        <v>98</v>
      </c>
      <c r="CG130" s="4">
        <f>Beams!$B$11/F130</f>
        <v>274.81662591687041</v>
      </c>
      <c r="CH130" s="4">
        <f>Beams!$B$9/AO130</f>
        <v>245.95185995623632</v>
      </c>
      <c r="CI130" s="4">
        <f>Beams!$C$9/AS130</f>
        <v>183.96072013093288</v>
      </c>
      <c r="CJ130" s="4">
        <f>1.5*Beams!$B$8/(L130*T130)</f>
        <v>596.79303387490711</v>
      </c>
      <c r="CK130" s="45">
        <f xml:space="preserve"> 1.5*Beams!$C$8/((G130-T130)*Q130)</f>
        <v>1394.5178739805795</v>
      </c>
      <c r="CL130" s="4">
        <f>Beams!$B$12*T130/AX130</f>
        <v>460.10467289719622</v>
      </c>
      <c r="CM130" s="4">
        <f>Beams!$B$12*Q130/AX130</f>
        <v>256.31401869158879</v>
      </c>
      <c r="CN130" s="4">
        <f t="shared" si="2"/>
        <v>1483.313169801118</v>
      </c>
      <c r="CO130" s="4">
        <f t="shared" si="3"/>
        <v>2554.9509163352877</v>
      </c>
      <c r="CP130" s="4"/>
      <c r="CQ130" s="3">
        <f>MIN(Beams!$B$21:$B$22)/MAX(CN130:CP130)-1</f>
        <v>6.8279390308942389</v>
      </c>
    </row>
    <row r="131" spans="1:95" x14ac:dyDescent="0.55000000000000004">
      <c r="A131" s="1" t="s">
        <v>680</v>
      </c>
      <c r="B131" s="1" t="s">
        <v>808</v>
      </c>
      <c r="C131" s="1" t="s">
        <v>808</v>
      </c>
      <c r="D131" s="1" t="s">
        <v>100</v>
      </c>
      <c r="E131" s="4">
        <v>124</v>
      </c>
      <c r="F131" s="2">
        <v>37</v>
      </c>
      <c r="G131" s="2">
        <v>11.9</v>
      </c>
      <c r="H131" s="11">
        <v>11.875</v>
      </c>
      <c r="I131" s="1" t="s">
        <v>98</v>
      </c>
      <c r="J131" s="1" t="s">
        <v>98</v>
      </c>
      <c r="K131" s="1" t="s">
        <v>98</v>
      </c>
      <c r="L131" s="2">
        <v>12.8</v>
      </c>
      <c r="M131" s="11">
        <v>12.75</v>
      </c>
      <c r="N131" s="1" t="s">
        <v>98</v>
      </c>
      <c r="O131" s="1" t="s">
        <v>98</v>
      </c>
      <c r="P131" s="1" t="s">
        <v>98</v>
      </c>
      <c r="Q131" s="3">
        <v>1.1000000000000001</v>
      </c>
      <c r="R131" s="11">
        <v>1.125</v>
      </c>
      <c r="S131" s="13">
        <v>0.5625</v>
      </c>
      <c r="T131" s="3">
        <v>1.99</v>
      </c>
      <c r="U131" s="13">
        <v>2</v>
      </c>
      <c r="V131" s="1" t="s">
        <v>98</v>
      </c>
      <c r="W131" s="1" t="s">
        <v>98</v>
      </c>
      <c r="X131" s="1" t="s">
        <v>98</v>
      </c>
      <c r="Y131" s="3">
        <v>3.17</v>
      </c>
      <c r="Z131" s="13">
        <v>3.25</v>
      </c>
      <c r="AA131" s="11" t="s">
        <v>98</v>
      </c>
      <c r="AB131" s="1" t="s">
        <v>98</v>
      </c>
      <c r="AC131" s="3">
        <v>2.77</v>
      </c>
      <c r="AD131" s="1" t="s">
        <v>98</v>
      </c>
      <c r="AE131" s="1" t="s">
        <v>98</v>
      </c>
      <c r="AF131" s="3">
        <v>1.45</v>
      </c>
      <c r="AG131" s="3">
        <v>3.22</v>
      </c>
      <c r="AH131" s="1" t="s">
        <v>98</v>
      </c>
      <c r="AI131" s="1" t="s">
        <v>98</v>
      </c>
      <c r="AJ131" s="1" t="s">
        <v>98</v>
      </c>
      <c r="AK131" s="1" t="s">
        <v>98</v>
      </c>
      <c r="AL131" s="2">
        <v>10.8</v>
      </c>
      <c r="AM131" s="1">
        <v>368</v>
      </c>
      <c r="AN131" s="1">
        <v>75.7</v>
      </c>
      <c r="AO131" s="2">
        <v>40.299999999999997</v>
      </c>
      <c r="AP131" s="3">
        <v>3.15</v>
      </c>
      <c r="AQ131" s="1">
        <v>349</v>
      </c>
      <c r="AR131" s="2">
        <v>84.8</v>
      </c>
      <c r="AS131" s="2">
        <v>54.5</v>
      </c>
      <c r="AT131" s="3">
        <v>3.07</v>
      </c>
      <c r="AU131" s="1" t="s">
        <v>98</v>
      </c>
      <c r="AV131" s="1" t="s">
        <v>98</v>
      </c>
      <c r="AW131" s="1" t="s">
        <v>98</v>
      </c>
      <c r="AX131" s="2">
        <v>40.200000000000003</v>
      </c>
      <c r="AY131" s="4">
        <v>163</v>
      </c>
      <c r="AZ131" s="1" t="s">
        <v>98</v>
      </c>
      <c r="BA131" s="1" t="s">
        <v>98</v>
      </c>
      <c r="BB131" s="1" t="s">
        <v>98</v>
      </c>
      <c r="BC131" s="1" t="s">
        <v>98</v>
      </c>
      <c r="BD131" s="1" t="s">
        <v>98</v>
      </c>
      <c r="BE131" s="1" t="s">
        <v>98</v>
      </c>
      <c r="BF131" s="1" t="s">
        <v>98</v>
      </c>
      <c r="BG131" s="3">
        <v>4.75</v>
      </c>
      <c r="BH131" s="14">
        <v>0.86</v>
      </c>
      <c r="BI131" s="1" t="s">
        <v>98</v>
      </c>
      <c r="BJ131" s="1" t="s">
        <v>98</v>
      </c>
      <c r="BK131" s="1" t="s">
        <v>98</v>
      </c>
      <c r="BL131" s="1" t="s">
        <v>98</v>
      </c>
      <c r="BM131" s="1" t="s">
        <v>98</v>
      </c>
      <c r="BN131" s="1" t="s">
        <v>98</v>
      </c>
      <c r="BO131" s="1" t="s">
        <v>98</v>
      </c>
      <c r="BP131" s="1" t="s">
        <v>98</v>
      </c>
      <c r="BQ131" s="1" t="s">
        <v>98</v>
      </c>
      <c r="BR131" s="1" t="s">
        <v>98</v>
      </c>
      <c r="BS131" s="1" t="s">
        <v>98</v>
      </c>
      <c r="BT131" s="1" t="s">
        <v>98</v>
      </c>
      <c r="BU131" s="1" t="s">
        <v>98</v>
      </c>
      <c r="BV131" s="1" t="s">
        <v>98</v>
      </c>
      <c r="BW131" s="1" t="s">
        <v>98</v>
      </c>
      <c r="BX131" s="1" t="s">
        <v>98</v>
      </c>
      <c r="BY131" s="2">
        <v>35.6</v>
      </c>
      <c r="BZ131" s="1" t="s">
        <v>98</v>
      </c>
      <c r="CA131" s="2">
        <v>48.4</v>
      </c>
      <c r="CB131" s="2">
        <v>36.6</v>
      </c>
      <c r="CC131" s="2">
        <v>49.4</v>
      </c>
      <c r="CD131" s="1" t="s">
        <v>98</v>
      </c>
      <c r="CE131" s="11">
        <v>5.5</v>
      </c>
      <c r="CF131" s="1" t="s">
        <v>98</v>
      </c>
      <c r="CG131" s="4">
        <f>Beams!$B$11/F131</f>
        <v>303.7837837837838</v>
      </c>
      <c r="CH131" s="4">
        <f>Beams!$B$9/AO131</f>
        <v>278.90818858560795</v>
      </c>
      <c r="CI131" s="4">
        <f>Beams!$C$9/AS131</f>
        <v>206.23853211009174</v>
      </c>
      <c r="CJ131" s="4">
        <f>1.5*Beams!$B$8/(L131*T131)</f>
        <v>661.9032663316583</v>
      </c>
      <c r="CK131" s="45">
        <f xml:space="preserve"> 1.5*Beams!$C$8/((G131-T131)*Q131)</f>
        <v>1546.6470965966423</v>
      </c>
      <c r="CL131" s="4">
        <f>Beams!$B$12*T131/AX131</f>
        <v>556.40796019900495</v>
      </c>
      <c r="CM131" s="4">
        <f>Beams!$B$12*Q131/AX131</f>
        <v>307.56218905472639</v>
      </c>
      <c r="CN131" s="4">
        <f t="shared" si="2"/>
        <v>1692.7872274323963</v>
      </c>
      <c r="CO131" s="4">
        <f t="shared" si="3"/>
        <v>2842.9819847369995</v>
      </c>
      <c r="CP131" s="4"/>
      <c r="CQ131" s="3">
        <f>MIN(Beams!$B$21:$B$22)/MAX(CN131:CP131)-1</f>
        <v>6.0348669486381477</v>
      </c>
    </row>
    <row r="132" spans="1:95" x14ac:dyDescent="0.55000000000000004">
      <c r="A132" s="1" t="s">
        <v>680</v>
      </c>
      <c r="B132" s="1" t="s">
        <v>809</v>
      </c>
      <c r="C132" s="1" t="s">
        <v>809</v>
      </c>
      <c r="D132" s="1" t="s">
        <v>100</v>
      </c>
      <c r="E132" s="2">
        <v>111.5</v>
      </c>
      <c r="F132" s="2">
        <v>33.200000000000003</v>
      </c>
      <c r="G132" s="2">
        <v>11.7</v>
      </c>
      <c r="H132" s="11">
        <v>11.625</v>
      </c>
      <c r="I132" s="1" t="s">
        <v>98</v>
      </c>
      <c r="J132" s="1" t="s">
        <v>98</v>
      </c>
      <c r="K132" s="1" t="s">
        <v>98</v>
      </c>
      <c r="L132" s="2">
        <v>12.7</v>
      </c>
      <c r="M132" s="11">
        <v>12.75</v>
      </c>
      <c r="N132" s="1" t="s">
        <v>98</v>
      </c>
      <c r="O132" s="1" t="s">
        <v>98</v>
      </c>
      <c r="P132" s="1" t="s">
        <v>98</v>
      </c>
      <c r="Q132" s="3">
        <v>1</v>
      </c>
      <c r="R132" s="11">
        <v>1</v>
      </c>
      <c r="S132" s="13">
        <v>0.5</v>
      </c>
      <c r="T132" s="3">
        <v>1.79</v>
      </c>
      <c r="U132" s="13">
        <v>1.8125</v>
      </c>
      <c r="V132" s="1" t="s">
        <v>98</v>
      </c>
      <c r="W132" s="1" t="s">
        <v>98</v>
      </c>
      <c r="X132" s="1" t="s">
        <v>98</v>
      </c>
      <c r="Y132" s="3">
        <v>2.9699999999999998</v>
      </c>
      <c r="Z132" s="13">
        <v>3.0625</v>
      </c>
      <c r="AA132" s="11" t="s">
        <v>98</v>
      </c>
      <c r="AB132" s="1" t="s">
        <v>98</v>
      </c>
      <c r="AC132" s="3">
        <v>2.66</v>
      </c>
      <c r="AD132" s="1" t="s">
        <v>98</v>
      </c>
      <c r="AE132" s="1" t="s">
        <v>98</v>
      </c>
      <c r="AF132" s="3">
        <v>1.31</v>
      </c>
      <c r="AG132" s="3">
        <v>3.55</v>
      </c>
      <c r="AH132" s="1" t="s">
        <v>98</v>
      </c>
      <c r="AI132" s="1" t="s">
        <v>98</v>
      </c>
      <c r="AJ132" s="1" t="s">
        <v>98</v>
      </c>
      <c r="AK132" s="1" t="s">
        <v>98</v>
      </c>
      <c r="AL132" s="2">
        <v>11.7</v>
      </c>
      <c r="AM132" s="1">
        <v>324</v>
      </c>
      <c r="AN132" s="1">
        <v>66.7</v>
      </c>
      <c r="AO132" s="2">
        <v>35.9</v>
      </c>
      <c r="AP132" s="3">
        <v>3.12</v>
      </c>
      <c r="AQ132" s="1">
        <v>307</v>
      </c>
      <c r="AR132" s="2">
        <v>74.900000000000006</v>
      </c>
      <c r="AS132" s="2">
        <v>48.3</v>
      </c>
      <c r="AT132" s="3">
        <v>3.04</v>
      </c>
      <c r="AU132" s="1" t="s">
        <v>98</v>
      </c>
      <c r="AV132" s="1" t="s">
        <v>98</v>
      </c>
      <c r="AW132" s="1" t="s">
        <v>98</v>
      </c>
      <c r="AX132" s="2">
        <v>29.6</v>
      </c>
      <c r="AY132" s="4">
        <v>117</v>
      </c>
      <c r="AZ132" s="1" t="s">
        <v>98</v>
      </c>
      <c r="BA132" s="1" t="s">
        <v>98</v>
      </c>
      <c r="BB132" s="1" t="s">
        <v>98</v>
      </c>
      <c r="BC132" s="1" t="s">
        <v>98</v>
      </c>
      <c r="BD132" s="1" t="s">
        <v>98</v>
      </c>
      <c r="BE132" s="1" t="s">
        <v>98</v>
      </c>
      <c r="BF132" s="1" t="s">
        <v>98</v>
      </c>
      <c r="BG132" s="3">
        <v>4.7</v>
      </c>
      <c r="BH132" s="14">
        <v>0.85899999999999999</v>
      </c>
      <c r="BI132" s="1" t="s">
        <v>98</v>
      </c>
      <c r="BJ132" s="1" t="s">
        <v>98</v>
      </c>
      <c r="BK132" s="1" t="s">
        <v>98</v>
      </c>
      <c r="BL132" s="1" t="s">
        <v>98</v>
      </c>
      <c r="BM132" s="1" t="s">
        <v>98</v>
      </c>
      <c r="BN132" s="1" t="s">
        <v>98</v>
      </c>
      <c r="BO132" s="1" t="s">
        <v>98</v>
      </c>
      <c r="BP132" s="1" t="s">
        <v>98</v>
      </c>
      <c r="BQ132" s="1" t="s">
        <v>98</v>
      </c>
      <c r="BR132" s="1" t="s">
        <v>98</v>
      </c>
      <c r="BS132" s="1" t="s">
        <v>98</v>
      </c>
      <c r="BT132" s="1" t="s">
        <v>98</v>
      </c>
      <c r="BU132" s="1" t="s">
        <v>98</v>
      </c>
      <c r="BV132" s="1" t="s">
        <v>98</v>
      </c>
      <c r="BW132" s="1" t="s">
        <v>98</v>
      </c>
      <c r="BX132" s="1" t="s">
        <v>98</v>
      </c>
      <c r="BY132" s="2">
        <v>35.1</v>
      </c>
      <c r="BZ132" s="1" t="s">
        <v>98</v>
      </c>
      <c r="CA132" s="2">
        <v>47.8</v>
      </c>
      <c r="CB132" s="2">
        <v>36.1</v>
      </c>
      <c r="CC132" s="1">
        <v>48.8</v>
      </c>
      <c r="CD132" s="1" t="s">
        <v>98</v>
      </c>
      <c r="CE132" s="11">
        <v>5.5</v>
      </c>
      <c r="CF132" s="1" t="s">
        <v>98</v>
      </c>
      <c r="CG132" s="4">
        <f>Beams!$B$11/F132</f>
        <v>338.55421686746985</v>
      </c>
      <c r="CH132" s="4">
        <f>Beams!$B$9/AO132</f>
        <v>313.09192200557106</v>
      </c>
      <c r="CI132" s="4">
        <f>Beams!$C$9/AS132</f>
        <v>232.71221532091099</v>
      </c>
      <c r="CJ132" s="4">
        <f>1.5*Beams!$B$8/(L132*T132)</f>
        <v>741.65310341793861</v>
      </c>
      <c r="CK132" s="45">
        <f xml:space="preserve"> 1.5*Beams!$C$8/((G132-T132)*Q132)</f>
        <v>1701.3118062563067</v>
      </c>
      <c r="CL132" s="4">
        <f>Beams!$B$12*T132/AX132</f>
        <v>679.71621621621625</v>
      </c>
      <c r="CM132" s="4">
        <f>Beams!$B$12*Q132/AX132</f>
        <v>379.72972972972968</v>
      </c>
      <c r="CN132" s="4">
        <f t="shared" si="2"/>
        <v>1954.0419851740351</v>
      </c>
      <c r="CO132" s="4">
        <f t="shared" si="3"/>
        <v>3146.118129993813</v>
      </c>
      <c r="CP132" s="4"/>
      <c r="CQ132" s="3">
        <f>MIN(Beams!$B$21:$B$22)/MAX(CN132:CP132)-1</f>
        <v>5.3570403823455068</v>
      </c>
    </row>
    <row r="133" spans="1:95" x14ac:dyDescent="0.55000000000000004">
      <c r="A133" s="1" t="s">
        <v>680</v>
      </c>
      <c r="B133" s="1" t="s">
        <v>810</v>
      </c>
      <c r="C133" s="1" t="s">
        <v>810</v>
      </c>
      <c r="D133" s="1" t="s">
        <v>100</v>
      </c>
      <c r="E133" s="2">
        <v>100.5</v>
      </c>
      <c r="F133" s="2">
        <v>29.6</v>
      </c>
      <c r="G133" s="2">
        <v>11.5</v>
      </c>
      <c r="H133" s="11">
        <v>11.5</v>
      </c>
      <c r="I133" s="1" t="s">
        <v>98</v>
      </c>
      <c r="J133" s="1" t="s">
        <v>98</v>
      </c>
      <c r="K133" s="1" t="s">
        <v>98</v>
      </c>
      <c r="L133" s="2">
        <v>12.6</v>
      </c>
      <c r="M133" s="11">
        <v>12.625</v>
      </c>
      <c r="N133" s="11" t="s">
        <v>98</v>
      </c>
      <c r="O133" s="1" t="s">
        <v>98</v>
      </c>
      <c r="P133" s="1" t="s">
        <v>98</v>
      </c>
      <c r="Q133" s="14">
        <v>0.91</v>
      </c>
      <c r="R133" s="11">
        <v>0.9375</v>
      </c>
      <c r="S133" s="13">
        <v>0.5</v>
      </c>
      <c r="T133" s="3">
        <v>1.63</v>
      </c>
      <c r="U133" s="13">
        <v>1.625</v>
      </c>
      <c r="V133" s="1" t="s">
        <v>98</v>
      </c>
      <c r="W133" s="1" t="s">
        <v>98</v>
      </c>
      <c r="X133" s="1" t="s">
        <v>98</v>
      </c>
      <c r="Y133" s="3">
        <v>2.13</v>
      </c>
      <c r="Z133" s="18">
        <v>2.875</v>
      </c>
      <c r="AA133" s="13" t="s">
        <v>98</v>
      </c>
      <c r="AB133" s="1" t="s">
        <v>98</v>
      </c>
      <c r="AC133" s="3">
        <v>2.57</v>
      </c>
      <c r="AD133" s="1" t="s">
        <v>98</v>
      </c>
      <c r="AE133" s="1" t="s">
        <v>98</v>
      </c>
      <c r="AF133" s="3">
        <v>1.18</v>
      </c>
      <c r="AG133" s="3">
        <v>3.86</v>
      </c>
      <c r="AH133" s="1" t="s">
        <v>98</v>
      </c>
      <c r="AI133" s="1" t="s">
        <v>98</v>
      </c>
      <c r="AJ133" s="1" t="s">
        <v>98</v>
      </c>
      <c r="AK133" s="1" t="s">
        <v>98</v>
      </c>
      <c r="AL133" s="2">
        <v>12.6</v>
      </c>
      <c r="AM133" s="1">
        <v>285</v>
      </c>
      <c r="AN133" s="2">
        <v>58.6</v>
      </c>
      <c r="AO133" s="2">
        <v>31.9</v>
      </c>
      <c r="AP133" s="3">
        <v>3.1</v>
      </c>
      <c r="AQ133" s="1">
        <v>271</v>
      </c>
      <c r="AR133" s="2">
        <v>66.5</v>
      </c>
      <c r="AS133" s="2">
        <v>43.1</v>
      </c>
      <c r="AT133" s="3">
        <v>3.02</v>
      </c>
      <c r="AU133" s="1" t="s">
        <v>98</v>
      </c>
      <c r="AV133" s="1" t="s">
        <v>98</v>
      </c>
      <c r="AW133" s="1" t="s">
        <v>98</v>
      </c>
      <c r="AX133" s="2">
        <v>20.399999999999999</v>
      </c>
      <c r="AY133" s="2">
        <v>85.4</v>
      </c>
      <c r="AZ133" s="1" t="s">
        <v>98</v>
      </c>
      <c r="BA133" s="1" t="s">
        <v>98</v>
      </c>
      <c r="BB133" s="1" t="s">
        <v>98</v>
      </c>
      <c r="BC133" s="1" t="s">
        <v>98</v>
      </c>
      <c r="BD133" s="1" t="s">
        <v>98</v>
      </c>
      <c r="BE133" s="1" t="s">
        <v>98</v>
      </c>
      <c r="BF133" s="1" t="s">
        <v>98</v>
      </c>
      <c r="BG133" s="3">
        <v>4.67</v>
      </c>
      <c r="BH133" s="14">
        <v>0.85899999999999999</v>
      </c>
      <c r="BI133" s="1" t="s">
        <v>98</v>
      </c>
      <c r="BJ133" s="4" t="s">
        <v>98</v>
      </c>
      <c r="BK133" s="4" t="s">
        <v>98</v>
      </c>
      <c r="BL133" s="4" t="s">
        <v>98</v>
      </c>
      <c r="BM133" s="4" t="s">
        <v>98</v>
      </c>
      <c r="BN133" s="4" t="s">
        <v>98</v>
      </c>
      <c r="BO133" s="4" t="s">
        <v>98</v>
      </c>
      <c r="BP133" s="4" t="s">
        <v>98</v>
      </c>
      <c r="BQ133" s="4" t="s">
        <v>98</v>
      </c>
      <c r="BR133" s="4" t="s">
        <v>98</v>
      </c>
      <c r="BS133" s="4" t="s">
        <v>98</v>
      </c>
      <c r="BT133" s="4" t="s">
        <v>98</v>
      </c>
      <c r="BU133" s="4" t="s">
        <v>98</v>
      </c>
      <c r="BV133" s="4" t="s">
        <v>98</v>
      </c>
      <c r="BW133" s="35" t="s">
        <v>98</v>
      </c>
      <c r="BX133" s="35" t="s">
        <v>98</v>
      </c>
      <c r="BY133" s="2">
        <v>34.6</v>
      </c>
      <c r="BZ133" s="1" t="s">
        <v>98</v>
      </c>
      <c r="CA133" s="2">
        <v>47.2</v>
      </c>
      <c r="CB133" s="2">
        <v>35.6</v>
      </c>
      <c r="CC133" s="1">
        <v>48.2</v>
      </c>
      <c r="CD133" s="1" t="s">
        <v>98</v>
      </c>
      <c r="CE133" s="11">
        <v>5.5</v>
      </c>
      <c r="CF133" s="1" t="s">
        <v>98</v>
      </c>
      <c r="CG133" s="4">
        <f>Beams!$B$11/F133</f>
        <v>379.72972972972968</v>
      </c>
      <c r="CH133" s="4">
        <f>Beams!$B$9/AO133</f>
        <v>352.3510971786834</v>
      </c>
      <c r="CI133" s="4">
        <f>Beams!$C$9/AS133</f>
        <v>260.78886310904869</v>
      </c>
      <c r="CJ133" s="4">
        <f>1.5*Beams!$B$8/(L133*T133)</f>
        <v>820.91732398480883</v>
      </c>
      <c r="CK133" s="45">
        <f xml:space="preserve"> 1.5*Beams!$C$8/((G133-T133)*Q133)</f>
        <v>1877.1502054176822</v>
      </c>
      <c r="CL133" s="4">
        <f>Beams!$B$12*T133/AX133</f>
        <v>898.09803921568619</v>
      </c>
      <c r="CM133" s="4">
        <f>Beams!$B$12*Q133/AX133</f>
        <v>501.39215686274514</v>
      </c>
      <c r="CN133" s="4">
        <f t="shared" ref="CN133:CN196" si="4" xml:space="preserve"> SQRT((CG133+CH133+CI133)^2+3*(CJ133^2+CL133^2))</f>
        <v>2329.6450896949282</v>
      </c>
      <c r="CO133" s="4">
        <f t="shared" ref="CO133:CO196" si="5">SQRT((CG133+CH133+CI133)^2+3*(CK133^2+CM133^2))</f>
        <v>3508.7107585756821</v>
      </c>
      <c r="CP133" s="4"/>
      <c r="CQ133" s="3">
        <f>MIN(Beams!$B$21:$B$22)/MAX(CN133:CP133)-1</f>
        <v>4.7000993744262791</v>
      </c>
    </row>
    <row r="134" spans="1:95" x14ac:dyDescent="0.55000000000000004">
      <c r="A134" s="1" t="s">
        <v>680</v>
      </c>
      <c r="B134" s="1" t="s">
        <v>811</v>
      </c>
      <c r="C134" s="1" t="s">
        <v>811</v>
      </c>
      <c r="D134" s="1" t="s">
        <v>100</v>
      </c>
      <c r="E134" s="2">
        <v>91</v>
      </c>
      <c r="F134" s="2">
        <v>26.8</v>
      </c>
      <c r="G134" s="2">
        <v>11.4</v>
      </c>
      <c r="H134" s="11">
        <v>11.375</v>
      </c>
      <c r="I134" s="1" t="s">
        <v>98</v>
      </c>
      <c r="J134" s="1" t="s">
        <v>98</v>
      </c>
      <c r="K134" s="1" t="s">
        <v>98</v>
      </c>
      <c r="L134" s="2">
        <v>12.5</v>
      </c>
      <c r="M134" s="11">
        <v>12.5</v>
      </c>
      <c r="N134" s="11" t="s">
        <v>98</v>
      </c>
      <c r="O134" s="1" t="s">
        <v>98</v>
      </c>
      <c r="P134" s="1" t="s">
        <v>98</v>
      </c>
      <c r="Q134" s="14">
        <v>0.83</v>
      </c>
      <c r="R134" s="11">
        <v>0.8125</v>
      </c>
      <c r="S134" s="13">
        <v>0.4375</v>
      </c>
      <c r="T134" s="3">
        <v>1.48</v>
      </c>
      <c r="U134" s="13">
        <v>1.5</v>
      </c>
      <c r="V134" s="1" t="s">
        <v>98</v>
      </c>
      <c r="W134" s="1" t="s">
        <v>98</v>
      </c>
      <c r="X134" s="1" t="s">
        <v>98</v>
      </c>
      <c r="Y134" s="3">
        <v>1.98</v>
      </c>
      <c r="Z134" s="18">
        <v>2.75</v>
      </c>
      <c r="AA134" s="13" t="s">
        <v>98</v>
      </c>
      <c r="AB134" s="1" t="s">
        <v>98</v>
      </c>
      <c r="AC134" s="3">
        <v>2.48</v>
      </c>
      <c r="AD134" s="1" t="s">
        <v>98</v>
      </c>
      <c r="AE134" s="1" t="s">
        <v>98</v>
      </c>
      <c r="AF134" s="3">
        <v>1.07</v>
      </c>
      <c r="AG134" s="3">
        <v>4.22</v>
      </c>
      <c r="AH134" s="1" t="s">
        <v>98</v>
      </c>
      <c r="AI134" s="1" t="s">
        <v>98</v>
      </c>
      <c r="AJ134" s="1" t="s">
        <v>98</v>
      </c>
      <c r="AK134" s="1" t="s">
        <v>98</v>
      </c>
      <c r="AL134" s="2">
        <v>13.7</v>
      </c>
      <c r="AM134" s="1">
        <v>253</v>
      </c>
      <c r="AN134" s="2">
        <v>52.1</v>
      </c>
      <c r="AO134" s="2">
        <v>28.5</v>
      </c>
      <c r="AP134" s="3">
        <v>3.07</v>
      </c>
      <c r="AQ134" s="1">
        <v>241</v>
      </c>
      <c r="AR134" s="2">
        <v>59.5</v>
      </c>
      <c r="AS134" s="2">
        <v>38.6</v>
      </c>
      <c r="AT134" s="3">
        <v>3</v>
      </c>
      <c r="AU134" s="1" t="s">
        <v>98</v>
      </c>
      <c r="AV134" s="1" t="s">
        <v>98</v>
      </c>
      <c r="AW134" s="1" t="s">
        <v>98</v>
      </c>
      <c r="AX134" s="2">
        <v>15.3</v>
      </c>
      <c r="AY134" s="2">
        <v>63</v>
      </c>
      <c r="AZ134" s="1" t="s">
        <v>98</v>
      </c>
      <c r="BA134" s="1" t="s">
        <v>98</v>
      </c>
      <c r="BB134" s="1" t="s">
        <v>98</v>
      </c>
      <c r="BC134" s="1" t="s">
        <v>98</v>
      </c>
      <c r="BD134" s="1" t="s">
        <v>98</v>
      </c>
      <c r="BE134" s="1" t="s">
        <v>98</v>
      </c>
      <c r="BF134" s="1" t="s">
        <v>98</v>
      </c>
      <c r="BG134" s="3">
        <v>4.6399999999999997</v>
      </c>
      <c r="BH134" s="14">
        <v>0.85899999999999999</v>
      </c>
      <c r="BI134" s="1" t="s">
        <v>98</v>
      </c>
      <c r="BJ134" s="4" t="s">
        <v>98</v>
      </c>
      <c r="BK134" s="4" t="s">
        <v>98</v>
      </c>
      <c r="BL134" s="4" t="s">
        <v>98</v>
      </c>
      <c r="BM134" s="4" t="s">
        <v>98</v>
      </c>
      <c r="BN134" s="4" t="s">
        <v>98</v>
      </c>
      <c r="BO134" s="4" t="s">
        <v>98</v>
      </c>
      <c r="BP134" s="4" t="s">
        <v>98</v>
      </c>
      <c r="BQ134" s="4" t="s">
        <v>98</v>
      </c>
      <c r="BR134" s="4" t="s">
        <v>98</v>
      </c>
      <c r="BS134" s="4" t="s">
        <v>98</v>
      </c>
      <c r="BT134" s="4" t="s">
        <v>98</v>
      </c>
      <c r="BU134" s="4" t="s">
        <v>98</v>
      </c>
      <c r="BV134" s="4" t="s">
        <v>98</v>
      </c>
      <c r="BW134" s="35" t="s">
        <v>98</v>
      </c>
      <c r="BX134" s="35" t="s">
        <v>98</v>
      </c>
      <c r="BY134" s="2">
        <v>34.299999999999997</v>
      </c>
      <c r="BZ134" s="1" t="s">
        <v>98</v>
      </c>
      <c r="CA134" s="2">
        <v>46.8</v>
      </c>
      <c r="CB134" s="2">
        <v>35.299999999999997</v>
      </c>
      <c r="CC134" s="1">
        <v>47.8</v>
      </c>
      <c r="CD134" s="1" t="s">
        <v>98</v>
      </c>
      <c r="CE134" s="11">
        <v>5.5</v>
      </c>
      <c r="CF134" s="1" t="s">
        <v>98</v>
      </c>
      <c r="CG134" s="4">
        <f>Beams!$B$11/F134</f>
        <v>419.40298507462683</v>
      </c>
      <c r="CH134" s="4">
        <f>Beams!$B$9/AO134</f>
        <v>394.38596491228071</v>
      </c>
      <c r="CI134" s="4">
        <f>Beams!$C$9/AS134</f>
        <v>291.19170984455957</v>
      </c>
      <c r="CJ134" s="4">
        <f>1.5*Beams!$B$8/(L134*T134)</f>
        <v>911.35135135135135</v>
      </c>
      <c r="CK134" s="45">
        <f xml:space="preserve"> 1.5*Beams!$C$8/((G134-T134)*Q134)</f>
        <v>2047.7069568596971</v>
      </c>
      <c r="CL134" s="4">
        <f>Beams!$B$12*T134/AX134</f>
        <v>1087.2679738562092</v>
      </c>
      <c r="CM134" s="4">
        <f>Beams!$B$12*Q134/AX134</f>
        <v>609.75163398692803</v>
      </c>
      <c r="CN134" s="4">
        <f t="shared" si="4"/>
        <v>2694.2756088328356</v>
      </c>
      <c r="CO134" s="4">
        <f t="shared" si="5"/>
        <v>3862.0829571056051</v>
      </c>
      <c r="CP134" s="4"/>
      <c r="CQ134" s="3">
        <f>MIN(Beams!$B$21:$B$22)/MAX(CN134:CP134)-1</f>
        <v>4.1785526675969633</v>
      </c>
    </row>
    <row r="135" spans="1:95" x14ac:dyDescent="0.55000000000000004">
      <c r="A135" s="1" t="s">
        <v>680</v>
      </c>
      <c r="B135" s="1" t="s">
        <v>812</v>
      </c>
      <c r="C135" s="1" t="s">
        <v>812</v>
      </c>
      <c r="D135" s="1" t="s">
        <v>100</v>
      </c>
      <c r="E135" s="2">
        <v>83</v>
      </c>
      <c r="F135" s="2">
        <v>24.4</v>
      </c>
      <c r="G135" s="2">
        <v>11.2</v>
      </c>
      <c r="H135" s="11">
        <v>11.125</v>
      </c>
      <c r="I135" s="1" t="s">
        <v>98</v>
      </c>
      <c r="J135" s="1" t="s">
        <v>98</v>
      </c>
      <c r="K135" s="1" t="s">
        <v>98</v>
      </c>
      <c r="L135" s="2">
        <v>12.4</v>
      </c>
      <c r="M135" s="11">
        <v>12.375</v>
      </c>
      <c r="N135" s="11" t="s">
        <v>98</v>
      </c>
      <c r="O135" s="1" t="s">
        <v>98</v>
      </c>
      <c r="P135" s="1" t="s">
        <v>98</v>
      </c>
      <c r="Q135" s="14">
        <v>0.75</v>
      </c>
      <c r="R135" s="11">
        <v>0.75</v>
      </c>
      <c r="S135" s="13">
        <v>0.375</v>
      </c>
      <c r="T135" s="3">
        <v>1.36</v>
      </c>
      <c r="U135" s="13">
        <v>1.375</v>
      </c>
      <c r="V135" s="1" t="s">
        <v>98</v>
      </c>
      <c r="W135" s="1" t="s">
        <v>98</v>
      </c>
      <c r="X135" s="1" t="s">
        <v>98</v>
      </c>
      <c r="Y135" s="3">
        <v>1.86</v>
      </c>
      <c r="Z135" s="18">
        <v>2.625</v>
      </c>
      <c r="AA135" s="13" t="s">
        <v>98</v>
      </c>
      <c r="AB135" s="1" t="s">
        <v>98</v>
      </c>
      <c r="AC135" s="3">
        <v>2.39</v>
      </c>
      <c r="AD135" s="1" t="s">
        <v>98</v>
      </c>
      <c r="AE135" s="1" t="s">
        <v>98</v>
      </c>
      <c r="AF135" s="14">
        <v>0.98299999999999998</v>
      </c>
      <c r="AG135" s="3">
        <v>4.57</v>
      </c>
      <c r="AH135" s="1" t="s">
        <v>98</v>
      </c>
      <c r="AI135" s="1" t="s">
        <v>98</v>
      </c>
      <c r="AJ135" s="1" t="s">
        <v>98</v>
      </c>
      <c r="AK135" s="1" t="s">
        <v>98</v>
      </c>
      <c r="AL135" s="2">
        <v>14.9</v>
      </c>
      <c r="AM135" s="1">
        <v>226</v>
      </c>
      <c r="AN135" s="2">
        <v>46.3</v>
      </c>
      <c r="AO135" s="2">
        <v>25.5</v>
      </c>
      <c r="AP135" s="3">
        <v>3.04</v>
      </c>
      <c r="AQ135" s="1">
        <v>217</v>
      </c>
      <c r="AR135" s="2">
        <v>53.9</v>
      </c>
      <c r="AS135" s="2">
        <v>35</v>
      </c>
      <c r="AT135" s="3">
        <v>2.99</v>
      </c>
      <c r="AU135" s="1" t="s">
        <v>98</v>
      </c>
      <c r="AV135" s="1" t="s">
        <v>98</v>
      </c>
      <c r="AW135" s="1" t="s">
        <v>98</v>
      </c>
      <c r="AX135" s="2">
        <v>11.8</v>
      </c>
      <c r="AY135" s="2">
        <v>47.3</v>
      </c>
      <c r="AZ135" s="1" t="s">
        <v>98</v>
      </c>
      <c r="BA135" s="1" t="s">
        <v>98</v>
      </c>
      <c r="BB135" s="1" t="s">
        <v>98</v>
      </c>
      <c r="BC135" s="1" t="s">
        <v>98</v>
      </c>
      <c r="BD135" s="1" t="s">
        <v>98</v>
      </c>
      <c r="BE135" s="1" t="s">
        <v>98</v>
      </c>
      <c r="BF135" s="1" t="s">
        <v>98</v>
      </c>
      <c r="BG135" s="3">
        <v>4.59</v>
      </c>
      <c r="BH135" s="14">
        <v>0.86099999999999999</v>
      </c>
      <c r="BI135" s="1" t="s">
        <v>98</v>
      </c>
      <c r="BJ135" s="4" t="s">
        <v>98</v>
      </c>
      <c r="BK135" s="4" t="s">
        <v>98</v>
      </c>
      <c r="BL135" s="4" t="s">
        <v>98</v>
      </c>
      <c r="BM135" s="4" t="s">
        <v>98</v>
      </c>
      <c r="BN135" s="4" t="s">
        <v>98</v>
      </c>
      <c r="BO135" s="4" t="s">
        <v>98</v>
      </c>
      <c r="BP135" s="4" t="s">
        <v>98</v>
      </c>
      <c r="BQ135" s="4" t="s">
        <v>98</v>
      </c>
      <c r="BR135" s="4" t="s">
        <v>98</v>
      </c>
      <c r="BS135" s="4" t="s">
        <v>98</v>
      </c>
      <c r="BT135" s="4" t="s">
        <v>98</v>
      </c>
      <c r="BU135" s="4" t="s">
        <v>98</v>
      </c>
      <c r="BV135" s="4" t="s">
        <v>98</v>
      </c>
      <c r="BW135" s="35" t="s">
        <v>98</v>
      </c>
      <c r="BX135" s="35" t="s">
        <v>98</v>
      </c>
      <c r="BY135" s="2">
        <v>33.799999999999997</v>
      </c>
      <c r="BZ135" s="1" t="s">
        <v>98</v>
      </c>
      <c r="CA135" s="2">
        <v>46.2</v>
      </c>
      <c r="CB135" s="2">
        <v>34.800000000000004</v>
      </c>
      <c r="CC135" s="1">
        <v>47.2</v>
      </c>
      <c r="CD135" s="1" t="s">
        <v>98</v>
      </c>
      <c r="CE135" s="11">
        <v>5.5</v>
      </c>
      <c r="CF135" s="1" t="s">
        <v>98</v>
      </c>
      <c r="CG135" s="4">
        <f>Beams!$B$11/F135</f>
        <v>460.65573770491807</v>
      </c>
      <c r="CH135" s="4">
        <f>Beams!$B$9/AO135</f>
        <v>440.78431372549022</v>
      </c>
      <c r="CI135" s="4">
        <f>Beams!$C$9/AS135</f>
        <v>321.14285714285717</v>
      </c>
      <c r="CJ135" s="4">
        <f>1.5*Beams!$B$8/(L135*T135)</f>
        <v>999.7628083491461</v>
      </c>
      <c r="CK135" s="45">
        <f xml:space="preserve"> 1.5*Beams!$C$8/((G135-T135)*Q135)</f>
        <v>2284.5528455284552</v>
      </c>
      <c r="CL135" s="4">
        <f>Beams!$B$12*T135/AX135</f>
        <v>1295.457627118644</v>
      </c>
      <c r="CM135" s="4">
        <f>Beams!$B$12*Q135/AX135</f>
        <v>714.40677966101691</v>
      </c>
      <c r="CN135" s="4">
        <f t="shared" si="4"/>
        <v>3086.7324759670355</v>
      </c>
      <c r="CO135" s="4">
        <f t="shared" si="5"/>
        <v>4322.4281626012971</v>
      </c>
      <c r="CP135" s="4"/>
      <c r="CQ135" s="3">
        <f>MIN(Beams!$B$21:$B$22)/MAX(CN135:CP135)-1</f>
        <v>3.6270288938622226</v>
      </c>
    </row>
    <row r="136" spans="1:95" x14ac:dyDescent="0.55000000000000004">
      <c r="A136" s="1" t="s">
        <v>680</v>
      </c>
      <c r="B136" s="1" t="s">
        <v>813</v>
      </c>
      <c r="C136" s="1" t="s">
        <v>813</v>
      </c>
      <c r="D136" s="1" t="s">
        <v>100</v>
      </c>
      <c r="E136" s="2">
        <v>73.5</v>
      </c>
      <c r="F136" s="2">
        <v>21.6</v>
      </c>
      <c r="G136" s="2">
        <v>11</v>
      </c>
      <c r="H136" s="11">
        <v>11</v>
      </c>
      <c r="I136" s="1" t="s">
        <v>98</v>
      </c>
      <c r="J136" s="1" t="s">
        <v>98</v>
      </c>
      <c r="K136" s="1" t="s">
        <v>98</v>
      </c>
      <c r="L136" s="2">
        <v>12.5</v>
      </c>
      <c r="M136" s="11">
        <v>12.5</v>
      </c>
      <c r="N136" s="11" t="s">
        <v>98</v>
      </c>
      <c r="O136" s="1" t="s">
        <v>98</v>
      </c>
      <c r="P136" s="1" t="s">
        <v>98</v>
      </c>
      <c r="Q136" s="14">
        <v>0.72</v>
      </c>
      <c r="R136" s="11">
        <v>0.75</v>
      </c>
      <c r="S136" s="13">
        <v>0.375</v>
      </c>
      <c r="T136" s="3">
        <v>1.1499999999999999</v>
      </c>
      <c r="U136" s="13">
        <v>1.125</v>
      </c>
      <c r="V136" s="1" t="s">
        <v>98</v>
      </c>
      <c r="W136" s="1" t="s">
        <v>98</v>
      </c>
      <c r="X136" s="1" t="s">
        <v>98</v>
      </c>
      <c r="Y136" s="3">
        <v>1.65</v>
      </c>
      <c r="Z136" s="18">
        <v>2.4375</v>
      </c>
      <c r="AA136" s="13" t="s">
        <v>98</v>
      </c>
      <c r="AB136" s="1" t="s">
        <v>98</v>
      </c>
      <c r="AC136" s="3">
        <v>2.39</v>
      </c>
      <c r="AD136" s="1" t="s">
        <v>98</v>
      </c>
      <c r="AE136" s="1" t="s">
        <v>98</v>
      </c>
      <c r="AF136" s="14">
        <v>0.86399999999999999</v>
      </c>
      <c r="AG136" s="3">
        <v>5.44</v>
      </c>
      <c r="AH136" s="1" t="s">
        <v>98</v>
      </c>
      <c r="AI136" s="1" t="s">
        <v>98</v>
      </c>
      <c r="AJ136" s="1" t="s">
        <v>98</v>
      </c>
      <c r="AK136" s="1" t="s">
        <v>98</v>
      </c>
      <c r="AL136" s="2">
        <v>15.3</v>
      </c>
      <c r="AM136" s="1">
        <v>204</v>
      </c>
      <c r="AN136" s="2">
        <v>42.4</v>
      </c>
      <c r="AO136" s="2">
        <v>23.7</v>
      </c>
      <c r="AP136" s="3">
        <v>3.08</v>
      </c>
      <c r="AQ136" s="1">
        <v>188</v>
      </c>
      <c r="AR136" s="2">
        <v>46.3</v>
      </c>
      <c r="AS136" s="2">
        <v>30</v>
      </c>
      <c r="AT136" s="3">
        <v>2.95</v>
      </c>
      <c r="AU136" s="1" t="s">
        <v>98</v>
      </c>
      <c r="AV136" s="1" t="s">
        <v>98</v>
      </c>
      <c r="AW136" s="1" t="s">
        <v>98</v>
      </c>
      <c r="AX136" s="3">
        <v>7.69</v>
      </c>
      <c r="AY136" s="2">
        <v>32.5</v>
      </c>
      <c r="AZ136" s="1" t="s">
        <v>98</v>
      </c>
      <c r="BA136" s="1" t="s">
        <v>98</v>
      </c>
      <c r="BB136" s="1" t="s">
        <v>98</v>
      </c>
      <c r="BC136" s="1" t="s">
        <v>98</v>
      </c>
      <c r="BD136" s="1" t="s">
        <v>98</v>
      </c>
      <c r="BE136" s="1" t="s">
        <v>98</v>
      </c>
      <c r="BF136" s="1" t="s">
        <v>98</v>
      </c>
      <c r="BG136" s="3">
        <v>4.63</v>
      </c>
      <c r="BH136" s="14">
        <v>0.84599999999999997</v>
      </c>
      <c r="BI136" s="1" t="s">
        <v>98</v>
      </c>
      <c r="BJ136" s="4" t="s">
        <v>98</v>
      </c>
      <c r="BK136" s="4" t="s">
        <v>98</v>
      </c>
      <c r="BL136" s="4" t="s">
        <v>98</v>
      </c>
      <c r="BM136" s="4" t="s">
        <v>98</v>
      </c>
      <c r="BN136" s="4" t="s">
        <v>98</v>
      </c>
      <c r="BO136" s="4" t="s">
        <v>98</v>
      </c>
      <c r="BP136" s="4" t="s">
        <v>98</v>
      </c>
      <c r="BQ136" s="4" t="s">
        <v>98</v>
      </c>
      <c r="BR136" s="4" t="s">
        <v>98</v>
      </c>
      <c r="BS136" s="4" t="s">
        <v>98</v>
      </c>
      <c r="BT136" s="4" t="s">
        <v>98</v>
      </c>
      <c r="BU136" s="4" t="s">
        <v>98</v>
      </c>
      <c r="BV136" s="4" t="s">
        <v>98</v>
      </c>
      <c r="BW136" s="35" t="s">
        <v>98</v>
      </c>
      <c r="BX136" s="35" t="s">
        <v>98</v>
      </c>
      <c r="BY136" s="2">
        <v>33.5</v>
      </c>
      <c r="BZ136" s="1" t="s">
        <v>98</v>
      </c>
      <c r="CA136" s="2">
        <v>46</v>
      </c>
      <c r="CB136" s="2">
        <v>34.5</v>
      </c>
      <c r="CC136" s="2">
        <v>47</v>
      </c>
      <c r="CD136" s="1" t="s">
        <v>98</v>
      </c>
      <c r="CE136" s="11">
        <v>5.5</v>
      </c>
      <c r="CF136" s="1" t="s">
        <v>98</v>
      </c>
      <c r="CG136" s="4">
        <f>Beams!$B$11/F136</f>
        <v>520.37037037037032</v>
      </c>
      <c r="CH136" s="4">
        <f>Beams!$B$9/AO136</f>
        <v>474.26160337552744</v>
      </c>
      <c r="CI136" s="4">
        <f>Beams!$C$9/AS136</f>
        <v>374.66666666666669</v>
      </c>
      <c r="CJ136" s="4">
        <f>1.5*Beams!$B$8/(L136*T136)</f>
        <v>1172.8695652173915</v>
      </c>
      <c r="CK136" s="45">
        <f xml:space="preserve"> 1.5*Beams!$C$8/((G136-T136)*Q136)</f>
        <v>2377.3265651438242</v>
      </c>
      <c r="CL136" s="4">
        <f>Beams!$B$12*T136/AX136</f>
        <v>1680.8842652795836</v>
      </c>
      <c r="CM136" s="4">
        <f>Beams!$B$12*Q136/AX136</f>
        <v>1052.3797139141741</v>
      </c>
      <c r="CN136" s="4">
        <f t="shared" si="4"/>
        <v>3804.9919260714405</v>
      </c>
      <c r="CO136" s="4">
        <f t="shared" si="5"/>
        <v>4706.6477184324658</v>
      </c>
      <c r="CP136" s="4"/>
      <c r="CQ136" s="3">
        <f>MIN(Beams!$B$21:$B$22)/MAX(CN136:CP136)-1</f>
        <v>3.2493088916926496</v>
      </c>
    </row>
    <row r="137" spans="1:95" x14ac:dyDescent="0.55000000000000004">
      <c r="A137" s="1" t="s">
        <v>680</v>
      </c>
      <c r="B137" s="1" t="s">
        <v>814</v>
      </c>
      <c r="C137" s="1" t="s">
        <v>814</v>
      </c>
      <c r="D137" s="1" t="s">
        <v>100</v>
      </c>
      <c r="E137" s="2">
        <v>66</v>
      </c>
      <c r="F137" s="2">
        <v>19.399999999999999</v>
      </c>
      <c r="G137" s="2">
        <v>10.9</v>
      </c>
      <c r="H137" s="11">
        <v>10.875</v>
      </c>
      <c r="I137" s="1" t="s">
        <v>98</v>
      </c>
      <c r="J137" s="1" t="s">
        <v>98</v>
      </c>
      <c r="K137" s="1" t="s">
        <v>98</v>
      </c>
      <c r="L137" s="2">
        <v>12.4</v>
      </c>
      <c r="M137" s="11">
        <v>12.5</v>
      </c>
      <c r="N137" s="11" t="s">
        <v>98</v>
      </c>
      <c r="O137" s="1" t="s">
        <v>98</v>
      </c>
      <c r="P137" s="1" t="s">
        <v>98</v>
      </c>
      <c r="Q137" s="14">
        <v>0.65</v>
      </c>
      <c r="R137" s="11">
        <v>0.625</v>
      </c>
      <c r="S137" s="13">
        <v>0.3125</v>
      </c>
      <c r="T137" s="3">
        <v>1.04</v>
      </c>
      <c r="U137" s="13">
        <v>1.0625</v>
      </c>
      <c r="V137" s="1" t="s">
        <v>98</v>
      </c>
      <c r="W137" s="1" t="s">
        <v>98</v>
      </c>
      <c r="X137" s="1" t="s">
        <v>98</v>
      </c>
      <c r="Y137" s="3">
        <v>1.54</v>
      </c>
      <c r="Z137" s="18">
        <v>2.25</v>
      </c>
      <c r="AA137" s="13" t="s">
        <v>98</v>
      </c>
      <c r="AB137" s="1" t="s">
        <v>98</v>
      </c>
      <c r="AC137" s="3">
        <v>2.33</v>
      </c>
      <c r="AD137" s="1" t="s">
        <v>98</v>
      </c>
      <c r="AE137" s="1" t="s">
        <v>98</v>
      </c>
      <c r="AF137" s="14">
        <v>0.78</v>
      </c>
      <c r="AG137" s="3">
        <v>6.01</v>
      </c>
      <c r="AH137" s="1" t="s">
        <v>98</v>
      </c>
      <c r="AI137" s="1" t="s">
        <v>98</v>
      </c>
      <c r="AJ137" s="1" t="s">
        <v>98</v>
      </c>
      <c r="AK137" s="1" t="s">
        <v>98</v>
      </c>
      <c r="AL137" s="2">
        <v>16.8</v>
      </c>
      <c r="AM137" s="1">
        <v>181</v>
      </c>
      <c r="AN137" s="2">
        <v>37.6</v>
      </c>
      <c r="AO137" s="2">
        <v>21.1</v>
      </c>
      <c r="AP137" s="3">
        <v>3.06</v>
      </c>
      <c r="AQ137" s="1">
        <v>166</v>
      </c>
      <c r="AR137" s="2">
        <v>41.1</v>
      </c>
      <c r="AS137" s="2">
        <v>26.7</v>
      </c>
      <c r="AT137" s="3">
        <v>2.93</v>
      </c>
      <c r="AU137" s="1" t="s">
        <v>98</v>
      </c>
      <c r="AV137" s="1" t="s">
        <v>98</v>
      </c>
      <c r="AW137" s="1" t="s">
        <v>98</v>
      </c>
      <c r="AX137" s="3">
        <v>5.62</v>
      </c>
      <c r="AY137" s="2">
        <v>23.4</v>
      </c>
      <c r="AZ137" s="1" t="s">
        <v>98</v>
      </c>
      <c r="BA137" s="1" t="s">
        <v>98</v>
      </c>
      <c r="BB137" s="1" t="s">
        <v>98</v>
      </c>
      <c r="BC137" s="1" t="s">
        <v>98</v>
      </c>
      <c r="BD137" s="1" t="s">
        <v>98</v>
      </c>
      <c r="BE137" s="1" t="s">
        <v>98</v>
      </c>
      <c r="BF137" s="1" t="s">
        <v>98</v>
      </c>
      <c r="BG137" s="3">
        <v>4.5999999999999996</v>
      </c>
      <c r="BH137" s="14">
        <v>0.84499999999999997</v>
      </c>
      <c r="BI137" s="1" t="s">
        <v>98</v>
      </c>
      <c r="BJ137" s="4" t="s">
        <v>98</v>
      </c>
      <c r="BK137" s="4" t="s">
        <v>98</v>
      </c>
      <c r="BL137" s="4" t="s">
        <v>98</v>
      </c>
      <c r="BM137" s="4" t="s">
        <v>98</v>
      </c>
      <c r="BN137" s="4" t="s">
        <v>98</v>
      </c>
      <c r="BO137" s="4" t="s">
        <v>98</v>
      </c>
      <c r="BP137" s="4" t="s">
        <v>98</v>
      </c>
      <c r="BQ137" s="4" t="s">
        <v>98</v>
      </c>
      <c r="BR137" s="4" t="s">
        <v>98</v>
      </c>
      <c r="BS137" s="4" t="s">
        <v>98</v>
      </c>
      <c r="BT137" s="4" t="s">
        <v>98</v>
      </c>
      <c r="BU137" s="4" t="s">
        <v>98</v>
      </c>
      <c r="BV137" s="4" t="s">
        <v>98</v>
      </c>
      <c r="BW137" s="35" t="s">
        <v>98</v>
      </c>
      <c r="BX137" s="35" t="s">
        <v>98</v>
      </c>
      <c r="BY137" s="2">
        <v>33.200000000000003</v>
      </c>
      <c r="BZ137" s="1" t="s">
        <v>98</v>
      </c>
      <c r="CA137" s="2">
        <v>45.6</v>
      </c>
      <c r="CB137" s="2">
        <v>34.200000000000003</v>
      </c>
      <c r="CC137" s="1">
        <v>46.6</v>
      </c>
      <c r="CD137" s="1" t="s">
        <v>98</v>
      </c>
      <c r="CE137" s="11">
        <v>5.5</v>
      </c>
      <c r="CF137" s="1" t="s">
        <v>98</v>
      </c>
      <c r="CG137" s="4">
        <f>Beams!$B$11/F137</f>
        <v>579.38144329896909</v>
      </c>
      <c r="CH137" s="4">
        <f>Beams!$B$9/AO137</f>
        <v>532.70142180094786</v>
      </c>
      <c r="CI137" s="4">
        <f>Beams!$C$9/AS137</f>
        <v>420.97378277153558</v>
      </c>
      <c r="CJ137" s="4">
        <f>1.5*Beams!$B$8/(L137*T137)</f>
        <v>1307.3821339950371</v>
      </c>
      <c r="CK137" s="45">
        <f xml:space="preserve"> 1.5*Beams!$C$8/((G137-T137)*Q137)</f>
        <v>2630.6756124200342</v>
      </c>
      <c r="CL137" s="4">
        <f>Beams!$B$12*T137/AX137</f>
        <v>2080</v>
      </c>
      <c r="CM137" s="4">
        <f>Beams!$B$12*Q137/AX137</f>
        <v>1300</v>
      </c>
      <c r="CN137" s="4">
        <f t="shared" si="4"/>
        <v>4522.9643839467835</v>
      </c>
      <c r="CO137" s="4">
        <f t="shared" si="5"/>
        <v>5308.6368512950121</v>
      </c>
      <c r="CP137" s="4"/>
      <c r="CQ137" s="3">
        <f>MIN(Beams!$B$21:$B$22)/MAX(CN137:CP137)-1</f>
        <v>2.7674454968832749</v>
      </c>
    </row>
    <row r="138" spans="1:95" x14ac:dyDescent="0.55000000000000004">
      <c r="A138" s="1" t="s">
        <v>680</v>
      </c>
      <c r="B138" s="1" t="s">
        <v>815</v>
      </c>
      <c r="C138" s="1" t="s">
        <v>815</v>
      </c>
      <c r="D138" s="1" t="s">
        <v>100</v>
      </c>
      <c r="E138" s="2">
        <v>61</v>
      </c>
      <c r="F138" s="2">
        <v>17.899999999999999</v>
      </c>
      <c r="G138" s="2">
        <v>10.8</v>
      </c>
      <c r="H138" s="11">
        <v>10.75</v>
      </c>
      <c r="I138" s="1" t="s">
        <v>98</v>
      </c>
      <c r="J138" s="1" t="s">
        <v>98</v>
      </c>
      <c r="K138" s="1" t="s">
        <v>98</v>
      </c>
      <c r="L138" s="2">
        <v>12.4</v>
      </c>
      <c r="M138" s="11">
        <v>12.375</v>
      </c>
      <c r="N138" s="11" t="s">
        <v>98</v>
      </c>
      <c r="O138" s="1" t="s">
        <v>98</v>
      </c>
      <c r="P138" s="1" t="s">
        <v>98</v>
      </c>
      <c r="Q138" s="14">
        <v>0.6</v>
      </c>
      <c r="R138" s="11">
        <v>0.625</v>
      </c>
      <c r="S138" s="13">
        <v>0.3125</v>
      </c>
      <c r="T138" s="14">
        <v>0.96</v>
      </c>
      <c r="U138" s="13">
        <v>0.9375</v>
      </c>
      <c r="V138" s="1" t="s">
        <v>98</v>
      </c>
      <c r="W138" s="1" t="s">
        <v>98</v>
      </c>
      <c r="X138" s="1" t="s">
        <v>98</v>
      </c>
      <c r="Y138" s="3">
        <v>1.46</v>
      </c>
      <c r="Z138" s="18">
        <v>2.25</v>
      </c>
      <c r="AA138" s="13" t="s">
        <v>98</v>
      </c>
      <c r="AB138" s="1" t="s">
        <v>98</v>
      </c>
      <c r="AC138" s="3">
        <v>2.2799999999999998</v>
      </c>
      <c r="AD138" s="1" t="s">
        <v>98</v>
      </c>
      <c r="AE138" s="1" t="s">
        <v>98</v>
      </c>
      <c r="AF138" s="14">
        <v>0.72399999999999998</v>
      </c>
      <c r="AG138" s="3">
        <v>6.45</v>
      </c>
      <c r="AH138" s="1" t="s">
        <v>98</v>
      </c>
      <c r="AI138" s="1" t="s">
        <v>98</v>
      </c>
      <c r="AJ138" s="1" t="s">
        <v>98</v>
      </c>
      <c r="AK138" s="1" t="s">
        <v>98</v>
      </c>
      <c r="AL138" s="2">
        <v>18</v>
      </c>
      <c r="AM138" s="1">
        <v>166</v>
      </c>
      <c r="AN138" s="2">
        <v>34.299999999999997</v>
      </c>
      <c r="AO138" s="2">
        <v>19.3</v>
      </c>
      <c r="AP138" s="3">
        <v>3.04</v>
      </c>
      <c r="AQ138" s="1">
        <v>152</v>
      </c>
      <c r="AR138" s="2">
        <v>37.799999999999997</v>
      </c>
      <c r="AS138" s="2">
        <v>24.6</v>
      </c>
      <c r="AT138" s="3">
        <v>2.91</v>
      </c>
      <c r="AU138" s="1" t="s">
        <v>98</v>
      </c>
      <c r="AV138" s="1" t="s">
        <v>98</v>
      </c>
      <c r="AW138" s="1" t="s">
        <v>98</v>
      </c>
      <c r="AX138" s="3">
        <v>4.47</v>
      </c>
      <c r="AY138" s="2">
        <v>18.399999999999999</v>
      </c>
      <c r="AZ138" s="1" t="s">
        <v>98</v>
      </c>
      <c r="BA138" s="1" t="s">
        <v>98</v>
      </c>
      <c r="BB138" s="1" t="s">
        <v>98</v>
      </c>
      <c r="BC138" s="1" t="s">
        <v>98</v>
      </c>
      <c r="BD138" s="1" t="s">
        <v>98</v>
      </c>
      <c r="BE138" s="1" t="s">
        <v>98</v>
      </c>
      <c r="BF138" s="1" t="s">
        <v>98</v>
      </c>
      <c r="BG138" s="3">
        <v>4.58</v>
      </c>
      <c r="BH138" s="14">
        <v>0.84599999999999997</v>
      </c>
      <c r="BI138" s="1" t="s">
        <v>98</v>
      </c>
      <c r="BJ138" s="4" t="s">
        <v>98</v>
      </c>
      <c r="BK138" s="4" t="s">
        <v>98</v>
      </c>
      <c r="BL138" s="4" t="s">
        <v>98</v>
      </c>
      <c r="BM138" s="4" t="s">
        <v>98</v>
      </c>
      <c r="BN138" s="4" t="s">
        <v>98</v>
      </c>
      <c r="BO138" s="4" t="s">
        <v>98</v>
      </c>
      <c r="BP138" s="4" t="s">
        <v>98</v>
      </c>
      <c r="BQ138" s="4" t="s">
        <v>98</v>
      </c>
      <c r="BR138" s="4" t="s">
        <v>98</v>
      </c>
      <c r="BS138" s="4" t="s">
        <v>98</v>
      </c>
      <c r="BT138" s="4" t="s">
        <v>98</v>
      </c>
      <c r="BU138" s="4" t="s">
        <v>98</v>
      </c>
      <c r="BV138" s="4" t="s">
        <v>98</v>
      </c>
      <c r="BW138" s="35" t="s">
        <v>98</v>
      </c>
      <c r="BX138" s="35" t="s">
        <v>98</v>
      </c>
      <c r="BY138" s="2">
        <v>33</v>
      </c>
      <c r="BZ138" s="1" t="s">
        <v>98</v>
      </c>
      <c r="CA138" s="2">
        <v>45.4</v>
      </c>
      <c r="CB138" s="2">
        <v>34.000000000000007</v>
      </c>
      <c r="CC138" s="1">
        <v>46.400000000000006</v>
      </c>
      <c r="CD138" s="1" t="s">
        <v>98</v>
      </c>
      <c r="CE138" s="11">
        <v>5.5</v>
      </c>
      <c r="CF138" s="1" t="s">
        <v>98</v>
      </c>
      <c r="CG138" s="4">
        <f>Beams!$B$11/F138</f>
        <v>627.93296089385478</v>
      </c>
      <c r="CH138" s="4">
        <f>Beams!$B$9/AO138</f>
        <v>582.38341968911914</v>
      </c>
      <c r="CI138" s="4">
        <f>Beams!$C$9/AS138</f>
        <v>456.91056910569102</v>
      </c>
      <c r="CJ138" s="4">
        <f>1.5*Beams!$B$8/(L138*T138)</f>
        <v>1416.3306451612902</v>
      </c>
      <c r="CK138" s="45">
        <f xml:space="preserve"> 1.5*Beams!$C$8/((G138-T138)*Q138)</f>
        <v>2855.6910569105689</v>
      </c>
      <c r="CL138" s="4">
        <f>Beams!$B$12*T138/AX138</f>
        <v>2413.959731543624</v>
      </c>
      <c r="CM138" s="4">
        <f>Beams!$B$12*Q138/AX138</f>
        <v>1508.7248322147652</v>
      </c>
      <c r="CN138" s="4">
        <f t="shared" si="4"/>
        <v>5126.3269450533153</v>
      </c>
      <c r="CO138" s="4">
        <f t="shared" si="5"/>
        <v>5837.2349445049404</v>
      </c>
      <c r="CP138" s="4"/>
      <c r="CQ138" s="3">
        <f>MIN(Beams!$B$21:$B$22)/MAX(CN138:CP138)-1</f>
        <v>2.4262797694698945</v>
      </c>
    </row>
    <row r="139" spans="1:95" x14ac:dyDescent="0.55000000000000004">
      <c r="A139" s="1" t="s">
        <v>680</v>
      </c>
      <c r="B139" s="1" t="s">
        <v>816</v>
      </c>
      <c r="C139" s="1" t="s">
        <v>816</v>
      </c>
      <c r="D139" s="1" t="s">
        <v>100</v>
      </c>
      <c r="E139" s="2">
        <v>55.5</v>
      </c>
      <c r="F139" s="2">
        <v>16.3</v>
      </c>
      <c r="G139" s="2">
        <v>10.8</v>
      </c>
      <c r="H139" s="11">
        <v>10.75</v>
      </c>
      <c r="I139" s="1" t="s">
        <v>98</v>
      </c>
      <c r="J139" s="1" t="s">
        <v>98</v>
      </c>
      <c r="K139" s="1" t="s">
        <v>98</v>
      </c>
      <c r="L139" s="2">
        <v>12.3</v>
      </c>
      <c r="M139" s="11">
        <v>12.375</v>
      </c>
      <c r="N139" s="11" t="s">
        <v>98</v>
      </c>
      <c r="O139" s="1" t="s">
        <v>98</v>
      </c>
      <c r="P139" s="1" t="s">
        <v>98</v>
      </c>
      <c r="Q139" s="14">
        <v>0.55000000000000004</v>
      </c>
      <c r="R139" s="11">
        <v>0.5625</v>
      </c>
      <c r="S139" s="13">
        <v>0.3125</v>
      </c>
      <c r="T139" s="14">
        <v>0.875</v>
      </c>
      <c r="U139" s="13">
        <v>0.875</v>
      </c>
      <c r="V139" s="1" t="s">
        <v>98</v>
      </c>
      <c r="W139" s="1" t="s">
        <v>98</v>
      </c>
      <c r="X139" s="1" t="s">
        <v>98</v>
      </c>
      <c r="Y139" s="3">
        <v>1.38</v>
      </c>
      <c r="Z139" s="18">
        <v>2.125</v>
      </c>
      <c r="AA139" s="13" t="s">
        <v>98</v>
      </c>
      <c r="AB139" s="1" t="s">
        <v>98</v>
      </c>
      <c r="AC139" s="3">
        <v>2.23</v>
      </c>
      <c r="AD139" s="1" t="s">
        <v>98</v>
      </c>
      <c r="AE139" s="1" t="s">
        <v>98</v>
      </c>
      <c r="AF139" s="14">
        <v>0.66200000000000003</v>
      </c>
      <c r="AG139" s="3">
        <v>7.05</v>
      </c>
      <c r="AH139" s="1" t="s">
        <v>98</v>
      </c>
      <c r="AI139" s="1" t="s">
        <v>98</v>
      </c>
      <c r="AJ139" s="1" t="s">
        <v>98</v>
      </c>
      <c r="AK139" s="1" t="s">
        <v>98</v>
      </c>
      <c r="AL139" s="2">
        <v>19.600000000000001</v>
      </c>
      <c r="AM139" s="1">
        <v>150</v>
      </c>
      <c r="AN139" s="2">
        <v>31</v>
      </c>
      <c r="AO139" s="2">
        <v>17.5</v>
      </c>
      <c r="AP139" s="3">
        <v>3.03</v>
      </c>
      <c r="AQ139" s="1">
        <v>137</v>
      </c>
      <c r="AR139" s="2">
        <v>34.1</v>
      </c>
      <c r="AS139" s="2">
        <v>22.2</v>
      </c>
      <c r="AT139" s="3">
        <v>2.9</v>
      </c>
      <c r="AU139" s="1" t="s">
        <v>98</v>
      </c>
      <c r="AV139" s="1" t="s">
        <v>98</v>
      </c>
      <c r="AW139" s="1" t="s">
        <v>98</v>
      </c>
      <c r="AX139" s="3">
        <v>3.4</v>
      </c>
      <c r="AY139" s="2">
        <v>13.8</v>
      </c>
      <c r="AZ139" s="1" t="s">
        <v>98</v>
      </c>
      <c r="BA139" s="1" t="s">
        <v>98</v>
      </c>
      <c r="BB139" s="1" t="s">
        <v>98</v>
      </c>
      <c r="BC139" s="1" t="s">
        <v>98</v>
      </c>
      <c r="BD139" s="1" t="s">
        <v>98</v>
      </c>
      <c r="BE139" s="1" t="s">
        <v>98</v>
      </c>
      <c r="BF139" s="1" t="s">
        <v>98</v>
      </c>
      <c r="BG139" s="3">
        <v>4.5599999999999996</v>
      </c>
      <c r="BH139" s="14">
        <v>0.84499999999999997</v>
      </c>
      <c r="BI139" s="1" t="s">
        <v>98</v>
      </c>
      <c r="BJ139" s="4" t="s">
        <v>98</v>
      </c>
      <c r="BK139" s="4" t="s">
        <v>98</v>
      </c>
      <c r="BL139" s="4" t="s">
        <v>98</v>
      </c>
      <c r="BM139" s="4" t="s">
        <v>98</v>
      </c>
      <c r="BN139" s="4" t="s">
        <v>98</v>
      </c>
      <c r="BO139" s="4" t="s">
        <v>98</v>
      </c>
      <c r="BP139" s="4" t="s">
        <v>98</v>
      </c>
      <c r="BQ139" s="4" t="s">
        <v>98</v>
      </c>
      <c r="BR139" s="4" t="s">
        <v>98</v>
      </c>
      <c r="BS139" s="4" t="s">
        <v>98</v>
      </c>
      <c r="BT139" s="4" t="s">
        <v>98</v>
      </c>
      <c r="BU139" s="4" t="s">
        <v>98</v>
      </c>
      <c r="BV139" s="4" t="s">
        <v>98</v>
      </c>
      <c r="BW139" s="35" t="s">
        <v>98</v>
      </c>
      <c r="BX139" s="35" t="s">
        <v>98</v>
      </c>
      <c r="BY139" s="2">
        <v>32.9</v>
      </c>
      <c r="BZ139" s="1" t="s">
        <v>98</v>
      </c>
      <c r="CA139" s="2">
        <v>45.2</v>
      </c>
      <c r="CB139" s="2">
        <v>33.900000000000006</v>
      </c>
      <c r="CC139" s="1">
        <v>46.2</v>
      </c>
      <c r="CD139" s="1" t="s">
        <v>98</v>
      </c>
      <c r="CE139" s="11">
        <v>5.5</v>
      </c>
      <c r="CF139" s="1" t="s">
        <v>98</v>
      </c>
      <c r="CG139" s="4">
        <f>Beams!$B$11/F139</f>
        <v>689.57055214723925</v>
      </c>
      <c r="CH139" s="4">
        <f>Beams!$B$9/AO139</f>
        <v>642.28571428571433</v>
      </c>
      <c r="CI139" s="4">
        <f>Beams!$C$9/AS139</f>
        <v>506.30630630630634</v>
      </c>
      <c r="CJ139" s="4">
        <f>1.5*Beams!$B$8/(L139*T139)</f>
        <v>1566.5505226480834</v>
      </c>
      <c r="CK139" s="45">
        <f xml:space="preserve"> 1.5*Beams!$C$8/((G139-T139)*Q139)</f>
        <v>3088.6191893748564</v>
      </c>
      <c r="CL139" s="4">
        <f>Beams!$B$12*T139/AX139</f>
        <v>2892.6470588235293</v>
      </c>
      <c r="CM139" s="4">
        <f>Beams!$B$12*Q139/AX139</f>
        <v>1818.2352941176473</v>
      </c>
      <c r="CN139" s="4">
        <f t="shared" si="4"/>
        <v>5986.9277834802388</v>
      </c>
      <c r="CO139" s="4">
        <f t="shared" si="5"/>
        <v>6474.2170097293201</v>
      </c>
      <c r="CP139" s="4"/>
      <c r="CQ139" s="3">
        <f>MIN(Beams!$B$21:$B$22)/MAX(CN139:CP139)-1</f>
        <v>2.0891766479165605</v>
      </c>
    </row>
    <row r="140" spans="1:95" x14ac:dyDescent="0.55000000000000004">
      <c r="A140" s="1" t="s">
        <v>680</v>
      </c>
      <c r="B140" s="1" t="s">
        <v>817</v>
      </c>
      <c r="C140" s="1" t="s">
        <v>817</v>
      </c>
      <c r="D140" s="1" t="s">
        <v>100</v>
      </c>
      <c r="E140" s="2">
        <v>50.5</v>
      </c>
      <c r="F140" s="2">
        <v>14.9</v>
      </c>
      <c r="G140" s="2">
        <v>10.7</v>
      </c>
      <c r="H140" s="11">
        <v>10.625</v>
      </c>
      <c r="I140" s="1" t="s">
        <v>98</v>
      </c>
      <c r="J140" s="1" t="s">
        <v>98</v>
      </c>
      <c r="K140" s="1" t="s">
        <v>98</v>
      </c>
      <c r="L140" s="2">
        <v>12.3</v>
      </c>
      <c r="M140" s="11">
        <v>12.25</v>
      </c>
      <c r="N140" s="11" t="s">
        <v>98</v>
      </c>
      <c r="O140" s="1" t="s">
        <v>98</v>
      </c>
      <c r="P140" s="1" t="s">
        <v>98</v>
      </c>
      <c r="Q140" s="14">
        <v>0.5</v>
      </c>
      <c r="R140" s="11">
        <v>0.5</v>
      </c>
      <c r="S140" s="13">
        <v>0.25</v>
      </c>
      <c r="T140" s="14">
        <v>0.8</v>
      </c>
      <c r="U140" s="13">
        <v>0.8125</v>
      </c>
      <c r="V140" s="1" t="s">
        <v>98</v>
      </c>
      <c r="W140" s="1" t="s">
        <v>98</v>
      </c>
      <c r="X140" s="1" t="s">
        <v>98</v>
      </c>
      <c r="Y140" s="3">
        <v>1.3</v>
      </c>
      <c r="Z140" s="18">
        <v>2.0625</v>
      </c>
      <c r="AA140" s="13" t="s">
        <v>98</v>
      </c>
      <c r="AB140" s="1" t="s">
        <v>98</v>
      </c>
      <c r="AC140" s="3">
        <v>2.1800000000000002</v>
      </c>
      <c r="AD140" s="1" t="s">
        <v>98</v>
      </c>
      <c r="AE140" s="1" t="s">
        <v>98</v>
      </c>
      <c r="AF140" s="14">
        <v>0.60499999999999998</v>
      </c>
      <c r="AG140" s="3">
        <v>7.68</v>
      </c>
      <c r="AH140" s="1" t="s">
        <v>98</v>
      </c>
      <c r="AI140" s="1" t="s">
        <v>98</v>
      </c>
      <c r="AJ140" s="1" t="s">
        <v>98</v>
      </c>
      <c r="AK140" s="1" t="s">
        <v>98</v>
      </c>
      <c r="AL140" s="2">
        <v>21.4</v>
      </c>
      <c r="AM140" s="1">
        <v>135</v>
      </c>
      <c r="AN140" s="2">
        <v>27.9</v>
      </c>
      <c r="AO140" s="2">
        <v>15.8</v>
      </c>
      <c r="AP140" s="3">
        <v>3.01</v>
      </c>
      <c r="AQ140" s="1">
        <v>124</v>
      </c>
      <c r="AR140" s="2">
        <v>30.8</v>
      </c>
      <c r="AS140" s="2">
        <v>20.2</v>
      </c>
      <c r="AT140" s="3">
        <v>2.89</v>
      </c>
      <c r="AU140" s="1" t="s">
        <v>98</v>
      </c>
      <c r="AV140" s="1" t="s">
        <v>98</v>
      </c>
      <c r="AW140" s="1" t="s">
        <v>98</v>
      </c>
      <c r="AX140" s="3">
        <v>2.6</v>
      </c>
      <c r="AY140" s="2">
        <v>10.4</v>
      </c>
      <c r="AZ140" s="1" t="s">
        <v>98</v>
      </c>
      <c r="BA140" s="1" t="s">
        <v>98</v>
      </c>
      <c r="BB140" s="1" t="s">
        <v>98</v>
      </c>
      <c r="BC140" s="1" t="s">
        <v>98</v>
      </c>
      <c r="BD140" s="1" t="s">
        <v>98</v>
      </c>
      <c r="BE140" s="1" t="s">
        <v>98</v>
      </c>
      <c r="BF140" s="1" t="s">
        <v>98</v>
      </c>
      <c r="BG140" s="3">
        <v>4.53</v>
      </c>
      <c r="BH140" s="14">
        <v>0.84599999999999997</v>
      </c>
      <c r="BI140" s="1" t="s">
        <v>98</v>
      </c>
      <c r="BJ140" s="4" t="s">
        <v>98</v>
      </c>
      <c r="BK140" s="4" t="s">
        <v>98</v>
      </c>
      <c r="BL140" s="4" t="s">
        <v>98</v>
      </c>
      <c r="BM140" s="4" t="s">
        <v>98</v>
      </c>
      <c r="BN140" s="4" t="s">
        <v>98</v>
      </c>
      <c r="BO140" s="4" t="s">
        <v>98</v>
      </c>
      <c r="BP140" s="4" t="s">
        <v>98</v>
      </c>
      <c r="BQ140" s="4" t="s">
        <v>98</v>
      </c>
      <c r="BR140" s="4" t="s">
        <v>98</v>
      </c>
      <c r="BS140" s="4" t="s">
        <v>98</v>
      </c>
      <c r="BT140" s="4" t="s">
        <v>98</v>
      </c>
      <c r="BU140" s="4" t="s">
        <v>98</v>
      </c>
      <c r="BV140" s="4" t="s">
        <v>98</v>
      </c>
      <c r="BW140" s="35" t="s">
        <v>98</v>
      </c>
      <c r="BX140" s="35" t="s">
        <v>98</v>
      </c>
      <c r="BY140" s="2">
        <v>32.700000000000003</v>
      </c>
      <c r="BZ140" s="1" t="s">
        <v>98</v>
      </c>
      <c r="CA140" s="2">
        <v>45</v>
      </c>
      <c r="CB140" s="2">
        <v>33.700000000000003</v>
      </c>
      <c r="CC140" s="2">
        <v>46</v>
      </c>
      <c r="CD140" s="1" t="s">
        <v>98</v>
      </c>
      <c r="CE140" s="11">
        <v>5.5</v>
      </c>
      <c r="CF140" s="1" t="s">
        <v>98</v>
      </c>
      <c r="CG140" s="4">
        <f>Beams!$B$11/F140</f>
        <v>754.3624161073825</v>
      </c>
      <c r="CH140" s="4">
        <f>Beams!$B$9/AO140</f>
        <v>711.39240506329111</v>
      </c>
      <c r="CI140" s="4">
        <f>Beams!$C$9/AS140</f>
        <v>556.4356435643565</v>
      </c>
      <c r="CJ140" s="4">
        <f>1.5*Beams!$B$8/(L140*T140)</f>
        <v>1713.4146341463411</v>
      </c>
      <c r="CK140" s="45">
        <f xml:space="preserve"> 1.5*Beams!$C$8/((G140-T140)*Q140)</f>
        <v>3406.0606060606065</v>
      </c>
      <c r="CL140" s="4">
        <f>Beams!$B$12*T140/AX140</f>
        <v>3458.4615384615386</v>
      </c>
      <c r="CM140" s="4">
        <f>Beams!$B$12*Q140/AX140</f>
        <v>2161.5384615384614</v>
      </c>
      <c r="CN140" s="4">
        <f t="shared" si="4"/>
        <v>6984.2316714323742</v>
      </c>
      <c r="CO140" s="4">
        <f t="shared" si="5"/>
        <v>7273.9086050258629</v>
      </c>
      <c r="CP140" s="4"/>
      <c r="CQ140" s="3">
        <f>MIN(Beams!$B$21:$B$22)/MAX(CN140:CP140)-1</f>
        <v>1.7495533812703012</v>
      </c>
    </row>
    <row r="141" spans="1:95" x14ac:dyDescent="0.55000000000000004">
      <c r="A141" s="1" t="s">
        <v>680</v>
      </c>
      <c r="B141" s="1" t="s">
        <v>818</v>
      </c>
      <c r="C141" s="1" t="s">
        <v>818</v>
      </c>
      <c r="D141" s="1" t="s">
        <v>100</v>
      </c>
      <c r="E141" s="2">
        <v>46.5</v>
      </c>
      <c r="F141" s="2">
        <v>13.7</v>
      </c>
      <c r="G141" s="2">
        <v>10.8</v>
      </c>
      <c r="H141" s="11">
        <v>10.75</v>
      </c>
      <c r="I141" s="1" t="s">
        <v>98</v>
      </c>
      <c r="J141" s="1" t="s">
        <v>98</v>
      </c>
      <c r="K141" s="1" t="s">
        <v>98</v>
      </c>
      <c r="L141" s="3">
        <v>8.42</v>
      </c>
      <c r="M141" s="11">
        <v>8.375</v>
      </c>
      <c r="N141" s="11" t="s">
        <v>98</v>
      </c>
      <c r="O141" s="1" t="s">
        <v>98</v>
      </c>
      <c r="P141" s="1" t="s">
        <v>98</v>
      </c>
      <c r="Q141" s="14">
        <v>0.57999999999999996</v>
      </c>
      <c r="R141" s="11">
        <v>0.5625</v>
      </c>
      <c r="S141" s="13">
        <v>0.3125</v>
      </c>
      <c r="T141" s="14">
        <v>0.93</v>
      </c>
      <c r="U141" s="13">
        <v>0.9375</v>
      </c>
      <c r="V141" s="1" t="s">
        <v>98</v>
      </c>
      <c r="W141" s="1" t="s">
        <v>98</v>
      </c>
      <c r="X141" s="1" t="s">
        <v>98</v>
      </c>
      <c r="Y141" s="3">
        <v>1.43</v>
      </c>
      <c r="Z141" s="13">
        <v>1.625</v>
      </c>
      <c r="AA141" s="13" t="s">
        <v>98</v>
      </c>
      <c r="AB141" s="1" t="s">
        <v>98</v>
      </c>
      <c r="AC141" s="3">
        <v>2.74</v>
      </c>
      <c r="AD141" s="1" t="s">
        <v>98</v>
      </c>
      <c r="AE141" s="1" t="s">
        <v>98</v>
      </c>
      <c r="AF141" s="14">
        <v>0.81200000000000006</v>
      </c>
      <c r="AG141" s="3">
        <v>4.53</v>
      </c>
      <c r="AH141" s="1" t="s">
        <v>98</v>
      </c>
      <c r="AI141" s="1" t="s">
        <v>98</v>
      </c>
      <c r="AJ141" s="1" t="s">
        <v>98</v>
      </c>
      <c r="AK141" s="1" t="s">
        <v>98</v>
      </c>
      <c r="AL141" s="2">
        <v>18.600000000000001</v>
      </c>
      <c r="AM141" s="1">
        <v>144</v>
      </c>
      <c r="AN141" s="2">
        <v>31.8</v>
      </c>
      <c r="AO141" s="2">
        <v>17.899999999999999</v>
      </c>
      <c r="AP141" s="3">
        <v>3.25</v>
      </c>
      <c r="AQ141" s="2">
        <v>46.4</v>
      </c>
      <c r="AR141" s="2">
        <v>17.3</v>
      </c>
      <c r="AS141" s="2">
        <v>11</v>
      </c>
      <c r="AT141" s="3">
        <v>1.84</v>
      </c>
      <c r="AU141" s="1" t="s">
        <v>98</v>
      </c>
      <c r="AV141" s="1" t="s">
        <v>98</v>
      </c>
      <c r="AW141" s="1" t="s">
        <v>98</v>
      </c>
      <c r="AX141" s="3">
        <v>3.01</v>
      </c>
      <c r="AY141" s="3">
        <v>9.33</v>
      </c>
      <c r="AZ141" s="1" t="s">
        <v>98</v>
      </c>
      <c r="BA141" s="1" t="s">
        <v>98</v>
      </c>
      <c r="BB141" s="1" t="s">
        <v>98</v>
      </c>
      <c r="BC141" s="1" t="s">
        <v>98</v>
      </c>
      <c r="BD141" s="1" t="s">
        <v>98</v>
      </c>
      <c r="BE141" s="1" t="s">
        <v>98</v>
      </c>
      <c r="BF141" s="1" t="s">
        <v>98</v>
      </c>
      <c r="BG141" s="3">
        <v>4.37</v>
      </c>
      <c r="BH141" s="14">
        <v>0.73</v>
      </c>
      <c r="BI141" s="1" t="s">
        <v>98</v>
      </c>
      <c r="BJ141" s="4" t="s">
        <v>98</v>
      </c>
      <c r="BK141" s="4" t="s">
        <v>98</v>
      </c>
      <c r="BL141" s="4" t="s">
        <v>98</v>
      </c>
      <c r="BM141" s="4" t="s">
        <v>98</v>
      </c>
      <c r="BN141" s="4" t="s">
        <v>98</v>
      </c>
      <c r="BO141" s="4" t="s">
        <v>98</v>
      </c>
      <c r="BP141" s="4" t="s">
        <v>98</v>
      </c>
      <c r="BQ141" s="4" t="s">
        <v>98</v>
      </c>
      <c r="BR141" s="4" t="s">
        <v>98</v>
      </c>
      <c r="BS141" s="4" t="s">
        <v>98</v>
      </c>
      <c r="BT141" s="4" t="s">
        <v>98</v>
      </c>
      <c r="BU141" s="4" t="s">
        <v>98</v>
      </c>
      <c r="BV141" s="4" t="s">
        <v>98</v>
      </c>
      <c r="BW141" s="35" t="s">
        <v>98</v>
      </c>
      <c r="BX141" s="35" t="s">
        <v>98</v>
      </c>
      <c r="BY141" s="2">
        <v>29.5</v>
      </c>
      <c r="BZ141" s="1" t="s">
        <v>98</v>
      </c>
      <c r="CA141" s="2">
        <v>37.9</v>
      </c>
      <c r="CB141" s="2">
        <v>30</v>
      </c>
      <c r="CC141" s="2">
        <v>38.4</v>
      </c>
      <c r="CD141" s="1" t="s">
        <v>98</v>
      </c>
      <c r="CE141" s="11">
        <v>5.5</v>
      </c>
      <c r="CF141" s="1" t="s">
        <v>98</v>
      </c>
      <c r="CG141" s="4">
        <f>Beams!$B$11/F141</f>
        <v>820.43795620437959</v>
      </c>
      <c r="CH141" s="4">
        <f>Beams!$B$9/AO141</f>
        <v>627.93296089385478</v>
      </c>
      <c r="CI141" s="4">
        <f>Beams!$C$9/AS141</f>
        <v>1021.8181818181819</v>
      </c>
      <c r="CJ141" s="4">
        <f>1.5*Beams!$B$8/(L141*T141)</f>
        <v>2153.0917171097999</v>
      </c>
      <c r="CK141" s="45">
        <f xml:space="preserve"> 1.5*Beams!$C$8/((G141-T141)*Q141)</f>
        <v>2945.1839429829156</v>
      </c>
      <c r="CL141" s="4">
        <f>Beams!$B$12*T141/AX141</f>
        <v>3472.823920265781</v>
      </c>
      <c r="CM141" s="4">
        <f>Beams!$B$12*Q141/AX141</f>
        <v>2165.8471760797343</v>
      </c>
      <c r="CN141" s="4">
        <f t="shared" si="4"/>
        <v>7496.0498900938846</v>
      </c>
      <c r="CO141" s="4">
        <f t="shared" si="5"/>
        <v>6796.8258421719438</v>
      </c>
      <c r="CP141" s="4"/>
      <c r="CQ141" s="3">
        <f>MIN(Beams!$B$21:$B$22)/MAX(CN141:CP141)-1</f>
        <v>1.6680718902938771</v>
      </c>
    </row>
    <row r="142" spans="1:95" x14ac:dyDescent="0.55000000000000004">
      <c r="A142" s="1" t="s">
        <v>680</v>
      </c>
      <c r="B142" s="1" t="s">
        <v>819</v>
      </c>
      <c r="C142" s="1" t="s">
        <v>819</v>
      </c>
      <c r="D142" s="1" t="s">
        <v>100</v>
      </c>
      <c r="E142" s="2">
        <v>41.5</v>
      </c>
      <c r="F142" s="2">
        <v>12.2</v>
      </c>
      <c r="G142" s="2">
        <v>10.7</v>
      </c>
      <c r="H142" s="11">
        <v>10.625</v>
      </c>
      <c r="I142" s="1" t="s">
        <v>98</v>
      </c>
      <c r="J142" s="1" t="s">
        <v>98</v>
      </c>
      <c r="K142" s="1" t="s">
        <v>98</v>
      </c>
      <c r="L142" s="3">
        <v>8.36</v>
      </c>
      <c r="M142" s="11">
        <v>8.375</v>
      </c>
      <c r="N142" s="11" t="s">
        <v>98</v>
      </c>
      <c r="O142" s="1" t="s">
        <v>98</v>
      </c>
      <c r="P142" s="1" t="s">
        <v>98</v>
      </c>
      <c r="Q142" s="14">
        <v>0.51500000000000001</v>
      </c>
      <c r="R142" s="11">
        <v>0.5</v>
      </c>
      <c r="S142" s="13">
        <v>0.25</v>
      </c>
      <c r="T142" s="14">
        <v>0.83499999999999996</v>
      </c>
      <c r="U142" s="13">
        <v>0.8125</v>
      </c>
      <c r="V142" s="1" t="s">
        <v>98</v>
      </c>
      <c r="W142" s="1" t="s">
        <v>98</v>
      </c>
      <c r="X142" s="1" t="s">
        <v>98</v>
      </c>
      <c r="Y142" s="3">
        <v>1.34</v>
      </c>
      <c r="Z142" s="13">
        <v>1.5</v>
      </c>
      <c r="AA142" s="13" t="s">
        <v>98</v>
      </c>
      <c r="AB142" s="1" t="s">
        <v>98</v>
      </c>
      <c r="AC142" s="3">
        <v>2.66</v>
      </c>
      <c r="AD142" s="1" t="s">
        <v>98</v>
      </c>
      <c r="AE142" s="1" t="s">
        <v>98</v>
      </c>
      <c r="AF142" s="14">
        <v>0.72799999999999998</v>
      </c>
      <c r="AG142" s="3">
        <v>5</v>
      </c>
      <c r="AH142" s="1" t="s">
        <v>98</v>
      </c>
      <c r="AI142" s="1" t="s">
        <v>98</v>
      </c>
      <c r="AJ142" s="1" t="s">
        <v>98</v>
      </c>
      <c r="AK142" s="1" t="s">
        <v>98</v>
      </c>
      <c r="AL142" s="2">
        <v>20.8</v>
      </c>
      <c r="AM142" s="1">
        <v>127</v>
      </c>
      <c r="AN142" s="2">
        <v>28</v>
      </c>
      <c r="AO142" s="2">
        <v>15.7</v>
      </c>
      <c r="AP142" s="3">
        <v>3.22</v>
      </c>
      <c r="AQ142" s="2">
        <v>40.700000000000003</v>
      </c>
      <c r="AR142" s="2">
        <v>15.2</v>
      </c>
      <c r="AS142" s="3">
        <v>9.74</v>
      </c>
      <c r="AT142" s="3">
        <v>1.83</v>
      </c>
      <c r="AU142" s="1" t="s">
        <v>98</v>
      </c>
      <c r="AV142" s="1" t="s">
        <v>98</v>
      </c>
      <c r="AW142" s="1" t="s">
        <v>98</v>
      </c>
      <c r="AX142" s="3">
        <v>2.16</v>
      </c>
      <c r="AY142" s="3">
        <v>6.5</v>
      </c>
      <c r="AZ142" s="1" t="s">
        <v>98</v>
      </c>
      <c r="BA142" s="1" t="s">
        <v>98</v>
      </c>
      <c r="BB142" s="1" t="s">
        <v>98</v>
      </c>
      <c r="BC142" s="1" t="s">
        <v>98</v>
      </c>
      <c r="BD142" s="1" t="s">
        <v>98</v>
      </c>
      <c r="BE142" s="1" t="s">
        <v>98</v>
      </c>
      <c r="BF142" s="1" t="s">
        <v>98</v>
      </c>
      <c r="BG142" s="3">
        <v>4.33</v>
      </c>
      <c r="BH142" s="14">
        <v>0.73199999999999998</v>
      </c>
      <c r="BI142" s="1" t="s">
        <v>98</v>
      </c>
      <c r="BJ142" s="4" t="s">
        <v>98</v>
      </c>
      <c r="BK142" s="4" t="s">
        <v>98</v>
      </c>
      <c r="BL142" s="4" t="s">
        <v>98</v>
      </c>
      <c r="BM142" s="4" t="s">
        <v>98</v>
      </c>
      <c r="BN142" s="4" t="s">
        <v>98</v>
      </c>
      <c r="BO142" s="4" t="s">
        <v>98</v>
      </c>
      <c r="BP142" s="4" t="s">
        <v>98</v>
      </c>
      <c r="BQ142" s="4" t="s">
        <v>98</v>
      </c>
      <c r="BR142" s="4" t="s">
        <v>98</v>
      </c>
      <c r="BS142" s="4" t="s">
        <v>98</v>
      </c>
      <c r="BT142" s="4" t="s">
        <v>98</v>
      </c>
      <c r="BU142" s="4" t="s">
        <v>98</v>
      </c>
      <c r="BV142" s="4" t="s">
        <v>98</v>
      </c>
      <c r="BW142" s="35" t="s">
        <v>98</v>
      </c>
      <c r="BX142" s="35" t="s">
        <v>98</v>
      </c>
      <c r="BY142" s="2">
        <v>29.2</v>
      </c>
      <c r="BZ142" s="1" t="s">
        <v>98</v>
      </c>
      <c r="CA142" s="2">
        <v>37.6</v>
      </c>
      <c r="CB142" s="2">
        <v>29.8</v>
      </c>
      <c r="CC142" s="2">
        <v>38.1</v>
      </c>
      <c r="CD142" s="1" t="s">
        <v>98</v>
      </c>
      <c r="CE142" s="11">
        <v>5.5</v>
      </c>
      <c r="CF142" s="1" t="s">
        <v>98</v>
      </c>
      <c r="CG142" s="4">
        <f>Beams!$B$11/F142</f>
        <v>921.31147540983613</v>
      </c>
      <c r="CH142" s="4">
        <f>Beams!$B$9/AO142</f>
        <v>715.92356687898098</v>
      </c>
      <c r="CI142" s="4">
        <f>Beams!$C$9/AS142</f>
        <v>1154.0041067761806</v>
      </c>
      <c r="CJ142" s="4">
        <f>1.5*Beams!$B$8/(L142*T142)</f>
        <v>2415.2651634529984</v>
      </c>
      <c r="CK142" s="45">
        <f xml:space="preserve"> 1.5*Beams!$C$8/((G142-T142)*Q142)</f>
        <v>3318.5873368139796</v>
      </c>
      <c r="CL142" s="4">
        <f>Beams!$B$12*T142/AX142</f>
        <v>4345.0925925925922</v>
      </c>
      <c r="CM142" s="4">
        <f>Beams!$B$12*Q142/AX142</f>
        <v>2679.9074074074074</v>
      </c>
      <c r="CN142" s="4">
        <f t="shared" si="4"/>
        <v>9051.5756822362728</v>
      </c>
      <c r="CO142" s="4">
        <f t="shared" si="5"/>
        <v>7897.8346944140758</v>
      </c>
      <c r="CP142" s="4"/>
      <c r="CQ142" s="3">
        <f>MIN(Beams!$B$21:$B$22)/MAX(CN142:CP142)-1</f>
        <v>1.2095600481195801</v>
      </c>
    </row>
    <row r="143" spans="1:95" x14ac:dyDescent="0.55000000000000004">
      <c r="A143" s="1" t="s">
        <v>680</v>
      </c>
      <c r="B143" s="1" t="s">
        <v>820</v>
      </c>
      <c r="C143" s="1" t="s">
        <v>820</v>
      </c>
      <c r="D143" s="1" t="s">
        <v>100</v>
      </c>
      <c r="E143" s="2">
        <v>36.5</v>
      </c>
      <c r="F143" s="2">
        <v>10.7</v>
      </c>
      <c r="G143" s="2">
        <v>10.6</v>
      </c>
      <c r="H143" s="11">
        <v>10.5</v>
      </c>
      <c r="I143" s="1" t="s">
        <v>98</v>
      </c>
      <c r="J143" s="1" t="s">
        <v>98</v>
      </c>
      <c r="K143" s="1" t="s">
        <v>98</v>
      </c>
      <c r="L143" s="3">
        <v>8.3000000000000007</v>
      </c>
      <c r="M143" s="11">
        <v>8.25</v>
      </c>
      <c r="N143" s="11" t="s">
        <v>98</v>
      </c>
      <c r="O143" s="1" t="s">
        <v>98</v>
      </c>
      <c r="P143" s="1" t="s">
        <v>98</v>
      </c>
      <c r="Q143" s="14">
        <v>0.45500000000000002</v>
      </c>
      <c r="R143" s="11">
        <v>0.4375</v>
      </c>
      <c r="S143" s="13">
        <v>0.25</v>
      </c>
      <c r="T143" s="14">
        <v>0.74</v>
      </c>
      <c r="U143" s="13">
        <v>0.75</v>
      </c>
      <c r="V143" s="1" t="s">
        <v>98</v>
      </c>
      <c r="W143" s="1" t="s">
        <v>98</v>
      </c>
      <c r="X143" s="1" t="s">
        <v>98</v>
      </c>
      <c r="Y143" s="3">
        <v>1.24</v>
      </c>
      <c r="Z143" s="13">
        <v>1.4375</v>
      </c>
      <c r="AA143" s="13" t="s">
        <v>98</v>
      </c>
      <c r="AB143" s="1" t="s">
        <v>98</v>
      </c>
      <c r="AC143" s="3">
        <v>2.6</v>
      </c>
      <c r="AD143" s="1" t="s">
        <v>98</v>
      </c>
      <c r="AE143" s="1" t="s">
        <v>98</v>
      </c>
      <c r="AF143" s="14">
        <v>0.64700000000000002</v>
      </c>
      <c r="AG143" s="3">
        <v>5.6</v>
      </c>
      <c r="AH143" s="1" t="s">
        <v>98</v>
      </c>
      <c r="AI143" s="1" t="s">
        <v>98</v>
      </c>
      <c r="AJ143" s="1" t="s">
        <v>98</v>
      </c>
      <c r="AK143" s="1" t="s">
        <v>98</v>
      </c>
      <c r="AL143" s="2">
        <v>23.3</v>
      </c>
      <c r="AM143" s="1">
        <v>110</v>
      </c>
      <c r="AN143" s="2">
        <v>24.4</v>
      </c>
      <c r="AO143" s="2">
        <v>13.8</v>
      </c>
      <c r="AP143" s="3">
        <v>3.21</v>
      </c>
      <c r="AQ143" s="2">
        <v>35.299999999999997</v>
      </c>
      <c r="AR143" s="2">
        <v>13.3</v>
      </c>
      <c r="AS143" s="3">
        <v>8.51</v>
      </c>
      <c r="AT143" s="3">
        <v>1.81</v>
      </c>
      <c r="AU143" s="1" t="s">
        <v>98</v>
      </c>
      <c r="AV143" s="1" t="s">
        <v>98</v>
      </c>
      <c r="AW143" s="1" t="s">
        <v>98</v>
      </c>
      <c r="AX143" s="3">
        <v>1.51</v>
      </c>
      <c r="AY143" s="3">
        <v>4.42</v>
      </c>
      <c r="AZ143" s="1" t="s">
        <v>98</v>
      </c>
      <c r="BA143" s="1" t="s">
        <v>98</v>
      </c>
      <c r="BB143" s="1" t="s">
        <v>98</v>
      </c>
      <c r="BC143" s="1" t="s">
        <v>98</v>
      </c>
      <c r="BD143" s="1" t="s">
        <v>98</v>
      </c>
      <c r="BE143" s="1" t="s">
        <v>98</v>
      </c>
      <c r="BF143" s="1" t="s">
        <v>98</v>
      </c>
      <c r="BG143" s="3">
        <v>4.3</v>
      </c>
      <c r="BH143" s="14">
        <v>0.73199999999999998</v>
      </c>
      <c r="BI143" s="1" t="s">
        <v>98</v>
      </c>
      <c r="BJ143" s="4" t="s">
        <v>98</v>
      </c>
      <c r="BK143" s="4" t="s">
        <v>98</v>
      </c>
      <c r="BL143" s="4" t="s">
        <v>98</v>
      </c>
      <c r="BM143" s="4" t="s">
        <v>98</v>
      </c>
      <c r="BN143" s="4" t="s">
        <v>98</v>
      </c>
      <c r="BO143" s="4" t="s">
        <v>98</v>
      </c>
      <c r="BP143" s="4" t="s">
        <v>98</v>
      </c>
      <c r="BQ143" s="4" t="s">
        <v>98</v>
      </c>
      <c r="BR143" s="4" t="s">
        <v>98</v>
      </c>
      <c r="BS143" s="4" t="s">
        <v>98</v>
      </c>
      <c r="BT143" s="4" t="s">
        <v>98</v>
      </c>
      <c r="BU143" s="4" t="s">
        <v>98</v>
      </c>
      <c r="BV143" s="4" t="s">
        <v>98</v>
      </c>
      <c r="BW143" s="35" t="s">
        <v>98</v>
      </c>
      <c r="BX143" s="35" t="s">
        <v>98</v>
      </c>
      <c r="BY143" s="2">
        <v>29</v>
      </c>
      <c r="BZ143" s="1" t="s">
        <v>98</v>
      </c>
      <c r="CA143" s="2">
        <v>37.299999999999997</v>
      </c>
      <c r="CB143" s="2">
        <v>29.499999999999996</v>
      </c>
      <c r="CC143" s="1">
        <v>37.799999999999997</v>
      </c>
      <c r="CD143" s="1" t="s">
        <v>98</v>
      </c>
      <c r="CE143" s="11">
        <v>5.5</v>
      </c>
      <c r="CF143" s="1" t="s">
        <v>98</v>
      </c>
      <c r="CG143" s="4">
        <f>Beams!$B$11/F143</f>
        <v>1050.4672897196263</v>
      </c>
      <c r="CH143" s="4">
        <f>Beams!$B$9/AO143</f>
        <v>814.49275362318838</v>
      </c>
      <c r="CI143" s="4">
        <f>Beams!$C$9/AS143</f>
        <v>1320.7990599294947</v>
      </c>
      <c r="CJ143" s="4">
        <f>1.5*Beams!$B$8/(L143*T143)</f>
        <v>2745.0341908173232</v>
      </c>
      <c r="CK143" s="45">
        <f xml:space="preserve"> 1.5*Beams!$C$8/((G143-T143)*Q143)</f>
        <v>3758.1080177429062</v>
      </c>
      <c r="CL143" s="4">
        <f>Beams!$B$12*T143/AX143</f>
        <v>5508.3443708609275</v>
      </c>
      <c r="CM143" s="4">
        <f>Beams!$B$12*Q143/AX143</f>
        <v>3386.8874172185429</v>
      </c>
      <c r="CN143" s="4">
        <f t="shared" si="4"/>
        <v>11125.658286786294</v>
      </c>
      <c r="CO143" s="4">
        <f t="shared" si="5"/>
        <v>9323.7443022582302</v>
      </c>
      <c r="CP143" s="4"/>
      <c r="CQ143" s="3">
        <f>MIN(Beams!$B$21:$B$22)/MAX(CN143:CP143)-1</f>
        <v>0.79764643893059084</v>
      </c>
    </row>
    <row r="144" spans="1:95" x14ac:dyDescent="0.55000000000000004">
      <c r="A144" s="1" t="s">
        <v>680</v>
      </c>
      <c r="B144" s="1" t="s">
        <v>821</v>
      </c>
      <c r="C144" s="1" t="s">
        <v>821</v>
      </c>
      <c r="D144" s="1" t="s">
        <v>100</v>
      </c>
      <c r="E144" s="2">
        <v>34</v>
      </c>
      <c r="F144" s="2">
        <v>10</v>
      </c>
      <c r="G144" s="2">
        <v>10.6</v>
      </c>
      <c r="H144" s="11">
        <v>10.5</v>
      </c>
      <c r="I144" s="1" t="s">
        <v>98</v>
      </c>
      <c r="J144" s="1" t="s">
        <v>98</v>
      </c>
      <c r="K144" s="1" t="s">
        <v>98</v>
      </c>
      <c r="L144" s="3">
        <v>8.27</v>
      </c>
      <c r="M144" s="11">
        <v>8.25</v>
      </c>
      <c r="N144" s="11" t="s">
        <v>98</v>
      </c>
      <c r="O144" s="1" t="s">
        <v>98</v>
      </c>
      <c r="P144" s="1" t="s">
        <v>98</v>
      </c>
      <c r="Q144" s="14">
        <v>0.43</v>
      </c>
      <c r="R144" s="11">
        <v>0.4375</v>
      </c>
      <c r="S144" s="13">
        <v>0.25</v>
      </c>
      <c r="T144" s="14">
        <v>0.68500000000000005</v>
      </c>
      <c r="U144" s="13">
        <v>0.6875</v>
      </c>
      <c r="V144" s="1" t="s">
        <v>98</v>
      </c>
      <c r="W144" s="1" t="s">
        <v>98</v>
      </c>
      <c r="X144" s="1" t="s">
        <v>98</v>
      </c>
      <c r="Y144" s="3">
        <v>1.19</v>
      </c>
      <c r="Z144" s="13">
        <v>1.375</v>
      </c>
      <c r="AA144" s="13" t="s">
        <v>98</v>
      </c>
      <c r="AB144" s="1" t="s">
        <v>98</v>
      </c>
      <c r="AC144" s="3">
        <v>2.59</v>
      </c>
      <c r="AD144" s="1" t="s">
        <v>98</v>
      </c>
      <c r="AE144" s="1" t="s">
        <v>98</v>
      </c>
      <c r="AF144" s="14">
        <v>0.60599999999999998</v>
      </c>
      <c r="AG144" s="3">
        <v>6.04</v>
      </c>
      <c r="AH144" s="1" t="s">
        <v>98</v>
      </c>
      <c r="AI144" s="1" t="s">
        <v>98</v>
      </c>
      <c r="AJ144" s="1" t="s">
        <v>98</v>
      </c>
      <c r="AK144" s="1" t="s">
        <v>98</v>
      </c>
      <c r="AL144" s="2">
        <v>24.7</v>
      </c>
      <c r="AM144" s="1">
        <v>103</v>
      </c>
      <c r="AN144" s="2">
        <v>22.9</v>
      </c>
      <c r="AO144" s="2">
        <v>12.9</v>
      </c>
      <c r="AP144" s="3">
        <v>3.2</v>
      </c>
      <c r="AQ144" s="2">
        <v>32.4</v>
      </c>
      <c r="AR144" s="2">
        <v>12.2</v>
      </c>
      <c r="AS144" s="3">
        <v>7.83</v>
      </c>
      <c r="AT144" s="3">
        <v>1.8</v>
      </c>
      <c r="AU144" s="1" t="s">
        <v>98</v>
      </c>
      <c r="AV144" s="1" t="s">
        <v>98</v>
      </c>
      <c r="AW144" s="1" t="s">
        <v>98</v>
      </c>
      <c r="AX144" s="3">
        <v>1.22</v>
      </c>
      <c r="AY144" s="3">
        <v>3.62</v>
      </c>
      <c r="AZ144" s="1" t="s">
        <v>98</v>
      </c>
      <c r="BA144" s="1" t="s">
        <v>98</v>
      </c>
      <c r="BB144" s="1" t="s">
        <v>98</v>
      </c>
      <c r="BC144" s="1" t="s">
        <v>98</v>
      </c>
      <c r="BD144" s="1" t="s">
        <v>98</v>
      </c>
      <c r="BE144" s="1" t="s">
        <v>98</v>
      </c>
      <c r="BF144" s="1" t="s">
        <v>98</v>
      </c>
      <c r="BG144" s="3">
        <v>4.3</v>
      </c>
      <c r="BH144" s="14">
        <v>0.72799999999999998</v>
      </c>
      <c r="BI144" s="1" t="s">
        <v>98</v>
      </c>
      <c r="BJ144" s="4" t="s">
        <v>98</v>
      </c>
      <c r="BK144" s="4" t="s">
        <v>98</v>
      </c>
      <c r="BL144" s="4" t="s">
        <v>98</v>
      </c>
      <c r="BM144" s="4" t="s">
        <v>98</v>
      </c>
      <c r="BN144" s="4" t="s">
        <v>98</v>
      </c>
      <c r="BO144" s="4" t="s">
        <v>98</v>
      </c>
      <c r="BP144" s="4" t="s">
        <v>98</v>
      </c>
      <c r="BQ144" s="4" t="s">
        <v>98</v>
      </c>
      <c r="BR144" s="4" t="s">
        <v>98</v>
      </c>
      <c r="BS144" s="4" t="s">
        <v>98</v>
      </c>
      <c r="BT144" s="4" t="s">
        <v>98</v>
      </c>
      <c r="BU144" s="4" t="s">
        <v>98</v>
      </c>
      <c r="BV144" s="4" t="s">
        <v>98</v>
      </c>
      <c r="BW144" s="35" t="s">
        <v>98</v>
      </c>
      <c r="BX144" s="35" t="s">
        <v>98</v>
      </c>
      <c r="BY144" s="2">
        <v>29</v>
      </c>
      <c r="BZ144" s="1" t="s">
        <v>98</v>
      </c>
      <c r="CA144" s="2">
        <v>37.200000000000003</v>
      </c>
      <c r="CB144" s="2">
        <v>29.5</v>
      </c>
      <c r="CC144" s="2">
        <v>37.700000000000003</v>
      </c>
      <c r="CD144" s="1" t="s">
        <v>98</v>
      </c>
      <c r="CE144" s="11">
        <v>5.5</v>
      </c>
      <c r="CF144" s="1" t="s">
        <v>98</v>
      </c>
      <c r="CG144" s="4">
        <f>Beams!$B$11/F144</f>
        <v>1124</v>
      </c>
      <c r="CH144" s="4">
        <f>Beams!$B$9/AO144</f>
        <v>871.31782945736427</v>
      </c>
      <c r="CI144" s="4">
        <f>Beams!$C$9/AS144</f>
        <v>1435.5044699872285</v>
      </c>
      <c r="CJ144" s="4">
        <f>1.5*Beams!$B$8/(L144*T144)</f>
        <v>2976.1957298828761</v>
      </c>
      <c r="CK144" s="45">
        <f xml:space="preserve"> 1.5*Beams!$C$8/((G144-T144)*Q144)</f>
        <v>3954.5438553284316</v>
      </c>
      <c r="CL144" s="4">
        <f>Beams!$B$12*T144/AX144</f>
        <v>6310.9836065573772</v>
      </c>
      <c r="CM144" s="4">
        <f>Beams!$B$12*Q144/AX144</f>
        <v>3961.6393442622948</v>
      </c>
      <c r="CN144" s="4">
        <f t="shared" si="4"/>
        <v>12563.013450792503</v>
      </c>
      <c r="CO144" s="4">
        <f t="shared" si="5"/>
        <v>10284.432499828798</v>
      </c>
      <c r="CP144" s="4"/>
      <c r="CQ144" s="3">
        <f>MIN(Beams!$B$21:$B$22)/MAX(CN144:CP144)-1</f>
        <v>0.59197473427351577</v>
      </c>
    </row>
    <row r="145" spans="1:95" x14ac:dyDescent="0.55000000000000004">
      <c r="A145" s="1" t="s">
        <v>680</v>
      </c>
      <c r="B145" s="1" t="s">
        <v>822</v>
      </c>
      <c r="C145" s="1" t="s">
        <v>822</v>
      </c>
      <c r="D145" s="1" t="s">
        <v>100</v>
      </c>
      <c r="E145" s="2">
        <v>31</v>
      </c>
      <c r="F145" s="3">
        <v>9.1300000000000008</v>
      </c>
      <c r="G145" s="2">
        <v>10.5</v>
      </c>
      <c r="H145" s="11">
        <v>10.5</v>
      </c>
      <c r="I145" s="1" t="s">
        <v>98</v>
      </c>
      <c r="J145" s="1" t="s">
        <v>98</v>
      </c>
      <c r="K145" s="1" t="s">
        <v>98</v>
      </c>
      <c r="L145" s="3">
        <v>8.24</v>
      </c>
      <c r="M145" s="11">
        <v>8.25</v>
      </c>
      <c r="N145" s="11" t="s">
        <v>98</v>
      </c>
      <c r="O145" s="1" t="s">
        <v>98</v>
      </c>
      <c r="P145" s="1" t="s">
        <v>98</v>
      </c>
      <c r="Q145" s="14">
        <v>0.4</v>
      </c>
      <c r="R145" s="11">
        <v>0.375</v>
      </c>
      <c r="S145" s="13">
        <v>0.1875</v>
      </c>
      <c r="T145" s="14">
        <v>0.61499999999999999</v>
      </c>
      <c r="U145" s="13">
        <v>0.625</v>
      </c>
      <c r="V145" s="1" t="s">
        <v>98</v>
      </c>
      <c r="W145" s="1" t="s">
        <v>98</v>
      </c>
      <c r="X145" s="1" t="s">
        <v>98</v>
      </c>
      <c r="Y145" s="3">
        <v>1.1200000000000001</v>
      </c>
      <c r="Z145" s="13">
        <v>1.3125</v>
      </c>
      <c r="AA145" s="13" t="s">
        <v>98</v>
      </c>
      <c r="AB145" s="1" t="s">
        <v>98</v>
      </c>
      <c r="AC145" s="3">
        <v>2.58</v>
      </c>
      <c r="AD145" s="1" t="s">
        <v>98</v>
      </c>
      <c r="AE145" s="1" t="s">
        <v>98</v>
      </c>
      <c r="AF145" s="14">
        <v>0.55400000000000005</v>
      </c>
      <c r="AG145" s="3">
        <v>6.7</v>
      </c>
      <c r="AH145" s="1" t="s">
        <v>98</v>
      </c>
      <c r="AI145" s="1" t="s">
        <v>98</v>
      </c>
      <c r="AJ145" s="1" t="s">
        <v>98</v>
      </c>
      <c r="AK145" s="1" t="s">
        <v>98</v>
      </c>
      <c r="AL145" s="2">
        <v>26.3</v>
      </c>
      <c r="AM145" s="2">
        <v>93.8</v>
      </c>
      <c r="AN145" s="2">
        <v>21.1</v>
      </c>
      <c r="AO145" s="2">
        <v>11.9</v>
      </c>
      <c r="AP145" s="3">
        <v>3.21</v>
      </c>
      <c r="AQ145" s="2">
        <v>28.7</v>
      </c>
      <c r="AR145" s="2">
        <v>10.9</v>
      </c>
      <c r="AS145" s="3">
        <v>6.97</v>
      </c>
      <c r="AT145" s="3">
        <v>1.77</v>
      </c>
      <c r="AU145" s="1" t="s">
        <v>98</v>
      </c>
      <c r="AV145" s="1" t="s">
        <v>98</v>
      </c>
      <c r="AW145" s="1" t="s">
        <v>98</v>
      </c>
      <c r="AX145" s="14">
        <v>0.91300000000000003</v>
      </c>
      <c r="AY145" s="3">
        <v>2.78</v>
      </c>
      <c r="AZ145" s="1" t="s">
        <v>98</v>
      </c>
      <c r="BA145" s="1" t="s">
        <v>98</v>
      </c>
      <c r="BB145" s="1" t="s">
        <v>98</v>
      </c>
      <c r="BC145" s="1" t="s">
        <v>98</v>
      </c>
      <c r="BD145" s="1" t="s">
        <v>98</v>
      </c>
      <c r="BE145" s="1" t="s">
        <v>98</v>
      </c>
      <c r="BF145" s="1" t="s">
        <v>98</v>
      </c>
      <c r="BG145" s="3">
        <v>4.3099999999999996</v>
      </c>
      <c r="BH145" s="14">
        <v>0.72099999999999997</v>
      </c>
      <c r="BI145" s="1" t="s">
        <v>98</v>
      </c>
      <c r="BJ145" s="4" t="s">
        <v>98</v>
      </c>
      <c r="BK145" s="4" t="s">
        <v>98</v>
      </c>
      <c r="BL145" s="4" t="s">
        <v>98</v>
      </c>
      <c r="BM145" s="4" t="s">
        <v>98</v>
      </c>
      <c r="BN145" s="4" t="s">
        <v>98</v>
      </c>
      <c r="BO145" s="4" t="s">
        <v>98</v>
      </c>
      <c r="BP145" s="4" t="s">
        <v>98</v>
      </c>
      <c r="BQ145" s="4" t="s">
        <v>98</v>
      </c>
      <c r="BR145" s="4" t="s">
        <v>98</v>
      </c>
      <c r="BS145" s="4" t="s">
        <v>98</v>
      </c>
      <c r="BT145" s="4" t="s">
        <v>98</v>
      </c>
      <c r="BU145" s="4" t="s">
        <v>98</v>
      </c>
      <c r="BV145" s="4" t="s">
        <v>98</v>
      </c>
      <c r="BW145" s="35" t="s">
        <v>98</v>
      </c>
      <c r="BX145" s="35" t="s">
        <v>98</v>
      </c>
      <c r="BY145" s="2">
        <v>28.7</v>
      </c>
      <c r="BZ145" s="1" t="s">
        <v>98</v>
      </c>
      <c r="CA145" s="2">
        <v>37</v>
      </c>
      <c r="CB145" s="2">
        <v>29.2</v>
      </c>
      <c r="CC145" s="2">
        <v>37.5</v>
      </c>
      <c r="CD145" s="1" t="s">
        <v>98</v>
      </c>
      <c r="CE145" s="11">
        <v>5.5</v>
      </c>
      <c r="CF145" s="1" t="s">
        <v>98</v>
      </c>
      <c r="CG145" s="4">
        <f>Beams!$B$11/F145</f>
        <v>1231.1062431544358</v>
      </c>
      <c r="CH145" s="4">
        <f>Beams!$B$9/AO145</f>
        <v>944.53781512605042</v>
      </c>
      <c r="CI145" s="4">
        <f>Beams!$C$9/AS145</f>
        <v>1612.6255380200862</v>
      </c>
      <c r="CJ145" s="4">
        <f>1.5*Beams!$B$8/(L145*T145)</f>
        <v>3327.0187070802749</v>
      </c>
      <c r="CK145" s="45">
        <f xml:space="preserve"> 1.5*Beams!$C$8/((G145-T145)*Q145)</f>
        <v>4264.0364188163885</v>
      </c>
      <c r="CL145" s="4">
        <f>Beams!$B$12*T145/AX145</f>
        <v>7571.3033953997801</v>
      </c>
      <c r="CM145" s="4">
        <f>Beams!$B$12*Q145/AX145</f>
        <v>4924.4249726177432</v>
      </c>
      <c r="CN145" s="4">
        <f t="shared" si="4"/>
        <v>14816.614062653394</v>
      </c>
      <c r="CO145" s="4">
        <f t="shared" si="5"/>
        <v>11901.549907892526</v>
      </c>
      <c r="CP145" s="4"/>
      <c r="CQ145" s="3">
        <f>MIN(Beams!$B$21:$B$22)/MAX(CN145:CP145)-1</f>
        <v>0.34983606345067697</v>
      </c>
    </row>
    <row r="146" spans="1:95" x14ac:dyDescent="0.55000000000000004">
      <c r="A146" s="1" t="s">
        <v>680</v>
      </c>
      <c r="B146" s="1" t="s">
        <v>823</v>
      </c>
      <c r="C146" s="1" t="s">
        <v>823</v>
      </c>
      <c r="D146" s="1" t="s">
        <v>100</v>
      </c>
      <c r="E146" s="2">
        <v>27.5</v>
      </c>
      <c r="F146" s="3">
        <v>8.1</v>
      </c>
      <c r="G146" s="2">
        <v>10.4</v>
      </c>
      <c r="H146" s="11">
        <v>10.375</v>
      </c>
      <c r="I146" s="1" t="s">
        <v>98</v>
      </c>
      <c r="J146" s="1" t="s">
        <v>98</v>
      </c>
      <c r="K146" s="1" t="s">
        <v>98</v>
      </c>
      <c r="L146" s="3">
        <v>8.2200000000000006</v>
      </c>
      <c r="M146" s="11">
        <v>8.25</v>
      </c>
      <c r="N146" s="11" t="s">
        <v>98</v>
      </c>
      <c r="O146" s="1" t="s">
        <v>98</v>
      </c>
      <c r="P146" s="1" t="s">
        <v>98</v>
      </c>
      <c r="Q146" s="14">
        <v>0.375</v>
      </c>
      <c r="R146" s="11">
        <v>0.375</v>
      </c>
      <c r="S146" s="13">
        <v>0.1875</v>
      </c>
      <c r="T146" s="14">
        <v>0.52200000000000002</v>
      </c>
      <c r="U146" s="13">
        <v>0.5</v>
      </c>
      <c r="V146" s="1" t="s">
        <v>98</v>
      </c>
      <c r="W146" s="1" t="s">
        <v>98</v>
      </c>
      <c r="X146" s="1" t="s">
        <v>98</v>
      </c>
      <c r="Y146" s="3">
        <v>1.02</v>
      </c>
      <c r="Z146" s="13">
        <v>1.1875</v>
      </c>
      <c r="AA146" s="13" t="s">
        <v>98</v>
      </c>
      <c r="AB146" s="1" t="s">
        <v>98</v>
      </c>
      <c r="AC146" s="3">
        <v>2.64</v>
      </c>
      <c r="AD146" s="1" t="s">
        <v>98</v>
      </c>
      <c r="AE146" s="1" t="s">
        <v>98</v>
      </c>
      <c r="AF146" s="14">
        <v>0.49299999999999999</v>
      </c>
      <c r="AG146" s="3">
        <v>7.87</v>
      </c>
      <c r="AH146" s="1" t="s">
        <v>98</v>
      </c>
      <c r="AI146" s="1" t="s">
        <v>98</v>
      </c>
      <c r="AJ146" s="1" t="s">
        <v>98</v>
      </c>
      <c r="AK146" s="1" t="s">
        <v>98</v>
      </c>
      <c r="AL146" s="2">
        <v>27.7</v>
      </c>
      <c r="AM146" s="2">
        <v>84.4</v>
      </c>
      <c r="AN146" s="2">
        <v>19.399999999999999</v>
      </c>
      <c r="AO146" s="2">
        <v>10.9</v>
      </c>
      <c r="AP146" s="3">
        <v>3.23</v>
      </c>
      <c r="AQ146" s="2">
        <v>24.2</v>
      </c>
      <c r="AR146" s="3">
        <v>9.18</v>
      </c>
      <c r="AS146" s="3">
        <v>5.89</v>
      </c>
      <c r="AT146" s="3">
        <v>1.73</v>
      </c>
      <c r="AU146" s="1" t="s">
        <v>98</v>
      </c>
      <c r="AV146" s="1" t="s">
        <v>98</v>
      </c>
      <c r="AW146" s="1" t="s">
        <v>98</v>
      </c>
      <c r="AX146" s="14">
        <v>0.61699999999999999</v>
      </c>
      <c r="AY146" s="3">
        <v>2.08</v>
      </c>
      <c r="AZ146" s="1" t="s">
        <v>98</v>
      </c>
      <c r="BA146" s="1" t="s">
        <v>98</v>
      </c>
      <c r="BB146" s="1" t="s">
        <v>98</v>
      </c>
      <c r="BC146" s="1" t="s">
        <v>98</v>
      </c>
      <c r="BD146" s="1" t="s">
        <v>98</v>
      </c>
      <c r="BE146" s="1" t="s">
        <v>98</v>
      </c>
      <c r="BF146" s="1" t="s">
        <v>98</v>
      </c>
      <c r="BG146" s="3">
        <v>4.37</v>
      </c>
      <c r="BH146" s="14">
        <v>0.70299999999999996</v>
      </c>
      <c r="BI146" s="1" t="s">
        <v>98</v>
      </c>
      <c r="BJ146" s="4" t="s">
        <v>98</v>
      </c>
      <c r="BK146" s="4" t="s">
        <v>98</v>
      </c>
      <c r="BL146" s="4" t="s">
        <v>98</v>
      </c>
      <c r="BM146" s="4" t="s">
        <v>98</v>
      </c>
      <c r="BN146" s="4" t="s">
        <v>98</v>
      </c>
      <c r="BO146" s="4" t="s">
        <v>98</v>
      </c>
      <c r="BP146" s="4" t="s">
        <v>98</v>
      </c>
      <c r="BQ146" s="4" t="s">
        <v>98</v>
      </c>
      <c r="BR146" s="4" t="s">
        <v>98</v>
      </c>
      <c r="BS146" s="4" t="s">
        <v>98</v>
      </c>
      <c r="BT146" s="4" t="s">
        <v>98</v>
      </c>
      <c r="BU146" s="4" t="s">
        <v>98</v>
      </c>
      <c r="BV146" s="4" t="s">
        <v>98</v>
      </c>
      <c r="BW146" s="35" t="s">
        <v>98</v>
      </c>
      <c r="BX146" s="35" t="s">
        <v>98</v>
      </c>
      <c r="BY146" s="2">
        <v>28.5</v>
      </c>
      <c r="BZ146" s="1" t="s">
        <v>98</v>
      </c>
      <c r="CA146" s="2">
        <v>36.700000000000003</v>
      </c>
      <c r="CB146" s="2">
        <v>29</v>
      </c>
      <c r="CC146" s="2">
        <v>37.200000000000003</v>
      </c>
      <c r="CD146" s="1" t="s">
        <v>98</v>
      </c>
      <c r="CE146" s="11">
        <v>5.5</v>
      </c>
      <c r="CF146" s="1" t="s">
        <v>98</v>
      </c>
      <c r="CG146" s="4">
        <f>Beams!$B$11/F146</f>
        <v>1387.6543209876543</v>
      </c>
      <c r="CH146" s="4">
        <f>Beams!$B$9/AO146</f>
        <v>1031.1926605504586</v>
      </c>
      <c r="CI146" s="4">
        <f>Beams!$C$9/AS146</f>
        <v>1908.3191850594228</v>
      </c>
      <c r="CJ146" s="4">
        <f>1.5*Beams!$B$8/(L146*T146)</f>
        <v>3929.3005565343847</v>
      </c>
      <c r="CK146" s="45">
        <f xml:space="preserve"> 1.5*Beams!$C$8/((G146-T146)*Q146)</f>
        <v>4551.5286495241953</v>
      </c>
      <c r="CL146" s="4">
        <f>Beams!$B$12*T146/AX146</f>
        <v>9509.3679092382499</v>
      </c>
      <c r="CM146" s="4">
        <f>Beams!$B$12*Q146/AX146</f>
        <v>6831.4424635332252</v>
      </c>
      <c r="CN146" s="4">
        <f t="shared" si="4"/>
        <v>18339.215079273199</v>
      </c>
      <c r="CO146" s="4">
        <f t="shared" si="5"/>
        <v>14862.012803566002</v>
      </c>
      <c r="CP146" s="4"/>
      <c r="CQ146" s="3">
        <f>MIN(Beams!$B$21:$B$22)/MAX(CN146:CP146)-1</f>
        <v>9.0559214969009538E-2</v>
      </c>
    </row>
    <row r="147" spans="1:95" x14ac:dyDescent="0.55000000000000004">
      <c r="A147" s="1" t="s">
        <v>680</v>
      </c>
      <c r="B147" s="1" t="s">
        <v>824</v>
      </c>
      <c r="C147" s="1" t="s">
        <v>824</v>
      </c>
      <c r="D147" s="1" t="s">
        <v>100</v>
      </c>
      <c r="E147" s="2">
        <v>24</v>
      </c>
      <c r="F147" s="3">
        <v>7.07</v>
      </c>
      <c r="G147" s="2">
        <v>10.3</v>
      </c>
      <c r="H147" s="11">
        <v>10.25</v>
      </c>
      <c r="I147" s="1" t="s">
        <v>98</v>
      </c>
      <c r="J147" s="1" t="s">
        <v>98</v>
      </c>
      <c r="K147" s="1" t="s">
        <v>98</v>
      </c>
      <c r="L147" s="3">
        <v>8.14</v>
      </c>
      <c r="M147" s="11">
        <v>8.125</v>
      </c>
      <c r="N147" s="11" t="s">
        <v>98</v>
      </c>
      <c r="O147" s="1" t="s">
        <v>98</v>
      </c>
      <c r="P147" s="1" t="s">
        <v>98</v>
      </c>
      <c r="Q147" s="14">
        <v>0.35</v>
      </c>
      <c r="R147" s="11">
        <v>0.375</v>
      </c>
      <c r="S147" s="13">
        <v>0.1875</v>
      </c>
      <c r="T147" s="14">
        <v>0.43</v>
      </c>
      <c r="U147" s="13">
        <v>0.4375</v>
      </c>
      <c r="V147" s="1" t="s">
        <v>98</v>
      </c>
      <c r="W147" s="1" t="s">
        <v>98</v>
      </c>
      <c r="X147" s="1" t="s">
        <v>98</v>
      </c>
      <c r="Y147" s="14">
        <v>0.93</v>
      </c>
      <c r="Z147" s="13">
        <v>1.125</v>
      </c>
      <c r="AA147" s="13" t="s">
        <v>98</v>
      </c>
      <c r="AB147" s="1" t="s">
        <v>98</v>
      </c>
      <c r="AC147" s="3">
        <v>2.74</v>
      </c>
      <c r="AD147" s="1" t="s">
        <v>98</v>
      </c>
      <c r="AE147" s="1" t="s">
        <v>98</v>
      </c>
      <c r="AF147" s="14">
        <v>0.45900000000000002</v>
      </c>
      <c r="AG147" s="3">
        <v>9.4700000000000006</v>
      </c>
      <c r="AH147" s="1" t="s">
        <v>98</v>
      </c>
      <c r="AI147" s="1" t="s">
        <v>98</v>
      </c>
      <c r="AJ147" s="1" t="s">
        <v>98</v>
      </c>
      <c r="AK147" s="1" t="s">
        <v>98</v>
      </c>
      <c r="AL147" s="2">
        <v>29.4</v>
      </c>
      <c r="AM147" s="2">
        <v>74.900000000000006</v>
      </c>
      <c r="AN147" s="2">
        <v>17.8</v>
      </c>
      <c r="AO147" s="3">
        <v>9.9</v>
      </c>
      <c r="AP147" s="3">
        <v>3.26</v>
      </c>
      <c r="AQ147" s="2">
        <v>19.399999999999999</v>
      </c>
      <c r="AR147" s="3">
        <v>7.44</v>
      </c>
      <c r="AS147" s="3">
        <v>4.76</v>
      </c>
      <c r="AT147" s="3">
        <v>1.66</v>
      </c>
      <c r="AU147" s="1" t="s">
        <v>98</v>
      </c>
      <c r="AV147" s="1" t="s">
        <v>98</v>
      </c>
      <c r="AW147" s="1" t="s">
        <v>98</v>
      </c>
      <c r="AX147" s="14">
        <v>0.4</v>
      </c>
      <c r="AY147" s="3">
        <v>1.52</v>
      </c>
      <c r="AZ147" s="1" t="s">
        <v>98</v>
      </c>
      <c r="BA147" s="1" t="s">
        <v>98</v>
      </c>
      <c r="BB147" s="1" t="s">
        <v>98</v>
      </c>
      <c r="BC147" s="1" t="s">
        <v>98</v>
      </c>
      <c r="BD147" s="1" t="s">
        <v>98</v>
      </c>
      <c r="BE147" s="1" t="s">
        <v>98</v>
      </c>
      <c r="BF147" s="1" t="s">
        <v>98</v>
      </c>
      <c r="BG147" s="3">
        <v>4.4400000000000004</v>
      </c>
      <c r="BH147" s="14">
        <v>0.67600000000000005</v>
      </c>
      <c r="BI147" s="1" t="s">
        <v>98</v>
      </c>
      <c r="BJ147" s="4" t="s">
        <v>98</v>
      </c>
      <c r="BK147" s="4" t="s">
        <v>98</v>
      </c>
      <c r="BL147" s="4" t="s">
        <v>98</v>
      </c>
      <c r="BM147" s="4" t="s">
        <v>98</v>
      </c>
      <c r="BN147" s="4" t="s">
        <v>98</v>
      </c>
      <c r="BO147" s="4" t="s">
        <v>98</v>
      </c>
      <c r="BP147" s="4" t="s">
        <v>98</v>
      </c>
      <c r="BQ147" s="4" t="s">
        <v>98</v>
      </c>
      <c r="BR147" s="4" t="s">
        <v>98</v>
      </c>
      <c r="BS147" s="4" t="s">
        <v>98</v>
      </c>
      <c r="BT147" s="4" t="s">
        <v>98</v>
      </c>
      <c r="BU147" s="4" t="s">
        <v>98</v>
      </c>
      <c r="BV147" s="4" t="s">
        <v>98</v>
      </c>
      <c r="BW147" s="35" t="s">
        <v>98</v>
      </c>
      <c r="BX147" s="35" t="s">
        <v>98</v>
      </c>
      <c r="BY147" s="2">
        <v>28.2</v>
      </c>
      <c r="BZ147" s="1" t="s">
        <v>98</v>
      </c>
      <c r="CA147" s="2">
        <v>36.4</v>
      </c>
      <c r="CB147" s="2">
        <v>28.7</v>
      </c>
      <c r="CC147" s="2">
        <v>36.9</v>
      </c>
      <c r="CD147" s="1" t="s">
        <v>98</v>
      </c>
      <c r="CE147" s="11">
        <v>5.5</v>
      </c>
      <c r="CF147" s="1" t="s">
        <v>98</v>
      </c>
      <c r="CG147" s="4">
        <f>Beams!$B$11/F147</f>
        <v>1589.8161244695898</v>
      </c>
      <c r="CH147" s="4">
        <f>Beams!$B$9/AO147</f>
        <v>1135.3535353535353</v>
      </c>
      <c r="CI147" s="4">
        <f>Beams!$C$9/AS147</f>
        <v>2361.3445378151259</v>
      </c>
      <c r="CJ147" s="4">
        <f>1.5*Beams!$B$8/(L147*T147)</f>
        <v>4816.867607565282</v>
      </c>
      <c r="CK147" s="45">
        <f xml:space="preserve"> 1.5*Beams!$C$8/((G147-T147)*Q147)</f>
        <v>4880.5905340859745</v>
      </c>
      <c r="CL147" s="4">
        <f>Beams!$B$12*T147/AX147</f>
        <v>12082.999999999998</v>
      </c>
      <c r="CM147" s="4">
        <f>Beams!$B$12*Q147/AX147</f>
        <v>9834.9999999999982</v>
      </c>
      <c r="CN147" s="4">
        <f t="shared" si="4"/>
        <v>23097.0979633635</v>
      </c>
      <c r="CO147" s="4">
        <f t="shared" si="5"/>
        <v>19685.395438420946</v>
      </c>
      <c r="CP147" s="4"/>
      <c r="CQ147" s="3">
        <f>MIN(Beams!$B$21:$B$22)/MAX(CN147:CP147)-1</f>
        <v>-0.13409035058326813</v>
      </c>
    </row>
    <row r="148" spans="1:95" x14ac:dyDescent="0.55000000000000004">
      <c r="A148" s="1" t="s">
        <v>680</v>
      </c>
      <c r="B148" s="1" t="s">
        <v>825</v>
      </c>
      <c r="C148" s="1" t="s">
        <v>825</v>
      </c>
      <c r="D148" s="1" t="s">
        <v>100</v>
      </c>
      <c r="E148" s="2">
        <v>28.5</v>
      </c>
      <c r="F148" s="3">
        <v>8.3699999999999992</v>
      </c>
      <c r="G148" s="2">
        <v>10.5</v>
      </c>
      <c r="H148" s="11">
        <v>10.5</v>
      </c>
      <c r="I148" s="1" t="s">
        <v>98</v>
      </c>
      <c r="J148" s="1" t="s">
        <v>98</v>
      </c>
      <c r="K148" s="1" t="s">
        <v>98</v>
      </c>
      <c r="L148" s="3">
        <v>6.56</v>
      </c>
      <c r="M148" s="11">
        <v>6.5</v>
      </c>
      <c r="N148" s="11" t="s">
        <v>98</v>
      </c>
      <c r="O148" s="1" t="s">
        <v>98</v>
      </c>
      <c r="P148" s="1" t="s">
        <v>98</v>
      </c>
      <c r="Q148" s="14">
        <v>0.40500000000000003</v>
      </c>
      <c r="R148" s="11">
        <v>0.375</v>
      </c>
      <c r="S148" s="13">
        <v>0.1875</v>
      </c>
      <c r="T148" s="14">
        <v>0.65</v>
      </c>
      <c r="U148" s="13">
        <v>0.625</v>
      </c>
      <c r="V148" s="1" t="s">
        <v>98</v>
      </c>
      <c r="W148" s="1" t="s">
        <v>98</v>
      </c>
      <c r="X148" s="1" t="s">
        <v>98</v>
      </c>
      <c r="Y148" s="3">
        <v>1.1499999999999999</v>
      </c>
      <c r="Z148" s="13">
        <v>1.3125</v>
      </c>
      <c r="AA148" s="13" t="s">
        <v>98</v>
      </c>
      <c r="AB148" s="1" t="s">
        <v>98</v>
      </c>
      <c r="AC148" s="3">
        <v>2.85</v>
      </c>
      <c r="AD148" s="1" t="s">
        <v>98</v>
      </c>
      <c r="AE148" s="1" t="s">
        <v>98</v>
      </c>
      <c r="AF148" s="14">
        <v>0.63800000000000001</v>
      </c>
      <c r="AG148" s="3">
        <v>5.04</v>
      </c>
      <c r="AH148" s="1" t="s">
        <v>98</v>
      </c>
      <c r="AI148" s="1" t="s">
        <v>98</v>
      </c>
      <c r="AJ148" s="1" t="s">
        <v>98</v>
      </c>
      <c r="AK148" s="1" t="s">
        <v>98</v>
      </c>
      <c r="AL148" s="2">
        <v>25.9</v>
      </c>
      <c r="AM148" s="2">
        <v>90.4</v>
      </c>
      <c r="AN148" s="2">
        <v>21.2</v>
      </c>
      <c r="AO148" s="2">
        <v>11.8</v>
      </c>
      <c r="AP148" s="3">
        <v>3.29</v>
      </c>
      <c r="AQ148" s="2">
        <v>15.3</v>
      </c>
      <c r="AR148" s="3">
        <v>7.4</v>
      </c>
      <c r="AS148" s="3">
        <v>4.67</v>
      </c>
      <c r="AT148" s="3">
        <v>1.35</v>
      </c>
      <c r="AU148" s="1" t="s">
        <v>98</v>
      </c>
      <c r="AV148" s="1" t="s">
        <v>98</v>
      </c>
      <c r="AW148" s="1" t="s">
        <v>98</v>
      </c>
      <c r="AX148" s="14">
        <v>0.88400000000000001</v>
      </c>
      <c r="AY148" s="3">
        <v>2.5</v>
      </c>
      <c r="AZ148" s="1" t="s">
        <v>98</v>
      </c>
      <c r="BA148" s="1" t="s">
        <v>98</v>
      </c>
      <c r="BB148" s="1" t="s">
        <v>98</v>
      </c>
      <c r="BC148" s="1" t="s">
        <v>98</v>
      </c>
      <c r="BD148" s="1" t="s">
        <v>98</v>
      </c>
      <c r="BE148" s="1" t="s">
        <v>98</v>
      </c>
      <c r="BF148" s="1" t="s">
        <v>98</v>
      </c>
      <c r="BG148" s="3">
        <v>4.3600000000000003</v>
      </c>
      <c r="BH148" s="14">
        <v>0.66500000000000004</v>
      </c>
      <c r="BI148" s="1" t="s">
        <v>98</v>
      </c>
      <c r="BJ148" s="4" t="s">
        <v>98</v>
      </c>
      <c r="BK148" s="4" t="s">
        <v>98</v>
      </c>
      <c r="BL148" s="4" t="s">
        <v>98</v>
      </c>
      <c r="BM148" s="4" t="s">
        <v>98</v>
      </c>
      <c r="BN148" s="4" t="s">
        <v>98</v>
      </c>
      <c r="BO148" s="4" t="s">
        <v>98</v>
      </c>
      <c r="BP148" s="4" t="s">
        <v>98</v>
      </c>
      <c r="BQ148" s="4" t="s">
        <v>98</v>
      </c>
      <c r="BR148" s="4" t="s">
        <v>98</v>
      </c>
      <c r="BS148" s="4" t="s">
        <v>98</v>
      </c>
      <c r="BT148" s="4" t="s">
        <v>98</v>
      </c>
      <c r="BU148" s="4" t="s">
        <v>98</v>
      </c>
      <c r="BV148" s="4" t="s">
        <v>98</v>
      </c>
      <c r="BW148" s="35" t="s">
        <v>98</v>
      </c>
      <c r="BX148" s="35" t="s">
        <v>98</v>
      </c>
      <c r="BY148" s="2">
        <v>27</v>
      </c>
      <c r="BZ148" s="1" t="s">
        <v>98</v>
      </c>
      <c r="CA148" s="2">
        <v>33.6</v>
      </c>
      <c r="CB148" s="2">
        <v>27.6</v>
      </c>
      <c r="CC148" s="2">
        <v>34.1</v>
      </c>
      <c r="CD148" s="1" t="s">
        <v>98</v>
      </c>
      <c r="CE148" s="11">
        <v>3.5</v>
      </c>
      <c r="CF148" s="1" t="s">
        <v>98</v>
      </c>
      <c r="CG148" s="4">
        <f>Beams!$B$11/F148</f>
        <v>1342.8912783751496</v>
      </c>
      <c r="CH148" s="4">
        <f>Beams!$B$9/AO148</f>
        <v>952.54237288135585</v>
      </c>
      <c r="CI148" s="4">
        <f>Beams!$C$9/AS148</f>
        <v>2406.8522483940042</v>
      </c>
      <c r="CJ148" s="4">
        <f>1.5*Beams!$B$8/(L148*T148)</f>
        <v>3954.0337711069415</v>
      </c>
      <c r="CK148" s="45">
        <f xml:space="preserve"> 1.5*Beams!$C$8/((G148-T148)*Q148)</f>
        <v>4226.3583380334649</v>
      </c>
      <c r="CL148" s="4">
        <f>Beams!$B$12*T148/AX148</f>
        <v>8264.7058823529405</v>
      </c>
      <c r="CM148" s="4">
        <f>Beams!$B$12*Q148/AX148</f>
        <v>5149.5475113122184</v>
      </c>
      <c r="CN148" s="4">
        <f t="shared" si="4"/>
        <v>16550.85290360024</v>
      </c>
      <c r="CO148" s="4">
        <f t="shared" si="5"/>
        <v>12459.9889967942</v>
      </c>
      <c r="CP148" s="4"/>
      <c r="CQ148" s="3">
        <f>MIN(Beams!$B$21:$B$22)/MAX(CN148:CP148)-1</f>
        <v>0.2083969398126595</v>
      </c>
    </row>
    <row r="149" spans="1:95" x14ac:dyDescent="0.55000000000000004">
      <c r="A149" s="1" t="s">
        <v>680</v>
      </c>
      <c r="B149" s="1" t="s">
        <v>826</v>
      </c>
      <c r="C149" s="1" t="s">
        <v>826</v>
      </c>
      <c r="D149" s="1" t="s">
        <v>100</v>
      </c>
      <c r="E149" s="2">
        <v>25</v>
      </c>
      <c r="F149" s="3">
        <v>7.36</v>
      </c>
      <c r="G149" s="2">
        <v>10.4</v>
      </c>
      <c r="H149" s="11">
        <v>10.375</v>
      </c>
      <c r="I149" s="1" t="s">
        <v>98</v>
      </c>
      <c r="J149" s="1" t="s">
        <v>98</v>
      </c>
      <c r="K149" s="1" t="s">
        <v>98</v>
      </c>
      <c r="L149" s="3">
        <v>6.53</v>
      </c>
      <c r="M149" s="11">
        <v>6.5</v>
      </c>
      <c r="N149" s="11" t="s">
        <v>98</v>
      </c>
      <c r="O149" s="1" t="s">
        <v>98</v>
      </c>
      <c r="P149" s="1" t="s">
        <v>98</v>
      </c>
      <c r="Q149" s="14">
        <v>0.38</v>
      </c>
      <c r="R149" s="11">
        <v>0.375</v>
      </c>
      <c r="S149" s="13">
        <v>0.1875</v>
      </c>
      <c r="T149" s="14">
        <v>0.53500000000000003</v>
      </c>
      <c r="U149" s="13">
        <v>0.5625</v>
      </c>
      <c r="V149" s="1" t="s">
        <v>98</v>
      </c>
      <c r="W149" s="1" t="s">
        <v>98</v>
      </c>
      <c r="X149" s="1" t="s">
        <v>98</v>
      </c>
      <c r="Y149" s="3">
        <v>1.04</v>
      </c>
      <c r="Z149" s="13">
        <v>1.25</v>
      </c>
      <c r="AA149" s="13" t="s">
        <v>98</v>
      </c>
      <c r="AB149" s="1" t="s">
        <v>98</v>
      </c>
      <c r="AC149" s="3">
        <v>2.93</v>
      </c>
      <c r="AD149" s="1" t="s">
        <v>98</v>
      </c>
      <c r="AE149" s="1" t="s">
        <v>98</v>
      </c>
      <c r="AF149" s="14">
        <v>0.77100000000000002</v>
      </c>
      <c r="AG149" s="3">
        <v>6.1</v>
      </c>
      <c r="AH149" s="1" t="s">
        <v>98</v>
      </c>
      <c r="AI149" s="1" t="s">
        <v>98</v>
      </c>
      <c r="AJ149" s="1" t="s">
        <v>98</v>
      </c>
      <c r="AK149" s="1" t="s">
        <v>98</v>
      </c>
      <c r="AL149" s="2">
        <v>27.4</v>
      </c>
      <c r="AM149" s="2">
        <v>80.3</v>
      </c>
      <c r="AN149" s="2">
        <v>19.399999999999999</v>
      </c>
      <c r="AO149" s="2">
        <v>10.7</v>
      </c>
      <c r="AP149" s="3">
        <v>3.3</v>
      </c>
      <c r="AQ149" s="2">
        <v>12.5</v>
      </c>
      <c r="AR149" s="3">
        <v>6.08</v>
      </c>
      <c r="AS149" s="3">
        <v>3.82</v>
      </c>
      <c r="AT149" s="3">
        <v>1.3</v>
      </c>
      <c r="AU149" s="1" t="s">
        <v>98</v>
      </c>
      <c r="AV149" s="1" t="s">
        <v>98</v>
      </c>
      <c r="AW149" s="1" t="s">
        <v>98</v>
      </c>
      <c r="AX149" s="14">
        <v>0.56999999999999995</v>
      </c>
      <c r="AY149" s="3">
        <v>1.89</v>
      </c>
      <c r="AZ149" s="1" t="s">
        <v>98</v>
      </c>
      <c r="BA149" s="1" t="s">
        <v>98</v>
      </c>
      <c r="BB149" s="1" t="s">
        <v>98</v>
      </c>
      <c r="BC149" s="1" t="s">
        <v>98</v>
      </c>
      <c r="BD149" s="1" t="s">
        <v>98</v>
      </c>
      <c r="BE149" s="1" t="s">
        <v>98</v>
      </c>
      <c r="BF149" s="1" t="s">
        <v>98</v>
      </c>
      <c r="BG149" s="3">
        <v>4.4400000000000004</v>
      </c>
      <c r="BH149" s="14">
        <v>0.64</v>
      </c>
      <c r="BI149" s="1" t="s">
        <v>98</v>
      </c>
      <c r="BJ149" s="4" t="s">
        <v>98</v>
      </c>
      <c r="BK149" s="4" t="s">
        <v>98</v>
      </c>
      <c r="BL149" s="4" t="s">
        <v>98</v>
      </c>
      <c r="BM149" s="4" t="s">
        <v>98</v>
      </c>
      <c r="BN149" s="4" t="s">
        <v>98</v>
      </c>
      <c r="BO149" s="4" t="s">
        <v>98</v>
      </c>
      <c r="BP149" s="4" t="s">
        <v>98</v>
      </c>
      <c r="BQ149" s="4" t="s">
        <v>98</v>
      </c>
      <c r="BR149" s="4" t="s">
        <v>98</v>
      </c>
      <c r="BS149" s="4" t="s">
        <v>98</v>
      </c>
      <c r="BT149" s="4" t="s">
        <v>98</v>
      </c>
      <c r="BU149" s="4" t="s">
        <v>98</v>
      </c>
      <c r="BV149" s="4" t="s">
        <v>98</v>
      </c>
      <c r="BW149" s="35" t="s">
        <v>98</v>
      </c>
      <c r="BX149" s="35" t="s">
        <v>98</v>
      </c>
      <c r="BY149" s="2">
        <v>26.8</v>
      </c>
      <c r="BZ149" s="1" t="s">
        <v>98</v>
      </c>
      <c r="CA149" s="2">
        <v>33.299999999999997</v>
      </c>
      <c r="CB149" s="2">
        <v>27.3</v>
      </c>
      <c r="CC149" s="2">
        <v>33.9</v>
      </c>
      <c r="CD149" s="1" t="s">
        <v>98</v>
      </c>
      <c r="CE149" s="11">
        <v>3.5</v>
      </c>
      <c r="CF149" s="1" t="s">
        <v>98</v>
      </c>
      <c r="CG149" s="4">
        <f>Beams!$B$11/F149</f>
        <v>1527.1739130434783</v>
      </c>
      <c r="CH149" s="4">
        <f>Beams!$B$9/AO149</f>
        <v>1050.4672897196263</v>
      </c>
      <c r="CI149" s="4">
        <f>Beams!$C$9/AS149</f>
        <v>2942.4083769633507</v>
      </c>
      <c r="CJ149" s="4">
        <f>1.5*Beams!$B$8/(L149*T149)</f>
        <v>4826.0365530763829</v>
      </c>
      <c r="CK149" s="45">
        <f xml:space="preserve"> 1.5*Beams!$C$8/((G149-T149)*Q149)</f>
        <v>4497.5591538399976</v>
      </c>
      <c r="CL149" s="4">
        <f>Beams!$B$12*T149/AX149</f>
        <v>10549.824561403511</v>
      </c>
      <c r="CM149" s="4">
        <f>Beams!$B$12*Q149/AX149</f>
        <v>7493.3333333333339</v>
      </c>
      <c r="CN149" s="4">
        <f t="shared" si="4"/>
        <v>20838.407535766852</v>
      </c>
      <c r="CO149" s="4">
        <f t="shared" si="5"/>
        <v>16112.268484693315</v>
      </c>
      <c r="CP149" s="4"/>
      <c r="CQ149" s="3">
        <f>MIN(Beams!$B$21:$B$22)/MAX(CN149:CP149)-1</f>
        <v>-4.0233762312586352E-2</v>
      </c>
    </row>
    <row r="150" spans="1:95" x14ac:dyDescent="0.55000000000000004">
      <c r="A150" s="1" t="s">
        <v>680</v>
      </c>
      <c r="B150" s="1" t="s">
        <v>827</v>
      </c>
      <c r="C150" s="1" t="s">
        <v>827</v>
      </c>
      <c r="D150" s="1" t="s">
        <v>100</v>
      </c>
      <c r="E150" s="2">
        <v>22</v>
      </c>
      <c r="F150" s="3">
        <v>6.49</v>
      </c>
      <c r="G150" s="2">
        <v>10.3</v>
      </c>
      <c r="H150" s="11">
        <v>10.25</v>
      </c>
      <c r="I150" s="1" t="s">
        <v>98</v>
      </c>
      <c r="J150" s="1" t="s">
        <v>98</v>
      </c>
      <c r="K150" s="1" t="s">
        <v>98</v>
      </c>
      <c r="L150" s="3">
        <v>6.5</v>
      </c>
      <c r="M150" s="11">
        <v>6.5</v>
      </c>
      <c r="N150" s="11" t="s">
        <v>98</v>
      </c>
      <c r="O150" s="1" t="s">
        <v>98</v>
      </c>
      <c r="P150" s="1" t="s">
        <v>98</v>
      </c>
      <c r="Q150" s="14">
        <v>0.35</v>
      </c>
      <c r="R150" s="11">
        <v>0.375</v>
      </c>
      <c r="S150" s="13">
        <v>0.1875</v>
      </c>
      <c r="T150" s="14">
        <v>0.45</v>
      </c>
      <c r="U150" s="13">
        <v>0.4375</v>
      </c>
      <c r="V150" s="1" t="s">
        <v>98</v>
      </c>
      <c r="W150" s="1" t="s">
        <v>98</v>
      </c>
      <c r="X150" s="1" t="s">
        <v>98</v>
      </c>
      <c r="Y150" s="14">
        <v>0.95</v>
      </c>
      <c r="Z150" s="13">
        <v>1.125</v>
      </c>
      <c r="AA150" s="13" t="s">
        <v>98</v>
      </c>
      <c r="AB150" s="1" t="s">
        <v>98</v>
      </c>
      <c r="AC150" s="3">
        <v>2.98</v>
      </c>
      <c r="AD150" s="1" t="s">
        <v>98</v>
      </c>
      <c r="AE150" s="1" t="s">
        <v>98</v>
      </c>
      <c r="AF150" s="3">
        <v>1.06</v>
      </c>
      <c r="AG150" s="3">
        <v>7.22</v>
      </c>
      <c r="AH150" s="1" t="s">
        <v>98</v>
      </c>
      <c r="AI150" s="1" t="s">
        <v>98</v>
      </c>
      <c r="AJ150" s="1" t="s">
        <v>98</v>
      </c>
      <c r="AK150" s="1" t="s">
        <v>98</v>
      </c>
      <c r="AL150" s="2">
        <v>29.4</v>
      </c>
      <c r="AM150" s="2">
        <v>71.099999999999994</v>
      </c>
      <c r="AN150" s="2">
        <v>17.600000000000001</v>
      </c>
      <c r="AO150" s="3">
        <v>9.68</v>
      </c>
      <c r="AP150" s="3">
        <v>3.31</v>
      </c>
      <c r="AQ150" s="2">
        <v>10.3</v>
      </c>
      <c r="AR150" s="3">
        <v>5.07</v>
      </c>
      <c r="AS150" s="3">
        <v>3.18</v>
      </c>
      <c r="AT150" s="3">
        <v>1.26</v>
      </c>
      <c r="AU150" s="1" t="s">
        <v>98</v>
      </c>
      <c r="AV150" s="1" t="s">
        <v>98</v>
      </c>
      <c r="AW150" s="1" t="s">
        <v>98</v>
      </c>
      <c r="AX150" s="14">
        <v>0.38300000000000001</v>
      </c>
      <c r="AY150" s="3">
        <v>1.4</v>
      </c>
      <c r="AZ150" s="1" t="s">
        <v>98</v>
      </c>
      <c r="BA150" s="1" t="s">
        <v>98</v>
      </c>
      <c r="BB150" s="1" t="s">
        <v>98</v>
      </c>
      <c r="BC150" s="1" t="s">
        <v>98</v>
      </c>
      <c r="BD150" s="1" t="s">
        <v>98</v>
      </c>
      <c r="BE150" s="1" t="s">
        <v>98</v>
      </c>
      <c r="BF150" s="1" t="s">
        <v>98</v>
      </c>
      <c r="BG150" s="3">
        <v>4.49</v>
      </c>
      <c r="BH150" s="14">
        <v>0.623</v>
      </c>
      <c r="BI150" s="1" t="s">
        <v>98</v>
      </c>
      <c r="BJ150" s="4" t="s">
        <v>98</v>
      </c>
      <c r="BK150" s="4" t="s">
        <v>98</v>
      </c>
      <c r="BL150" s="4" t="s">
        <v>98</v>
      </c>
      <c r="BM150" s="4" t="s">
        <v>98</v>
      </c>
      <c r="BN150" s="4" t="s">
        <v>98</v>
      </c>
      <c r="BO150" s="4" t="s">
        <v>98</v>
      </c>
      <c r="BP150" s="4" t="s">
        <v>98</v>
      </c>
      <c r="BQ150" s="4" t="s">
        <v>98</v>
      </c>
      <c r="BR150" s="4" t="s">
        <v>98</v>
      </c>
      <c r="BS150" s="4" t="s">
        <v>98</v>
      </c>
      <c r="BT150" s="4" t="s">
        <v>98</v>
      </c>
      <c r="BU150" s="4" t="s">
        <v>98</v>
      </c>
      <c r="BV150" s="4" t="s">
        <v>98</v>
      </c>
      <c r="BW150" s="35" t="s">
        <v>98</v>
      </c>
      <c r="BX150" s="35" t="s">
        <v>98</v>
      </c>
      <c r="BY150" s="2">
        <v>26.6</v>
      </c>
      <c r="BZ150" s="1" t="s">
        <v>98</v>
      </c>
      <c r="CA150" s="2">
        <v>33.1</v>
      </c>
      <c r="CB150" s="2">
        <v>27.1</v>
      </c>
      <c r="CC150" s="1">
        <v>33.6</v>
      </c>
      <c r="CD150" s="1" t="s">
        <v>98</v>
      </c>
      <c r="CE150" s="11">
        <v>3.5</v>
      </c>
      <c r="CF150" s="1" t="s">
        <v>98</v>
      </c>
      <c r="CG150" s="4">
        <f>Beams!$B$11/F150</f>
        <v>1731.8952234206472</v>
      </c>
      <c r="CH150" s="4">
        <f>Beams!$B$9/AO150</f>
        <v>1161.1570247933885</v>
      </c>
      <c r="CI150" s="4">
        <f>Beams!$C$9/AS150</f>
        <v>3534.5911949685533</v>
      </c>
      <c r="CJ150" s="4">
        <f>1.5*Beams!$B$8/(L150*T150)</f>
        <v>5764.1025641025635</v>
      </c>
      <c r="CK150" s="45">
        <f xml:space="preserve"> 1.5*Beams!$C$8/((G150-T150)*Q150)</f>
        <v>4890.5003625815807</v>
      </c>
      <c r="CL150" s="4">
        <f>Beams!$B$12*T150/AX150</f>
        <v>13206.266318537859</v>
      </c>
      <c r="CM150" s="4">
        <f>Beams!$B$12*Q150/AX150</f>
        <v>10271.540469973888</v>
      </c>
      <c r="CN150" s="4">
        <f t="shared" si="4"/>
        <v>25772.187442466187</v>
      </c>
      <c r="CO150" s="4">
        <f t="shared" si="5"/>
        <v>20726.292782377994</v>
      </c>
      <c r="CP150" s="4"/>
      <c r="CQ150" s="3">
        <f>MIN(Beams!$B$21:$B$22)/MAX(CN150:CP150)-1</f>
        <v>-0.2239696360796698</v>
      </c>
    </row>
    <row r="151" spans="1:95" x14ac:dyDescent="0.55000000000000004">
      <c r="A151" s="1" t="s">
        <v>680</v>
      </c>
      <c r="B151" s="1" t="s">
        <v>828</v>
      </c>
      <c r="C151" s="1" t="s">
        <v>828</v>
      </c>
      <c r="D151" s="1" t="s">
        <v>100</v>
      </c>
      <c r="E151" s="2">
        <v>155.5</v>
      </c>
      <c r="F151" s="2">
        <v>45.8</v>
      </c>
      <c r="G151" s="2">
        <v>11.2</v>
      </c>
      <c r="H151" s="11">
        <v>11.125</v>
      </c>
      <c r="I151" s="1" t="s">
        <v>98</v>
      </c>
      <c r="J151" s="1" t="s">
        <v>98</v>
      </c>
      <c r="K151" s="1" t="s">
        <v>98</v>
      </c>
      <c r="L151" s="2">
        <v>12</v>
      </c>
      <c r="M151" s="11">
        <v>12</v>
      </c>
      <c r="N151" s="11" t="s">
        <v>98</v>
      </c>
      <c r="O151" s="1" t="s">
        <v>98</v>
      </c>
      <c r="P151" s="1" t="s">
        <v>98</v>
      </c>
      <c r="Q151" s="3">
        <v>1.52</v>
      </c>
      <c r="R151" s="11">
        <v>1.5</v>
      </c>
      <c r="S151" s="13">
        <v>0.75</v>
      </c>
      <c r="T151" s="3">
        <v>2.74</v>
      </c>
      <c r="U151" s="13">
        <v>2.75</v>
      </c>
      <c r="V151" s="1" t="s">
        <v>98</v>
      </c>
      <c r="W151" s="1" t="s">
        <v>98</v>
      </c>
      <c r="X151" s="1" t="s">
        <v>98</v>
      </c>
      <c r="Y151" s="3">
        <v>3.24</v>
      </c>
      <c r="Z151" s="18">
        <v>3.5625</v>
      </c>
      <c r="AA151" s="13" t="s">
        <v>98</v>
      </c>
      <c r="AB151" s="1" t="s">
        <v>98</v>
      </c>
      <c r="AC151" s="3">
        <v>2.93</v>
      </c>
      <c r="AD151" s="1" t="s">
        <v>98</v>
      </c>
      <c r="AE151" s="1" t="s">
        <v>98</v>
      </c>
      <c r="AF151" s="3">
        <v>1.91</v>
      </c>
      <c r="AG151" s="3">
        <v>2.19</v>
      </c>
      <c r="AH151" s="1" t="s">
        <v>98</v>
      </c>
      <c r="AI151" s="1" t="s">
        <v>98</v>
      </c>
      <c r="AJ151" s="1" t="s">
        <v>98</v>
      </c>
      <c r="AK151" s="1" t="s">
        <v>98</v>
      </c>
      <c r="AL151" s="3">
        <v>7.37</v>
      </c>
      <c r="AM151" s="1">
        <v>383</v>
      </c>
      <c r="AN151" s="2">
        <v>90.6</v>
      </c>
      <c r="AO151" s="2">
        <v>46.6</v>
      </c>
      <c r="AP151" s="3">
        <v>2.89</v>
      </c>
      <c r="AQ151" s="1">
        <v>398</v>
      </c>
      <c r="AR151" s="1">
        <v>104</v>
      </c>
      <c r="AS151" s="2">
        <v>66.2</v>
      </c>
      <c r="AT151" s="3">
        <v>2.95</v>
      </c>
      <c r="AU151" s="1" t="s">
        <v>98</v>
      </c>
      <c r="AV151" s="1" t="s">
        <v>98</v>
      </c>
      <c r="AW151" s="1" t="s">
        <v>98</v>
      </c>
      <c r="AX151" s="2">
        <v>87.2</v>
      </c>
      <c r="AY151" s="1">
        <v>339</v>
      </c>
      <c r="AZ151" s="1" t="s">
        <v>98</v>
      </c>
      <c r="BA151" s="1" t="s">
        <v>98</v>
      </c>
      <c r="BB151" s="1" t="s">
        <v>98</v>
      </c>
      <c r="BC151" s="1" t="s">
        <v>98</v>
      </c>
      <c r="BD151" s="1" t="s">
        <v>98</v>
      </c>
      <c r="BE151" s="1" t="s">
        <v>98</v>
      </c>
      <c r="BF151" s="1" t="s">
        <v>98</v>
      </c>
      <c r="BG151" s="3">
        <v>4.41</v>
      </c>
      <c r="BH151" s="14">
        <v>0.875</v>
      </c>
      <c r="BI151" s="1" t="s">
        <v>98</v>
      </c>
      <c r="BJ151" s="4" t="s">
        <v>98</v>
      </c>
      <c r="BK151" s="4" t="s">
        <v>98</v>
      </c>
      <c r="BL151" s="4" t="s">
        <v>98</v>
      </c>
      <c r="BM151" s="4" t="s">
        <v>98</v>
      </c>
      <c r="BN151" s="4" t="s">
        <v>98</v>
      </c>
      <c r="BO151" s="4" t="s">
        <v>98</v>
      </c>
      <c r="BP151" s="4" t="s">
        <v>98</v>
      </c>
      <c r="BQ151" s="4" t="s">
        <v>98</v>
      </c>
      <c r="BR151" s="4" t="s">
        <v>98</v>
      </c>
      <c r="BS151" s="4" t="s">
        <v>98</v>
      </c>
      <c r="BT151" s="4" t="s">
        <v>98</v>
      </c>
      <c r="BU151" s="4" t="s">
        <v>98</v>
      </c>
      <c r="BV151" s="4" t="s">
        <v>98</v>
      </c>
      <c r="BW151" s="35" t="s">
        <v>98</v>
      </c>
      <c r="BX151" s="35" t="s">
        <v>98</v>
      </c>
      <c r="BY151" s="2">
        <v>33.700000000000003</v>
      </c>
      <c r="BZ151" s="1" t="s">
        <v>98</v>
      </c>
      <c r="CA151" s="2">
        <v>45.7</v>
      </c>
      <c r="CB151" s="2">
        <v>34.4</v>
      </c>
      <c r="CC151" s="1">
        <v>46.4</v>
      </c>
      <c r="CD151" s="1" t="s">
        <v>98</v>
      </c>
      <c r="CE151" s="11">
        <v>5.5</v>
      </c>
      <c r="CF151" s="1" t="s">
        <v>98</v>
      </c>
      <c r="CG151" s="4">
        <f>Beams!$B$11/F151</f>
        <v>245.41484716157206</v>
      </c>
      <c r="CH151" s="4">
        <f>Beams!$B$9/AO151</f>
        <v>241.2017167381974</v>
      </c>
      <c r="CI151" s="4">
        <f>Beams!$C$9/AS151</f>
        <v>169.78851963746223</v>
      </c>
      <c r="CJ151" s="4">
        <f>1.5*Beams!$B$8/(L151*T151)</f>
        <v>512.77372262773724</v>
      </c>
      <c r="CK151" s="45">
        <f xml:space="preserve"> 1.5*Beams!$C$8/((G151-T151)*Q151)</f>
        <v>1311.1235535647629</v>
      </c>
      <c r="CL151" s="4">
        <f>Beams!$B$12*T151/AX151</f>
        <v>353.18348623853211</v>
      </c>
      <c r="CM151" s="4">
        <f>Beams!$B$12*Q151/AX151</f>
        <v>195.92660550458714</v>
      </c>
      <c r="CN151" s="4">
        <f t="shared" si="4"/>
        <v>1262.495160545518</v>
      </c>
      <c r="CO151" s="4">
        <f t="shared" si="5"/>
        <v>2388.1298658289179</v>
      </c>
      <c r="CP151" s="4"/>
      <c r="CQ151" s="3">
        <f>MIN(Beams!$B$21:$B$22)/MAX(CN151:CP151)-1</f>
        <v>7.3747539387092829</v>
      </c>
    </row>
    <row r="152" spans="1:95" x14ac:dyDescent="0.55000000000000004">
      <c r="A152" s="1" t="s">
        <v>680</v>
      </c>
      <c r="B152" s="1" t="s">
        <v>829</v>
      </c>
      <c r="C152" s="1" t="s">
        <v>829</v>
      </c>
      <c r="D152" s="1" t="s">
        <v>100</v>
      </c>
      <c r="E152" s="2">
        <v>141.5</v>
      </c>
      <c r="F152" s="2">
        <v>41.7</v>
      </c>
      <c r="G152" s="2">
        <v>10.9</v>
      </c>
      <c r="H152" s="11">
        <v>10.875</v>
      </c>
      <c r="I152" s="1" t="s">
        <v>98</v>
      </c>
      <c r="J152" s="1" t="s">
        <v>98</v>
      </c>
      <c r="K152" s="1" t="s">
        <v>98</v>
      </c>
      <c r="L152" s="2">
        <v>11.9</v>
      </c>
      <c r="M152" s="11">
        <v>11.875</v>
      </c>
      <c r="N152" s="11" t="s">
        <v>98</v>
      </c>
      <c r="O152" s="1" t="s">
        <v>98</v>
      </c>
      <c r="P152" s="1" t="s">
        <v>98</v>
      </c>
      <c r="Q152" s="3">
        <v>1.4</v>
      </c>
      <c r="R152" s="11">
        <v>1.375</v>
      </c>
      <c r="S152" s="13">
        <v>0.6875</v>
      </c>
      <c r="T152" s="3">
        <v>2.5</v>
      </c>
      <c r="U152" s="13">
        <v>2.5</v>
      </c>
      <c r="V152" s="1" t="s">
        <v>98</v>
      </c>
      <c r="W152" s="1" t="s">
        <v>98</v>
      </c>
      <c r="X152" s="1" t="s">
        <v>98</v>
      </c>
      <c r="Y152" s="3">
        <v>3</v>
      </c>
      <c r="Z152" s="18">
        <v>3.375</v>
      </c>
      <c r="AA152" s="13" t="s">
        <v>98</v>
      </c>
      <c r="AB152" s="1" t="s">
        <v>98</v>
      </c>
      <c r="AC152" s="3">
        <v>2.8</v>
      </c>
      <c r="AD152" s="1" t="s">
        <v>98</v>
      </c>
      <c r="AE152" s="1" t="s">
        <v>98</v>
      </c>
      <c r="AF152" s="3">
        <v>1.75</v>
      </c>
      <c r="AG152" s="3">
        <v>2.38</v>
      </c>
      <c r="AH152" s="1" t="s">
        <v>98</v>
      </c>
      <c r="AI152" s="1" t="s">
        <v>98</v>
      </c>
      <c r="AJ152" s="1" t="s">
        <v>98</v>
      </c>
      <c r="AK152" s="1" t="s">
        <v>98</v>
      </c>
      <c r="AL152" s="3">
        <v>7.79</v>
      </c>
      <c r="AM152" s="1">
        <v>337</v>
      </c>
      <c r="AN152" s="2">
        <v>80.2</v>
      </c>
      <c r="AO152" s="2">
        <v>41.5</v>
      </c>
      <c r="AP152" s="3">
        <v>2.85</v>
      </c>
      <c r="AQ152" s="1">
        <v>352</v>
      </c>
      <c r="AR152" s="2">
        <v>92.5</v>
      </c>
      <c r="AS152" s="2">
        <v>59.2</v>
      </c>
      <c r="AT152" s="3">
        <v>2.91</v>
      </c>
      <c r="AU152" s="1" t="s">
        <v>98</v>
      </c>
      <c r="AV152" s="1" t="s">
        <v>98</v>
      </c>
      <c r="AW152" s="1" t="s">
        <v>98</v>
      </c>
      <c r="AX152" s="2">
        <v>66.5</v>
      </c>
      <c r="AY152" s="1">
        <v>251</v>
      </c>
      <c r="AZ152" s="1" t="s">
        <v>98</v>
      </c>
      <c r="BA152" s="1" t="s">
        <v>98</v>
      </c>
      <c r="BB152" s="1" t="s">
        <v>98</v>
      </c>
      <c r="BC152" s="1" t="s">
        <v>98</v>
      </c>
      <c r="BD152" s="1" t="s">
        <v>98</v>
      </c>
      <c r="BE152" s="1" t="s">
        <v>98</v>
      </c>
      <c r="BF152" s="1" t="s">
        <v>98</v>
      </c>
      <c r="BG152" s="3">
        <v>4.3600000000000003</v>
      </c>
      <c r="BH152" s="14">
        <v>0.873</v>
      </c>
      <c r="BI152" s="1" t="s">
        <v>98</v>
      </c>
      <c r="BJ152" s="4" t="s">
        <v>98</v>
      </c>
      <c r="BK152" s="4" t="s">
        <v>98</v>
      </c>
      <c r="BL152" s="4" t="s">
        <v>98</v>
      </c>
      <c r="BM152" s="4" t="s">
        <v>98</v>
      </c>
      <c r="BN152" s="4" t="s">
        <v>98</v>
      </c>
      <c r="BO152" s="4" t="s">
        <v>98</v>
      </c>
      <c r="BP152" s="4" t="s">
        <v>98</v>
      </c>
      <c r="BQ152" s="4" t="s">
        <v>98</v>
      </c>
      <c r="BR152" s="4" t="s">
        <v>98</v>
      </c>
      <c r="BS152" s="4" t="s">
        <v>98</v>
      </c>
      <c r="BT152" s="4" t="s">
        <v>98</v>
      </c>
      <c r="BU152" s="4" t="s">
        <v>98</v>
      </c>
      <c r="BV152" s="4" t="s">
        <v>98</v>
      </c>
      <c r="BW152" s="35" t="s">
        <v>98</v>
      </c>
      <c r="BX152" s="35" t="s">
        <v>98</v>
      </c>
      <c r="BY152" s="2">
        <v>33</v>
      </c>
      <c r="BZ152" s="1" t="s">
        <v>98</v>
      </c>
      <c r="CA152" s="2">
        <v>44.9</v>
      </c>
      <c r="CB152" s="2">
        <v>33.700000000000003</v>
      </c>
      <c r="CC152" s="1">
        <v>45.6</v>
      </c>
      <c r="CD152" s="1" t="s">
        <v>98</v>
      </c>
      <c r="CE152" s="11">
        <v>5.5</v>
      </c>
      <c r="CF152" s="1" t="s">
        <v>98</v>
      </c>
      <c r="CG152" s="4">
        <f>Beams!$B$11/F152</f>
        <v>269.54436450839324</v>
      </c>
      <c r="CH152" s="4">
        <f>Beams!$B$9/AO152</f>
        <v>270.84337349397589</v>
      </c>
      <c r="CI152" s="4">
        <f>Beams!$C$9/AS152</f>
        <v>189.86486486486484</v>
      </c>
      <c r="CJ152" s="4">
        <f>1.5*Beams!$B$8/(L152*T152)</f>
        <v>566.72268907563023</v>
      </c>
      <c r="CK152" s="45">
        <f xml:space="preserve"> 1.5*Beams!$C$8/((G152-T152)*Q152)</f>
        <v>1433.6734693877552</v>
      </c>
      <c r="CL152" s="4">
        <f>Beams!$B$12*T152/AX152</f>
        <v>422.55639097744358</v>
      </c>
      <c r="CM152" s="4">
        <f>Beams!$B$12*Q152/AX152</f>
        <v>236.63157894736838</v>
      </c>
      <c r="CN152" s="4">
        <f t="shared" si="4"/>
        <v>1425.6417479862735</v>
      </c>
      <c r="CO152" s="4">
        <f t="shared" si="5"/>
        <v>2620.5936783367833</v>
      </c>
      <c r="CP152" s="4"/>
      <c r="CQ152" s="3">
        <f>MIN(Beams!$B$21:$B$22)/MAX(CN152:CP152)-1</f>
        <v>6.6318584469353654</v>
      </c>
    </row>
    <row r="153" spans="1:95" x14ac:dyDescent="0.55000000000000004">
      <c r="A153" s="1" t="s">
        <v>680</v>
      </c>
      <c r="B153" s="1" t="s">
        <v>830</v>
      </c>
      <c r="C153" s="1" t="s">
        <v>830</v>
      </c>
      <c r="D153" s="1" t="s">
        <v>100</v>
      </c>
      <c r="E153" s="4">
        <v>129</v>
      </c>
      <c r="F153" s="2">
        <v>38</v>
      </c>
      <c r="G153" s="2">
        <v>10.7</v>
      </c>
      <c r="H153" s="11">
        <v>10.625</v>
      </c>
      <c r="I153" s="1" t="s">
        <v>98</v>
      </c>
      <c r="J153" s="1" t="s">
        <v>98</v>
      </c>
      <c r="K153" s="1" t="s">
        <v>98</v>
      </c>
      <c r="L153" s="2">
        <v>11.8</v>
      </c>
      <c r="M153" s="11">
        <v>11.75</v>
      </c>
      <c r="N153" s="11" t="s">
        <v>98</v>
      </c>
      <c r="O153" s="1" t="s">
        <v>98</v>
      </c>
      <c r="P153" s="1" t="s">
        <v>98</v>
      </c>
      <c r="Q153" s="3">
        <v>1.28</v>
      </c>
      <c r="R153" s="11">
        <v>1.25</v>
      </c>
      <c r="S153" s="13">
        <v>0.625</v>
      </c>
      <c r="T153" s="3">
        <v>2.2999999999999998</v>
      </c>
      <c r="U153" s="13">
        <v>2.3125</v>
      </c>
      <c r="V153" s="1" t="s">
        <v>98</v>
      </c>
      <c r="W153" s="1" t="s">
        <v>98</v>
      </c>
      <c r="X153" s="1" t="s">
        <v>98</v>
      </c>
      <c r="Y153" s="3">
        <v>2.7</v>
      </c>
      <c r="Z153" s="18">
        <v>3.1875</v>
      </c>
      <c r="AA153" s="13" t="s">
        <v>98</v>
      </c>
      <c r="AB153" s="1" t="s">
        <v>98</v>
      </c>
      <c r="AC153" s="3">
        <v>2.68</v>
      </c>
      <c r="AD153" s="1" t="s">
        <v>98</v>
      </c>
      <c r="AE153" s="1" t="s">
        <v>98</v>
      </c>
      <c r="AF153" s="3">
        <v>1.61</v>
      </c>
      <c r="AG153" s="3">
        <v>2.56</v>
      </c>
      <c r="AH153" s="1" t="s">
        <v>98</v>
      </c>
      <c r="AI153" s="1" t="s">
        <v>98</v>
      </c>
      <c r="AJ153" s="1" t="s">
        <v>98</v>
      </c>
      <c r="AK153" s="1" t="s">
        <v>98</v>
      </c>
      <c r="AL153" s="3">
        <v>8.36</v>
      </c>
      <c r="AM153" s="1">
        <v>298</v>
      </c>
      <c r="AN153" s="2">
        <v>71</v>
      </c>
      <c r="AO153" s="2">
        <v>37</v>
      </c>
      <c r="AP153" s="3">
        <v>2.8</v>
      </c>
      <c r="AQ153" s="1">
        <v>314</v>
      </c>
      <c r="AR153" s="2">
        <v>83.1</v>
      </c>
      <c r="AS153" s="2">
        <v>53.4</v>
      </c>
      <c r="AT153" s="3">
        <v>2.88</v>
      </c>
      <c r="AU153" s="1" t="s">
        <v>98</v>
      </c>
      <c r="AV153" s="1" t="s">
        <v>98</v>
      </c>
      <c r="AW153" s="1" t="s">
        <v>98</v>
      </c>
      <c r="AX153" s="2">
        <v>51.1</v>
      </c>
      <c r="AY153" s="1">
        <v>189</v>
      </c>
      <c r="AZ153" s="1" t="s">
        <v>98</v>
      </c>
      <c r="BA153" s="1" t="s">
        <v>98</v>
      </c>
      <c r="BB153" s="1" t="s">
        <v>98</v>
      </c>
      <c r="BC153" s="1" t="s">
        <v>98</v>
      </c>
      <c r="BD153" s="1" t="s">
        <v>98</v>
      </c>
      <c r="BE153" s="1" t="s">
        <v>98</v>
      </c>
      <c r="BF153" s="1" t="s">
        <v>98</v>
      </c>
      <c r="BG153" s="3">
        <v>4.3</v>
      </c>
      <c r="BH153" s="14">
        <v>0.874</v>
      </c>
      <c r="BI153" s="1" t="s">
        <v>98</v>
      </c>
      <c r="BJ153" s="4" t="s">
        <v>98</v>
      </c>
      <c r="BK153" s="4" t="s">
        <v>98</v>
      </c>
      <c r="BL153" s="4" t="s">
        <v>98</v>
      </c>
      <c r="BM153" s="4" t="s">
        <v>98</v>
      </c>
      <c r="BN153" s="4" t="s">
        <v>98</v>
      </c>
      <c r="BO153" s="4" t="s">
        <v>98</v>
      </c>
      <c r="BP153" s="4" t="s">
        <v>98</v>
      </c>
      <c r="BQ153" s="4" t="s">
        <v>98</v>
      </c>
      <c r="BR153" s="4" t="s">
        <v>98</v>
      </c>
      <c r="BS153" s="4" t="s">
        <v>98</v>
      </c>
      <c r="BT153" s="4" t="s">
        <v>98</v>
      </c>
      <c r="BU153" s="4" t="s">
        <v>98</v>
      </c>
      <c r="BV153" s="4" t="s">
        <v>98</v>
      </c>
      <c r="BW153" s="35" t="s">
        <v>98</v>
      </c>
      <c r="BX153" s="35" t="s">
        <v>98</v>
      </c>
      <c r="BY153" s="2">
        <v>32.5</v>
      </c>
      <c r="BZ153" s="1" t="s">
        <v>98</v>
      </c>
      <c r="CA153" s="2">
        <v>44.3</v>
      </c>
      <c r="CB153" s="2">
        <v>33.200000000000003</v>
      </c>
      <c r="CC153" s="2">
        <v>45</v>
      </c>
      <c r="CD153" s="1" t="s">
        <v>98</v>
      </c>
      <c r="CE153" s="11">
        <v>5.5</v>
      </c>
      <c r="CF153" s="1" t="s">
        <v>98</v>
      </c>
      <c r="CG153" s="4">
        <f>Beams!$B$11/F153</f>
        <v>295.78947368421052</v>
      </c>
      <c r="CH153" s="4">
        <f>Beams!$B$9/AO153</f>
        <v>303.7837837837838</v>
      </c>
      <c r="CI153" s="4">
        <f>Beams!$C$9/AS153</f>
        <v>210.48689138576779</v>
      </c>
      <c r="CJ153" s="4">
        <f>1.5*Beams!$B$8/(L153*T153)</f>
        <v>621.22328666175383</v>
      </c>
      <c r="CK153" s="45">
        <f xml:space="preserve"> 1.5*Beams!$C$8/((G153-T153)*Q153)</f>
        <v>1568.0803571428573</v>
      </c>
      <c r="CL153" s="4">
        <f>Beams!$B$12*T153/AX153</f>
        <v>505.90998043052826</v>
      </c>
      <c r="CM153" s="4">
        <f>Beams!$B$12*Q153/AX153</f>
        <v>281.54990215264189</v>
      </c>
      <c r="CN153" s="4">
        <f t="shared" si="4"/>
        <v>1606.7941017227834</v>
      </c>
      <c r="CO153" s="4">
        <f t="shared" si="5"/>
        <v>2875.8714342507174</v>
      </c>
      <c r="CP153" s="4"/>
      <c r="CQ153" s="3">
        <f>MIN(Beams!$B$21:$B$22)/MAX(CN153:CP153)-1</f>
        <v>5.9544138036931482</v>
      </c>
    </row>
    <row r="154" spans="1:95" x14ac:dyDescent="0.55000000000000004">
      <c r="A154" s="1" t="s">
        <v>680</v>
      </c>
      <c r="B154" s="1" t="s">
        <v>831</v>
      </c>
      <c r="C154" s="1" t="s">
        <v>831</v>
      </c>
      <c r="D154" s="1" t="s">
        <v>100</v>
      </c>
      <c r="E154" s="4">
        <v>117</v>
      </c>
      <c r="F154" s="2">
        <v>34.299999999999997</v>
      </c>
      <c r="G154" s="2">
        <v>10.5</v>
      </c>
      <c r="H154" s="11">
        <v>10.5</v>
      </c>
      <c r="I154" s="1" t="s">
        <v>98</v>
      </c>
      <c r="J154" s="1" t="s">
        <v>98</v>
      </c>
      <c r="K154" s="1" t="s">
        <v>98</v>
      </c>
      <c r="L154" s="2">
        <v>11.7</v>
      </c>
      <c r="M154" s="11">
        <v>11.625</v>
      </c>
      <c r="N154" s="11" t="s">
        <v>98</v>
      </c>
      <c r="O154" s="1" t="s">
        <v>98</v>
      </c>
      <c r="P154" s="1" t="s">
        <v>98</v>
      </c>
      <c r="Q154" s="3">
        <v>1.1599999999999999</v>
      </c>
      <c r="R154" s="11">
        <v>1.1875</v>
      </c>
      <c r="S154" s="13">
        <v>0.625</v>
      </c>
      <c r="T154" s="3">
        <v>2.11</v>
      </c>
      <c r="U154" s="13">
        <v>2.125</v>
      </c>
      <c r="V154" s="1" t="s">
        <v>98</v>
      </c>
      <c r="W154" s="1" t="s">
        <v>98</v>
      </c>
      <c r="X154" s="1" t="s">
        <v>98</v>
      </c>
      <c r="Y154" s="3">
        <v>2.5099999999999998</v>
      </c>
      <c r="Z154" s="18">
        <v>3</v>
      </c>
      <c r="AA154" s="13" t="s">
        <v>98</v>
      </c>
      <c r="AB154" s="1" t="s">
        <v>98</v>
      </c>
      <c r="AC154" s="3">
        <v>2.5499999999999998</v>
      </c>
      <c r="AD154" s="1" t="s">
        <v>98</v>
      </c>
      <c r="AE154" s="1" t="s">
        <v>98</v>
      </c>
      <c r="AF154" s="3">
        <v>1.48</v>
      </c>
      <c r="AG154" s="3">
        <v>2.76</v>
      </c>
      <c r="AH154" s="1" t="s">
        <v>98</v>
      </c>
      <c r="AI154" s="1" t="s">
        <v>98</v>
      </c>
      <c r="AJ154" s="1" t="s">
        <v>98</v>
      </c>
      <c r="AK154" s="1" t="s">
        <v>98</v>
      </c>
      <c r="AL154" s="3">
        <v>9.0500000000000007</v>
      </c>
      <c r="AM154" s="1">
        <v>261</v>
      </c>
      <c r="AN154" s="2">
        <v>62.4</v>
      </c>
      <c r="AO154" s="2">
        <v>32.700000000000003</v>
      </c>
      <c r="AP154" s="3">
        <v>2.75</v>
      </c>
      <c r="AQ154" s="1">
        <v>279</v>
      </c>
      <c r="AR154" s="2">
        <v>74.400000000000006</v>
      </c>
      <c r="AS154" s="2">
        <v>47.9</v>
      </c>
      <c r="AT154" s="3">
        <v>2.85</v>
      </c>
      <c r="AU154" s="1" t="s">
        <v>98</v>
      </c>
      <c r="AV154" s="1" t="s">
        <v>98</v>
      </c>
      <c r="AW154" s="1" t="s">
        <v>98</v>
      </c>
      <c r="AX154" s="2">
        <v>39.1</v>
      </c>
      <c r="AY154" s="1">
        <v>140</v>
      </c>
      <c r="AZ154" s="1" t="s">
        <v>98</v>
      </c>
      <c r="BA154" s="1" t="s">
        <v>98</v>
      </c>
      <c r="BB154" s="1" t="s">
        <v>98</v>
      </c>
      <c r="BC154" s="1" t="s">
        <v>98</v>
      </c>
      <c r="BD154" s="1" t="s">
        <v>98</v>
      </c>
      <c r="BE154" s="1" t="s">
        <v>98</v>
      </c>
      <c r="BF154" s="1" t="s">
        <v>98</v>
      </c>
      <c r="BG154" s="3">
        <v>4.2300000000000004</v>
      </c>
      <c r="BH154" s="14">
        <v>0.875</v>
      </c>
      <c r="BI154" s="1" t="s">
        <v>98</v>
      </c>
      <c r="BJ154" s="4" t="s">
        <v>98</v>
      </c>
      <c r="BK154" s="4" t="s">
        <v>98</v>
      </c>
      <c r="BL154" s="4" t="s">
        <v>98</v>
      </c>
      <c r="BM154" s="4" t="s">
        <v>98</v>
      </c>
      <c r="BN154" s="4" t="s">
        <v>98</v>
      </c>
      <c r="BO154" s="4" t="s">
        <v>98</v>
      </c>
      <c r="BP154" s="4" t="s">
        <v>98</v>
      </c>
      <c r="BQ154" s="4" t="s">
        <v>98</v>
      </c>
      <c r="BR154" s="4" t="s">
        <v>98</v>
      </c>
      <c r="BS154" s="4" t="s">
        <v>98</v>
      </c>
      <c r="BT154" s="4" t="s">
        <v>98</v>
      </c>
      <c r="BU154" s="4" t="s">
        <v>98</v>
      </c>
      <c r="BV154" s="4" t="s">
        <v>98</v>
      </c>
      <c r="BW154" s="35" t="s">
        <v>98</v>
      </c>
      <c r="BX154" s="35" t="s">
        <v>98</v>
      </c>
      <c r="BY154" s="2">
        <v>32</v>
      </c>
      <c r="BZ154" s="1" t="s">
        <v>98</v>
      </c>
      <c r="CA154" s="2">
        <v>43.7</v>
      </c>
      <c r="CB154" s="2">
        <v>32.700000000000003</v>
      </c>
      <c r="CC154" s="1">
        <v>44.4</v>
      </c>
      <c r="CD154" s="1" t="s">
        <v>98</v>
      </c>
      <c r="CE154" s="11">
        <v>5.5</v>
      </c>
      <c r="CF154" s="1" t="s">
        <v>98</v>
      </c>
      <c r="CG154" s="4">
        <f>Beams!$B$11/F154</f>
        <v>327.69679300291546</v>
      </c>
      <c r="CH154" s="4">
        <f>Beams!$B$9/AO154</f>
        <v>343.7308868501529</v>
      </c>
      <c r="CI154" s="4">
        <f>Beams!$C$9/AS154</f>
        <v>234.65553235908143</v>
      </c>
      <c r="CJ154" s="4">
        <f>1.5*Beams!$B$8/(L154*T154)</f>
        <v>682.95054077044608</v>
      </c>
      <c r="CK154" s="45">
        <f xml:space="preserve"> 1.5*Beams!$C$8/((G154-T154)*Q154)</f>
        <v>1732.357897332621</v>
      </c>
      <c r="CL154" s="4">
        <f>Beams!$B$12*T154/AX154</f>
        <v>606.55754475703316</v>
      </c>
      <c r="CM154" s="4">
        <f>Beams!$B$12*Q154/AX154</f>
        <v>333.46291560102298</v>
      </c>
      <c r="CN154" s="4">
        <f t="shared" si="4"/>
        <v>1823.1805385571838</v>
      </c>
      <c r="CO154" s="4">
        <f t="shared" si="5"/>
        <v>3187.1258194568022</v>
      </c>
      <c r="CP154" s="4"/>
      <c r="CQ154" s="3">
        <f>MIN(Beams!$B$21:$B$22)/MAX(CN154:CP154)-1</f>
        <v>5.2752464549418701</v>
      </c>
    </row>
    <row r="155" spans="1:95" x14ac:dyDescent="0.55000000000000004">
      <c r="A155" s="1" t="s">
        <v>680</v>
      </c>
      <c r="B155" s="1" t="s">
        <v>832</v>
      </c>
      <c r="C155" s="1" t="s">
        <v>832</v>
      </c>
      <c r="D155" s="1" t="s">
        <v>100</v>
      </c>
      <c r="E155" s="2">
        <v>105.5</v>
      </c>
      <c r="F155" s="2">
        <v>31.2</v>
      </c>
      <c r="G155" s="2">
        <v>10.3</v>
      </c>
      <c r="H155" s="11">
        <v>10.25</v>
      </c>
      <c r="I155" s="1" t="s">
        <v>98</v>
      </c>
      <c r="J155" s="1" t="s">
        <v>98</v>
      </c>
      <c r="K155" s="1" t="s">
        <v>98</v>
      </c>
      <c r="L155" s="2">
        <v>11.6</v>
      </c>
      <c r="M155" s="11">
        <v>11.5</v>
      </c>
      <c r="N155" s="11" t="s">
        <v>98</v>
      </c>
      <c r="O155" s="1" t="s">
        <v>98</v>
      </c>
      <c r="P155" s="1" t="s">
        <v>98</v>
      </c>
      <c r="Q155" s="3">
        <v>1.06</v>
      </c>
      <c r="R155" s="11">
        <v>1.0625</v>
      </c>
      <c r="S155" s="13">
        <v>0.5625</v>
      </c>
      <c r="T155" s="3">
        <v>1.91</v>
      </c>
      <c r="U155" s="13">
        <v>1.9375</v>
      </c>
      <c r="V155" s="1" t="s">
        <v>98</v>
      </c>
      <c r="W155" s="1" t="s">
        <v>98</v>
      </c>
      <c r="X155" s="1" t="s">
        <v>98</v>
      </c>
      <c r="Y155" s="3">
        <v>2.31</v>
      </c>
      <c r="Z155" s="18">
        <v>2.8125</v>
      </c>
      <c r="AA155" s="13" t="s">
        <v>98</v>
      </c>
      <c r="AB155" s="1" t="s">
        <v>98</v>
      </c>
      <c r="AC155" s="3">
        <v>2.44</v>
      </c>
      <c r="AD155" s="1" t="s">
        <v>98</v>
      </c>
      <c r="AE155" s="1" t="s">
        <v>98</v>
      </c>
      <c r="AF155" s="3">
        <v>1.34</v>
      </c>
      <c r="AG155" s="3">
        <v>3.02</v>
      </c>
      <c r="AH155" s="1" t="s">
        <v>98</v>
      </c>
      <c r="AI155" s="1" t="s">
        <v>98</v>
      </c>
      <c r="AJ155" s="1" t="s">
        <v>98</v>
      </c>
      <c r="AK155" s="1" t="s">
        <v>98</v>
      </c>
      <c r="AL155" s="3">
        <v>9.7200000000000006</v>
      </c>
      <c r="AM155" s="1">
        <v>229</v>
      </c>
      <c r="AN155" s="2">
        <v>55</v>
      </c>
      <c r="AO155" s="2">
        <v>29.1</v>
      </c>
      <c r="AP155" s="3">
        <v>2.72</v>
      </c>
      <c r="AQ155" s="1">
        <v>246</v>
      </c>
      <c r="AR155" s="2">
        <v>66.099999999999994</v>
      </c>
      <c r="AS155" s="2">
        <v>42.7</v>
      </c>
      <c r="AT155" s="3">
        <v>2.82</v>
      </c>
      <c r="AU155" s="1" t="s">
        <v>98</v>
      </c>
      <c r="AV155" s="1" t="s">
        <v>98</v>
      </c>
      <c r="AW155" s="1" t="s">
        <v>98</v>
      </c>
      <c r="AX155" s="2">
        <v>29.1</v>
      </c>
      <c r="AY155" s="1">
        <v>102</v>
      </c>
      <c r="AZ155" s="1" t="s">
        <v>98</v>
      </c>
      <c r="BA155" s="1" t="s">
        <v>98</v>
      </c>
      <c r="BB155" s="1" t="s">
        <v>98</v>
      </c>
      <c r="BC155" s="1" t="s">
        <v>98</v>
      </c>
      <c r="BD155" s="1" t="s">
        <v>98</v>
      </c>
      <c r="BE155" s="1" t="s">
        <v>98</v>
      </c>
      <c r="BF155" s="1" t="s">
        <v>98</v>
      </c>
      <c r="BG155" s="3">
        <v>4.1900000000000004</v>
      </c>
      <c r="BH155" s="14">
        <v>0.874</v>
      </c>
      <c r="BI155" s="1" t="s">
        <v>98</v>
      </c>
      <c r="BJ155" s="4" t="s">
        <v>98</v>
      </c>
      <c r="BK155" s="4" t="s">
        <v>98</v>
      </c>
      <c r="BL155" s="4" t="s">
        <v>98</v>
      </c>
      <c r="BM155" s="4" t="s">
        <v>98</v>
      </c>
      <c r="BN155" s="4" t="s">
        <v>98</v>
      </c>
      <c r="BO155" s="4" t="s">
        <v>98</v>
      </c>
      <c r="BP155" s="4" t="s">
        <v>98</v>
      </c>
      <c r="BQ155" s="4" t="s">
        <v>98</v>
      </c>
      <c r="BR155" s="4" t="s">
        <v>98</v>
      </c>
      <c r="BS155" s="4" t="s">
        <v>98</v>
      </c>
      <c r="BT155" s="4" t="s">
        <v>98</v>
      </c>
      <c r="BU155" s="4" t="s">
        <v>98</v>
      </c>
      <c r="BV155" s="4" t="s">
        <v>98</v>
      </c>
      <c r="BW155" s="35" t="s">
        <v>98</v>
      </c>
      <c r="BX155" s="35" t="s">
        <v>98</v>
      </c>
      <c r="BY155" s="2">
        <v>31.5</v>
      </c>
      <c r="BZ155" s="1" t="s">
        <v>98</v>
      </c>
      <c r="CA155" s="2">
        <v>43.1</v>
      </c>
      <c r="CB155" s="2">
        <v>32.199999999999996</v>
      </c>
      <c r="CC155" s="1">
        <v>43.8</v>
      </c>
      <c r="CD155" s="1" t="s">
        <v>98</v>
      </c>
      <c r="CE155" s="11">
        <v>5.5</v>
      </c>
      <c r="CF155" s="1" t="s">
        <v>98</v>
      </c>
      <c r="CG155" s="4">
        <f>Beams!$B$11/F155</f>
        <v>360.25641025641028</v>
      </c>
      <c r="CH155" s="4">
        <f>Beams!$B$9/AO155</f>
        <v>386.25429553264604</v>
      </c>
      <c r="CI155" s="4">
        <f>Beams!$C$9/AS155</f>
        <v>263.23185011709597</v>
      </c>
      <c r="CJ155" s="4">
        <f>1.5*Beams!$B$8/(L155*T155)</f>
        <v>760.96768369741835</v>
      </c>
      <c r="CK155" s="45">
        <f xml:space="preserve"> 1.5*Beams!$C$8/((G155-T155)*Q155)</f>
        <v>1895.7878876470188</v>
      </c>
      <c r="CL155" s="4">
        <f>Beams!$B$12*T155/AX155</f>
        <v>737.74570446735379</v>
      </c>
      <c r="CM155" s="4">
        <f>Beams!$B$12*Q155/AX155</f>
        <v>409.42955326460486</v>
      </c>
      <c r="CN155" s="4">
        <f t="shared" si="4"/>
        <v>2095.1376206548885</v>
      </c>
      <c r="CO155" s="4">
        <f t="shared" si="5"/>
        <v>3507.7789057058153</v>
      </c>
      <c r="CP155" s="4"/>
      <c r="CQ155" s="3">
        <f>MIN(Beams!$B$21:$B$22)/MAX(CN155:CP155)-1</f>
        <v>4.7016136243557556</v>
      </c>
    </row>
    <row r="156" spans="1:95" x14ac:dyDescent="0.55000000000000004">
      <c r="A156" s="1" t="s">
        <v>680</v>
      </c>
      <c r="B156" s="1" t="s">
        <v>833</v>
      </c>
      <c r="C156" s="1" t="s">
        <v>833</v>
      </c>
      <c r="D156" s="1" t="s">
        <v>100</v>
      </c>
      <c r="E156" s="2">
        <v>96</v>
      </c>
      <c r="F156" s="2">
        <v>28.1</v>
      </c>
      <c r="G156" s="2">
        <v>10.199999999999999</v>
      </c>
      <c r="H156" s="11">
        <v>10.125</v>
      </c>
      <c r="I156" s="1" t="s">
        <v>98</v>
      </c>
      <c r="J156" s="1" t="s">
        <v>98</v>
      </c>
      <c r="K156" s="1" t="s">
        <v>98</v>
      </c>
      <c r="L156" s="2">
        <v>11.5</v>
      </c>
      <c r="M156" s="11">
        <v>11.5</v>
      </c>
      <c r="N156" s="11" t="s">
        <v>98</v>
      </c>
      <c r="O156" s="1" t="s">
        <v>98</v>
      </c>
      <c r="P156" s="1" t="s">
        <v>98</v>
      </c>
      <c r="Q156" s="14">
        <v>0.96</v>
      </c>
      <c r="R156" s="11">
        <v>0.9375</v>
      </c>
      <c r="S156" s="13">
        <v>0.5</v>
      </c>
      <c r="T156" s="3">
        <v>1.75</v>
      </c>
      <c r="U156" s="13">
        <v>1.75</v>
      </c>
      <c r="V156" s="1" t="s">
        <v>98</v>
      </c>
      <c r="W156" s="1" t="s">
        <v>98</v>
      </c>
      <c r="X156" s="1" t="s">
        <v>98</v>
      </c>
      <c r="Y156" s="3">
        <v>2.15</v>
      </c>
      <c r="Z156" s="13">
        <v>2.625</v>
      </c>
      <c r="AA156" s="13" t="s">
        <v>98</v>
      </c>
      <c r="AB156" s="1" t="s">
        <v>98</v>
      </c>
      <c r="AC156" s="3">
        <v>2.34</v>
      </c>
      <c r="AD156" s="1" t="s">
        <v>98</v>
      </c>
      <c r="AE156" s="1" t="s">
        <v>98</v>
      </c>
      <c r="AF156" s="3">
        <v>1.23</v>
      </c>
      <c r="AG156" s="3">
        <v>3.27</v>
      </c>
      <c r="AH156" s="1" t="s">
        <v>98</v>
      </c>
      <c r="AI156" s="1" t="s">
        <v>98</v>
      </c>
      <c r="AJ156" s="1" t="s">
        <v>98</v>
      </c>
      <c r="AK156" s="1" t="s">
        <v>98</v>
      </c>
      <c r="AL156" s="2">
        <v>10.6</v>
      </c>
      <c r="AM156" s="1">
        <v>202</v>
      </c>
      <c r="AN156" s="2">
        <v>48.5</v>
      </c>
      <c r="AO156" s="2">
        <v>25.8</v>
      </c>
      <c r="AP156" s="3">
        <v>2.68</v>
      </c>
      <c r="AQ156" s="1">
        <v>220</v>
      </c>
      <c r="AR156" s="2">
        <v>59.4</v>
      </c>
      <c r="AS156" s="2">
        <v>38.4</v>
      </c>
      <c r="AT156" s="3">
        <v>2.79</v>
      </c>
      <c r="AU156" s="1" t="s">
        <v>98</v>
      </c>
      <c r="AV156" s="1" t="s">
        <v>98</v>
      </c>
      <c r="AW156" s="1" t="s">
        <v>98</v>
      </c>
      <c r="AX156" s="2">
        <v>22.3</v>
      </c>
      <c r="AY156" s="2">
        <v>75.7</v>
      </c>
      <c r="AZ156" s="1" t="s">
        <v>98</v>
      </c>
      <c r="BA156" s="1" t="s">
        <v>98</v>
      </c>
      <c r="BB156" s="1" t="s">
        <v>98</v>
      </c>
      <c r="BC156" s="1" t="s">
        <v>98</v>
      </c>
      <c r="BD156" s="1" t="s">
        <v>98</v>
      </c>
      <c r="BE156" s="1" t="s">
        <v>98</v>
      </c>
      <c r="BF156" s="1" t="s">
        <v>98</v>
      </c>
      <c r="BG156" s="3">
        <v>4.13</v>
      </c>
      <c r="BH156" s="14">
        <v>0.875</v>
      </c>
      <c r="BI156" s="1" t="s">
        <v>98</v>
      </c>
      <c r="BJ156" s="4" t="s">
        <v>98</v>
      </c>
      <c r="BK156" s="4" t="s">
        <v>98</v>
      </c>
      <c r="BL156" s="4" t="s">
        <v>98</v>
      </c>
      <c r="BM156" s="4" t="s">
        <v>98</v>
      </c>
      <c r="BN156" s="4" t="s">
        <v>98</v>
      </c>
      <c r="BO156" s="4" t="s">
        <v>98</v>
      </c>
      <c r="BP156" s="4" t="s">
        <v>98</v>
      </c>
      <c r="BQ156" s="4" t="s">
        <v>98</v>
      </c>
      <c r="BR156" s="4" t="s">
        <v>98</v>
      </c>
      <c r="BS156" s="4" t="s">
        <v>98</v>
      </c>
      <c r="BT156" s="4" t="s">
        <v>98</v>
      </c>
      <c r="BU156" s="4" t="s">
        <v>98</v>
      </c>
      <c r="BV156" s="4" t="s">
        <v>98</v>
      </c>
      <c r="BW156" s="35" t="s">
        <v>98</v>
      </c>
      <c r="BX156" s="35" t="s">
        <v>98</v>
      </c>
      <c r="BY156" s="2">
        <v>31.2</v>
      </c>
      <c r="BZ156" s="1" t="s">
        <v>98</v>
      </c>
      <c r="CA156" s="2">
        <v>42.7</v>
      </c>
      <c r="CB156" s="2">
        <v>31.9</v>
      </c>
      <c r="CC156" s="1">
        <v>43.4</v>
      </c>
      <c r="CD156" s="1" t="s">
        <v>98</v>
      </c>
      <c r="CE156" s="11">
        <v>5.5</v>
      </c>
      <c r="CF156" s="1" t="s">
        <v>98</v>
      </c>
      <c r="CG156" s="4">
        <f>Beams!$B$11/F156</f>
        <v>400</v>
      </c>
      <c r="CH156" s="4">
        <f>Beams!$B$9/AO156</f>
        <v>435.65891472868213</v>
      </c>
      <c r="CI156" s="4">
        <f>Beams!$C$9/AS156</f>
        <v>292.70833333333337</v>
      </c>
      <c r="CJ156" s="4">
        <f>1.5*Beams!$B$8/(L156*T156)</f>
        <v>837.76397515527947</v>
      </c>
      <c r="CK156" s="45">
        <f xml:space="preserve"> 1.5*Beams!$C$8/((G156-T156)*Q156)</f>
        <v>2078.4023668639056</v>
      </c>
      <c r="CL156" s="4">
        <f>Beams!$B$12*T156/AX156</f>
        <v>882.06278026905829</v>
      </c>
      <c r="CM156" s="4">
        <f>Beams!$B$12*Q156/AX156</f>
        <v>483.87443946188336</v>
      </c>
      <c r="CN156" s="4">
        <f t="shared" si="4"/>
        <v>2390.159477045604</v>
      </c>
      <c r="CO156" s="4">
        <f t="shared" si="5"/>
        <v>3864.5679269161715</v>
      </c>
      <c r="CP156" s="4"/>
      <c r="CQ156" s="3">
        <f>MIN(Beams!$B$21:$B$22)/MAX(CN156:CP156)-1</f>
        <v>4.1752227877022978</v>
      </c>
    </row>
    <row r="157" spans="1:95" x14ac:dyDescent="0.55000000000000004">
      <c r="A157" s="1" t="s">
        <v>680</v>
      </c>
      <c r="B157" s="1" t="s">
        <v>834</v>
      </c>
      <c r="C157" s="1" t="s">
        <v>834</v>
      </c>
      <c r="D157" s="1" t="s">
        <v>100</v>
      </c>
      <c r="E157" s="2">
        <v>87.5</v>
      </c>
      <c r="F157" s="2">
        <v>25.7</v>
      </c>
      <c r="G157" s="2">
        <v>10</v>
      </c>
      <c r="H157" s="11">
        <v>10</v>
      </c>
      <c r="I157" s="1" t="s">
        <v>98</v>
      </c>
      <c r="J157" s="1" t="s">
        <v>98</v>
      </c>
      <c r="K157" s="1" t="s">
        <v>98</v>
      </c>
      <c r="L157" s="2">
        <v>11.4</v>
      </c>
      <c r="M157" s="11">
        <v>11.375</v>
      </c>
      <c r="N157" s="11" t="s">
        <v>98</v>
      </c>
      <c r="O157" s="1" t="s">
        <v>98</v>
      </c>
      <c r="P157" s="1" t="s">
        <v>98</v>
      </c>
      <c r="Q157" s="14">
        <v>0.89</v>
      </c>
      <c r="R157" s="11">
        <v>0.875</v>
      </c>
      <c r="S157" s="13">
        <v>0.4375</v>
      </c>
      <c r="T157" s="3">
        <v>1.59</v>
      </c>
      <c r="U157" s="13">
        <v>1.5625</v>
      </c>
      <c r="V157" s="1" t="s">
        <v>98</v>
      </c>
      <c r="W157" s="1" t="s">
        <v>98</v>
      </c>
      <c r="X157" s="1" t="s">
        <v>98</v>
      </c>
      <c r="Y157" s="3">
        <v>1.99</v>
      </c>
      <c r="Z157" s="13">
        <v>2.4375</v>
      </c>
      <c r="AA157" s="13" t="s">
        <v>98</v>
      </c>
      <c r="AB157" s="1" t="s">
        <v>98</v>
      </c>
      <c r="AC157" s="3">
        <v>2.2599999999999998</v>
      </c>
      <c r="AD157" s="1" t="s">
        <v>98</v>
      </c>
      <c r="AE157" s="1" t="s">
        <v>98</v>
      </c>
      <c r="AF157" s="3">
        <v>1.1299999999999999</v>
      </c>
      <c r="AG157" s="3">
        <v>3.58</v>
      </c>
      <c r="AH157" s="1" t="s">
        <v>98</v>
      </c>
      <c r="AI157" s="1" t="s">
        <v>98</v>
      </c>
      <c r="AJ157" s="1" t="s">
        <v>98</v>
      </c>
      <c r="AK157" s="1" t="s">
        <v>98</v>
      </c>
      <c r="AL157" s="2">
        <v>11.2</v>
      </c>
      <c r="AM157" s="1">
        <v>181</v>
      </c>
      <c r="AN157" s="2">
        <v>43.6</v>
      </c>
      <c r="AO157" s="2">
        <v>23.4</v>
      </c>
      <c r="AP157" s="3">
        <v>2.66</v>
      </c>
      <c r="AQ157" s="1">
        <v>196</v>
      </c>
      <c r="AR157" s="2">
        <v>53.1</v>
      </c>
      <c r="AS157" s="2">
        <v>34.4</v>
      </c>
      <c r="AT157" s="3">
        <v>2.76</v>
      </c>
      <c r="AU157" s="1" t="s">
        <v>98</v>
      </c>
      <c r="AV157" s="1" t="s">
        <v>98</v>
      </c>
      <c r="AW157" s="1" t="s">
        <v>98</v>
      </c>
      <c r="AX157" s="2">
        <v>16.8</v>
      </c>
      <c r="AY157" s="2">
        <v>56.5</v>
      </c>
      <c r="AZ157" s="1" t="s">
        <v>98</v>
      </c>
      <c r="BA157" s="1" t="s">
        <v>98</v>
      </c>
      <c r="BB157" s="1" t="s">
        <v>98</v>
      </c>
      <c r="BC157" s="1" t="s">
        <v>98</v>
      </c>
      <c r="BD157" s="1" t="s">
        <v>98</v>
      </c>
      <c r="BE157" s="1" t="s">
        <v>98</v>
      </c>
      <c r="BF157" s="1" t="s">
        <v>98</v>
      </c>
      <c r="BG157" s="3">
        <v>4.0999999999999996</v>
      </c>
      <c r="BH157" s="14">
        <v>0.872</v>
      </c>
      <c r="BI157" s="1" t="s">
        <v>98</v>
      </c>
      <c r="BJ157" s="4" t="s">
        <v>98</v>
      </c>
      <c r="BK157" s="4" t="s">
        <v>98</v>
      </c>
      <c r="BL157" s="4" t="s">
        <v>98</v>
      </c>
      <c r="BM157" s="4" t="s">
        <v>98</v>
      </c>
      <c r="BN157" s="4" t="s">
        <v>98</v>
      </c>
      <c r="BO157" s="4" t="s">
        <v>98</v>
      </c>
      <c r="BP157" s="4" t="s">
        <v>98</v>
      </c>
      <c r="BQ157" s="4" t="s">
        <v>98</v>
      </c>
      <c r="BR157" s="4" t="s">
        <v>98</v>
      </c>
      <c r="BS157" s="4" t="s">
        <v>98</v>
      </c>
      <c r="BT157" s="4" t="s">
        <v>98</v>
      </c>
      <c r="BU157" s="4" t="s">
        <v>98</v>
      </c>
      <c r="BV157" s="4" t="s">
        <v>98</v>
      </c>
      <c r="BW157" s="35" t="s">
        <v>98</v>
      </c>
      <c r="BX157" s="35" t="s">
        <v>98</v>
      </c>
      <c r="BY157" s="2">
        <v>30.7</v>
      </c>
      <c r="BZ157" s="1" t="s">
        <v>98</v>
      </c>
      <c r="CA157" s="2">
        <v>42.1</v>
      </c>
      <c r="CB157" s="2">
        <v>31.4</v>
      </c>
      <c r="CC157" s="1">
        <v>42.8</v>
      </c>
      <c r="CD157" s="1" t="s">
        <v>98</v>
      </c>
      <c r="CE157" s="11">
        <v>5.5</v>
      </c>
      <c r="CF157" s="1" t="s">
        <v>98</v>
      </c>
      <c r="CG157" s="4">
        <f>Beams!$B$11/F157</f>
        <v>437.35408560311288</v>
      </c>
      <c r="CH157" s="4">
        <f>Beams!$B$9/AO157</f>
        <v>480.34188034188037</v>
      </c>
      <c r="CI157" s="4">
        <f>Beams!$C$9/AS157</f>
        <v>326.74418604651163</v>
      </c>
      <c r="CJ157" s="4">
        <f>1.5*Beams!$B$8/(L157*T157)</f>
        <v>930.15557762330343</v>
      </c>
      <c r="CK157" s="45">
        <f xml:space="preserve"> 1.5*Beams!$C$8/((G157-T157)*Q157)</f>
        <v>2252.5351040094056</v>
      </c>
      <c r="CL157" s="4">
        <f>Beams!$B$12*T157/AX157</f>
        <v>1063.7857142857144</v>
      </c>
      <c r="CM157" s="4">
        <f>Beams!$B$12*Q157/AX157</f>
        <v>595.45238095238096</v>
      </c>
      <c r="CN157" s="4">
        <f t="shared" si="4"/>
        <v>2745.7457321090328</v>
      </c>
      <c r="CO157" s="4">
        <f t="shared" si="5"/>
        <v>4223.0397926396818</v>
      </c>
      <c r="CP157" s="4"/>
      <c r="CQ157" s="3">
        <f>MIN(Beams!$B$21:$B$22)/MAX(CN157:CP157)-1</f>
        <v>3.7359250639451504</v>
      </c>
    </row>
    <row r="158" spans="1:95" x14ac:dyDescent="0.55000000000000004">
      <c r="A158" s="1" t="s">
        <v>680</v>
      </c>
      <c r="B158" s="1" t="s">
        <v>835</v>
      </c>
      <c r="C158" s="1" t="s">
        <v>835</v>
      </c>
      <c r="D158" s="1" t="s">
        <v>100</v>
      </c>
      <c r="E158" s="2">
        <v>79</v>
      </c>
      <c r="F158" s="2">
        <v>23.2</v>
      </c>
      <c r="G158" s="3">
        <v>9.86</v>
      </c>
      <c r="H158" s="11">
        <v>9.75</v>
      </c>
      <c r="I158" s="1" t="s">
        <v>98</v>
      </c>
      <c r="J158" s="1" t="s">
        <v>98</v>
      </c>
      <c r="K158" s="1" t="s">
        <v>98</v>
      </c>
      <c r="L158" s="2">
        <v>11.3</v>
      </c>
      <c r="M158" s="11">
        <v>11.25</v>
      </c>
      <c r="N158" s="11" t="s">
        <v>98</v>
      </c>
      <c r="O158" s="1" t="s">
        <v>98</v>
      </c>
      <c r="P158" s="1" t="s">
        <v>98</v>
      </c>
      <c r="Q158" s="14">
        <v>0.81</v>
      </c>
      <c r="R158" s="11">
        <v>0.8125</v>
      </c>
      <c r="S158" s="13">
        <v>0.4375</v>
      </c>
      <c r="T158" s="3">
        <v>1.44</v>
      </c>
      <c r="U158" s="13">
        <v>1.4375</v>
      </c>
      <c r="V158" s="1" t="s">
        <v>98</v>
      </c>
      <c r="W158" s="1" t="s">
        <v>98</v>
      </c>
      <c r="X158" s="1" t="s">
        <v>98</v>
      </c>
      <c r="Y158" s="3">
        <v>1.84</v>
      </c>
      <c r="Z158" s="13">
        <v>2.375</v>
      </c>
      <c r="AA158" s="13" t="s">
        <v>98</v>
      </c>
      <c r="AB158" s="1" t="s">
        <v>98</v>
      </c>
      <c r="AC158" s="3">
        <v>2.17</v>
      </c>
      <c r="AD158" s="1" t="s">
        <v>98</v>
      </c>
      <c r="AE158" s="1" t="s">
        <v>98</v>
      </c>
      <c r="AF158" s="3">
        <v>1.02</v>
      </c>
      <c r="AG158" s="3">
        <v>3.92</v>
      </c>
      <c r="AH158" s="1" t="s">
        <v>98</v>
      </c>
      <c r="AI158" s="1" t="s">
        <v>98</v>
      </c>
      <c r="AJ158" s="1" t="s">
        <v>98</v>
      </c>
      <c r="AK158" s="1" t="s">
        <v>98</v>
      </c>
      <c r="AL158" s="2">
        <v>12.2</v>
      </c>
      <c r="AM158" s="1">
        <v>160</v>
      </c>
      <c r="AN158" s="2">
        <v>38.5</v>
      </c>
      <c r="AO158" s="2">
        <v>20.8</v>
      </c>
      <c r="AP158" s="3">
        <v>2.63</v>
      </c>
      <c r="AQ158" s="1">
        <v>174</v>
      </c>
      <c r="AR158" s="2">
        <v>47.4</v>
      </c>
      <c r="AS158" s="2">
        <v>30.7</v>
      </c>
      <c r="AT158" s="3">
        <v>2.74</v>
      </c>
      <c r="AU158" s="1" t="s">
        <v>98</v>
      </c>
      <c r="AV158" s="1" t="s">
        <v>98</v>
      </c>
      <c r="AW158" s="1" t="s">
        <v>98</v>
      </c>
      <c r="AX158" s="2">
        <v>12.5</v>
      </c>
      <c r="AY158" s="2">
        <v>41.2</v>
      </c>
      <c r="AZ158" s="1" t="s">
        <v>98</v>
      </c>
      <c r="BA158" s="1" t="s">
        <v>98</v>
      </c>
      <c r="BB158" s="1" t="s">
        <v>98</v>
      </c>
      <c r="BC158" s="1" t="s">
        <v>98</v>
      </c>
      <c r="BD158" s="1" t="s">
        <v>98</v>
      </c>
      <c r="BE158" s="1" t="s">
        <v>98</v>
      </c>
      <c r="BF158" s="1" t="s">
        <v>98</v>
      </c>
      <c r="BG158" s="3">
        <v>4.0599999999999996</v>
      </c>
      <c r="BH158" s="14">
        <v>0.872</v>
      </c>
      <c r="BI158" s="1" t="s">
        <v>98</v>
      </c>
      <c r="BJ158" s="4" t="s">
        <v>98</v>
      </c>
      <c r="BK158" s="4" t="s">
        <v>98</v>
      </c>
      <c r="BL158" s="4" t="s">
        <v>98</v>
      </c>
      <c r="BM158" s="4" t="s">
        <v>98</v>
      </c>
      <c r="BN158" s="4" t="s">
        <v>98</v>
      </c>
      <c r="BO158" s="4" t="s">
        <v>98</v>
      </c>
      <c r="BP158" s="4" t="s">
        <v>98</v>
      </c>
      <c r="BQ158" s="4" t="s">
        <v>98</v>
      </c>
      <c r="BR158" s="4" t="s">
        <v>98</v>
      </c>
      <c r="BS158" s="4" t="s">
        <v>98</v>
      </c>
      <c r="BT158" s="4" t="s">
        <v>98</v>
      </c>
      <c r="BU158" s="4" t="s">
        <v>98</v>
      </c>
      <c r="BV158" s="4" t="s">
        <v>98</v>
      </c>
      <c r="BW158" s="35" t="s">
        <v>98</v>
      </c>
      <c r="BX158" s="35" t="s">
        <v>98</v>
      </c>
      <c r="BY158" s="2">
        <v>30.3</v>
      </c>
      <c r="BZ158" s="1" t="s">
        <v>98</v>
      </c>
      <c r="CA158" s="2">
        <v>41.6</v>
      </c>
      <c r="CB158" s="2">
        <v>31</v>
      </c>
      <c r="CC158" s="2">
        <v>42.3</v>
      </c>
      <c r="CD158" s="1" t="s">
        <v>98</v>
      </c>
      <c r="CE158" s="11">
        <v>5.5</v>
      </c>
      <c r="CF158" s="1" t="s">
        <v>98</v>
      </c>
      <c r="CG158" s="4">
        <f>Beams!$B$11/F158</f>
        <v>484.48275862068965</v>
      </c>
      <c r="CH158" s="4">
        <f>Beams!$B$9/AO158</f>
        <v>540.38461538461536</v>
      </c>
      <c r="CI158" s="4">
        <f>Beams!$C$9/AS158</f>
        <v>366.12377850162869</v>
      </c>
      <c r="CJ158" s="4">
        <f>1.5*Beams!$B$8/(L158*T158)</f>
        <v>1036.1356932153392</v>
      </c>
      <c r="CK158" s="45">
        <f xml:space="preserve"> 1.5*Beams!$C$8/((G158-T158)*Q158)</f>
        <v>2472.068267792733</v>
      </c>
      <c r="CL158" s="4">
        <f>Beams!$B$12*T158/AX158</f>
        <v>1294.848</v>
      </c>
      <c r="CM158" s="4">
        <f>Beams!$B$12*Q158/AX158</f>
        <v>728.35200000000009</v>
      </c>
      <c r="CN158" s="4">
        <f t="shared" si="4"/>
        <v>3191.470184715668</v>
      </c>
      <c r="CO158" s="4">
        <f t="shared" si="5"/>
        <v>4675.4369695193045</v>
      </c>
      <c r="CP158" s="4"/>
      <c r="CQ158" s="3">
        <f>MIN(Beams!$B$21:$B$22)/MAX(CN158:CP158)-1</f>
        <v>3.2776750345232992</v>
      </c>
    </row>
    <row r="159" spans="1:95" x14ac:dyDescent="0.55000000000000004">
      <c r="A159" s="1" t="s">
        <v>680</v>
      </c>
      <c r="B159" s="1" t="s">
        <v>836</v>
      </c>
      <c r="C159" s="1" t="s">
        <v>836</v>
      </c>
      <c r="D159" s="1" t="s">
        <v>100</v>
      </c>
      <c r="E159" s="2">
        <v>71.5</v>
      </c>
      <c r="F159" s="2">
        <v>21</v>
      </c>
      <c r="G159" s="3">
        <v>9.75</v>
      </c>
      <c r="H159" s="11">
        <v>9.75</v>
      </c>
      <c r="I159" s="1" t="s">
        <v>98</v>
      </c>
      <c r="J159" s="1" t="s">
        <v>98</v>
      </c>
      <c r="K159" s="1" t="s">
        <v>98</v>
      </c>
      <c r="L159" s="2">
        <v>11.2</v>
      </c>
      <c r="M159" s="11">
        <v>11.25</v>
      </c>
      <c r="N159" s="11" t="s">
        <v>98</v>
      </c>
      <c r="O159" s="1" t="s">
        <v>98</v>
      </c>
      <c r="P159" s="1" t="s">
        <v>98</v>
      </c>
      <c r="Q159" s="14">
        <v>0.73</v>
      </c>
      <c r="R159" s="11">
        <v>0.75</v>
      </c>
      <c r="S159" s="13">
        <v>0.375</v>
      </c>
      <c r="T159" s="3">
        <v>1.32</v>
      </c>
      <c r="U159" s="13">
        <v>1.3125</v>
      </c>
      <c r="V159" s="1" t="s">
        <v>98</v>
      </c>
      <c r="W159" s="1" t="s">
        <v>98</v>
      </c>
      <c r="X159" s="1" t="s">
        <v>98</v>
      </c>
      <c r="Y159" s="3">
        <v>1.72</v>
      </c>
      <c r="Z159" s="13">
        <v>2.1875</v>
      </c>
      <c r="AA159" s="13" t="s">
        <v>98</v>
      </c>
      <c r="AB159" s="1" t="s">
        <v>98</v>
      </c>
      <c r="AC159" s="3">
        <v>2.09</v>
      </c>
      <c r="AD159" s="1" t="s">
        <v>98</v>
      </c>
      <c r="AE159" s="1" t="s">
        <v>98</v>
      </c>
      <c r="AF159" s="14">
        <v>0.93700000000000006</v>
      </c>
      <c r="AG159" s="3">
        <v>4.25</v>
      </c>
      <c r="AH159" s="1" t="s">
        <v>98</v>
      </c>
      <c r="AI159" s="1" t="s">
        <v>98</v>
      </c>
      <c r="AJ159" s="1" t="s">
        <v>98</v>
      </c>
      <c r="AK159" s="1" t="s">
        <v>98</v>
      </c>
      <c r="AL159" s="2">
        <v>13.4</v>
      </c>
      <c r="AM159" s="1">
        <v>142</v>
      </c>
      <c r="AN159" s="2">
        <v>34</v>
      </c>
      <c r="AO159" s="2">
        <v>18.5</v>
      </c>
      <c r="AP159" s="3">
        <v>2.6</v>
      </c>
      <c r="AQ159" s="1">
        <v>156</v>
      </c>
      <c r="AR159" s="2">
        <v>42.7</v>
      </c>
      <c r="AS159" s="2">
        <v>27.7</v>
      </c>
      <c r="AT159" s="3">
        <v>2.72</v>
      </c>
      <c r="AU159" s="1" t="s">
        <v>98</v>
      </c>
      <c r="AV159" s="1" t="s">
        <v>98</v>
      </c>
      <c r="AW159" s="1" t="s">
        <v>98</v>
      </c>
      <c r="AX159" s="3">
        <v>9.58</v>
      </c>
      <c r="AY159" s="2">
        <v>30.7</v>
      </c>
      <c r="AZ159" s="1" t="s">
        <v>98</v>
      </c>
      <c r="BA159" s="1" t="s">
        <v>98</v>
      </c>
      <c r="BB159" s="1" t="s">
        <v>98</v>
      </c>
      <c r="BC159" s="1" t="s">
        <v>98</v>
      </c>
      <c r="BD159" s="1" t="s">
        <v>98</v>
      </c>
      <c r="BE159" s="1" t="s">
        <v>98</v>
      </c>
      <c r="BF159" s="1" t="s">
        <v>98</v>
      </c>
      <c r="BG159" s="3">
        <v>4.0199999999999996</v>
      </c>
      <c r="BH159" s="14">
        <v>0.874</v>
      </c>
      <c r="BI159" s="1" t="s">
        <v>98</v>
      </c>
      <c r="BJ159" s="4" t="s">
        <v>98</v>
      </c>
      <c r="BK159" s="4" t="s">
        <v>98</v>
      </c>
      <c r="BL159" s="4" t="s">
        <v>98</v>
      </c>
      <c r="BM159" s="4" t="s">
        <v>98</v>
      </c>
      <c r="BN159" s="4" t="s">
        <v>98</v>
      </c>
      <c r="BO159" s="4" t="s">
        <v>98</v>
      </c>
      <c r="BP159" s="4" t="s">
        <v>98</v>
      </c>
      <c r="BQ159" s="4" t="s">
        <v>98</v>
      </c>
      <c r="BR159" s="4" t="s">
        <v>98</v>
      </c>
      <c r="BS159" s="4" t="s">
        <v>98</v>
      </c>
      <c r="BT159" s="4" t="s">
        <v>98</v>
      </c>
      <c r="BU159" s="4" t="s">
        <v>98</v>
      </c>
      <c r="BV159" s="4" t="s">
        <v>98</v>
      </c>
      <c r="BW159" s="35" t="s">
        <v>98</v>
      </c>
      <c r="BX159" s="35" t="s">
        <v>98</v>
      </c>
      <c r="BY159" s="2">
        <v>30</v>
      </c>
      <c r="BZ159" s="1" t="s">
        <v>98</v>
      </c>
      <c r="CA159" s="2">
        <v>41.2</v>
      </c>
      <c r="CB159" s="2">
        <v>30.7</v>
      </c>
      <c r="CC159" s="1">
        <v>41.9</v>
      </c>
      <c r="CD159" s="1" t="s">
        <v>98</v>
      </c>
      <c r="CE159" s="11">
        <v>5.5</v>
      </c>
      <c r="CF159" s="1" t="s">
        <v>98</v>
      </c>
      <c r="CG159" s="4">
        <f>Beams!$B$11/F159</f>
        <v>535.23809523809518</v>
      </c>
      <c r="CH159" s="4">
        <f>Beams!$B$9/AO159</f>
        <v>607.56756756756761</v>
      </c>
      <c r="CI159" s="4">
        <f>Beams!$C$9/AS159</f>
        <v>405.77617328519858</v>
      </c>
      <c r="CJ159" s="4">
        <f>1.5*Beams!$B$8/(L159*T159)</f>
        <v>1140.422077922078</v>
      </c>
      <c r="CK159" s="45">
        <f xml:space="preserve"> 1.5*Beams!$C$8/((G159-T159)*Q159)</f>
        <v>2739.7260273972606</v>
      </c>
      <c r="CL159" s="4">
        <f>Beams!$B$12*T159/AX159</f>
        <v>1548.7265135699374</v>
      </c>
      <c r="CM159" s="4">
        <f>Beams!$B$12*Q159/AX159</f>
        <v>856.49269311064711</v>
      </c>
      <c r="CN159" s="4">
        <f t="shared" si="4"/>
        <v>3673.6160240300501</v>
      </c>
      <c r="CO159" s="4">
        <f t="shared" si="5"/>
        <v>5207.4121229954762</v>
      </c>
      <c r="CP159" s="4"/>
      <c r="CQ159" s="3">
        <f>MIN(Beams!$B$21:$B$22)/MAX(CN159:CP159)-1</f>
        <v>2.8406793101090941</v>
      </c>
    </row>
    <row r="160" spans="1:95" x14ac:dyDescent="0.55000000000000004">
      <c r="A160" s="1" t="s">
        <v>680</v>
      </c>
      <c r="B160" s="1" t="s">
        <v>837</v>
      </c>
      <c r="C160" s="1" t="s">
        <v>837</v>
      </c>
      <c r="D160" s="1" t="s">
        <v>100</v>
      </c>
      <c r="E160" s="2">
        <v>65</v>
      </c>
      <c r="F160" s="2">
        <v>19.2</v>
      </c>
      <c r="G160" s="3">
        <v>9.6300000000000008</v>
      </c>
      <c r="H160" s="11">
        <v>9.625</v>
      </c>
      <c r="I160" s="1" t="s">
        <v>98</v>
      </c>
      <c r="J160" s="1" t="s">
        <v>98</v>
      </c>
      <c r="K160" s="1" t="s">
        <v>98</v>
      </c>
      <c r="L160" s="2">
        <v>11.2</v>
      </c>
      <c r="M160" s="11">
        <v>11.125</v>
      </c>
      <c r="N160" s="11" t="s">
        <v>98</v>
      </c>
      <c r="O160" s="1" t="s">
        <v>98</v>
      </c>
      <c r="P160" s="1" t="s">
        <v>98</v>
      </c>
      <c r="Q160" s="14">
        <v>0.67</v>
      </c>
      <c r="R160" s="11">
        <v>0.6875</v>
      </c>
      <c r="S160" s="13">
        <v>0.375</v>
      </c>
      <c r="T160" s="3">
        <v>1.2</v>
      </c>
      <c r="U160" s="13">
        <v>1.1875</v>
      </c>
      <c r="V160" s="1" t="s">
        <v>98</v>
      </c>
      <c r="W160" s="1" t="s">
        <v>98</v>
      </c>
      <c r="X160" s="1" t="s">
        <v>98</v>
      </c>
      <c r="Y160" s="3">
        <v>1.6</v>
      </c>
      <c r="Z160" s="13">
        <v>2.0625</v>
      </c>
      <c r="AA160" s="13" t="s">
        <v>98</v>
      </c>
      <c r="AB160" s="1" t="s">
        <v>98</v>
      </c>
      <c r="AC160" s="3">
        <v>2.02</v>
      </c>
      <c r="AD160" s="1" t="s">
        <v>98</v>
      </c>
      <c r="AE160" s="1" t="s">
        <v>98</v>
      </c>
      <c r="AF160" s="14">
        <v>0.85599999999999998</v>
      </c>
      <c r="AG160" s="3">
        <v>4.6500000000000004</v>
      </c>
      <c r="AH160" s="1" t="s">
        <v>98</v>
      </c>
      <c r="AI160" s="1" t="s">
        <v>98</v>
      </c>
      <c r="AJ160" s="1" t="s">
        <v>98</v>
      </c>
      <c r="AK160" s="1" t="s">
        <v>98</v>
      </c>
      <c r="AL160" s="2">
        <v>14.4</v>
      </c>
      <c r="AM160" s="1">
        <v>127</v>
      </c>
      <c r="AN160" s="2">
        <v>30.5</v>
      </c>
      <c r="AO160" s="2">
        <v>16.7</v>
      </c>
      <c r="AP160" s="3">
        <v>2.58</v>
      </c>
      <c r="AQ160" s="1">
        <v>139</v>
      </c>
      <c r="AR160" s="2">
        <v>38.299999999999997</v>
      </c>
      <c r="AS160" s="2">
        <v>24.9</v>
      </c>
      <c r="AT160" s="3">
        <v>2.7</v>
      </c>
      <c r="AU160" s="1" t="s">
        <v>98</v>
      </c>
      <c r="AV160" s="1" t="s">
        <v>98</v>
      </c>
      <c r="AW160" s="1" t="s">
        <v>98</v>
      </c>
      <c r="AX160" s="3">
        <v>7.23</v>
      </c>
      <c r="AY160" s="2">
        <v>22.8</v>
      </c>
      <c r="AZ160" s="1" t="s">
        <v>98</v>
      </c>
      <c r="BA160" s="1" t="s">
        <v>98</v>
      </c>
      <c r="BB160" s="1" t="s">
        <v>98</v>
      </c>
      <c r="BC160" s="1" t="s">
        <v>98</v>
      </c>
      <c r="BD160" s="1" t="s">
        <v>98</v>
      </c>
      <c r="BE160" s="1" t="s">
        <v>98</v>
      </c>
      <c r="BF160" s="1" t="s">
        <v>98</v>
      </c>
      <c r="BG160" s="3">
        <v>4</v>
      </c>
      <c r="BH160" s="14">
        <v>0.873</v>
      </c>
      <c r="BI160" s="1" t="s">
        <v>98</v>
      </c>
      <c r="BJ160" s="4" t="s">
        <v>98</v>
      </c>
      <c r="BK160" s="4" t="s">
        <v>98</v>
      </c>
      <c r="BL160" s="4" t="s">
        <v>98</v>
      </c>
      <c r="BM160" s="4" t="s">
        <v>98</v>
      </c>
      <c r="BN160" s="4" t="s">
        <v>98</v>
      </c>
      <c r="BO160" s="4" t="s">
        <v>98</v>
      </c>
      <c r="BP160" s="4" t="s">
        <v>98</v>
      </c>
      <c r="BQ160" s="4" t="s">
        <v>98</v>
      </c>
      <c r="BR160" s="4" t="s">
        <v>98</v>
      </c>
      <c r="BS160" s="4" t="s">
        <v>98</v>
      </c>
      <c r="BT160" s="4" t="s">
        <v>98</v>
      </c>
      <c r="BU160" s="4" t="s">
        <v>98</v>
      </c>
      <c r="BV160" s="4" t="s">
        <v>98</v>
      </c>
      <c r="BW160" s="35" t="s">
        <v>98</v>
      </c>
      <c r="BX160" s="35" t="s">
        <v>98</v>
      </c>
      <c r="BY160" s="2">
        <v>29.8</v>
      </c>
      <c r="BZ160" s="1" t="s">
        <v>98</v>
      </c>
      <c r="CA160" s="2">
        <v>41</v>
      </c>
      <c r="CB160" s="2">
        <v>30.5</v>
      </c>
      <c r="CC160" s="2">
        <v>41.7</v>
      </c>
      <c r="CD160" s="1" t="s">
        <v>98</v>
      </c>
      <c r="CE160" s="11">
        <v>5.5</v>
      </c>
      <c r="CF160" s="1" t="s">
        <v>98</v>
      </c>
      <c r="CG160" s="4">
        <f>Beams!$B$11/F160</f>
        <v>585.41666666666674</v>
      </c>
      <c r="CH160" s="4">
        <f>Beams!$B$9/AO160</f>
        <v>673.05389221556891</v>
      </c>
      <c r="CI160" s="4">
        <f>Beams!$C$9/AS160</f>
        <v>451.40562248995985</v>
      </c>
      <c r="CJ160" s="4">
        <f>1.5*Beams!$B$8/(L160*T160)</f>
        <v>1254.4642857142858</v>
      </c>
      <c r="CK160" s="45">
        <f xml:space="preserve"> 1.5*Beams!$C$8/((G160-T160)*Q160)</f>
        <v>2985.0746268656708</v>
      </c>
      <c r="CL160" s="4">
        <f>Beams!$B$12*T160/AX160</f>
        <v>1865.5601659751037</v>
      </c>
      <c r="CM160" s="4">
        <f>Beams!$B$12*Q160/AX160</f>
        <v>1041.6044260027661</v>
      </c>
      <c r="CN160" s="4">
        <f t="shared" si="4"/>
        <v>4252.7241489004537</v>
      </c>
      <c r="CO160" s="4">
        <f t="shared" si="5"/>
        <v>5736.7680343814927</v>
      </c>
      <c r="CP160" s="4"/>
      <c r="CQ160" s="3">
        <f>MIN(Beams!$B$21:$B$22)/MAX(CN160:CP160)-1</f>
        <v>2.4862835450442424</v>
      </c>
    </row>
    <row r="161" spans="1:95" x14ac:dyDescent="0.55000000000000004">
      <c r="A161" s="1" t="s">
        <v>680</v>
      </c>
      <c r="B161" s="1" t="s">
        <v>838</v>
      </c>
      <c r="C161" s="1" t="s">
        <v>838</v>
      </c>
      <c r="D161" s="1" t="s">
        <v>100</v>
      </c>
      <c r="E161" s="2">
        <v>59.5</v>
      </c>
      <c r="F161" s="2">
        <v>17.600000000000001</v>
      </c>
      <c r="G161" s="3">
        <v>9.49</v>
      </c>
      <c r="H161" s="11">
        <v>9.375</v>
      </c>
      <c r="I161" s="1" t="s">
        <v>98</v>
      </c>
      <c r="J161" s="1" t="s">
        <v>98</v>
      </c>
      <c r="K161" s="1" t="s">
        <v>98</v>
      </c>
      <c r="L161" s="2">
        <v>11.3</v>
      </c>
      <c r="M161" s="11">
        <v>11.25</v>
      </c>
      <c r="N161" s="11" t="s">
        <v>98</v>
      </c>
      <c r="O161" s="1" t="s">
        <v>98</v>
      </c>
      <c r="P161" s="1" t="s">
        <v>98</v>
      </c>
      <c r="Q161" s="14">
        <v>0.65500000000000003</v>
      </c>
      <c r="R161" s="11">
        <v>0.625</v>
      </c>
      <c r="S161" s="13">
        <v>0.3125</v>
      </c>
      <c r="T161" s="3">
        <v>1.06</v>
      </c>
      <c r="U161" s="13">
        <v>1.0625</v>
      </c>
      <c r="V161" s="1" t="s">
        <v>98</v>
      </c>
      <c r="W161" s="1" t="s">
        <v>98</v>
      </c>
      <c r="X161" s="1" t="s">
        <v>98</v>
      </c>
      <c r="Y161" s="3">
        <v>1.46</v>
      </c>
      <c r="Z161" s="13">
        <v>1.9375</v>
      </c>
      <c r="AA161" s="13" t="s">
        <v>98</v>
      </c>
      <c r="AB161" s="1" t="s">
        <v>98</v>
      </c>
      <c r="AC161" s="3">
        <v>2.0299999999999998</v>
      </c>
      <c r="AD161" s="1" t="s">
        <v>98</v>
      </c>
      <c r="AE161" s="1" t="s">
        <v>98</v>
      </c>
      <c r="AF161" s="14">
        <v>0.77800000000000002</v>
      </c>
      <c r="AG161" s="3">
        <v>5.31</v>
      </c>
      <c r="AH161" s="1" t="s">
        <v>98</v>
      </c>
      <c r="AI161" s="1" t="s">
        <v>98</v>
      </c>
      <c r="AJ161" s="1" t="s">
        <v>98</v>
      </c>
      <c r="AK161" s="1" t="s">
        <v>98</v>
      </c>
      <c r="AL161" s="2">
        <v>14.5</v>
      </c>
      <c r="AM161" s="1">
        <v>119</v>
      </c>
      <c r="AN161" s="2">
        <v>28.7</v>
      </c>
      <c r="AO161" s="2">
        <v>15.9</v>
      </c>
      <c r="AP161" s="3">
        <v>2.6</v>
      </c>
      <c r="AQ161" s="1">
        <v>126</v>
      </c>
      <c r="AR161" s="2">
        <v>34.5</v>
      </c>
      <c r="AS161" s="2">
        <v>22.5</v>
      </c>
      <c r="AT161" s="3">
        <v>2.69</v>
      </c>
      <c r="AU161" s="1" t="s">
        <v>98</v>
      </c>
      <c r="AV161" s="1" t="s">
        <v>98</v>
      </c>
      <c r="AW161" s="1" t="s">
        <v>98</v>
      </c>
      <c r="AX161" s="3">
        <v>5.3</v>
      </c>
      <c r="AY161" s="2">
        <v>17.399999999999999</v>
      </c>
      <c r="AZ161" s="1" t="s">
        <v>98</v>
      </c>
      <c r="BA161" s="1" t="s">
        <v>98</v>
      </c>
      <c r="BB161" s="1" t="s">
        <v>98</v>
      </c>
      <c r="BC161" s="1" t="s">
        <v>98</v>
      </c>
      <c r="BD161" s="1" t="s">
        <v>98</v>
      </c>
      <c r="BE161" s="1" t="s">
        <v>98</v>
      </c>
      <c r="BF161" s="1" t="s">
        <v>98</v>
      </c>
      <c r="BG161" s="3">
        <v>4.03</v>
      </c>
      <c r="BH161" s="14">
        <v>0.86199999999999999</v>
      </c>
      <c r="BI161" s="1" t="s">
        <v>98</v>
      </c>
      <c r="BJ161" s="4" t="s">
        <v>98</v>
      </c>
      <c r="BK161" s="4" t="s">
        <v>98</v>
      </c>
      <c r="BL161" s="4" t="s">
        <v>98</v>
      </c>
      <c r="BM161" s="4" t="s">
        <v>98</v>
      </c>
      <c r="BN161" s="4" t="s">
        <v>98</v>
      </c>
      <c r="BO161" s="4" t="s">
        <v>98</v>
      </c>
      <c r="BP161" s="4" t="s">
        <v>98</v>
      </c>
      <c r="BQ161" s="4" t="s">
        <v>98</v>
      </c>
      <c r="BR161" s="4" t="s">
        <v>98</v>
      </c>
      <c r="BS161" s="4" t="s">
        <v>98</v>
      </c>
      <c r="BT161" s="4" t="s">
        <v>98</v>
      </c>
      <c r="BU161" s="4" t="s">
        <v>98</v>
      </c>
      <c r="BV161" s="4" t="s">
        <v>98</v>
      </c>
      <c r="BW161" s="35" t="s">
        <v>98</v>
      </c>
      <c r="BX161" s="35" t="s">
        <v>98</v>
      </c>
      <c r="BY161" s="2">
        <v>29.6</v>
      </c>
      <c r="BZ161" s="1" t="s">
        <v>98</v>
      </c>
      <c r="CA161" s="2">
        <v>40.9</v>
      </c>
      <c r="CB161" s="2">
        <v>30.3</v>
      </c>
      <c r="CC161" s="2">
        <v>41.6</v>
      </c>
      <c r="CD161" s="1" t="s">
        <v>98</v>
      </c>
      <c r="CE161" s="11">
        <v>5.5</v>
      </c>
      <c r="CF161" s="1" t="s">
        <v>98</v>
      </c>
      <c r="CG161" s="4">
        <f>Beams!$B$11/F161</f>
        <v>638.63636363636363</v>
      </c>
      <c r="CH161" s="4">
        <f>Beams!$B$9/AO161</f>
        <v>706.9182389937107</v>
      </c>
      <c r="CI161" s="4">
        <f>Beams!$C$9/AS161</f>
        <v>499.55555555555554</v>
      </c>
      <c r="CJ161" s="4">
        <f>1.5*Beams!$B$8/(L161*T161)</f>
        <v>1407.5805643680078</v>
      </c>
      <c r="CK161" s="45">
        <f xml:space="preserve"> 1.5*Beams!$C$8/((G161-T161)*Q161)</f>
        <v>3053.4351145038167</v>
      </c>
      <c r="CL161" s="4">
        <f>Beams!$B$12*T161/AX161</f>
        <v>2248.0000000000005</v>
      </c>
      <c r="CM161" s="4">
        <f>Beams!$B$12*Q161/AX161</f>
        <v>1389.0943396226417</v>
      </c>
      <c r="CN161" s="4">
        <f t="shared" si="4"/>
        <v>4950.6355785292344</v>
      </c>
      <c r="CO161" s="4">
        <f t="shared" si="5"/>
        <v>6096.1937915727058</v>
      </c>
      <c r="CP161" s="4"/>
      <c r="CQ161" s="3">
        <f>MIN(Beams!$B$21:$B$22)/MAX(CN161:CP161)-1</f>
        <v>2.2807356005722332</v>
      </c>
    </row>
    <row r="162" spans="1:95" x14ac:dyDescent="0.55000000000000004">
      <c r="A162" s="1" t="s">
        <v>680</v>
      </c>
      <c r="B162" s="1" t="s">
        <v>839</v>
      </c>
      <c r="C162" s="1" t="s">
        <v>839</v>
      </c>
      <c r="D162" s="1" t="s">
        <v>100</v>
      </c>
      <c r="E162" s="2">
        <v>53</v>
      </c>
      <c r="F162" s="2">
        <v>15.6</v>
      </c>
      <c r="G162" s="3">
        <v>9.3699999999999992</v>
      </c>
      <c r="H162" s="11">
        <v>9.25</v>
      </c>
      <c r="I162" s="1" t="s">
        <v>98</v>
      </c>
      <c r="J162" s="1" t="s">
        <v>98</v>
      </c>
      <c r="K162" s="1" t="s">
        <v>98</v>
      </c>
      <c r="L162" s="2">
        <v>11.2</v>
      </c>
      <c r="M162" s="11">
        <v>11.25</v>
      </c>
      <c r="N162" s="11" t="s">
        <v>98</v>
      </c>
      <c r="O162" s="1" t="s">
        <v>98</v>
      </c>
      <c r="P162" s="1" t="s">
        <v>98</v>
      </c>
      <c r="Q162" s="14">
        <v>0.59</v>
      </c>
      <c r="R162" s="11">
        <v>0.5625</v>
      </c>
      <c r="S162" s="13">
        <v>0.3125</v>
      </c>
      <c r="T162" s="14">
        <v>0.94</v>
      </c>
      <c r="U162" s="13">
        <v>0.9375</v>
      </c>
      <c r="V162" s="1" t="s">
        <v>98</v>
      </c>
      <c r="W162" s="1" t="s">
        <v>98</v>
      </c>
      <c r="X162" s="1" t="s">
        <v>98</v>
      </c>
      <c r="Y162" s="3">
        <v>1.34</v>
      </c>
      <c r="Z162" s="13">
        <v>1.8125</v>
      </c>
      <c r="AA162" s="13" t="s">
        <v>98</v>
      </c>
      <c r="AB162" s="1" t="s">
        <v>98</v>
      </c>
      <c r="AC162" s="3">
        <v>1.97</v>
      </c>
      <c r="AD162" s="1" t="s">
        <v>98</v>
      </c>
      <c r="AE162" s="1" t="s">
        <v>98</v>
      </c>
      <c r="AF162" s="14">
        <v>0.69499999999999995</v>
      </c>
      <c r="AG162" s="3">
        <v>5.96</v>
      </c>
      <c r="AH162" s="1" t="s">
        <v>98</v>
      </c>
      <c r="AI162" s="1" t="s">
        <v>98</v>
      </c>
      <c r="AJ162" s="1" t="s">
        <v>98</v>
      </c>
      <c r="AK162" s="1" t="s">
        <v>98</v>
      </c>
      <c r="AL162" s="2">
        <v>15.9</v>
      </c>
      <c r="AM162" s="1">
        <v>104</v>
      </c>
      <c r="AN162" s="2">
        <v>25.2</v>
      </c>
      <c r="AO162" s="2">
        <v>14.1</v>
      </c>
      <c r="AP162" s="3">
        <v>2.59</v>
      </c>
      <c r="AQ162" s="1">
        <v>110</v>
      </c>
      <c r="AR162" s="2">
        <v>30.2</v>
      </c>
      <c r="AS162" s="2">
        <v>19.7</v>
      </c>
      <c r="AT162" s="3">
        <v>2.66</v>
      </c>
      <c r="AU162" s="1" t="s">
        <v>98</v>
      </c>
      <c r="AV162" s="1" t="s">
        <v>98</v>
      </c>
      <c r="AW162" s="1" t="s">
        <v>98</v>
      </c>
      <c r="AX162" s="3">
        <v>3.73</v>
      </c>
      <c r="AY162" s="2">
        <v>12.1</v>
      </c>
      <c r="AZ162" s="1" t="s">
        <v>98</v>
      </c>
      <c r="BA162" s="1" t="s">
        <v>98</v>
      </c>
      <c r="BB162" s="1" t="s">
        <v>98</v>
      </c>
      <c r="BC162" s="1" t="s">
        <v>98</v>
      </c>
      <c r="BD162" s="1" t="s">
        <v>98</v>
      </c>
      <c r="BE162" s="1" t="s">
        <v>98</v>
      </c>
      <c r="BF162" s="1" t="s">
        <v>98</v>
      </c>
      <c r="BG162" s="3">
        <v>4</v>
      </c>
      <c r="BH162" s="14">
        <v>0.86</v>
      </c>
      <c r="BI162" s="1" t="s">
        <v>98</v>
      </c>
      <c r="BJ162" s="4" t="s">
        <v>98</v>
      </c>
      <c r="BK162" s="4" t="s">
        <v>98</v>
      </c>
      <c r="BL162" s="4" t="s">
        <v>98</v>
      </c>
      <c r="BM162" s="4" t="s">
        <v>98</v>
      </c>
      <c r="BN162" s="4" t="s">
        <v>98</v>
      </c>
      <c r="BO162" s="4" t="s">
        <v>98</v>
      </c>
      <c r="BP162" s="4" t="s">
        <v>98</v>
      </c>
      <c r="BQ162" s="4" t="s">
        <v>98</v>
      </c>
      <c r="BR162" s="4" t="s">
        <v>98</v>
      </c>
      <c r="BS162" s="4" t="s">
        <v>98</v>
      </c>
      <c r="BT162" s="4" t="s">
        <v>98</v>
      </c>
      <c r="BU162" s="4" t="s">
        <v>98</v>
      </c>
      <c r="BV162" s="4" t="s">
        <v>98</v>
      </c>
      <c r="BW162" s="35" t="s">
        <v>98</v>
      </c>
      <c r="BX162" s="35" t="s">
        <v>98</v>
      </c>
      <c r="BY162" s="2">
        <v>29.3</v>
      </c>
      <c r="BZ162" s="1" t="s">
        <v>98</v>
      </c>
      <c r="CA162" s="2">
        <v>40.5</v>
      </c>
      <c r="CB162" s="2">
        <v>29.9</v>
      </c>
      <c r="CC162" s="2">
        <v>41.1</v>
      </c>
      <c r="CD162" s="1" t="s">
        <v>98</v>
      </c>
      <c r="CE162" s="11">
        <v>5.5</v>
      </c>
      <c r="CF162" s="1" t="s">
        <v>98</v>
      </c>
      <c r="CG162" s="4">
        <f>Beams!$B$11/F162</f>
        <v>720.51282051282055</v>
      </c>
      <c r="CH162" s="4">
        <f>Beams!$B$9/AO162</f>
        <v>797.16312056737593</v>
      </c>
      <c r="CI162" s="4">
        <f>Beams!$C$9/AS162</f>
        <v>570.5583756345178</v>
      </c>
      <c r="CJ162" s="4">
        <f>1.5*Beams!$B$8/(L162*T162)</f>
        <v>1601.4437689969607</v>
      </c>
      <c r="CK162" s="45">
        <f xml:space="preserve"> 1.5*Beams!$C$8/((G162-T162)*Q162)</f>
        <v>3389.8305084745762</v>
      </c>
      <c r="CL162" s="4">
        <f>Beams!$B$12*T162/AX162</f>
        <v>2832.6005361930293</v>
      </c>
      <c r="CM162" s="4">
        <f>Beams!$B$12*Q162/AX162</f>
        <v>1777.9088471849864</v>
      </c>
      <c r="CN162" s="4">
        <f t="shared" si="4"/>
        <v>6010.4464385106749</v>
      </c>
      <c r="CO162" s="4">
        <f t="shared" si="5"/>
        <v>6951.0038697123391</v>
      </c>
      <c r="CP162" s="4"/>
      <c r="CQ162" s="3">
        <f>MIN(Beams!$B$21:$B$22)/MAX(CN162:CP162)-1</f>
        <v>1.8772822422306725</v>
      </c>
    </row>
    <row r="163" spans="1:95" x14ac:dyDescent="0.55000000000000004">
      <c r="A163" s="1" t="s">
        <v>680</v>
      </c>
      <c r="B163" s="1" t="s">
        <v>840</v>
      </c>
      <c r="C163" s="1" t="s">
        <v>840</v>
      </c>
      <c r="D163" s="1" t="s">
        <v>100</v>
      </c>
      <c r="E163" s="2">
        <v>48.5</v>
      </c>
      <c r="F163" s="2">
        <v>14.2</v>
      </c>
      <c r="G163" s="3">
        <v>9.3000000000000007</v>
      </c>
      <c r="H163" s="11">
        <v>9.25</v>
      </c>
      <c r="I163" s="1" t="s">
        <v>98</v>
      </c>
      <c r="J163" s="1" t="s">
        <v>98</v>
      </c>
      <c r="K163" s="1" t="s">
        <v>98</v>
      </c>
      <c r="L163" s="2">
        <v>11.1</v>
      </c>
      <c r="M163" s="11">
        <v>11.125</v>
      </c>
      <c r="N163" s="11" t="s">
        <v>98</v>
      </c>
      <c r="O163" s="1" t="s">
        <v>98</v>
      </c>
      <c r="P163" s="1" t="s">
        <v>98</v>
      </c>
      <c r="Q163" s="14">
        <v>0.53500000000000003</v>
      </c>
      <c r="R163" s="11">
        <v>0.5625</v>
      </c>
      <c r="S163" s="13">
        <v>0.3125</v>
      </c>
      <c r="T163" s="14">
        <v>0.87</v>
      </c>
      <c r="U163" s="13">
        <v>0.875</v>
      </c>
      <c r="V163" s="1" t="s">
        <v>98</v>
      </c>
      <c r="W163" s="1" t="s">
        <v>98</v>
      </c>
      <c r="X163" s="1" t="s">
        <v>98</v>
      </c>
      <c r="Y163" s="3">
        <v>1.27</v>
      </c>
      <c r="Z163" s="13">
        <v>1.75</v>
      </c>
      <c r="AA163" s="13" t="s">
        <v>98</v>
      </c>
      <c r="AB163" s="1" t="s">
        <v>98</v>
      </c>
      <c r="AC163" s="3">
        <v>1.91</v>
      </c>
      <c r="AD163" s="1" t="s">
        <v>98</v>
      </c>
      <c r="AE163" s="1" t="s">
        <v>98</v>
      </c>
      <c r="AF163" s="14">
        <v>0.64</v>
      </c>
      <c r="AG163" s="3">
        <v>6.41</v>
      </c>
      <c r="AH163" s="1" t="s">
        <v>98</v>
      </c>
      <c r="AI163" s="1" t="s">
        <v>98</v>
      </c>
      <c r="AJ163" s="1" t="s">
        <v>98</v>
      </c>
      <c r="AK163" s="1" t="s">
        <v>98</v>
      </c>
      <c r="AL163" s="2">
        <v>17.399999999999999</v>
      </c>
      <c r="AM163" s="2">
        <v>93.8</v>
      </c>
      <c r="AN163" s="2">
        <v>22.6</v>
      </c>
      <c r="AO163" s="2">
        <v>12.7</v>
      </c>
      <c r="AP163" s="3">
        <v>2.56</v>
      </c>
      <c r="AQ163" s="1">
        <v>100</v>
      </c>
      <c r="AR163" s="2">
        <v>27.6</v>
      </c>
      <c r="AS163" s="2">
        <v>18</v>
      </c>
      <c r="AT163" s="3">
        <v>2.65</v>
      </c>
      <c r="AU163" s="1" t="s">
        <v>98</v>
      </c>
      <c r="AV163" s="1" t="s">
        <v>98</v>
      </c>
      <c r="AW163" s="1" t="s">
        <v>98</v>
      </c>
      <c r="AX163" s="3">
        <v>2.92</v>
      </c>
      <c r="AY163" s="3">
        <v>9.2899999999999991</v>
      </c>
      <c r="AZ163" s="1" t="s">
        <v>98</v>
      </c>
      <c r="BA163" s="1" t="s">
        <v>98</v>
      </c>
      <c r="BB163" s="1" t="s">
        <v>98</v>
      </c>
      <c r="BC163" s="1" t="s">
        <v>98</v>
      </c>
      <c r="BD163" s="1" t="s">
        <v>98</v>
      </c>
      <c r="BE163" s="1" t="s">
        <v>98</v>
      </c>
      <c r="BF163" s="1" t="s">
        <v>98</v>
      </c>
      <c r="BG163" s="3">
        <v>3.97</v>
      </c>
      <c r="BH163" s="14">
        <v>0.86299999999999999</v>
      </c>
      <c r="BI163" s="1" t="s">
        <v>98</v>
      </c>
      <c r="BJ163" s="4" t="s">
        <v>98</v>
      </c>
      <c r="BK163" s="4" t="s">
        <v>98</v>
      </c>
      <c r="BL163" s="4" t="s">
        <v>98</v>
      </c>
      <c r="BM163" s="4" t="s">
        <v>98</v>
      </c>
      <c r="BN163" s="4" t="s">
        <v>98</v>
      </c>
      <c r="BO163" s="4" t="s">
        <v>98</v>
      </c>
      <c r="BP163" s="4" t="s">
        <v>98</v>
      </c>
      <c r="BQ163" s="4" t="s">
        <v>98</v>
      </c>
      <c r="BR163" s="4" t="s">
        <v>98</v>
      </c>
      <c r="BS163" s="4" t="s">
        <v>98</v>
      </c>
      <c r="BT163" s="4" t="s">
        <v>98</v>
      </c>
      <c r="BU163" s="4" t="s">
        <v>98</v>
      </c>
      <c r="BV163" s="4" t="s">
        <v>98</v>
      </c>
      <c r="BW163" s="35" t="s">
        <v>98</v>
      </c>
      <c r="BX163" s="35" t="s">
        <v>98</v>
      </c>
      <c r="BY163" s="2">
        <v>29</v>
      </c>
      <c r="BZ163" s="1" t="s">
        <v>98</v>
      </c>
      <c r="CA163" s="2">
        <v>40.1</v>
      </c>
      <c r="CB163" s="2">
        <v>29.699999999999996</v>
      </c>
      <c r="CC163" s="1">
        <v>40.799999999999997</v>
      </c>
      <c r="CD163" s="1" t="s">
        <v>98</v>
      </c>
      <c r="CE163" s="11">
        <v>5.5</v>
      </c>
      <c r="CF163" s="1" t="s">
        <v>98</v>
      </c>
      <c r="CG163" s="4">
        <f>Beams!$B$11/F163</f>
        <v>791.54929577464793</v>
      </c>
      <c r="CH163" s="4">
        <f>Beams!$B$9/AO163</f>
        <v>885.03937007874026</v>
      </c>
      <c r="CI163" s="4">
        <f>Beams!$C$9/AS163</f>
        <v>624.44444444444446</v>
      </c>
      <c r="CJ163" s="4">
        <f>1.5*Beams!$B$8/(L163*T163)</f>
        <v>1745.8838148493321</v>
      </c>
      <c r="CK163" s="45">
        <f xml:space="preserve"> 1.5*Beams!$C$8/((G163-T163)*Q163)</f>
        <v>3738.3177570093444</v>
      </c>
      <c r="CL163" s="4">
        <f>Beams!$B$12*T163/AX163</f>
        <v>3348.9041095890411</v>
      </c>
      <c r="CM163" s="4">
        <f>Beams!$B$12*Q163/AX163</f>
        <v>2059.3835616438359</v>
      </c>
      <c r="CN163" s="4">
        <f t="shared" si="4"/>
        <v>6934.3031708465551</v>
      </c>
      <c r="CO163" s="4">
        <f t="shared" si="5"/>
        <v>7742.2861154640623</v>
      </c>
      <c r="CP163" s="4"/>
      <c r="CQ163" s="3">
        <f>MIN(Beams!$B$21:$B$22)/MAX(CN163:CP163)-1</f>
        <v>1.5832163396871866</v>
      </c>
    </row>
    <row r="164" spans="1:95" x14ac:dyDescent="0.55000000000000004">
      <c r="A164" s="1" t="s">
        <v>680</v>
      </c>
      <c r="B164" s="1" t="s">
        <v>841</v>
      </c>
      <c r="C164" s="1" t="s">
        <v>841</v>
      </c>
      <c r="D164" s="1" t="s">
        <v>100</v>
      </c>
      <c r="E164" s="2">
        <v>43</v>
      </c>
      <c r="F164" s="2">
        <v>12.7</v>
      </c>
      <c r="G164" s="3">
        <v>9.1999999999999993</v>
      </c>
      <c r="H164" s="11">
        <v>9.125</v>
      </c>
      <c r="I164" s="1" t="s">
        <v>98</v>
      </c>
      <c r="J164" s="1" t="s">
        <v>98</v>
      </c>
      <c r="K164" s="1" t="s">
        <v>98</v>
      </c>
      <c r="L164" s="2">
        <v>11.1</v>
      </c>
      <c r="M164" s="11">
        <v>11.125</v>
      </c>
      <c r="N164" s="11" t="s">
        <v>98</v>
      </c>
      <c r="O164" s="1" t="s">
        <v>98</v>
      </c>
      <c r="P164" s="1" t="s">
        <v>98</v>
      </c>
      <c r="Q164" s="14">
        <v>0.48</v>
      </c>
      <c r="R164" s="11">
        <v>0.5</v>
      </c>
      <c r="S164" s="13">
        <v>0.25</v>
      </c>
      <c r="T164" s="14">
        <v>0.77</v>
      </c>
      <c r="U164" s="13">
        <v>0.75</v>
      </c>
      <c r="V164" s="1" t="s">
        <v>98</v>
      </c>
      <c r="W164" s="1" t="s">
        <v>98</v>
      </c>
      <c r="X164" s="1" t="s">
        <v>98</v>
      </c>
      <c r="Y164" s="3">
        <v>1.17</v>
      </c>
      <c r="Z164" s="13">
        <v>1.625</v>
      </c>
      <c r="AA164" s="13" t="s">
        <v>98</v>
      </c>
      <c r="AB164" s="1" t="s">
        <v>98</v>
      </c>
      <c r="AC164" s="3">
        <v>1.86</v>
      </c>
      <c r="AD164" s="1" t="s">
        <v>98</v>
      </c>
      <c r="AE164" s="1" t="s">
        <v>98</v>
      </c>
      <c r="AF164" s="14">
        <v>0.56999999999999995</v>
      </c>
      <c r="AG164" s="3">
        <v>7.2</v>
      </c>
      <c r="AH164" s="1" t="s">
        <v>98</v>
      </c>
      <c r="AI164" s="1" t="s">
        <v>98</v>
      </c>
      <c r="AJ164" s="1" t="s">
        <v>98</v>
      </c>
      <c r="AK164" s="1" t="s">
        <v>98</v>
      </c>
      <c r="AL164" s="2">
        <v>19.2</v>
      </c>
      <c r="AM164" s="2">
        <v>82.4</v>
      </c>
      <c r="AN164" s="2">
        <v>19.899999999999999</v>
      </c>
      <c r="AO164" s="2">
        <v>11.2</v>
      </c>
      <c r="AP164" s="3">
        <v>2.5499999999999998</v>
      </c>
      <c r="AQ164" s="2">
        <v>87.6</v>
      </c>
      <c r="AR164" s="2">
        <v>24.2</v>
      </c>
      <c r="AS164" s="2">
        <v>15.8</v>
      </c>
      <c r="AT164" s="3">
        <v>2.63</v>
      </c>
      <c r="AU164" s="1" t="s">
        <v>98</v>
      </c>
      <c r="AV164" s="1" t="s">
        <v>98</v>
      </c>
      <c r="AW164" s="1" t="s">
        <v>98</v>
      </c>
      <c r="AX164" s="3">
        <v>2.04</v>
      </c>
      <c r="AY164" s="3">
        <v>6.42</v>
      </c>
      <c r="AZ164" s="1" t="s">
        <v>98</v>
      </c>
      <c r="BA164" s="1" t="s">
        <v>98</v>
      </c>
      <c r="BB164" s="1" t="s">
        <v>98</v>
      </c>
      <c r="BC164" s="1" t="s">
        <v>98</v>
      </c>
      <c r="BD164" s="1" t="s">
        <v>98</v>
      </c>
      <c r="BE164" s="1" t="s">
        <v>98</v>
      </c>
      <c r="BF164" s="1" t="s">
        <v>98</v>
      </c>
      <c r="BG164" s="3">
        <v>3.95</v>
      </c>
      <c r="BH164" s="14">
        <v>0.86099999999999999</v>
      </c>
      <c r="BI164" s="1" t="s">
        <v>98</v>
      </c>
      <c r="BJ164" s="4" t="s">
        <v>98</v>
      </c>
      <c r="BK164" s="4" t="s">
        <v>98</v>
      </c>
      <c r="BL164" s="4" t="s">
        <v>98</v>
      </c>
      <c r="BM164" s="4" t="s">
        <v>98</v>
      </c>
      <c r="BN164" s="4" t="s">
        <v>98</v>
      </c>
      <c r="BO164" s="4" t="s">
        <v>98</v>
      </c>
      <c r="BP164" s="4" t="s">
        <v>98</v>
      </c>
      <c r="BQ164" s="4" t="s">
        <v>98</v>
      </c>
      <c r="BR164" s="4" t="s">
        <v>98</v>
      </c>
      <c r="BS164" s="4" t="s">
        <v>98</v>
      </c>
      <c r="BT164" s="4" t="s">
        <v>98</v>
      </c>
      <c r="BU164" s="4" t="s">
        <v>98</v>
      </c>
      <c r="BV164" s="4" t="s">
        <v>98</v>
      </c>
      <c r="BW164" s="35" t="s">
        <v>98</v>
      </c>
      <c r="BX164" s="35" t="s">
        <v>98</v>
      </c>
      <c r="BY164" s="2">
        <v>28.8</v>
      </c>
      <c r="BZ164" s="1" t="s">
        <v>98</v>
      </c>
      <c r="CA164" s="2">
        <v>39.9</v>
      </c>
      <c r="CB164" s="2">
        <v>29.499999999999993</v>
      </c>
      <c r="CC164" s="1">
        <v>40.599999999999994</v>
      </c>
      <c r="CD164" s="1" t="s">
        <v>98</v>
      </c>
      <c r="CE164" s="11">
        <v>5.5</v>
      </c>
      <c r="CF164" s="1" t="s">
        <v>98</v>
      </c>
      <c r="CG164" s="4">
        <f>Beams!$B$11/F164</f>
        <v>885.03937007874026</v>
      </c>
      <c r="CH164" s="4">
        <f>Beams!$B$9/AO164</f>
        <v>1003.5714285714287</v>
      </c>
      <c r="CI164" s="4">
        <f>Beams!$C$9/AS164</f>
        <v>711.39240506329111</v>
      </c>
      <c r="CJ164" s="4">
        <f>1.5*Beams!$B$8/(L164*T164)</f>
        <v>1972.6219726219724</v>
      </c>
      <c r="CK164" s="45">
        <f xml:space="preserve"> 1.5*Beams!$C$8/((G164-T164)*Q164)</f>
        <v>4166.666666666667</v>
      </c>
      <c r="CL164" s="4">
        <f>Beams!$B$12*T164/AX164</f>
        <v>4242.5490196078435</v>
      </c>
      <c r="CM164" s="4">
        <f>Beams!$B$12*Q164/AX164</f>
        <v>2644.705882352941</v>
      </c>
      <c r="CN164" s="4">
        <f t="shared" si="4"/>
        <v>8510.6636375349535</v>
      </c>
      <c r="CO164" s="4">
        <f t="shared" si="5"/>
        <v>8934.5821169828832</v>
      </c>
      <c r="CP164" s="4"/>
      <c r="CQ164" s="3">
        <f>MIN(Beams!$B$21:$B$22)/MAX(CN164:CP164)-1</f>
        <v>1.2384930529637121</v>
      </c>
    </row>
    <row r="165" spans="1:95" x14ac:dyDescent="0.55000000000000004">
      <c r="A165" s="1" t="s">
        <v>680</v>
      </c>
      <c r="B165" s="1" t="s">
        <v>842</v>
      </c>
      <c r="C165" s="1" t="s">
        <v>842</v>
      </c>
      <c r="D165" s="1" t="s">
        <v>100</v>
      </c>
      <c r="E165" s="2">
        <v>38</v>
      </c>
      <c r="F165" s="2">
        <v>11.1</v>
      </c>
      <c r="G165" s="3">
        <v>9.11</v>
      </c>
      <c r="H165" s="11">
        <v>9</v>
      </c>
      <c r="I165" s="1" t="s">
        <v>98</v>
      </c>
      <c r="J165" s="1" t="s">
        <v>98</v>
      </c>
      <c r="K165" s="1" t="s">
        <v>98</v>
      </c>
      <c r="L165" s="2">
        <v>11</v>
      </c>
      <c r="M165" s="11">
        <v>11</v>
      </c>
      <c r="N165" s="11" t="s">
        <v>98</v>
      </c>
      <c r="O165" s="1" t="s">
        <v>98</v>
      </c>
      <c r="P165" s="1" t="s">
        <v>98</v>
      </c>
      <c r="Q165" s="14">
        <v>0.42499999999999999</v>
      </c>
      <c r="R165" s="11">
        <v>0.4375</v>
      </c>
      <c r="S165" s="13">
        <v>0.25</v>
      </c>
      <c r="T165" s="14">
        <v>0.68</v>
      </c>
      <c r="U165" s="13">
        <v>0.6875</v>
      </c>
      <c r="V165" s="1" t="s">
        <v>98</v>
      </c>
      <c r="W165" s="1" t="s">
        <v>98</v>
      </c>
      <c r="X165" s="1" t="s">
        <v>98</v>
      </c>
      <c r="Y165" s="3">
        <v>1.08</v>
      </c>
      <c r="Z165" s="13">
        <v>1.5625</v>
      </c>
      <c r="AA165" s="13" t="s">
        <v>98</v>
      </c>
      <c r="AB165" s="1" t="s">
        <v>98</v>
      </c>
      <c r="AC165" s="3">
        <v>1.8</v>
      </c>
      <c r="AD165" s="1" t="s">
        <v>98</v>
      </c>
      <c r="AE165" s="1" t="s">
        <v>98</v>
      </c>
      <c r="AF165" s="14">
        <v>0.505</v>
      </c>
      <c r="AG165" s="3">
        <v>8.11</v>
      </c>
      <c r="AH165" s="1" t="s">
        <v>98</v>
      </c>
      <c r="AI165" s="1" t="s">
        <v>98</v>
      </c>
      <c r="AJ165" s="1" t="s">
        <v>98</v>
      </c>
      <c r="AK165" s="1" t="s">
        <v>98</v>
      </c>
      <c r="AL165" s="2">
        <v>21.4</v>
      </c>
      <c r="AM165" s="2">
        <v>71.8</v>
      </c>
      <c r="AN165" s="2">
        <v>17.3</v>
      </c>
      <c r="AO165" s="3">
        <v>9.83</v>
      </c>
      <c r="AP165" s="3">
        <v>2.54</v>
      </c>
      <c r="AQ165" s="2">
        <v>76.2</v>
      </c>
      <c r="AR165" s="2">
        <v>21.1</v>
      </c>
      <c r="AS165" s="2">
        <v>13.8</v>
      </c>
      <c r="AT165" s="3">
        <v>2.61</v>
      </c>
      <c r="AU165" s="1" t="s">
        <v>98</v>
      </c>
      <c r="AV165" s="1" t="s">
        <v>98</v>
      </c>
      <c r="AW165" s="1" t="s">
        <v>98</v>
      </c>
      <c r="AX165" s="3">
        <v>1.41</v>
      </c>
      <c r="AY165" s="3">
        <v>4.37</v>
      </c>
      <c r="AZ165" s="1" t="s">
        <v>98</v>
      </c>
      <c r="BA165" s="1" t="s">
        <v>98</v>
      </c>
      <c r="BB165" s="1" t="s">
        <v>98</v>
      </c>
      <c r="BC165" s="1" t="s">
        <v>98</v>
      </c>
      <c r="BD165" s="1" t="s">
        <v>98</v>
      </c>
      <c r="BE165" s="1" t="s">
        <v>98</v>
      </c>
      <c r="BF165" s="1" t="s">
        <v>98</v>
      </c>
      <c r="BG165" s="3">
        <v>3.93</v>
      </c>
      <c r="BH165" s="14">
        <v>0.86099999999999999</v>
      </c>
      <c r="BI165" s="1" t="s">
        <v>98</v>
      </c>
      <c r="BJ165" s="4" t="s">
        <v>98</v>
      </c>
      <c r="BK165" s="4" t="s">
        <v>98</v>
      </c>
      <c r="BL165" s="4" t="s">
        <v>98</v>
      </c>
      <c r="BM165" s="4" t="s">
        <v>98</v>
      </c>
      <c r="BN165" s="4" t="s">
        <v>98</v>
      </c>
      <c r="BO165" s="4" t="s">
        <v>98</v>
      </c>
      <c r="BP165" s="4" t="s">
        <v>98</v>
      </c>
      <c r="BQ165" s="4" t="s">
        <v>98</v>
      </c>
      <c r="BR165" s="4" t="s">
        <v>98</v>
      </c>
      <c r="BS165" s="4" t="s">
        <v>98</v>
      </c>
      <c r="BT165" s="4" t="s">
        <v>98</v>
      </c>
      <c r="BU165" s="4" t="s">
        <v>98</v>
      </c>
      <c r="BV165" s="4" t="s">
        <v>98</v>
      </c>
      <c r="BW165" s="35" t="s">
        <v>98</v>
      </c>
      <c r="BX165" s="35" t="s">
        <v>98</v>
      </c>
      <c r="BY165" s="2">
        <v>28.5</v>
      </c>
      <c r="BZ165" s="1" t="s">
        <v>98</v>
      </c>
      <c r="CA165" s="2">
        <v>39.5</v>
      </c>
      <c r="CB165" s="2">
        <v>29.2</v>
      </c>
      <c r="CC165" s="2">
        <v>40.200000000000003</v>
      </c>
      <c r="CD165" s="1" t="s">
        <v>98</v>
      </c>
      <c r="CE165" s="11">
        <v>5.5</v>
      </c>
      <c r="CF165" s="1" t="s">
        <v>98</v>
      </c>
      <c r="CG165" s="4">
        <f>Beams!$B$11/F165</f>
        <v>1012.6126126126127</v>
      </c>
      <c r="CH165" s="4">
        <f>Beams!$B$9/AO165</f>
        <v>1143.4384537131232</v>
      </c>
      <c r="CI165" s="4">
        <f>Beams!$C$9/AS165</f>
        <v>814.49275362318838</v>
      </c>
      <c r="CJ165" s="4">
        <f>1.5*Beams!$B$8/(L165*T165)</f>
        <v>2254.0106951871658</v>
      </c>
      <c r="CK165" s="45">
        <f xml:space="preserve"> 1.5*Beams!$C$8/((G165-T165)*Q165)</f>
        <v>4705.8823529411766</v>
      </c>
      <c r="CL165" s="4">
        <f>Beams!$B$12*T165/AX165</f>
        <v>5420.7092198581568</v>
      </c>
      <c r="CM165" s="4">
        <f>Beams!$B$12*Q165/AX165</f>
        <v>3387.9432624113479</v>
      </c>
      <c r="CN165" s="4">
        <f t="shared" si="4"/>
        <v>10593.303949526646</v>
      </c>
      <c r="CO165" s="4">
        <f t="shared" si="5"/>
        <v>10473.518768463711</v>
      </c>
      <c r="CP165" s="4"/>
      <c r="CQ165" s="3">
        <f>MIN(Beams!$B$21:$B$22)/MAX(CN165:CP165)-1</f>
        <v>0.8879850984445401</v>
      </c>
    </row>
    <row r="166" spans="1:95" x14ac:dyDescent="0.55000000000000004">
      <c r="A166" s="1" t="s">
        <v>680</v>
      </c>
      <c r="B166" s="1" t="s">
        <v>843</v>
      </c>
      <c r="C166" s="1" t="s">
        <v>843</v>
      </c>
      <c r="D166" s="1" t="s">
        <v>100</v>
      </c>
      <c r="E166" s="2">
        <v>35.5</v>
      </c>
      <c r="F166" s="2">
        <v>10.4</v>
      </c>
      <c r="G166" s="3">
        <v>9.24</v>
      </c>
      <c r="H166" s="11">
        <v>9.125</v>
      </c>
      <c r="I166" s="1" t="s">
        <v>98</v>
      </c>
      <c r="J166" s="1" t="s">
        <v>98</v>
      </c>
      <c r="K166" s="1" t="s">
        <v>98</v>
      </c>
      <c r="L166" s="3">
        <v>7.64</v>
      </c>
      <c r="M166" s="11">
        <v>7.625</v>
      </c>
      <c r="N166" s="11" t="s">
        <v>98</v>
      </c>
      <c r="O166" s="1" t="s">
        <v>98</v>
      </c>
      <c r="P166" s="1" t="s">
        <v>98</v>
      </c>
      <c r="Q166" s="14">
        <v>0.495</v>
      </c>
      <c r="R166" s="11">
        <v>0.5</v>
      </c>
      <c r="S166" s="13">
        <v>0.25</v>
      </c>
      <c r="T166" s="14">
        <v>0.81</v>
      </c>
      <c r="U166" s="13">
        <v>0.8125</v>
      </c>
      <c r="V166" s="1" t="s">
        <v>98</v>
      </c>
      <c r="W166" s="1" t="s">
        <v>98</v>
      </c>
      <c r="X166" s="1" t="s">
        <v>98</v>
      </c>
      <c r="Y166" s="3">
        <v>1.21</v>
      </c>
      <c r="Z166" s="13">
        <v>1.5</v>
      </c>
      <c r="AA166" s="13" t="s">
        <v>98</v>
      </c>
      <c r="AB166" s="1" t="s">
        <v>98</v>
      </c>
      <c r="AC166" s="3">
        <v>2.2599999999999998</v>
      </c>
      <c r="AD166" s="1" t="s">
        <v>98</v>
      </c>
      <c r="AE166" s="1" t="s">
        <v>98</v>
      </c>
      <c r="AF166" s="14">
        <v>0.68300000000000005</v>
      </c>
      <c r="AG166" s="3">
        <v>4.71</v>
      </c>
      <c r="AH166" s="1" t="s">
        <v>98</v>
      </c>
      <c r="AI166" s="1" t="s">
        <v>98</v>
      </c>
      <c r="AJ166" s="1" t="s">
        <v>98</v>
      </c>
      <c r="AK166" s="1" t="s">
        <v>98</v>
      </c>
      <c r="AL166" s="2">
        <v>18.7</v>
      </c>
      <c r="AM166" s="2">
        <v>78.2</v>
      </c>
      <c r="AN166" s="2">
        <v>20</v>
      </c>
      <c r="AO166" s="2">
        <v>11.2</v>
      </c>
      <c r="AP166" s="3">
        <v>2.74</v>
      </c>
      <c r="AQ166" s="2">
        <v>30.1</v>
      </c>
      <c r="AR166" s="2">
        <v>12.3</v>
      </c>
      <c r="AS166" s="3">
        <v>7.89</v>
      </c>
      <c r="AT166" s="3">
        <v>1.7</v>
      </c>
      <c r="AU166" s="1" t="s">
        <v>98</v>
      </c>
      <c r="AV166" s="1" t="s">
        <v>98</v>
      </c>
      <c r="AW166" s="1" t="s">
        <v>98</v>
      </c>
      <c r="AX166" s="3">
        <v>1.74</v>
      </c>
      <c r="AY166" s="3">
        <v>3.96</v>
      </c>
      <c r="AZ166" s="1" t="s">
        <v>98</v>
      </c>
      <c r="BA166" s="1" t="s">
        <v>98</v>
      </c>
      <c r="BB166" s="1" t="s">
        <v>98</v>
      </c>
      <c r="BC166" s="1" t="s">
        <v>98</v>
      </c>
      <c r="BD166" s="1" t="s">
        <v>98</v>
      </c>
      <c r="BE166" s="1" t="s">
        <v>98</v>
      </c>
      <c r="BF166" s="1" t="s">
        <v>98</v>
      </c>
      <c r="BG166" s="3">
        <v>3.72</v>
      </c>
      <c r="BH166" s="14">
        <v>0.752</v>
      </c>
      <c r="BI166" s="1" t="s">
        <v>98</v>
      </c>
      <c r="BJ166" s="4" t="s">
        <v>98</v>
      </c>
      <c r="BK166" s="4" t="s">
        <v>98</v>
      </c>
      <c r="BL166" s="4" t="s">
        <v>98</v>
      </c>
      <c r="BM166" s="4" t="s">
        <v>98</v>
      </c>
      <c r="BN166" s="4" t="s">
        <v>98</v>
      </c>
      <c r="BO166" s="4" t="s">
        <v>98</v>
      </c>
      <c r="BP166" s="4" t="s">
        <v>98</v>
      </c>
      <c r="BQ166" s="4" t="s">
        <v>98</v>
      </c>
      <c r="BR166" s="4" t="s">
        <v>98</v>
      </c>
      <c r="BS166" s="4" t="s">
        <v>98</v>
      </c>
      <c r="BT166" s="4" t="s">
        <v>98</v>
      </c>
      <c r="BU166" s="4" t="s">
        <v>98</v>
      </c>
      <c r="BV166" s="4" t="s">
        <v>98</v>
      </c>
      <c r="BW166" s="35" t="s">
        <v>98</v>
      </c>
      <c r="BX166" s="35" t="s">
        <v>98</v>
      </c>
      <c r="BY166" s="2">
        <v>25.6</v>
      </c>
      <c r="BZ166" s="1" t="s">
        <v>98</v>
      </c>
      <c r="CA166" s="2">
        <v>33.200000000000003</v>
      </c>
      <c r="CB166" s="2">
        <v>26.1</v>
      </c>
      <c r="CC166" s="2">
        <v>33.799999999999997</v>
      </c>
      <c r="CD166" s="1" t="s">
        <v>98</v>
      </c>
      <c r="CE166" s="11">
        <v>3.5</v>
      </c>
      <c r="CF166" s="1" t="s">
        <v>98</v>
      </c>
      <c r="CG166" s="4">
        <f>Beams!$B$11/F166</f>
        <v>1080.7692307692307</v>
      </c>
      <c r="CH166" s="4">
        <f>Beams!$B$9/AO166</f>
        <v>1003.5714285714287</v>
      </c>
      <c r="CI166" s="4">
        <f>Beams!$C$9/AS166</f>
        <v>1424.5880861850444</v>
      </c>
      <c r="CJ166" s="4">
        <f>1.5*Beams!$B$8/(L166*T166)</f>
        <v>2724.4522008919912</v>
      </c>
      <c r="CK166" s="45">
        <f xml:space="preserve"> 1.5*Beams!$C$8/((G166-T166)*Q166)</f>
        <v>4040.4040404040411</v>
      </c>
      <c r="CL166" s="4">
        <f>Beams!$B$12*T166/AX166</f>
        <v>5232.4137931034493</v>
      </c>
      <c r="CM166" s="4">
        <f>Beams!$B$12*Q166/AX166</f>
        <v>3197.5862068965516</v>
      </c>
      <c r="CN166" s="4">
        <f t="shared" si="4"/>
        <v>10803.469934830657</v>
      </c>
      <c r="CO166" s="4">
        <f t="shared" si="5"/>
        <v>9589.6218914992533</v>
      </c>
      <c r="CP166" s="4"/>
      <c r="CQ166" s="3">
        <f>MIN(Beams!$B$21:$B$22)/MAX(CN166:CP166)-1</f>
        <v>0.85125706098551723</v>
      </c>
    </row>
    <row r="167" spans="1:95" x14ac:dyDescent="0.55000000000000004">
      <c r="A167" s="1" t="s">
        <v>680</v>
      </c>
      <c r="B167" s="1" t="s">
        <v>844</v>
      </c>
      <c r="C167" s="1" t="s">
        <v>844</v>
      </c>
      <c r="D167" s="1" t="s">
        <v>100</v>
      </c>
      <c r="E167" s="2">
        <v>32.5</v>
      </c>
      <c r="F167" s="3">
        <v>9.5500000000000007</v>
      </c>
      <c r="G167" s="3">
        <v>9.18</v>
      </c>
      <c r="H167" s="11">
        <v>9.125</v>
      </c>
      <c r="I167" s="1" t="s">
        <v>98</v>
      </c>
      <c r="J167" s="1" t="s">
        <v>98</v>
      </c>
      <c r="K167" s="1" t="s">
        <v>98</v>
      </c>
      <c r="L167" s="3">
        <v>7.59</v>
      </c>
      <c r="M167" s="11">
        <v>7.625</v>
      </c>
      <c r="N167" s="11" t="s">
        <v>98</v>
      </c>
      <c r="O167" s="1" t="s">
        <v>98</v>
      </c>
      <c r="P167" s="1" t="s">
        <v>98</v>
      </c>
      <c r="Q167" s="14">
        <v>0.45</v>
      </c>
      <c r="R167" s="11">
        <v>0.4375</v>
      </c>
      <c r="S167" s="13">
        <v>0.25</v>
      </c>
      <c r="T167" s="14">
        <v>0.75</v>
      </c>
      <c r="U167" s="13">
        <v>0.75</v>
      </c>
      <c r="V167" s="1" t="s">
        <v>98</v>
      </c>
      <c r="W167" s="1" t="s">
        <v>98</v>
      </c>
      <c r="X167" s="1" t="s">
        <v>98</v>
      </c>
      <c r="Y167" s="3">
        <v>1.1499999999999999</v>
      </c>
      <c r="Z167" s="13">
        <v>1.4375</v>
      </c>
      <c r="AA167" s="13" t="s">
        <v>98</v>
      </c>
      <c r="AB167" s="1" t="s">
        <v>98</v>
      </c>
      <c r="AC167" s="3">
        <v>2.2000000000000002</v>
      </c>
      <c r="AD167" s="1" t="s">
        <v>98</v>
      </c>
      <c r="AE167" s="1" t="s">
        <v>98</v>
      </c>
      <c r="AF167" s="14">
        <v>0.629</v>
      </c>
      <c r="AG167" s="3">
        <v>5.0599999999999996</v>
      </c>
      <c r="AH167" s="1" t="s">
        <v>98</v>
      </c>
      <c r="AI167" s="1" t="s">
        <v>98</v>
      </c>
      <c r="AJ167" s="1" t="s">
        <v>98</v>
      </c>
      <c r="AK167" s="1" t="s">
        <v>98</v>
      </c>
      <c r="AL167" s="2">
        <v>20.399999999999999</v>
      </c>
      <c r="AM167" s="2">
        <v>70.7</v>
      </c>
      <c r="AN167" s="2">
        <v>18</v>
      </c>
      <c r="AO167" s="2">
        <v>10.1</v>
      </c>
      <c r="AP167" s="3">
        <v>2.72</v>
      </c>
      <c r="AQ167" s="2">
        <v>27.4</v>
      </c>
      <c r="AR167" s="2">
        <v>11.2</v>
      </c>
      <c r="AS167" s="3">
        <v>7.22</v>
      </c>
      <c r="AT167" s="3">
        <v>1.69</v>
      </c>
      <c r="AU167" s="1" t="s">
        <v>98</v>
      </c>
      <c r="AV167" s="1" t="s">
        <v>98</v>
      </c>
      <c r="AW167" s="1" t="s">
        <v>98</v>
      </c>
      <c r="AX167" s="3">
        <v>1.36</v>
      </c>
      <c r="AY167" s="3">
        <v>3.01</v>
      </c>
      <c r="AZ167" s="1" t="s">
        <v>98</v>
      </c>
      <c r="BA167" s="1" t="s">
        <v>98</v>
      </c>
      <c r="BB167" s="1" t="s">
        <v>98</v>
      </c>
      <c r="BC167" s="1" t="s">
        <v>98</v>
      </c>
      <c r="BD167" s="1" t="s">
        <v>98</v>
      </c>
      <c r="BE167" s="1" t="s">
        <v>98</v>
      </c>
      <c r="BF167" s="1" t="s">
        <v>98</v>
      </c>
      <c r="BG167" s="3">
        <v>3.69</v>
      </c>
      <c r="BH167" s="14">
        <v>0.755</v>
      </c>
      <c r="BI167" s="1" t="s">
        <v>98</v>
      </c>
      <c r="BJ167" s="4" t="s">
        <v>98</v>
      </c>
      <c r="BK167" s="4" t="s">
        <v>98</v>
      </c>
      <c r="BL167" s="4" t="s">
        <v>98</v>
      </c>
      <c r="BM167" s="4" t="s">
        <v>98</v>
      </c>
      <c r="BN167" s="4" t="s">
        <v>98</v>
      </c>
      <c r="BO167" s="4" t="s">
        <v>98</v>
      </c>
      <c r="BP167" s="4" t="s">
        <v>98</v>
      </c>
      <c r="BQ167" s="4" t="s">
        <v>98</v>
      </c>
      <c r="BR167" s="4" t="s">
        <v>98</v>
      </c>
      <c r="BS167" s="4" t="s">
        <v>98</v>
      </c>
      <c r="BT167" s="4" t="s">
        <v>98</v>
      </c>
      <c r="BU167" s="4" t="s">
        <v>98</v>
      </c>
      <c r="BV167" s="4" t="s">
        <v>98</v>
      </c>
      <c r="BW167" s="35" t="s">
        <v>98</v>
      </c>
      <c r="BX167" s="35" t="s">
        <v>98</v>
      </c>
      <c r="BY167" s="2">
        <v>25.4</v>
      </c>
      <c r="BZ167" s="1" t="s">
        <v>98</v>
      </c>
      <c r="CA167" s="2">
        <v>33</v>
      </c>
      <c r="CB167" s="2">
        <v>26</v>
      </c>
      <c r="CC167" s="2">
        <v>33.5</v>
      </c>
      <c r="CD167" s="1" t="s">
        <v>98</v>
      </c>
      <c r="CE167" s="11">
        <v>3.5</v>
      </c>
      <c r="CF167" s="1" t="s">
        <v>98</v>
      </c>
      <c r="CG167" s="4">
        <f>Beams!$B$11/F167</f>
        <v>1176.9633507853403</v>
      </c>
      <c r="CH167" s="4">
        <f>Beams!$B$9/AO167</f>
        <v>1112.871287128713</v>
      </c>
      <c r="CI167" s="4">
        <f>Beams!$C$9/AS167</f>
        <v>1556.786703601108</v>
      </c>
      <c r="CJ167" s="4">
        <f>1.5*Beams!$B$8/(L167*T167)</f>
        <v>2961.791831357049</v>
      </c>
      <c r="CK167" s="45">
        <f xml:space="preserve"> 1.5*Beams!$C$8/((G167-T167)*Q167)</f>
        <v>4444.4444444444443</v>
      </c>
      <c r="CL167" s="4">
        <f>Beams!$B$12*T167/AX167</f>
        <v>6198.5294117647054</v>
      </c>
      <c r="CM167" s="4">
        <f>Beams!$B$12*Q167/AX167</f>
        <v>3719.1176470588234</v>
      </c>
      <c r="CN167" s="4">
        <f t="shared" si="4"/>
        <v>12505.136101115262</v>
      </c>
      <c r="CO167" s="4">
        <f t="shared" si="5"/>
        <v>10749.477346469093</v>
      </c>
      <c r="CP167" s="4"/>
      <c r="CQ167" s="3">
        <f>MIN(Beams!$B$21:$B$22)/MAX(CN167:CP167)-1</f>
        <v>0.59934284907273527</v>
      </c>
    </row>
    <row r="168" spans="1:95" x14ac:dyDescent="0.55000000000000004">
      <c r="A168" s="1" t="s">
        <v>680</v>
      </c>
      <c r="B168" s="1" t="s">
        <v>845</v>
      </c>
      <c r="C168" s="1" t="s">
        <v>845</v>
      </c>
      <c r="D168" s="1" t="s">
        <v>100</v>
      </c>
      <c r="E168" s="2">
        <v>30</v>
      </c>
      <c r="F168" s="3">
        <v>8.82</v>
      </c>
      <c r="G168" s="3">
        <v>9.1199999999999992</v>
      </c>
      <c r="H168" s="11">
        <v>9</v>
      </c>
      <c r="I168" s="1" t="s">
        <v>98</v>
      </c>
      <c r="J168" s="1" t="s">
        <v>98</v>
      </c>
      <c r="K168" s="1" t="s">
        <v>98</v>
      </c>
      <c r="L168" s="3">
        <v>7.56</v>
      </c>
      <c r="M168" s="11">
        <v>7.5</v>
      </c>
      <c r="N168" s="11" t="s">
        <v>98</v>
      </c>
      <c r="O168" s="1" t="s">
        <v>98</v>
      </c>
      <c r="P168" s="1" t="s">
        <v>98</v>
      </c>
      <c r="Q168" s="14">
        <v>0.41499999999999998</v>
      </c>
      <c r="R168" s="11">
        <v>0.4375</v>
      </c>
      <c r="S168" s="13">
        <v>0.25</v>
      </c>
      <c r="T168" s="14">
        <v>0.69499999999999995</v>
      </c>
      <c r="U168" s="13">
        <v>0.6875</v>
      </c>
      <c r="V168" s="1" t="s">
        <v>98</v>
      </c>
      <c r="W168" s="1" t="s">
        <v>98</v>
      </c>
      <c r="X168" s="1" t="s">
        <v>98</v>
      </c>
      <c r="Y168" s="3">
        <v>1.1000000000000001</v>
      </c>
      <c r="Z168" s="13">
        <v>1.375</v>
      </c>
      <c r="AA168" s="13" t="s">
        <v>98</v>
      </c>
      <c r="AB168" s="1" t="s">
        <v>98</v>
      </c>
      <c r="AC168" s="3">
        <v>2.16</v>
      </c>
      <c r="AD168" s="1" t="s">
        <v>98</v>
      </c>
      <c r="AE168" s="1" t="s">
        <v>98</v>
      </c>
      <c r="AF168" s="14">
        <v>0.58299999999999996</v>
      </c>
      <c r="AG168" s="3">
        <v>5.44</v>
      </c>
      <c r="AH168" s="1" t="s">
        <v>98</v>
      </c>
      <c r="AI168" s="1" t="s">
        <v>98</v>
      </c>
      <c r="AJ168" s="1" t="s">
        <v>98</v>
      </c>
      <c r="AK168" s="1" t="s">
        <v>98</v>
      </c>
      <c r="AL168" s="2">
        <v>22</v>
      </c>
      <c r="AM168" s="2">
        <v>64.7</v>
      </c>
      <c r="AN168" s="2">
        <v>16.5</v>
      </c>
      <c r="AO168" s="3">
        <v>9.2899999999999991</v>
      </c>
      <c r="AP168" s="3">
        <v>2.71</v>
      </c>
      <c r="AQ168" s="2">
        <v>25</v>
      </c>
      <c r="AR168" s="2">
        <v>10.3</v>
      </c>
      <c r="AS168" s="3">
        <v>6.63</v>
      </c>
      <c r="AT168" s="3">
        <v>1.68</v>
      </c>
      <c r="AU168" s="1" t="s">
        <v>98</v>
      </c>
      <c r="AV168" s="1" t="s">
        <v>98</v>
      </c>
      <c r="AW168" s="1" t="s">
        <v>98</v>
      </c>
      <c r="AX168" s="3">
        <v>1.08</v>
      </c>
      <c r="AY168" s="3">
        <v>2.35</v>
      </c>
      <c r="AZ168" s="1" t="s">
        <v>98</v>
      </c>
      <c r="BA168" s="1" t="s">
        <v>98</v>
      </c>
      <c r="BB168" s="1" t="s">
        <v>98</v>
      </c>
      <c r="BC168" s="1" t="s">
        <v>98</v>
      </c>
      <c r="BD168" s="1" t="s">
        <v>98</v>
      </c>
      <c r="BE168" s="1" t="s">
        <v>98</v>
      </c>
      <c r="BF168" s="1" t="s">
        <v>98</v>
      </c>
      <c r="BG168" s="3">
        <v>3.67</v>
      </c>
      <c r="BH168" s="14">
        <v>0.75600000000000001</v>
      </c>
      <c r="BI168" s="1" t="s">
        <v>98</v>
      </c>
      <c r="BJ168" s="4" t="s">
        <v>98</v>
      </c>
      <c r="BK168" s="4" t="s">
        <v>98</v>
      </c>
      <c r="BL168" s="4" t="s">
        <v>98</v>
      </c>
      <c r="BM168" s="4" t="s">
        <v>98</v>
      </c>
      <c r="BN168" s="4" t="s">
        <v>98</v>
      </c>
      <c r="BO168" s="4" t="s">
        <v>98</v>
      </c>
      <c r="BP168" s="4" t="s">
        <v>98</v>
      </c>
      <c r="BQ168" s="4" t="s">
        <v>98</v>
      </c>
      <c r="BR168" s="4" t="s">
        <v>98</v>
      </c>
      <c r="BS168" s="4" t="s">
        <v>98</v>
      </c>
      <c r="BT168" s="4" t="s">
        <v>98</v>
      </c>
      <c r="BU168" s="4" t="s">
        <v>98</v>
      </c>
      <c r="BV168" s="4" t="s">
        <v>98</v>
      </c>
      <c r="BW168" s="35" t="s">
        <v>98</v>
      </c>
      <c r="BX168" s="35" t="s">
        <v>98</v>
      </c>
      <c r="BY168" s="2">
        <v>25.3</v>
      </c>
      <c r="BZ168" s="1" t="s">
        <v>98</v>
      </c>
      <c r="CA168" s="2">
        <v>32.799999999999997</v>
      </c>
      <c r="CB168" s="2">
        <v>25.8</v>
      </c>
      <c r="CC168" s="2">
        <v>33.4</v>
      </c>
      <c r="CD168" s="1" t="s">
        <v>98</v>
      </c>
      <c r="CE168" s="11">
        <v>3.5</v>
      </c>
      <c r="CF168" s="1" t="s">
        <v>98</v>
      </c>
      <c r="CG168" s="4">
        <f>Beams!$B$11/F168</f>
        <v>1274.37641723356</v>
      </c>
      <c r="CH168" s="4">
        <f>Beams!$B$9/AO168</f>
        <v>1209.903121636168</v>
      </c>
      <c r="CI168" s="4">
        <f>Beams!$C$9/AS168</f>
        <v>1695.3242835595777</v>
      </c>
      <c r="CJ168" s="4">
        <f>1.5*Beams!$B$8/(L168*T168)</f>
        <v>3208.8614822427776</v>
      </c>
      <c r="CK168" s="45">
        <f xml:space="preserve"> 1.5*Beams!$C$8/((G168-T168)*Q168)</f>
        <v>4822.1372135425981</v>
      </c>
      <c r="CL168" s="4">
        <f>Beams!$B$12*T168/AX168</f>
        <v>7233.1481481481469</v>
      </c>
      <c r="CM168" s="4">
        <f>Beams!$B$12*Q168/AX168</f>
        <v>4319.074074074073</v>
      </c>
      <c r="CN168" s="4">
        <f t="shared" si="4"/>
        <v>14328.808762360761</v>
      </c>
      <c r="CO168" s="4">
        <f t="shared" si="5"/>
        <v>11966.257251253593</v>
      </c>
      <c r="CP168" s="4"/>
      <c r="CQ168" s="3">
        <f>MIN(Beams!$B$21:$B$22)/MAX(CN168:CP168)-1</f>
        <v>0.39578944291143392</v>
      </c>
    </row>
    <row r="169" spans="1:95" x14ac:dyDescent="0.55000000000000004">
      <c r="A169" s="1" t="s">
        <v>680</v>
      </c>
      <c r="B169" s="1" t="s">
        <v>846</v>
      </c>
      <c r="C169" s="1" t="s">
        <v>846</v>
      </c>
      <c r="D169" s="1" t="s">
        <v>100</v>
      </c>
      <c r="E169" s="2">
        <v>27.5</v>
      </c>
      <c r="F169" s="3">
        <v>8.1</v>
      </c>
      <c r="G169" s="3">
        <v>9.06</v>
      </c>
      <c r="H169" s="11">
        <v>9</v>
      </c>
      <c r="I169" s="1" t="s">
        <v>98</v>
      </c>
      <c r="J169" s="1" t="s">
        <v>98</v>
      </c>
      <c r="K169" s="1" t="s">
        <v>98</v>
      </c>
      <c r="L169" s="3">
        <v>7.53</v>
      </c>
      <c r="M169" s="11">
        <v>7.5</v>
      </c>
      <c r="N169" s="11" t="s">
        <v>98</v>
      </c>
      <c r="O169" s="1" t="s">
        <v>98</v>
      </c>
      <c r="P169" s="1" t="s">
        <v>98</v>
      </c>
      <c r="Q169" s="14">
        <v>0.39</v>
      </c>
      <c r="R169" s="11">
        <v>0.375</v>
      </c>
      <c r="S169" s="13">
        <v>0.1875</v>
      </c>
      <c r="T169" s="14">
        <v>0.63</v>
      </c>
      <c r="U169" s="13">
        <v>0.625</v>
      </c>
      <c r="V169" s="1" t="s">
        <v>98</v>
      </c>
      <c r="W169" s="1" t="s">
        <v>98</v>
      </c>
      <c r="X169" s="1" t="s">
        <v>98</v>
      </c>
      <c r="Y169" s="3">
        <v>1.03</v>
      </c>
      <c r="Z169" s="13">
        <v>1.3125</v>
      </c>
      <c r="AA169" s="13" t="s">
        <v>98</v>
      </c>
      <c r="AB169" s="1" t="s">
        <v>98</v>
      </c>
      <c r="AC169" s="3">
        <v>2.16</v>
      </c>
      <c r="AD169" s="1" t="s">
        <v>98</v>
      </c>
      <c r="AE169" s="1" t="s">
        <v>98</v>
      </c>
      <c r="AF169" s="14">
        <v>0.53800000000000003</v>
      </c>
      <c r="AG169" s="3">
        <v>5.98</v>
      </c>
      <c r="AH169" s="1" t="s">
        <v>98</v>
      </c>
      <c r="AI169" s="1" t="s">
        <v>98</v>
      </c>
      <c r="AJ169" s="1" t="s">
        <v>98</v>
      </c>
      <c r="AK169" s="1" t="s">
        <v>98</v>
      </c>
      <c r="AL169" s="2">
        <v>23.2</v>
      </c>
      <c r="AM169" s="2">
        <v>59.5</v>
      </c>
      <c r="AN169" s="2">
        <v>15.3</v>
      </c>
      <c r="AO169" s="3">
        <v>8.6300000000000008</v>
      </c>
      <c r="AP169" s="3">
        <v>2.71</v>
      </c>
      <c r="AQ169" s="2">
        <v>22.5</v>
      </c>
      <c r="AR169" s="3">
        <v>9.26</v>
      </c>
      <c r="AS169" s="3">
        <v>5.97</v>
      </c>
      <c r="AT169" s="3">
        <v>1.67</v>
      </c>
      <c r="AU169" s="1" t="s">
        <v>98</v>
      </c>
      <c r="AV169" s="1" t="s">
        <v>98</v>
      </c>
      <c r="AW169" s="1" t="s">
        <v>98</v>
      </c>
      <c r="AX169" s="14">
        <v>0.83</v>
      </c>
      <c r="AY169" s="3">
        <v>1.84</v>
      </c>
      <c r="AZ169" s="1" t="s">
        <v>98</v>
      </c>
      <c r="BA169" s="1" t="s">
        <v>98</v>
      </c>
      <c r="BB169" s="1" t="s">
        <v>98</v>
      </c>
      <c r="BC169" s="1" t="s">
        <v>98</v>
      </c>
      <c r="BD169" s="1" t="s">
        <v>98</v>
      </c>
      <c r="BE169" s="1" t="s">
        <v>98</v>
      </c>
      <c r="BF169" s="1" t="s">
        <v>98</v>
      </c>
      <c r="BG169" s="3">
        <v>3.68</v>
      </c>
      <c r="BH169" s="14">
        <v>0.749</v>
      </c>
      <c r="BI169" s="1" t="s">
        <v>98</v>
      </c>
      <c r="BJ169" s="4" t="s">
        <v>98</v>
      </c>
      <c r="BK169" s="4" t="s">
        <v>98</v>
      </c>
      <c r="BL169" s="4" t="s">
        <v>98</v>
      </c>
      <c r="BM169" s="4" t="s">
        <v>98</v>
      </c>
      <c r="BN169" s="4" t="s">
        <v>98</v>
      </c>
      <c r="BO169" s="4" t="s">
        <v>98</v>
      </c>
      <c r="BP169" s="4" t="s">
        <v>98</v>
      </c>
      <c r="BQ169" s="4" t="s">
        <v>98</v>
      </c>
      <c r="BR169" s="4" t="s">
        <v>98</v>
      </c>
      <c r="BS169" s="4" t="s">
        <v>98</v>
      </c>
      <c r="BT169" s="4" t="s">
        <v>98</v>
      </c>
      <c r="BU169" s="4" t="s">
        <v>98</v>
      </c>
      <c r="BV169" s="4" t="s">
        <v>98</v>
      </c>
      <c r="BW169" s="35" t="s">
        <v>98</v>
      </c>
      <c r="BX169" s="35" t="s">
        <v>98</v>
      </c>
      <c r="BY169" s="2">
        <v>25.1</v>
      </c>
      <c r="BZ169" s="1" t="s">
        <v>98</v>
      </c>
      <c r="CA169" s="2">
        <v>32.700000000000003</v>
      </c>
      <c r="CB169" s="2">
        <v>25.7</v>
      </c>
      <c r="CC169" s="2">
        <v>33.200000000000003</v>
      </c>
      <c r="CD169" s="1" t="s">
        <v>98</v>
      </c>
      <c r="CE169" s="11">
        <v>3.5</v>
      </c>
      <c r="CF169" s="1" t="s">
        <v>98</v>
      </c>
      <c r="CG169" s="4">
        <f>Beams!$B$11/F169</f>
        <v>1387.6543209876543</v>
      </c>
      <c r="CH169" s="4">
        <f>Beams!$B$9/AO169</f>
        <v>1302.4333719582849</v>
      </c>
      <c r="CI169" s="4">
        <f>Beams!$C$9/AS169</f>
        <v>1882.7470686767169</v>
      </c>
      <c r="CJ169" s="4">
        <f>1.5*Beams!$B$8/(L169*T169)</f>
        <v>3554.0378169860242</v>
      </c>
      <c r="CK169" s="45">
        <f xml:space="preserve"> 1.5*Beams!$C$8/((G169-T169)*Q169)</f>
        <v>5128.2051282051279</v>
      </c>
      <c r="CL169" s="4">
        <f>Beams!$B$12*T169/AX169</f>
        <v>8531.5662650602408</v>
      </c>
      <c r="CM169" s="4">
        <f>Beams!$B$12*Q169/AX169</f>
        <v>5281.4457831325308</v>
      </c>
      <c r="CN169" s="4">
        <f t="shared" si="4"/>
        <v>16648.340487152069</v>
      </c>
      <c r="CO169" s="4">
        <f t="shared" si="5"/>
        <v>13545.748039457172</v>
      </c>
      <c r="CP169" s="4"/>
      <c r="CQ169" s="3">
        <f>MIN(Beams!$B$21:$B$22)/MAX(CN169:CP169)-1</f>
        <v>0.20132093738919443</v>
      </c>
    </row>
    <row r="170" spans="1:95" x14ac:dyDescent="0.55000000000000004">
      <c r="A170" s="1" t="s">
        <v>680</v>
      </c>
      <c r="B170" s="1" t="s">
        <v>847</v>
      </c>
      <c r="C170" s="1" t="s">
        <v>847</v>
      </c>
      <c r="D170" s="1" t="s">
        <v>100</v>
      </c>
      <c r="E170" s="2">
        <v>25</v>
      </c>
      <c r="F170" s="3">
        <v>7.34</v>
      </c>
      <c r="G170" s="3">
        <v>9</v>
      </c>
      <c r="H170" s="11">
        <v>9</v>
      </c>
      <c r="I170" s="1" t="s">
        <v>98</v>
      </c>
      <c r="J170" s="1" t="s">
        <v>98</v>
      </c>
      <c r="K170" s="1" t="s">
        <v>98</v>
      </c>
      <c r="L170" s="3">
        <v>7.5</v>
      </c>
      <c r="M170" s="11">
        <v>7.5</v>
      </c>
      <c r="N170" s="11" t="s">
        <v>98</v>
      </c>
      <c r="O170" s="1" t="s">
        <v>98</v>
      </c>
      <c r="P170" s="1" t="s">
        <v>98</v>
      </c>
      <c r="Q170" s="14">
        <v>0.35499999999999998</v>
      </c>
      <c r="R170" s="11">
        <v>0.375</v>
      </c>
      <c r="S170" s="13">
        <v>0.1875</v>
      </c>
      <c r="T170" s="14">
        <v>0.56999999999999995</v>
      </c>
      <c r="U170" s="13">
        <v>0.5625</v>
      </c>
      <c r="V170" s="1" t="s">
        <v>98</v>
      </c>
      <c r="W170" s="1" t="s">
        <v>98</v>
      </c>
      <c r="X170" s="1" t="s">
        <v>98</v>
      </c>
      <c r="Y170" s="14">
        <v>0.97199999999999998</v>
      </c>
      <c r="Z170" s="13">
        <v>1.25</v>
      </c>
      <c r="AA170" s="13" t="s">
        <v>98</v>
      </c>
      <c r="AB170" s="1" t="s">
        <v>98</v>
      </c>
      <c r="AC170" s="3">
        <v>2.12</v>
      </c>
      <c r="AD170" s="1" t="s">
        <v>98</v>
      </c>
      <c r="AE170" s="1" t="s">
        <v>98</v>
      </c>
      <c r="AF170" s="14">
        <v>0.48899999999999999</v>
      </c>
      <c r="AG170" s="3">
        <v>6.57</v>
      </c>
      <c r="AH170" s="1" t="s">
        <v>98</v>
      </c>
      <c r="AI170" s="1" t="s">
        <v>98</v>
      </c>
      <c r="AJ170" s="1" t="s">
        <v>98</v>
      </c>
      <c r="AK170" s="1" t="s">
        <v>98</v>
      </c>
      <c r="AL170" s="2">
        <v>25.4</v>
      </c>
      <c r="AM170" s="2">
        <v>53.5</v>
      </c>
      <c r="AN170" s="2">
        <v>13.8</v>
      </c>
      <c r="AO170" s="3">
        <v>7.79</v>
      </c>
      <c r="AP170" s="3">
        <v>2.7</v>
      </c>
      <c r="AQ170" s="2">
        <v>20</v>
      </c>
      <c r="AR170" s="3">
        <v>8.2799999999999994</v>
      </c>
      <c r="AS170" s="3">
        <v>5.35</v>
      </c>
      <c r="AT170" s="3">
        <v>1.65</v>
      </c>
      <c r="AU170" s="1" t="s">
        <v>98</v>
      </c>
      <c r="AV170" s="1" t="s">
        <v>98</v>
      </c>
      <c r="AW170" s="1" t="s">
        <v>98</v>
      </c>
      <c r="AX170" s="14">
        <v>0.61899999999999999</v>
      </c>
      <c r="AY170" s="3">
        <v>1.36</v>
      </c>
      <c r="AZ170" s="1" t="s">
        <v>98</v>
      </c>
      <c r="BA170" s="1" t="s">
        <v>98</v>
      </c>
      <c r="BB170" s="1" t="s">
        <v>98</v>
      </c>
      <c r="BC170" s="1" t="s">
        <v>98</v>
      </c>
      <c r="BD170" s="1" t="s">
        <v>98</v>
      </c>
      <c r="BE170" s="1" t="s">
        <v>98</v>
      </c>
      <c r="BF170" s="1" t="s">
        <v>98</v>
      </c>
      <c r="BG170" s="3">
        <v>3.66</v>
      </c>
      <c r="BH170" s="14">
        <v>0.748</v>
      </c>
      <c r="BI170" s="1" t="s">
        <v>98</v>
      </c>
      <c r="BJ170" s="4" t="s">
        <v>98</v>
      </c>
      <c r="BK170" s="4" t="s">
        <v>98</v>
      </c>
      <c r="BL170" s="4" t="s">
        <v>98</v>
      </c>
      <c r="BM170" s="4" t="s">
        <v>98</v>
      </c>
      <c r="BN170" s="4" t="s">
        <v>98</v>
      </c>
      <c r="BO170" s="4" t="s">
        <v>98</v>
      </c>
      <c r="BP170" s="4" t="s">
        <v>98</v>
      </c>
      <c r="BQ170" s="4" t="s">
        <v>98</v>
      </c>
      <c r="BR170" s="4" t="s">
        <v>98</v>
      </c>
      <c r="BS170" s="4" t="s">
        <v>98</v>
      </c>
      <c r="BT170" s="4" t="s">
        <v>98</v>
      </c>
      <c r="BU170" s="4" t="s">
        <v>98</v>
      </c>
      <c r="BV170" s="4" t="s">
        <v>98</v>
      </c>
      <c r="BW170" s="35" t="s">
        <v>98</v>
      </c>
      <c r="BX170" s="35" t="s">
        <v>98</v>
      </c>
      <c r="BY170" s="2">
        <v>25</v>
      </c>
      <c r="BZ170" s="1" t="s">
        <v>98</v>
      </c>
      <c r="CA170" s="2">
        <v>32.5</v>
      </c>
      <c r="CB170" s="2">
        <v>25.5</v>
      </c>
      <c r="CC170" s="2">
        <v>33</v>
      </c>
      <c r="CD170" s="1" t="s">
        <v>98</v>
      </c>
      <c r="CE170" s="11">
        <v>3.5</v>
      </c>
      <c r="CF170" s="1" t="s">
        <v>98</v>
      </c>
      <c r="CG170" s="4">
        <f>Beams!$B$11/F170</f>
        <v>1531.3351498637603</v>
      </c>
      <c r="CH170" s="4">
        <f>Beams!$B$9/AO170</f>
        <v>1442.8754813863927</v>
      </c>
      <c r="CI170" s="4">
        <f>Beams!$C$9/AS170</f>
        <v>2100.9345794392525</v>
      </c>
      <c r="CJ170" s="4">
        <f>1.5*Beams!$B$8/(L170*T170)</f>
        <v>3943.8596491228077</v>
      </c>
      <c r="CK170" s="45">
        <f xml:space="preserve"> 1.5*Beams!$C$8/((G170-T170)*Q170)</f>
        <v>5633.8028169014087</v>
      </c>
      <c r="CL170" s="4">
        <f>Beams!$B$12*T170/AX170</f>
        <v>10350.242326332795</v>
      </c>
      <c r="CM170" s="4">
        <f>Beams!$B$12*Q170/AX170</f>
        <v>6446.2035541195473</v>
      </c>
      <c r="CN170" s="4">
        <f t="shared" si="4"/>
        <v>19844.438373180368</v>
      </c>
      <c r="CO170" s="4">
        <f t="shared" si="5"/>
        <v>15672.808370939549</v>
      </c>
      <c r="CP170" s="4"/>
      <c r="CQ170" s="3">
        <f>MIN(Beams!$B$21:$B$22)/MAX(CN170:CP170)-1</f>
        <v>7.83905414173236E-3</v>
      </c>
    </row>
    <row r="171" spans="1:95" x14ac:dyDescent="0.55000000000000004">
      <c r="A171" s="1" t="s">
        <v>680</v>
      </c>
      <c r="B171" s="1" t="s">
        <v>848</v>
      </c>
      <c r="C171" s="1" t="s">
        <v>848</v>
      </c>
      <c r="D171" s="1" t="s">
        <v>100</v>
      </c>
      <c r="E171" s="2">
        <v>23</v>
      </c>
      <c r="F171" s="3">
        <v>6.77</v>
      </c>
      <c r="G171" s="3">
        <v>9.0299999999999994</v>
      </c>
      <c r="H171" s="11">
        <v>9</v>
      </c>
      <c r="I171" s="1" t="s">
        <v>98</v>
      </c>
      <c r="J171" s="1" t="s">
        <v>98</v>
      </c>
      <c r="K171" s="1" t="s">
        <v>98</v>
      </c>
      <c r="L171" s="3">
        <v>6.06</v>
      </c>
      <c r="M171" s="11">
        <v>6</v>
      </c>
      <c r="N171" s="11" t="s">
        <v>98</v>
      </c>
      <c r="O171" s="1" t="s">
        <v>98</v>
      </c>
      <c r="P171" s="1" t="s">
        <v>98</v>
      </c>
      <c r="Q171" s="14">
        <v>0.36</v>
      </c>
      <c r="R171" s="11">
        <v>0.375</v>
      </c>
      <c r="S171" s="13">
        <v>0.1875</v>
      </c>
      <c r="T171" s="14">
        <v>0.60499999999999998</v>
      </c>
      <c r="U171" s="13">
        <v>0.625</v>
      </c>
      <c r="V171" s="1" t="s">
        <v>98</v>
      </c>
      <c r="W171" s="1" t="s">
        <v>98</v>
      </c>
      <c r="X171" s="1" t="s">
        <v>98</v>
      </c>
      <c r="Y171" s="3">
        <v>1.01</v>
      </c>
      <c r="Z171" s="13">
        <v>1.25</v>
      </c>
      <c r="AA171" s="13" t="s">
        <v>98</v>
      </c>
      <c r="AB171" s="1" t="s">
        <v>98</v>
      </c>
      <c r="AC171" s="3">
        <v>2.33</v>
      </c>
      <c r="AD171" s="1" t="s">
        <v>98</v>
      </c>
      <c r="AE171" s="1" t="s">
        <v>98</v>
      </c>
      <c r="AF171" s="14">
        <v>0.55800000000000005</v>
      </c>
      <c r="AG171" s="3">
        <v>5.01</v>
      </c>
      <c r="AH171" s="1" t="s">
        <v>98</v>
      </c>
      <c r="AI171" s="1" t="s">
        <v>98</v>
      </c>
      <c r="AJ171" s="1" t="s">
        <v>98</v>
      </c>
      <c r="AK171" s="1" t="s">
        <v>98</v>
      </c>
      <c r="AL171" s="2">
        <v>25.1</v>
      </c>
      <c r="AM171" s="2">
        <v>52.1</v>
      </c>
      <c r="AN171" s="2">
        <v>13.9</v>
      </c>
      <c r="AO171" s="3">
        <v>7.77</v>
      </c>
      <c r="AP171" s="3">
        <v>2.77</v>
      </c>
      <c r="AQ171" s="2">
        <v>11.3</v>
      </c>
      <c r="AR171" s="3">
        <v>5.84</v>
      </c>
      <c r="AS171" s="3">
        <v>3.71</v>
      </c>
      <c r="AT171" s="3">
        <v>1.29</v>
      </c>
      <c r="AU171" s="1" t="s">
        <v>98</v>
      </c>
      <c r="AV171" s="1" t="s">
        <v>98</v>
      </c>
      <c r="AW171" s="1" t="s">
        <v>98</v>
      </c>
      <c r="AX171" s="14">
        <v>0.60899999999999999</v>
      </c>
      <c r="AY171" s="3">
        <v>1.2</v>
      </c>
      <c r="AZ171" s="1" t="s">
        <v>98</v>
      </c>
      <c r="BA171" s="1" t="s">
        <v>98</v>
      </c>
      <c r="BB171" s="1" t="s">
        <v>98</v>
      </c>
      <c r="BC171" s="1" t="s">
        <v>98</v>
      </c>
      <c r="BD171" s="1" t="s">
        <v>98</v>
      </c>
      <c r="BE171" s="1" t="s">
        <v>98</v>
      </c>
      <c r="BF171" s="1" t="s">
        <v>98</v>
      </c>
      <c r="BG171" s="3">
        <v>3.67</v>
      </c>
      <c r="BH171" s="14">
        <v>0.69499999999999995</v>
      </c>
      <c r="BI171" s="1" t="s">
        <v>98</v>
      </c>
      <c r="BJ171" s="4" t="s">
        <v>98</v>
      </c>
      <c r="BK171" s="4" t="s">
        <v>98</v>
      </c>
      <c r="BL171" s="4" t="s">
        <v>98</v>
      </c>
      <c r="BM171" s="4" t="s">
        <v>98</v>
      </c>
      <c r="BN171" s="4" t="s">
        <v>98</v>
      </c>
      <c r="BO171" s="4" t="s">
        <v>98</v>
      </c>
      <c r="BP171" s="4" t="s">
        <v>98</v>
      </c>
      <c r="BQ171" s="4" t="s">
        <v>98</v>
      </c>
      <c r="BR171" s="4" t="s">
        <v>98</v>
      </c>
      <c r="BS171" s="4" t="s">
        <v>98</v>
      </c>
      <c r="BT171" s="4" t="s">
        <v>98</v>
      </c>
      <c r="BU171" s="4" t="s">
        <v>98</v>
      </c>
      <c r="BV171" s="4" t="s">
        <v>98</v>
      </c>
      <c r="BW171" s="35" t="s">
        <v>98</v>
      </c>
      <c r="BX171" s="35" t="s">
        <v>98</v>
      </c>
      <c r="BY171" s="2">
        <v>23.6</v>
      </c>
      <c r="BZ171" s="1" t="s">
        <v>98</v>
      </c>
      <c r="CA171" s="2">
        <v>29.7</v>
      </c>
      <c r="CB171" s="2">
        <v>24.1</v>
      </c>
      <c r="CC171" s="2">
        <v>30.2</v>
      </c>
      <c r="CD171" s="1" t="s">
        <v>98</v>
      </c>
      <c r="CE171" s="11">
        <v>3.5</v>
      </c>
      <c r="CF171" s="1" t="s">
        <v>98</v>
      </c>
      <c r="CG171" s="4">
        <f>Beams!$B$11/F171</f>
        <v>1660.2658788774004</v>
      </c>
      <c r="CH171" s="4">
        <f>Beams!$B$9/AO171</f>
        <v>1446.5894465894467</v>
      </c>
      <c r="CI171" s="4">
        <f>Beams!$C$9/AS171</f>
        <v>3029.6495956873314</v>
      </c>
      <c r="CJ171" s="4">
        <f>1.5*Beams!$B$8/(L171*T171)</f>
        <v>4598.641682350054</v>
      </c>
      <c r="CK171" s="45">
        <f xml:space="preserve"> 1.5*Beams!$C$8/((G171-T171)*Q171)</f>
        <v>5558.8526211671624</v>
      </c>
      <c r="CL171" s="4">
        <f>Beams!$B$12*T171/AX171</f>
        <v>11166.174055829228</v>
      </c>
      <c r="CM171" s="4">
        <f>Beams!$B$12*Q171/AX171</f>
        <v>6644.3349753694574</v>
      </c>
      <c r="CN171" s="4">
        <f t="shared" si="4"/>
        <v>21797.925079018707</v>
      </c>
      <c r="CO171" s="4">
        <f t="shared" si="5"/>
        <v>16211.131417445054</v>
      </c>
      <c r="CP171" s="4"/>
      <c r="CQ171" s="3">
        <f>MIN(Beams!$B$21:$B$22)/MAX(CN171:CP171)-1</f>
        <v>-8.248147805358208E-2</v>
      </c>
    </row>
    <row r="172" spans="1:95" x14ac:dyDescent="0.55000000000000004">
      <c r="A172" s="1" t="s">
        <v>680</v>
      </c>
      <c r="B172" s="1" t="s">
        <v>849</v>
      </c>
      <c r="C172" s="1" t="s">
        <v>849</v>
      </c>
      <c r="D172" s="1" t="s">
        <v>100</v>
      </c>
      <c r="E172" s="2">
        <v>20</v>
      </c>
      <c r="F172" s="3">
        <v>5.88</v>
      </c>
      <c r="G172" s="3">
        <v>8.9499999999999993</v>
      </c>
      <c r="H172" s="11">
        <v>8.875</v>
      </c>
      <c r="I172" s="1" t="s">
        <v>98</v>
      </c>
      <c r="J172" s="1" t="s">
        <v>98</v>
      </c>
      <c r="K172" s="1" t="s">
        <v>98</v>
      </c>
      <c r="L172" s="3">
        <v>6.02</v>
      </c>
      <c r="M172" s="11">
        <v>6</v>
      </c>
      <c r="N172" s="11" t="s">
        <v>98</v>
      </c>
      <c r="O172" s="1" t="s">
        <v>98</v>
      </c>
      <c r="P172" s="1" t="s">
        <v>98</v>
      </c>
      <c r="Q172" s="14">
        <v>0.315</v>
      </c>
      <c r="R172" s="11">
        <v>0.3125</v>
      </c>
      <c r="S172" s="13">
        <v>0.1875</v>
      </c>
      <c r="T172" s="14">
        <v>0.52500000000000002</v>
      </c>
      <c r="U172" s="13">
        <v>0.5</v>
      </c>
      <c r="V172" s="1" t="s">
        <v>98</v>
      </c>
      <c r="W172" s="1" t="s">
        <v>98</v>
      </c>
      <c r="X172" s="1" t="s">
        <v>98</v>
      </c>
      <c r="Y172" s="14">
        <v>0.92700000000000005</v>
      </c>
      <c r="Z172" s="13">
        <v>1.1875</v>
      </c>
      <c r="AA172" s="13" t="s">
        <v>98</v>
      </c>
      <c r="AB172" s="1" t="s">
        <v>98</v>
      </c>
      <c r="AC172" s="3">
        <v>2.29</v>
      </c>
      <c r="AD172" s="1" t="s">
        <v>98</v>
      </c>
      <c r="AE172" s="1" t="s">
        <v>98</v>
      </c>
      <c r="AF172" s="14">
        <v>0.48899999999999999</v>
      </c>
      <c r="AG172" s="3">
        <v>5.73</v>
      </c>
      <c r="AH172" s="1" t="s">
        <v>98</v>
      </c>
      <c r="AI172" s="1" t="s">
        <v>98</v>
      </c>
      <c r="AJ172" s="1" t="s">
        <v>98</v>
      </c>
      <c r="AK172" s="1" t="s">
        <v>98</v>
      </c>
      <c r="AL172" s="2">
        <v>28.4</v>
      </c>
      <c r="AM172" s="2">
        <v>44.8</v>
      </c>
      <c r="AN172" s="2">
        <v>12</v>
      </c>
      <c r="AO172" s="3">
        <v>6.73</v>
      </c>
      <c r="AP172" s="3">
        <v>2.76</v>
      </c>
      <c r="AQ172" s="3">
        <v>9.5500000000000007</v>
      </c>
      <c r="AR172" s="3">
        <v>4.97</v>
      </c>
      <c r="AS172" s="3">
        <v>3.17</v>
      </c>
      <c r="AT172" s="3">
        <v>1.27</v>
      </c>
      <c r="AU172" s="1" t="s">
        <v>98</v>
      </c>
      <c r="AV172" s="1" t="s">
        <v>98</v>
      </c>
      <c r="AW172" s="1" t="s">
        <v>98</v>
      </c>
      <c r="AX172" s="14">
        <v>0.40400000000000003</v>
      </c>
      <c r="AY172" s="14">
        <v>0.78800000000000003</v>
      </c>
      <c r="AZ172" s="1" t="s">
        <v>98</v>
      </c>
      <c r="BA172" s="1" t="s">
        <v>98</v>
      </c>
      <c r="BB172" s="1" t="s">
        <v>98</v>
      </c>
      <c r="BC172" s="1" t="s">
        <v>98</v>
      </c>
      <c r="BD172" s="1" t="s">
        <v>98</v>
      </c>
      <c r="BE172" s="1" t="s">
        <v>98</v>
      </c>
      <c r="BF172" s="1" t="s">
        <v>98</v>
      </c>
      <c r="BG172" s="3">
        <v>3.65</v>
      </c>
      <c r="BH172" s="14">
        <v>0.69299999999999995</v>
      </c>
      <c r="BI172" s="1" t="s">
        <v>98</v>
      </c>
      <c r="BJ172" s="4" t="s">
        <v>98</v>
      </c>
      <c r="BK172" s="4" t="s">
        <v>98</v>
      </c>
      <c r="BL172" s="4" t="s">
        <v>98</v>
      </c>
      <c r="BM172" s="4" t="s">
        <v>98</v>
      </c>
      <c r="BN172" s="4" t="s">
        <v>98</v>
      </c>
      <c r="BO172" s="4" t="s">
        <v>98</v>
      </c>
      <c r="BP172" s="4" t="s">
        <v>98</v>
      </c>
      <c r="BQ172" s="4" t="s">
        <v>98</v>
      </c>
      <c r="BR172" s="4" t="s">
        <v>98</v>
      </c>
      <c r="BS172" s="4" t="s">
        <v>98</v>
      </c>
      <c r="BT172" s="4" t="s">
        <v>98</v>
      </c>
      <c r="BU172" s="4" t="s">
        <v>98</v>
      </c>
      <c r="BV172" s="4" t="s">
        <v>98</v>
      </c>
      <c r="BW172" s="35" t="s">
        <v>98</v>
      </c>
      <c r="BX172" s="35" t="s">
        <v>98</v>
      </c>
      <c r="BY172" s="2">
        <v>23.4</v>
      </c>
      <c r="BZ172" s="1" t="s">
        <v>98</v>
      </c>
      <c r="CA172" s="2">
        <v>29.4</v>
      </c>
      <c r="CB172" s="2">
        <v>23.9</v>
      </c>
      <c r="CC172" s="2">
        <v>29.9</v>
      </c>
      <c r="CD172" s="1" t="s">
        <v>98</v>
      </c>
      <c r="CE172" s="11">
        <v>3.5</v>
      </c>
      <c r="CF172" s="1" t="s">
        <v>98</v>
      </c>
      <c r="CG172" s="4">
        <f>Beams!$B$11/F172</f>
        <v>1911.5646258503402</v>
      </c>
      <c r="CH172" s="4">
        <f>Beams!$B$9/AO172</f>
        <v>1670.1337295690935</v>
      </c>
      <c r="CI172" s="4">
        <f>Beams!$C$9/AS172</f>
        <v>3545.7413249211359</v>
      </c>
      <c r="CJ172" s="4">
        <f>1.5*Beams!$B$8/(L172*T172)</f>
        <v>5334.5989558614147</v>
      </c>
      <c r="CK172" s="45">
        <f xml:space="preserve"> 1.5*Beams!$C$8/((G172-T172)*Q172)</f>
        <v>6352.9744241910421</v>
      </c>
      <c r="CL172" s="4">
        <f>Beams!$B$12*T172/AX172</f>
        <v>14606.435643564355</v>
      </c>
      <c r="CM172" s="4">
        <f>Beams!$B$12*Q172/AX172</f>
        <v>8763.8613861386129</v>
      </c>
      <c r="CN172" s="4">
        <f t="shared" si="4"/>
        <v>27860.691324611598</v>
      </c>
      <c r="CO172" s="4">
        <f t="shared" si="5"/>
        <v>20057.343983851002</v>
      </c>
      <c r="CP172" s="4"/>
      <c r="CQ172" s="3">
        <f>MIN(Beams!$B$21:$B$22)/MAX(CN172:CP172)-1</f>
        <v>-0.28214272334540436</v>
      </c>
    </row>
    <row r="173" spans="1:95" x14ac:dyDescent="0.55000000000000004">
      <c r="A173" s="1" t="s">
        <v>680</v>
      </c>
      <c r="B173" s="1" t="s">
        <v>850</v>
      </c>
      <c r="C173" s="1" t="s">
        <v>850</v>
      </c>
      <c r="D173" s="1" t="s">
        <v>100</v>
      </c>
      <c r="E173" s="2">
        <v>17.5</v>
      </c>
      <c r="F173" s="3">
        <v>5.15</v>
      </c>
      <c r="G173" s="3">
        <v>8.85</v>
      </c>
      <c r="H173" s="11">
        <v>8.75</v>
      </c>
      <c r="I173" s="1" t="s">
        <v>98</v>
      </c>
      <c r="J173" s="1" t="s">
        <v>98</v>
      </c>
      <c r="K173" s="1" t="s">
        <v>98</v>
      </c>
      <c r="L173" s="3">
        <v>6</v>
      </c>
      <c r="M173" s="11">
        <v>6</v>
      </c>
      <c r="N173" s="11" t="s">
        <v>98</v>
      </c>
      <c r="O173" s="1" t="s">
        <v>98</v>
      </c>
      <c r="P173" s="1" t="s">
        <v>98</v>
      </c>
      <c r="Q173" s="14">
        <v>0.3</v>
      </c>
      <c r="R173" s="11">
        <v>0.3125</v>
      </c>
      <c r="S173" s="13">
        <v>0.1875</v>
      </c>
      <c r="T173" s="14">
        <v>0.42499999999999999</v>
      </c>
      <c r="U173" s="13">
        <v>0.4375</v>
      </c>
      <c r="V173" s="1" t="s">
        <v>98</v>
      </c>
      <c r="W173" s="1" t="s">
        <v>98</v>
      </c>
      <c r="X173" s="1" t="s">
        <v>98</v>
      </c>
      <c r="Y173" s="14">
        <v>0.82699999999999996</v>
      </c>
      <c r="Z173" s="13">
        <v>1.125</v>
      </c>
      <c r="AA173" s="13" t="s">
        <v>98</v>
      </c>
      <c r="AB173" s="1" t="s">
        <v>98</v>
      </c>
      <c r="AC173" s="3">
        <v>2.39</v>
      </c>
      <c r="AD173" s="1" t="s">
        <v>98</v>
      </c>
      <c r="AE173" s="1" t="s">
        <v>98</v>
      </c>
      <c r="AF173" s="14">
        <v>0.45</v>
      </c>
      <c r="AG173" s="3">
        <v>7.06</v>
      </c>
      <c r="AH173" s="1" t="s">
        <v>98</v>
      </c>
      <c r="AI173" s="1" t="s">
        <v>98</v>
      </c>
      <c r="AJ173" s="1" t="s">
        <v>98</v>
      </c>
      <c r="AK173" s="1" t="s">
        <v>98</v>
      </c>
      <c r="AL173" s="2">
        <v>29.5</v>
      </c>
      <c r="AM173" s="2">
        <v>40.1</v>
      </c>
      <c r="AN173" s="2">
        <v>11.2</v>
      </c>
      <c r="AO173" s="3">
        <v>6.21</v>
      </c>
      <c r="AP173" s="3">
        <v>2.79</v>
      </c>
      <c r="AQ173" s="3">
        <v>7.67</v>
      </c>
      <c r="AR173" s="3">
        <v>4.0199999999999996</v>
      </c>
      <c r="AS173" s="3">
        <v>2.56</v>
      </c>
      <c r="AT173" s="3">
        <v>1.22</v>
      </c>
      <c r="AU173" s="1" t="s">
        <v>98</v>
      </c>
      <c r="AV173" s="1" t="s">
        <v>98</v>
      </c>
      <c r="AW173" s="1" t="s">
        <v>98</v>
      </c>
      <c r="AX173" s="14">
        <v>0.252</v>
      </c>
      <c r="AY173" s="14">
        <v>0.59799999999999998</v>
      </c>
      <c r="AZ173" s="1" t="s">
        <v>98</v>
      </c>
      <c r="BA173" s="1" t="s">
        <v>98</v>
      </c>
      <c r="BB173" s="1" t="s">
        <v>98</v>
      </c>
      <c r="BC173" s="1" t="s">
        <v>98</v>
      </c>
      <c r="BD173" s="1" t="s">
        <v>98</v>
      </c>
      <c r="BE173" s="1" t="s">
        <v>98</v>
      </c>
      <c r="BF173" s="1" t="s">
        <v>98</v>
      </c>
      <c r="BG173" s="3">
        <v>3.74</v>
      </c>
      <c r="BH173" s="14">
        <v>0.66200000000000003</v>
      </c>
      <c r="BI173" s="1" t="s">
        <v>98</v>
      </c>
      <c r="BJ173" s="4" t="s">
        <v>98</v>
      </c>
      <c r="BK173" s="4" t="s">
        <v>98</v>
      </c>
      <c r="BL173" s="4" t="s">
        <v>98</v>
      </c>
      <c r="BM173" s="4" t="s">
        <v>98</v>
      </c>
      <c r="BN173" s="4" t="s">
        <v>98</v>
      </c>
      <c r="BO173" s="4" t="s">
        <v>98</v>
      </c>
      <c r="BP173" s="4" t="s">
        <v>98</v>
      </c>
      <c r="BQ173" s="4" t="s">
        <v>98</v>
      </c>
      <c r="BR173" s="4" t="s">
        <v>98</v>
      </c>
      <c r="BS173" s="4" t="s">
        <v>98</v>
      </c>
      <c r="BT173" s="4" t="s">
        <v>98</v>
      </c>
      <c r="BU173" s="4" t="s">
        <v>98</v>
      </c>
      <c r="BV173" s="4" t="s">
        <v>98</v>
      </c>
      <c r="BW173" s="35" t="s">
        <v>98</v>
      </c>
      <c r="BX173" s="35" t="s">
        <v>98</v>
      </c>
      <c r="BY173" s="2">
        <v>23.2</v>
      </c>
      <c r="BZ173" s="1" t="s">
        <v>98</v>
      </c>
      <c r="CA173" s="2">
        <v>29.2</v>
      </c>
      <c r="CB173" s="2">
        <v>23.7</v>
      </c>
      <c r="CC173" s="1">
        <v>29.7</v>
      </c>
      <c r="CD173" s="1" t="s">
        <v>98</v>
      </c>
      <c r="CE173" s="11">
        <v>3.5</v>
      </c>
      <c r="CF173" s="1" t="s">
        <v>98</v>
      </c>
      <c r="CG173" s="4">
        <f>Beams!$B$11/F173</f>
        <v>2182.5242718446602</v>
      </c>
      <c r="CH173" s="4">
        <f>Beams!$B$9/AO173</f>
        <v>1809.9838969404186</v>
      </c>
      <c r="CI173" s="4">
        <f>Beams!$C$9/AS173</f>
        <v>4390.625</v>
      </c>
      <c r="CJ173" s="4">
        <f>1.5*Beams!$B$8/(L173*T173)</f>
        <v>6611.7647058823532</v>
      </c>
      <c r="CK173" s="45">
        <f xml:space="preserve"> 1.5*Beams!$C$8/((G173-T173)*Q173)</f>
        <v>6670.6231454005947</v>
      </c>
      <c r="CL173" s="4">
        <f>Beams!$B$12*T173/AX173</f>
        <v>18956.349206349205</v>
      </c>
      <c r="CM173" s="4">
        <f>Beams!$B$12*Q173/AX173</f>
        <v>13380.952380952382</v>
      </c>
      <c r="CN173" s="4">
        <f t="shared" si="4"/>
        <v>35769.438701251762</v>
      </c>
      <c r="CO173" s="4">
        <f t="shared" si="5"/>
        <v>27219.81302348333</v>
      </c>
      <c r="CP173" s="4"/>
      <c r="CQ173" s="3">
        <f>MIN(Beams!$B$21:$B$22)/MAX(CN173:CP173)-1</f>
        <v>-0.44086346540014076</v>
      </c>
    </row>
    <row r="174" spans="1:95" x14ac:dyDescent="0.55000000000000004">
      <c r="A174" s="1" t="s">
        <v>680</v>
      </c>
      <c r="B174" s="1" t="s">
        <v>851</v>
      </c>
      <c r="C174" s="1" t="s">
        <v>851</v>
      </c>
      <c r="D174" s="1" t="s">
        <v>100</v>
      </c>
      <c r="E174" s="2">
        <v>50</v>
      </c>
      <c r="F174" s="2">
        <v>14.7</v>
      </c>
      <c r="G174" s="3">
        <v>8.49</v>
      </c>
      <c r="H174" s="11">
        <v>8.375</v>
      </c>
      <c r="I174" s="1" t="s">
        <v>98</v>
      </c>
      <c r="J174" s="1" t="s">
        <v>98</v>
      </c>
      <c r="K174" s="1" t="s">
        <v>98</v>
      </c>
      <c r="L174" s="2">
        <v>10.4</v>
      </c>
      <c r="M174" s="11">
        <v>10.375</v>
      </c>
      <c r="N174" s="11" t="s">
        <v>98</v>
      </c>
      <c r="O174" s="1" t="s">
        <v>98</v>
      </c>
      <c r="P174" s="1" t="s">
        <v>98</v>
      </c>
      <c r="Q174" s="14">
        <v>0.58499999999999996</v>
      </c>
      <c r="R174" s="11">
        <v>0.5625</v>
      </c>
      <c r="S174" s="13">
        <v>0.3125</v>
      </c>
      <c r="T174" s="14">
        <v>0.98499999999999999</v>
      </c>
      <c r="U174" s="13">
        <v>1</v>
      </c>
      <c r="V174" s="1" t="s">
        <v>98</v>
      </c>
      <c r="W174" s="1" t="s">
        <v>98</v>
      </c>
      <c r="X174" s="1" t="s">
        <v>98</v>
      </c>
      <c r="Y174" s="3">
        <v>1.39</v>
      </c>
      <c r="Z174" s="13">
        <v>1.875</v>
      </c>
      <c r="AA174" s="13" t="s">
        <v>98</v>
      </c>
      <c r="AB174" s="1" t="s">
        <v>98</v>
      </c>
      <c r="AC174" s="3">
        <v>1.76</v>
      </c>
      <c r="AD174" s="1" t="s">
        <v>98</v>
      </c>
      <c r="AE174" s="1" t="s">
        <v>98</v>
      </c>
      <c r="AF174" s="14">
        <v>0.70599999999999996</v>
      </c>
      <c r="AG174" s="3">
        <v>5.29</v>
      </c>
      <c r="AH174" s="1" t="s">
        <v>98</v>
      </c>
      <c r="AI174" s="1" t="s">
        <v>98</v>
      </c>
      <c r="AJ174" s="1" t="s">
        <v>98</v>
      </c>
      <c r="AK174" s="1" t="s">
        <v>98</v>
      </c>
      <c r="AL174" s="2">
        <v>14.5</v>
      </c>
      <c r="AM174" s="2">
        <v>76.8</v>
      </c>
      <c r="AN174" s="2">
        <v>20.7</v>
      </c>
      <c r="AO174" s="2">
        <v>11.4</v>
      </c>
      <c r="AP174" s="3">
        <v>2.2799999999999998</v>
      </c>
      <c r="AQ174" s="2">
        <v>93.1</v>
      </c>
      <c r="AR174" s="2">
        <v>27.4</v>
      </c>
      <c r="AS174" s="2">
        <v>17.899999999999999</v>
      </c>
      <c r="AT174" s="3">
        <v>2.5099999999999998</v>
      </c>
      <c r="AU174" s="1" t="s">
        <v>98</v>
      </c>
      <c r="AV174" s="1" t="s">
        <v>98</v>
      </c>
      <c r="AW174" s="1" t="s">
        <v>98</v>
      </c>
      <c r="AX174" s="3">
        <v>3.85</v>
      </c>
      <c r="AY174" s="2">
        <v>10.4</v>
      </c>
      <c r="AZ174" s="1" t="s">
        <v>98</v>
      </c>
      <c r="BA174" s="1" t="s">
        <v>98</v>
      </c>
      <c r="BB174" s="1" t="s">
        <v>98</v>
      </c>
      <c r="BC174" s="1" t="s">
        <v>98</v>
      </c>
      <c r="BD174" s="1" t="s">
        <v>98</v>
      </c>
      <c r="BE174" s="1" t="s">
        <v>98</v>
      </c>
      <c r="BF174" s="1" t="s">
        <v>98</v>
      </c>
      <c r="BG174" s="3">
        <v>3.63</v>
      </c>
      <c r="BH174" s="14">
        <v>0.878</v>
      </c>
      <c r="BI174" s="1" t="s">
        <v>98</v>
      </c>
      <c r="BJ174" s="4" t="s">
        <v>98</v>
      </c>
      <c r="BK174" s="4" t="s">
        <v>98</v>
      </c>
      <c r="BL174" s="4" t="s">
        <v>98</v>
      </c>
      <c r="BM174" s="4" t="s">
        <v>98</v>
      </c>
      <c r="BN174" s="4" t="s">
        <v>98</v>
      </c>
      <c r="BO174" s="4" t="s">
        <v>98</v>
      </c>
      <c r="BP174" s="4" t="s">
        <v>98</v>
      </c>
      <c r="BQ174" s="4" t="s">
        <v>98</v>
      </c>
      <c r="BR174" s="4" t="s">
        <v>98</v>
      </c>
      <c r="BS174" s="4" t="s">
        <v>98</v>
      </c>
      <c r="BT174" s="4" t="s">
        <v>98</v>
      </c>
      <c r="BU174" s="4" t="s">
        <v>98</v>
      </c>
      <c r="BV174" s="4" t="s">
        <v>98</v>
      </c>
      <c r="BW174" s="35" t="s">
        <v>98</v>
      </c>
      <c r="BX174" s="35" t="s">
        <v>98</v>
      </c>
      <c r="BY174" s="2">
        <v>26.7</v>
      </c>
      <c r="BZ174" s="1" t="s">
        <v>98</v>
      </c>
      <c r="CA174" s="2">
        <v>37.1</v>
      </c>
      <c r="CB174" s="2">
        <v>27.4</v>
      </c>
      <c r="CC174" s="2">
        <v>37.799999999999997</v>
      </c>
      <c r="CD174" s="1" t="s">
        <v>98</v>
      </c>
      <c r="CE174" s="11">
        <v>5.5</v>
      </c>
      <c r="CF174" s="1" t="s">
        <v>98</v>
      </c>
      <c r="CG174" s="4">
        <f>Beams!$B$11/F174</f>
        <v>764.62585034013614</v>
      </c>
      <c r="CH174" s="4">
        <f>Beams!$B$9/AO174</f>
        <v>985.9649122807017</v>
      </c>
      <c r="CI174" s="4">
        <f>Beams!$C$9/AS174</f>
        <v>627.93296089385478</v>
      </c>
      <c r="CJ174" s="4">
        <f>1.5*Beams!$B$8/(L174*T174)</f>
        <v>1645.8414681764937</v>
      </c>
      <c r="CK174" s="45">
        <f xml:space="preserve"> 1.5*Beams!$C$8/((G174-T174)*Q174)</f>
        <v>3840.1749261176315</v>
      </c>
      <c r="CL174" s="4">
        <f>Beams!$B$12*T174/AX174</f>
        <v>2875.6883116883114</v>
      </c>
      <c r="CM174" s="4">
        <f>Beams!$B$12*Q174/AX174</f>
        <v>1707.8961038961038</v>
      </c>
      <c r="CN174" s="4">
        <f t="shared" si="4"/>
        <v>6212.2868024884829</v>
      </c>
      <c r="CO174" s="4">
        <f t="shared" si="5"/>
        <v>7658.2591231937522</v>
      </c>
      <c r="CP174" s="4"/>
      <c r="CQ174" s="3">
        <f>MIN(Beams!$B$21:$B$22)/MAX(CN174:CP174)-1</f>
        <v>1.6115595827030891</v>
      </c>
    </row>
    <row r="175" spans="1:95" x14ac:dyDescent="0.55000000000000004">
      <c r="A175" s="1" t="s">
        <v>680</v>
      </c>
      <c r="B175" s="1" t="s">
        <v>852</v>
      </c>
      <c r="C175" s="1" t="s">
        <v>852</v>
      </c>
      <c r="D175" s="1" t="s">
        <v>100</v>
      </c>
      <c r="E175" s="2">
        <v>44.5</v>
      </c>
      <c r="F175" s="2">
        <v>13.1</v>
      </c>
      <c r="G175" s="3">
        <v>8.3800000000000008</v>
      </c>
      <c r="H175" s="11">
        <v>8.375</v>
      </c>
      <c r="I175" s="1" t="s">
        <v>98</v>
      </c>
      <c r="J175" s="1" t="s">
        <v>98</v>
      </c>
      <c r="K175" s="1" t="s">
        <v>98</v>
      </c>
      <c r="L175" s="2">
        <v>10.4</v>
      </c>
      <c r="M175" s="11">
        <v>10.375</v>
      </c>
      <c r="N175" s="11" t="s">
        <v>98</v>
      </c>
      <c r="O175" s="1" t="s">
        <v>98</v>
      </c>
      <c r="P175" s="1" t="s">
        <v>98</v>
      </c>
      <c r="Q175" s="14">
        <v>0.52500000000000002</v>
      </c>
      <c r="R175" s="11">
        <v>0.5</v>
      </c>
      <c r="S175" s="13">
        <v>0.25</v>
      </c>
      <c r="T175" s="14">
        <v>0.875</v>
      </c>
      <c r="U175" s="13">
        <v>0.875</v>
      </c>
      <c r="V175" s="1" t="s">
        <v>98</v>
      </c>
      <c r="W175" s="1" t="s">
        <v>98</v>
      </c>
      <c r="X175" s="1" t="s">
        <v>98</v>
      </c>
      <c r="Y175" s="3">
        <v>1.28</v>
      </c>
      <c r="Z175" s="13">
        <v>1.75</v>
      </c>
      <c r="AA175" s="13" t="s">
        <v>98</v>
      </c>
      <c r="AB175" s="1" t="s">
        <v>98</v>
      </c>
      <c r="AC175" s="3">
        <v>1.7</v>
      </c>
      <c r="AD175" s="1" t="s">
        <v>98</v>
      </c>
      <c r="AE175" s="1" t="s">
        <v>98</v>
      </c>
      <c r="AF175" s="14">
        <v>0.63100000000000001</v>
      </c>
      <c r="AG175" s="3">
        <v>5.92</v>
      </c>
      <c r="AH175" s="1" t="s">
        <v>98</v>
      </c>
      <c r="AI175" s="1" t="s">
        <v>98</v>
      </c>
      <c r="AJ175" s="1" t="s">
        <v>98</v>
      </c>
      <c r="AK175" s="1" t="s">
        <v>98</v>
      </c>
      <c r="AL175" s="2">
        <v>16</v>
      </c>
      <c r="AM175" s="2">
        <v>67.2</v>
      </c>
      <c r="AN175" s="2">
        <v>18.100000000000001</v>
      </c>
      <c r="AO175" s="2">
        <v>10.1</v>
      </c>
      <c r="AP175" s="3">
        <v>2.27</v>
      </c>
      <c r="AQ175" s="2">
        <v>81.3</v>
      </c>
      <c r="AR175" s="2">
        <v>24</v>
      </c>
      <c r="AS175" s="2">
        <v>15.7</v>
      </c>
      <c r="AT175" s="3">
        <v>2.4900000000000002</v>
      </c>
      <c r="AU175" s="1" t="s">
        <v>98</v>
      </c>
      <c r="AV175" s="1" t="s">
        <v>98</v>
      </c>
      <c r="AW175" s="1" t="s">
        <v>98</v>
      </c>
      <c r="AX175" s="3">
        <v>2.72</v>
      </c>
      <c r="AY175" s="3">
        <v>7.19</v>
      </c>
      <c r="AZ175" s="1" t="s">
        <v>98</v>
      </c>
      <c r="BA175" s="1" t="s">
        <v>98</v>
      </c>
      <c r="BB175" s="1" t="s">
        <v>98</v>
      </c>
      <c r="BC175" s="1" t="s">
        <v>98</v>
      </c>
      <c r="BD175" s="1" t="s">
        <v>98</v>
      </c>
      <c r="BE175" s="1" t="s">
        <v>98</v>
      </c>
      <c r="BF175" s="1" t="s">
        <v>98</v>
      </c>
      <c r="BG175" s="3">
        <v>3.6</v>
      </c>
      <c r="BH175" s="14">
        <v>0.877</v>
      </c>
      <c r="BI175" s="1" t="s">
        <v>98</v>
      </c>
      <c r="BJ175" s="4" t="s">
        <v>98</v>
      </c>
      <c r="BK175" s="4" t="s">
        <v>98</v>
      </c>
      <c r="BL175" s="4" t="s">
        <v>98</v>
      </c>
      <c r="BM175" s="4" t="s">
        <v>98</v>
      </c>
      <c r="BN175" s="4" t="s">
        <v>98</v>
      </c>
      <c r="BO175" s="4" t="s">
        <v>98</v>
      </c>
      <c r="BP175" s="4" t="s">
        <v>98</v>
      </c>
      <c r="BQ175" s="4" t="s">
        <v>98</v>
      </c>
      <c r="BR175" s="4" t="s">
        <v>98</v>
      </c>
      <c r="BS175" s="4" t="s">
        <v>98</v>
      </c>
      <c r="BT175" s="4" t="s">
        <v>98</v>
      </c>
      <c r="BU175" s="4" t="s">
        <v>98</v>
      </c>
      <c r="BV175" s="4" t="s">
        <v>98</v>
      </c>
      <c r="BW175" s="35" t="s">
        <v>98</v>
      </c>
      <c r="BX175" s="35" t="s">
        <v>98</v>
      </c>
      <c r="BY175" s="2">
        <v>26.5</v>
      </c>
      <c r="BZ175" s="1" t="s">
        <v>98</v>
      </c>
      <c r="CA175" s="2">
        <v>36.9</v>
      </c>
      <c r="CB175" s="2">
        <v>27.2</v>
      </c>
      <c r="CC175" s="2">
        <v>37.6</v>
      </c>
      <c r="CD175" s="1" t="s">
        <v>98</v>
      </c>
      <c r="CE175" s="11">
        <v>5.5</v>
      </c>
      <c r="CF175" s="1" t="s">
        <v>98</v>
      </c>
      <c r="CG175" s="4">
        <f>Beams!$B$11/F175</f>
        <v>858.01526717557249</v>
      </c>
      <c r="CH175" s="4">
        <f>Beams!$B$9/AO175</f>
        <v>1112.871287128713</v>
      </c>
      <c r="CI175" s="4">
        <f>Beams!$C$9/AS175</f>
        <v>715.92356687898098</v>
      </c>
      <c r="CJ175" s="4">
        <f>1.5*Beams!$B$8/(L175*T175)</f>
        <v>1852.7472527472528</v>
      </c>
      <c r="CK175" s="45">
        <f xml:space="preserve"> 1.5*Beams!$C$8/((G175-T175)*Q175)</f>
        <v>4279.0520605310739</v>
      </c>
      <c r="CL175" s="4">
        <f>Beams!$B$12*T175/AX175</f>
        <v>3615.8088235294117</v>
      </c>
      <c r="CM175" s="4">
        <f>Beams!$B$12*Q175/AX175</f>
        <v>2169.4852941176468</v>
      </c>
      <c r="CN175" s="4">
        <f t="shared" si="4"/>
        <v>7532.5418100346287</v>
      </c>
      <c r="CO175" s="4">
        <f t="shared" si="5"/>
        <v>8733.2587023216456</v>
      </c>
      <c r="CP175" s="4"/>
      <c r="CQ175" s="3">
        <f>MIN(Beams!$B$21:$B$22)/MAX(CN175:CP175)-1</f>
        <v>1.2900959059741592</v>
      </c>
    </row>
    <row r="176" spans="1:95" x14ac:dyDescent="0.55000000000000004">
      <c r="A176" s="1" t="s">
        <v>680</v>
      </c>
      <c r="B176" s="1" t="s">
        <v>853</v>
      </c>
      <c r="C176" s="1" t="s">
        <v>853</v>
      </c>
      <c r="D176" s="1" t="s">
        <v>100</v>
      </c>
      <c r="E176" s="2">
        <v>38.5</v>
      </c>
      <c r="F176" s="2">
        <v>11.3</v>
      </c>
      <c r="G176" s="3">
        <v>8.26</v>
      </c>
      <c r="H176" s="11">
        <v>8.25</v>
      </c>
      <c r="I176" s="1" t="s">
        <v>98</v>
      </c>
      <c r="J176" s="1" t="s">
        <v>98</v>
      </c>
      <c r="K176" s="1" t="s">
        <v>98</v>
      </c>
      <c r="L176" s="2">
        <v>10.3</v>
      </c>
      <c r="M176" s="11">
        <v>10.25</v>
      </c>
      <c r="N176" s="11" t="s">
        <v>98</v>
      </c>
      <c r="O176" s="1" t="s">
        <v>98</v>
      </c>
      <c r="P176" s="1" t="s">
        <v>98</v>
      </c>
      <c r="Q176" s="14">
        <v>0.45500000000000002</v>
      </c>
      <c r="R176" s="11">
        <v>0.4375</v>
      </c>
      <c r="S176" s="13">
        <v>0.25</v>
      </c>
      <c r="T176" s="14">
        <v>0.76</v>
      </c>
      <c r="U176" s="13">
        <v>0.75</v>
      </c>
      <c r="V176" s="1" t="s">
        <v>98</v>
      </c>
      <c r="W176" s="1" t="s">
        <v>98</v>
      </c>
      <c r="X176" s="1" t="s">
        <v>98</v>
      </c>
      <c r="Y176" s="3">
        <v>1.1599999999999999</v>
      </c>
      <c r="Z176" s="13">
        <v>1.625</v>
      </c>
      <c r="AA176" s="13" t="s">
        <v>98</v>
      </c>
      <c r="AB176" s="1" t="s">
        <v>98</v>
      </c>
      <c r="AC176" s="3">
        <v>1.63</v>
      </c>
      <c r="AD176" s="1" t="s">
        <v>98</v>
      </c>
      <c r="AE176" s="1" t="s">
        <v>98</v>
      </c>
      <c r="AF176" s="14">
        <v>0.54900000000000004</v>
      </c>
      <c r="AG176" s="3">
        <v>6.77</v>
      </c>
      <c r="AH176" s="1" t="s">
        <v>98</v>
      </c>
      <c r="AI176" s="1" t="s">
        <v>98</v>
      </c>
      <c r="AJ176" s="1" t="s">
        <v>98</v>
      </c>
      <c r="AK176" s="1" t="s">
        <v>98</v>
      </c>
      <c r="AL176" s="2">
        <v>18.2</v>
      </c>
      <c r="AM176" s="2">
        <v>56.9</v>
      </c>
      <c r="AN176" s="2">
        <v>15.3</v>
      </c>
      <c r="AO176" s="3">
        <v>8.59</v>
      </c>
      <c r="AP176" s="3">
        <v>2.2400000000000002</v>
      </c>
      <c r="AQ176" s="2">
        <v>69.2</v>
      </c>
      <c r="AR176" s="2">
        <v>20.5</v>
      </c>
      <c r="AS176" s="2">
        <v>13.4</v>
      </c>
      <c r="AT176" s="3">
        <v>2.4700000000000002</v>
      </c>
      <c r="AU176" s="1" t="s">
        <v>98</v>
      </c>
      <c r="AV176" s="1" t="s">
        <v>98</v>
      </c>
      <c r="AW176" s="1" t="s">
        <v>98</v>
      </c>
      <c r="AX176" s="3">
        <v>1.78</v>
      </c>
      <c r="AY176" s="3">
        <v>4.6100000000000003</v>
      </c>
      <c r="AZ176" s="1" t="s">
        <v>98</v>
      </c>
      <c r="BA176" s="1" t="s">
        <v>98</v>
      </c>
      <c r="BB176" s="1" t="s">
        <v>98</v>
      </c>
      <c r="BC176" s="1" t="s">
        <v>98</v>
      </c>
      <c r="BD176" s="1" t="s">
        <v>98</v>
      </c>
      <c r="BE176" s="1" t="s">
        <v>98</v>
      </c>
      <c r="BF176" s="1" t="s">
        <v>98</v>
      </c>
      <c r="BG176" s="3">
        <v>3.57</v>
      </c>
      <c r="BH176" s="14">
        <v>0.877</v>
      </c>
      <c r="BI176" s="1" t="s">
        <v>98</v>
      </c>
      <c r="BJ176" s="4" t="s">
        <v>98</v>
      </c>
      <c r="BK176" s="4" t="s">
        <v>98</v>
      </c>
      <c r="BL176" s="4" t="s">
        <v>98</v>
      </c>
      <c r="BM176" s="4" t="s">
        <v>98</v>
      </c>
      <c r="BN176" s="4" t="s">
        <v>98</v>
      </c>
      <c r="BO176" s="4" t="s">
        <v>98</v>
      </c>
      <c r="BP176" s="4" t="s">
        <v>98</v>
      </c>
      <c r="BQ176" s="4" t="s">
        <v>98</v>
      </c>
      <c r="BR176" s="4" t="s">
        <v>98</v>
      </c>
      <c r="BS176" s="4" t="s">
        <v>98</v>
      </c>
      <c r="BT176" s="4" t="s">
        <v>98</v>
      </c>
      <c r="BU176" s="4" t="s">
        <v>98</v>
      </c>
      <c r="BV176" s="4" t="s">
        <v>98</v>
      </c>
      <c r="BW176" s="35" t="s">
        <v>98</v>
      </c>
      <c r="BX176" s="35" t="s">
        <v>98</v>
      </c>
      <c r="BY176" s="2">
        <v>26.1</v>
      </c>
      <c r="BZ176" s="1" t="s">
        <v>98</v>
      </c>
      <c r="CA176" s="2">
        <v>36.4</v>
      </c>
      <c r="CB176" s="2">
        <v>26.8</v>
      </c>
      <c r="CC176" s="2">
        <v>37.1</v>
      </c>
      <c r="CD176" s="1" t="s">
        <v>98</v>
      </c>
      <c r="CE176" s="11">
        <v>5.5</v>
      </c>
      <c r="CF176" s="1" t="s">
        <v>98</v>
      </c>
      <c r="CG176" s="4">
        <f>Beams!$B$11/F176</f>
        <v>994.69026548672559</v>
      </c>
      <c r="CH176" s="4">
        <f>Beams!$B$9/AO176</f>
        <v>1308.4982537834692</v>
      </c>
      <c r="CI176" s="4">
        <f>Beams!$C$9/AS176</f>
        <v>838.80597014925365</v>
      </c>
      <c r="CJ176" s="4">
        <f>1.5*Beams!$B$8/(L176*T176)</f>
        <v>2153.8068472151249</v>
      </c>
      <c r="CK176" s="45">
        <f xml:space="preserve"> 1.5*Beams!$C$8/((G176-T176)*Q176)</f>
        <v>4940.6593406593402</v>
      </c>
      <c r="CL176" s="4">
        <f>Beams!$B$12*T176/AX176</f>
        <v>4799.1011235955057</v>
      </c>
      <c r="CM176" s="4">
        <f>Beams!$B$12*Q176/AX176</f>
        <v>2873.1460674157302</v>
      </c>
      <c r="CN176" s="4">
        <f t="shared" si="4"/>
        <v>9637.5772868683853</v>
      </c>
      <c r="CO176" s="4">
        <f t="shared" si="5"/>
        <v>10385.922130797764</v>
      </c>
      <c r="CP176" s="4"/>
      <c r="CQ176" s="3">
        <f>MIN(Beams!$B$21:$B$22)/MAX(CN176:CP176)-1</f>
        <v>0.92568360788044535</v>
      </c>
    </row>
    <row r="177" spans="1:95" x14ac:dyDescent="0.55000000000000004">
      <c r="A177" s="1" t="s">
        <v>680</v>
      </c>
      <c r="B177" s="1" t="s">
        <v>854</v>
      </c>
      <c r="C177" s="1" t="s">
        <v>854</v>
      </c>
      <c r="D177" s="1" t="s">
        <v>100</v>
      </c>
      <c r="E177" s="2">
        <v>33.5</v>
      </c>
      <c r="F177" s="3">
        <v>9.81</v>
      </c>
      <c r="G177" s="3">
        <v>8.17</v>
      </c>
      <c r="H177" s="11">
        <v>8.125</v>
      </c>
      <c r="I177" s="1" t="s">
        <v>98</v>
      </c>
      <c r="J177" s="1" t="s">
        <v>98</v>
      </c>
      <c r="K177" s="1" t="s">
        <v>98</v>
      </c>
      <c r="L177" s="2">
        <v>10.199999999999999</v>
      </c>
      <c r="M177" s="11">
        <v>10.25</v>
      </c>
      <c r="N177" s="11" t="s">
        <v>98</v>
      </c>
      <c r="O177" s="1" t="s">
        <v>98</v>
      </c>
      <c r="P177" s="1" t="s">
        <v>98</v>
      </c>
      <c r="Q177" s="14">
        <v>0.39500000000000002</v>
      </c>
      <c r="R177" s="11">
        <v>0.375</v>
      </c>
      <c r="S177" s="13">
        <v>0.1875</v>
      </c>
      <c r="T177" s="14">
        <v>0.66500000000000004</v>
      </c>
      <c r="U177" s="13">
        <v>0.6875</v>
      </c>
      <c r="V177" s="1" t="s">
        <v>98</v>
      </c>
      <c r="W177" s="1" t="s">
        <v>98</v>
      </c>
      <c r="X177" s="1" t="s">
        <v>98</v>
      </c>
      <c r="Y177" s="3">
        <v>1.07</v>
      </c>
      <c r="Z177" s="13">
        <v>1.5625</v>
      </c>
      <c r="AA177" s="13" t="s">
        <v>98</v>
      </c>
      <c r="AB177" s="1" t="s">
        <v>98</v>
      </c>
      <c r="AC177" s="3">
        <v>1.56</v>
      </c>
      <c r="AD177" s="1" t="s">
        <v>98</v>
      </c>
      <c r="AE177" s="1" t="s">
        <v>98</v>
      </c>
      <c r="AF177" s="14">
        <v>0.48099999999999998</v>
      </c>
      <c r="AG177" s="3">
        <v>7.7</v>
      </c>
      <c r="AH177" s="1" t="s">
        <v>98</v>
      </c>
      <c r="AI177" s="1" t="s">
        <v>98</v>
      </c>
      <c r="AJ177" s="1" t="s">
        <v>98</v>
      </c>
      <c r="AK177" s="1" t="s">
        <v>98</v>
      </c>
      <c r="AL177" s="2">
        <v>20.7</v>
      </c>
      <c r="AM177" s="2">
        <v>48.6</v>
      </c>
      <c r="AN177" s="2">
        <v>13</v>
      </c>
      <c r="AO177" s="3">
        <v>7.36</v>
      </c>
      <c r="AP177" s="3">
        <v>2.2200000000000002</v>
      </c>
      <c r="AQ177" s="2">
        <v>59.5</v>
      </c>
      <c r="AR177" s="2">
        <v>17.7</v>
      </c>
      <c r="AS177" s="2">
        <v>11.6</v>
      </c>
      <c r="AT177" s="3">
        <v>2.46</v>
      </c>
      <c r="AU177" s="1" t="s">
        <v>98</v>
      </c>
      <c r="AV177" s="1" t="s">
        <v>98</v>
      </c>
      <c r="AW177" s="1" t="s">
        <v>98</v>
      </c>
      <c r="AX177" s="3">
        <v>1.19</v>
      </c>
      <c r="AY177" s="3">
        <v>3.01</v>
      </c>
      <c r="AZ177" s="1" t="s">
        <v>98</v>
      </c>
      <c r="BA177" s="1" t="s">
        <v>98</v>
      </c>
      <c r="BB177" s="1" t="s">
        <v>98</v>
      </c>
      <c r="BC177" s="1" t="s">
        <v>98</v>
      </c>
      <c r="BD177" s="1" t="s">
        <v>98</v>
      </c>
      <c r="BE177" s="1" t="s">
        <v>98</v>
      </c>
      <c r="BF177" s="1" t="s">
        <v>98</v>
      </c>
      <c r="BG177" s="3">
        <v>3.54</v>
      </c>
      <c r="BH177" s="14">
        <v>0.879</v>
      </c>
      <c r="BI177" s="1" t="s">
        <v>98</v>
      </c>
      <c r="BJ177" s="4" t="s">
        <v>98</v>
      </c>
      <c r="BK177" s="4" t="s">
        <v>98</v>
      </c>
      <c r="BL177" s="4" t="s">
        <v>98</v>
      </c>
      <c r="BM177" s="4" t="s">
        <v>98</v>
      </c>
      <c r="BN177" s="4" t="s">
        <v>98</v>
      </c>
      <c r="BO177" s="4" t="s">
        <v>98</v>
      </c>
      <c r="BP177" s="4" t="s">
        <v>98</v>
      </c>
      <c r="BQ177" s="4" t="s">
        <v>98</v>
      </c>
      <c r="BR177" s="4" t="s">
        <v>98</v>
      </c>
      <c r="BS177" s="4" t="s">
        <v>98</v>
      </c>
      <c r="BT177" s="4" t="s">
        <v>98</v>
      </c>
      <c r="BU177" s="4" t="s">
        <v>98</v>
      </c>
      <c r="BV177" s="4" t="s">
        <v>98</v>
      </c>
      <c r="BW177" s="35" t="s">
        <v>98</v>
      </c>
      <c r="BX177" s="35" t="s">
        <v>98</v>
      </c>
      <c r="BY177" s="2">
        <v>25.9</v>
      </c>
      <c r="BZ177" s="1" t="s">
        <v>98</v>
      </c>
      <c r="CA177" s="2">
        <v>36.1</v>
      </c>
      <c r="CB177" s="2">
        <v>26.5</v>
      </c>
      <c r="CC177" s="2">
        <v>36.700000000000003</v>
      </c>
      <c r="CD177" s="1" t="s">
        <v>98</v>
      </c>
      <c r="CE177" s="11">
        <v>5.5</v>
      </c>
      <c r="CF177" s="1" t="s">
        <v>98</v>
      </c>
      <c r="CG177" s="4">
        <f>Beams!$B$11/F177</f>
        <v>1145.769622833843</v>
      </c>
      <c r="CH177" s="4">
        <f>Beams!$B$9/AO177</f>
        <v>1527.1739130434783</v>
      </c>
      <c r="CI177" s="4">
        <f>Beams!$C$9/AS177</f>
        <v>968.9655172413793</v>
      </c>
      <c r="CJ177" s="4">
        <f>1.5*Beams!$B$8/(L177*T177)</f>
        <v>2485.6258292790803</v>
      </c>
      <c r="CK177" s="45">
        <f xml:space="preserve"> 1.5*Beams!$C$8/((G177-T177)*Q177)</f>
        <v>5687.3476753894029</v>
      </c>
      <c r="CL177" s="4">
        <f>Beams!$B$12*T177/AX177</f>
        <v>6281.176470588236</v>
      </c>
      <c r="CM177" s="4">
        <f>Beams!$B$12*Q177/AX177</f>
        <v>3730.9243697478996</v>
      </c>
      <c r="CN177" s="4">
        <f t="shared" si="4"/>
        <v>12253.899069469267</v>
      </c>
      <c r="CO177" s="4">
        <f t="shared" si="5"/>
        <v>12331.287939700214</v>
      </c>
      <c r="CP177" s="4"/>
      <c r="CQ177" s="3">
        <f>MIN(Beams!$B$21:$B$22)/MAX(CN177:CP177)-1</f>
        <v>0.62189060038170019</v>
      </c>
    </row>
    <row r="178" spans="1:95" x14ac:dyDescent="0.55000000000000004">
      <c r="A178" s="1" t="s">
        <v>680</v>
      </c>
      <c r="B178" s="1" t="s">
        <v>855</v>
      </c>
      <c r="C178" s="1" t="s">
        <v>855</v>
      </c>
      <c r="D178" s="1" t="s">
        <v>100</v>
      </c>
      <c r="E178" s="2">
        <v>28.5</v>
      </c>
      <c r="F178" s="3">
        <v>8.39</v>
      </c>
      <c r="G178" s="3">
        <v>8.2200000000000006</v>
      </c>
      <c r="H178" s="11">
        <v>8.125</v>
      </c>
      <c r="I178" s="1" t="s">
        <v>98</v>
      </c>
      <c r="J178" s="1" t="s">
        <v>98</v>
      </c>
      <c r="K178" s="1" t="s">
        <v>98</v>
      </c>
      <c r="L178" s="3">
        <v>7.12</v>
      </c>
      <c r="M178" s="11">
        <v>7.125</v>
      </c>
      <c r="N178" s="11" t="s">
        <v>98</v>
      </c>
      <c r="O178" s="1" t="s">
        <v>98</v>
      </c>
      <c r="P178" s="1" t="s">
        <v>98</v>
      </c>
      <c r="Q178" s="14">
        <v>0.43</v>
      </c>
      <c r="R178" s="11">
        <v>0.4375</v>
      </c>
      <c r="S178" s="13">
        <v>0.25</v>
      </c>
      <c r="T178" s="14">
        <v>0.71499999999999997</v>
      </c>
      <c r="U178" s="13">
        <v>0.6875</v>
      </c>
      <c r="V178" s="1" t="s">
        <v>98</v>
      </c>
      <c r="W178" s="1" t="s">
        <v>98</v>
      </c>
      <c r="X178" s="1" t="s">
        <v>98</v>
      </c>
      <c r="Y178" s="3">
        <v>1.1200000000000001</v>
      </c>
      <c r="Z178" s="13">
        <v>1.375</v>
      </c>
      <c r="AA178" s="13" t="s">
        <v>98</v>
      </c>
      <c r="AB178" s="1" t="s">
        <v>98</v>
      </c>
      <c r="AC178" s="3">
        <v>1.94</v>
      </c>
      <c r="AD178" s="1" t="s">
        <v>98</v>
      </c>
      <c r="AE178" s="1" t="s">
        <v>98</v>
      </c>
      <c r="AF178" s="14">
        <v>0.58899999999999997</v>
      </c>
      <c r="AG178" s="3">
        <v>4.9800000000000004</v>
      </c>
      <c r="AH178" s="1" t="s">
        <v>98</v>
      </c>
      <c r="AI178" s="1" t="s">
        <v>98</v>
      </c>
      <c r="AJ178" s="1" t="s">
        <v>98</v>
      </c>
      <c r="AK178" s="1" t="s">
        <v>98</v>
      </c>
      <c r="AL178" s="2">
        <v>19.100000000000001</v>
      </c>
      <c r="AM178" s="2">
        <v>48.7</v>
      </c>
      <c r="AN178" s="2">
        <v>13.8</v>
      </c>
      <c r="AO178" s="3">
        <v>7.77</v>
      </c>
      <c r="AP178" s="3">
        <v>2.41</v>
      </c>
      <c r="AQ178" s="2">
        <v>21.6</v>
      </c>
      <c r="AR178" s="3">
        <v>9.42</v>
      </c>
      <c r="AS178" s="3">
        <v>6.06</v>
      </c>
      <c r="AT178" s="3">
        <v>1.6</v>
      </c>
      <c r="AU178" s="1" t="s">
        <v>98</v>
      </c>
      <c r="AV178" s="1" t="s">
        <v>98</v>
      </c>
      <c r="AW178" s="1" t="s">
        <v>98</v>
      </c>
      <c r="AX178" s="3">
        <v>1.1000000000000001</v>
      </c>
      <c r="AY178" s="3">
        <v>1.99</v>
      </c>
      <c r="AZ178" s="1" t="s">
        <v>98</v>
      </c>
      <c r="BA178" s="1" t="s">
        <v>98</v>
      </c>
      <c r="BB178" s="1" t="s">
        <v>98</v>
      </c>
      <c r="BC178" s="1" t="s">
        <v>98</v>
      </c>
      <c r="BD178" s="1" t="s">
        <v>98</v>
      </c>
      <c r="BE178" s="1" t="s">
        <v>98</v>
      </c>
      <c r="BF178" s="1" t="s">
        <v>98</v>
      </c>
      <c r="BG178" s="3">
        <v>3.3</v>
      </c>
      <c r="BH178" s="14">
        <v>0.77</v>
      </c>
      <c r="BI178" s="1" t="s">
        <v>98</v>
      </c>
      <c r="BJ178" s="4" t="s">
        <v>98</v>
      </c>
      <c r="BK178" s="4" t="s">
        <v>98</v>
      </c>
      <c r="BL178" s="4" t="s">
        <v>98</v>
      </c>
      <c r="BM178" s="4" t="s">
        <v>98</v>
      </c>
      <c r="BN178" s="4" t="s">
        <v>98</v>
      </c>
      <c r="BO178" s="4" t="s">
        <v>98</v>
      </c>
      <c r="BP178" s="4" t="s">
        <v>98</v>
      </c>
      <c r="BQ178" s="4" t="s">
        <v>98</v>
      </c>
      <c r="BR178" s="4" t="s">
        <v>98</v>
      </c>
      <c r="BS178" s="4" t="s">
        <v>98</v>
      </c>
      <c r="BT178" s="4" t="s">
        <v>98</v>
      </c>
      <c r="BU178" s="4" t="s">
        <v>98</v>
      </c>
      <c r="BV178" s="4" t="s">
        <v>98</v>
      </c>
      <c r="BW178" s="35" t="s">
        <v>98</v>
      </c>
      <c r="BX178" s="35" t="s">
        <v>98</v>
      </c>
      <c r="BY178" s="2">
        <v>23</v>
      </c>
      <c r="BZ178" s="1" t="s">
        <v>98</v>
      </c>
      <c r="CA178" s="2">
        <v>30.2</v>
      </c>
      <c r="CB178" s="2">
        <v>23.6</v>
      </c>
      <c r="CC178" s="2">
        <v>30.7</v>
      </c>
      <c r="CD178" s="1" t="s">
        <v>98</v>
      </c>
      <c r="CE178" s="11">
        <v>3.5</v>
      </c>
      <c r="CF178" s="1" t="s">
        <v>98</v>
      </c>
      <c r="CG178" s="4">
        <f>Beams!$B$11/F178</f>
        <v>1339.69010727056</v>
      </c>
      <c r="CH178" s="4">
        <f>Beams!$B$9/AO178</f>
        <v>1446.5894465894467</v>
      </c>
      <c r="CI178" s="4">
        <f>Beams!$C$9/AS178</f>
        <v>1854.7854785478548</v>
      </c>
      <c r="CJ178" s="4">
        <f>1.5*Beams!$B$8/(L178*T178)</f>
        <v>3311.8566826431997</v>
      </c>
      <c r="CK178" s="45">
        <f xml:space="preserve"> 1.5*Beams!$C$8/((G178-T178)*Q178)</f>
        <v>5224.4240273925907</v>
      </c>
      <c r="CL178" s="4">
        <f>Beams!$B$12*T178/AX178</f>
        <v>7305.9999999999991</v>
      </c>
      <c r="CM178" s="4">
        <f>Beams!$B$12*Q178/AX178</f>
        <v>4393.8181818181811</v>
      </c>
      <c r="CN178" s="4">
        <f t="shared" si="4"/>
        <v>14648.466701131016</v>
      </c>
      <c r="CO178" s="4">
        <f t="shared" si="5"/>
        <v>12701.976953752439</v>
      </c>
      <c r="CP178" s="4"/>
      <c r="CQ178" s="3">
        <f>MIN(Beams!$B$21:$B$22)/MAX(CN178:CP178)-1</f>
        <v>0.36533061159607838</v>
      </c>
    </row>
    <row r="179" spans="1:95" x14ac:dyDescent="0.55000000000000004">
      <c r="A179" s="1" t="s">
        <v>680</v>
      </c>
      <c r="B179" s="1" t="s">
        <v>856</v>
      </c>
      <c r="C179" s="1" t="s">
        <v>856</v>
      </c>
      <c r="D179" s="1" t="s">
        <v>100</v>
      </c>
      <c r="E179" s="2">
        <v>25</v>
      </c>
      <c r="F179" s="3">
        <v>7.37</v>
      </c>
      <c r="G179" s="3">
        <v>8.1300000000000008</v>
      </c>
      <c r="H179" s="11">
        <v>8.125</v>
      </c>
      <c r="I179" s="1" t="s">
        <v>98</v>
      </c>
      <c r="J179" s="1" t="s">
        <v>98</v>
      </c>
      <c r="K179" s="1" t="s">
        <v>98</v>
      </c>
      <c r="L179" s="3">
        <v>7.07</v>
      </c>
      <c r="M179" s="11">
        <v>7.125</v>
      </c>
      <c r="N179" s="11" t="s">
        <v>98</v>
      </c>
      <c r="O179" s="1" t="s">
        <v>98</v>
      </c>
      <c r="P179" s="1" t="s">
        <v>98</v>
      </c>
      <c r="Q179" s="14">
        <v>0.38</v>
      </c>
      <c r="R179" s="11">
        <v>0.375</v>
      </c>
      <c r="S179" s="13">
        <v>0.1875</v>
      </c>
      <c r="T179" s="14">
        <v>0.63</v>
      </c>
      <c r="U179" s="13">
        <v>0.625</v>
      </c>
      <c r="V179" s="1" t="s">
        <v>98</v>
      </c>
      <c r="W179" s="1" t="s">
        <v>98</v>
      </c>
      <c r="X179" s="1" t="s">
        <v>98</v>
      </c>
      <c r="Y179" s="3">
        <v>1.03</v>
      </c>
      <c r="Z179" s="13">
        <v>1.3125</v>
      </c>
      <c r="AA179" s="13" t="s">
        <v>98</v>
      </c>
      <c r="AB179" s="1" t="s">
        <v>98</v>
      </c>
      <c r="AC179" s="3">
        <v>1.89</v>
      </c>
      <c r="AD179" s="1" t="s">
        <v>98</v>
      </c>
      <c r="AE179" s="1" t="s">
        <v>98</v>
      </c>
      <c r="AF179" s="14">
        <v>0.52100000000000002</v>
      </c>
      <c r="AG179" s="3">
        <v>5.61</v>
      </c>
      <c r="AH179" s="1" t="s">
        <v>98</v>
      </c>
      <c r="AI179" s="1" t="s">
        <v>98</v>
      </c>
      <c r="AJ179" s="1" t="s">
        <v>98</v>
      </c>
      <c r="AK179" s="1" t="s">
        <v>98</v>
      </c>
      <c r="AL179" s="2">
        <v>21.4</v>
      </c>
      <c r="AM179" s="2">
        <v>42.3</v>
      </c>
      <c r="AN179" s="2">
        <v>12</v>
      </c>
      <c r="AO179" s="3">
        <v>6.78</v>
      </c>
      <c r="AP179" s="3">
        <v>2.4</v>
      </c>
      <c r="AQ179" s="2">
        <v>18.600000000000001</v>
      </c>
      <c r="AR179" s="3">
        <v>8.15</v>
      </c>
      <c r="AS179" s="3">
        <v>5.26</v>
      </c>
      <c r="AT179" s="3">
        <v>1.59</v>
      </c>
      <c r="AU179" s="1" t="s">
        <v>98</v>
      </c>
      <c r="AV179" s="1" t="s">
        <v>98</v>
      </c>
      <c r="AW179" s="1" t="s">
        <v>98</v>
      </c>
      <c r="AX179" s="14">
        <v>0.76</v>
      </c>
      <c r="AY179" s="3">
        <v>1.34</v>
      </c>
      <c r="AZ179" s="1" t="s">
        <v>98</v>
      </c>
      <c r="BA179" s="1" t="s">
        <v>98</v>
      </c>
      <c r="BB179" s="1" t="s">
        <v>98</v>
      </c>
      <c r="BC179" s="1" t="s">
        <v>98</v>
      </c>
      <c r="BD179" s="1" t="s">
        <v>98</v>
      </c>
      <c r="BE179" s="1" t="s">
        <v>98</v>
      </c>
      <c r="BF179" s="1" t="s">
        <v>98</v>
      </c>
      <c r="BG179" s="3">
        <v>3.28</v>
      </c>
      <c r="BH179" s="14">
        <v>0.76900000000000002</v>
      </c>
      <c r="BI179" s="1" t="s">
        <v>98</v>
      </c>
      <c r="BJ179" s="4" t="s">
        <v>98</v>
      </c>
      <c r="BK179" s="4" t="s">
        <v>98</v>
      </c>
      <c r="BL179" s="4" t="s">
        <v>98</v>
      </c>
      <c r="BM179" s="4" t="s">
        <v>98</v>
      </c>
      <c r="BN179" s="4" t="s">
        <v>98</v>
      </c>
      <c r="BO179" s="4" t="s">
        <v>98</v>
      </c>
      <c r="BP179" s="4" t="s">
        <v>98</v>
      </c>
      <c r="BQ179" s="4" t="s">
        <v>98</v>
      </c>
      <c r="BR179" s="4" t="s">
        <v>98</v>
      </c>
      <c r="BS179" s="4" t="s">
        <v>98</v>
      </c>
      <c r="BT179" s="4" t="s">
        <v>98</v>
      </c>
      <c r="BU179" s="4" t="s">
        <v>98</v>
      </c>
      <c r="BV179" s="4" t="s">
        <v>98</v>
      </c>
      <c r="BW179" s="35" t="s">
        <v>98</v>
      </c>
      <c r="BX179" s="35" t="s">
        <v>98</v>
      </c>
      <c r="BY179" s="2">
        <v>22.8</v>
      </c>
      <c r="BZ179" s="1" t="s">
        <v>98</v>
      </c>
      <c r="CA179" s="2">
        <v>29.9</v>
      </c>
      <c r="CB179" s="2">
        <v>23.3</v>
      </c>
      <c r="CC179" s="1">
        <v>30.400000000000002</v>
      </c>
      <c r="CD179" s="1" t="s">
        <v>98</v>
      </c>
      <c r="CE179" s="11">
        <v>3.5</v>
      </c>
      <c r="CF179" s="1" t="s">
        <v>98</v>
      </c>
      <c r="CG179" s="4">
        <f>Beams!$B$11/F179</f>
        <v>1525.101763907734</v>
      </c>
      <c r="CH179" s="4">
        <f>Beams!$B$9/AO179</f>
        <v>1657.8171091445427</v>
      </c>
      <c r="CI179" s="4">
        <f>Beams!$C$9/AS179</f>
        <v>2136.8821292775665</v>
      </c>
      <c r="CJ179" s="4">
        <f>1.5*Beams!$B$8/(L179*T179)</f>
        <v>3785.2764868323566</v>
      </c>
      <c r="CK179" s="45">
        <f xml:space="preserve"> 1.5*Beams!$C$8/((G179-T179)*Q179)</f>
        <v>5915.789473684209</v>
      </c>
      <c r="CL179" s="4">
        <f>Beams!$B$12*T179/AX179</f>
        <v>9317.3684210526317</v>
      </c>
      <c r="CM179" s="4">
        <f>Beams!$B$12*Q179/AX179</f>
        <v>5620</v>
      </c>
      <c r="CN179" s="4">
        <f t="shared" si="4"/>
        <v>18213.327533171247</v>
      </c>
      <c r="CO179" s="4">
        <f t="shared" si="5"/>
        <v>15101.098569152122</v>
      </c>
      <c r="CP179" s="4"/>
      <c r="CQ179" s="3">
        <f>MIN(Beams!$B$21:$B$22)/MAX(CN179:CP179)-1</f>
        <v>9.8096982200246208E-2</v>
      </c>
    </row>
    <row r="180" spans="1:95" x14ac:dyDescent="0.55000000000000004">
      <c r="A180" s="1" t="s">
        <v>680</v>
      </c>
      <c r="B180" s="1" t="s">
        <v>857</v>
      </c>
      <c r="C180" s="1" t="s">
        <v>857</v>
      </c>
      <c r="D180" s="1" t="s">
        <v>100</v>
      </c>
      <c r="E180" s="2">
        <v>22.5</v>
      </c>
      <c r="F180" s="3">
        <v>6.63</v>
      </c>
      <c r="G180" s="3">
        <v>8.07</v>
      </c>
      <c r="H180" s="11">
        <v>8</v>
      </c>
      <c r="I180" s="1" t="s">
        <v>98</v>
      </c>
      <c r="J180" s="1" t="s">
        <v>98</v>
      </c>
      <c r="K180" s="1" t="s">
        <v>98</v>
      </c>
      <c r="L180" s="3">
        <v>7.04</v>
      </c>
      <c r="M180" s="11">
        <v>7</v>
      </c>
      <c r="N180" s="11" t="s">
        <v>98</v>
      </c>
      <c r="O180" s="1" t="s">
        <v>98</v>
      </c>
      <c r="P180" s="1" t="s">
        <v>98</v>
      </c>
      <c r="Q180" s="14">
        <v>0.34499999999999997</v>
      </c>
      <c r="R180" s="11">
        <v>0.375</v>
      </c>
      <c r="S180" s="13">
        <v>0.1875</v>
      </c>
      <c r="T180" s="14">
        <v>0.56499999999999995</v>
      </c>
      <c r="U180" s="13">
        <v>0.5625</v>
      </c>
      <c r="V180" s="1" t="s">
        <v>98</v>
      </c>
      <c r="W180" s="1" t="s">
        <v>98</v>
      </c>
      <c r="X180" s="1" t="s">
        <v>98</v>
      </c>
      <c r="Y180" s="14">
        <v>0.96699999999999997</v>
      </c>
      <c r="Z180" s="13">
        <v>1.25</v>
      </c>
      <c r="AA180" s="13" t="s">
        <v>98</v>
      </c>
      <c r="AB180" s="1" t="s">
        <v>98</v>
      </c>
      <c r="AC180" s="3">
        <v>1.86</v>
      </c>
      <c r="AD180" s="1" t="s">
        <v>98</v>
      </c>
      <c r="AE180" s="1" t="s">
        <v>98</v>
      </c>
      <c r="AF180" s="14">
        <v>0.47099999999999997</v>
      </c>
      <c r="AG180" s="3">
        <v>6.23</v>
      </c>
      <c r="AH180" s="1" t="s">
        <v>98</v>
      </c>
      <c r="AI180" s="1" t="s">
        <v>98</v>
      </c>
      <c r="AJ180" s="1" t="s">
        <v>98</v>
      </c>
      <c r="AK180" s="1" t="s">
        <v>98</v>
      </c>
      <c r="AL180" s="2">
        <v>23.4</v>
      </c>
      <c r="AM180" s="2">
        <v>37.799999999999997</v>
      </c>
      <c r="AN180" s="2">
        <v>10.8</v>
      </c>
      <c r="AO180" s="3">
        <v>6.1</v>
      </c>
      <c r="AP180" s="3">
        <v>2.39</v>
      </c>
      <c r="AQ180" s="2">
        <v>16.399999999999999</v>
      </c>
      <c r="AR180" s="3">
        <v>7.22</v>
      </c>
      <c r="AS180" s="3">
        <v>4.67</v>
      </c>
      <c r="AT180" s="3">
        <v>1.57</v>
      </c>
      <c r="AU180" s="1" t="s">
        <v>98</v>
      </c>
      <c r="AV180" s="1" t="s">
        <v>98</v>
      </c>
      <c r="AW180" s="1" t="s">
        <v>98</v>
      </c>
      <c r="AX180" s="14">
        <v>0.55500000000000005</v>
      </c>
      <c r="AY180" s="14">
        <v>0.97399999999999998</v>
      </c>
      <c r="AZ180" s="1" t="s">
        <v>98</v>
      </c>
      <c r="BA180" s="1" t="s">
        <v>98</v>
      </c>
      <c r="BB180" s="1" t="s">
        <v>98</v>
      </c>
      <c r="BC180" s="1" t="s">
        <v>98</v>
      </c>
      <c r="BD180" s="1" t="s">
        <v>98</v>
      </c>
      <c r="BE180" s="1" t="s">
        <v>98</v>
      </c>
      <c r="BF180" s="1" t="s">
        <v>98</v>
      </c>
      <c r="BG180" s="3">
        <v>3.27</v>
      </c>
      <c r="BH180" s="14">
        <v>0.76700000000000002</v>
      </c>
      <c r="BI180" s="1" t="s">
        <v>98</v>
      </c>
      <c r="BJ180" s="4" t="s">
        <v>98</v>
      </c>
      <c r="BK180" s="4" t="s">
        <v>98</v>
      </c>
      <c r="BL180" s="4" t="s">
        <v>98</v>
      </c>
      <c r="BM180" s="4" t="s">
        <v>98</v>
      </c>
      <c r="BN180" s="4" t="s">
        <v>98</v>
      </c>
      <c r="BO180" s="4" t="s">
        <v>98</v>
      </c>
      <c r="BP180" s="4" t="s">
        <v>98</v>
      </c>
      <c r="BQ180" s="4" t="s">
        <v>98</v>
      </c>
      <c r="BR180" s="4" t="s">
        <v>98</v>
      </c>
      <c r="BS180" s="4" t="s">
        <v>98</v>
      </c>
      <c r="BT180" s="4" t="s">
        <v>98</v>
      </c>
      <c r="BU180" s="4" t="s">
        <v>98</v>
      </c>
      <c r="BV180" s="4" t="s">
        <v>98</v>
      </c>
      <c r="BW180" s="35" t="s">
        <v>98</v>
      </c>
      <c r="BX180" s="35" t="s">
        <v>98</v>
      </c>
      <c r="BY180" s="2">
        <v>22.7</v>
      </c>
      <c r="BZ180" s="1" t="s">
        <v>98</v>
      </c>
      <c r="CA180" s="2">
        <v>29.7</v>
      </c>
      <c r="CB180" s="2">
        <v>23.2</v>
      </c>
      <c r="CC180" s="2">
        <v>30.2</v>
      </c>
      <c r="CD180" s="1" t="s">
        <v>98</v>
      </c>
      <c r="CE180" s="11">
        <v>3.5</v>
      </c>
      <c r="CF180" s="1" t="s">
        <v>98</v>
      </c>
      <c r="CG180" s="4">
        <f>Beams!$B$11/F180</f>
        <v>1695.3242835595777</v>
      </c>
      <c r="CH180" s="4">
        <f>Beams!$B$9/AO180</f>
        <v>1842.6229508196723</v>
      </c>
      <c r="CI180" s="4">
        <f>Beams!$C$9/AS180</f>
        <v>2406.8522483940042</v>
      </c>
      <c r="CJ180" s="4">
        <f>1.5*Beams!$B$8/(L180*T180)</f>
        <v>4238.736926790024</v>
      </c>
      <c r="CK180" s="45">
        <f xml:space="preserve"> 1.5*Beams!$C$8/((G180-T180)*Q180)</f>
        <v>6511.6009616777228</v>
      </c>
      <c r="CL180" s="4">
        <f>Beams!$B$12*T180/AX180</f>
        <v>11442.52252252252</v>
      </c>
      <c r="CM180" s="4">
        <f>Beams!$B$12*Q180/AX180</f>
        <v>6987.0270270270257</v>
      </c>
      <c r="CN180" s="4">
        <f t="shared" si="4"/>
        <v>21955.301822778172</v>
      </c>
      <c r="CO180" s="4">
        <f t="shared" si="5"/>
        <v>17578.37086228318</v>
      </c>
      <c r="CP180" s="4"/>
      <c r="CQ180" s="3">
        <f>MIN(Beams!$B$21:$B$22)/MAX(CN180:CP180)-1</f>
        <v>-8.9058298472107E-2</v>
      </c>
    </row>
    <row r="181" spans="1:95" x14ac:dyDescent="0.55000000000000004">
      <c r="A181" s="1" t="s">
        <v>680</v>
      </c>
      <c r="B181" s="1" t="s">
        <v>858</v>
      </c>
      <c r="C181" s="1" t="s">
        <v>858</v>
      </c>
      <c r="D181" s="1" t="s">
        <v>100</v>
      </c>
      <c r="E181" s="2">
        <v>20</v>
      </c>
      <c r="F181" s="3">
        <v>5.89</v>
      </c>
      <c r="G181" s="3">
        <v>8.01</v>
      </c>
      <c r="H181" s="11">
        <v>8</v>
      </c>
      <c r="I181" s="1" t="s">
        <v>98</v>
      </c>
      <c r="J181" s="1" t="s">
        <v>98</v>
      </c>
      <c r="K181" s="1" t="s">
        <v>98</v>
      </c>
      <c r="L181" s="3">
        <v>7</v>
      </c>
      <c r="M181" s="11">
        <v>7</v>
      </c>
      <c r="N181" s="11" t="s">
        <v>98</v>
      </c>
      <c r="O181" s="1" t="s">
        <v>98</v>
      </c>
      <c r="P181" s="1" t="s">
        <v>98</v>
      </c>
      <c r="Q181" s="14">
        <v>0.30499999999999999</v>
      </c>
      <c r="R181" s="11">
        <v>0.3125</v>
      </c>
      <c r="S181" s="13">
        <v>0.1875</v>
      </c>
      <c r="T181" s="14">
        <v>0.505</v>
      </c>
      <c r="U181" s="13">
        <v>0.5</v>
      </c>
      <c r="V181" s="1" t="s">
        <v>98</v>
      </c>
      <c r="W181" s="1" t="s">
        <v>98</v>
      </c>
      <c r="X181" s="1" t="s">
        <v>98</v>
      </c>
      <c r="Y181" s="14">
        <v>0.90700000000000003</v>
      </c>
      <c r="Z181" s="13">
        <v>1.1875</v>
      </c>
      <c r="AA181" s="13" t="s">
        <v>98</v>
      </c>
      <c r="AB181" s="1" t="s">
        <v>98</v>
      </c>
      <c r="AC181" s="3">
        <v>1.81</v>
      </c>
      <c r="AD181" s="1" t="s">
        <v>98</v>
      </c>
      <c r="AE181" s="1" t="s">
        <v>98</v>
      </c>
      <c r="AF181" s="14">
        <v>0.42099999999999999</v>
      </c>
      <c r="AG181" s="3">
        <v>6.93</v>
      </c>
      <c r="AH181" s="1" t="s">
        <v>98</v>
      </c>
      <c r="AI181" s="1" t="s">
        <v>98</v>
      </c>
      <c r="AJ181" s="1" t="s">
        <v>98</v>
      </c>
      <c r="AK181" s="1" t="s">
        <v>98</v>
      </c>
      <c r="AL181" s="2">
        <v>26.3</v>
      </c>
      <c r="AM181" s="2">
        <v>33.1</v>
      </c>
      <c r="AN181" s="3">
        <v>9.43</v>
      </c>
      <c r="AO181" s="3">
        <v>5.35</v>
      </c>
      <c r="AP181" s="3">
        <v>2.37</v>
      </c>
      <c r="AQ181" s="2">
        <v>14.4</v>
      </c>
      <c r="AR181" s="3">
        <v>6.36</v>
      </c>
      <c r="AS181" s="3">
        <v>4.12</v>
      </c>
      <c r="AT181" s="3">
        <v>1.56</v>
      </c>
      <c r="AU181" s="1" t="s">
        <v>98</v>
      </c>
      <c r="AV181" s="1" t="s">
        <v>98</v>
      </c>
      <c r="AW181" s="1" t="s">
        <v>98</v>
      </c>
      <c r="AX181" s="14">
        <v>0.39600000000000002</v>
      </c>
      <c r="AY181" s="14">
        <v>0.67300000000000004</v>
      </c>
      <c r="AZ181" s="1" t="s">
        <v>98</v>
      </c>
      <c r="BA181" s="1" t="s">
        <v>98</v>
      </c>
      <c r="BB181" s="1" t="s">
        <v>98</v>
      </c>
      <c r="BC181" s="1" t="s">
        <v>98</v>
      </c>
      <c r="BD181" s="1" t="s">
        <v>98</v>
      </c>
      <c r="BE181" s="1" t="s">
        <v>98</v>
      </c>
      <c r="BF181" s="1" t="s">
        <v>98</v>
      </c>
      <c r="BG181" s="3">
        <v>3.24</v>
      </c>
      <c r="BH181" s="14">
        <v>0.76900000000000002</v>
      </c>
      <c r="BI181" s="1" t="s">
        <v>98</v>
      </c>
      <c r="BJ181" s="4" t="s">
        <v>98</v>
      </c>
      <c r="BK181" s="4" t="s">
        <v>98</v>
      </c>
      <c r="BL181" s="4" t="s">
        <v>98</v>
      </c>
      <c r="BM181" s="4" t="s">
        <v>98</v>
      </c>
      <c r="BN181" s="4" t="s">
        <v>98</v>
      </c>
      <c r="BO181" s="4" t="s">
        <v>98</v>
      </c>
      <c r="BP181" s="4" t="s">
        <v>98</v>
      </c>
      <c r="BQ181" s="4" t="s">
        <v>98</v>
      </c>
      <c r="BR181" s="4" t="s">
        <v>98</v>
      </c>
      <c r="BS181" s="4" t="s">
        <v>98</v>
      </c>
      <c r="BT181" s="4" t="s">
        <v>98</v>
      </c>
      <c r="BU181" s="4" t="s">
        <v>98</v>
      </c>
      <c r="BV181" s="4" t="s">
        <v>98</v>
      </c>
      <c r="BW181" s="35" t="s">
        <v>98</v>
      </c>
      <c r="BX181" s="35" t="s">
        <v>98</v>
      </c>
      <c r="BY181" s="2">
        <v>22.5</v>
      </c>
      <c r="BZ181" s="1" t="s">
        <v>98</v>
      </c>
      <c r="CA181" s="2">
        <v>29.5</v>
      </c>
      <c r="CB181" s="2">
        <v>23</v>
      </c>
      <c r="CC181" s="2">
        <v>30</v>
      </c>
      <c r="CD181" s="1" t="s">
        <v>98</v>
      </c>
      <c r="CE181" s="11">
        <v>3.5</v>
      </c>
      <c r="CF181" s="1" t="s">
        <v>98</v>
      </c>
      <c r="CG181" s="4">
        <f>Beams!$B$11/F181</f>
        <v>1908.3191850594228</v>
      </c>
      <c r="CH181" s="4">
        <f>Beams!$B$9/AO181</f>
        <v>2100.9345794392525</v>
      </c>
      <c r="CI181" s="4">
        <f>Beams!$C$9/AS181</f>
        <v>2728.155339805825</v>
      </c>
      <c r="CJ181" s="4">
        <f>1.5*Beams!$B$8/(L181*T181)</f>
        <v>4769.4483734087689</v>
      </c>
      <c r="CK181" s="45">
        <f xml:space="preserve"> 1.5*Beams!$C$8/((G181-T181)*Q181)</f>
        <v>7365.5814156682427</v>
      </c>
      <c r="CL181" s="4">
        <f>Beams!$B$12*T181/AX181</f>
        <v>14333.838383838383</v>
      </c>
      <c r="CM181" s="4">
        <f>Beams!$B$12*Q181/AX181</f>
        <v>8657.0707070707067</v>
      </c>
      <c r="CN181" s="4">
        <f t="shared" si="4"/>
        <v>27018.740963275759</v>
      </c>
      <c r="CO181" s="4">
        <f t="shared" si="5"/>
        <v>20808.235626620113</v>
      </c>
      <c r="CP181" s="4"/>
      <c r="CQ181" s="3">
        <f>MIN(Beams!$B$21:$B$22)/MAX(CN181:CP181)-1</f>
        <v>-0.25977305799762196</v>
      </c>
    </row>
    <row r="182" spans="1:95" x14ac:dyDescent="0.55000000000000004">
      <c r="A182" s="1" t="s">
        <v>680</v>
      </c>
      <c r="B182" s="1" t="s">
        <v>859</v>
      </c>
      <c r="C182" s="1" t="s">
        <v>859</v>
      </c>
      <c r="D182" s="1" t="s">
        <v>100</v>
      </c>
      <c r="E182" s="2">
        <v>18</v>
      </c>
      <c r="F182" s="3">
        <v>5.29</v>
      </c>
      <c r="G182" s="3">
        <v>7.93</v>
      </c>
      <c r="H182" s="11">
        <v>7.875</v>
      </c>
      <c r="I182" s="1" t="s">
        <v>98</v>
      </c>
      <c r="J182" s="1" t="s">
        <v>98</v>
      </c>
      <c r="K182" s="1" t="s">
        <v>98</v>
      </c>
      <c r="L182" s="3">
        <v>6.99</v>
      </c>
      <c r="M182" s="11">
        <v>7</v>
      </c>
      <c r="N182" s="11" t="s">
        <v>98</v>
      </c>
      <c r="O182" s="1" t="s">
        <v>98</v>
      </c>
      <c r="P182" s="1" t="s">
        <v>98</v>
      </c>
      <c r="Q182" s="14">
        <v>0.29499999999999998</v>
      </c>
      <c r="R182" s="11">
        <v>0.3125</v>
      </c>
      <c r="S182" s="13">
        <v>0.1875</v>
      </c>
      <c r="T182" s="14">
        <v>0.43</v>
      </c>
      <c r="U182" s="13">
        <v>0.4375</v>
      </c>
      <c r="V182" s="1" t="s">
        <v>98</v>
      </c>
      <c r="W182" s="1" t="s">
        <v>98</v>
      </c>
      <c r="X182" s="1" t="s">
        <v>98</v>
      </c>
      <c r="Y182" s="14">
        <v>0.83199999999999996</v>
      </c>
      <c r="Z182" s="13">
        <v>1.125</v>
      </c>
      <c r="AA182" s="13" t="s">
        <v>98</v>
      </c>
      <c r="AB182" s="1" t="s">
        <v>98</v>
      </c>
      <c r="AC182" s="3">
        <v>1.88</v>
      </c>
      <c r="AD182" s="1" t="s">
        <v>98</v>
      </c>
      <c r="AE182" s="1" t="s">
        <v>98</v>
      </c>
      <c r="AF182" s="14">
        <v>0.378</v>
      </c>
      <c r="AG182" s="3">
        <v>8.1199999999999992</v>
      </c>
      <c r="AH182" s="1" t="s">
        <v>98</v>
      </c>
      <c r="AI182" s="1" t="s">
        <v>98</v>
      </c>
      <c r="AJ182" s="1" t="s">
        <v>98</v>
      </c>
      <c r="AK182" s="1" t="s">
        <v>98</v>
      </c>
      <c r="AL182" s="2">
        <v>26.9</v>
      </c>
      <c r="AM182" s="2">
        <v>30.6</v>
      </c>
      <c r="AN182" s="3">
        <v>8.93</v>
      </c>
      <c r="AO182" s="3">
        <v>5.05</v>
      </c>
      <c r="AP182" s="3">
        <v>2.41</v>
      </c>
      <c r="AQ182" s="2">
        <v>12.2</v>
      </c>
      <c r="AR182" s="3">
        <v>5.42</v>
      </c>
      <c r="AS182" s="3">
        <v>3.5</v>
      </c>
      <c r="AT182" s="3">
        <v>1.52</v>
      </c>
      <c r="AU182" s="1" t="s">
        <v>98</v>
      </c>
      <c r="AV182" s="1" t="s">
        <v>98</v>
      </c>
      <c r="AW182" s="1" t="s">
        <v>98</v>
      </c>
      <c r="AX182" s="14">
        <v>0.27200000000000002</v>
      </c>
      <c r="AY182" s="14">
        <v>0.51600000000000001</v>
      </c>
      <c r="AZ182" s="1" t="s">
        <v>98</v>
      </c>
      <c r="BA182" s="1" t="s">
        <v>98</v>
      </c>
      <c r="BB182" s="1" t="s">
        <v>98</v>
      </c>
      <c r="BC182" s="1" t="s">
        <v>98</v>
      </c>
      <c r="BD182" s="1" t="s">
        <v>98</v>
      </c>
      <c r="BE182" s="1" t="s">
        <v>98</v>
      </c>
      <c r="BF182" s="1" t="s">
        <v>98</v>
      </c>
      <c r="BG182" s="3">
        <v>3.3</v>
      </c>
      <c r="BH182" s="14">
        <v>0.745</v>
      </c>
      <c r="BI182" s="1" t="s">
        <v>98</v>
      </c>
      <c r="BJ182" s="4" t="s">
        <v>98</v>
      </c>
      <c r="BK182" s="4" t="s">
        <v>98</v>
      </c>
      <c r="BL182" s="4" t="s">
        <v>98</v>
      </c>
      <c r="BM182" s="4" t="s">
        <v>98</v>
      </c>
      <c r="BN182" s="4" t="s">
        <v>98</v>
      </c>
      <c r="BO182" s="4" t="s">
        <v>98</v>
      </c>
      <c r="BP182" s="4" t="s">
        <v>98</v>
      </c>
      <c r="BQ182" s="4" t="s">
        <v>98</v>
      </c>
      <c r="BR182" s="4" t="s">
        <v>98</v>
      </c>
      <c r="BS182" s="4" t="s">
        <v>98</v>
      </c>
      <c r="BT182" s="4" t="s">
        <v>98</v>
      </c>
      <c r="BU182" s="4" t="s">
        <v>98</v>
      </c>
      <c r="BV182" s="4" t="s">
        <v>98</v>
      </c>
      <c r="BW182" s="35" t="s">
        <v>98</v>
      </c>
      <c r="BX182" s="35" t="s">
        <v>98</v>
      </c>
      <c r="BY182" s="2">
        <v>22.3</v>
      </c>
      <c r="BZ182" s="1" t="s">
        <v>98</v>
      </c>
      <c r="CA182" s="2">
        <v>29.3</v>
      </c>
      <c r="CB182" s="2">
        <v>22.9</v>
      </c>
      <c r="CC182" s="2">
        <v>29.8</v>
      </c>
      <c r="CD182" s="1" t="s">
        <v>98</v>
      </c>
      <c r="CE182" s="11">
        <v>3.5</v>
      </c>
      <c r="CF182" s="1" t="s">
        <v>98</v>
      </c>
      <c r="CG182" s="4">
        <f>Beams!$B$11/F182</f>
        <v>2124.7637051039696</v>
      </c>
      <c r="CH182" s="4">
        <f>Beams!$B$9/AO182</f>
        <v>2225.742574257426</v>
      </c>
      <c r="CI182" s="4">
        <f>Beams!$C$9/AS182</f>
        <v>3211.4285714285716</v>
      </c>
      <c r="CJ182" s="4">
        <f>1.5*Beams!$B$8/(L182*T182)</f>
        <v>5609.3422497255215</v>
      </c>
      <c r="CK182" s="45">
        <f xml:space="preserve"> 1.5*Beams!$C$8/((G182-T182)*Q182)</f>
        <v>7620.3389830508477</v>
      </c>
      <c r="CL182" s="4">
        <f>Beams!$B$12*T182/AX182</f>
        <v>17769.117647058822</v>
      </c>
      <c r="CM182" s="4">
        <f>Beams!$B$12*Q182/AX182</f>
        <v>12190.441176470586</v>
      </c>
      <c r="CN182" s="4">
        <f t="shared" si="4"/>
        <v>33148.177113927559</v>
      </c>
      <c r="CO182" s="4">
        <f t="shared" si="5"/>
        <v>26023.299667190055</v>
      </c>
      <c r="CP182" s="4"/>
      <c r="CQ182" s="3">
        <f>MIN(Beams!$B$21:$B$22)/MAX(CN182:CP182)-1</f>
        <v>-0.39664857191809844</v>
      </c>
    </row>
    <row r="183" spans="1:95" x14ac:dyDescent="0.55000000000000004">
      <c r="A183" s="1" t="s">
        <v>680</v>
      </c>
      <c r="B183" s="1" t="s">
        <v>860</v>
      </c>
      <c r="C183" s="1" t="s">
        <v>860</v>
      </c>
      <c r="D183" s="1" t="s">
        <v>100</v>
      </c>
      <c r="E183" s="2">
        <v>15.5</v>
      </c>
      <c r="F183" s="3">
        <v>4.5599999999999996</v>
      </c>
      <c r="G183" s="3">
        <v>7.94</v>
      </c>
      <c r="H183" s="11">
        <v>7.875</v>
      </c>
      <c r="I183" s="1" t="s">
        <v>98</v>
      </c>
      <c r="J183" s="1" t="s">
        <v>98</v>
      </c>
      <c r="K183" s="1" t="s">
        <v>98</v>
      </c>
      <c r="L183" s="3">
        <v>5.53</v>
      </c>
      <c r="M183" s="11">
        <v>5.5</v>
      </c>
      <c r="N183" s="11" t="s">
        <v>98</v>
      </c>
      <c r="O183" s="1" t="s">
        <v>98</v>
      </c>
      <c r="P183" s="1" t="s">
        <v>98</v>
      </c>
      <c r="Q183" s="14">
        <v>0.27500000000000002</v>
      </c>
      <c r="R183" s="11">
        <v>0.25</v>
      </c>
      <c r="S183" s="13">
        <v>0.125</v>
      </c>
      <c r="T183" s="14">
        <v>0.44</v>
      </c>
      <c r="U183" s="13">
        <v>0.4375</v>
      </c>
      <c r="V183" s="1" t="s">
        <v>98</v>
      </c>
      <c r="W183" s="1" t="s">
        <v>98</v>
      </c>
      <c r="X183" s="1" t="s">
        <v>98</v>
      </c>
      <c r="Y183" s="14">
        <v>0.84199999999999997</v>
      </c>
      <c r="Z183" s="13">
        <v>1.125</v>
      </c>
      <c r="AA183" s="13" t="s">
        <v>98</v>
      </c>
      <c r="AB183" s="1" t="s">
        <v>98</v>
      </c>
      <c r="AC183" s="3">
        <v>2.02</v>
      </c>
      <c r="AD183" s="1" t="s">
        <v>98</v>
      </c>
      <c r="AE183" s="1" t="s">
        <v>98</v>
      </c>
      <c r="AF183" s="14">
        <v>0.41299999999999998</v>
      </c>
      <c r="AG183" s="3">
        <v>6.28</v>
      </c>
      <c r="AH183" s="1" t="s">
        <v>98</v>
      </c>
      <c r="AI183" s="1" t="s">
        <v>98</v>
      </c>
      <c r="AJ183" s="1" t="s">
        <v>98</v>
      </c>
      <c r="AK183" s="1" t="s">
        <v>98</v>
      </c>
      <c r="AL183" s="2">
        <v>28.9</v>
      </c>
      <c r="AM183" s="2">
        <v>27.5</v>
      </c>
      <c r="AN183" s="3">
        <v>8.27</v>
      </c>
      <c r="AO183" s="3">
        <v>4.6399999999999997</v>
      </c>
      <c r="AP183" s="3">
        <v>2.4500000000000002</v>
      </c>
      <c r="AQ183" s="3">
        <v>6.2</v>
      </c>
      <c r="AR183" s="3">
        <v>3.51</v>
      </c>
      <c r="AS183" s="3">
        <v>2.2400000000000002</v>
      </c>
      <c r="AT183" s="3">
        <v>1.17</v>
      </c>
      <c r="AU183" s="1" t="s">
        <v>98</v>
      </c>
      <c r="AV183" s="1" t="s">
        <v>98</v>
      </c>
      <c r="AW183" s="1" t="s">
        <v>98</v>
      </c>
      <c r="AX183" s="14">
        <v>0.23</v>
      </c>
      <c r="AY183" s="14">
        <v>0.36599999999999999</v>
      </c>
      <c r="AZ183" s="1" t="s">
        <v>98</v>
      </c>
      <c r="BA183" s="1" t="s">
        <v>98</v>
      </c>
      <c r="BB183" s="1" t="s">
        <v>98</v>
      </c>
      <c r="BC183" s="1" t="s">
        <v>98</v>
      </c>
      <c r="BD183" s="1" t="s">
        <v>98</v>
      </c>
      <c r="BE183" s="1" t="s">
        <v>98</v>
      </c>
      <c r="BF183" s="1" t="s">
        <v>98</v>
      </c>
      <c r="BG183" s="3">
        <v>3.26</v>
      </c>
      <c r="BH183" s="14">
        <v>0.69499999999999995</v>
      </c>
      <c r="BI183" s="1" t="s">
        <v>98</v>
      </c>
      <c r="BJ183" s="4" t="s">
        <v>98</v>
      </c>
      <c r="BK183" s="4" t="s">
        <v>98</v>
      </c>
      <c r="BL183" s="4" t="s">
        <v>98</v>
      </c>
      <c r="BM183" s="4" t="s">
        <v>98</v>
      </c>
      <c r="BN183" s="4" t="s">
        <v>98</v>
      </c>
      <c r="BO183" s="4" t="s">
        <v>98</v>
      </c>
      <c r="BP183" s="4" t="s">
        <v>98</v>
      </c>
      <c r="BQ183" s="4" t="s">
        <v>98</v>
      </c>
      <c r="BR183" s="4" t="s">
        <v>98</v>
      </c>
      <c r="BS183" s="4" t="s">
        <v>98</v>
      </c>
      <c r="BT183" s="4" t="s">
        <v>98</v>
      </c>
      <c r="BU183" s="4" t="s">
        <v>98</v>
      </c>
      <c r="BV183" s="4" t="s">
        <v>98</v>
      </c>
      <c r="BW183" s="35" t="s">
        <v>98</v>
      </c>
      <c r="BX183" s="35" t="s">
        <v>98</v>
      </c>
      <c r="BY183" s="2">
        <v>20.9</v>
      </c>
      <c r="BZ183" s="1" t="s">
        <v>98</v>
      </c>
      <c r="CA183" s="2">
        <v>26.4</v>
      </c>
      <c r="CB183" s="2">
        <v>21.4</v>
      </c>
      <c r="CC183" s="2">
        <v>26.9</v>
      </c>
      <c r="CD183" s="1" t="s">
        <v>98</v>
      </c>
      <c r="CE183" s="11">
        <v>3.5</v>
      </c>
      <c r="CF183" s="1" t="s">
        <v>98</v>
      </c>
      <c r="CG183" s="4">
        <f>Beams!$B$11/F183</f>
        <v>2464.9122807017548</v>
      </c>
      <c r="CH183" s="4">
        <f>Beams!$B$9/AO183</f>
        <v>2422.4137931034484</v>
      </c>
      <c r="CI183" s="4">
        <f>Beams!$C$9/AS183</f>
        <v>5017.8571428571422</v>
      </c>
      <c r="CJ183" s="4">
        <f>1.5*Beams!$B$8/(L183*T183)</f>
        <v>6929.1468025645236</v>
      </c>
      <c r="CK183" s="45">
        <f xml:space="preserve"> 1.5*Beams!$C$8/((G183-T183)*Q183)</f>
        <v>8174.545454545455</v>
      </c>
      <c r="CL183" s="4">
        <f>Beams!$B$12*T183/AX183</f>
        <v>21502.608695652176</v>
      </c>
      <c r="CM183" s="4">
        <f>Beams!$B$12*Q183/AX183</f>
        <v>13439.13043478261</v>
      </c>
      <c r="CN183" s="4">
        <f t="shared" si="4"/>
        <v>40363.825672811661</v>
      </c>
      <c r="CO183" s="4">
        <f t="shared" si="5"/>
        <v>28989.876082009032</v>
      </c>
      <c r="CP183" s="4"/>
      <c r="CQ183" s="3">
        <f>MIN(Beams!$B$21:$B$22)/MAX(CN183:CP183)-1</f>
        <v>-0.5045068284131542</v>
      </c>
    </row>
    <row r="184" spans="1:95" x14ac:dyDescent="0.55000000000000004">
      <c r="A184" s="1" t="s">
        <v>680</v>
      </c>
      <c r="B184" s="1" t="s">
        <v>861</v>
      </c>
      <c r="C184" s="1" t="s">
        <v>861</v>
      </c>
      <c r="D184" s="1" t="s">
        <v>100</v>
      </c>
      <c r="E184" s="2">
        <v>13</v>
      </c>
      <c r="F184" s="3">
        <v>3.84</v>
      </c>
      <c r="G184" s="3">
        <v>7.85</v>
      </c>
      <c r="H184" s="11">
        <v>7.75</v>
      </c>
      <c r="I184" s="1" t="s">
        <v>98</v>
      </c>
      <c r="J184" s="1" t="s">
        <v>98</v>
      </c>
      <c r="K184" s="1" t="s">
        <v>98</v>
      </c>
      <c r="L184" s="3">
        <v>5.5</v>
      </c>
      <c r="M184" s="11">
        <v>5.5</v>
      </c>
      <c r="N184" s="11" t="s">
        <v>98</v>
      </c>
      <c r="O184" s="1" t="s">
        <v>98</v>
      </c>
      <c r="P184" s="1" t="s">
        <v>98</v>
      </c>
      <c r="Q184" s="14">
        <v>0.25</v>
      </c>
      <c r="R184" s="11">
        <v>0.25</v>
      </c>
      <c r="S184" s="13">
        <v>0.125</v>
      </c>
      <c r="T184" s="14">
        <v>0.34499999999999997</v>
      </c>
      <c r="U184" s="13">
        <v>0.375</v>
      </c>
      <c r="V184" s="1" t="s">
        <v>98</v>
      </c>
      <c r="W184" s="1" t="s">
        <v>98</v>
      </c>
      <c r="X184" s="1" t="s">
        <v>98</v>
      </c>
      <c r="Y184" s="14">
        <v>0.747</v>
      </c>
      <c r="Z184" s="13">
        <v>1.0625</v>
      </c>
      <c r="AA184" s="13" t="s">
        <v>98</v>
      </c>
      <c r="AB184" s="1" t="s">
        <v>98</v>
      </c>
      <c r="AC184" s="3">
        <v>2.09</v>
      </c>
      <c r="AD184" s="1" t="s">
        <v>98</v>
      </c>
      <c r="AE184" s="1" t="s">
        <v>98</v>
      </c>
      <c r="AF184" s="14">
        <v>0.372</v>
      </c>
      <c r="AG184" s="3">
        <v>7.97</v>
      </c>
      <c r="AH184" s="1" t="s">
        <v>98</v>
      </c>
      <c r="AI184" s="1" t="s">
        <v>98</v>
      </c>
      <c r="AJ184" s="1" t="s">
        <v>98</v>
      </c>
      <c r="AK184" s="1" t="s">
        <v>98</v>
      </c>
      <c r="AL184" s="2">
        <v>31.4</v>
      </c>
      <c r="AM184" s="2">
        <v>23.5</v>
      </c>
      <c r="AN184" s="3">
        <v>7.36</v>
      </c>
      <c r="AO184" s="3">
        <v>4.09</v>
      </c>
      <c r="AP184" s="3">
        <v>2.4700000000000002</v>
      </c>
      <c r="AQ184" s="3">
        <v>4.79</v>
      </c>
      <c r="AR184" s="3">
        <v>2.73</v>
      </c>
      <c r="AS184" s="3">
        <v>1.74</v>
      </c>
      <c r="AT184" s="3">
        <v>1.1200000000000001</v>
      </c>
      <c r="AU184" s="1" t="s">
        <v>98</v>
      </c>
      <c r="AV184" s="1" t="s">
        <v>98</v>
      </c>
      <c r="AW184" s="1" t="s">
        <v>98</v>
      </c>
      <c r="AX184" s="14">
        <v>0.13</v>
      </c>
      <c r="AY184" s="14">
        <v>0.24299999999999999</v>
      </c>
      <c r="AZ184" s="1" t="s">
        <v>98</v>
      </c>
      <c r="BA184" s="1" t="s">
        <v>98</v>
      </c>
      <c r="BB184" s="1" t="s">
        <v>98</v>
      </c>
      <c r="BC184" s="1" t="s">
        <v>98</v>
      </c>
      <c r="BD184" s="1" t="s">
        <v>98</v>
      </c>
      <c r="BE184" s="1" t="s">
        <v>98</v>
      </c>
      <c r="BF184" s="1" t="s">
        <v>98</v>
      </c>
      <c r="BG184" s="3">
        <v>3.32</v>
      </c>
      <c r="BH184" s="14">
        <v>0.66700000000000004</v>
      </c>
      <c r="BI184" s="1" t="s">
        <v>98</v>
      </c>
      <c r="BJ184" s="4" t="s">
        <v>98</v>
      </c>
      <c r="BK184" s="4" t="s">
        <v>98</v>
      </c>
      <c r="BL184" s="4" t="s">
        <v>98</v>
      </c>
      <c r="BM184" s="4" t="s">
        <v>98</v>
      </c>
      <c r="BN184" s="4" t="s">
        <v>98</v>
      </c>
      <c r="BO184" s="4" t="s">
        <v>98</v>
      </c>
      <c r="BP184" s="4" t="s">
        <v>98</v>
      </c>
      <c r="BQ184" s="4" t="s">
        <v>98</v>
      </c>
      <c r="BR184" s="4" t="s">
        <v>98</v>
      </c>
      <c r="BS184" s="4" t="s">
        <v>98</v>
      </c>
      <c r="BT184" s="4" t="s">
        <v>98</v>
      </c>
      <c r="BU184" s="4" t="s">
        <v>98</v>
      </c>
      <c r="BV184" s="4" t="s">
        <v>98</v>
      </c>
      <c r="BW184" s="35" t="s">
        <v>98</v>
      </c>
      <c r="BX184" s="35" t="s">
        <v>98</v>
      </c>
      <c r="BY184" s="2">
        <v>20.7</v>
      </c>
      <c r="BZ184" s="1" t="s">
        <v>98</v>
      </c>
      <c r="CA184" s="2">
        <v>26.2</v>
      </c>
      <c r="CB184" s="2">
        <v>21.2</v>
      </c>
      <c r="CC184" s="1">
        <v>26.7</v>
      </c>
      <c r="CD184" s="1" t="s">
        <v>98</v>
      </c>
      <c r="CE184" s="11">
        <v>3.5</v>
      </c>
      <c r="CF184" s="1" t="s">
        <v>98</v>
      </c>
      <c r="CG184" s="4">
        <f>Beams!$B$11/F184</f>
        <v>2927.0833333333335</v>
      </c>
      <c r="CH184" s="4">
        <f>Beams!$B$9/AO184</f>
        <v>2748.1662591687041</v>
      </c>
      <c r="CI184" s="4">
        <f>Beams!$C$9/AS184</f>
        <v>6459.7701149425284</v>
      </c>
      <c r="CJ184" s="4">
        <f>1.5*Beams!$B$8/(L184*T184)</f>
        <v>8885.375494071146</v>
      </c>
      <c r="CK184" s="45">
        <f xml:space="preserve"> 1.5*Beams!$C$8/((G184-T184)*Q184)</f>
        <v>8986.0093271152564</v>
      </c>
      <c r="CL184" s="4">
        <f>Beams!$B$12*T184/AX184</f>
        <v>29829.230769230766</v>
      </c>
      <c r="CM184" s="4">
        <f>Beams!$B$12*Q184/AX184</f>
        <v>21615.384615384613</v>
      </c>
      <c r="CN184" s="4">
        <f t="shared" si="4"/>
        <v>55258.098240566142</v>
      </c>
      <c r="CO184" s="4">
        <f t="shared" si="5"/>
        <v>42322.315040579866</v>
      </c>
      <c r="CP184" s="4"/>
      <c r="CQ184" s="3">
        <f>MIN(Beams!$B$21:$B$22)/MAX(CN184:CP184)-1</f>
        <v>-0.63806210063672486</v>
      </c>
    </row>
    <row r="185" spans="1:95" x14ac:dyDescent="0.55000000000000004">
      <c r="A185" s="1" t="s">
        <v>680</v>
      </c>
      <c r="B185" s="1" t="s">
        <v>862</v>
      </c>
      <c r="C185" s="1" t="s">
        <v>862</v>
      </c>
      <c r="D185" s="1" t="s">
        <v>94</v>
      </c>
      <c r="E185" s="2">
        <v>436.5</v>
      </c>
      <c r="F185" s="4">
        <v>129</v>
      </c>
      <c r="G185" s="2">
        <v>11.8</v>
      </c>
      <c r="H185" s="11">
        <v>11.75</v>
      </c>
      <c r="I185" s="1" t="s">
        <v>98</v>
      </c>
      <c r="J185" s="1" t="s">
        <v>98</v>
      </c>
      <c r="K185" s="1" t="s">
        <v>98</v>
      </c>
      <c r="L185" s="2">
        <v>18.8</v>
      </c>
      <c r="M185" s="11">
        <v>18.75</v>
      </c>
      <c r="N185" s="1" t="s">
        <v>98</v>
      </c>
      <c r="O185" s="1" t="s">
        <v>98</v>
      </c>
      <c r="P185" s="1" t="s">
        <v>98</v>
      </c>
      <c r="Q185" s="3">
        <v>3.94</v>
      </c>
      <c r="R185" s="11">
        <v>3.9375</v>
      </c>
      <c r="S185" s="13">
        <v>2</v>
      </c>
      <c r="T185" s="3">
        <v>5.51</v>
      </c>
      <c r="U185" s="13">
        <v>5.5</v>
      </c>
      <c r="V185" s="1" t="s">
        <v>98</v>
      </c>
      <c r="W185" s="1" t="s">
        <v>98</v>
      </c>
      <c r="X185" s="1" t="s">
        <v>98</v>
      </c>
      <c r="Y185" s="3">
        <v>6.1</v>
      </c>
      <c r="Z185" s="13">
        <v>6.1875</v>
      </c>
      <c r="AA185" s="11" t="s">
        <v>98</v>
      </c>
      <c r="AB185" s="1" t="s">
        <v>98</v>
      </c>
      <c r="AC185" s="3">
        <v>3.88</v>
      </c>
      <c r="AD185" s="1" t="s">
        <v>98</v>
      </c>
      <c r="AE185" s="1" t="s">
        <v>98</v>
      </c>
      <c r="AF185" s="3">
        <v>3.43</v>
      </c>
      <c r="AG185" s="3">
        <v>1.71</v>
      </c>
      <c r="AH185" s="1" t="s">
        <v>98</v>
      </c>
      <c r="AI185" s="1" t="s">
        <v>98</v>
      </c>
      <c r="AJ185" s="1" t="s">
        <v>98</v>
      </c>
      <c r="AK185" s="1" t="s">
        <v>98</v>
      </c>
      <c r="AL185" s="3">
        <v>2.99</v>
      </c>
      <c r="AM185" s="1">
        <v>1040</v>
      </c>
      <c r="AN185" s="1">
        <v>281</v>
      </c>
      <c r="AO185" s="4">
        <v>131</v>
      </c>
      <c r="AP185" s="3">
        <v>2.84</v>
      </c>
      <c r="AQ185" s="1">
        <v>3080</v>
      </c>
      <c r="AR185" s="4">
        <v>511</v>
      </c>
      <c r="AS185" s="4">
        <v>328</v>
      </c>
      <c r="AT185" s="3">
        <v>4.8899999999999997</v>
      </c>
      <c r="AU185" s="1" t="s">
        <v>98</v>
      </c>
      <c r="AV185" s="1" t="s">
        <v>98</v>
      </c>
      <c r="AW185" s="1" t="s">
        <v>98</v>
      </c>
      <c r="AX185" s="4">
        <v>1110</v>
      </c>
      <c r="AY185" s="1">
        <v>8980</v>
      </c>
      <c r="AZ185" s="1" t="s">
        <v>98</v>
      </c>
      <c r="BA185" s="1" t="s">
        <v>98</v>
      </c>
      <c r="BB185" s="1" t="s">
        <v>98</v>
      </c>
      <c r="BC185" s="1" t="s">
        <v>98</v>
      </c>
      <c r="BD185" s="1" t="s">
        <v>98</v>
      </c>
      <c r="BE185" s="1" t="s">
        <v>98</v>
      </c>
      <c r="BF185" s="1" t="s">
        <v>98</v>
      </c>
      <c r="BG185" s="3">
        <v>5.76</v>
      </c>
      <c r="BH185" s="14">
        <v>0.96199999999999997</v>
      </c>
      <c r="BI185" s="1" t="s">
        <v>98</v>
      </c>
      <c r="BJ185" s="1" t="s">
        <v>98</v>
      </c>
      <c r="BK185" s="1" t="s">
        <v>98</v>
      </c>
      <c r="BL185" s="1" t="s">
        <v>98</v>
      </c>
      <c r="BM185" s="1" t="s">
        <v>98</v>
      </c>
      <c r="BN185" s="1" t="s">
        <v>98</v>
      </c>
      <c r="BO185" s="1" t="s">
        <v>98</v>
      </c>
      <c r="BP185" s="1" t="s">
        <v>98</v>
      </c>
      <c r="BQ185" s="1" t="s">
        <v>98</v>
      </c>
      <c r="BR185" s="1" t="s">
        <v>98</v>
      </c>
      <c r="BS185" s="1" t="s">
        <v>98</v>
      </c>
      <c r="BT185" s="1" t="s">
        <v>98</v>
      </c>
      <c r="BU185" s="1" t="s">
        <v>98</v>
      </c>
      <c r="BV185" s="1" t="s">
        <v>98</v>
      </c>
      <c r="BW185" s="1" t="s">
        <v>98</v>
      </c>
      <c r="BX185" s="1" t="s">
        <v>98</v>
      </c>
      <c r="BY185" s="2">
        <v>41.9</v>
      </c>
      <c r="BZ185" s="1" t="s">
        <v>98</v>
      </c>
      <c r="CA185" s="2">
        <v>60.7</v>
      </c>
      <c r="CB185" s="2">
        <v>42.400000000000006</v>
      </c>
      <c r="CC185" s="1">
        <v>61.2</v>
      </c>
      <c r="CD185" s="1" t="s">
        <v>98</v>
      </c>
      <c r="CE185" s="11">
        <v>8.5</v>
      </c>
      <c r="CF185" s="3">
        <v>3</v>
      </c>
      <c r="CG185" s="4">
        <f>Beams!$B$11/F185</f>
        <v>87.131782945736433</v>
      </c>
      <c r="CH185" s="4">
        <f>Beams!$B$9/AO185</f>
        <v>85.801526717557252</v>
      </c>
      <c r="CI185" s="4">
        <f>Beams!$C$9/AS185</f>
        <v>34.268292682926827</v>
      </c>
      <c r="CJ185" s="4">
        <f>1.5*Beams!$B$8/(L185*T185)</f>
        <v>162.76016527010853</v>
      </c>
      <c r="CK185" s="45">
        <f xml:space="preserve"> 1.5*Beams!$C$8/((G185-T185)*Q185)</f>
        <v>680.31602818106251</v>
      </c>
      <c r="CL185" s="4">
        <f>Beams!$B$12*T185/AX185</f>
        <v>55.794954954954953</v>
      </c>
      <c r="CM185" s="4">
        <f>Beams!$B$12*Q185/AX185</f>
        <v>39.896936936936939</v>
      </c>
      <c r="CN185" s="4">
        <f t="shared" si="4"/>
        <v>362.96604415065713</v>
      </c>
      <c r="CO185" s="4">
        <f t="shared" si="5"/>
        <v>1198.4145757399065</v>
      </c>
      <c r="CP185" s="4"/>
      <c r="CQ185" s="3">
        <f>MIN(Beams!$B$21:$B$22)/MAX(CN185:CP185)-1</f>
        <v>15.688715578790347</v>
      </c>
    </row>
    <row r="186" spans="1:95" x14ac:dyDescent="0.55000000000000004">
      <c r="A186" s="1" t="s">
        <v>680</v>
      </c>
      <c r="B186" s="1" t="s">
        <v>863</v>
      </c>
      <c r="C186" s="1" t="s">
        <v>863</v>
      </c>
      <c r="D186" s="1" t="s">
        <v>94</v>
      </c>
      <c r="E186" s="4">
        <v>404</v>
      </c>
      <c r="F186" s="4">
        <v>119</v>
      </c>
      <c r="G186" s="2">
        <v>11.4</v>
      </c>
      <c r="H186" s="11">
        <v>11.375</v>
      </c>
      <c r="I186" s="1" t="s">
        <v>98</v>
      </c>
      <c r="J186" s="1" t="s">
        <v>98</v>
      </c>
      <c r="K186" s="1" t="s">
        <v>98</v>
      </c>
      <c r="L186" s="2">
        <v>18.600000000000001</v>
      </c>
      <c r="M186" s="11">
        <v>18.625</v>
      </c>
      <c r="N186" s="1" t="s">
        <v>98</v>
      </c>
      <c r="O186" s="1" t="s">
        <v>98</v>
      </c>
      <c r="P186" s="1" t="s">
        <v>98</v>
      </c>
      <c r="Q186" s="3">
        <v>3.74</v>
      </c>
      <c r="R186" s="11">
        <v>3.75</v>
      </c>
      <c r="S186" s="13">
        <v>1.875</v>
      </c>
      <c r="T186" s="3">
        <v>5.12</v>
      </c>
      <c r="U186" s="13">
        <v>5.125</v>
      </c>
      <c r="V186" s="1" t="s">
        <v>98</v>
      </c>
      <c r="W186" s="1" t="s">
        <v>98</v>
      </c>
      <c r="X186" s="1" t="s">
        <v>98</v>
      </c>
      <c r="Y186" s="3">
        <v>5.71</v>
      </c>
      <c r="Z186" s="13">
        <v>5.75</v>
      </c>
      <c r="AA186" s="11" t="s">
        <v>98</v>
      </c>
      <c r="AB186" s="1" t="s">
        <v>98</v>
      </c>
      <c r="AC186" s="3">
        <v>3.69</v>
      </c>
      <c r="AD186" s="1" t="s">
        <v>98</v>
      </c>
      <c r="AE186" s="1" t="s">
        <v>98</v>
      </c>
      <c r="AF186" s="3">
        <v>3.2</v>
      </c>
      <c r="AG186" s="3">
        <v>1.82</v>
      </c>
      <c r="AH186" s="1" t="s">
        <v>98</v>
      </c>
      <c r="AI186" s="1" t="s">
        <v>98</v>
      </c>
      <c r="AJ186" s="1" t="s">
        <v>98</v>
      </c>
      <c r="AK186" s="1" t="s">
        <v>98</v>
      </c>
      <c r="AL186" s="3">
        <v>3.05</v>
      </c>
      <c r="AM186" s="1">
        <v>898</v>
      </c>
      <c r="AN186" s="1">
        <v>249</v>
      </c>
      <c r="AO186" s="4">
        <v>116</v>
      </c>
      <c r="AP186" s="3">
        <v>2.75</v>
      </c>
      <c r="AQ186" s="1">
        <v>2770</v>
      </c>
      <c r="AR186" s="4">
        <v>465</v>
      </c>
      <c r="AS186" s="4">
        <v>298</v>
      </c>
      <c r="AT186" s="3">
        <v>4.82</v>
      </c>
      <c r="AU186" s="1" t="s">
        <v>98</v>
      </c>
      <c r="AV186" s="1" t="s">
        <v>98</v>
      </c>
      <c r="AW186" s="1" t="s">
        <v>98</v>
      </c>
      <c r="AX186" s="4">
        <v>898</v>
      </c>
      <c r="AY186" s="1">
        <v>7000</v>
      </c>
      <c r="AZ186" s="1" t="s">
        <v>98</v>
      </c>
      <c r="BA186" s="1" t="s">
        <v>98</v>
      </c>
      <c r="BB186" s="1" t="s">
        <v>98</v>
      </c>
      <c r="BC186" s="1" t="s">
        <v>98</v>
      </c>
      <c r="BD186" s="1" t="s">
        <v>98</v>
      </c>
      <c r="BE186" s="1" t="s">
        <v>98</v>
      </c>
      <c r="BF186" s="1" t="s">
        <v>98</v>
      </c>
      <c r="BG186" s="3">
        <v>5.67</v>
      </c>
      <c r="BH186" s="14">
        <v>0.96</v>
      </c>
      <c r="BI186" s="1" t="s">
        <v>98</v>
      </c>
      <c r="BJ186" s="1" t="s">
        <v>98</v>
      </c>
      <c r="BK186" s="1" t="s">
        <v>98</v>
      </c>
      <c r="BL186" s="1" t="s">
        <v>98</v>
      </c>
      <c r="BM186" s="1" t="s">
        <v>98</v>
      </c>
      <c r="BN186" s="1" t="s">
        <v>98</v>
      </c>
      <c r="BO186" s="1" t="s">
        <v>98</v>
      </c>
      <c r="BP186" s="1" t="s">
        <v>98</v>
      </c>
      <c r="BQ186" s="1" t="s">
        <v>98</v>
      </c>
      <c r="BR186" s="1" t="s">
        <v>98</v>
      </c>
      <c r="BS186" s="1" t="s">
        <v>98</v>
      </c>
      <c r="BT186" s="1" t="s">
        <v>98</v>
      </c>
      <c r="BU186" s="1" t="s">
        <v>98</v>
      </c>
      <c r="BV186" s="1" t="s">
        <v>98</v>
      </c>
      <c r="BW186" s="1" t="s">
        <v>98</v>
      </c>
      <c r="BX186" s="1" t="s">
        <v>98</v>
      </c>
      <c r="BY186" s="2">
        <v>40.9</v>
      </c>
      <c r="BZ186" s="1" t="s">
        <v>98</v>
      </c>
      <c r="CA186" s="2">
        <v>59.5</v>
      </c>
      <c r="CB186" s="2">
        <v>41.4</v>
      </c>
      <c r="CC186" s="2">
        <v>60</v>
      </c>
      <c r="CD186" s="1" t="s">
        <v>98</v>
      </c>
      <c r="CE186" s="11">
        <v>8.5</v>
      </c>
      <c r="CF186" s="3">
        <v>3</v>
      </c>
      <c r="CG186" s="4">
        <f>Beams!$B$11/F186</f>
        <v>94.453781512605048</v>
      </c>
      <c r="CH186" s="4">
        <f>Beams!$B$9/AO186</f>
        <v>96.896551724137936</v>
      </c>
      <c r="CI186" s="4">
        <f>Beams!$C$9/AS186</f>
        <v>37.718120805369125</v>
      </c>
      <c r="CJ186" s="4">
        <f>1.5*Beams!$B$8/(L186*T186)</f>
        <v>177.04133064516125</v>
      </c>
      <c r="CK186" s="45">
        <f xml:space="preserve"> 1.5*Beams!$C$8/((G186-T186)*Q186)</f>
        <v>717.83780101502089</v>
      </c>
      <c r="CL186" s="4">
        <f>Beams!$B$12*T186/AX186</f>
        <v>64.085523385300675</v>
      </c>
      <c r="CM186" s="4">
        <f>Beams!$B$12*Q186/AX186</f>
        <v>46.812472160356357</v>
      </c>
      <c r="CN186" s="4">
        <f t="shared" si="4"/>
        <v>398.52743673400317</v>
      </c>
      <c r="CO186" s="4">
        <f t="shared" si="5"/>
        <v>1266.8543345565731</v>
      </c>
      <c r="CP186" s="4"/>
      <c r="CQ186" s="3">
        <f>MIN(Beams!$B$21:$B$22)/MAX(CN186:CP186)-1</f>
        <v>14.78713468032648</v>
      </c>
    </row>
    <row r="187" spans="1:95" x14ac:dyDescent="0.55000000000000004">
      <c r="A187" s="1" t="s">
        <v>680</v>
      </c>
      <c r="B187" s="1" t="s">
        <v>864</v>
      </c>
      <c r="C187" s="1" t="s">
        <v>864</v>
      </c>
      <c r="D187" s="1" t="s">
        <v>94</v>
      </c>
      <c r="E187" s="4">
        <v>365</v>
      </c>
      <c r="F187" s="1">
        <v>107</v>
      </c>
      <c r="G187" s="2">
        <v>11.2</v>
      </c>
      <c r="H187" s="11">
        <v>11.125</v>
      </c>
      <c r="I187" s="1" t="s">
        <v>98</v>
      </c>
      <c r="J187" s="1" t="s">
        <v>98</v>
      </c>
      <c r="K187" s="1" t="s">
        <v>98</v>
      </c>
      <c r="L187" s="2">
        <v>17.899999999999999</v>
      </c>
      <c r="M187" s="11">
        <v>17.875</v>
      </c>
      <c r="N187" s="11" t="s">
        <v>98</v>
      </c>
      <c r="O187" s="1" t="s">
        <v>98</v>
      </c>
      <c r="P187" s="1" t="s">
        <v>98</v>
      </c>
      <c r="Q187" s="3">
        <v>3.07</v>
      </c>
      <c r="R187" s="11">
        <v>3.0625</v>
      </c>
      <c r="S187" s="13">
        <v>1.5625</v>
      </c>
      <c r="T187" s="3">
        <v>4.91</v>
      </c>
      <c r="U187" s="13">
        <v>4.9375</v>
      </c>
      <c r="V187" s="1" t="s">
        <v>98</v>
      </c>
      <c r="W187" s="1" t="s">
        <v>98</v>
      </c>
      <c r="X187" s="1" t="s">
        <v>98</v>
      </c>
      <c r="Y187" s="3">
        <v>5.51</v>
      </c>
      <c r="Z187" s="13">
        <v>6.1875</v>
      </c>
      <c r="AA187" s="13" t="s">
        <v>98</v>
      </c>
      <c r="AB187" s="1" t="s">
        <v>98</v>
      </c>
      <c r="AC187" s="3">
        <v>3.47</v>
      </c>
      <c r="AD187" s="1" t="s">
        <v>98</v>
      </c>
      <c r="AE187" s="1" t="s">
        <v>98</v>
      </c>
      <c r="AF187" s="3">
        <v>3</v>
      </c>
      <c r="AG187" s="3">
        <v>1.82</v>
      </c>
      <c r="AH187" s="1" t="s">
        <v>98</v>
      </c>
      <c r="AI187" s="1" t="s">
        <v>98</v>
      </c>
      <c r="AJ187" s="1" t="s">
        <v>98</v>
      </c>
      <c r="AK187" s="1" t="s">
        <v>98</v>
      </c>
      <c r="AL187" s="3">
        <v>3.65</v>
      </c>
      <c r="AM187" s="1">
        <v>739</v>
      </c>
      <c r="AN187" s="1">
        <v>211</v>
      </c>
      <c r="AO187" s="2">
        <v>95.4</v>
      </c>
      <c r="AP187" s="3">
        <v>2.62</v>
      </c>
      <c r="AQ187" s="1">
        <v>2360</v>
      </c>
      <c r="AR187" s="1">
        <v>408</v>
      </c>
      <c r="AS187" s="1">
        <v>264</v>
      </c>
      <c r="AT187" s="3">
        <v>4.6900000000000004</v>
      </c>
      <c r="AU187" s="1" t="s">
        <v>98</v>
      </c>
      <c r="AV187" s="1" t="s">
        <v>98</v>
      </c>
      <c r="AW187" s="1" t="s">
        <v>98</v>
      </c>
      <c r="AX187" s="1">
        <v>714</v>
      </c>
      <c r="AY187" s="1">
        <v>5250</v>
      </c>
      <c r="AZ187" s="1" t="s">
        <v>98</v>
      </c>
      <c r="BA187" s="1" t="s">
        <v>98</v>
      </c>
      <c r="BB187" s="1" t="s">
        <v>98</v>
      </c>
      <c r="BC187" s="1" t="s">
        <v>98</v>
      </c>
      <c r="BD187" s="1" t="s">
        <v>98</v>
      </c>
      <c r="BE187" s="1" t="s">
        <v>98</v>
      </c>
      <c r="BF187" s="1" t="s">
        <v>98</v>
      </c>
      <c r="BG187" s="3">
        <v>5.47</v>
      </c>
      <c r="BH187" s="14">
        <v>0.96599999999999997</v>
      </c>
      <c r="BI187" s="1" t="s">
        <v>98</v>
      </c>
      <c r="BJ187" s="4" t="s">
        <v>98</v>
      </c>
      <c r="BK187" s="4" t="s">
        <v>98</v>
      </c>
      <c r="BL187" s="4" t="s">
        <v>98</v>
      </c>
      <c r="BM187" s="4" t="s">
        <v>98</v>
      </c>
      <c r="BN187" s="4" t="s">
        <v>98</v>
      </c>
      <c r="BO187" s="4" t="s">
        <v>98</v>
      </c>
      <c r="BP187" s="4" t="s">
        <v>98</v>
      </c>
      <c r="BQ187" s="4" t="s">
        <v>98</v>
      </c>
      <c r="BR187" s="4" t="s">
        <v>98</v>
      </c>
      <c r="BS187" s="4" t="s">
        <v>98</v>
      </c>
      <c r="BT187" s="4" t="s">
        <v>98</v>
      </c>
      <c r="BU187" s="4" t="s">
        <v>98</v>
      </c>
      <c r="BV187" s="4" t="s">
        <v>98</v>
      </c>
      <c r="BW187" s="35" t="s">
        <v>98</v>
      </c>
      <c r="BX187" s="35" t="s">
        <v>98</v>
      </c>
      <c r="BY187" s="2">
        <v>39.299999999999997</v>
      </c>
      <c r="BZ187" s="1" t="s">
        <v>98</v>
      </c>
      <c r="CA187" s="2">
        <v>57.2</v>
      </c>
      <c r="CB187" s="2">
        <v>40.299999999999997</v>
      </c>
      <c r="CC187" s="1">
        <v>58.199999999999996</v>
      </c>
      <c r="CD187" s="1" t="s">
        <v>98</v>
      </c>
      <c r="CE187" s="11">
        <v>7.5</v>
      </c>
      <c r="CF187" s="3">
        <v>3</v>
      </c>
      <c r="CG187" s="4">
        <f>Beams!$B$11/F187</f>
        <v>105.04672897196262</v>
      </c>
      <c r="CH187" s="4">
        <f>Beams!$B$9/AO187</f>
        <v>117.81970649895177</v>
      </c>
      <c r="CI187" s="4">
        <f>Beams!$C$9/AS187</f>
        <v>42.575757575757578</v>
      </c>
      <c r="CJ187" s="4">
        <f>1.5*Beams!$B$8/(L187*T187)</f>
        <v>191.83288011013894</v>
      </c>
      <c r="CK187" s="45">
        <f xml:space="preserve"> 1.5*Beams!$C$8/((G187-T187)*Q187)</f>
        <v>873.10916971771553</v>
      </c>
      <c r="CL187" s="4">
        <f>Beams!$B$12*T187/AX187</f>
        <v>77.294677871148465</v>
      </c>
      <c r="CM187" s="4">
        <f>Beams!$B$12*Q187/AX187</f>
        <v>48.328851540616242</v>
      </c>
      <c r="CN187" s="4">
        <f t="shared" si="4"/>
        <v>445.85033498371774</v>
      </c>
      <c r="CO187" s="4">
        <f t="shared" si="5"/>
        <v>1537.6688389437456</v>
      </c>
      <c r="CP187" s="4"/>
      <c r="CQ187" s="3">
        <f>MIN(Beams!$B$21:$B$22)/MAX(CN187:CP187)-1</f>
        <v>12.006701764040679</v>
      </c>
    </row>
    <row r="188" spans="1:95" x14ac:dyDescent="0.55000000000000004">
      <c r="A188" s="1" t="s">
        <v>680</v>
      </c>
      <c r="B188" s="1" t="s">
        <v>865</v>
      </c>
      <c r="C188" s="1" t="s">
        <v>865</v>
      </c>
      <c r="D188" s="1" t="s">
        <v>94</v>
      </c>
      <c r="E188" s="2">
        <v>332.5</v>
      </c>
      <c r="F188" s="2">
        <v>97.8</v>
      </c>
      <c r="G188" s="2">
        <v>10.8</v>
      </c>
      <c r="H188" s="11">
        <v>10.75</v>
      </c>
      <c r="I188" s="1" t="s">
        <v>98</v>
      </c>
      <c r="J188" s="1" t="s">
        <v>98</v>
      </c>
      <c r="K188" s="1" t="s">
        <v>98</v>
      </c>
      <c r="L188" s="2">
        <v>17.7</v>
      </c>
      <c r="M188" s="11">
        <v>17.625</v>
      </c>
      <c r="N188" s="11" t="s">
        <v>98</v>
      </c>
      <c r="O188" s="1" t="s">
        <v>98</v>
      </c>
      <c r="P188" s="1" t="s">
        <v>98</v>
      </c>
      <c r="Q188" s="3">
        <v>2.83</v>
      </c>
      <c r="R188" s="11">
        <v>2.8125</v>
      </c>
      <c r="S188" s="13">
        <v>1.4375</v>
      </c>
      <c r="T188" s="3">
        <v>4.5199999999999996</v>
      </c>
      <c r="U188" s="13">
        <v>4.5</v>
      </c>
      <c r="V188" s="1" t="s">
        <v>98</v>
      </c>
      <c r="W188" s="1" t="s">
        <v>98</v>
      </c>
      <c r="X188" s="1" t="s">
        <v>98</v>
      </c>
      <c r="Y188" s="3">
        <v>5.12</v>
      </c>
      <c r="Z188" s="13">
        <v>5.8125</v>
      </c>
      <c r="AA188" s="13" t="s">
        <v>98</v>
      </c>
      <c r="AB188" s="1" t="s">
        <v>98</v>
      </c>
      <c r="AC188" s="3">
        <v>3.25</v>
      </c>
      <c r="AD188" s="1" t="s">
        <v>98</v>
      </c>
      <c r="AE188" s="1" t="s">
        <v>98</v>
      </c>
      <c r="AF188" s="3">
        <v>2.77</v>
      </c>
      <c r="AG188" s="3">
        <v>1.95</v>
      </c>
      <c r="AH188" s="1" t="s">
        <v>98</v>
      </c>
      <c r="AI188" s="1" t="s">
        <v>98</v>
      </c>
      <c r="AJ188" s="1" t="s">
        <v>98</v>
      </c>
      <c r="AK188" s="1" t="s">
        <v>98</v>
      </c>
      <c r="AL188" s="3">
        <v>3.82</v>
      </c>
      <c r="AM188" s="1">
        <v>622</v>
      </c>
      <c r="AN188" s="1">
        <v>182</v>
      </c>
      <c r="AO188" s="2">
        <v>82.1</v>
      </c>
      <c r="AP188" s="3">
        <v>2.52</v>
      </c>
      <c r="AQ188" s="1">
        <v>2080</v>
      </c>
      <c r="AR188" s="1">
        <v>365</v>
      </c>
      <c r="AS188" s="1">
        <v>236</v>
      </c>
      <c r="AT188" s="3">
        <v>4.62</v>
      </c>
      <c r="AU188" s="1" t="s">
        <v>98</v>
      </c>
      <c r="AV188" s="1" t="s">
        <v>98</v>
      </c>
      <c r="AW188" s="1" t="s">
        <v>98</v>
      </c>
      <c r="AX188" s="1">
        <v>555</v>
      </c>
      <c r="AY188" s="1">
        <v>3920</v>
      </c>
      <c r="AZ188" s="1" t="s">
        <v>98</v>
      </c>
      <c r="BA188" s="1" t="s">
        <v>98</v>
      </c>
      <c r="BB188" s="1" t="s">
        <v>98</v>
      </c>
      <c r="BC188" s="1" t="s">
        <v>98</v>
      </c>
      <c r="BD188" s="1" t="s">
        <v>98</v>
      </c>
      <c r="BE188" s="1" t="s">
        <v>98</v>
      </c>
      <c r="BF188" s="1" t="s">
        <v>98</v>
      </c>
      <c r="BG188" s="3">
        <v>5.35</v>
      </c>
      <c r="BH188" s="14">
        <v>0.96599999999999997</v>
      </c>
      <c r="BI188" s="1" t="s">
        <v>98</v>
      </c>
      <c r="BJ188" s="4" t="s">
        <v>98</v>
      </c>
      <c r="BK188" s="4" t="s">
        <v>98</v>
      </c>
      <c r="BL188" s="4" t="s">
        <v>98</v>
      </c>
      <c r="BM188" s="4" t="s">
        <v>98</v>
      </c>
      <c r="BN188" s="4" t="s">
        <v>98</v>
      </c>
      <c r="BO188" s="4" t="s">
        <v>98</v>
      </c>
      <c r="BP188" s="4" t="s">
        <v>98</v>
      </c>
      <c r="BQ188" s="4" t="s">
        <v>98</v>
      </c>
      <c r="BR188" s="4" t="s">
        <v>98</v>
      </c>
      <c r="BS188" s="4" t="s">
        <v>98</v>
      </c>
      <c r="BT188" s="4" t="s">
        <v>98</v>
      </c>
      <c r="BU188" s="4" t="s">
        <v>98</v>
      </c>
      <c r="BV188" s="4" t="s">
        <v>98</v>
      </c>
      <c r="BW188" s="35" t="s">
        <v>98</v>
      </c>
      <c r="BX188" s="35" t="s">
        <v>98</v>
      </c>
      <c r="BY188" s="2">
        <v>38.299999999999997</v>
      </c>
      <c r="BZ188" s="1" t="s">
        <v>98</v>
      </c>
      <c r="CA188" s="2">
        <v>56</v>
      </c>
      <c r="CB188" s="2">
        <v>39.299999999999997</v>
      </c>
      <c r="CC188" s="2">
        <v>57</v>
      </c>
      <c r="CD188" s="1" t="s">
        <v>98</v>
      </c>
      <c r="CE188" s="11">
        <v>7.5</v>
      </c>
      <c r="CF188" s="3">
        <v>3</v>
      </c>
      <c r="CG188" s="4">
        <f>Beams!$B$11/F188</f>
        <v>114.92842535787321</v>
      </c>
      <c r="CH188" s="4">
        <f>Beams!$B$9/AO188</f>
        <v>136.90621193666263</v>
      </c>
      <c r="CI188" s="4">
        <f>Beams!$C$9/AS188</f>
        <v>47.627118644067799</v>
      </c>
      <c r="CJ188" s="4">
        <f>1.5*Beams!$B$8/(L188*T188)</f>
        <v>210.73946302684868</v>
      </c>
      <c r="CK188" s="45">
        <f xml:space="preserve"> 1.5*Beams!$C$8/((G188-T188)*Q188)</f>
        <v>948.66197024599921</v>
      </c>
      <c r="CL188" s="4">
        <f>Beams!$B$12*T188/AX188</f>
        <v>91.540180180180172</v>
      </c>
      <c r="CM188" s="4">
        <f>Beams!$B$12*Q188/AX188</f>
        <v>57.313873873873874</v>
      </c>
      <c r="CN188" s="4">
        <f t="shared" si="4"/>
        <v>498.04570158031174</v>
      </c>
      <c r="CO188" s="4">
        <f t="shared" si="5"/>
        <v>1673.1439223982454</v>
      </c>
      <c r="CP188" s="4"/>
      <c r="CQ188" s="3">
        <f>MIN(Beams!$B$21:$B$22)/MAX(CN188:CP188)-1</f>
        <v>10.953544301994336</v>
      </c>
    </row>
    <row r="189" spans="1:95" x14ac:dyDescent="0.55000000000000004">
      <c r="A189" s="1" t="s">
        <v>680</v>
      </c>
      <c r="B189" s="1" t="s">
        <v>866</v>
      </c>
      <c r="C189" s="1" t="s">
        <v>866</v>
      </c>
      <c r="D189" s="1" t="s">
        <v>94</v>
      </c>
      <c r="E189" s="2">
        <v>302.5</v>
      </c>
      <c r="F189" s="2">
        <v>89</v>
      </c>
      <c r="G189" s="2">
        <v>10.5</v>
      </c>
      <c r="H189" s="11">
        <v>10.5</v>
      </c>
      <c r="I189" s="1" t="s">
        <v>98</v>
      </c>
      <c r="J189" s="1" t="s">
        <v>98</v>
      </c>
      <c r="K189" s="1" t="s">
        <v>98</v>
      </c>
      <c r="L189" s="2">
        <v>17.399999999999999</v>
      </c>
      <c r="M189" s="11">
        <v>17.375</v>
      </c>
      <c r="N189" s="11" t="s">
        <v>98</v>
      </c>
      <c r="O189" s="1" t="s">
        <v>98</v>
      </c>
      <c r="P189" s="1" t="s">
        <v>98</v>
      </c>
      <c r="Q189" s="3">
        <v>2.6</v>
      </c>
      <c r="R189" s="11">
        <v>2.625</v>
      </c>
      <c r="S189" s="13">
        <v>1.3125</v>
      </c>
      <c r="T189" s="3">
        <v>4.16</v>
      </c>
      <c r="U189" s="13">
        <v>4.1875</v>
      </c>
      <c r="V189" s="1" t="s">
        <v>98</v>
      </c>
      <c r="W189" s="1" t="s">
        <v>98</v>
      </c>
      <c r="X189" s="1" t="s">
        <v>98</v>
      </c>
      <c r="Y189" s="3">
        <v>4.76</v>
      </c>
      <c r="Z189" s="13">
        <v>5.4375</v>
      </c>
      <c r="AA189" s="13" t="s">
        <v>98</v>
      </c>
      <c r="AB189" s="1" t="s">
        <v>98</v>
      </c>
      <c r="AC189" s="3">
        <v>3.05</v>
      </c>
      <c r="AD189" s="1" t="s">
        <v>98</v>
      </c>
      <c r="AE189" s="1" t="s">
        <v>98</v>
      </c>
      <c r="AF189" s="3">
        <v>2.5499999999999998</v>
      </c>
      <c r="AG189" s="3">
        <v>2.09</v>
      </c>
      <c r="AH189" s="1" t="s">
        <v>98</v>
      </c>
      <c r="AI189" s="1" t="s">
        <v>98</v>
      </c>
      <c r="AJ189" s="1" t="s">
        <v>98</v>
      </c>
      <c r="AK189" s="1" t="s">
        <v>98</v>
      </c>
      <c r="AL189" s="3">
        <v>4.04</v>
      </c>
      <c r="AM189" s="1">
        <v>524</v>
      </c>
      <c r="AN189" s="1">
        <v>157</v>
      </c>
      <c r="AO189" s="2">
        <v>70.599999999999994</v>
      </c>
      <c r="AP189" s="3">
        <v>2.4300000000000002</v>
      </c>
      <c r="AQ189" s="1">
        <v>1840</v>
      </c>
      <c r="AR189" s="1">
        <v>326</v>
      </c>
      <c r="AS189" s="1">
        <v>211</v>
      </c>
      <c r="AT189" s="3">
        <v>4.55</v>
      </c>
      <c r="AU189" s="1" t="s">
        <v>98</v>
      </c>
      <c r="AV189" s="1" t="s">
        <v>98</v>
      </c>
      <c r="AW189" s="1" t="s">
        <v>98</v>
      </c>
      <c r="AX189" s="1">
        <v>430</v>
      </c>
      <c r="AY189" s="1">
        <v>2930</v>
      </c>
      <c r="AZ189" s="1" t="s">
        <v>98</v>
      </c>
      <c r="BA189" s="1" t="s">
        <v>98</v>
      </c>
      <c r="BB189" s="1" t="s">
        <v>98</v>
      </c>
      <c r="BC189" s="1" t="s">
        <v>98</v>
      </c>
      <c r="BD189" s="1" t="s">
        <v>98</v>
      </c>
      <c r="BE189" s="1" t="s">
        <v>98</v>
      </c>
      <c r="BF189" s="1" t="s">
        <v>98</v>
      </c>
      <c r="BG189" s="3">
        <v>5.24</v>
      </c>
      <c r="BH189" s="14">
        <v>0.96599999999999997</v>
      </c>
      <c r="BI189" s="1" t="s">
        <v>98</v>
      </c>
      <c r="BJ189" s="4" t="s">
        <v>98</v>
      </c>
      <c r="BK189" s="4" t="s">
        <v>98</v>
      </c>
      <c r="BL189" s="4" t="s">
        <v>98</v>
      </c>
      <c r="BM189" s="4" t="s">
        <v>98</v>
      </c>
      <c r="BN189" s="4" t="s">
        <v>98</v>
      </c>
      <c r="BO189" s="4" t="s">
        <v>98</v>
      </c>
      <c r="BP189" s="4" t="s">
        <v>98</v>
      </c>
      <c r="BQ189" s="4" t="s">
        <v>98</v>
      </c>
      <c r="BR189" s="4" t="s">
        <v>98</v>
      </c>
      <c r="BS189" s="4" t="s">
        <v>98</v>
      </c>
      <c r="BT189" s="4" t="s">
        <v>98</v>
      </c>
      <c r="BU189" s="4" t="s">
        <v>98</v>
      </c>
      <c r="BV189" s="4" t="s">
        <v>98</v>
      </c>
      <c r="BW189" s="35" t="s">
        <v>98</v>
      </c>
      <c r="BX189" s="35" t="s">
        <v>98</v>
      </c>
      <c r="BY189" s="2">
        <v>37.4</v>
      </c>
      <c r="BZ189" s="1" t="s">
        <v>98</v>
      </c>
      <c r="CA189" s="2">
        <v>54.8</v>
      </c>
      <c r="CB189" s="2">
        <v>38.4</v>
      </c>
      <c r="CC189" s="1">
        <v>55.8</v>
      </c>
      <c r="CD189" s="1" t="s">
        <v>98</v>
      </c>
      <c r="CE189" s="11">
        <v>7.5</v>
      </c>
      <c r="CF189" s="3">
        <v>3</v>
      </c>
      <c r="CG189" s="4">
        <f>Beams!$B$11/F189</f>
        <v>126.29213483146067</v>
      </c>
      <c r="CH189" s="4">
        <f>Beams!$B$9/AO189</f>
        <v>159.20679886685554</v>
      </c>
      <c r="CI189" s="4">
        <f>Beams!$C$9/AS189</f>
        <v>53.270142180094787</v>
      </c>
      <c r="CJ189" s="4">
        <f>1.5*Beams!$B$8/(L189*T189)</f>
        <v>232.92440318302388</v>
      </c>
      <c r="CK189" s="45">
        <f xml:space="preserve"> 1.5*Beams!$C$8/((G189-T189)*Q189)</f>
        <v>1022.8099975734044</v>
      </c>
      <c r="CL189" s="4">
        <f>Beams!$B$12*T189/AX189</f>
        <v>108.74046511627907</v>
      </c>
      <c r="CM189" s="4">
        <f>Beams!$B$12*Q189/AX189</f>
        <v>67.962790697674421</v>
      </c>
      <c r="CN189" s="4">
        <f t="shared" si="4"/>
        <v>559.46339096238489</v>
      </c>
      <c r="CO189" s="4">
        <f t="shared" si="5"/>
        <v>1807.4961086923765</v>
      </c>
      <c r="CP189" s="4"/>
      <c r="CQ189" s="3">
        <f>MIN(Beams!$B$21:$B$22)/MAX(CN189:CP189)-1</f>
        <v>10.065030737172039</v>
      </c>
    </row>
    <row r="190" spans="1:95" x14ac:dyDescent="0.55000000000000004">
      <c r="A190" s="1" t="s">
        <v>680</v>
      </c>
      <c r="B190" s="1" t="s">
        <v>867</v>
      </c>
      <c r="C190" s="1" t="s">
        <v>867</v>
      </c>
      <c r="D190" s="1" t="s">
        <v>94</v>
      </c>
      <c r="E190" s="4">
        <v>275</v>
      </c>
      <c r="F190" s="2">
        <v>80.900000000000006</v>
      </c>
      <c r="G190" s="2">
        <v>10.1</v>
      </c>
      <c r="H190" s="11">
        <v>10</v>
      </c>
      <c r="I190" s="1" t="s">
        <v>98</v>
      </c>
      <c r="J190" s="1" t="s">
        <v>98</v>
      </c>
      <c r="K190" s="1" t="s">
        <v>98</v>
      </c>
      <c r="L190" s="2">
        <v>17.2</v>
      </c>
      <c r="M190" s="11">
        <v>17.25</v>
      </c>
      <c r="N190" s="11" t="s">
        <v>98</v>
      </c>
      <c r="O190" s="1" t="s">
        <v>98</v>
      </c>
      <c r="P190" s="1" t="s">
        <v>98</v>
      </c>
      <c r="Q190" s="3">
        <v>2.38</v>
      </c>
      <c r="R190" s="11">
        <v>2.375</v>
      </c>
      <c r="S190" s="13">
        <v>1.1875</v>
      </c>
      <c r="T190" s="3">
        <v>3.82</v>
      </c>
      <c r="U190" s="13">
        <v>3.8125</v>
      </c>
      <c r="V190" s="1" t="s">
        <v>98</v>
      </c>
      <c r="W190" s="1" t="s">
        <v>98</v>
      </c>
      <c r="X190" s="1" t="s">
        <v>98</v>
      </c>
      <c r="Y190" s="3">
        <v>4.42</v>
      </c>
      <c r="Z190" s="13">
        <v>5.125</v>
      </c>
      <c r="AA190" s="13" t="s">
        <v>98</v>
      </c>
      <c r="AB190" s="1" t="s">
        <v>98</v>
      </c>
      <c r="AC190" s="3">
        <v>2.85</v>
      </c>
      <c r="AD190" s="1" t="s">
        <v>98</v>
      </c>
      <c r="AE190" s="1" t="s">
        <v>98</v>
      </c>
      <c r="AF190" s="3">
        <v>2.35</v>
      </c>
      <c r="AG190" s="3">
        <v>2.25</v>
      </c>
      <c r="AH190" s="1" t="s">
        <v>98</v>
      </c>
      <c r="AI190" s="1" t="s">
        <v>98</v>
      </c>
      <c r="AJ190" s="1" t="s">
        <v>98</v>
      </c>
      <c r="AK190" s="1" t="s">
        <v>98</v>
      </c>
      <c r="AL190" s="3">
        <v>4.24</v>
      </c>
      <c r="AM190" s="1">
        <v>442</v>
      </c>
      <c r="AN190" s="1">
        <v>136</v>
      </c>
      <c r="AO190" s="2">
        <v>60.9</v>
      </c>
      <c r="AP190" s="3">
        <v>2.34</v>
      </c>
      <c r="AQ190" s="1">
        <v>1630</v>
      </c>
      <c r="AR190" s="1">
        <v>292</v>
      </c>
      <c r="AS190" s="1">
        <v>189</v>
      </c>
      <c r="AT190" s="3">
        <v>4.49</v>
      </c>
      <c r="AU190" s="1" t="s">
        <v>98</v>
      </c>
      <c r="AV190" s="1" t="s">
        <v>98</v>
      </c>
      <c r="AW190" s="1" t="s">
        <v>98</v>
      </c>
      <c r="AX190" s="1">
        <v>331</v>
      </c>
      <c r="AY190" s="1">
        <v>2180</v>
      </c>
      <c r="AZ190" s="1" t="s">
        <v>98</v>
      </c>
      <c r="BA190" s="1" t="s">
        <v>98</v>
      </c>
      <c r="BB190" s="1" t="s">
        <v>98</v>
      </c>
      <c r="BC190" s="1" t="s">
        <v>98</v>
      </c>
      <c r="BD190" s="1" t="s">
        <v>98</v>
      </c>
      <c r="BE190" s="1" t="s">
        <v>98</v>
      </c>
      <c r="BF190" s="1" t="s">
        <v>98</v>
      </c>
      <c r="BG190" s="3">
        <v>5.15</v>
      </c>
      <c r="BH190" s="14">
        <v>0.96599999999999997</v>
      </c>
      <c r="BI190" s="1" t="s">
        <v>98</v>
      </c>
      <c r="BJ190" s="4" t="s">
        <v>98</v>
      </c>
      <c r="BK190" s="4" t="s">
        <v>98</v>
      </c>
      <c r="BL190" s="4" t="s">
        <v>98</v>
      </c>
      <c r="BM190" s="4" t="s">
        <v>98</v>
      </c>
      <c r="BN190" s="4" t="s">
        <v>98</v>
      </c>
      <c r="BO190" s="4" t="s">
        <v>98</v>
      </c>
      <c r="BP190" s="4" t="s">
        <v>98</v>
      </c>
      <c r="BQ190" s="4" t="s">
        <v>98</v>
      </c>
      <c r="BR190" s="4" t="s">
        <v>98</v>
      </c>
      <c r="BS190" s="4" t="s">
        <v>98</v>
      </c>
      <c r="BT190" s="4" t="s">
        <v>98</v>
      </c>
      <c r="BU190" s="4" t="s">
        <v>98</v>
      </c>
      <c r="BV190" s="4" t="s">
        <v>98</v>
      </c>
      <c r="BW190" s="35" t="s">
        <v>98</v>
      </c>
      <c r="BX190" s="35" t="s">
        <v>98</v>
      </c>
      <c r="BY190" s="2">
        <v>36.4</v>
      </c>
      <c r="BZ190" s="1" t="s">
        <v>98</v>
      </c>
      <c r="CA190" s="2">
        <v>53.6</v>
      </c>
      <c r="CB190" s="2">
        <v>37.399999999999991</v>
      </c>
      <c r="CC190" s="1">
        <v>54.599999999999994</v>
      </c>
      <c r="CD190" s="1" t="s">
        <v>98</v>
      </c>
      <c r="CE190" s="11">
        <v>7.5</v>
      </c>
      <c r="CF190" s="3">
        <v>3</v>
      </c>
      <c r="CG190" s="4">
        <f>Beams!$B$11/F190</f>
        <v>138.93695920889988</v>
      </c>
      <c r="CH190" s="4">
        <f>Beams!$B$9/AO190</f>
        <v>184.56486042692939</v>
      </c>
      <c r="CI190" s="4">
        <f>Beams!$C$9/AS190</f>
        <v>59.470899470899468</v>
      </c>
      <c r="CJ190" s="4">
        <f>1.5*Beams!$B$8/(L190*T190)</f>
        <v>256.60538171192013</v>
      </c>
      <c r="CK190" s="45">
        <f xml:space="preserve"> 1.5*Beams!$C$8/((G190-T190)*Q190)</f>
        <v>1128.0308301664618</v>
      </c>
      <c r="CL190" s="4">
        <f>Beams!$B$12*T190/AX190</f>
        <v>129.71842900302113</v>
      </c>
      <c r="CM190" s="4">
        <f>Beams!$B$12*Q190/AX190</f>
        <v>80.819335347432016</v>
      </c>
      <c r="CN190" s="4">
        <f t="shared" si="4"/>
        <v>628.241738361594</v>
      </c>
      <c r="CO190" s="4">
        <f t="shared" si="5"/>
        <v>1995.9018161964063</v>
      </c>
      <c r="CP190" s="4"/>
      <c r="CQ190" s="3">
        <f>MIN(Beams!$B$21:$B$22)/MAX(CN190:CP190)-1</f>
        <v>9.0205329930076594</v>
      </c>
    </row>
    <row r="191" spans="1:95" x14ac:dyDescent="0.55000000000000004">
      <c r="A191" s="1" t="s">
        <v>680</v>
      </c>
      <c r="B191" s="1" t="s">
        <v>868</v>
      </c>
      <c r="C191" s="1" t="s">
        <v>868</v>
      </c>
      <c r="D191" s="1" t="s">
        <v>94</v>
      </c>
      <c r="E191" s="4">
        <v>250</v>
      </c>
      <c r="F191" s="2">
        <v>73.5</v>
      </c>
      <c r="G191" s="3">
        <v>9.8000000000000007</v>
      </c>
      <c r="H191" s="11">
        <v>9.75</v>
      </c>
      <c r="I191" s="1" t="s">
        <v>98</v>
      </c>
      <c r="J191" s="1" t="s">
        <v>98</v>
      </c>
      <c r="K191" s="1" t="s">
        <v>98</v>
      </c>
      <c r="L191" s="2">
        <v>17</v>
      </c>
      <c r="M191" s="11">
        <v>17</v>
      </c>
      <c r="N191" s="11" t="s">
        <v>98</v>
      </c>
      <c r="O191" s="1" t="s">
        <v>98</v>
      </c>
      <c r="P191" s="1" t="s">
        <v>98</v>
      </c>
      <c r="Q191" s="3">
        <v>2.19</v>
      </c>
      <c r="R191" s="11">
        <v>2.1875</v>
      </c>
      <c r="S191" s="13">
        <v>1.125</v>
      </c>
      <c r="T191" s="3">
        <v>3.5</v>
      </c>
      <c r="U191" s="13">
        <v>3.5</v>
      </c>
      <c r="V191" s="1" t="s">
        <v>98</v>
      </c>
      <c r="W191" s="1" t="s">
        <v>98</v>
      </c>
      <c r="X191" s="1" t="s">
        <v>98</v>
      </c>
      <c r="Y191" s="3">
        <v>4.0999999999999996</v>
      </c>
      <c r="Z191" s="13">
        <v>4.8125</v>
      </c>
      <c r="AA191" s="13" t="s">
        <v>98</v>
      </c>
      <c r="AB191" s="1" t="s">
        <v>98</v>
      </c>
      <c r="AC191" s="3">
        <v>2.67</v>
      </c>
      <c r="AD191" s="1" t="s">
        <v>98</v>
      </c>
      <c r="AE191" s="1" t="s">
        <v>98</v>
      </c>
      <c r="AF191" s="3">
        <v>2.16</v>
      </c>
      <c r="AG191" s="3">
        <v>2.4300000000000002</v>
      </c>
      <c r="AH191" s="1" t="s">
        <v>98</v>
      </c>
      <c r="AI191" s="1" t="s">
        <v>98</v>
      </c>
      <c r="AJ191" s="1" t="s">
        <v>98</v>
      </c>
      <c r="AK191" s="1" t="s">
        <v>98</v>
      </c>
      <c r="AL191" s="3">
        <v>4.47</v>
      </c>
      <c r="AM191" s="1">
        <v>375</v>
      </c>
      <c r="AN191" s="1">
        <v>117</v>
      </c>
      <c r="AO191" s="2">
        <v>52.7</v>
      </c>
      <c r="AP191" s="3">
        <v>2.2599999999999998</v>
      </c>
      <c r="AQ191" s="1">
        <v>1440</v>
      </c>
      <c r="AR191" s="1">
        <v>261</v>
      </c>
      <c r="AS191" s="1">
        <v>169</v>
      </c>
      <c r="AT191" s="3">
        <v>4.43</v>
      </c>
      <c r="AU191" s="1" t="s">
        <v>98</v>
      </c>
      <c r="AV191" s="1" t="s">
        <v>98</v>
      </c>
      <c r="AW191" s="1" t="s">
        <v>98</v>
      </c>
      <c r="AX191" s="1">
        <v>254</v>
      </c>
      <c r="AY191" s="1">
        <v>1620</v>
      </c>
      <c r="AZ191" s="1" t="s">
        <v>98</v>
      </c>
      <c r="BA191" s="1" t="s">
        <v>98</v>
      </c>
      <c r="BB191" s="1" t="s">
        <v>98</v>
      </c>
      <c r="BC191" s="1" t="s">
        <v>98</v>
      </c>
      <c r="BD191" s="1" t="s">
        <v>98</v>
      </c>
      <c r="BE191" s="1" t="s">
        <v>98</v>
      </c>
      <c r="BF191" s="1" t="s">
        <v>98</v>
      </c>
      <c r="BG191" s="3">
        <v>5.0599999999999996</v>
      </c>
      <c r="BH191" s="14">
        <v>0.96699999999999997</v>
      </c>
      <c r="BI191" s="1" t="s">
        <v>98</v>
      </c>
      <c r="BJ191" s="4" t="s">
        <v>98</v>
      </c>
      <c r="BK191" s="4" t="s">
        <v>98</v>
      </c>
      <c r="BL191" s="4" t="s">
        <v>98</v>
      </c>
      <c r="BM191" s="4" t="s">
        <v>98</v>
      </c>
      <c r="BN191" s="4" t="s">
        <v>98</v>
      </c>
      <c r="BO191" s="4" t="s">
        <v>98</v>
      </c>
      <c r="BP191" s="4" t="s">
        <v>98</v>
      </c>
      <c r="BQ191" s="4" t="s">
        <v>98</v>
      </c>
      <c r="BR191" s="4" t="s">
        <v>98</v>
      </c>
      <c r="BS191" s="4" t="s">
        <v>98</v>
      </c>
      <c r="BT191" s="4" t="s">
        <v>98</v>
      </c>
      <c r="BU191" s="4" t="s">
        <v>98</v>
      </c>
      <c r="BV191" s="4" t="s">
        <v>98</v>
      </c>
      <c r="BW191" s="35" t="s">
        <v>98</v>
      </c>
      <c r="BX191" s="35" t="s">
        <v>98</v>
      </c>
      <c r="BY191" s="2">
        <v>35.6</v>
      </c>
      <c r="BZ191" s="1" t="s">
        <v>98</v>
      </c>
      <c r="CA191" s="2">
        <v>52.6</v>
      </c>
      <c r="CB191" s="2">
        <v>36.6</v>
      </c>
      <c r="CC191" s="1">
        <v>53.6</v>
      </c>
      <c r="CD191" s="1" t="s">
        <v>98</v>
      </c>
      <c r="CE191" s="11">
        <v>7.5</v>
      </c>
      <c r="CF191" s="3">
        <v>3</v>
      </c>
      <c r="CG191" s="4">
        <f>Beams!$B$11/F191</f>
        <v>152.9251700680272</v>
      </c>
      <c r="CH191" s="4">
        <f>Beams!$B$9/AO191</f>
        <v>213.28273244781784</v>
      </c>
      <c r="CI191" s="4">
        <f>Beams!$C$9/AS191</f>
        <v>66.508875739644964</v>
      </c>
      <c r="CJ191" s="4">
        <f>1.5*Beams!$B$8/(L191*T191)</f>
        <v>283.36134453781511</v>
      </c>
      <c r="CK191" s="45">
        <f xml:space="preserve"> 1.5*Beams!$C$8/((G191-T191)*Q191)</f>
        <v>1222.0047836486192</v>
      </c>
      <c r="CL191" s="4">
        <f>Beams!$B$12*T191/AX191</f>
        <v>154.88188976377953</v>
      </c>
      <c r="CM191" s="4">
        <f>Beams!$B$12*Q191/AX191</f>
        <v>96.911811023622036</v>
      </c>
      <c r="CN191" s="4">
        <f t="shared" si="4"/>
        <v>707.17039265586106</v>
      </c>
      <c r="CO191" s="4">
        <f t="shared" si="5"/>
        <v>2166.8656121946674</v>
      </c>
      <c r="CP191" s="4"/>
      <c r="CQ191" s="3">
        <f>MIN(Beams!$B$21:$B$22)/MAX(CN191:CP191)-1</f>
        <v>8.2299217300067777</v>
      </c>
    </row>
    <row r="192" spans="1:95" x14ac:dyDescent="0.55000000000000004">
      <c r="A192" s="1" t="s">
        <v>680</v>
      </c>
      <c r="B192" s="1" t="s">
        <v>869</v>
      </c>
      <c r="C192" s="1" t="s">
        <v>869</v>
      </c>
      <c r="D192" s="1" t="s">
        <v>94</v>
      </c>
      <c r="E192" s="2">
        <v>227.5</v>
      </c>
      <c r="F192" s="2">
        <v>66.900000000000006</v>
      </c>
      <c r="G192" s="3">
        <v>9.51</v>
      </c>
      <c r="H192" s="11">
        <v>9.5</v>
      </c>
      <c r="I192" s="1" t="s">
        <v>98</v>
      </c>
      <c r="J192" s="1" t="s">
        <v>98</v>
      </c>
      <c r="K192" s="1" t="s">
        <v>98</v>
      </c>
      <c r="L192" s="2">
        <v>16.8</v>
      </c>
      <c r="M192" s="11">
        <v>16.875</v>
      </c>
      <c r="N192" s="11" t="s">
        <v>98</v>
      </c>
      <c r="O192" s="1" t="s">
        <v>98</v>
      </c>
      <c r="P192" s="1" t="s">
        <v>98</v>
      </c>
      <c r="Q192" s="3">
        <v>2.02</v>
      </c>
      <c r="R192" s="11">
        <v>2</v>
      </c>
      <c r="S192" s="13">
        <v>1</v>
      </c>
      <c r="T192" s="3">
        <v>3.21</v>
      </c>
      <c r="U192" s="13">
        <v>3.1875</v>
      </c>
      <c r="V192" s="1" t="s">
        <v>98</v>
      </c>
      <c r="W192" s="1" t="s">
        <v>98</v>
      </c>
      <c r="X192" s="1" t="s">
        <v>98</v>
      </c>
      <c r="Y192" s="3">
        <v>3.81</v>
      </c>
      <c r="Z192" s="13">
        <v>4.5</v>
      </c>
      <c r="AA192" s="13" t="s">
        <v>98</v>
      </c>
      <c r="AB192" s="1" t="s">
        <v>98</v>
      </c>
      <c r="AC192" s="3">
        <v>2.5099999999999998</v>
      </c>
      <c r="AD192" s="1" t="s">
        <v>98</v>
      </c>
      <c r="AE192" s="1" t="s">
        <v>98</v>
      </c>
      <c r="AF192" s="3">
        <v>1.99</v>
      </c>
      <c r="AG192" s="3">
        <v>2.62</v>
      </c>
      <c r="AH192" s="1" t="s">
        <v>98</v>
      </c>
      <c r="AI192" s="1" t="s">
        <v>98</v>
      </c>
      <c r="AJ192" s="1" t="s">
        <v>98</v>
      </c>
      <c r="AK192" s="1" t="s">
        <v>98</v>
      </c>
      <c r="AL192" s="3">
        <v>4.71</v>
      </c>
      <c r="AM192" s="1">
        <v>321</v>
      </c>
      <c r="AN192" s="1">
        <v>102</v>
      </c>
      <c r="AO192" s="2">
        <v>45.9</v>
      </c>
      <c r="AP192" s="3">
        <v>2.19</v>
      </c>
      <c r="AQ192" s="1">
        <v>1280</v>
      </c>
      <c r="AR192" s="1">
        <v>234</v>
      </c>
      <c r="AS192" s="1">
        <v>152</v>
      </c>
      <c r="AT192" s="3">
        <v>4.38</v>
      </c>
      <c r="AU192" s="1" t="s">
        <v>98</v>
      </c>
      <c r="AV192" s="1" t="s">
        <v>98</v>
      </c>
      <c r="AW192" s="1" t="s">
        <v>98</v>
      </c>
      <c r="AX192" s="1">
        <v>196</v>
      </c>
      <c r="AY192" s="1">
        <v>1210</v>
      </c>
      <c r="AZ192" s="1" t="s">
        <v>98</v>
      </c>
      <c r="BA192" s="1" t="s">
        <v>98</v>
      </c>
      <c r="BB192" s="1" t="s">
        <v>98</v>
      </c>
      <c r="BC192" s="1" t="s">
        <v>98</v>
      </c>
      <c r="BD192" s="1" t="s">
        <v>98</v>
      </c>
      <c r="BE192" s="1" t="s">
        <v>98</v>
      </c>
      <c r="BF192" s="1" t="s">
        <v>98</v>
      </c>
      <c r="BG192" s="3">
        <v>4.9800000000000004</v>
      </c>
      <c r="BH192" s="14">
        <v>0.96699999999999997</v>
      </c>
      <c r="BI192" s="1" t="s">
        <v>98</v>
      </c>
      <c r="BJ192" s="4" t="s">
        <v>98</v>
      </c>
      <c r="BK192" s="4" t="s">
        <v>98</v>
      </c>
      <c r="BL192" s="4" t="s">
        <v>98</v>
      </c>
      <c r="BM192" s="4" t="s">
        <v>98</v>
      </c>
      <c r="BN192" s="4" t="s">
        <v>98</v>
      </c>
      <c r="BO192" s="4" t="s">
        <v>98</v>
      </c>
      <c r="BP192" s="4" t="s">
        <v>98</v>
      </c>
      <c r="BQ192" s="4" t="s">
        <v>98</v>
      </c>
      <c r="BR192" s="4" t="s">
        <v>98</v>
      </c>
      <c r="BS192" s="4" t="s">
        <v>98</v>
      </c>
      <c r="BT192" s="4" t="s">
        <v>98</v>
      </c>
      <c r="BU192" s="4" t="s">
        <v>98</v>
      </c>
      <c r="BV192" s="4" t="s">
        <v>98</v>
      </c>
      <c r="BW192" s="35" t="s">
        <v>98</v>
      </c>
      <c r="BX192" s="35" t="s">
        <v>98</v>
      </c>
      <c r="BY192" s="2">
        <v>34.799999999999997</v>
      </c>
      <c r="BZ192" s="1" t="s">
        <v>98</v>
      </c>
      <c r="CA192" s="2">
        <v>51.6</v>
      </c>
      <c r="CB192" s="2">
        <v>35.799999999999997</v>
      </c>
      <c r="CC192" s="2">
        <v>52.6</v>
      </c>
      <c r="CD192" s="1" t="s">
        <v>98</v>
      </c>
      <c r="CE192" s="11">
        <v>7.5</v>
      </c>
      <c r="CF192" s="3">
        <v>3</v>
      </c>
      <c r="CG192" s="4">
        <f>Beams!$B$11/F192</f>
        <v>168.01195814648727</v>
      </c>
      <c r="CH192" s="4">
        <f>Beams!$B$9/AO192</f>
        <v>244.880174291939</v>
      </c>
      <c r="CI192" s="4">
        <f>Beams!$C$9/AS192</f>
        <v>73.94736842105263</v>
      </c>
      <c r="CJ192" s="4">
        <f>1.5*Beams!$B$8/(L192*T192)</f>
        <v>312.63907432131731</v>
      </c>
      <c r="CK192" s="45">
        <f xml:space="preserve"> 1.5*Beams!$C$8/((G192-T192)*Q192)</f>
        <v>1324.846770391325</v>
      </c>
      <c r="CL192" s="4">
        <f>Beams!$B$12*T192/AX192</f>
        <v>184.08367346938778</v>
      </c>
      <c r="CM192" s="4">
        <f>Beams!$B$12*Q192/AX192</f>
        <v>115.84081632653061</v>
      </c>
      <c r="CN192" s="4">
        <f t="shared" si="4"/>
        <v>794.92305821917739</v>
      </c>
      <c r="CO192" s="4">
        <f t="shared" si="5"/>
        <v>2354.3421329168941</v>
      </c>
      <c r="CP192" s="4"/>
      <c r="CQ192" s="3">
        <f>MIN(Beams!$B$21:$B$22)/MAX(CN192:CP192)-1</f>
        <v>7.4949420563701814</v>
      </c>
    </row>
    <row r="193" spans="1:95" x14ac:dyDescent="0.55000000000000004">
      <c r="A193" s="1" t="s">
        <v>680</v>
      </c>
      <c r="B193" s="1" t="s">
        <v>870</v>
      </c>
      <c r="C193" s="1" t="s">
        <v>870</v>
      </c>
      <c r="D193" s="1" t="s">
        <v>94</v>
      </c>
      <c r="E193" s="4">
        <v>213</v>
      </c>
      <c r="F193" s="2">
        <v>62.7</v>
      </c>
      <c r="G193" s="3">
        <v>9.34</v>
      </c>
      <c r="H193" s="11">
        <v>9.25</v>
      </c>
      <c r="I193" s="1" t="s">
        <v>98</v>
      </c>
      <c r="J193" s="1" t="s">
        <v>98</v>
      </c>
      <c r="K193" s="1" t="s">
        <v>98</v>
      </c>
      <c r="L193" s="2">
        <v>16.7</v>
      </c>
      <c r="M193" s="11">
        <v>16.75</v>
      </c>
      <c r="N193" s="11" t="s">
        <v>98</v>
      </c>
      <c r="O193" s="1" t="s">
        <v>98</v>
      </c>
      <c r="P193" s="1" t="s">
        <v>98</v>
      </c>
      <c r="Q193" s="3">
        <v>1.88</v>
      </c>
      <c r="R193" s="11">
        <v>1.875</v>
      </c>
      <c r="S193" s="13">
        <v>0.9375</v>
      </c>
      <c r="T193" s="3">
        <v>3.04</v>
      </c>
      <c r="U193" s="13">
        <v>3.0625</v>
      </c>
      <c r="V193" s="1" t="s">
        <v>98</v>
      </c>
      <c r="W193" s="1" t="s">
        <v>98</v>
      </c>
      <c r="X193" s="1" t="s">
        <v>98</v>
      </c>
      <c r="Y193" s="3">
        <v>3.63</v>
      </c>
      <c r="Z193" s="13">
        <v>4.3125</v>
      </c>
      <c r="AA193" s="13" t="s">
        <v>98</v>
      </c>
      <c r="AB193" s="1" t="s">
        <v>98</v>
      </c>
      <c r="AC193" s="3">
        <v>2.4</v>
      </c>
      <c r="AD193" s="1" t="s">
        <v>98</v>
      </c>
      <c r="AE193" s="1" t="s">
        <v>98</v>
      </c>
      <c r="AF193" s="3">
        <v>1.88</v>
      </c>
      <c r="AG193" s="3">
        <v>2.75</v>
      </c>
      <c r="AH193" s="1" t="s">
        <v>98</v>
      </c>
      <c r="AI193" s="1" t="s">
        <v>98</v>
      </c>
      <c r="AJ193" s="1" t="s">
        <v>98</v>
      </c>
      <c r="AK193" s="1" t="s">
        <v>98</v>
      </c>
      <c r="AL193" s="3">
        <v>4.97</v>
      </c>
      <c r="AM193" s="1">
        <v>287</v>
      </c>
      <c r="AN193" s="2">
        <v>91.7</v>
      </c>
      <c r="AO193" s="2">
        <v>41.4</v>
      </c>
      <c r="AP193" s="3">
        <v>2.14</v>
      </c>
      <c r="AQ193" s="1">
        <v>1180</v>
      </c>
      <c r="AR193" s="1">
        <v>217</v>
      </c>
      <c r="AS193" s="1">
        <v>141</v>
      </c>
      <c r="AT193" s="3">
        <v>4.34</v>
      </c>
      <c r="AU193" s="1" t="s">
        <v>98</v>
      </c>
      <c r="AV193" s="1" t="s">
        <v>98</v>
      </c>
      <c r="AW193" s="1" t="s">
        <v>98</v>
      </c>
      <c r="AX193" s="1">
        <v>164</v>
      </c>
      <c r="AY193" s="1">
        <v>991</v>
      </c>
      <c r="AZ193" s="1" t="s">
        <v>98</v>
      </c>
      <c r="BA193" s="1" t="s">
        <v>98</v>
      </c>
      <c r="BB193" s="1" t="s">
        <v>98</v>
      </c>
      <c r="BC193" s="1" t="s">
        <v>98</v>
      </c>
      <c r="BD193" s="1" t="s">
        <v>98</v>
      </c>
      <c r="BE193" s="1" t="s">
        <v>98</v>
      </c>
      <c r="BF193" s="1" t="s">
        <v>98</v>
      </c>
      <c r="BG193" s="3">
        <v>4.92</v>
      </c>
      <c r="BH193" s="14">
        <v>0.96799999999999997</v>
      </c>
      <c r="BI193" s="1" t="s">
        <v>98</v>
      </c>
      <c r="BJ193" s="4" t="s">
        <v>98</v>
      </c>
      <c r="BK193" s="4" t="s">
        <v>98</v>
      </c>
      <c r="BL193" s="4" t="s">
        <v>98</v>
      </c>
      <c r="BM193" s="4" t="s">
        <v>98</v>
      </c>
      <c r="BN193" s="4" t="s">
        <v>98</v>
      </c>
      <c r="BO193" s="4" t="s">
        <v>98</v>
      </c>
      <c r="BP193" s="4" t="s">
        <v>98</v>
      </c>
      <c r="BQ193" s="4" t="s">
        <v>98</v>
      </c>
      <c r="BR193" s="4" t="s">
        <v>98</v>
      </c>
      <c r="BS193" s="4" t="s">
        <v>98</v>
      </c>
      <c r="BT193" s="4" t="s">
        <v>98</v>
      </c>
      <c r="BU193" s="4" t="s">
        <v>98</v>
      </c>
      <c r="BV193" s="4" t="s">
        <v>98</v>
      </c>
      <c r="BW193" s="35" t="s">
        <v>98</v>
      </c>
      <c r="BX193" s="35" t="s">
        <v>98</v>
      </c>
      <c r="BY193" s="2">
        <v>34.4</v>
      </c>
      <c r="BZ193" s="1" t="s">
        <v>98</v>
      </c>
      <c r="CA193" s="2">
        <v>51.1</v>
      </c>
      <c r="CB193" s="2">
        <v>35.4</v>
      </c>
      <c r="CC193" s="2">
        <v>52.1</v>
      </c>
      <c r="CD193" s="1" t="s">
        <v>98</v>
      </c>
      <c r="CE193" s="11">
        <v>7.5</v>
      </c>
      <c r="CF193" s="3">
        <v>3</v>
      </c>
      <c r="CG193" s="4">
        <f>Beams!$B$11/F193</f>
        <v>179.2663476874003</v>
      </c>
      <c r="CH193" s="4">
        <f>Beams!$B$9/AO193</f>
        <v>271.49758454106279</v>
      </c>
      <c r="CI193" s="4">
        <f>Beams!$C$9/AS193</f>
        <v>79.716312056737593</v>
      </c>
      <c r="CJ193" s="4">
        <f>1.5*Beams!$B$8/(L193*T193)</f>
        <v>332.09895997478725</v>
      </c>
      <c r="CK193" s="45">
        <f xml:space="preserve"> 1.5*Beams!$C$8/((G193-T193)*Q193)</f>
        <v>1423.5055724417427</v>
      </c>
      <c r="CL193" s="4">
        <f>Beams!$B$12*T193/AX193</f>
        <v>208.35121951219512</v>
      </c>
      <c r="CM193" s="4">
        <f>Beams!$B$12*Q193/AX193</f>
        <v>128.84878048780487</v>
      </c>
      <c r="CN193" s="4">
        <f t="shared" si="4"/>
        <v>861.68970009078612</v>
      </c>
      <c r="CO193" s="4">
        <f t="shared" si="5"/>
        <v>2531.8609082243343</v>
      </c>
      <c r="CP193" s="4"/>
      <c r="CQ193" s="3">
        <f>MIN(Beams!$B$21:$B$22)/MAX(CN193:CP193)-1</f>
        <v>6.8993280930375303</v>
      </c>
    </row>
    <row r="194" spans="1:95" x14ac:dyDescent="0.55000000000000004">
      <c r="A194" s="1" t="s">
        <v>680</v>
      </c>
      <c r="B194" s="1" t="s">
        <v>871</v>
      </c>
      <c r="C194" s="1" t="s">
        <v>871</v>
      </c>
      <c r="D194" s="1" t="s">
        <v>94</v>
      </c>
      <c r="E194" s="4">
        <v>199</v>
      </c>
      <c r="F194" s="2">
        <v>58.4</v>
      </c>
      <c r="G194" s="3">
        <v>9.15</v>
      </c>
      <c r="H194" s="11">
        <v>9.125</v>
      </c>
      <c r="I194" s="1" t="s">
        <v>98</v>
      </c>
      <c r="J194" s="1" t="s">
        <v>98</v>
      </c>
      <c r="K194" s="1" t="s">
        <v>98</v>
      </c>
      <c r="L194" s="2">
        <v>16.600000000000001</v>
      </c>
      <c r="M194" s="11">
        <v>16.625</v>
      </c>
      <c r="N194" s="11" t="s">
        <v>98</v>
      </c>
      <c r="O194" s="1" t="s">
        <v>98</v>
      </c>
      <c r="P194" s="1" t="s">
        <v>98</v>
      </c>
      <c r="Q194" s="3">
        <v>1.77</v>
      </c>
      <c r="R194" s="11">
        <v>1.75</v>
      </c>
      <c r="S194" s="13">
        <v>0.875</v>
      </c>
      <c r="T194" s="3">
        <v>2.85</v>
      </c>
      <c r="U194" s="13">
        <v>2.875</v>
      </c>
      <c r="V194" s="1" t="s">
        <v>98</v>
      </c>
      <c r="W194" s="1" t="s">
        <v>98</v>
      </c>
      <c r="X194" s="1" t="s">
        <v>98</v>
      </c>
      <c r="Y194" s="3">
        <v>3.44</v>
      </c>
      <c r="Z194" s="13">
        <v>4.125</v>
      </c>
      <c r="AA194" s="13" t="s">
        <v>98</v>
      </c>
      <c r="AB194" s="1" t="s">
        <v>98</v>
      </c>
      <c r="AC194" s="3">
        <v>2.2999999999999998</v>
      </c>
      <c r="AD194" s="1" t="s">
        <v>98</v>
      </c>
      <c r="AE194" s="1" t="s">
        <v>98</v>
      </c>
      <c r="AF194" s="3">
        <v>1.76</v>
      </c>
      <c r="AG194" s="3">
        <v>2.92</v>
      </c>
      <c r="AH194" s="1" t="s">
        <v>98</v>
      </c>
      <c r="AI194" s="1" t="s">
        <v>98</v>
      </c>
      <c r="AJ194" s="1" t="s">
        <v>98</v>
      </c>
      <c r="AK194" s="1" t="s">
        <v>98</v>
      </c>
      <c r="AL194" s="3">
        <v>5.17</v>
      </c>
      <c r="AM194" s="1">
        <v>257</v>
      </c>
      <c r="AN194" s="2">
        <v>82.9</v>
      </c>
      <c r="AO194" s="2">
        <v>37.6</v>
      </c>
      <c r="AP194" s="3">
        <v>2.1</v>
      </c>
      <c r="AQ194" s="1">
        <v>1090</v>
      </c>
      <c r="AR194" s="1">
        <v>201</v>
      </c>
      <c r="AS194" s="1">
        <v>131</v>
      </c>
      <c r="AT194" s="3">
        <v>4.3099999999999996</v>
      </c>
      <c r="AU194" s="1" t="s">
        <v>98</v>
      </c>
      <c r="AV194" s="1" t="s">
        <v>98</v>
      </c>
      <c r="AW194" s="1" t="s">
        <v>98</v>
      </c>
      <c r="AX194" s="1">
        <v>135</v>
      </c>
      <c r="AY194" s="1">
        <v>801</v>
      </c>
      <c r="AZ194" s="1" t="s">
        <v>98</v>
      </c>
      <c r="BA194" s="1" t="s">
        <v>98</v>
      </c>
      <c r="BB194" s="1" t="s">
        <v>98</v>
      </c>
      <c r="BC194" s="1" t="s">
        <v>98</v>
      </c>
      <c r="BD194" s="1" t="s">
        <v>98</v>
      </c>
      <c r="BE194" s="1" t="s">
        <v>98</v>
      </c>
      <c r="BF194" s="1" t="s">
        <v>98</v>
      </c>
      <c r="BG194" s="3">
        <v>4.87</v>
      </c>
      <c r="BH194" s="14">
        <v>0.96799999999999997</v>
      </c>
      <c r="BI194" s="1" t="s">
        <v>98</v>
      </c>
      <c r="BJ194" s="4" t="s">
        <v>98</v>
      </c>
      <c r="BK194" s="4" t="s">
        <v>98</v>
      </c>
      <c r="BL194" s="4" t="s">
        <v>98</v>
      </c>
      <c r="BM194" s="4" t="s">
        <v>98</v>
      </c>
      <c r="BN194" s="4" t="s">
        <v>98</v>
      </c>
      <c r="BO194" s="4" t="s">
        <v>98</v>
      </c>
      <c r="BP194" s="4" t="s">
        <v>98</v>
      </c>
      <c r="BQ194" s="4" t="s">
        <v>98</v>
      </c>
      <c r="BR194" s="4" t="s">
        <v>98</v>
      </c>
      <c r="BS194" s="4" t="s">
        <v>98</v>
      </c>
      <c r="BT194" s="4" t="s">
        <v>98</v>
      </c>
      <c r="BU194" s="4" t="s">
        <v>98</v>
      </c>
      <c r="BV194" s="4" t="s">
        <v>98</v>
      </c>
      <c r="BW194" s="35" t="s">
        <v>98</v>
      </c>
      <c r="BX194" s="35" t="s">
        <v>98</v>
      </c>
      <c r="BY194" s="2">
        <v>33.9</v>
      </c>
      <c r="BZ194" s="1" t="s">
        <v>98</v>
      </c>
      <c r="CA194" s="2">
        <v>50.5</v>
      </c>
      <c r="CB194" s="2">
        <v>34.9</v>
      </c>
      <c r="CC194" s="1">
        <v>51.5</v>
      </c>
      <c r="CD194" s="1" t="s">
        <v>98</v>
      </c>
      <c r="CE194" s="11">
        <v>7.5</v>
      </c>
      <c r="CF194" s="3">
        <v>3</v>
      </c>
      <c r="CG194" s="4">
        <f>Beams!$B$11/F194</f>
        <v>192.46575342465755</v>
      </c>
      <c r="CH194" s="4">
        <f>Beams!$B$9/AO194</f>
        <v>298.93617021276594</v>
      </c>
      <c r="CI194" s="4">
        <f>Beams!$C$9/AS194</f>
        <v>85.801526717557252</v>
      </c>
      <c r="CJ194" s="4">
        <f>1.5*Beams!$B$8/(L194*T194)</f>
        <v>356.3728598604946</v>
      </c>
      <c r="CK194" s="45">
        <f xml:space="preserve"> 1.5*Beams!$C$8/((G194-T194)*Q194)</f>
        <v>1511.9720204465966</v>
      </c>
      <c r="CL194" s="4">
        <f>Beams!$B$12*T194/AX194</f>
        <v>237.28888888888889</v>
      </c>
      <c r="CM194" s="4">
        <f>Beams!$B$12*Q194/AX194</f>
        <v>147.36888888888888</v>
      </c>
      <c r="CN194" s="4">
        <f t="shared" si="4"/>
        <v>939.72693864095879</v>
      </c>
      <c r="CO194" s="4">
        <f t="shared" si="5"/>
        <v>2693.7881808298926</v>
      </c>
      <c r="CP194" s="4"/>
      <c r="CQ194" s="3">
        <f>MIN(Beams!$B$21:$B$22)/MAX(CN194:CP194)-1</f>
        <v>6.4244887338686265</v>
      </c>
    </row>
    <row r="195" spans="1:95" x14ac:dyDescent="0.55000000000000004">
      <c r="A195" s="1" t="s">
        <v>680</v>
      </c>
      <c r="B195" s="1" t="s">
        <v>872</v>
      </c>
      <c r="C195" s="1" t="s">
        <v>872</v>
      </c>
      <c r="D195" s="1" t="s">
        <v>94</v>
      </c>
      <c r="E195" s="4">
        <v>185</v>
      </c>
      <c r="F195" s="2">
        <v>54.4</v>
      </c>
      <c r="G195" s="3">
        <v>8.9600000000000009</v>
      </c>
      <c r="H195" s="11">
        <v>8.875</v>
      </c>
      <c r="I195" s="1" t="s">
        <v>98</v>
      </c>
      <c r="J195" s="1" t="s">
        <v>98</v>
      </c>
      <c r="K195" s="1" t="s">
        <v>98</v>
      </c>
      <c r="L195" s="2">
        <v>16.5</v>
      </c>
      <c r="M195" s="11">
        <v>16.5</v>
      </c>
      <c r="N195" s="11" t="s">
        <v>98</v>
      </c>
      <c r="O195" s="1" t="s">
        <v>98</v>
      </c>
      <c r="P195" s="1" t="s">
        <v>98</v>
      </c>
      <c r="Q195" s="3">
        <v>1.66</v>
      </c>
      <c r="R195" s="11">
        <v>1.6875</v>
      </c>
      <c r="S195" s="13">
        <v>0.8125</v>
      </c>
      <c r="T195" s="3">
        <v>2.66</v>
      </c>
      <c r="U195" s="13">
        <v>2.6875</v>
      </c>
      <c r="V195" s="1" t="s">
        <v>98</v>
      </c>
      <c r="W195" s="1" t="s">
        <v>98</v>
      </c>
      <c r="X195" s="1" t="s">
        <v>98</v>
      </c>
      <c r="Y195" s="3">
        <v>3.26</v>
      </c>
      <c r="Z195" s="13">
        <v>3.9375</v>
      </c>
      <c r="AA195" s="13" t="s">
        <v>98</v>
      </c>
      <c r="AB195" s="1" t="s">
        <v>98</v>
      </c>
      <c r="AC195" s="3">
        <v>2.19</v>
      </c>
      <c r="AD195" s="1" t="s">
        <v>98</v>
      </c>
      <c r="AE195" s="1" t="s">
        <v>98</v>
      </c>
      <c r="AF195" s="3">
        <v>1.65</v>
      </c>
      <c r="AG195" s="3">
        <v>3.1</v>
      </c>
      <c r="AH195" s="1" t="s">
        <v>98</v>
      </c>
      <c r="AI195" s="1" t="s">
        <v>98</v>
      </c>
      <c r="AJ195" s="1" t="s">
        <v>98</v>
      </c>
      <c r="AK195" s="1" t="s">
        <v>98</v>
      </c>
      <c r="AL195" s="3">
        <v>5.4</v>
      </c>
      <c r="AM195" s="1">
        <v>229</v>
      </c>
      <c r="AN195" s="2">
        <v>74.400000000000006</v>
      </c>
      <c r="AO195" s="2">
        <v>33.9</v>
      </c>
      <c r="AP195" s="3">
        <v>2.0499999999999998</v>
      </c>
      <c r="AQ195" s="1">
        <v>994</v>
      </c>
      <c r="AR195" s="1">
        <v>185</v>
      </c>
      <c r="AS195" s="1">
        <v>121</v>
      </c>
      <c r="AT195" s="3">
        <v>4.2699999999999996</v>
      </c>
      <c r="AU195" s="1" t="s">
        <v>98</v>
      </c>
      <c r="AV195" s="1" t="s">
        <v>98</v>
      </c>
      <c r="AW195" s="1" t="s">
        <v>98</v>
      </c>
      <c r="AX195" s="1">
        <v>110</v>
      </c>
      <c r="AY195" s="1">
        <v>640</v>
      </c>
      <c r="AZ195" s="1" t="s">
        <v>98</v>
      </c>
      <c r="BA195" s="1" t="s">
        <v>98</v>
      </c>
      <c r="BB195" s="1" t="s">
        <v>98</v>
      </c>
      <c r="BC195" s="1" t="s">
        <v>98</v>
      </c>
      <c r="BD195" s="1" t="s">
        <v>98</v>
      </c>
      <c r="BE195" s="1" t="s">
        <v>98</v>
      </c>
      <c r="BF195" s="1" t="s">
        <v>98</v>
      </c>
      <c r="BG195" s="3">
        <v>4.82</v>
      </c>
      <c r="BH195" s="14">
        <v>0.96799999999999997</v>
      </c>
      <c r="BI195" s="1" t="s">
        <v>98</v>
      </c>
      <c r="BJ195" s="4" t="s">
        <v>98</v>
      </c>
      <c r="BK195" s="4" t="s">
        <v>98</v>
      </c>
      <c r="BL195" s="4" t="s">
        <v>98</v>
      </c>
      <c r="BM195" s="4" t="s">
        <v>98</v>
      </c>
      <c r="BN195" s="4" t="s">
        <v>98</v>
      </c>
      <c r="BO195" s="4" t="s">
        <v>98</v>
      </c>
      <c r="BP195" s="4" t="s">
        <v>98</v>
      </c>
      <c r="BQ195" s="4" t="s">
        <v>98</v>
      </c>
      <c r="BR195" s="4" t="s">
        <v>98</v>
      </c>
      <c r="BS195" s="4" t="s">
        <v>98</v>
      </c>
      <c r="BT195" s="4" t="s">
        <v>98</v>
      </c>
      <c r="BU195" s="4" t="s">
        <v>98</v>
      </c>
      <c r="BV195" s="4" t="s">
        <v>98</v>
      </c>
      <c r="BW195" s="35" t="s">
        <v>98</v>
      </c>
      <c r="BX195" s="35" t="s">
        <v>98</v>
      </c>
      <c r="BY195" s="2">
        <v>33.4</v>
      </c>
      <c r="BZ195" s="1" t="s">
        <v>98</v>
      </c>
      <c r="CA195" s="2">
        <v>49.9</v>
      </c>
      <c r="CB195" s="2">
        <v>34.4</v>
      </c>
      <c r="CC195" s="2">
        <v>50.9</v>
      </c>
      <c r="CD195" s="1" t="s">
        <v>98</v>
      </c>
      <c r="CE195" s="11">
        <v>7.5</v>
      </c>
      <c r="CF195" s="3">
        <v>3</v>
      </c>
      <c r="CG195" s="4">
        <f>Beams!$B$11/F195</f>
        <v>206.61764705882354</v>
      </c>
      <c r="CH195" s="4">
        <f>Beams!$B$9/AO195</f>
        <v>331.56342182890859</v>
      </c>
      <c r="CI195" s="4">
        <f>Beams!$C$9/AS195</f>
        <v>92.892561983471069</v>
      </c>
      <c r="CJ195" s="4">
        <f>1.5*Beams!$B$8/(L195*T195)</f>
        <v>384.14217361585781</v>
      </c>
      <c r="CK195" s="45">
        <f xml:space="preserve"> 1.5*Beams!$C$8/((G195-T195)*Q195)</f>
        <v>1612.1629374641423</v>
      </c>
      <c r="CL195" s="4">
        <f>Beams!$B$12*T195/AX195</f>
        <v>271.80363636363637</v>
      </c>
      <c r="CM195" s="4">
        <f>Beams!$B$12*Q195/AX195</f>
        <v>169.62181818181816</v>
      </c>
      <c r="CN195" s="4">
        <f t="shared" si="4"/>
        <v>1030.8157965676501</v>
      </c>
      <c r="CO195" s="4">
        <f t="shared" si="5"/>
        <v>2877.8076068406513</v>
      </c>
      <c r="CP195" s="4"/>
      <c r="CQ195" s="3">
        <f>MIN(Beams!$B$21:$B$22)/MAX(CN195:CP195)-1</f>
        <v>5.9497349136402615</v>
      </c>
    </row>
    <row r="196" spans="1:95" x14ac:dyDescent="0.55000000000000004">
      <c r="A196" s="1" t="s">
        <v>680</v>
      </c>
      <c r="B196" s="1" t="s">
        <v>873</v>
      </c>
      <c r="C196" s="1" t="s">
        <v>873</v>
      </c>
      <c r="D196" s="1" t="s">
        <v>94</v>
      </c>
      <c r="E196" s="4">
        <v>171</v>
      </c>
      <c r="F196" s="2">
        <v>50.3</v>
      </c>
      <c r="G196" s="3">
        <v>8.77</v>
      </c>
      <c r="H196" s="11">
        <v>8.75</v>
      </c>
      <c r="I196" s="1" t="s">
        <v>98</v>
      </c>
      <c r="J196" s="1" t="s">
        <v>98</v>
      </c>
      <c r="K196" s="1" t="s">
        <v>98</v>
      </c>
      <c r="L196" s="2">
        <v>16.399999999999999</v>
      </c>
      <c r="M196" s="11">
        <v>16.375</v>
      </c>
      <c r="N196" s="11" t="s">
        <v>98</v>
      </c>
      <c r="O196" s="1" t="s">
        <v>98</v>
      </c>
      <c r="P196" s="1" t="s">
        <v>98</v>
      </c>
      <c r="Q196" s="3">
        <v>1.54</v>
      </c>
      <c r="R196" s="11">
        <v>1.5625</v>
      </c>
      <c r="S196" s="13">
        <v>0.8125</v>
      </c>
      <c r="T196" s="3">
        <v>2.4700000000000002</v>
      </c>
      <c r="U196" s="13">
        <v>2.5</v>
      </c>
      <c r="V196" s="1" t="s">
        <v>98</v>
      </c>
      <c r="W196" s="1" t="s">
        <v>98</v>
      </c>
      <c r="X196" s="1" t="s">
        <v>98</v>
      </c>
      <c r="Y196" s="3">
        <v>3.07</v>
      </c>
      <c r="Z196" s="13">
        <v>3.75</v>
      </c>
      <c r="AA196" s="13" t="s">
        <v>98</v>
      </c>
      <c r="AB196" s="1" t="s">
        <v>98</v>
      </c>
      <c r="AC196" s="3">
        <v>2.09</v>
      </c>
      <c r="AD196" s="1" t="s">
        <v>98</v>
      </c>
      <c r="AE196" s="1" t="s">
        <v>98</v>
      </c>
      <c r="AF196" s="3">
        <v>1.54</v>
      </c>
      <c r="AG196" s="3">
        <v>3.31</v>
      </c>
      <c r="AH196" s="1" t="s">
        <v>98</v>
      </c>
      <c r="AI196" s="1" t="s">
        <v>98</v>
      </c>
      <c r="AJ196" s="1" t="s">
        <v>98</v>
      </c>
      <c r="AK196" s="1" t="s">
        <v>98</v>
      </c>
      <c r="AL196" s="3">
        <v>5.69</v>
      </c>
      <c r="AM196" s="1">
        <v>203</v>
      </c>
      <c r="AN196" s="2">
        <v>66.2</v>
      </c>
      <c r="AO196" s="2">
        <v>30.4</v>
      </c>
      <c r="AP196" s="3">
        <v>2.0099999999999998</v>
      </c>
      <c r="AQ196" s="1">
        <v>903</v>
      </c>
      <c r="AR196" s="1">
        <v>169</v>
      </c>
      <c r="AS196" s="1">
        <v>110</v>
      </c>
      <c r="AT196" s="3">
        <v>4.24</v>
      </c>
      <c r="AU196" s="1" t="s">
        <v>98</v>
      </c>
      <c r="AV196" s="1" t="s">
        <v>98</v>
      </c>
      <c r="AW196" s="1" t="s">
        <v>98</v>
      </c>
      <c r="AX196" s="2">
        <v>88.3</v>
      </c>
      <c r="AY196" s="1">
        <v>502</v>
      </c>
      <c r="AZ196" s="1" t="s">
        <v>98</v>
      </c>
      <c r="BA196" s="1" t="s">
        <v>98</v>
      </c>
      <c r="BB196" s="1" t="s">
        <v>98</v>
      </c>
      <c r="BC196" s="1" t="s">
        <v>98</v>
      </c>
      <c r="BD196" s="1" t="s">
        <v>98</v>
      </c>
      <c r="BE196" s="1" t="s">
        <v>98</v>
      </c>
      <c r="BF196" s="1" t="s">
        <v>98</v>
      </c>
      <c r="BG196" s="3">
        <v>4.7699999999999996</v>
      </c>
      <c r="BH196" s="14">
        <v>0.96799999999999997</v>
      </c>
      <c r="BI196" s="1" t="s">
        <v>98</v>
      </c>
      <c r="BJ196" s="4" t="s">
        <v>98</v>
      </c>
      <c r="BK196" s="4" t="s">
        <v>98</v>
      </c>
      <c r="BL196" s="4" t="s">
        <v>98</v>
      </c>
      <c r="BM196" s="4" t="s">
        <v>98</v>
      </c>
      <c r="BN196" s="4" t="s">
        <v>98</v>
      </c>
      <c r="BO196" s="4" t="s">
        <v>98</v>
      </c>
      <c r="BP196" s="4" t="s">
        <v>98</v>
      </c>
      <c r="BQ196" s="4" t="s">
        <v>98</v>
      </c>
      <c r="BR196" s="4" t="s">
        <v>98</v>
      </c>
      <c r="BS196" s="4" t="s">
        <v>98</v>
      </c>
      <c r="BT196" s="4" t="s">
        <v>98</v>
      </c>
      <c r="BU196" s="4" t="s">
        <v>98</v>
      </c>
      <c r="BV196" s="4" t="s">
        <v>98</v>
      </c>
      <c r="BW196" s="35" t="s">
        <v>98</v>
      </c>
      <c r="BX196" s="35" t="s">
        <v>98</v>
      </c>
      <c r="BY196" s="2">
        <v>32.9</v>
      </c>
      <c r="BZ196" s="1" t="s">
        <v>98</v>
      </c>
      <c r="CA196" s="2">
        <v>49.3</v>
      </c>
      <c r="CB196" s="2">
        <v>33.9</v>
      </c>
      <c r="CC196" s="2">
        <v>50.3</v>
      </c>
      <c r="CD196" s="1" t="s">
        <v>98</v>
      </c>
      <c r="CE196" s="11">
        <v>7.5</v>
      </c>
      <c r="CF196" s="3">
        <v>3</v>
      </c>
      <c r="CG196" s="4">
        <f>Beams!$B$11/F196</f>
        <v>223.45924453280318</v>
      </c>
      <c r="CH196" s="4">
        <f>Beams!$B$9/AO196</f>
        <v>369.73684210526318</v>
      </c>
      <c r="CI196" s="4">
        <f>Beams!$C$9/AS196</f>
        <v>102.18181818181819</v>
      </c>
      <c r="CJ196" s="4">
        <f>1.5*Beams!$B$8/(L196*T196)</f>
        <v>416.21408116915177</v>
      </c>
      <c r="CK196" s="45">
        <f xml:space="preserve"> 1.5*Beams!$C$8/((G196-T196)*Q196)</f>
        <v>1737.7860235003095</v>
      </c>
      <c r="CL196" s="4">
        <f>Beams!$B$12*T196/AX196</f>
        <v>314.41449603624011</v>
      </c>
      <c r="CM196" s="4">
        <f>Beams!$B$12*Q196/AX196</f>
        <v>196.03171007927523</v>
      </c>
      <c r="CN196" s="4">
        <f t="shared" si="4"/>
        <v>1140.0975136168418</v>
      </c>
      <c r="CO196" s="4">
        <f t="shared" si="5"/>
        <v>3107.818610376185</v>
      </c>
      <c r="CP196" s="4"/>
      <c r="CQ196" s="3">
        <f>MIN(Beams!$B$21:$B$22)/MAX(CN196:CP196)-1</f>
        <v>5.4353820178646481</v>
      </c>
    </row>
    <row r="197" spans="1:95" x14ac:dyDescent="0.55000000000000004">
      <c r="A197" s="1" t="s">
        <v>680</v>
      </c>
      <c r="B197" s="1" t="s">
        <v>874</v>
      </c>
      <c r="C197" s="1" t="s">
        <v>874</v>
      </c>
      <c r="D197" s="1" t="s">
        <v>94</v>
      </c>
      <c r="E197" s="2">
        <v>155.5</v>
      </c>
      <c r="F197" s="2">
        <v>45.7</v>
      </c>
      <c r="G197" s="3">
        <v>8.56</v>
      </c>
      <c r="H197" s="11">
        <v>8.5</v>
      </c>
      <c r="I197" s="1" t="s">
        <v>98</v>
      </c>
      <c r="J197" s="1" t="s">
        <v>98</v>
      </c>
      <c r="K197" s="1" t="s">
        <v>98</v>
      </c>
      <c r="L197" s="2">
        <v>16.2</v>
      </c>
      <c r="M197" s="11">
        <v>16.25</v>
      </c>
      <c r="N197" s="11" t="s">
        <v>98</v>
      </c>
      <c r="O197" s="1" t="s">
        <v>98</v>
      </c>
      <c r="P197" s="1" t="s">
        <v>98</v>
      </c>
      <c r="Q197" s="3">
        <v>1.41</v>
      </c>
      <c r="R197" s="11">
        <v>1.4375</v>
      </c>
      <c r="S197" s="13">
        <v>0.75</v>
      </c>
      <c r="T197" s="3">
        <v>2.2599999999999998</v>
      </c>
      <c r="U197" s="13">
        <v>2.25</v>
      </c>
      <c r="V197" s="1" t="s">
        <v>98</v>
      </c>
      <c r="W197" s="1" t="s">
        <v>98</v>
      </c>
      <c r="X197" s="1" t="s">
        <v>98</v>
      </c>
      <c r="Y197" s="3">
        <v>2.86</v>
      </c>
      <c r="Z197" s="13">
        <v>3.5625</v>
      </c>
      <c r="AA197" s="13" t="s">
        <v>98</v>
      </c>
      <c r="AB197" s="1" t="s">
        <v>98</v>
      </c>
      <c r="AC197" s="3">
        <v>1.97</v>
      </c>
      <c r="AD197" s="1" t="s">
        <v>98</v>
      </c>
      <c r="AE197" s="1" t="s">
        <v>98</v>
      </c>
      <c r="AF197" s="3">
        <v>1.41</v>
      </c>
      <c r="AG197" s="3">
        <v>3.59</v>
      </c>
      <c r="AH197" s="1" t="s">
        <v>98</v>
      </c>
      <c r="AI197" s="1" t="s">
        <v>98</v>
      </c>
      <c r="AJ197" s="1" t="s">
        <v>98</v>
      </c>
      <c r="AK197" s="1" t="s">
        <v>98</v>
      </c>
      <c r="AL197" s="3">
        <v>6.07</v>
      </c>
      <c r="AM197" s="1">
        <v>176</v>
      </c>
      <c r="AN197" s="2">
        <v>57.7</v>
      </c>
      <c r="AO197" s="2">
        <v>26.7</v>
      </c>
      <c r="AP197" s="3">
        <v>1.96</v>
      </c>
      <c r="AQ197" s="1">
        <v>807</v>
      </c>
      <c r="AR197" s="1">
        <v>152</v>
      </c>
      <c r="AS197" s="2">
        <v>99.4</v>
      </c>
      <c r="AT197" s="3">
        <v>4.2</v>
      </c>
      <c r="AU197" s="1" t="s">
        <v>98</v>
      </c>
      <c r="AV197" s="1" t="s">
        <v>98</v>
      </c>
      <c r="AW197" s="1" t="s">
        <v>98</v>
      </c>
      <c r="AX197" s="2">
        <v>67.5</v>
      </c>
      <c r="AY197" s="1">
        <v>375</v>
      </c>
      <c r="AZ197" s="1" t="s">
        <v>98</v>
      </c>
      <c r="BA197" s="1" t="s">
        <v>98</v>
      </c>
      <c r="BB197" s="1" t="s">
        <v>98</v>
      </c>
      <c r="BC197" s="1" t="s">
        <v>98</v>
      </c>
      <c r="BD197" s="1" t="s">
        <v>98</v>
      </c>
      <c r="BE197" s="1" t="s">
        <v>98</v>
      </c>
      <c r="BF197" s="1" t="s">
        <v>98</v>
      </c>
      <c r="BG197" s="3">
        <v>4.71</v>
      </c>
      <c r="BH197" s="14">
        <v>0.96899999999999997</v>
      </c>
      <c r="BI197" s="1" t="s">
        <v>98</v>
      </c>
      <c r="BJ197" s="4" t="s">
        <v>98</v>
      </c>
      <c r="BK197" s="4" t="s">
        <v>98</v>
      </c>
      <c r="BL197" s="4" t="s">
        <v>98</v>
      </c>
      <c r="BM197" s="4" t="s">
        <v>98</v>
      </c>
      <c r="BN197" s="4" t="s">
        <v>98</v>
      </c>
      <c r="BO197" s="4" t="s">
        <v>98</v>
      </c>
      <c r="BP197" s="4" t="s">
        <v>98</v>
      </c>
      <c r="BQ197" s="4" t="s">
        <v>98</v>
      </c>
      <c r="BR197" s="4" t="s">
        <v>98</v>
      </c>
      <c r="BS197" s="4" t="s">
        <v>98</v>
      </c>
      <c r="BT197" s="4" t="s">
        <v>98</v>
      </c>
      <c r="BU197" s="4" t="s">
        <v>98</v>
      </c>
      <c r="BV197" s="4" t="s">
        <v>98</v>
      </c>
      <c r="BW197" s="35" t="s">
        <v>98</v>
      </c>
      <c r="BX197" s="35" t="s">
        <v>98</v>
      </c>
      <c r="BY197" s="2">
        <v>32.299999999999997</v>
      </c>
      <c r="BZ197" s="1" t="s">
        <v>98</v>
      </c>
      <c r="CA197" s="2">
        <v>48.5</v>
      </c>
      <c r="CB197" s="2">
        <v>33.299999999999997</v>
      </c>
      <c r="CC197" s="2">
        <v>49.5</v>
      </c>
      <c r="CD197" s="1" t="s">
        <v>98</v>
      </c>
      <c r="CE197" s="11">
        <v>7.5</v>
      </c>
      <c r="CF197" s="3">
        <v>3</v>
      </c>
      <c r="CG197" s="4">
        <f>Beams!$B$11/F197</f>
        <v>245.95185995623632</v>
      </c>
      <c r="CH197" s="4">
        <f>Beams!$B$9/AO197</f>
        <v>420.97378277153558</v>
      </c>
      <c r="CI197" s="4">
        <f>Beams!$C$9/AS197</f>
        <v>113.07847082494969</v>
      </c>
      <c r="CJ197" s="4">
        <f>1.5*Beams!$B$8/(L197*T197)</f>
        <v>460.50475254015083</v>
      </c>
      <c r="CK197" s="45">
        <f xml:space="preserve"> 1.5*Beams!$C$8/((G197-T197)*Q197)</f>
        <v>1898.0074299223234</v>
      </c>
      <c r="CL197" s="4">
        <f>Beams!$B$12*T197/AX197</f>
        <v>376.33185185185181</v>
      </c>
      <c r="CM197" s="4">
        <f>Beams!$B$12*Q197/AX197</f>
        <v>234.79111111111109</v>
      </c>
      <c r="CN197" s="4">
        <f t="shared" ref="CN197:CN260" si="6" xml:space="preserve"> SQRT((CG197+CH197+CI197)^2+3*(CJ197^2+CL197^2))</f>
        <v>1292.0825386367917</v>
      </c>
      <c r="CO197" s="4">
        <f t="shared" ref="CO197:CO260" si="7">SQRT((CG197+CH197+CI197)^2+3*(CK197^2+CM197^2))</f>
        <v>3403.099120926478</v>
      </c>
      <c r="CP197" s="4"/>
      <c r="CQ197" s="3">
        <f>MIN(Beams!$B$21:$B$22)/MAX(CN197:CP197)-1</f>
        <v>4.8769960231293803</v>
      </c>
    </row>
    <row r="198" spans="1:95" x14ac:dyDescent="0.55000000000000004">
      <c r="A198" s="1" t="s">
        <v>680</v>
      </c>
      <c r="B198" s="1" t="s">
        <v>875</v>
      </c>
      <c r="C198" s="1" t="s">
        <v>875</v>
      </c>
      <c r="D198" s="1" t="s">
        <v>94</v>
      </c>
      <c r="E198" s="2">
        <v>141.5</v>
      </c>
      <c r="F198" s="2">
        <v>41.6</v>
      </c>
      <c r="G198" s="3">
        <v>8.3699999999999992</v>
      </c>
      <c r="H198" s="11">
        <v>8.25</v>
      </c>
      <c r="I198" s="1" t="s">
        <v>98</v>
      </c>
      <c r="J198" s="1" t="s">
        <v>98</v>
      </c>
      <c r="K198" s="1" t="s">
        <v>98</v>
      </c>
      <c r="L198" s="2">
        <v>16.100000000000001</v>
      </c>
      <c r="M198" s="11">
        <v>16.125</v>
      </c>
      <c r="N198" s="11" t="s">
        <v>98</v>
      </c>
      <c r="O198" s="1" t="s">
        <v>98</v>
      </c>
      <c r="P198" s="1" t="s">
        <v>98</v>
      </c>
      <c r="Q198" s="3">
        <v>1.29</v>
      </c>
      <c r="R198" s="11">
        <v>1.3125</v>
      </c>
      <c r="S198" s="13">
        <v>0.6875</v>
      </c>
      <c r="T198" s="3">
        <v>2.0699999999999998</v>
      </c>
      <c r="U198" s="13">
        <v>2.0625</v>
      </c>
      <c r="V198" s="1" t="s">
        <v>98</v>
      </c>
      <c r="W198" s="1" t="s">
        <v>98</v>
      </c>
      <c r="X198" s="1" t="s">
        <v>98</v>
      </c>
      <c r="Y198" s="3">
        <v>2.67</v>
      </c>
      <c r="Z198" s="13">
        <v>3.375</v>
      </c>
      <c r="AA198" s="13" t="s">
        <v>98</v>
      </c>
      <c r="AB198" s="1" t="s">
        <v>98</v>
      </c>
      <c r="AC198" s="3">
        <v>1.86</v>
      </c>
      <c r="AD198" s="1" t="s">
        <v>98</v>
      </c>
      <c r="AE198" s="1" t="s">
        <v>98</v>
      </c>
      <c r="AF198" s="3">
        <v>1.29</v>
      </c>
      <c r="AG198" s="3">
        <v>3.89</v>
      </c>
      <c r="AH198" s="1" t="s">
        <v>98</v>
      </c>
      <c r="AI198" s="1" t="s">
        <v>98</v>
      </c>
      <c r="AJ198" s="1" t="s">
        <v>98</v>
      </c>
      <c r="AK198" s="1" t="s">
        <v>98</v>
      </c>
      <c r="AL198" s="3">
        <v>6.49</v>
      </c>
      <c r="AM198" s="1">
        <v>153</v>
      </c>
      <c r="AN198" s="2">
        <v>50.4</v>
      </c>
      <c r="AO198" s="2">
        <v>23.5</v>
      </c>
      <c r="AP198" s="3">
        <v>1.92</v>
      </c>
      <c r="AQ198" s="1">
        <v>722</v>
      </c>
      <c r="AR198" s="1">
        <v>137</v>
      </c>
      <c r="AS198" s="2">
        <v>89.7</v>
      </c>
      <c r="AT198" s="3">
        <v>4.17</v>
      </c>
      <c r="AU198" s="1" t="s">
        <v>98</v>
      </c>
      <c r="AV198" s="1" t="s">
        <v>98</v>
      </c>
      <c r="AW198" s="1" t="s">
        <v>98</v>
      </c>
      <c r="AX198" s="2">
        <v>51.8</v>
      </c>
      <c r="AY198" s="1">
        <v>281</v>
      </c>
      <c r="AZ198" s="1" t="s">
        <v>98</v>
      </c>
      <c r="BA198" s="1" t="s">
        <v>98</v>
      </c>
      <c r="BB198" s="1" t="s">
        <v>98</v>
      </c>
      <c r="BC198" s="1" t="s">
        <v>98</v>
      </c>
      <c r="BD198" s="1" t="s">
        <v>98</v>
      </c>
      <c r="BE198" s="1" t="s">
        <v>98</v>
      </c>
      <c r="BF198" s="1" t="s">
        <v>98</v>
      </c>
      <c r="BG198" s="3">
        <v>4.66</v>
      </c>
      <c r="BH198" s="14">
        <v>0.96899999999999997</v>
      </c>
      <c r="BI198" s="1" t="s">
        <v>98</v>
      </c>
      <c r="BJ198" s="4" t="s">
        <v>98</v>
      </c>
      <c r="BK198" s="4" t="s">
        <v>98</v>
      </c>
      <c r="BL198" s="4" t="s">
        <v>98</v>
      </c>
      <c r="BM198" s="4" t="s">
        <v>98</v>
      </c>
      <c r="BN198" s="4" t="s">
        <v>98</v>
      </c>
      <c r="BO198" s="4" t="s">
        <v>98</v>
      </c>
      <c r="BP198" s="4" t="s">
        <v>98</v>
      </c>
      <c r="BQ198" s="4" t="s">
        <v>98</v>
      </c>
      <c r="BR198" s="4" t="s">
        <v>98</v>
      </c>
      <c r="BS198" s="4" t="s">
        <v>98</v>
      </c>
      <c r="BT198" s="4" t="s">
        <v>98</v>
      </c>
      <c r="BU198" s="4" t="s">
        <v>98</v>
      </c>
      <c r="BV198" s="4" t="s">
        <v>98</v>
      </c>
      <c r="BW198" s="35" t="s">
        <v>98</v>
      </c>
      <c r="BX198" s="35" t="s">
        <v>98</v>
      </c>
      <c r="BY198" s="2">
        <v>31.8</v>
      </c>
      <c r="BZ198" s="1" t="s">
        <v>98</v>
      </c>
      <c r="CA198" s="2">
        <v>47.9</v>
      </c>
      <c r="CB198" s="2">
        <v>32.799999999999997</v>
      </c>
      <c r="CC198" s="2">
        <v>48.9</v>
      </c>
      <c r="CD198" s="1" t="s">
        <v>98</v>
      </c>
      <c r="CE198" s="11">
        <v>7.5</v>
      </c>
      <c r="CF198" s="3">
        <v>3</v>
      </c>
      <c r="CG198" s="4">
        <f>Beams!$B$11/F198</f>
        <v>270.19230769230768</v>
      </c>
      <c r="CH198" s="4">
        <f>Beams!$B$9/AO198</f>
        <v>478.29787234042556</v>
      </c>
      <c r="CI198" s="4">
        <f>Beams!$C$9/AS198</f>
        <v>125.30657748049052</v>
      </c>
      <c r="CJ198" s="4">
        <f>1.5*Beams!$B$8/(L198*T198)</f>
        <v>505.89612026284999</v>
      </c>
      <c r="CK198" s="45">
        <f xml:space="preserve"> 1.5*Beams!$C$8/((G198-T198)*Q198)</f>
        <v>2074.5662606127726</v>
      </c>
      <c r="CL198" s="4">
        <f>Beams!$B$12*T198/AX198</f>
        <v>449.16602316602319</v>
      </c>
      <c r="CM198" s="4">
        <f>Beams!$B$12*Q198/AX198</f>
        <v>279.91505791505796</v>
      </c>
      <c r="CN198" s="4">
        <f t="shared" si="6"/>
        <v>1461.6989348124932</v>
      </c>
      <c r="CO198" s="4">
        <f t="shared" si="7"/>
        <v>3729.6184257108634</v>
      </c>
      <c r="CP198" s="4"/>
      <c r="CQ198" s="3">
        <f>MIN(Beams!$B$21:$B$22)/MAX(CN198:CP198)-1</f>
        <v>4.3624788697219099</v>
      </c>
    </row>
    <row r="199" spans="1:95" x14ac:dyDescent="0.55000000000000004">
      <c r="A199" s="1" t="s">
        <v>680</v>
      </c>
      <c r="B199" s="1" t="s">
        <v>876</v>
      </c>
      <c r="C199" s="1" t="s">
        <v>876</v>
      </c>
      <c r="D199" s="1" t="s">
        <v>100</v>
      </c>
      <c r="E199" s="2">
        <v>128.5</v>
      </c>
      <c r="F199" s="2">
        <v>37.799999999999997</v>
      </c>
      <c r="G199" s="3">
        <v>8.19</v>
      </c>
      <c r="H199" s="11">
        <v>8.125</v>
      </c>
      <c r="I199" s="1" t="s">
        <v>98</v>
      </c>
      <c r="J199" s="1" t="s">
        <v>98</v>
      </c>
      <c r="K199" s="1" t="s">
        <v>98</v>
      </c>
      <c r="L199" s="2">
        <v>16</v>
      </c>
      <c r="M199" s="11">
        <v>16</v>
      </c>
      <c r="N199" s="11" t="s">
        <v>98</v>
      </c>
      <c r="O199" s="1" t="s">
        <v>98</v>
      </c>
      <c r="P199" s="1" t="s">
        <v>98</v>
      </c>
      <c r="Q199" s="3">
        <v>1.18</v>
      </c>
      <c r="R199" s="11">
        <v>1.1875</v>
      </c>
      <c r="S199" s="13">
        <v>0.625</v>
      </c>
      <c r="T199" s="3">
        <v>1.89</v>
      </c>
      <c r="U199" s="13">
        <v>1.875</v>
      </c>
      <c r="V199" s="1" t="s">
        <v>98</v>
      </c>
      <c r="W199" s="1" t="s">
        <v>98</v>
      </c>
      <c r="X199" s="1" t="s">
        <v>98</v>
      </c>
      <c r="Y199" s="3">
        <v>2.4900000000000002</v>
      </c>
      <c r="Z199" s="13">
        <v>3.1875</v>
      </c>
      <c r="AA199" s="13" t="s">
        <v>98</v>
      </c>
      <c r="AB199" s="1" t="s">
        <v>98</v>
      </c>
      <c r="AC199" s="3">
        <v>1.75</v>
      </c>
      <c r="AD199" s="1" t="s">
        <v>98</v>
      </c>
      <c r="AE199" s="1" t="s">
        <v>98</v>
      </c>
      <c r="AF199" s="3">
        <v>1.18</v>
      </c>
      <c r="AG199" s="3">
        <v>4.2300000000000004</v>
      </c>
      <c r="AH199" s="1" t="s">
        <v>98</v>
      </c>
      <c r="AI199" s="1" t="s">
        <v>98</v>
      </c>
      <c r="AJ199" s="1" t="s">
        <v>98</v>
      </c>
      <c r="AK199" s="1" t="s">
        <v>98</v>
      </c>
      <c r="AL199" s="3">
        <v>6.94</v>
      </c>
      <c r="AM199" s="1">
        <v>133</v>
      </c>
      <c r="AN199" s="2">
        <v>43.9</v>
      </c>
      <c r="AO199" s="2">
        <v>20.7</v>
      </c>
      <c r="AP199" s="3">
        <v>1.88</v>
      </c>
      <c r="AQ199" s="1">
        <v>645</v>
      </c>
      <c r="AR199" s="1">
        <v>123</v>
      </c>
      <c r="AS199" s="2">
        <v>80.7</v>
      </c>
      <c r="AT199" s="3">
        <v>4.13</v>
      </c>
      <c r="AU199" s="1" t="s">
        <v>98</v>
      </c>
      <c r="AV199" s="1" t="s">
        <v>98</v>
      </c>
      <c r="AW199" s="1" t="s">
        <v>98</v>
      </c>
      <c r="AX199" s="2">
        <v>39.299999999999997</v>
      </c>
      <c r="AY199" s="1">
        <v>209</v>
      </c>
      <c r="AZ199" s="1" t="s">
        <v>98</v>
      </c>
      <c r="BA199" s="1" t="s">
        <v>98</v>
      </c>
      <c r="BB199" s="1" t="s">
        <v>98</v>
      </c>
      <c r="BC199" s="1" t="s">
        <v>98</v>
      </c>
      <c r="BD199" s="1" t="s">
        <v>98</v>
      </c>
      <c r="BE199" s="1" t="s">
        <v>98</v>
      </c>
      <c r="BF199" s="1" t="s">
        <v>98</v>
      </c>
      <c r="BG199" s="3">
        <v>4.6100000000000003</v>
      </c>
      <c r="BH199" s="14">
        <v>0.96899999999999997</v>
      </c>
      <c r="BI199" s="1" t="s">
        <v>98</v>
      </c>
      <c r="BJ199" s="4" t="s">
        <v>98</v>
      </c>
      <c r="BK199" s="4" t="s">
        <v>98</v>
      </c>
      <c r="BL199" s="4" t="s">
        <v>98</v>
      </c>
      <c r="BM199" s="4" t="s">
        <v>98</v>
      </c>
      <c r="BN199" s="4" t="s">
        <v>98</v>
      </c>
      <c r="BO199" s="4" t="s">
        <v>98</v>
      </c>
      <c r="BP199" s="4" t="s">
        <v>98</v>
      </c>
      <c r="BQ199" s="4" t="s">
        <v>98</v>
      </c>
      <c r="BR199" s="4" t="s">
        <v>98</v>
      </c>
      <c r="BS199" s="4" t="s">
        <v>98</v>
      </c>
      <c r="BT199" s="4" t="s">
        <v>98</v>
      </c>
      <c r="BU199" s="4" t="s">
        <v>98</v>
      </c>
      <c r="BV199" s="4" t="s">
        <v>98</v>
      </c>
      <c r="BW199" s="35" t="s">
        <v>98</v>
      </c>
      <c r="BX199" s="35" t="s">
        <v>98</v>
      </c>
      <c r="BY199" s="2">
        <v>31.4</v>
      </c>
      <c r="BZ199" s="1" t="s">
        <v>98</v>
      </c>
      <c r="CA199" s="2">
        <v>47.4</v>
      </c>
      <c r="CB199" s="2">
        <v>32.4</v>
      </c>
      <c r="CC199" s="2">
        <v>48.4</v>
      </c>
      <c r="CD199" s="1" t="s">
        <v>98</v>
      </c>
      <c r="CE199" s="11">
        <v>7.5</v>
      </c>
      <c r="CF199" s="3">
        <v>3</v>
      </c>
      <c r="CG199" s="4">
        <f>Beams!$B$11/F199</f>
        <v>297.35449735449737</v>
      </c>
      <c r="CH199" s="4">
        <f>Beams!$B$9/AO199</f>
        <v>542.99516908212559</v>
      </c>
      <c r="CI199" s="4">
        <f>Beams!$C$9/AS199</f>
        <v>139.2812887236679</v>
      </c>
      <c r="CJ199" s="4">
        <f>1.5*Beams!$B$8/(L199*T199)</f>
        <v>557.53968253968253</v>
      </c>
      <c r="CK199" s="45">
        <f xml:space="preserve"> 1.5*Beams!$C$8/((G199-T199)*Q199)</f>
        <v>2267.9580306698954</v>
      </c>
      <c r="CL199" s="4">
        <f>Beams!$B$12*T199/AX199</f>
        <v>540.54961832061065</v>
      </c>
      <c r="CM199" s="4">
        <f>Beams!$B$12*Q199/AX199</f>
        <v>337.48600508905849</v>
      </c>
      <c r="CN199" s="4">
        <f t="shared" si="6"/>
        <v>1663.9741496571658</v>
      </c>
      <c r="CO199" s="4">
        <f t="shared" si="7"/>
        <v>4090.5095166545443</v>
      </c>
      <c r="CP199" s="4"/>
      <c r="CQ199" s="3">
        <f>MIN(Beams!$B$21:$B$22)/MAX(CN199:CP199)-1</f>
        <v>3.8893664514334532</v>
      </c>
    </row>
    <row r="200" spans="1:95" x14ac:dyDescent="0.55000000000000004">
      <c r="A200" s="1" t="s">
        <v>680</v>
      </c>
      <c r="B200" s="1" t="s">
        <v>877</v>
      </c>
      <c r="C200" s="1" t="s">
        <v>877</v>
      </c>
      <c r="D200" s="1" t="s">
        <v>100</v>
      </c>
      <c r="E200" s="2">
        <v>116.5</v>
      </c>
      <c r="F200" s="2">
        <v>34.200000000000003</v>
      </c>
      <c r="G200" s="3">
        <v>8.02</v>
      </c>
      <c r="H200" s="11">
        <v>8</v>
      </c>
      <c r="I200" s="1" t="s">
        <v>98</v>
      </c>
      <c r="J200" s="1" t="s">
        <v>98</v>
      </c>
      <c r="K200" s="1" t="s">
        <v>98</v>
      </c>
      <c r="L200" s="2">
        <v>15.9</v>
      </c>
      <c r="M200" s="11">
        <v>15.875</v>
      </c>
      <c r="N200" s="11" t="s">
        <v>98</v>
      </c>
      <c r="O200" s="1" t="s">
        <v>98</v>
      </c>
      <c r="P200" s="1" t="s">
        <v>98</v>
      </c>
      <c r="Q200" s="3">
        <v>1.07</v>
      </c>
      <c r="R200" s="11">
        <v>1.0625</v>
      </c>
      <c r="S200" s="13">
        <v>0.5625</v>
      </c>
      <c r="T200" s="3">
        <v>1.72</v>
      </c>
      <c r="U200" s="13">
        <v>1.75</v>
      </c>
      <c r="V200" s="1" t="s">
        <v>98</v>
      </c>
      <c r="W200" s="1" t="s">
        <v>98</v>
      </c>
      <c r="X200" s="1" t="s">
        <v>98</v>
      </c>
      <c r="Y200" s="3">
        <v>2.3199999999999998</v>
      </c>
      <c r="Z200" s="13">
        <v>3</v>
      </c>
      <c r="AA200" s="13" t="s">
        <v>98</v>
      </c>
      <c r="AB200" s="1" t="s">
        <v>98</v>
      </c>
      <c r="AC200" s="3">
        <v>1.65</v>
      </c>
      <c r="AD200" s="1" t="s">
        <v>98</v>
      </c>
      <c r="AE200" s="1" t="s">
        <v>98</v>
      </c>
      <c r="AF200" s="3">
        <v>1.08</v>
      </c>
      <c r="AG200" s="3">
        <v>4.62</v>
      </c>
      <c r="AH200" s="1" t="s">
        <v>98</v>
      </c>
      <c r="AI200" s="1" t="s">
        <v>98</v>
      </c>
      <c r="AJ200" s="1" t="s">
        <v>98</v>
      </c>
      <c r="AK200" s="1" t="s">
        <v>98</v>
      </c>
      <c r="AL200" s="3">
        <v>7.5</v>
      </c>
      <c r="AM200" s="1">
        <v>116</v>
      </c>
      <c r="AN200" s="2">
        <v>38.200000000000003</v>
      </c>
      <c r="AO200" s="2">
        <v>18.2</v>
      </c>
      <c r="AP200" s="3">
        <v>1.84</v>
      </c>
      <c r="AQ200" s="1">
        <v>576</v>
      </c>
      <c r="AR200" s="1">
        <v>110</v>
      </c>
      <c r="AS200" s="2">
        <v>72.5</v>
      </c>
      <c r="AT200" s="3">
        <v>4.0999999999999996</v>
      </c>
      <c r="AU200" s="1" t="s">
        <v>98</v>
      </c>
      <c r="AV200" s="1" t="s">
        <v>98</v>
      </c>
      <c r="AW200" s="1" t="s">
        <v>98</v>
      </c>
      <c r="AX200" s="2">
        <v>29.6</v>
      </c>
      <c r="AY200" s="1">
        <v>154</v>
      </c>
      <c r="AZ200" s="1" t="s">
        <v>98</v>
      </c>
      <c r="BA200" s="1" t="s">
        <v>98</v>
      </c>
      <c r="BB200" s="1" t="s">
        <v>98</v>
      </c>
      <c r="BC200" s="1" t="s">
        <v>98</v>
      </c>
      <c r="BD200" s="1" t="s">
        <v>98</v>
      </c>
      <c r="BE200" s="1" t="s">
        <v>98</v>
      </c>
      <c r="BF200" s="1" t="s">
        <v>98</v>
      </c>
      <c r="BG200" s="3">
        <v>4.57</v>
      </c>
      <c r="BH200" s="14">
        <v>0.97</v>
      </c>
      <c r="BI200" s="1" t="s">
        <v>98</v>
      </c>
      <c r="BJ200" s="4" t="s">
        <v>98</v>
      </c>
      <c r="BK200" s="4" t="s">
        <v>98</v>
      </c>
      <c r="BL200" s="4" t="s">
        <v>98</v>
      </c>
      <c r="BM200" s="4" t="s">
        <v>98</v>
      </c>
      <c r="BN200" s="4" t="s">
        <v>98</v>
      </c>
      <c r="BO200" s="4" t="s">
        <v>98</v>
      </c>
      <c r="BP200" s="4" t="s">
        <v>98</v>
      </c>
      <c r="BQ200" s="4" t="s">
        <v>98</v>
      </c>
      <c r="BR200" s="4" t="s">
        <v>98</v>
      </c>
      <c r="BS200" s="4" t="s">
        <v>98</v>
      </c>
      <c r="BT200" s="4" t="s">
        <v>98</v>
      </c>
      <c r="BU200" s="4" t="s">
        <v>98</v>
      </c>
      <c r="BV200" s="4" t="s">
        <v>98</v>
      </c>
      <c r="BW200" s="35" t="s">
        <v>98</v>
      </c>
      <c r="BX200" s="35" t="s">
        <v>98</v>
      </c>
      <c r="BY200" s="2">
        <v>30.9</v>
      </c>
      <c r="BZ200" s="1" t="s">
        <v>98</v>
      </c>
      <c r="CA200" s="2">
        <v>46.8</v>
      </c>
      <c r="CB200" s="2">
        <v>31.9</v>
      </c>
      <c r="CC200" s="2">
        <v>47.8</v>
      </c>
      <c r="CD200" s="1" t="s">
        <v>98</v>
      </c>
      <c r="CE200" s="11">
        <v>7.5</v>
      </c>
      <c r="CF200" s="3">
        <v>3</v>
      </c>
      <c r="CG200" s="4">
        <f>Beams!$B$11/F200</f>
        <v>328.65497076023388</v>
      </c>
      <c r="CH200" s="4">
        <f>Beams!$B$9/AO200</f>
        <v>617.58241758241763</v>
      </c>
      <c r="CI200" s="4">
        <f>Beams!$C$9/AS200</f>
        <v>155.0344827586207</v>
      </c>
      <c r="CJ200" s="4">
        <f>1.5*Beams!$B$8/(L200*T200)</f>
        <v>616.49846423870122</v>
      </c>
      <c r="CK200" s="45">
        <f xml:space="preserve"> 1.5*Beams!$C$8/((G200-T200)*Q200)</f>
        <v>2501.1125945705385</v>
      </c>
      <c r="CL200" s="4">
        <f>Beams!$B$12*T200/AX200</f>
        <v>653.1351351351351</v>
      </c>
      <c r="CM200" s="4">
        <f>Beams!$B$12*Q200/AX200</f>
        <v>406.31081081081084</v>
      </c>
      <c r="CN200" s="4">
        <f t="shared" si="6"/>
        <v>1905.9819824827573</v>
      </c>
      <c r="CO200" s="4">
        <f t="shared" si="7"/>
        <v>4524.9041748066029</v>
      </c>
      <c r="CP200" s="4"/>
      <c r="CQ200" s="3">
        <f>MIN(Beams!$B$21:$B$22)/MAX(CN200:CP200)-1</f>
        <v>3.4199831040300008</v>
      </c>
    </row>
    <row r="201" spans="1:95" x14ac:dyDescent="0.55000000000000004">
      <c r="A201" s="1" t="s">
        <v>680</v>
      </c>
      <c r="B201" s="1" t="s">
        <v>878</v>
      </c>
      <c r="C201" s="1" t="s">
        <v>878</v>
      </c>
      <c r="D201" s="1" t="s">
        <v>100</v>
      </c>
      <c r="E201" s="2">
        <v>105.5</v>
      </c>
      <c r="F201" s="2">
        <v>31</v>
      </c>
      <c r="G201" s="3">
        <v>7.86</v>
      </c>
      <c r="H201" s="11">
        <v>7.75</v>
      </c>
      <c r="I201" s="1" t="s">
        <v>98</v>
      </c>
      <c r="J201" s="1" t="s">
        <v>98</v>
      </c>
      <c r="K201" s="1" t="s">
        <v>98</v>
      </c>
      <c r="L201" s="2">
        <v>15.8</v>
      </c>
      <c r="M201" s="11">
        <v>15.75</v>
      </c>
      <c r="N201" s="11" t="s">
        <v>98</v>
      </c>
      <c r="O201" s="1" t="s">
        <v>98</v>
      </c>
      <c r="P201" s="1" t="s">
        <v>98</v>
      </c>
      <c r="Q201" s="14">
        <v>0.98</v>
      </c>
      <c r="R201" s="11">
        <v>1</v>
      </c>
      <c r="S201" s="13">
        <v>0.5</v>
      </c>
      <c r="T201" s="3">
        <v>1.56</v>
      </c>
      <c r="U201" s="13">
        <v>1.5625</v>
      </c>
      <c r="V201" s="1" t="s">
        <v>98</v>
      </c>
      <c r="W201" s="1" t="s">
        <v>98</v>
      </c>
      <c r="X201" s="1" t="s">
        <v>98</v>
      </c>
      <c r="Y201" s="3">
        <v>2.16</v>
      </c>
      <c r="Z201" s="13">
        <v>2.875</v>
      </c>
      <c r="AA201" s="13" t="s">
        <v>98</v>
      </c>
      <c r="AB201" s="1" t="s">
        <v>98</v>
      </c>
      <c r="AC201" s="3">
        <v>1.57</v>
      </c>
      <c r="AD201" s="1" t="s">
        <v>98</v>
      </c>
      <c r="AE201" s="1" t="s">
        <v>98</v>
      </c>
      <c r="AF201" s="14">
        <v>0.98</v>
      </c>
      <c r="AG201" s="3">
        <v>5.0599999999999996</v>
      </c>
      <c r="AH201" s="1" t="s">
        <v>98</v>
      </c>
      <c r="AI201" s="1" t="s">
        <v>98</v>
      </c>
      <c r="AJ201" s="1" t="s">
        <v>98</v>
      </c>
      <c r="AK201" s="1" t="s">
        <v>98</v>
      </c>
      <c r="AL201" s="3">
        <v>8.02</v>
      </c>
      <c r="AM201" s="1">
        <v>102</v>
      </c>
      <c r="AN201" s="2">
        <v>33.4</v>
      </c>
      <c r="AO201" s="2">
        <v>16.2</v>
      </c>
      <c r="AP201" s="3">
        <v>1.81</v>
      </c>
      <c r="AQ201" s="1">
        <v>513</v>
      </c>
      <c r="AR201" s="2">
        <v>98.9</v>
      </c>
      <c r="AS201" s="2">
        <v>65</v>
      </c>
      <c r="AT201" s="3">
        <v>4.07</v>
      </c>
      <c r="AU201" s="1" t="s">
        <v>98</v>
      </c>
      <c r="AV201" s="1" t="s">
        <v>98</v>
      </c>
      <c r="AW201" s="1" t="s">
        <v>98</v>
      </c>
      <c r="AX201" s="2">
        <v>22.2</v>
      </c>
      <c r="AY201" s="1">
        <v>113</v>
      </c>
      <c r="AZ201" s="1" t="s">
        <v>98</v>
      </c>
      <c r="BA201" s="1" t="s">
        <v>98</v>
      </c>
      <c r="BB201" s="1" t="s">
        <v>98</v>
      </c>
      <c r="BC201" s="1" t="s">
        <v>98</v>
      </c>
      <c r="BD201" s="1" t="s">
        <v>98</v>
      </c>
      <c r="BE201" s="1" t="s">
        <v>98</v>
      </c>
      <c r="BF201" s="1" t="s">
        <v>98</v>
      </c>
      <c r="BG201" s="3">
        <v>4.5199999999999996</v>
      </c>
      <c r="BH201" s="14">
        <v>0.97</v>
      </c>
      <c r="BI201" s="1" t="s">
        <v>98</v>
      </c>
      <c r="BJ201" s="4" t="s">
        <v>98</v>
      </c>
      <c r="BK201" s="4" t="s">
        <v>98</v>
      </c>
      <c r="BL201" s="4" t="s">
        <v>98</v>
      </c>
      <c r="BM201" s="4" t="s">
        <v>98</v>
      </c>
      <c r="BN201" s="4" t="s">
        <v>98</v>
      </c>
      <c r="BO201" s="4" t="s">
        <v>98</v>
      </c>
      <c r="BP201" s="4" t="s">
        <v>98</v>
      </c>
      <c r="BQ201" s="4" t="s">
        <v>98</v>
      </c>
      <c r="BR201" s="4" t="s">
        <v>98</v>
      </c>
      <c r="BS201" s="4" t="s">
        <v>98</v>
      </c>
      <c r="BT201" s="4" t="s">
        <v>98</v>
      </c>
      <c r="BU201" s="4" t="s">
        <v>98</v>
      </c>
      <c r="BV201" s="4" t="s">
        <v>98</v>
      </c>
      <c r="BW201" s="35" t="s">
        <v>98</v>
      </c>
      <c r="BX201" s="35" t="s">
        <v>98</v>
      </c>
      <c r="BY201" s="2">
        <v>30.5</v>
      </c>
      <c r="BZ201" s="1" t="s">
        <v>98</v>
      </c>
      <c r="CA201" s="2">
        <v>46.3</v>
      </c>
      <c r="CB201" s="2">
        <v>31.5</v>
      </c>
      <c r="CC201" s="2">
        <v>47.3</v>
      </c>
      <c r="CD201" s="1" t="s">
        <v>98</v>
      </c>
      <c r="CE201" s="11">
        <v>7.5</v>
      </c>
      <c r="CF201" s="3">
        <v>3</v>
      </c>
      <c r="CG201" s="4">
        <f>Beams!$B$11/F201</f>
        <v>362.58064516129031</v>
      </c>
      <c r="CH201" s="4">
        <f>Beams!$B$9/AO201</f>
        <v>693.82716049382714</v>
      </c>
      <c r="CI201" s="4">
        <f>Beams!$C$9/AS201</f>
        <v>172.92307692307693</v>
      </c>
      <c r="CJ201" s="4">
        <f>1.5*Beams!$B$8/(L201*T201)</f>
        <v>684.03115871470288</v>
      </c>
      <c r="CK201" s="45">
        <f xml:space="preserve"> 1.5*Beams!$C$8/((G201-T201)*Q201)</f>
        <v>2730.8066083576286</v>
      </c>
      <c r="CL201" s="4">
        <f>Beams!$B$12*T201/AX201</f>
        <v>789.83783783783792</v>
      </c>
      <c r="CM201" s="4">
        <f>Beams!$B$12*Q201/AX201</f>
        <v>496.18018018018017</v>
      </c>
      <c r="CN201" s="4">
        <f t="shared" si="6"/>
        <v>2187.8029452807837</v>
      </c>
      <c r="CO201" s="4">
        <f t="shared" si="7"/>
        <v>4962.0311294086496</v>
      </c>
      <c r="CP201" s="4"/>
      <c r="CQ201" s="3">
        <f>MIN(Beams!$B$21:$B$22)/MAX(CN201:CP201)-1</f>
        <v>3.0306075230897438</v>
      </c>
    </row>
    <row r="202" spans="1:95" x14ac:dyDescent="0.55000000000000004">
      <c r="A202" s="1" t="s">
        <v>680</v>
      </c>
      <c r="B202" s="1" t="s">
        <v>879</v>
      </c>
      <c r="C202" s="1" t="s">
        <v>879</v>
      </c>
      <c r="D202" s="1" t="s">
        <v>100</v>
      </c>
      <c r="E202" s="2">
        <v>96.5</v>
      </c>
      <c r="F202" s="2">
        <v>28.4</v>
      </c>
      <c r="G202" s="3">
        <v>7.74</v>
      </c>
      <c r="H202" s="11">
        <v>7.625</v>
      </c>
      <c r="I202" s="1" t="s">
        <v>98</v>
      </c>
      <c r="J202" s="1" t="s">
        <v>98</v>
      </c>
      <c r="K202" s="1" t="s">
        <v>98</v>
      </c>
      <c r="L202" s="2">
        <v>15.7</v>
      </c>
      <c r="M202" s="11">
        <v>15.75</v>
      </c>
      <c r="N202" s="11" t="s">
        <v>98</v>
      </c>
      <c r="O202" s="1" t="s">
        <v>98</v>
      </c>
      <c r="P202" s="1" t="s">
        <v>98</v>
      </c>
      <c r="Q202" s="14">
        <v>0.89</v>
      </c>
      <c r="R202" s="11">
        <v>0.875</v>
      </c>
      <c r="S202" s="13">
        <v>0.4375</v>
      </c>
      <c r="T202" s="3">
        <v>1.44</v>
      </c>
      <c r="U202" s="13">
        <v>1.4375</v>
      </c>
      <c r="V202" s="1" t="s">
        <v>98</v>
      </c>
      <c r="W202" s="1" t="s">
        <v>98</v>
      </c>
      <c r="X202" s="1" t="s">
        <v>98</v>
      </c>
      <c r="Y202" s="3">
        <v>2.04</v>
      </c>
      <c r="Z202" s="13">
        <v>2.75</v>
      </c>
      <c r="AA202" s="13" t="s">
        <v>98</v>
      </c>
      <c r="AB202" s="1" t="s">
        <v>98</v>
      </c>
      <c r="AC202" s="3">
        <v>1.49</v>
      </c>
      <c r="AD202" s="1" t="s">
        <v>98</v>
      </c>
      <c r="AE202" s="1" t="s">
        <v>98</v>
      </c>
      <c r="AF202" s="14">
        <v>0.90300000000000002</v>
      </c>
      <c r="AG202" s="3">
        <v>5.45</v>
      </c>
      <c r="AH202" s="1" t="s">
        <v>98</v>
      </c>
      <c r="AI202" s="1" t="s">
        <v>98</v>
      </c>
      <c r="AJ202" s="1" t="s">
        <v>98</v>
      </c>
      <c r="AK202" s="1" t="s">
        <v>98</v>
      </c>
      <c r="AL202" s="3">
        <v>8.6999999999999993</v>
      </c>
      <c r="AM202" s="2">
        <v>89.8</v>
      </c>
      <c r="AN202" s="2">
        <v>29.4</v>
      </c>
      <c r="AO202" s="2">
        <v>14.4</v>
      </c>
      <c r="AP202" s="3">
        <v>1.78</v>
      </c>
      <c r="AQ202" s="1">
        <v>466</v>
      </c>
      <c r="AR202" s="2">
        <v>90.1</v>
      </c>
      <c r="AS202" s="2">
        <v>59.3</v>
      </c>
      <c r="AT202" s="3">
        <v>4.05</v>
      </c>
      <c r="AU202" s="1" t="s">
        <v>98</v>
      </c>
      <c r="AV202" s="1" t="s">
        <v>98</v>
      </c>
      <c r="AW202" s="1" t="s">
        <v>98</v>
      </c>
      <c r="AX202" s="2">
        <v>17.3</v>
      </c>
      <c r="AY202" s="2">
        <v>87.2</v>
      </c>
      <c r="AZ202" s="1" t="s">
        <v>98</v>
      </c>
      <c r="BA202" s="1" t="s">
        <v>98</v>
      </c>
      <c r="BB202" s="1" t="s">
        <v>98</v>
      </c>
      <c r="BC202" s="1" t="s">
        <v>98</v>
      </c>
      <c r="BD202" s="1" t="s">
        <v>98</v>
      </c>
      <c r="BE202" s="1" t="s">
        <v>98</v>
      </c>
      <c r="BF202" s="1" t="s">
        <v>98</v>
      </c>
      <c r="BG202" s="3">
        <v>4.49</v>
      </c>
      <c r="BH202" s="14">
        <v>0.97099999999999997</v>
      </c>
      <c r="BI202" s="1" t="s">
        <v>98</v>
      </c>
      <c r="BJ202" s="4" t="s">
        <v>98</v>
      </c>
      <c r="BK202" s="4" t="s">
        <v>98</v>
      </c>
      <c r="BL202" s="4" t="s">
        <v>98</v>
      </c>
      <c r="BM202" s="4" t="s">
        <v>98</v>
      </c>
      <c r="BN202" s="4" t="s">
        <v>98</v>
      </c>
      <c r="BO202" s="4" t="s">
        <v>98</v>
      </c>
      <c r="BP202" s="4" t="s">
        <v>98</v>
      </c>
      <c r="BQ202" s="4" t="s">
        <v>98</v>
      </c>
      <c r="BR202" s="4" t="s">
        <v>98</v>
      </c>
      <c r="BS202" s="4" t="s">
        <v>98</v>
      </c>
      <c r="BT202" s="4" t="s">
        <v>98</v>
      </c>
      <c r="BU202" s="4" t="s">
        <v>98</v>
      </c>
      <c r="BV202" s="4" t="s">
        <v>98</v>
      </c>
      <c r="BW202" s="35" t="s">
        <v>98</v>
      </c>
      <c r="BX202" s="35" t="s">
        <v>98</v>
      </c>
      <c r="BY202" s="2">
        <v>30.2</v>
      </c>
      <c r="BZ202" s="1" t="s">
        <v>98</v>
      </c>
      <c r="CA202" s="2">
        <v>45.9</v>
      </c>
      <c r="CB202" s="2">
        <v>31.2</v>
      </c>
      <c r="CC202" s="2">
        <v>46.9</v>
      </c>
      <c r="CD202" s="1" t="s">
        <v>98</v>
      </c>
      <c r="CE202" s="11">
        <v>7.5</v>
      </c>
      <c r="CF202" s="3">
        <v>3</v>
      </c>
      <c r="CG202" s="4">
        <f>Beams!$B$11/F202</f>
        <v>395.77464788732397</v>
      </c>
      <c r="CH202" s="4">
        <f>Beams!$B$9/AO202</f>
        <v>780.55555555555554</v>
      </c>
      <c r="CI202" s="4">
        <f>Beams!$C$9/AS202</f>
        <v>189.54468802698145</v>
      </c>
      <c r="CJ202" s="4">
        <f>1.5*Beams!$B$8/(L202*T202)</f>
        <v>745.7537154989385</v>
      </c>
      <c r="CK202" s="45">
        <f xml:space="preserve"> 1.5*Beams!$C$8/((G202-T202)*Q202)</f>
        <v>3006.9555912252536</v>
      </c>
      <c r="CL202" s="4">
        <f>Beams!$B$12*T202/AX202</f>
        <v>935.58381502890165</v>
      </c>
      <c r="CM202" s="4">
        <f>Beams!$B$12*Q202/AX202</f>
        <v>578.24277456647394</v>
      </c>
      <c r="CN202" s="4">
        <f t="shared" si="6"/>
        <v>2481.9369968879796</v>
      </c>
      <c r="CO202" s="4">
        <f t="shared" si="7"/>
        <v>5476.6827661427724</v>
      </c>
      <c r="CP202" s="4"/>
      <c r="CQ202" s="3">
        <f>MIN(Beams!$B$21:$B$22)/MAX(CN202:CP202)-1</f>
        <v>2.6518456251732103</v>
      </c>
    </row>
    <row r="203" spans="1:95" x14ac:dyDescent="0.55000000000000004">
      <c r="A203" s="1" t="s">
        <v>680</v>
      </c>
      <c r="B203" s="1" t="s">
        <v>880</v>
      </c>
      <c r="C203" s="1" t="s">
        <v>880</v>
      </c>
      <c r="D203" s="1" t="s">
        <v>100</v>
      </c>
      <c r="E203" s="2">
        <v>88</v>
      </c>
      <c r="F203" s="2">
        <v>25.9</v>
      </c>
      <c r="G203" s="3">
        <v>7.61</v>
      </c>
      <c r="H203" s="11">
        <v>7.5</v>
      </c>
      <c r="I203" s="1" t="s">
        <v>98</v>
      </c>
      <c r="J203" s="1" t="s">
        <v>98</v>
      </c>
      <c r="K203" s="1" t="s">
        <v>98</v>
      </c>
      <c r="L203" s="2">
        <v>15.7</v>
      </c>
      <c r="M203" s="11">
        <v>15.625</v>
      </c>
      <c r="N203" s="11" t="s">
        <v>98</v>
      </c>
      <c r="O203" s="1" t="s">
        <v>98</v>
      </c>
      <c r="P203" s="1" t="s">
        <v>98</v>
      </c>
      <c r="Q203" s="14">
        <v>0.83</v>
      </c>
      <c r="R203" s="11">
        <v>0.8125</v>
      </c>
      <c r="S203" s="13">
        <v>0.4375</v>
      </c>
      <c r="T203" s="3">
        <v>1.31</v>
      </c>
      <c r="U203" s="13">
        <v>1.3125</v>
      </c>
      <c r="V203" s="1" t="s">
        <v>98</v>
      </c>
      <c r="W203" s="1" t="s">
        <v>98</v>
      </c>
      <c r="X203" s="1" t="s">
        <v>98</v>
      </c>
      <c r="Y203" s="3">
        <v>1.91</v>
      </c>
      <c r="Z203" s="13">
        <v>2.625</v>
      </c>
      <c r="AA203" s="13" t="s">
        <v>98</v>
      </c>
      <c r="AB203" s="1" t="s">
        <v>98</v>
      </c>
      <c r="AC203" s="3">
        <v>1.43</v>
      </c>
      <c r="AD203" s="1" t="s">
        <v>98</v>
      </c>
      <c r="AE203" s="1" t="s">
        <v>98</v>
      </c>
      <c r="AF203" s="14">
        <v>0.82699999999999996</v>
      </c>
      <c r="AG203" s="3">
        <v>5.97</v>
      </c>
      <c r="AH203" s="1" t="s">
        <v>98</v>
      </c>
      <c r="AI203" s="1" t="s">
        <v>98</v>
      </c>
      <c r="AJ203" s="1" t="s">
        <v>98</v>
      </c>
      <c r="AK203" s="1" t="s">
        <v>98</v>
      </c>
      <c r="AL203" s="3">
        <v>9.17</v>
      </c>
      <c r="AM203" s="2">
        <v>80.5</v>
      </c>
      <c r="AN203" s="2">
        <v>26.3</v>
      </c>
      <c r="AO203" s="2">
        <v>13</v>
      </c>
      <c r="AP203" s="3">
        <v>1.76</v>
      </c>
      <c r="AQ203" s="1">
        <v>419</v>
      </c>
      <c r="AR203" s="2">
        <v>81.3</v>
      </c>
      <c r="AS203" s="2">
        <v>53.5</v>
      </c>
      <c r="AT203" s="3">
        <v>4.0199999999999996</v>
      </c>
      <c r="AU203" s="1" t="s">
        <v>98</v>
      </c>
      <c r="AV203" s="1" t="s">
        <v>98</v>
      </c>
      <c r="AW203" s="1" t="s">
        <v>98</v>
      </c>
      <c r="AX203" s="2">
        <v>13.2</v>
      </c>
      <c r="AY203" s="2">
        <v>65.2</v>
      </c>
      <c r="AZ203" s="1" t="s">
        <v>98</v>
      </c>
      <c r="BA203" s="1" t="s">
        <v>98</v>
      </c>
      <c r="BB203" s="1" t="s">
        <v>98</v>
      </c>
      <c r="BC203" s="1" t="s">
        <v>98</v>
      </c>
      <c r="BD203" s="1" t="s">
        <v>98</v>
      </c>
      <c r="BE203" s="1" t="s">
        <v>98</v>
      </c>
      <c r="BF203" s="1" t="s">
        <v>98</v>
      </c>
      <c r="BG203" s="3">
        <v>4.46</v>
      </c>
      <c r="BH203" s="14">
        <v>0.97</v>
      </c>
      <c r="BI203" s="1" t="s">
        <v>98</v>
      </c>
      <c r="BJ203" s="4" t="s">
        <v>98</v>
      </c>
      <c r="BK203" s="4" t="s">
        <v>98</v>
      </c>
      <c r="BL203" s="4" t="s">
        <v>98</v>
      </c>
      <c r="BM203" s="4" t="s">
        <v>98</v>
      </c>
      <c r="BN203" s="4" t="s">
        <v>98</v>
      </c>
      <c r="BO203" s="4" t="s">
        <v>98</v>
      </c>
      <c r="BP203" s="4" t="s">
        <v>98</v>
      </c>
      <c r="BQ203" s="4" t="s">
        <v>98</v>
      </c>
      <c r="BR203" s="4" t="s">
        <v>98</v>
      </c>
      <c r="BS203" s="4" t="s">
        <v>98</v>
      </c>
      <c r="BT203" s="4" t="s">
        <v>98</v>
      </c>
      <c r="BU203" s="4" t="s">
        <v>98</v>
      </c>
      <c r="BV203" s="4" t="s">
        <v>98</v>
      </c>
      <c r="BW203" s="35" t="s">
        <v>98</v>
      </c>
      <c r="BX203" s="35" t="s">
        <v>98</v>
      </c>
      <c r="BY203" s="2">
        <v>29.9</v>
      </c>
      <c r="BZ203" s="1" t="s">
        <v>98</v>
      </c>
      <c r="CA203" s="2">
        <v>45.6</v>
      </c>
      <c r="CB203" s="2">
        <v>30.9</v>
      </c>
      <c r="CC203" s="2">
        <v>46.6</v>
      </c>
      <c r="CD203" s="1" t="s">
        <v>98</v>
      </c>
      <c r="CE203" s="11">
        <v>7.5</v>
      </c>
      <c r="CF203" s="3">
        <v>3</v>
      </c>
      <c r="CG203" s="4">
        <f>Beams!$B$11/F203</f>
        <v>433.97683397683397</v>
      </c>
      <c r="CH203" s="4">
        <f>Beams!$B$9/AO203</f>
        <v>864.61538461538464</v>
      </c>
      <c r="CI203" s="4">
        <f>Beams!$C$9/AS203</f>
        <v>210.09345794392524</v>
      </c>
      <c r="CJ203" s="4">
        <f>1.5*Beams!$B$8/(L203*T203)</f>
        <v>819.75980940341321</v>
      </c>
      <c r="CK203" s="45">
        <f xml:space="preserve"> 1.5*Beams!$C$8/((G203-T203)*Q203)</f>
        <v>3224.3258749282845</v>
      </c>
      <c r="CL203" s="4">
        <f>Beams!$B$12*T203/AX203</f>
        <v>1115.4848484848487</v>
      </c>
      <c r="CM203" s="4">
        <f>Beams!$B$12*Q203/AX203</f>
        <v>706.75757575757575</v>
      </c>
      <c r="CN203" s="4">
        <f t="shared" si="6"/>
        <v>2832.8554935828411</v>
      </c>
      <c r="CO203" s="4">
        <f t="shared" si="7"/>
        <v>5912.992755488006</v>
      </c>
      <c r="CP203" s="4"/>
      <c r="CQ203" s="3">
        <f>MIN(Beams!$B$21:$B$22)/MAX(CN203:CP203)-1</f>
        <v>2.3823819556412391</v>
      </c>
    </row>
    <row r="204" spans="1:95" x14ac:dyDescent="0.55000000000000004">
      <c r="A204" s="1" t="s">
        <v>680</v>
      </c>
      <c r="B204" s="1" t="s">
        <v>881</v>
      </c>
      <c r="C204" s="1" t="s">
        <v>881</v>
      </c>
      <c r="D204" s="1" t="s">
        <v>100</v>
      </c>
      <c r="E204" s="2">
        <v>79.5</v>
      </c>
      <c r="F204" s="2">
        <v>23.4</v>
      </c>
      <c r="G204" s="3">
        <v>7.49</v>
      </c>
      <c r="H204" s="11">
        <v>7.375</v>
      </c>
      <c r="I204" s="1" t="s">
        <v>98</v>
      </c>
      <c r="J204" s="1" t="s">
        <v>98</v>
      </c>
      <c r="K204" s="1" t="s">
        <v>98</v>
      </c>
      <c r="L204" s="2">
        <v>15.6</v>
      </c>
      <c r="M204" s="11">
        <v>15.625</v>
      </c>
      <c r="N204" s="11" t="s">
        <v>98</v>
      </c>
      <c r="O204" s="1" t="s">
        <v>98</v>
      </c>
      <c r="P204" s="1" t="s">
        <v>98</v>
      </c>
      <c r="Q204" s="14">
        <v>0.745</v>
      </c>
      <c r="R204" s="11">
        <v>0.75</v>
      </c>
      <c r="S204" s="13">
        <v>0.375</v>
      </c>
      <c r="T204" s="3">
        <v>1.19</v>
      </c>
      <c r="U204" s="13">
        <v>1.1875</v>
      </c>
      <c r="V204" s="1" t="s">
        <v>98</v>
      </c>
      <c r="W204" s="1" t="s">
        <v>98</v>
      </c>
      <c r="X204" s="1" t="s">
        <v>98</v>
      </c>
      <c r="Y204" s="3">
        <v>1.79</v>
      </c>
      <c r="Z204" s="13">
        <v>2.5</v>
      </c>
      <c r="AA204" s="13" t="s">
        <v>98</v>
      </c>
      <c r="AB204" s="1" t="s">
        <v>98</v>
      </c>
      <c r="AC204" s="3">
        <v>1.35</v>
      </c>
      <c r="AD204" s="1" t="s">
        <v>98</v>
      </c>
      <c r="AE204" s="1" t="s">
        <v>98</v>
      </c>
      <c r="AF204" s="14">
        <v>0.751</v>
      </c>
      <c r="AG204" s="3">
        <v>6.54</v>
      </c>
      <c r="AH204" s="1" t="s">
        <v>98</v>
      </c>
      <c r="AI204" s="1" t="s">
        <v>98</v>
      </c>
      <c r="AJ204" s="1" t="s">
        <v>98</v>
      </c>
      <c r="AK204" s="1" t="s">
        <v>98</v>
      </c>
      <c r="AL204" s="2">
        <v>10.1</v>
      </c>
      <c r="AM204" s="2">
        <v>70.2</v>
      </c>
      <c r="AN204" s="2">
        <v>22.8</v>
      </c>
      <c r="AO204" s="2">
        <v>11.4</v>
      </c>
      <c r="AP204" s="3">
        <v>1.73</v>
      </c>
      <c r="AQ204" s="1">
        <v>374</v>
      </c>
      <c r="AR204" s="2">
        <v>73</v>
      </c>
      <c r="AS204" s="2">
        <v>48.1</v>
      </c>
      <c r="AT204" s="3">
        <v>4</v>
      </c>
      <c r="AU204" s="1" t="s">
        <v>98</v>
      </c>
      <c r="AV204" s="1" t="s">
        <v>98</v>
      </c>
      <c r="AW204" s="1" t="s">
        <v>98</v>
      </c>
      <c r="AX204" s="3">
        <v>9.84</v>
      </c>
      <c r="AY204" s="2">
        <v>47.9</v>
      </c>
      <c r="AZ204" s="1" t="s">
        <v>98</v>
      </c>
      <c r="BA204" s="1" t="s">
        <v>98</v>
      </c>
      <c r="BB204" s="1" t="s">
        <v>98</v>
      </c>
      <c r="BC204" s="1" t="s">
        <v>98</v>
      </c>
      <c r="BD204" s="1" t="s">
        <v>98</v>
      </c>
      <c r="BE204" s="1" t="s">
        <v>98</v>
      </c>
      <c r="BF204" s="1" t="s">
        <v>98</v>
      </c>
      <c r="BG204" s="3">
        <v>4.43</v>
      </c>
      <c r="BH204" s="14">
        <v>0.97099999999999997</v>
      </c>
      <c r="BI204" s="1" t="s">
        <v>98</v>
      </c>
      <c r="BJ204" s="4" t="s">
        <v>98</v>
      </c>
      <c r="BK204" s="4" t="s">
        <v>98</v>
      </c>
      <c r="BL204" s="4" t="s">
        <v>98</v>
      </c>
      <c r="BM204" s="4" t="s">
        <v>98</v>
      </c>
      <c r="BN204" s="4" t="s">
        <v>98</v>
      </c>
      <c r="BO204" s="4" t="s">
        <v>98</v>
      </c>
      <c r="BP204" s="4" t="s">
        <v>98</v>
      </c>
      <c r="BQ204" s="4" t="s">
        <v>98</v>
      </c>
      <c r="BR204" s="4" t="s">
        <v>98</v>
      </c>
      <c r="BS204" s="4" t="s">
        <v>98</v>
      </c>
      <c r="BT204" s="4" t="s">
        <v>98</v>
      </c>
      <c r="BU204" s="4" t="s">
        <v>98</v>
      </c>
      <c r="BV204" s="4" t="s">
        <v>98</v>
      </c>
      <c r="BW204" s="35" t="s">
        <v>98</v>
      </c>
      <c r="BX204" s="35" t="s">
        <v>98</v>
      </c>
      <c r="BY204" s="2">
        <v>29.6</v>
      </c>
      <c r="BZ204" s="1" t="s">
        <v>98</v>
      </c>
      <c r="CA204" s="2">
        <v>45.2</v>
      </c>
      <c r="CB204" s="2">
        <v>30.6</v>
      </c>
      <c r="CC204" s="2">
        <v>46.2</v>
      </c>
      <c r="CD204" s="1" t="s">
        <v>98</v>
      </c>
      <c r="CE204" s="11">
        <v>7.5</v>
      </c>
      <c r="CF204" s="3">
        <v>3</v>
      </c>
      <c r="CG204" s="4">
        <f>Beams!$B$11/F204</f>
        <v>480.34188034188037</v>
      </c>
      <c r="CH204" s="4">
        <f>Beams!$B$9/AO204</f>
        <v>985.9649122807017</v>
      </c>
      <c r="CI204" s="4">
        <f>Beams!$C$9/AS204</f>
        <v>233.67983367983368</v>
      </c>
      <c r="CJ204" s="4">
        <f>1.5*Beams!$B$8/(L204*T204)</f>
        <v>908.20943762120237</v>
      </c>
      <c r="CK204" s="45">
        <f xml:space="preserve"> 1.5*Beams!$C$8/((G204-T204)*Q204)</f>
        <v>3592.201981463726</v>
      </c>
      <c r="CL204" s="4">
        <f>Beams!$B$12*T204/AX204</f>
        <v>1359.3089430894308</v>
      </c>
      <c r="CM204" s="4">
        <f>Beams!$B$12*Q204/AX204</f>
        <v>850.99593495934948</v>
      </c>
      <c r="CN204" s="4">
        <f t="shared" si="6"/>
        <v>3302.6731726963917</v>
      </c>
      <c r="CO204" s="4">
        <f t="shared" si="7"/>
        <v>6616.2135697432595</v>
      </c>
      <c r="CP204" s="4"/>
      <c r="CQ204" s="3">
        <f>MIN(Beams!$B$21:$B$22)/MAX(CN204:CP204)-1</f>
        <v>2.0228770261380928</v>
      </c>
    </row>
    <row r="205" spans="1:95" x14ac:dyDescent="0.55000000000000004">
      <c r="A205" s="1" t="s">
        <v>680</v>
      </c>
      <c r="B205" s="1" t="s">
        <v>882</v>
      </c>
      <c r="C205" s="1" t="s">
        <v>882</v>
      </c>
      <c r="D205" s="1" t="s">
        <v>100</v>
      </c>
      <c r="E205" s="2">
        <v>72.5</v>
      </c>
      <c r="F205" s="2">
        <v>21.3</v>
      </c>
      <c r="G205" s="3">
        <v>7.39</v>
      </c>
      <c r="H205" s="11">
        <v>7.375</v>
      </c>
      <c r="I205" s="1" t="s">
        <v>98</v>
      </c>
      <c r="J205" s="1" t="s">
        <v>98</v>
      </c>
      <c r="K205" s="1" t="s">
        <v>98</v>
      </c>
      <c r="L205" s="2">
        <v>15.5</v>
      </c>
      <c r="M205" s="11">
        <v>15.5</v>
      </c>
      <c r="N205" s="11" t="s">
        <v>98</v>
      </c>
      <c r="O205" s="1" t="s">
        <v>98</v>
      </c>
      <c r="P205" s="1" t="s">
        <v>98</v>
      </c>
      <c r="Q205" s="14">
        <v>0.68</v>
      </c>
      <c r="R205" s="11">
        <v>0.6875</v>
      </c>
      <c r="S205" s="13">
        <v>0.375</v>
      </c>
      <c r="T205" s="3">
        <v>1.0900000000000001</v>
      </c>
      <c r="U205" s="13">
        <v>1.0625</v>
      </c>
      <c r="V205" s="1" t="s">
        <v>98</v>
      </c>
      <c r="W205" s="1" t="s">
        <v>98</v>
      </c>
      <c r="X205" s="1" t="s">
        <v>98</v>
      </c>
      <c r="Y205" s="3">
        <v>1.69</v>
      </c>
      <c r="Z205" s="13">
        <v>2.375</v>
      </c>
      <c r="AA205" s="13" t="s">
        <v>98</v>
      </c>
      <c r="AB205" s="1" t="s">
        <v>98</v>
      </c>
      <c r="AC205" s="3">
        <v>1.29</v>
      </c>
      <c r="AD205" s="1" t="s">
        <v>98</v>
      </c>
      <c r="AE205" s="1" t="s">
        <v>98</v>
      </c>
      <c r="AF205" s="14">
        <v>0.68799999999999994</v>
      </c>
      <c r="AG205" s="3">
        <v>7.11</v>
      </c>
      <c r="AH205" s="1" t="s">
        <v>98</v>
      </c>
      <c r="AI205" s="1" t="s">
        <v>98</v>
      </c>
      <c r="AJ205" s="1" t="s">
        <v>98</v>
      </c>
      <c r="AK205" s="1" t="s">
        <v>98</v>
      </c>
      <c r="AL205" s="2">
        <v>10.9</v>
      </c>
      <c r="AM205" s="2">
        <v>62.5</v>
      </c>
      <c r="AN205" s="2">
        <v>20.2</v>
      </c>
      <c r="AO205" s="2">
        <v>10.199999999999999</v>
      </c>
      <c r="AP205" s="3">
        <v>1.71</v>
      </c>
      <c r="AQ205" s="1">
        <v>338</v>
      </c>
      <c r="AR205" s="2">
        <v>66.2</v>
      </c>
      <c r="AS205" s="2">
        <v>43.7</v>
      </c>
      <c r="AT205" s="3">
        <v>3.98</v>
      </c>
      <c r="AU205" s="1" t="s">
        <v>98</v>
      </c>
      <c r="AV205" s="1" t="s">
        <v>98</v>
      </c>
      <c r="AW205" s="1" t="s">
        <v>98</v>
      </c>
      <c r="AX205" s="3">
        <v>7.56</v>
      </c>
      <c r="AY205" s="2">
        <v>36.299999999999997</v>
      </c>
      <c r="AZ205" s="1" t="s">
        <v>98</v>
      </c>
      <c r="BA205" s="1" t="s">
        <v>98</v>
      </c>
      <c r="BB205" s="1" t="s">
        <v>98</v>
      </c>
      <c r="BC205" s="1" t="s">
        <v>98</v>
      </c>
      <c r="BD205" s="1" t="s">
        <v>98</v>
      </c>
      <c r="BE205" s="1" t="s">
        <v>98</v>
      </c>
      <c r="BF205" s="1" t="s">
        <v>98</v>
      </c>
      <c r="BG205" s="3">
        <v>4.4000000000000004</v>
      </c>
      <c r="BH205" s="14">
        <v>0.97099999999999997</v>
      </c>
      <c r="BI205" s="1" t="s">
        <v>98</v>
      </c>
      <c r="BJ205" s="4" t="s">
        <v>98</v>
      </c>
      <c r="BK205" s="4" t="s">
        <v>98</v>
      </c>
      <c r="BL205" s="4" t="s">
        <v>98</v>
      </c>
      <c r="BM205" s="4" t="s">
        <v>98</v>
      </c>
      <c r="BN205" s="4" t="s">
        <v>98</v>
      </c>
      <c r="BO205" s="4" t="s">
        <v>98</v>
      </c>
      <c r="BP205" s="4" t="s">
        <v>98</v>
      </c>
      <c r="BQ205" s="4" t="s">
        <v>98</v>
      </c>
      <c r="BR205" s="4" t="s">
        <v>98</v>
      </c>
      <c r="BS205" s="4" t="s">
        <v>98</v>
      </c>
      <c r="BT205" s="4" t="s">
        <v>98</v>
      </c>
      <c r="BU205" s="4" t="s">
        <v>98</v>
      </c>
      <c r="BV205" s="4" t="s">
        <v>98</v>
      </c>
      <c r="BW205" s="35" t="s">
        <v>98</v>
      </c>
      <c r="BX205" s="35" t="s">
        <v>98</v>
      </c>
      <c r="BY205" s="2">
        <v>29.3</v>
      </c>
      <c r="BZ205" s="1" t="s">
        <v>98</v>
      </c>
      <c r="CA205" s="2">
        <v>44.8</v>
      </c>
      <c r="CB205" s="2">
        <v>30.3</v>
      </c>
      <c r="CC205" s="2">
        <v>45.8</v>
      </c>
      <c r="CD205" s="1" t="s">
        <v>98</v>
      </c>
      <c r="CE205" s="11">
        <v>7.5</v>
      </c>
      <c r="CF205" s="3">
        <v>3</v>
      </c>
      <c r="CG205" s="4">
        <f>Beams!$B$11/F205</f>
        <v>527.69953051643188</v>
      </c>
      <c r="CH205" s="4">
        <f>Beams!$B$9/AO205</f>
        <v>1101.9607843137255</v>
      </c>
      <c r="CI205" s="4">
        <f>Beams!$C$9/AS205</f>
        <v>257.20823798626998</v>
      </c>
      <c r="CJ205" s="4">
        <f>1.5*Beams!$B$8/(L205*T205)</f>
        <v>997.92838117786334</v>
      </c>
      <c r="CK205" s="45">
        <f xml:space="preserve"> 1.5*Beams!$C$8/((G205-T205)*Q205)</f>
        <v>3935.574229691877</v>
      </c>
      <c r="CL205" s="4">
        <f>Beams!$B$12*T205/AX205</f>
        <v>1620.5820105820108</v>
      </c>
      <c r="CM205" s="4">
        <f>Beams!$B$12*Q205/AX205</f>
        <v>1011.0052910052912</v>
      </c>
      <c r="CN205" s="4">
        <f t="shared" si="6"/>
        <v>3798.2514735802406</v>
      </c>
      <c r="CO205" s="4">
        <f t="shared" si="7"/>
        <v>7286.4876026226839</v>
      </c>
      <c r="CP205" s="4"/>
      <c r="CQ205" s="3">
        <f>MIN(Beams!$B$21:$B$22)/MAX(CN205:CP205)-1</f>
        <v>1.74480670121517</v>
      </c>
    </row>
    <row r="206" spans="1:95" x14ac:dyDescent="0.55000000000000004">
      <c r="A206" s="1" t="s">
        <v>680</v>
      </c>
      <c r="B206" s="1" t="s">
        <v>883</v>
      </c>
      <c r="C206" s="1" t="s">
        <v>883</v>
      </c>
      <c r="D206" s="1" t="s">
        <v>100</v>
      </c>
      <c r="E206" s="2">
        <v>66</v>
      </c>
      <c r="F206" s="2">
        <v>19.399999999999999</v>
      </c>
      <c r="G206" s="3">
        <v>7.33</v>
      </c>
      <c r="H206" s="11">
        <v>7.25</v>
      </c>
      <c r="I206" s="1" t="s">
        <v>98</v>
      </c>
      <c r="J206" s="1" t="s">
        <v>98</v>
      </c>
      <c r="K206" s="1" t="s">
        <v>98</v>
      </c>
      <c r="L206" s="2">
        <v>14.7</v>
      </c>
      <c r="M206" s="11">
        <v>14.75</v>
      </c>
      <c r="N206" s="11" t="s">
        <v>98</v>
      </c>
      <c r="O206" s="1" t="s">
        <v>98</v>
      </c>
      <c r="P206" s="1" t="s">
        <v>98</v>
      </c>
      <c r="Q206" s="14">
        <v>0.64500000000000002</v>
      </c>
      <c r="R206" s="11">
        <v>0.625</v>
      </c>
      <c r="S206" s="13">
        <v>0.3125</v>
      </c>
      <c r="T206" s="3">
        <v>1.03</v>
      </c>
      <c r="U206" s="13">
        <v>1</v>
      </c>
      <c r="V206" s="1" t="s">
        <v>98</v>
      </c>
      <c r="W206" s="1" t="s">
        <v>98</v>
      </c>
      <c r="X206" s="1" t="s">
        <v>98</v>
      </c>
      <c r="Y206" s="3">
        <v>1.63</v>
      </c>
      <c r="Z206" s="13">
        <v>2.3125</v>
      </c>
      <c r="AA206" s="13" t="s">
        <v>98</v>
      </c>
      <c r="AB206" s="1" t="s">
        <v>98</v>
      </c>
      <c r="AC206" s="3">
        <v>1.29</v>
      </c>
      <c r="AD206" s="1" t="s">
        <v>98</v>
      </c>
      <c r="AE206" s="1" t="s">
        <v>98</v>
      </c>
      <c r="AF206" s="14">
        <v>0.65800000000000003</v>
      </c>
      <c r="AG206" s="3">
        <v>7.15</v>
      </c>
      <c r="AH206" s="1" t="s">
        <v>98</v>
      </c>
      <c r="AI206" s="1" t="s">
        <v>98</v>
      </c>
      <c r="AJ206" s="1" t="s">
        <v>98</v>
      </c>
      <c r="AK206" s="1" t="s">
        <v>98</v>
      </c>
      <c r="AL206" s="2">
        <v>11.4</v>
      </c>
      <c r="AM206" s="2">
        <v>57.8</v>
      </c>
      <c r="AN206" s="2">
        <v>18.600000000000001</v>
      </c>
      <c r="AO206" s="3">
        <v>9.57</v>
      </c>
      <c r="AP206" s="3">
        <v>1.73</v>
      </c>
      <c r="AQ206" s="1">
        <v>274</v>
      </c>
      <c r="AR206" s="2">
        <v>56.5</v>
      </c>
      <c r="AS206" s="2">
        <v>37.200000000000003</v>
      </c>
      <c r="AT206" s="3">
        <v>3.76</v>
      </c>
      <c r="AU206" s="1" t="s">
        <v>98</v>
      </c>
      <c r="AV206" s="1" t="s">
        <v>98</v>
      </c>
      <c r="AW206" s="1" t="s">
        <v>98</v>
      </c>
      <c r="AX206" s="3">
        <v>6.13</v>
      </c>
      <c r="AY206" s="2">
        <v>26.6</v>
      </c>
      <c r="AZ206" s="1" t="s">
        <v>98</v>
      </c>
      <c r="BA206" s="1" t="s">
        <v>98</v>
      </c>
      <c r="BB206" s="1" t="s">
        <v>98</v>
      </c>
      <c r="BC206" s="1" t="s">
        <v>98</v>
      </c>
      <c r="BD206" s="1" t="s">
        <v>98</v>
      </c>
      <c r="BE206" s="1" t="s">
        <v>98</v>
      </c>
      <c r="BF206" s="1" t="s">
        <v>98</v>
      </c>
      <c r="BG206" s="3">
        <v>4.21</v>
      </c>
      <c r="BH206" s="14">
        <v>0.96599999999999997</v>
      </c>
      <c r="BI206" s="1" t="s">
        <v>98</v>
      </c>
      <c r="BJ206" s="4" t="s">
        <v>98</v>
      </c>
      <c r="BK206" s="4" t="s">
        <v>98</v>
      </c>
      <c r="BL206" s="4" t="s">
        <v>98</v>
      </c>
      <c r="BM206" s="4" t="s">
        <v>98</v>
      </c>
      <c r="BN206" s="4" t="s">
        <v>98</v>
      </c>
      <c r="BO206" s="4" t="s">
        <v>98</v>
      </c>
      <c r="BP206" s="4" t="s">
        <v>98</v>
      </c>
      <c r="BQ206" s="4" t="s">
        <v>98</v>
      </c>
      <c r="BR206" s="4" t="s">
        <v>98</v>
      </c>
      <c r="BS206" s="4" t="s">
        <v>98</v>
      </c>
      <c r="BT206" s="4" t="s">
        <v>98</v>
      </c>
      <c r="BU206" s="4" t="s">
        <v>98</v>
      </c>
      <c r="BV206" s="4" t="s">
        <v>98</v>
      </c>
      <c r="BW206" s="35" t="s">
        <v>98</v>
      </c>
      <c r="BX206" s="35" t="s">
        <v>98</v>
      </c>
      <c r="BY206" s="2">
        <v>28.3</v>
      </c>
      <c r="BZ206" s="1" t="s">
        <v>98</v>
      </c>
      <c r="CA206" s="2">
        <v>43</v>
      </c>
      <c r="CB206" s="2">
        <v>29.4</v>
      </c>
      <c r="CC206" s="2">
        <v>44.1</v>
      </c>
      <c r="CD206" s="1" t="s">
        <v>98</v>
      </c>
      <c r="CE206" s="11">
        <v>5.5</v>
      </c>
      <c r="CF206" s="1" t="s">
        <v>98</v>
      </c>
      <c r="CG206" s="4">
        <f>Beams!$B$11/F206</f>
        <v>579.38144329896909</v>
      </c>
      <c r="CH206" s="4">
        <f>Beams!$B$9/AO206</f>
        <v>1174.503657262278</v>
      </c>
      <c r="CI206" s="4">
        <f>Beams!$C$9/AS206</f>
        <v>302.15053763440858</v>
      </c>
      <c r="CJ206" s="4">
        <f>1.5*Beams!$B$8/(L206*T206)</f>
        <v>1113.5327917574798</v>
      </c>
      <c r="CK206" s="45">
        <f xml:space="preserve"> 1.5*Beams!$C$8/((G206-T206)*Q206)</f>
        <v>4149.1325212255442</v>
      </c>
      <c r="CL206" s="4">
        <f>Beams!$B$12*T206/AX206</f>
        <v>1888.6133768352367</v>
      </c>
      <c r="CM206" s="4">
        <f>Beams!$B$12*Q206/AX206</f>
        <v>1182.6753670473083</v>
      </c>
      <c r="CN206" s="4">
        <f t="shared" si="6"/>
        <v>4318.3017312331503</v>
      </c>
      <c r="CO206" s="4">
        <f t="shared" si="7"/>
        <v>7750.441771477701</v>
      </c>
      <c r="CP206" s="4"/>
      <c r="CQ206" s="3">
        <f>MIN(Beams!$B$21:$B$22)/MAX(CN206:CP206)-1</f>
        <v>1.5804980657491985</v>
      </c>
    </row>
    <row r="207" spans="1:95" x14ac:dyDescent="0.55000000000000004">
      <c r="A207" s="1" t="s">
        <v>680</v>
      </c>
      <c r="B207" s="1" t="s">
        <v>884</v>
      </c>
      <c r="C207" s="1" t="s">
        <v>884</v>
      </c>
      <c r="D207" s="1" t="s">
        <v>100</v>
      </c>
      <c r="E207" s="2">
        <v>60</v>
      </c>
      <c r="F207" s="2">
        <v>17.7</v>
      </c>
      <c r="G207" s="3">
        <v>7.24</v>
      </c>
      <c r="H207" s="11">
        <v>7.125</v>
      </c>
      <c r="I207" s="1" t="s">
        <v>98</v>
      </c>
      <c r="J207" s="1" t="s">
        <v>98</v>
      </c>
      <c r="K207" s="1" t="s">
        <v>98</v>
      </c>
      <c r="L207" s="2">
        <v>14.7</v>
      </c>
      <c r="M207" s="11">
        <v>14.625</v>
      </c>
      <c r="N207" s="11" t="s">
        <v>98</v>
      </c>
      <c r="O207" s="1" t="s">
        <v>98</v>
      </c>
      <c r="P207" s="1" t="s">
        <v>98</v>
      </c>
      <c r="Q207" s="14">
        <v>0.59</v>
      </c>
      <c r="R207" s="11">
        <v>0.5625</v>
      </c>
      <c r="S207" s="13">
        <v>0.3125</v>
      </c>
      <c r="T207" s="14">
        <v>0.94</v>
      </c>
      <c r="U207" s="13">
        <v>0.9375</v>
      </c>
      <c r="V207" s="1" t="s">
        <v>98</v>
      </c>
      <c r="W207" s="1" t="s">
        <v>98</v>
      </c>
      <c r="X207" s="1" t="s">
        <v>98</v>
      </c>
      <c r="Y207" s="3">
        <v>1.54</v>
      </c>
      <c r="Z207" s="13">
        <v>2.25</v>
      </c>
      <c r="AA207" s="13" t="s">
        <v>98</v>
      </c>
      <c r="AB207" s="1" t="s">
        <v>98</v>
      </c>
      <c r="AC207" s="3">
        <v>1.24</v>
      </c>
      <c r="AD207" s="1" t="s">
        <v>98</v>
      </c>
      <c r="AE207" s="1" t="s">
        <v>98</v>
      </c>
      <c r="AF207" s="14">
        <v>0.60199999999999998</v>
      </c>
      <c r="AG207" s="3">
        <v>7.8</v>
      </c>
      <c r="AH207" s="1" t="s">
        <v>98</v>
      </c>
      <c r="AI207" s="1" t="s">
        <v>98</v>
      </c>
      <c r="AJ207" s="1" t="s">
        <v>98</v>
      </c>
      <c r="AK207" s="1" t="s">
        <v>98</v>
      </c>
      <c r="AL207" s="2">
        <v>12.3</v>
      </c>
      <c r="AM207" s="2">
        <v>51.7</v>
      </c>
      <c r="AN207" s="2">
        <v>16.5</v>
      </c>
      <c r="AO207" s="3">
        <v>8.61</v>
      </c>
      <c r="AP207" s="3">
        <v>1.71</v>
      </c>
      <c r="AQ207" s="1">
        <v>247</v>
      </c>
      <c r="AR207" s="2">
        <v>51.2</v>
      </c>
      <c r="AS207" s="2">
        <v>33.700000000000003</v>
      </c>
      <c r="AT207" s="3">
        <v>3.74</v>
      </c>
      <c r="AU207" s="1" t="s">
        <v>98</v>
      </c>
      <c r="AV207" s="1" t="s">
        <v>98</v>
      </c>
      <c r="AW207" s="1" t="s">
        <v>98</v>
      </c>
      <c r="AX207" s="3">
        <v>4.67</v>
      </c>
      <c r="AY207" s="2">
        <v>20</v>
      </c>
      <c r="AZ207" s="1" t="s">
        <v>98</v>
      </c>
      <c r="BA207" s="1" t="s">
        <v>98</v>
      </c>
      <c r="BB207" s="1" t="s">
        <v>98</v>
      </c>
      <c r="BC207" s="1" t="s">
        <v>98</v>
      </c>
      <c r="BD207" s="1" t="s">
        <v>98</v>
      </c>
      <c r="BE207" s="1" t="s">
        <v>98</v>
      </c>
      <c r="BF207" s="1" t="s">
        <v>98</v>
      </c>
      <c r="BG207" s="3">
        <v>4.1900000000000004</v>
      </c>
      <c r="BH207" s="14">
        <v>0.96599999999999997</v>
      </c>
      <c r="BI207" s="1" t="s">
        <v>98</v>
      </c>
      <c r="BJ207" s="4" t="s">
        <v>98</v>
      </c>
      <c r="BK207" s="4" t="s">
        <v>98</v>
      </c>
      <c r="BL207" s="4" t="s">
        <v>98</v>
      </c>
      <c r="BM207" s="4" t="s">
        <v>98</v>
      </c>
      <c r="BN207" s="4" t="s">
        <v>98</v>
      </c>
      <c r="BO207" s="4" t="s">
        <v>98</v>
      </c>
      <c r="BP207" s="4" t="s">
        <v>98</v>
      </c>
      <c r="BQ207" s="4" t="s">
        <v>98</v>
      </c>
      <c r="BR207" s="4" t="s">
        <v>98</v>
      </c>
      <c r="BS207" s="4" t="s">
        <v>98</v>
      </c>
      <c r="BT207" s="4" t="s">
        <v>98</v>
      </c>
      <c r="BU207" s="4" t="s">
        <v>98</v>
      </c>
      <c r="BV207" s="4" t="s">
        <v>98</v>
      </c>
      <c r="BW207" s="35" t="s">
        <v>98</v>
      </c>
      <c r="BX207" s="35" t="s">
        <v>98</v>
      </c>
      <c r="BY207" s="2">
        <v>28.2</v>
      </c>
      <c r="BZ207" s="1" t="s">
        <v>98</v>
      </c>
      <c r="CA207" s="2">
        <v>42.9</v>
      </c>
      <c r="CB207" s="2">
        <v>29.2</v>
      </c>
      <c r="CC207" s="2">
        <v>43.9</v>
      </c>
      <c r="CD207" s="1" t="s">
        <v>98</v>
      </c>
      <c r="CE207" s="11">
        <v>5.5</v>
      </c>
      <c r="CF207" s="1" t="s">
        <v>98</v>
      </c>
      <c r="CG207" s="4">
        <f>Beams!$B$11/F207</f>
        <v>635.0282485875706</v>
      </c>
      <c r="CH207" s="4">
        <f>Beams!$B$9/AO207</f>
        <v>1305.4587688734032</v>
      </c>
      <c r="CI207" s="4">
        <f>Beams!$C$9/AS207</f>
        <v>333.53115727002967</v>
      </c>
      <c r="CJ207" s="4">
        <f>1.5*Beams!$B$8/(L207*T207)</f>
        <v>1220.1476335214938</v>
      </c>
      <c r="CK207" s="45">
        <f xml:space="preserve"> 1.5*Beams!$C$8/((G207-T207)*Q207)</f>
        <v>4535.9160613397898</v>
      </c>
      <c r="CL207" s="4">
        <f>Beams!$B$12*T207/AX207</f>
        <v>2262.4411134903639</v>
      </c>
      <c r="CM207" s="4">
        <f>Beams!$B$12*Q207/AX207</f>
        <v>1420.0428265524624</v>
      </c>
      <c r="CN207" s="4">
        <f t="shared" si="6"/>
        <v>4999.3358336688871</v>
      </c>
      <c r="CO207" s="4">
        <f t="shared" si="7"/>
        <v>8540.7451134720704</v>
      </c>
      <c r="CP207" s="4"/>
      <c r="CQ207" s="3">
        <f>MIN(Beams!$B$21:$B$22)/MAX(CN207:CP207)-1</f>
        <v>1.3417160603999569</v>
      </c>
    </row>
    <row r="208" spans="1:95" x14ac:dyDescent="0.55000000000000004">
      <c r="A208" s="1" t="s">
        <v>680</v>
      </c>
      <c r="B208" s="1" t="s">
        <v>885</v>
      </c>
      <c r="C208" s="1" t="s">
        <v>885</v>
      </c>
      <c r="D208" s="1" t="s">
        <v>100</v>
      </c>
      <c r="E208" s="2">
        <v>54.5</v>
      </c>
      <c r="F208" s="2">
        <v>16</v>
      </c>
      <c r="G208" s="3">
        <v>7.16</v>
      </c>
      <c r="H208" s="11">
        <v>7.125</v>
      </c>
      <c r="I208" s="1" t="s">
        <v>98</v>
      </c>
      <c r="J208" s="1" t="s">
        <v>98</v>
      </c>
      <c r="K208" s="1" t="s">
        <v>98</v>
      </c>
      <c r="L208" s="2">
        <v>14.6</v>
      </c>
      <c r="M208" s="11">
        <v>14.625</v>
      </c>
      <c r="N208" s="11" t="s">
        <v>98</v>
      </c>
      <c r="O208" s="1" t="s">
        <v>98</v>
      </c>
      <c r="P208" s="1" t="s">
        <v>98</v>
      </c>
      <c r="Q208" s="14">
        <v>0.52500000000000002</v>
      </c>
      <c r="R208" s="11">
        <v>0.5</v>
      </c>
      <c r="S208" s="13">
        <v>0.25</v>
      </c>
      <c r="T208" s="14">
        <v>0.86</v>
      </c>
      <c r="U208" s="13">
        <v>0.875</v>
      </c>
      <c r="V208" s="1" t="s">
        <v>98</v>
      </c>
      <c r="W208" s="1" t="s">
        <v>98</v>
      </c>
      <c r="X208" s="1" t="s">
        <v>98</v>
      </c>
      <c r="Y208" s="3">
        <v>1.46</v>
      </c>
      <c r="Z208" s="13">
        <v>2.1875</v>
      </c>
      <c r="AA208" s="13" t="s">
        <v>98</v>
      </c>
      <c r="AB208" s="1" t="s">
        <v>98</v>
      </c>
      <c r="AC208" s="3">
        <v>1.17</v>
      </c>
      <c r="AD208" s="1" t="s">
        <v>98</v>
      </c>
      <c r="AE208" s="1" t="s">
        <v>98</v>
      </c>
      <c r="AF208" s="14">
        <v>0.54800000000000004</v>
      </c>
      <c r="AG208" s="3">
        <v>8.49</v>
      </c>
      <c r="AH208" s="1" t="s">
        <v>98</v>
      </c>
      <c r="AI208" s="1" t="s">
        <v>98</v>
      </c>
      <c r="AJ208" s="1" t="s">
        <v>98</v>
      </c>
      <c r="AK208" s="1" t="s">
        <v>98</v>
      </c>
      <c r="AL208" s="2">
        <v>13.6</v>
      </c>
      <c r="AM208" s="2">
        <v>45.3</v>
      </c>
      <c r="AN208" s="2">
        <v>14.4</v>
      </c>
      <c r="AO208" s="3">
        <v>7.56</v>
      </c>
      <c r="AP208" s="3">
        <v>1.68</v>
      </c>
      <c r="AQ208" s="1">
        <v>223</v>
      </c>
      <c r="AR208" s="2">
        <v>46.3</v>
      </c>
      <c r="AS208" s="2">
        <v>30.6</v>
      </c>
      <c r="AT208" s="3">
        <v>3.73</v>
      </c>
      <c r="AU208" s="1" t="s">
        <v>98</v>
      </c>
      <c r="AV208" s="1" t="s">
        <v>98</v>
      </c>
      <c r="AW208" s="1" t="s">
        <v>98</v>
      </c>
      <c r="AX208" s="3">
        <v>3.55</v>
      </c>
      <c r="AY208" s="2">
        <v>15</v>
      </c>
      <c r="AZ208" s="1" t="s">
        <v>98</v>
      </c>
      <c r="BA208" s="1" t="s">
        <v>98</v>
      </c>
      <c r="BB208" s="1" t="s">
        <v>98</v>
      </c>
      <c r="BC208" s="1" t="s">
        <v>98</v>
      </c>
      <c r="BD208" s="1" t="s">
        <v>98</v>
      </c>
      <c r="BE208" s="1" t="s">
        <v>98</v>
      </c>
      <c r="BF208" s="1" t="s">
        <v>98</v>
      </c>
      <c r="BG208" s="3">
        <v>4.16</v>
      </c>
      <c r="BH208" s="14">
        <v>0.96799999999999997</v>
      </c>
      <c r="BI208" s="1" t="s">
        <v>98</v>
      </c>
      <c r="BJ208" s="4" t="s">
        <v>98</v>
      </c>
      <c r="BK208" s="4" t="s">
        <v>98</v>
      </c>
      <c r="BL208" s="4" t="s">
        <v>98</v>
      </c>
      <c r="BM208" s="4" t="s">
        <v>98</v>
      </c>
      <c r="BN208" s="4" t="s">
        <v>98</v>
      </c>
      <c r="BO208" s="4" t="s">
        <v>98</v>
      </c>
      <c r="BP208" s="4" t="s">
        <v>98</v>
      </c>
      <c r="BQ208" s="4" t="s">
        <v>98</v>
      </c>
      <c r="BR208" s="4" t="s">
        <v>98</v>
      </c>
      <c r="BS208" s="4" t="s">
        <v>98</v>
      </c>
      <c r="BT208" s="4" t="s">
        <v>98</v>
      </c>
      <c r="BU208" s="4" t="s">
        <v>98</v>
      </c>
      <c r="BV208" s="4" t="s">
        <v>98</v>
      </c>
      <c r="BW208" s="35" t="s">
        <v>98</v>
      </c>
      <c r="BX208" s="35" t="s">
        <v>98</v>
      </c>
      <c r="BY208" s="2">
        <v>27.9</v>
      </c>
      <c r="BZ208" s="1" t="s">
        <v>98</v>
      </c>
      <c r="CA208" s="2">
        <v>42.5</v>
      </c>
      <c r="CB208" s="2">
        <v>28.9</v>
      </c>
      <c r="CC208" s="2">
        <v>43.5</v>
      </c>
      <c r="CD208" s="1" t="s">
        <v>98</v>
      </c>
      <c r="CE208" s="11">
        <v>5.5</v>
      </c>
      <c r="CF208" s="1" t="s">
        <v>98</v>
      </c>
      <c r="CG208" s="4">
        <f>Beams!$B$11/F208</f>
        <v>702.5</v>
      </c>
      <c r="CH208" s="4">
        <f>Beams!$B$9/AO208</f>
        <v>1486.7724867724869</v>
      </c>
      <c r="CI208" s="4">
        <f>Beams!$C$9/AS208</f>
        <v>367.32026143790847</v>
      </c>
      <c r="CJ208" s="4">
        <f>1.5*Beams!$B$8/(L208*T208)</f>
        <v>1342.7843262185411</v>
      </c>
      <c r="CK208" s="45">
        <f xml:space="preserve"> 1.5*Beams!$C$8/((G208-T208)*Q208)</f>
        <v>5097.50566893424</v>
      </c>
      <c r="CL208" s="4">
        <f>Beams!$B$12*T208/AX208</f>
        <v>2722.929577464789</v>
      </c>
      <c r="CM208" s="4">
        <f>Beams!$B$12*Q208/AX208</f>
        <v>1662.2535211267607</v>
      </c>
      <c r="CN208" s="4">
        <f t="shared" si="6"/>
        <v>5847.0857845523569</v>
      </c>
      <c r="CO208" s="4">
        <f t="shared" si="7"/>
        <v>9632.1918024999395</v>
      </c>
      <c r="CP208" s="4"/>
      <c r="CQ208" s="3">
        <f>MIN(Beams!$B$21:$B$22)/MAX(CN208:CP208)-1</f>
        <v>1.0763706132605457</v>
      </c>
    </row>
    <row r="209" spans="1:95" x14ac:dyDescent="0.55000000000000004">
      <c r="A209" s="1" t="s">
        <v>680</v>
      </c>
      <c r="B209" s="1" t="s">
        <v>886</v>
      </c>
      <c r="C209" s="1" t="s">
        <v>886</v>
      </c>
      <c r="D209" s="1" t="s">
        <v>100</v>
      </c>
      <c r="E209" s="2">
        <v>49.5</v>
      </c>
      <c r="F209" s="2">
        <v>14.6</v>
      </c>
      <c r="G209" s="3">
        <v>7.08</v>
      </c>
      <c r="H209" s="11">
        <v>7</v>
      </c>
      <c r="I209" s="1" t="s">
        <v>98</v>
      </c>
      <c r="J209" s="1" t="s">
        <v>98</v>
      </c>
      <c r="K209" s="1" t="s">
        <v>98</v>
      </c>
      <c r="L209" s="2">
        <v>14.6</v>
      </c>
      <c r="M209" s="11">
        <v>14.625</v>
      </c>
      <c r="N209" s="11" t="s">
        <v>98</v>
      </c>
      <c r="O209" s="1" t="s">
        <v>98</v>
      </c>
      <c r="P209" s="1" t="s">
        <v>98</v>
      </c>
      <c r="Q209" s="14">
        <v>0.48499999999999999</v>
      </c>
      <c r="R209" s="11">
        <v>0.5</v>
      </c>
      <c r="S209" s="13">
        <v>0.25</v>
      </c>
      <c r="T209" s="14">
        <v>0.78</v>
      </c>
      <c r="U209" s="13">
        <v>0.75</v>
      </c>
      <c r="V209" s="1" t="s">
        <v>98</v>
      </c>
      <c r="W209" s="1" t="s">
        <v>98</v>
      </c>
      <c r="X209" s="1" t="s">
        <v>98</v>
      </c>
      <c r="Y209" s="3">
        <v>1.38</v>
      </c>
      <c r="Z209" s="13">
        <v>2.0625</v>
      </c>
      <c r="AA209" s="13" t="s">
        <v>98</v>
      </c>
      <c r="AB209" s="1" t="s">
        <v>98</v>
      </c>
      <c r="AC209" s="3">
        <v>1.1399999999999999</v>
      </c>
      <c r="AD209" s="1" t="s">
        <v>98</v>
      </c>
      <c r="AE209" s="1" t="s">
        <v>98</v>
      </c>
      <c r="AF209" s="14">
        <v>0.5</v>
      </c>
      <c r="AG209" s="3">
        <v>9.34</v>
      </c>
      <c r="AH209" s="1" t="s">
        <v>98</v>
      </c>
      <c r="AI209" s="1" t="s">
        <v>98</v>
      </c>
      <c r="AJ209" s="1" t="s">
        <v>98</v>
      </c>
      <c r="AK209" s="1" t="s">
        <v>98</v>
      </c>
      <c r="AL209" s="2">
        <v>14.6</v>
      </c>
      <c r="AM209" s="2">
        <v>40.9</v>
      </c>
      <c r="AN209" s="2">
        <v>12.9</v>
      </c>
      <c r="AO209" s="3">
        <v>6.88</v>
      </c>
      <c r="AP209" s="3">
        <v>1.67</v>
      </c>
      <c r="AQ209" s="1">
        <v>201</v>
      </c>
      <c r="AR209" s="2">
        <v>41.8</v>
      </c>
      <c r="AS209" s="2">
        <v>27.6</v>
      </c>
      <c r="AT209" s="3">
        <v>3.71</v>
      </c>
      <c r="AU209" s="1" t="s">
        <v>98</v>
      </c>
      <c r="AV209" s="1" t="s">
        <v>98</v>
      </c>
      <c r="AW209" s="1" t="s">
        <v>98</v>
      </c>
      <c r="AX209" s="3">
        <v>2.68</v>
      </c>
      <c r="AY209" s="2">
        <v>11.1</v>
      </c>
      <c r="AZ209" s="1" t="s">
        <v>98</v>
      </c>
      <c r="BA209" s="1" t="s">
        <v>98</v>
      </c>
      <c r="BB209" s="1" t="s">
        <v>98</v>
      </c>
      <c r="BC209" s="1" t="s">
        <v>98</v>
      </c>
      <c r="BD209" s="1" t="s">
        <v>98</v>
      </c>
      <c r="BE209" s="1" t="s">
        <v>98</v>
      </c>
      <c r="BF209" s="1" t="s">
        <v>98</v>
      </c>
      <c r="BG209" s="3">
        <v>4.1399999999999997</v>
      </c>
      <c r="BH209" s="14">
        <v>0.96699999999999997</v>
      </c>
      <c r="BI209" s="1" t="s">
        <v>98</v>
      </c>
      <c r="BJ209" s="4" t="s">
        <v>98</v>
      </c>
      <c r="BK209" s="4" t="s">
        <v>98</v>
      </c>
      <c r="BL209" s="4" t="s">
        <v>98</v>
      </c>
      <c r="BM209" s="4" t="s">
        <v>98</v>
      </c>
      <c r="BN209" s="4" t="s">
        <v>98</v>
      </c>
      <c r="BO209" s="4" t="s">
        <v>98</v>
      </c>
      <c r="BP209" s="4" t="s">
        <v>98</v>
      </c>
      <c r="BQ209" s="4" t="s">
        <v>98</v>
      </c>
      <c r="BR209" s="4" t="s">
        <v>98</v>
      </c>
      <c r="BS209" s="4" t="s">
        <v>98</v>
      </c>
      <c r="BT209" s="4" t="s">
        <v>98</v>
      </c>
      <c r="BU209" s="4" t="s">
        <v>98</v>
      </c>
      <c r="BV209" s="4" t="s">
        <v>98</v>
      </c>
      <c r="BW209" s="35" t="s">
        <v>98</v>
      </c>
      <c r="BX209" s="35" t="s">
        <v>98</v>
      </c>
      <c r="BY209" s="2">
        <v>27.7</v>
      </c>
      <c r="BZ209" s="1" t="s">
        <v>98</v>
      </c>
      <c r="CA209" s="2">
        <v>42.3</v>
      </c>
      <c r="CB209" s="2">
        <v>28.8</v>
      </c>
      <c r="CC209" s="2">
        <v>43.4</v>
      </c>
      <c r="CD209" s="1" t="s">
        <v>98</v>
      </c>
      <c r="CE209" s="11">
        <v>5.5</v>
      </c>
      <c r="CF209" s="1" t="s">
        <v>98</v>
      </c>
      <c r="CG209" s="4">
        <f>Beams!$B$11/F209</f>
        <v>769.8630136986302</v>
      </c>
      <c r="CH209" s="4">
        <f>Beams!$B$9/AO209</f>
        <v>1633.7209302325582</v>
      </c>
      <c r="CI209" s="4">
        <f>Beams!$C$9/AS209</f>
        <v>407.24637681159419</v>
      </c>
      <c r="CJ209" s="4">
        <f>1.5*Beams!$B$8/(L209*T209)</f>
        <v>1480.5057955742886</v>
      </c>
      <c r="CK209" s="45">
        <f xml:space="preserve"> 1.5*Beams!$C$8/((G209-T209)*Q209)</f>
        <v>5517.9185076092299</v>
      </c>
      <c r="CL209" s="4">
        <f>Beams!$B$12*T209/AX209</f>
        <v>3271.3432835820895</v>
      </c>
      <c r="CM209" s="4">
        <f>Beams!$B$12*Q209/AX209</f>
        <v>2034.10447761194</v>
      </c>
      <c r="CN209" s="4">
        <f t="shared" si="6"/>
        <v>6825.0655646159976</v>
      </c>
      <c r="CO209" s="4">
        <f t="shared" si="7"/>
        <v>10566.730058981313</v>
      </c>
      <c r="CP209" s="4"/>
      <c r="CQ209" s="3">
        <f>MIN(Beams!$B$21:$B$22)/MAX(CN209:CP209)-1</f>
        <v>0.8927331244731449</v>
      </c>
    </row>
    <row r="210" spans="1:95" x14ac:dyDescent="0.55000000000000004">
      <c r="A210" s="1" t="s">
        <v>680</v>
      </c>
      <c r="B210" s="1" t="s">
        <v>887</v>
      </c>
      <c r="C210" s="1" t="s">
        <v>887</v>
      </c>
      <c r="D210" s="1" t="s">
        <v>100</v>
      </c>
      <c r="E210" s="2">
        <v>45</v>
      </c>
      <c r="F210" s="2">
        <v>13.2</v>
      </c>
      <c r="G210" s="3">
        <v>7.01</v>
      </c>
      <c r="H210" s="11">
        <v>7</v>
      </c>
      <c r="I210" s="1" t="s">
        <v>98</v>
      </c>
      <c r="J210" s="1" t="s">
        <v>98</v>
      </c>
      <c r="K210" s="1" t="s">
        <v>98</v>
      </c>
      <c r="L210" s="2">
        <v>14.5</v>
      </c>
      <c r="M210" s="11">
        <v>14.5</v>
      </c>
      <c r="N210" s="11" t="s">
        <v>98</v>
      </c>
      <c r="O210" s="1" t="s">
        <v>98</v>
      </c>
      <c r="P210" s="1" t="s">
        <v>98</v>
      </c>
      <c r="Q210" s="14">
        <v>0.44</v>
      </c>
      <c r="R210" s="11">
        <v>0.4375</v>
      </c>
      <c r="S210" s="13">
        <v>0.25</v>
      </c>
      <c r="T210" s="14">
        <v>0.71</v>
      </c>
      <c r="U210" s="13">
        <v>0.6875</v>
      </c>
      <c r="V210" s="1" t="s">
        <v>98</v>
      </c>
      <c r="W210" s="1" t="s">
        <v>98</v>
      </c>
      <c r="X210" s="1" t="s">
        <v>98</v>
      </c>
      <c r="Y210" s="3">
        <v>1.31</v>
      </c>
      <c r="Z210" s="13">
        <v>2</v>
      </c>
      <c r="AA210" s="13" t="s">
        <v>98</v>
      </c>
      <c r="AB210" s="1" t="s">
        <v>98</v>
      </c>
      <c r="AC210" s="3">
        <v>1.0900000000000001</v>
      </c>
      <c r="AD210" s="1" t="s">
        <v>98</v>
      </c>
      <c r="AE210" s="1" t="s">
        <v>98</v>
      </c>
      <c r="AF210" s="14">
        <v>0.45600000000000002</v>
      </c>
      <c r="AG210" s="2">
        <v>10.199999999999999</v>
      </c>
      <c r="AH210" s="1" t="s">
        <v>98</v>
      </c>
      <c r="AI210" s="1" t="s">
        <v>98</v>
      </c>
      <c r="AJ210" s="1" t="s">
        <v>98</v>
      </c>
      <c r="AK210" s="1" t="s">
        <v>98</v>
      </c>
      <c r="AL210" s="2">
        <v>15.9</v>
      </c>
      <c r="AM210" s="2">
        <v>36.5</v>
      </c>
      <c r="AN210" s="2">
        <v>11.5</v>
      </c>
      <c r="AO210" s="3">
        <v>6.16</v>
      </c>
      <c r="AP210" s="3">
        <v>1.66</v>
      </c>
      <c r="AQ210" s="1">
        <v>181</v>
      </c>
      <c r="AR210" s="2">
        <v>37.799999999999997</v>
      </c>
      <c r="AS210" s="2">
        <v>25</v>
      </c>
      <c r="AT210" s="3">
        <v>3.7</v>
      </c>
      <c r="AU210" s="1" t="s">
        <v>98</v>
      </c>
      <c r="AV210" s="1" t="s">
        <v>98</v>
      </c>
      <c r="AW210" s="1" t="s">
        <v>98</v>
      </c>
      <c r="AX210" s="3">
        <v>2.0299999999999998</v>
      </c>
      <c r="AY210" s="3">
        <v>8.31</v>
      </c>
      <c r="AZ210" s="1" t="s">
        <v>98</v>
      </c>
      <c r="BA210" s="1" t="s">
        <v>98</v>
      </c>
      <c r="BB210" s="1" t="s">
        <v>98</v>
      </c>
      <c r="BC210" s="1" t="s">
        <v>98</v>
      </c>
      <c r="BD210" s="1" t="s">
        <v>98</v>
      </c>
      <c r="BE210" s="1" t="s">
        <v>98</v>
      </c>
      <c r="BF210" s="1" t="s">
        <v>98</v>
      </c>
      <c r="BG210" s="3">
        <v>4.12</v>
      </c>
      <c r="BH210" s="14">
        <v>0.96799999999999997</v>
      </c>
      <c r="BI210" s="1" t="s">
        <v>98</v>
      </c>
      <c r="BJ210" s="4" t="s">
        <v>98</v>
      </c>
      <c r="BK210" s="4" t="s">
        <v>98</v>
      </c>
      <c r="BL210" s="4" t="s">
        <v>98</v>
      </c>
      <c r="BM210" s="4" t="s">
        <v>98</v>
      </c>
      <c r="BN210" s="4" t="s">
        <v>98</v>
      </c>
      <c r="BO210" s="4" t="s">
        <v>98</v>
      </c>
      <c r="BP210" s="4" t="s">
        <v>98</v>
      </c>
      <c r="BQ210" s="4" t="s">
        <v>98</v>
      </c>
      <c r="BR210" s="4" t="s">
        <v>98</v>
      </c>
      <c r="BS210" s="4" t="s">
        <v>98</v>
      </c>
      <c r="BT210" s="4" t="s">
        <v>98</v>
      </c>
      <c r="BU210" s="4" t="s">
        <v>98</v>
      </c>
      <c r="BV210" s="4" t="s">
        <v>98</v>
      </c>
      <c r="BW210" s="35" t="s">
        <v>98</v>
      </c>
      <c r="BX210" s="35" t="s">
        <v>98</v>
      </c>
      <c r="BY210" s="2">
        <v>27.5</v>
      </c>
      <c r="BZ210" s="1" t="s">
        <v>98</v>
      </c>
      <c r="CA210" s="2">
        <v>42</v>
      </c>
      <c r="CB210" s="2">
        <v>28.5</v>
      </c>
      <c r="CC210" s="2">
        <v>43</v>
      </c>
      <c r="CD210" s="1" t="s">
        <v>98</v>
      </c>
      <c r="CE210" s="11">
        <v>5.5</v>
      </c>
      <c r="CF210" s="1" t="s">
        <v>98</v>
      </c>
      <c r="CG210" s="4">
        <f>Beams!$B$11/F210</f>
        <v>851.51515151515162</v>
      </c>
      <c r="CH210" s="4">
        <f>Beams!$B$9/AO210</f>
        <v>1824.6753246753246</v>
      </c>
      <c r="CI210" s="4">
        <f>Beams!$C$9/AS210</f>
        <v>449.6</v>
      </c>
      <c r="CJ210" s="4">
        <f>1.5*Beams!$B$8/(L210*T210)</f>
        <v>1637.6881981544439</v>
      </c>
      <c r="CK210" s="45">
        <f xml:space="preserve"> 1.5*Beams!$C$8/((G210-T210)*Q210)</f>
        <v>6082.2510822510831</v>
      </c>
      <c r="CL210" s="4">
        <f>Beams!$B$12*T210/AX210</f>
        <v>3931.2315270935965</v>
      </c>
      <c r="CM210" s="4">
        <f>Beams!$B$12*Q210/AX210</f>
        <v>2436.2561576354683</v>
      </c>
      <c r="CN210" s="4">
        <f t="shared" si="6"/>
        <v>8011.2656904517953</v>
      </c>
      <c r="CO210" s="4">
        <f t="shared" si="7"/>
        <v>11771.063375096011</v>
      </c>
      <c r="CP210" s="4"/>
      <c r="CQ210" s="3">
        <f>MIN(Beams!$B$21:$B$22)/MAX(CN210:CP210)-1</f>
        <v>0.69908183846107863</v>
      </c>
    </row>
    <row r="211" spans="1:95" x14ac:dyDescent="0.55000000000000004">
      <c r="A211" s="1" t="s">
        <v>680</v>
      </c>
      <c r="B211" s="1" t="s">
        <v>888</v>
      </c>
      <c r="C211" s="1" t="s">
        <v>888</v>
      </c>
      <c r="D211" s="1" t="s">
        <v>100</v>
      </c>
      <c r="E211" s="2">
        <v>41</v>
      </c>
      <c r="F211" s="2">
        <v>12</v>
      </c>
      <c r="G211" s="3">
        <v>7.16</v>
      </c>
      <c r="H211" s="11">
        <v>7.125</v>
      </c>
      <c r="I211" s="1" t="s">
        <v>98</v>
      </c>
      <c r="J211" s="1" t="s">
        <v>98</v>
      </c>
      <c r="K211" s="1" t="s">
        <v>98</v>
      </c>
      <c r="L211" s="2">
        <v>10.1</v>
      </c>
      <c r="M211" s="11">
        <v>10.125</v>
      </c>
      <c r="N211" s="11" t="s">
        <v>98</v>
      </c>
      <c r="O211" s="1" t="s">
        <v>98</v>
      </c>
      <c r="P211" s="1" t="s">
        <v>98</v>
      </c>
      <c r="Q211" s="14">
        <v>0.51</v>
      </c>
      <c r="R211" s="11">
        <v>0.5</v>
      </c>
      <c r="S211" s="13">
        <v>0.25</v>
      </c>
      <c r="T211" s="14">
        <v>0.85499999999999998</v>
      </c>
      <c r="U211" s="13">
        <v>0.875</v>
      </c>
      <c r="V211" s="1" t="s">
        <v>98</v>
      </c>
      <c r="W211" s="1" t="s">
        <v>98</v>
      </c>
      <c r="X211" s="1" t="s">
        <v>98</v>
      </c>
      <c r="Y211" s="3">
        <v>1.45</v>
      </c>
      <c r="Z211" s="13">
        <v>1.6875</v>
      </c>
      <c r="AA211" s="13" t="s">
        <v>98</v>
      </c>
      <c r="AB211" s="1" t="s">
        <v>98</v>
      </c>
      <c r="AC211" s="3">
        <v>1.39</v>
      </c>
      <c r="AD211" s="1" t="s">
        <v>98</v>
      </c>
      <c r="AE211" s="1" t="s">
        <v>98</v>
      </c>
      <c r="AF211" s="14">
        <v>0.59299999999999997</v>
      </c>
      <c r="AG211" s="3">
        <v>5.92</v>
      </c>
      <c r="AH211" s="1" t="s">
        <v>98</v>
      </c>
      <c r="AI211" s="1" t="s">
        <v>98</v>
      </c>
      <c r="AJ211" s="1" t="s">
        <v>98</v>
      </c>
      <c r="AK211" s="1" t="s">
        <v>98</v>
      </c>
      <c r="AL211" s="2">
        <v>14</v>
      </c>
      <c r="AM211" s="2">
        <v>41.2</v>
      </c>
      <c r="AN211" s="2">
        <v>13.2</v>
      </c>
      <c r="AO211" s="3">
        <v>7.14</v>
      </c>
      <c r="AP211" s="3">
        <v>1.85</v>
      </c>
      <c r="AQ211" s="2">
        <v>74.099999999999994</v>
      </c>
      <c r="AR211" s="2">
        <v>22.4</v>
      </c>
      <c r="AS211" s="2">
        <v>14.6</v>
      </c>
      <c r="AT211" s="3">
        <v>2.48</v>
      </c>
      <c r="AU211" s="1" t="s">
        <v>98</v>
      </c>
      <c r="AV211" s="1" t="s">
        <v>98</v>
      </c>
      <c r="AW211" s="1" t="s">
        <v>98</v>
      </c>
      <c r="AX211" s="3">
        <v>2.5299999999999998</v>
      </c>
      <c r="AY211" s="3">
        <v>5.63</v>
      </c>
      <c r="AZ211" s="1" t="s">
        <v>98</v>
      </c>
      <c r="BA211" s="1" t="s">
        <v>98</v>
      </c>
      <c r="BB211" s="1" t="s">
        <v>98</v>
      </c>
      <c r="BC211" s="1" t="s">
        <v>98</v>
      </c>
      <c r="BD211" s="1" t="s">
        <v>98</v>
      </c>
      <c r="BE211" s="1" t="s">
        <v>98</v>
      </c>
      <c r="BF211" s="1" t="s">
        <v>98</v>
      </c>
      <c r="BG211" s="3">
        <v>3.24</v>
      </c>
      <c r="BH211" s="14">
        <v>0.91200000000000003</v>
      </c>
      <c r="BI211" s="1" t="s">
        <v>98</v>
      </c>
      <c r="BJ211" s="4" t="s">
        <v>98</v>
      </c>
      <c r="BK211" s="4" t="s">
        <v>98</v>
      </c>
      <c r="BL211" s="4" t="s">
        <v>98</v>
      </c>
      <c r="BM211" s="4" t="s">
        <v>98</v>
      </c>
      <c r="BN211" s="4" t="s">
        <v>98</v>
      </c>
      <c r="BO211" s="4" t="s">
        <v>98</v>
      </c>
      <c r="BP211" s="4" t="s">
        <v>98</v>
      </c>
      <c r="BQ211" s="4" t="s">
        <v>98</v>
      </c>
      <c r="BR211" s="4" t="s">
        <v>98</v>
      </c>
      <c r="BS211" s="4" t="s">
        <v>98</v>
      </c>
      <c r="BT211" s="4" t="s">
        <v>98</v>
      </c>
      <c r="BU211" s="4" t="s">
        <v>98</v>
      </c>
      <c r="BV211" s="4" t="s">
        <v>98</v>
      </c>
      <c r="BW211" s="35" t="s">
        <v>98</v>
      </c>
      <c r="BX211" s="35" t="s">
        <v>98</v>
      </c>
      <c r="BY211" s="2">
        <v>23.7</v>
      </c>
      <c r="BZ211" s="1" t="s">
        <v>98</v>
      </c>
      <c r="CA211" s="2">
        <v>33.799999999999997</v>
      </c>
      <c r="CB211" s="2">
        <v>24.4</v>
      </c>
      <c r="CC211" s="2">
        <v>34.5</v>
      </c>
      <c r="CD211" s="1" t="s">
        <v>98</v>
      </c>
      <c r="CE211" s="11">
        <v>5.5</v>
      </c>
      <c r="CF211" s="1" t="s">
        <v>98</v>
      </c>
      <c r="CG211" s="4">
        <f>Beams!$B$11/F211</f>
        <v>936.66666666666663</v>
      </c>
      <c r="CH211" s="4">
        <f>Beams!$B$9/AO211</f>
        <v>1574.2296918767508</v>
      </c>
      <c r="CI211" s="4">
        <f>Beams!$C$9/AS211</f>
        <v>769.8630136986302</v>
      </c>
      <c r="CJ211" s="4">
        <f>1.5*Beams!$B$8/(L211*T211)</f>
        <v>1952.4057668924786</v>
      </c>
      <c r="CK211" s="45">
        <f xml:space="preserve"> 1.5*Beams!$C$8/((G211-T211)*Q211)</f>
        <v>5243.2709800811681</v>
      </c>
      <c r="CL211" s="4">
        <f>Beams!$B$12*T211/AX211</f>
        <v>3798.498023715415</v>
      </c>
      <c r="CM211" s="4">
        <f>Beams!$B$12*Q211/AX211</f>
        <v>2265.7707509881425</v>
      </c>
      <c r="CN211" s="4">
        <f t="shared" si="6"/>
        <v>8092.2684460445826</v>
      </c>
      <c r="CO211" s="4">
        <f t="shared" si="7"/>
        <v>10423.061213402623</v>
      </c>
      <c r="CP211" s="4"/>
      <c r="CQ211" s="3">
        <f>MIN(Beams!$B$21:$B$22)/MAX(CN211:CP211)-1</f>
        <v>0.9188220802428706</v>
      </c>
    </row>
    <row r="212" spans="1:95" x14ac:dyDescent="0.55000000000000004">
      <c r="A212" s="1" t="s">
        <v>680</v>
      </c>
      <c r="B212" s="1" t="s">
        <v>889</v>
      </c>
      <c r="C212" s="1" t="s">
        <v>889</v>
      </c>
      <c r="D212" s="1" t="s">
        <v>100</v>
      </c>
      <c r="E212" s="2">
        <v>37</v>
      </c>
      <c r="F212" s="2">
        <v>10.9</v>
      </c>
      <c r="G212" s="3">
        <v>7.09</v>
      </c>
      <c r="H212" s="11">
        <v>7</v>
      </c>
      <c r="I212" s="1" t="s">
        <v>98</v>
      </c>
      <c r="J212" s="1" t="s">
        <v>98</v>
      </c>
      <c r="K212" s="1" t="s">
        <v>98</v>
      </c>
      <c r="L212" s="2">
        <v>10.1</v>
      </c>
      <c r="M212" s="11">
        <v>10.125</v>
      </c>
      <c r="N212" s="11" t="s">
        <v>98</v>
      </c>
      <c r="O212" s="1" t="s">
        <v>98</v>
      </c>
      <c r="P212" s="1" t="s">
        <v>98</v>
      </c>
      <c r="Q212" s="14">
        <v>0.45</v>
      </c>
      <c r="R212" s="11">
        <v>0.4375</v>
      </c>
      <c r="S212" s="13">
        <v>0.25</v>
      </c>
      <c r="T212" s="14">
        <v>0.78500000000000003</v>
      </c>
      <c r="U212" s="13">
        <v>0.8125</v>
      </c>
      <c r="V212" s="1" t="s">
        <v>98</v>
      </c>
      <c r="W212" s="1" t="s">
        <v>98</v>
      </c>
      <c r="X212" s="1" t="s">
        <v>98</v>
      </c>
      <c r="Y212" s="3">
        <v>1.38</v>
      </c>
      <c r="Z212" s="13">
        <v>1.625</v>
      </c>
      <c r="AA212" s="13" t="s">
        <v>98</v>
      </c>
      <c r="AB212" s="1" t="s">
        <v>98</v>
      </c>
      <c r="AC212" s="3">
        <v>1.32</v>
      </c>
      <c r="AD212" s="1" t="s">
        <v>98</v>
      </c>
      <c r="AE212" s="1" t="s">
        <v>98</v>
      </c>
      <c r="AF212" s="14">
        <v>0.54100000000000004</v>
      </c>
      <c r="AG212" s="3">
        <v>6.41</v>
      </c>
      <c r="AH212" s="1" t="s">
        <v>98</v>
      </c>
      <c r="AI212" s="1" t="s">
        <v>98</v>
      </c>
      <c r="AJ212" s="1" t="s">
        <v>98</v>
      </c>
      <c r="AK212" s="1" t="s">
        <v>98</v>
      </c>
      <c r="AL212" s="2">
        <v>15.8</v>
      </c>
      <c r="AM212" s="2">
        <v>36</v>
      </c>
      <c r="AN212" s="2">
        <v>11.5</v>
      </c>
      <c r="AO212" s="3">
        <v>6.25</v>
      </c>
      <c r="AP212" s="3">
        <v>1.82</v>
      </c>
      <c r="AQ212" s="2">
        <v>66.900000000000006</v>
      </c>
      <c r="AR212" s="2">
        <v>20.2</v>
      </c>
      <c r="AS212" s="2">
        <v>13.3</v>
      </c>
      <c r="AT212" s="3">
        <v>2.48</v>
      </c>
      <c r="AU212" s="1" t="s">
        <v>98</v>
      </c>
      <c r="AV212" s="1" t="s">
        <v>98</v>
      </c>
      <c r="AW212" s="1" t="s">
        <v>98</v>
      </c>
      <c r="AX212" s="3">
        <v>1.93</v>
      </c>
      <c r="AY212" s="3">
        <v>4.1900000000000004</v>
      </c>
      <c r="AZ212" s="1" t="s">
        <v>98</v>
      </c>
      <c r="BA212" s="1" t="s">
        <v>98</v>
      </c>
      <c r="BB212" s="1" t="s">
        <v>98</v>
      </c>
      <c r="BC212" s="1" t="s">
        <v>98</v>
      </c>
      <c r="BD212" s="1" t="s">
        <v>98</v>
      </c>
      <c r="BE212" s="1" t="s">
        <v>98</v>
      </c>
      <c r="BF212" s="1" t="s">
        <v>98</v>
      </c>
      <c r="BG212" s="3">
        <v>3.21</v>
      </c>
      <c r="BH212" s="14">
        <v>0.91600000000000004</v>
      </c>
      <c r="BI212" s="1" t="s">
        <v>98</v>
      </c>
      <c r="BJ212" s="4" t="s">
        <v>98</v>
      </c>
      <c r="BK212" s="4" t="s">
        <v>98</v>
      </c>
      <c r="BL212" s="4" t="s">
        <v>98</v>
      </c>
      <c r="BM212" s="4" t="s">
        <v>98</v>
      </c>
      <c r="BN212" s="4" t="s">
        <v>98</v>
      </c>
      <c r="BO212" s="4" t="s">
        <v>98</v>
      </c>
      <c r="BP212" s="4" t="s">
        <v>98</v>
      </c>
      <c r="BQ212" s="4" t="s">
        <v>98</v>
      </c>
      <c r="BR212" s="4" t="s">
        <v>98</v>
      </c>
      <c r="BS212" s="4" t="s">
        <v>98</v>
      </c>
      <c r="BT212" s="4" t="s">
        <v>98</v>
      </c>
      <c r="BU212" s="4" t="s">
        <v>98</v>
      </c>
      <c r="BV212" s="4" t="s">
        <v>98</v>
      </c>
      <c r="BW212" s="35" t="s">
        <v>98</v>
      </c>
      <c r="BX212" s="35" t="s">
        <v>98</v>
      </c>
      <c r="BY212" s="2">
        <v>23.6</v>
      </c>
      <c r="BZ212" s="1" t="s">
        <v>98</v>
      </c>
      <c r="CA212" s="2">
        <v>33.700000000000003</v>
      </c>
      <c r="CB212" s="2">
        <v>24.3</v>
      </c>
      <c r="CC212" s="2">
        <v>34.4</v>
      </c>
      <c r="CD212" s="1" t="s">
        <v>98</v>
      </c>
      <c r="CE212" s="11">
        <v>5.5</v>
      </c>
      <c r="CF212" s="1" t="s">
        <v>98</v>
      </c>
      <c r="CG212" s="4">
        <f>Beams!$B$11/F212</f>
        <v>1031.1926605504586</v>
      </c>
      <c r="CH212" s="4">
        <f>Beams!$B$9/AO212</f>
        <v>1798.4</v>
      </c>
      <c r="CI212" s="4">
        <f>Beams!$C$9/AS212</f>
        <v>845.11278195488717</v>
      </c>
      <c r="CJ212" s="4">
        <f>1.5*Beams!$B$8/(L212*T212)</f>
        <v>2126.5056441949928</v>
      </c>
      <c r="CK212" s="45">
        <f xml:space="preserve"> 1.5*Beams!$C$8/((G212-T212)*Q212)</f>
        <v>5942.3737774253241</v>
      </c>
      <c r="CL212" s="4">
        <f>Beams!$B$12*T212/AX212</f>
        <v>4571.7098445595857</v>
      </c>
      <c r="CM212" s="4">
        <f>Beams!$B$12*Q212/AX212</f>
        <v>2620.7253886010362</v>
      </c>
      <c r="CN212" s="4">
        <f t="shared" si="6"/>
        <v>9474.762876298646</v>
      </c>
      <c r="CO212" s="4">
        <f t="shared" si="7"/>
        <v>11833.996920248414</v>
      </c>
      <c r="CP212" s="4"/>
      <c r="CQ212" s="3">
        <f>MIN(Beams!$B$21:$B$22)/MAX(CN212:CP212)-1</f>
        <v>0.69004607105983351</v>
      </c>
    </row>
    <row r="213" spans="1:95" x14ac:dyDescent="0.55000000000000004">
      <c r="A213" s="1" t="s">
        <v>680</v>
      </c>
      <c r="B213" s="1" t="s">
        <v>890</v>
      </c>
      <c r="C213" s="1" t="s">
        <v>890</v>
      </c>
      <c r="D213" s="1" t="s">
        <v>100</v>
      </c>
      <c r="E213" s="2">
        <v>34</v>
      </c>
      <c r="F213" s="2">
        <v>10</v>
      </c>
      <c r="G213" s="3">
        <v>7.02</v>
      </c>
      <c r="H213" s="11">
        <v>7</v>
      </c>
      <c r="I213" s="1" t="s">
        <v>98</v>
      </c>
      <c r="J213" s="1" t="s">
        <v>98</v>
      </c>
      <c r="K213" s="1" t="s">
        <v>98</v>
      </c>
      <c r="L213" s="2">
        <v>10</v>
      </c>
      <c r="M213" s="11">
        <v>10</v>
      </c>
      <c r="N213" s="11" t="s">
        <v>98</v>
      </c>
      <c r="O213" s="1" t="s">
        <v>98</v>
      </c>
      <c r="P213" s="1" t="s">
        <v>98</v>
      </c>
      <c r="Q213" s="14">
        <v>0.41499999999999998</v>
      </c>
      <c r="R213" s="11">
        <v>0.4375</v>
      </c>
      <c r="S213" s="13">
        <v>0.25</v>
      </c>
      <c r="T213" s="14">
        <v>0.72</v>
      </c>
      <c r="U213" s="13">
        <v>0.75</v>
      </c>
      <c r="V213" s="1" t="s">
        <v>98</v>
      </c>
      <c r="W213" s="1" t="s">
        <v>98</v>
      </c>
      <c r="X213" s="1" t="s">
        <v>98</v>
      </c>
      <c r="Y213" s="3">
        <v>1.31</v>
      </c>
      <c r="Z213" s="13">
        <v>1.5625</v>
      </c>
      <c r="AA213" s="13" t="s">
        <v>98</v>
      </c>
      <c r="AB213" s="1" t="s">
        <v>98</v>
      </c>
      <c r="AC213" s="3">
        <v>1.29</v>
      </c>
      <c r="AD213" s="1" t="s">
        <v>98</v>
      </c>
      <c r="AE213" s="1" t="s">
        <v>98</v>
      </c>
      <c r="AF213" s="14">
        <v>0.498</v>
      </c>
      <c r="AG213" s="3">
        <v>6.97</v>
      </c>
      <c r="AH213" s="1" t="s">
        <v>98</v>
      </c>
      <c r="AI213" s="1" t="s">
        <v>98</v>
      </c>
      <c r="AJ213" s="1" t="s">
        <v>98</v>
      </c>
      <c r="AK213" s="1" t="s">
        <v>98</v>
      </c>
      <c r="AL213" s="2">
        <v>16.899999999999999</v>
      </c>
      <c r="AM213" s="2">
        <v>32.6</v>
      </c>
      <c r="AN213" s="2">
        <v>10.4</v>
      </c>
      <c r="AO213" s="3">
        <v>5.69</v>
      </c>
      <c r="AP213" s="3">
        <v>1.81</v>
      </c>
      <c r="AQ213" s="2">
        <v>60.7</v>
      </c>
      <c r="AR213" s="2">
        <v>18.399999999999999</v>
      </c>
      <c r="AS213" s="2">
        <v>12.1</v>
      </c>
      <c r="AT213" s="3">
        <v>2.46</v>
      </c>
      <c r="AU213" s="1" t="s">
        <v>98</v>
      </c>
      <c r="AV213" s="1" t="s">
        <v>98</v>
      </c>
      <c r="AW213" s="1" t="s">
        <v>98</v>
      </c>
      <c r="AX213" s="3">
        <v>1.5</v>
      </c>
      <c r="AY213" s="3">
        <v>3.21</v>
      </c>
      <c r="AZ213" s="1" t="s">
        <v>98</v>
      </c>
      <c r="BA213" s="1" t="s">
        <v>98</v>
      </c>
      <c r="BB213" s="1" t="s">
        <v>98</v>
      </c>
      <c r="BC213" s="1" t="s">
        <v>98</v>
      </c>
      <c r="BD213" s="1" t="s">
        <v>98</v>
      </c>
      <c r="BE213" s="1" t="s">
        <v>98</v>
      </c>
      <c r="BF213" s="1" t="s">
        <v>98</v>
      </c>
      <c r="BG213" s="3">
        <v>3.19</v>
      </c>
      <c r="BH213" s="14">
        <v>0.91600000000000004</v>
      </c>
      <c r="BI213" s="1" t="s">
        <v>98</v>
      </c>
      <c r="BJ213" s="4" t="s">
        <v>98</v>
      </c>
      <c r="BK213" s="4" t="s">
        <v>98</v>
      </c>
      <c r="BL213" s="4" t="s">
        <v>98</v>
      </c>
      <c r="BM213" s="4" t="s">
        <v>98</v>
      </c>
      <c r="BN213" s="4" t="s">
        <v>98</v>
      </c>
      <c r="BO213" s="4" t="s">
        <v>98</v>
      </c>
      <c r="BP213" s="4" t="s">
        <v>98</v>
      </c>
      <c r="BQ213" s="4" t="s">
        <v>98</v>
      </c>
      <c r="BR213" s="4" t="s">
        <v>98</v>
      </c>
      <c r="BS213" s="4" t="s">
        <v>98</v>
      </c>
      <c r="BT213" s="4" t="s">
        <v>98</v>
      </c>
      <c r="BU213" s="4" t="s">
        <v>98</v>
      </c>
      <c r="BV213" s="4" t="s">
        <v>98</v>
      </c>
      <c r="BW213" s="35" t="s">
        <v>98</v>
      </c>
      <c r="BX213" s="35" t="s">
        <v>98</v>
      </c>
      <c r="BY213" s="2">
        <v>23.4</v>
      </c>
      <c r="BZ213" s="1" t="s">
        <v>98</v>
      </c>
      <c r="CA213" s="2">
        <v>33.4</v>
      </c>
      <c r="CB213" s="2">
        <v>24</v>
      </c>
      <c r="CC213" s="2">
        <v>34</v>
      </c>
      <c r="CD213" s="1" t="s">
        <v>98</v>
      </c>
      <c r="CE213" s="11">
        <v>5.5</v>
      </c>
      <c r="CF213" s="1" t="s">
        <v>98</v>
      </c>
      <c r="CG213" s="4">
        <f>Beams!$B$11/F213</f>
        <v>1124</v>
      </c>
      <c r="CH213" s="4">
        <f>Beams!$B$9/AO213</f>
        <v>1975.3954305799648</v>
      </c>
      <c r="CI213" s="4">
        <f>Beams!$C$9/AS213</f>
        <v>928.9256198347108</v>
      </c>
      <c r="CJ213" s="4">
        <f>1.5*Beams!$B$8/(L213*T213)</f>
        <v>2341.666666666667</v>
      </c>
      <c r="CK213" s="45">
        <f xml:space="preserve"> 1.5*Beams!$C$8/((G213-T213)*Q213)</f>
        <v>6448.6517498565699</v>
      </c>
      <c r="CL213" s="4">
        <f>Beams!$B$12*T213/AX213</f>
        <v>5395.2</v>
      </c>
      <c r="CM213" s="4">
        <f>Beams!$B$12*Q213/AX213</f>
        <v>3109.7333333333331</v>
      </c>
      <c r="CN213" s="4">
        <f t="shared" si="6"/>
        <v>10954.54827633469</v>
      </c>
      <c r="CO213" s="4">
        <f t="shared" si="7"/>
        <v>13038.175595969396</v>
      </c>
      <c r="CP213" s="4"/>
      <c r="CQ213" s="3">
        <f>MIN(Beams!$B$21:$B$22)/MAX(CN213:CP213)-1</f>
        <v>0.53395694457304077</v>
      </c>
    </row>
    <row r="214" spans="1:95" x14ac:dyDescent="0.55000000000000004">
      <c r="A214" s="1" t="s">
        <v>680</v>
      </c>
      <c r="B214" s="1" t="s">
        <v>891</v>
      </c>
      <c r="C214" s="1" t="s">
        <v>891</v>
      </c>
      <c r="D214" s="1" t="s">
        <v>100</v>
      </c>
      <c r="E214" s="2">
        <v>30.5</v>
      </c>
      <c r="F214" s="3">
        <v>8.9600000000000009</v>
      </c>
      <c r="G214" s="3">
        <v>6.95</v>
      </c>
      <c r="H214" s="11">
        <v>6.875</v>
      </c>
      <c r="I214" s="1" t="s">
        <v>98</v>
      </c>
      <c r="J214" s="1" t="s">
        <v>98</v>
      </c>
      <c r="K214" s="1" t="s">
        <v>98</v>
      </c>
      <c r="L214" s="2">
        <v>10</v>
      </c>
      <c r="M214" s="11">
        <v>10</v>
      </c>
      <c r="N214" s="11" t="s">
        <v>98</v>
      </c>
      <c r="O214" s="1" t="s">
        <v>98</v>
      </c>
      <c r="P214" s="1" t="s">
        <v>98</v>
      </c>
      <c r="Q214" s="14">
        <v>0.375</v>
      </c>
      <c r="R214" s="11">
        <v>0.375</v>
      </c>
      <c r="S214" s="13">
        <v>0.1875</v>
      </c>
      <c r="T214" s="14">
        <v>0.64500000000000002</v>
      </c>
      <c r="U214" s="13">
        <v>0.625</v>
      </c>
      <c r="V214" s="1" t="s">
        <v>98</v>
      </c>
      <c r="W214" s="1" t="s">
        <v>98</v>
      </c>
      <c r="X214" s="1" t="s">
        <v>98</v>
      </c>
      <c r="Y214" s="3">
        <v>1.24</v>
      </c>
      <c r="Z214" s="13">
        <v>1.5</v>
      </c>
      <c r="AA214" s="13" t="s">
        <v>98</v>
      </c>
      <c r="AB214" s="1" t="s">
        <v>98</v>
      </c>
      <c r="AC214" s="3">
        <v>1.25</v>
      </c>
      <c r="AD214" s="1" t="s">
        <v>98</v>
      </c>
      <c r="AE214" s="1" t="s">
        <v>98</v>
      </c>
      <c r="AF214" s="14">
        <v>0.44800000000000001</v>
      </c>
      <c r="AG214" s="3">
        <v>7.75</v>
      </c>
      <c r="AH214" s="1" t="s">
        <v>98</v>
      </c>
      <c r="AI214" s="1" t="s">
        <v>98</v>
      </c>
      <c r="AJ214" s="1" t="s">
        <v>98</v>
      </c>
      <c r="AK214" s="1" t="s">
        <v>98</v>
      </c>
      <c r="AL214" s="2">
        <v>18.5</v>
      </c>
      <c r="AM214" s="2">
        <v>28.9</v>
      </c>
      <c r="AN214" s="3">
        <v>9.15</v>
      </c>
      <c r="AO214" s="3">
        <v>5.07</v>
      </c>
      <c r="AP214" s="3">
        <v>1.8</v>
      </c>
      <c r="AQ214" s="2">
        <v>53.7</v>
      </c>
      <c r="AR214" s="2">
        <v>16.399999999999999</v>
      </c>
      <c r="AS214" s="2">
        <v>10.7</v>
      </c>
      <c r="AT214" s="3">
        <v>2.4500000000000002</v>
      </c>
      <c r="AU214" s="1" t="s">
        <v>98</v>
      </c>
      <c r="AV214" s="1" t="s">
        <v>98</v>
      </c>
      <c r="AW214" s="1" t="s">
        <v>98</v>
      </c>
      <c r="AX214" s="3">
        <v>1.0900000000000001</v>
      </c>
      <c r="AY214" s="3">
        <v>2.29</v>
      </c>
      <c r="AZ214" s="1" t="s">
        <v>98</v>
      </c>
      <c r="BA214" s="1" t="s">
        <v>98</v>
      </c>
      <c r="BB214" s="1" t="s">
        <v>98</v>
      </c>
      <c r="BC214" s="1" t="s">
        <v>98</v>
      </c>
      <c r="BD214" s="1" t="s">
        <v>98</v>
      </c>
      <c r="BE214" s="1" t="s">
        <v>98</v>
      </c>
      <c r="BF214" s="1" t="s">
        <v>98</v>
      </c>
      <c r="BG214" s="3">
        <v>3.17</v>
      </c>
      <c r="BH214" s="14">
        <v>0.91500000000000004</v>
      </c>
      <c r="BI214" s="1" t="s">
        <v>98</v>
      </c>
      <c r="BJ214" s="4" t="s">
        <v>98</v>
      </c>
      <c r="BK214" s="4" t="s">
        <v>98</v>
      </c>
      <c r="BL214" s="4" t="s">
        <v>98</v>
      </c>
      <c r="BM214" s="4" t="s">
        <v>98</v>
      </c>
      <c r="BN214" s="4" t="s">
        <v>98</v>
      </c>
      <c r="BO214" s="4" t="s">
        <v>98</v>
      </c>
      <c r="BP214" s="4" t="s">
        <v>98</v>
      </c>
      <c r="BQ214" s="4" t="s">
        <v>98</v>
      </c>
      <c r="BR214" s="4" t="s">
        <v>98</v>
      </c>
      <c r="BS214" s="4" t="s">
        <v>98</v>
      </c>
      <c r="BT214" s="4" t="s">
        <v>98</v>
      </c>
      <c r="BU214" s="4" t="s">
        <v>98</v>
      </c>
      <c r="BV214" s="4" t="s">
        <v>98</v>
      </c>
      <c r="BW214" s="35" t="s">
        <v>98</v>
      </c>
      <c r="BX214" s="35" t="s">
        <v>98</v>
      </c>
      <c r="BY214" s="2">
        <v>23.2</v>
      </c>
      <c r="BZ214" s="1" t="s">
        <v>98</v>
      </c>
      <c r="CA214" s="2">
        <v>33.200000000000003</v>
      </c>
      <c r="CB214" s="2">
        <v>23.9</v>
      </c>
      <c r="CC214" s="1">
        <v>33.9</v>
      </c>
      <c r="CD214" s="1" t="s">
        <v>98</v>
      </c>
      <c r="CE214" s="11">
        <v>5.5</v>
      </c>
      <c r="CF214" s="1" t="s">
        <v>98</v>
      </c>
      <c r="CG214" s="4">
        <f>Beams!$B$11/F214</f>
        <v>1254.4642857142856</v>
      </c>
      <c r="CH214" s="4">
        <f>Beams!$B$9/AO214</f>
        <v>2216.9625246548321</v>
      </c>
      <c r="CI214" s="4">
        <f>Beams!$C$9/AS214</f>
        <v>1050.4672897196263</v>
      </c>
      <c r="CJ214" s="4">
        <f>1.5*Beams!$B$8/(L214*T214)</f>
        <v>2613.953488372093</v>
      </c>
      <c r="CK214" s="45">
        <f xml:space="preserve"> 1.5*Beams!$C$8/((G214-T214)*Q214)</f>
        <v>7130.8485329103887</v>
      </c>
      <c r="CL214" s="4">
        <f>Beams!$B$12*T214/AX214</f>
        <v>6651.1926605504586</v>
      </c>
      <c r="CM214" s="4">
        <f>Beams!$B$12*Q214/AX214</f>
        <v>3866.9724770642197</v>
      </c>
      <c r="CN214" s="4">
        <f t="shared" si="6"/>
        <v>13178.045234169451</v>
      </c>
      <c r="CO214" s="4">
        <f t="shared" si="7"/>
        <v>14759.910469425777</v>
      </c>
      <c r="CP214" s="4"/>
      <c r="CQ214" s="3">
        <f>MIN(Beams!$B$21:$B$22)/MAX(CN214:CP214)-1</f>
        <v>0.35502176936836705</v>
      </c>
    </row>
    <row r="215" spans="1:95" x14ac:dyDescent="0.55000000000000004">
      <c r="A215" s="1" t="s">
        <v>680</v>
      </c>
      <c r="B215" s="1" t="s">
        <v>892</v>
      </c>
      <c r="C215" s="1" t="s">
        <v>892</v>
      </c>
      <c r="D215" s="1" t="s">
        <v>100</v>
      </c>
      <c r="E215" s="2">
        <v>26.5</v>
      </c>
      <c r="F215" s="3">
        <v>7.8</v>
      </c>
      <c r="G215" s="3">
        <v>6.96</v>
      </c>
      <c r="H215" s="11">
        <v>6.875</v>
      </c>
      <c r="I215" s="1" t="s">
        <v>98</v>
      </c>
      <c r="J215" s="1" t="s">
        <v>98</v>
      </c>
      <c r="K215" s="1" t="s">
        <v>98</v>
      </c>
      <c r="L215" s="3">
        <v>8.06</v>
      </c>
      <c r="M215" s="11">
        <v>8</v>
      </c>
      <c r="N215" s="11" t="s">
        <v>98</v>
      </c>
      <c r="O215" s="1" t="s">
        <v>98</v>
      </c>
      <c r="P215" s="1" t="s">
        <v>98</v>
      </c>
      <c r="Q215" s="14">
        <v>0.37</v>
      </c>
      <c r="R215" s="11">
        <v>0.375</v>
      </c>
      <c r="S215" s="13">
        <v>0.1875</v>
      </c>
      <c r="T215" s="14">
        <v>0.66</v>
      </c>
      <c r="U215" s="13">
        <v>0.6875</v>
      </c>
      <c r="V215" s="1" t="s">
        <v>98</v>
      </c>
      <c r="W215" s="1" t="s">
        <v>98</v>
      </c>
      <c r="X215" s="1" t="s">
        <v>98</v>
      </c>
      <c r="Y215" s="3">
        <v>1.25</v>
      </c>
      <c r="Z215" s="13">
        <v>1.5</v>
      </c>
      <c r="AA215" s="13" t="s">
        <v>98</v>
      </c>
      <c r="AB215" s="1" t="s">
        <v>98</v>
      </c>
      <c r="AC215" s="3">
        <v>1.38</v>
      </c>
      <c r="AD215" s="1" t="s">
        <v>98</v>
      </c>
      <c r="AE215" s="1" t="s">
        <v>98</v>
      </c>
      <c r="AF215" s="14">
        <v>0.48399999999999999</v>
      </c>
      <c r="AG215" s="3">
        <v>6.11</v>
      </c>
      <c r="AH215" s="1" t="s">
        <v>98</v>
      </c>
      <c r="AI215" s="1" t="s">
        <v>98</v>
      </c>
      <c r="AJ215" s="1" t="s">
        <v>98</v>
      </c>
      <c r="AK215" s="1" t="s">
        <v>98</v>
      </c>
      <c r="AL215" s="2">
        <v>18.8</v>
      </c>
      <c r="AM215" s="2">
        <v>27.6</v>
      </c>
      <c r="AN215" s="3">
        <v>8.8699999999999992</v>
      </c>
      <c r="AO215" s="3">
        <v>4.9400000000000004</v>
      </c>
      <c r="AP215" s="3">
        <v>1.88</v>
      </c>
      <c r="AQ215" s="2">
        <v>28.8</v>
      </c>
      <c r="AR215" s="2">
        <v>11</v>
      </c>
      <c r="AS215" s="3">
        <v>7.15</v>
      </c>
      <c r="AT215" s="3">
        <v>1.92</v>
      </c>
      <c r="AU215" s="1" t="s">
        <v>98</v>
      </c>
      <c r="AV215" s="1" t="s">
        <v>98</v>
      </c>
      <c r="AW215" s="1" t="s">
        <v>98</v>
      </c>
      <c r="AX215" s="14">
        <v>0.96699999999999997</v>
      </c>
      <c r="AY215" s="3">
        <v>1.46</v>
      </c>
      <c r="AZ215" s="1" t="s">
        <v>98</v>
      </c>
      <c r="BA215" s="1" t="s">
        <v>98</v>
      </c>
      <c r="BB215" s="1" t="s">
        <v>98</v>
      </c>
      <c r="BC215" s="1" t="s">
        <v>98</v>
      </c>
      <c r="BD215" s="1" t="s">
        <v>98</v>
      </c>
      <c r="BE215" s="1" t="s">
        <v>98</v>
      </c>
      <c r="BF215" s="1" t="s">
        <v>98</v>
      </c>
      <c r="BG215" s="3">
        <v>2.89</v>
      </c>
      <c r="BH215" s="14">
        <v>0.86799999999999999</v>
      </c>
      <c r="BI215" s="1" t="s">
        <v>98</v>
      </c>
      <c r="BJ215" s="4" t="s">
        <v>98</v>
      </c>
      <c r="BK215" s="4" t="s">
        <v>98</v>
      </c>
      <c r="BL215" s="4" t="s">
        <v>98</v>
      </c>
      <c r="BM215" s="4" t="s">
        <v>98</v>
      </c>
      <c r="BN215" s="4" t="s">
        <v>98</v>
      </c>
      <c r="BO215" s="4" t="s">
        <v>98</v>
      </c>
      <c r="BP215" s="4" t="s">
        <v>98</v>
      </c>
      <c r="BQ215" s="4" t="s">
        <v>98</v>
      </c>
      <c r="BR215" s="4" t="s">
        <v>98</v>
      </c>
      <c r="BS215" s="4" t="s">
        <v>98</v>
      </c>
      <c r="BT215" s="4" t="s">
        <v>98</v>
      </c>
      <c r="BU215" s="4" t="s">
        <v>98</v>
      </c>
      <c r="BV215" s="4" t="s">
        <v>98</v>
      </c>
      <c r="BW215" s="35" t="s">
        <v>98</v>
      </c>
      <c r="BX215" s="35" t="s">
        <v>98</v>
      </c>
      <c r="BY215" s="2">
        <v>21.3</v>
      </c>
      <c r="BZ215" s="1" t="s">
        <v>98</v>
      </c>
      <c r="CA215" s="2">
        <v>29.4</v>
      </c>
      <c r="CB215" s="2">
        <v>22</v>
      </c>
      <c r="CC215" s="2">
        <v>30</v>
      </c>
      <c r="CD215" s="1" t="s">
        <v>98</v>
      </c>
      <c r="CE215" s="11">
        <v>5.5</v>
      </c>
      <c r="CF215" s="1" t="s">
        <v>98</v>
      </c>
      <c r="CG215" s="4">
        <f>Beams!$B$11/F215</f>
        <v>1441.0256410256411</v>
      </c>
      <c r="CH215" s="4">
        <f>Beams!$B$9/AO215</f>
        <v>2275.303643724696</v>
      </c>
      <c r="CI215" s="4">
        <f>Beams!$C$9/AS215</f>
        <v>1572.0279720279721</v>
      </c>
      <c r="CJ215" s="4">
        <f>1.5*Beams!$B$8/(L215*T215)</f>
        <v>3169.4112339273629</v>
      </c>
      <c r="CK215" s="45">
        <f xml:space="preserve"> 1.5*Beams!$C$8/((G215-T215)*Q215)</f>
        <v>7232.9472329472328</v>
      </c>
      <c r="CL215" s="4">
        <f>Beams!$B$12*T215/AX215</f>
        <v>7671.5615305067222</v>
      </c>
      <c r="CM215" s="4">
        <f>Beams!$B$12*Q215/AX215</f>
        <v>4300.7238883143746</v>
      </c>
      <c r="CN215" s="4">
        <f t="shared" si="6"/>
        <v>15318.642046004165</v>
      </c>
      <c r="CO215" s="4">
        <f t="shared" si="7"/>
        <v>15504.901721380584</v>
      </c>
      <c r="CP215" s="4"/>
      <c r="CQ215" s="3">
        <f>MIN(Beams!$B$21:$B$22)/MAX(CN215:CP215)-1</f>
        <v>0.28991465791884852</v>
      </c>
    </row>
    <row r="216" spans="1:95" x14ac:dyDescent="0.55000000000000004">
      <c r="A216" s="1" t="s">
        <v>680</v>
      </c>
      <c r="B216" s="1" t="s">
        <v>893</v>
      </c>
      <c r="C216" s="1" t="s">
        <v>893</v>
      </c>
      <c r="D216" s="1" t="s">
        <v>100</v>
      </c>
      <c r="E216" s="2">
        <v>24</v>
      </c>
      <c r="F216" s="3">
        <v>7.07</v>
      </c>
      <c r="G216" s="3">
        <v>6.9</v>
      </c>
      <c r="H216" s="11">
        <v>6.875</v>
      </c>
      <c r="I216" s="1" t="s">
        <v>98</v>
      </c>
      <c r="J216" s="1" t="s">
        <v>98</v>
      </c>
      <c r="K216" s="1" t="s">
        <v>98</v>
      </c>
      <c r="L216" s="3">
        <v>8.0299999999999994</v>
      </c>
      <c r="M216" s="11">
        <v>8</v>
      </c>
      <c r="N216" s="11" t="s">
        <v>98</v>
      </c>
      <c r="O216" s="1" t="s">
        <v>98</v>
      </c>
      <c r="P216" s="1" t="s">
        <v>98</v>
      </c>
      <c r="Q216" s="14">
        <v>0.34</v>
      </c>
      <c r="R216" s="11">
        <v>0.3125</v>
      </c>
      <c r="S216" s="13">
        <v>0.1875</v>
      </c>
      <c r="T216" s="14">
        <v>0.59499999999999997</v>
      </c>
      <c r="U216" s="13">
        <v>0.625</v>
      </c>
      <c r="V216" s="1" t="s">
        <v>98</v>
      </c>
      <c r="W216" s="1" t="s">
        <v>98</v>
      </c>
      <c r="X216" s="1" t="s">
        <v>98</v>
      </c>
      <c r="Y216" s="3">
        <v>1.19</v>
      </c>
      <c r="Z216" s="13">
        <v>1.4375</v>
      </c>
      <c r="AA216" s="13" t="s">
        <v>98</v>
      </c>
      <c r="AB216" s="1" t="s">
        <v>98</v>
      </c>
      <c r="AC216" s="3">
        <v>1.35</v>
      </c>
      <c r="AD216" s="1" t="s">
        <v>98</v>
      </c>
      <c r="AE216" s="1" t="s">
        <v>98</v>
      </c>
      <c r="AF216" s="14">
        <v>0.44</v>
      </c>
      <c r="AG216" s="3">
        <v>6.75</v>
      </c>
      <c r="AH216" s="1" t="s">
        <v>98</v>
      </c>
      <c r="AI216" s="1" t="s">
        <v>98</v>
      </c>
      <c r="AJ216" s="1" t="s">
        <v>98</v>
      </c>
      <c r="AK216" s="1" t="s">
        <v>98</v>
      </c>
      <c r="AL216" s="2">
        <v>20.3</v>
      </c>
      <c r="AM216" s="2">
        <v>24.9</v>
      </c>
      <c r="AN216" s="3">
        <v>8</v>
      </c>
      <c r="AO216" s="3">
        <v>4.49</v>
      </c>
      <c r="AP216" s="3">
        <v>1.88</v>
      </c>
      <c r="AQ216" s="2">
        <v>25.7</v>
      </c>
      <c r="AR216" s="3">
        <v>9.8000000000000007</v>
      </c>
      <c r="AS216" s="3">
        <v>6.4</v>
      </c>
      <c r="AT216" s="3">
        <v>1.91</v>
      </c>
      <c r="AU216" s="1" t="s">
        <v>98</v>
      </c>
      <c r="AV216" s="1" t="s">
        <v>98</v>
      </c>
      <c r="AW216" s="1" t="s">
        <v>98</v>
      </c>
      <c r="AX216" s="14">
        <v>0.72299999999999998</v>
      </c>
      <c r="AY216" s="3">
        <v>1.07</v>
      </c>
      <c r="AZ216" s="1" t="s">
        <v>98</v>
      </c>
      <c r="BA216" s="1" t="s">
        <v>98</v>
      </c>
      <c r="BB216" s="1" t="s">
        <v>98</v>
      </c>
      <c r="BC216" s="1" t="s">
        <v>98</v>
      </c>
      <c r="BD216" s="1" t="s">
        <v>98</v>
      </c>
      <c r="BE216" s="1" t="s">
        <v>98</v>
      </c>
      <c r="BF216" s="1" t="s">
        <v>98</v>
      </c>
      <c r="BG216" s="3">
        <v>2.87</v>
      </c>
      <c r="BH216" s="14">
        <v>0.86599999999999999</v>
      </c>
      <c r="BI216" s="1" t="s">
        <v>98</v>
      </c>
      <c r="BJ216" s="4" t="s">
        <v>98</v>
      </c>
      <c r="BK216" s="4" t="s">
        <v>98</v>
      </c>
      <c r="BL216" s="4" t="s">
        <v>98</v>
      </c>
      <c r="BM216" s="4" t="s">
        <v>98</v>
      </c>
      <c r="BN216" s="4" t="s">
        <v>98</v>
      </c>
      <c r="BO216" s="4" t="s">
        <v>98</v>
      </c>
      <c r="BP216" s="4" t="s">
        <v>98</v>
      </c>
      <c r="BQ216" s="4" t="s">
        <v>98</v>
      </c>
      <c r="BR216" s="4" t="s">
        <v>98</v>
      </c>
      <c r="BS216" s="4" t="s">
        <v>98</v>
      </c>
      <c r="BT216" s="4" t="s">
        <v>98</v>
      </c>
      <c r="BU216" s="4" t="s">
        <v>98</v>
      </c>
      <c r="BV216" s="4" t="s">
        <v>98</v>
      </c>
      <c r="BW216" s="35" t="s">
        <v>98</v>
      </c>
      <c r="BX216" s="35" t="s">
        <v>98</v>
      </c>
      <c r="BY216" s="2">
        <v>21.1</v>
      </c>
      <c r="BZ216" s="1" t="s">
        <v>98</v>
      </c>
      <c r="CA216" s="2">
        <v>29.2</v>
      </c>
      <c r="CB216" s="2">
        <v>21.8</v>
      </c>
      <c r="CC216" s="2">
        <v>29.9</v>
      </c>
      <c r="CD216" s="1" t="s">
        <v>98</v>
      </c>
      <c r="CE216" s="11">
        <v>5.5</v>
      </c>
      <c r="CF216" s="1" t="s">
        <v>98</v>
      </c>
      <c r="CG216" s="4">
        <f>Beams!$B$11/F216</f>
        <v>1589.8161244695898</v>
      </c>
      <c r="CH216" s="4">
        <f>Beams!$B$9/AO216</f>
        <v>2503.3407572383071</v>
      </c>
      <c r="CI216" s="4">
        <f>Beams!$C$9/AS216</f>
        <v>1756.25</v>
      </c>
      <c r="CJ216" s="4">
        <f>1.5*Beams!$B$8/(L216*T216)</f>
        <v>3528.7838672206126</v>
      </c>
      <c r="CK216" s="45">
        <f xml:space="preserve"> 1.5*Beams!$C$8/((G216-T216)*Q216)</f>
        <v>7864.9064701217503</v>
      </c>
      <c r="CL216" s="4">
        <f>Beams!$B$12*T216/AX216</f>
        <v>9250.0691562932225</v>
      </c>
      <c r="CM216" s="4">
        <f>Beams!$B$12*Q216/AX216</f>
        <v>5285.7538035961279</v>
      </c>
      <c r="CN216" s="4">
        <f t="shared" si="6"/>
        <v>18118.053035606856</v>
      </c>
      <c r="CO216" s="4">
        <f t="shared" si="7"/>
        <v>17424.218835739906</v>
      </c>
      <c r="CP216" s="4"/>
      <c r="CQ216" s="3">
        <f>MIN(Beams!$B$21:$B$22)/MAX(CN216:CP216)-1</f>
        <v>0.10387136855679868</v>
      </c>
    </row>
    <row r="217" spans="1:95" x14ac:dyDescent="0.55000000000000004">
      <c r="A217" s="1" t="s">
        <v>680</v>
      </c>
      <c r="B217" s="1" t="s">
        <v>894</v>
      </c>
      <c r="C217" s="1" t="s">
        <v>894</v>
      </c>
      <c r="D217" s="1" t="s">
        <v>100</v>
      </c>
      <c r="E217" s="2">
        <v>21.5</v>
      </c>
      <c r="F217" s="3">
        <v>6.31</v>
      </c>
      <c r="G217" s="3">
        <v>6.83</v>
      </c>
      <c r="H217" s="11">
        <v>6.75</v>
      </c>
      <c r="I217" s="1" t="s">
        <v>98</v>
      </c>
      <c r="J217" s="1" t="s">
        <v>98</v>
      </c>
      <c r="K217" s="1" t="s">
        <v>98</v>
      </c>
      <c r="L217" s="3">
        <v>8</v>
      </c>
      <c r="M217" s="11">
        <v>8</v>
      </c>
      <c r="N217" s="11" t="s">
        <v>98</v>
      </c>
      <c r="O217" s="1" t="s">
        <v>98</v>
      </c>
      <c r="P217" s="1" t="s">
        <v>98</v>
      </c>
      <c r="Q217" s="14">
        <v>0.30499999999999999</v>
      </c>
      <c r="R217" s="11">
        <v>0.3125</v>
      </c>
      <c r="S217" s="13">
        <v>0.1875</v>
      </c>
      <c r="T217" s="14">
        <v>0.53</v>
      </c>
      <c r="U217" s="13">
        <v>0.5</v>
      </c>
      <c r="V217" s="1" t="s">
        <v>98</v>
      </c>
      <c r="W217" s="1" t="s">
        <v>98</v>
      </c>
      <c r="X217" s="1" t="s">
        <v>98</v>
      </c>
      <c r="Y217" s="3">
        <v>1.1200000000000001</v>
      </c>
      <c r="Z217" s="13">
        <v>1.375</v>
      </c>
      <c r="AA217" s="13" t="s">
        <v>98</v>
      </c>
      <c r="AB217" s="1" t="s">
        <v>98</v>
      </c>
      <c r="AC217" s="3">
        <v>1.31</v>
      </c>
      <c r="AD217" s="1" t="s">
        <v>98</v>
      </c>
      <c r="AE217" s="1" t="s">
        <v>98</v>
      </c>
      <c r="AF217" s="14">
        <v>0.39500000000000002</v>
      </c>
      <c r="AG217" s="3">
        <v>7.54</v>
      </c>
      <c r="AH217" s="1" t="s">
        <v>98</v>
      </c>
      <c r="AI217" s="1" t="s">
        <v>98</v>
      </c>
      <c r="AJ217" s="1" t="s">
        <v>98</v>
      </c>
      <c r="AK217" s="1" t="s">
        <v>98</v>
      </c>
      <c r="AL217" s="2">
        <v>22.4</v>
      </c>
      <c r="AM217" s="2">
        <v>21.9</v>
      </c>
      <c r="AN217" s="3">
        <v>7.05</v>
      </c>
      <c r="AO217" s="3">
        <v>3.98</v>
      </c>
      <c r="AP217" s="3">
        <v>1.86</v>
      </c>
      <c r="AQ217" s="2">
        <v>22.6</v>
      </c>
      <c r="AR217" s="3">
        <v>8.64</v>
      </c>
      <c r="AS217" s="3">
        <v>5.65</v>
      </c>
      <c r="AT217" s="3">
        <v>1.89</v>
      </c>
      <c r="AU217" s="1" t="s">
        <v>98</v>
      </c>
      <c r="AV217" s="1" t="s">
        <v>98</v>
      </c>
      <c r="AW217" s="1" t="s">
        <v>98</v>
      </c>
      <c r="AX217" s="14">
        <v>0.52200000000000002</v>
      </c>
      <c r="AY217" s="14">
        <v>0.751</v>
      </c>
      <c r="AZ217" s="1" t="s">
        <v>98</v>
      </c>
      <c r="BA217" s="1" t="s">
        <v>98</v>
      </c>
      <c r="BB217" s="1" t="s">
        <v>98</v>
      </c>
      <c r="BC217" s="1" t="s">
        <v>98</v>
      </c>
      <c r="BD217" s="1" t="s">
        <v>98</v>
      </c>
      <c r="BE217" s="1" t="s">
        <v>98</v>
      </c>
      <c r="BF217" s="1" t="s">
        <v>98</v>
      </c>
      <c r="BG217" s="3">
        <v>2.86</v>
      </c>
      <c r="BH217" s="14">
        <v>0.86499999999999999</v>
      </c>
      <c r="BI217" s="1" t="s">
        <v>98</v>
      </c>
      <c r="BJ217" s="4" t="s">
        <v>98</v>
      </c>
      <c r="BK217" s="4" t="s">
        <v>98</v>
      </c>
      <c r="BL217" s="4" t="s">
        <v>98</v>
      </c>
      <c r="BM217" s="4" t="s">
        <v>98</v>
      </c>
      <c r="BN217" s="4" t="s">
        <v>98</v>
      </c>
      <c r="BO217" s="4" t="s">
        <v>98</v>
      </c>
      <c r="BP217" s="4" t="s">
        <v>98</v>
      </c>
      <c r="BQ217" s="4" t="s">
        <v>98</v>
      </c>
      <c r="BR217" s="4" t="s">
        <v>98</v>
      </c>
      <c r="BS217" s="4" t="s">
        <v>98</v>
      </c>
      <c r="BT217" s="4" t="s">
        <v>98</v>
      </c>
      <c r="BU217" s="4" t="s">
        <v>98</v>
      </c>
      <c r="BV217" s="4" t="s">
        <v>98</v>
      </c>
      <c r="BW217" s="35" t="s">
        <v>98</v>
      </c>
      <c r="BX217" s="35" t="s">
        <v>98</v>
      </c>
      <c r="BY217" s="2">
        <v>21</v>
      </c>
      <c r="BZ217" s="1" t="s">
        <v>98</v>
      </c>
      <c r="CA217" s="2">
        <v>29</v>
      </c>
      <c r="CB217" s="2">
        <v>21.7</v>
      </c>
      <c r="CC217" s="2">
        <v>29.7</v>
      </c>
      <c r="CD217" s="1" t="s">
        <v>98</v>
      </c>
      <c r="CE217" s="11">
        <v>5.5</v>
      </c>
      <c r="CF217" s="1" t="s">
        <v>98</v>
      </c>
      <c r="CG217" s="4">
        <f>Beams!$B$11/F217</f>
        <v>1781.2995245641839</v>
      </c>
      <c r="CH217" s="4">
        <f>Beams!$B$9/AO217</f>
        <v>2824.1206030150752</v>
      </c>
      <c r="CI217" s="4">
        <f>Beams!$C$9/AS217</f>
        <v>1989.3805309734512</v>
      </c>
      <c r="CJ217" s="4">
        <f>1.5*Beams!$B$8/(L217*T217)</f>
        <v>3976.4150943396226</v>
      </c>
      <c r="CK217" s="45">
        <f xml:space="preserve"> 1.5*Beams!$C$8/((G217-T217)*Q217)</f>
        <v>8774.3950039032006</v>
      </c>
      <c r="CL217" s="4">
        <f>Beams!$B$12*T217/AX217</f>
        <v>11412.260536398468</v>
      </c>
      <c r="CM217" s="4">
        <f>Beams!$B$12*Q217/AX217</f>
        <v>6567.4329501915699</v>
      </c>
      <c r="CN217" s="4">
        <f t="shared" si="6"/>
        <v>21946.437031678666</v>
      </c>
      <c r="CO217" s="4">
        <f t="shared" si="7"/>
        <v>20096.14255138029</v>
      </c>
      <c r="CP217" s="4"/>
      <c r="CQ217" s="3">
        <f>MIN(Beams!$B$21:$B$22)/MAX(CN217:CP217)-1</f>
        <v>-8.8690343169101848E-2</v>
      </c>
    </row>
    <row r="218" spans="1:95" x14ac:dyDescent="0.55000000000000004">
      <c r="A218" s="1" t="s">
        <v>680</v>
      </c>
      <c r="B218" s="1" t="s">
        <v>895</v>
      </c>
      <c r="C218" s="1" t="s">
        <v>895</v>
      </c>
      <c r="D218" s="1" t="s">
        <v>100</v>
      </c>
      <c r="E218" s="2">
        <v>19</v>
      </c>
      <c r="F218" s="3">
        <v>5.58</v>
      </c>
      <c r="G218" s="3">
        <v>7.05</v>
      </c>
      <c r="H218" s="11">
        <v>7</v>
      </c>
      <c r="I218" s="1" t="s">
        <v>98</v>
      </c>
      <c r="J218" s="1" t="s">
        <v>98</v>
      </c>
      <c r="K218" s="1" t="s">
        <v>98</v>
      </c>
      <c r="L218" s="3">
        <v>6.77</v>
      </c>
      <c r="M218" s="11">
        <v>6.75</v>
      </c>
      <c r="N218" s="11" t="s">
        <v>98</v>
      </c>
      <c r="O218" s="1" t="s">
        <v>98</v>
      </c>
      <c r="P218" s="1" t="s">
        <v>98</v>
      </c>
      <c r="Q218" s="14">
        <v>0.31</v>
      </c>
      <c r="R218" s="11">
        <v>0.3125</v>
      </c>
      <c r="S218" s="13">
        <v>0.1875</v>
      </c>
      <c r="T218" s="14">
        <v>0.51500000000000001</v>
      </c>
      <c r="U218" s="13">
        <v>0.5</v>
      </c>
      <c r="V218" s="1" t="s">
        <v>98</v>
      </c>
      <c r="W218" s="1" t="s">
        <v>98</v>
      </c>
      <c r="X218" s="1" t="s">
        <v>98</v>
      </c>
      <c r="Y218" s="14">
        <v>0.91500000000000004</v>
      </c>
      <c r="Z218" s="13">
        <v>1.25</v>
      </c>
      <c r="AA218" s="13" t="s">
        <v>98</v>
      </c>
      <c r="AB218" s="1" t="s">
        <v>98</v>
      </c>
      <c r="AC218" s="3">
        <v>1.54</v>
      </c>
      <c r="AD218" s="1" t="s">
        <v>98</v>
      </c>
      <c r="AE218" s="1" t="s">
        <v>98</v>
      </c>
      <c r="AF218" s="14">
        <v>0.41199999999999998</v>
      </c>
      <c r="AG218" s="3">
        <v>6.57</v>
      </c>
      <c r="AH218" s="1" t="s">
        <v>98</v>
      </c>
      <c r="AI218" s="1" t="s">
        <v>98</v>
      </c>
      <c r="AJ218" s="1" t="s">
        <v>98</v>
      </c>
      <c r="AK218" s="1" t="s">
        <v>98</v>
      </c>
      <c r="AL218" s="2">
        <v>22.7</v>
      </c>
      <c r="AM218" s="2">
        <v>23.3</v>
      </c>
      <c r="AN218" s="3">
        <v>7.45</v>
      </c>
      <c r="AO218" s="3">
        <v>4.22</v>
      </c>
      <c r="AP218" s="3">
        <v>2.04</v>
      </c>
      <c r="AQ218" s="2">
        <v>13.3</v>
      </c>
      <c r="AR218" s="3">
        <v>6.07</v>
      </c>
      <c r="AS218" s="3">
        <v>3.94</v>
      </c>
      <c r="AT218" s="3">
        <v>1.55</v>
      </c>
      <c r="AU218" s="1" t="s">
        <v>98</v>
      </c>
      <c r="AV218" s="1" t="s">
        <v>98</v>
      </c>
      <c r="AW218" s="1" t="s">
        <v>98</v>
      </c>
      <c r="AX218" s="14">
        <v>0.39800000000000002</v>
      </c>
      <c r="AY218" s="14">
        <v>0.55400000000000005</v>
      </c>
      <c r="AZ218" s="1" t="s">
        <v>98</v>
      </c>
      <c r="BA218" s="1" t="s">
        <v>98</v>
      </c>
      <c r="BB218" s="1" t="s">
        <v>98</v>
      </c>
      <c r="BC218" s="1" t="s">
        <v>98</v>
      </c>
      <c r="BD218" s="1" t="s">
        <v>98</v>
      </c>
      <c r="BE218" s="1" t="s">
        <v>98</v>
      </c>
      <c r="BF218" s="1" t="s">
        <v>98</v>
      </c>
      <c r="BG218" s="3">
        <v>2.86</v>
      </c>
      <c r="BH218" s="14">
        <v>0.79900000000000004</v>
      </c>
      <c r="BI218" s="1" t="s">
        <v>98</v>
      </c>
      <c r="BJ218" s="4" t="s">
        <v>98</v>
      </c>
      <c r="BK218" s="4" t="s">
        <v>98</v>
      </c>
      <c r="BL218" s="4" t="s">
        <v>98</v>
      </c>
      <c r="BM218" s="4" t="s">
        <v>98</v>
      </c>
      <c r="BN218" s="4" t="s">
        <v>98</v>
      </c>
      <c r="BO218" s="4" t="s">
        <v>98</v>
      </c>
      <c r="BP218" s="4" t="s">
        <v>98</v>
      </c>
      <c r="BQ218" s="4" t="s">
        <v>98</v>
      </c>
      <c r="BR218" s="4" t="s">
        <v>98</v>
      </c>
      <c r="BS218" s="4" t="s">
        <v>98</v>
      </c>
      <c r="BT218" s="4" t="s">
        <v>98</v>
      </c>
      <c r="BU218" s="4" t="s">
        <v>98</v>
      </c>
      <c r="BV218" s="4" t="s">
        <v>98</v>
      </c>
      <c r="BW218" s="35" t="s">
        <v>98</v>
      </c>
      <c r="BX218" s="35" t="s">
        <v>98</v>
      </c>
      <c r="BY218" s="2">
        <v>20.399999999999999</v>
      </c>
      <c r="BZ218" s="1" t="s">
        <v>98</v>
      </c>
      <c r="CA218" s="2">
        <v>27.1</v>
      </c>
      <c r="CB218" s="2">
        <v>20.9</v>
      </c>
      <c r="CC218" s="2">
        <v>27.6</v>
      </c>
      <c r="CD218" s="1" t="s">
        <v>98</v>
      </c>
      <c r="CE218" s="11">
        <v>3.5</v>
      </c>
      <c r="CF218" s="1" t="s">
        <v>98</v>
      </c>
      <c r="CG218" s="4">
        <f>Beams!$B$11/F218</f>
        <v>2014.336917562724</v>
      </c>
      <c r="CH218" s="4">
        <f>Beams!$B$9/AO218</f>
        <v>2663.5071090047395</v>
      </c>
      <c r="CI218" s="4">
        <f>Beams!$C$9/AS218</f>
        <v>2852.7918781725889</v>
      </c>
      <c r="CJ218" s="4">
        <f>1.5*Beams!$B$8/(L218*T218)</f>
        <v>4835.7258608079619</v>
      </c>
      <c r="CK218" s="45">
        <f xml:space="preserve"> 1.5*Beams!$C$8/((G218-T218)*Q218)</f>
        <v>8322.432559172692</v>
      </c>
      <c r="CL218" s="4">
        <f>Beams!$B$12*T218/AX218</f>
        <v>14544.221105527638</v>
      </c>
      <c r="CM218" s="4">
        <f>Beams!$B$12*Q218/AX218</f>
        <v>8754.7738693467327</v>
      </c>
      <c r="CN218" s="4">
        <f t="shared" si="6"/>
        <v>27594.679081878225</v>
      </c>
      <c r="CO218" s="4">
        <f t="shared" si="7"/>
        <v>22235.94667977692</v>
      </c>
      <c r="CP218" s="4"/>
      <c r="CQ218" s="3">
        <f>MIN(Beams!$B$21:$B$22)/MAX(CN218:CP218)-1</f>
        <v>-0.27522259125911508</v>
      </c>
    </row>
    <row r="219" spans="1:95" x14ac:dyDescent="0.55000000000000004">
      <c r="A219" s="1" t="s">
        <v>680</v>
      </c>
      <c r="B219" s="1" t="s">
        <v>896</v>
      </c>
      <c r="C219" s="1" t="s">
        <v>896</v>
      </c>
      <c r="D219" s="1" t="s">
        <v>100</v>
      </c>
      <c r="E219" s="2">
        <v>17</v>
      </c>
      <c r="F219" s="3">
        <v>5</v>
      </c>
      <c r="G219" s="3">
        <v>6.99</v>
      </c>
      <c r="H219" s="11">
        <v>6.875</v>
      </c>
      <c r="I219" s="1" t="s">
        <v>98</v>
      </c>
      <c r="J219" s="1" t="s">
        <v>98</v>
      </c>
      <c r="K219" s="1" t="s">
        <v>98</v>
      </c>
      <c r="L219" s="3">
        <v>6.75</v>
      </c>
      <c r="M219" s="11">
        <v>6.75</v>
      </c>
      <c r="N219" s="11" t="s">
        <v>98</v>
      </c>
      <c r="O219" s="1" t="s">
        <v>98</v>
      </c>
      <c r="P219" s="1" t="s">
        <v>98</v>
      </c>
      <c r="Q219" s="14">
        <v>0.28499999999999998</v>
      </c>
      <c r="R219" s="11">
        <v>0.3125</v>
      </c>
      <c r="S219" s="13">
        <v>0.1875</v>
      </c>
      <c r="T219" s="14">
        <v>0.45500000000000002</v>
      </c>
      <c r="U219" s="13">
        <v>0.4375</v>
      </c>
      <c r="V219" s="1" t="s">
        <v>98</v>
      </c>
      <c r="W219" s="1" t="s">
        <v>98</v>
      </c>
      <c r="X219" s="1" t="s">
        <v>98</v>
      </c>
      <c r="Y219" s="14">
        <v>0.85499999999999998</v>
      </c>
      <c r="Z219" s="13">
        <v>1.1875</v>
      </c>
      <c r="AA219" s="13" t="s">
        <v>98</v>
      </c>
      <c r="AB219" s="1" t="s">
        <v>98</v>
      </c>
      <c r="AC219" s="3">
        <v>1.53</v>
      </c>
      <c r="AD219" s="1" t="s">
        <v>98</v>
      </c>
      <c r="AE219" s="1" t="s">
        <v>98</v>
      </c>
      <c r="AF219" s="14">
        <v>0.371</v>
      </c>
      <c r="AG219" s="3">
        <v>7.41</v>
      </c>
      <c r="AH219" s="1" t="s">
        <v>98</v>
      </c>
      <c r="AI219" s="1" t="s">
        <v>98</v>
      </c>
      <c r="AJ219" s="1" t="s">
        <v>98</v>
      </c>
      <c r="AK219" s="1" t="s">
        <v>98</v>
      </c>
      <c r="AL219" s="2">
        <v>24.5</v>
      </c>
      <c r="AM219" s="2">
        <v>20.9</v>
      </c>
      <c r="AN219" s="3">
        <v>6.74</v>
      </c>
      <c r="AO219" s="3">
        <v>3.83</v>
      </c>
      <c r="AP219" s="3">
        <v>2.04</v>
      </c>
      <c r="AQ219" s="2">
        <v>11.6</v>
      </c>
      <c r="AR219" s="3">
        <v>5.32</v>
      </c>
      <c r="AS219" s="3">
        <v>3.45</v>
      </c>
      <c r="AT219" s="3">
        <v>1.53</v>
      </c>
      <c r="AU219" s="1" t="s">
        <v>98</v>
      </c>
      <c r="AV219" s="1" t="s">
        <v>98</v>
      </c>
      <c r="AW219" s="1" t="s">
        <v>98</v>
      </c>
      <c r="AX219" s="14">
        <v>0.28399999999999997</v>
      </c>
      <c r="AY219" s="14">
        <v>0.4</v>
      </c>
      <c r="AZ219" s="1" t="s">
        <v>98</v>
      </c>
      <c r="BA219" s="1" t="s">
        <v>98</v>
      </c>
      <c r="BB219" s="1" t="s">
        <v>98</v>
      </c>
      <c r="BC219" s="1" t="s">
        <v>98</v>
      </c>
      <c r="BD219" s="1" t="s">
        <v>98</v>
      </c>
      <c r="BE219" s="1" t="s">
        <v>98</v>
      </c>
      <c r="BF219" s="1" t="s">
        <v>98</v>
      </c>
      <c r="BG219" s="3">
        <v>2.87</v>
      </c>
      <c r="BH219" s="14">
        <v>0.79200000000000004</v>
      </c>
      <c r="BI219" s="1" t="s">
        <v>98</v>
      </c>
      <c r="BJ219" s="4" t="s">
        <v>98</v>
      </c>
      <c r="BK219" s="4" t="s">
        <v>98</v>
      </c>
      <c r="BL219" s="4" t="s">
        <v>98</v>
      </c>
      <c r="BM219" s="4" t="s">
        <v>98</v>
      </c>
      <c r="BN219" s="4" t="s">
        <v>98</v>
      </c>
      <c r="BO219" s="4" t="s">
        <v>98</v>
      </c>
      <c r="BP219" s="4" t="s">
        <v>98</v>
      </c>
      <c r="BQ219" s="4" t="s">
        <v>98</v>
      </c>
      <c r="BR219" s="4" t="s">
        <v>98</v>
      </c>
      <c r="BS219" s="4" t="s">
        <v>98</v>
      </c>
      <c r="BT219" s="4" t="s">
        <v>98</v>
      </c>
      <c r="BU219" s="4" t="s">
        <v>98</v>
      </c>
      <c r="BV219" s="4" t="s">
        <v>98</v>
      </c>
      <c r="BW219" s="35" t="s">
        <v>98</v>
      </c>
      <c r="BX219" s="35" t="s">
        <v>98</v>
      </c>
      <c r="BY219" s="2">
        <v>20.2</v>
      </c>
      <c r="BZ219" s="1" t="s">
        <v>98</v>
      </c>
      <c r="CA219" s="2">
        <v>27</v>
      </c>
      <c r="CB219" s="2">
        <v>20.7</v>
      </c>
      <c r="CC219" s="2">
        <v>27.5</v>
      </c>
      <c r="CD219" s="1" t="s">
        <v>98</v>
      </c>
      <c r="CE219" s="11">
        <v>3.5</v>
      </c>
      <c r="CF219" s="1" t="s">
        <v>98</v>
      </c>
      <c r="CG219" s="4">
        <f>Beams!$B$11/F219</f>
        <v>2248</v>
      </c>
      <c r="CH219" s="4">
        <f>Beams!$B$9/AO219</f>
        <v>2934.7258485639686</v>
      </c>
      <c r="CI219" s="4">
        <f>Beams!$C$9/AS219</f>
        <v>3257.9710144927535</v>
      </c>
      <c r="CJ219" s="4">
        <f>1.5*Beams!$B$8/(L219*T219)</f>
        <v>5489.6214896214897</v>
      </c>
      <c r="CK219" s="45">
        <f xml:space="preserve"> 1.5*Beams!$C$8/((G219-T219)*Q219)</f>
        <v>9052.4705029597717</v>
      </c>
      <c r="CL219" s="4">
        <f>Beams!$B$12*T219/AX219</f>
        <v>18007.74647887324</v>
      </c>
      <c r="CM219" s="4">
        <f>Beams!$B$12*Q219/AX219</f>
        <v>11279.577464788732</v>
      </c>
      <c r="CN219" s="4">
        <f t="shared" si="6"/>
        <v>33682.191074424962</v>
      </c>
      <c r="CO219" s="4">
        <f t="shared" si="7"/>
        <v>26434.32680261397</v>
      </c>
      <c r="CP219" s="4"/>
      <c r="CQ219" s="3">
        <f>MIN(Beams!$B$21:$B$22)/MAX(CN219:CP219)-1</f>
        <v>-0.40621440108193885</v>
      </c>
    </row>
    <row r="220" spans="1:95" x14ac:dyDescent="0.55000000000000004">
      <c r="A220" s="1" t="s">
        <v>680</v>
      </c>
      <c r="B220" s="1" t="s">
        <v>897</v>
      </c>
      <c r="C220" s="1" t="s">
        <v>897</v>
      </c>
      <c r="D220" s="1" t="s">
        <v>100</v>
      </c>
      <c r="E220" s="2">
        <v>15</v>
      </c>
      <c r="F220" s="3">
        <v>4.42</v>
      </c>
      <c r="G220" s="3">
        <v>6.92</v>
      </c>
      <c r="H220" s="11">
        <v>6.875</v>
      </c>
      <c r="I220" s="1" t="s">
        <v>98</v>
      </c>
      <c r="J220" s="1" t="s">
        <v>98</v>
      </c>
      <c r="K220" s="1" t="s">
        <v>98</v>
      </c>
      <c r="L220" s="3">
        <v>6.73</v>
      </c>
      <c r="M220" s="11">
        <v>6.75</v>
      </c>
      <c r="N220" s="11" t="s">
        <v>98</v>
      </c>
      <c r="O220" s="1" t="s">
        <v>98</v>
      </c>
      <c r="P220" s="1" t="s">
        <v>98</v>
      </c>
      <c r="Q220" s="14">
        <v>0.27</v>
      </c>
      <c r="R220" s="11">
        <v>0.25</v>
      </c>
      <c r="S220" s="13">
        <v>0.125</v>
      </c>
      <c r="T220" s="14">
        <v>0.38500000000000001</v>
      </c>
      <c r="U220" s="13">
        <v>0.375</v>
      </c>
      <c r="V220" s="1" t="s">
        <v>98</v>
      </c>
      <c r="W220" s="1" t="s">
        <v>98</v>
      </c>
      <c r="X220" s="1" t="s">
        <v>98</v>
      </c>
      <c r="Y220" s="14">
        <v>0.78500000000000003</v>
      </c>
      <c r="Z220" s="13">
        <v>1.125</v>
      </c>
      <c r="AA220" s="13" t="s">
        <v>98</v>
      </c>
      <c r="AB220" s="1" t="s">
        <v>98</v>
      </c>
      <c r="AC220" s="3">
        <v>1.58</v>
      </c>
      <c r="AD220" s="1" t="s">
        <v>98</v>
      </c>
      <c r="AE220" s="1" t="s">
        <v>98</v>
      </c>
      <c r="AF220" s="14">
        <v>0.32900000000000001</v>
      </c>
      <c r="AG220" s="3">
        <v>8.74</v>
      </c>
      <c r="AH220" s="1" t="s">
        <v>98</v>
      </c>
      <c r="AI220" s="1" t="s">
        <v>98</v>
      </c>
      <c r="AJ220" s="1" t="s">
        <v>98</v>
      </c>
      <c r="AK220" s="1" t="s">
        <v>98</v>
      </c>
      <c r="AL220" s="2">
        <v>25.6</v>
      </c>
      <c r="AM220" s="2">
        <v>19</v>
      </c>
      <c r="AN220" s="3">
        <v>6.25</v>
      </c>
      <c r="AO220" s="3">
        <v>3.55</v>
      </c>
      <c r="AP220" s="3">
        <v>2.0699999999999998</v>
      </c>
      <c r="AQ220" s="3">
        <v>9.7899999999999991</v>
      </c>
      <c r="AR220" s="3">
        <v>4.49</v>
      </c>
      <c r="AS220" s="3">
        <v>2.91</v>
      </c>
      <c r="AT220" s="3">
        <v>1.49</v>
      </c>
      <c r="AU220" s="1" t="s">
        <v>98</v>
      </c>
      <c r="AV220" s="1" t="s">
        <v>98</v>
      </c>
      <c r="AW220" s="1" t="s">
        <v>98</v>
      </c>
      <c r="AX220" s="14">
        <v>0.19</v>
      </c>
      <c r="AY220" s="14">
        <v>0.28699999999999998</v>
      </c>
      <c r="AZ220" s="1" t="s">
        <v>98</v>
      </c>
      <c r="BA220" s="1" t="s">
        <v>98</v>
      </c>
      <c r="BB220" s="1" t="s">
        <v>98</v>
      </c>
      <c r="BC220" s="1" t="s">
        <v>98</v>
      </c>
      <c r="BD220" s="1" t="s">
        <v>98</v>
      </c>
      <c r="BE220" s="1" t="s">
        <v>98</v>
      </c>
      <c r="BF220" s="1" t="s">
        <v>98</v>
      </c>
      <c r="BG220" s="3">
        <v>2.9</v>
      </c>
      <c r="BH220" s="14">
        <v>0.77200000000000002</v>
      </c>
      <c r="BI220" s="1" t="s">
        <v>98</v>
      </c>
      <c r="BJ220" s="4" t="s">
        <v>98</v>
      </c>
      <c r="BK220" s="4" t="s">
        <v>98</v>
      </c>
      <c r="BL220" s="4" t="s">
        <v>98</v>
      </c>
      <c r="BM220" s="4" t="s">
        <v>98</v>
      </c>
      <c r="BN220" s="4" t="s">
        <v>98</v>
      </c>
      <c r="BO220" s="4" t="s">
        <v>98</v>
      </c>
      <c r="BP220" s="4" t="s">
        <v>98</v>
      </c>
      <c r="BQ220" s="4" t="s">
        <v>98</v>
      </c>
      <c r="BR220" s="4" t="s">
        <v>98</v>
      </c>
      <c r="BS220" s="4" t="s">
        <v>98</v>
      </c>
      <c r="BT220" s="4" t="s">
        <v>98</v>
      </c>
      <c r="BU220" s="4" t="s">
        <v>98</v>
      </c>
      <c r="BV220" s="4" t="s">
        <v>98</v>
      </c>
      <c r="BW220" s="35" t="s">
        <v>98</v>
      </c>
      <c r="BX220" s="35" t="s">
        <v>98</v>
      </c>
      <c r="BY220" s="2">
        <v>20.100000000000001</v>
      </c>
      <c r="BZ220" s="1" t="s">
        <v>98</v>
      </c>
      <c r="CA220" s="2">
        <v>26.8</v>
      </c>
      <c r="CB220" s="2">
        <v>20.6</v>
      </c>
      <c r="CC220" s="1">
        <v>27.3</v>
      </c>
      <c r="CD220" s="1" t="s">
        <v>98</v>
      </c>
      <c r="CE220" s="11">
        <v>3.5</v>
      </c>
      <c r="CF220" s="1" t="s">
        <v>98</v>
      </c>
      <c r="CG220" s="4">
        <f>Beams!$B$11/F220</f>
        <v>2542.9864253393666</v>
      </c>
      <c r="CH220" s="4">
        <f>Beams!$B$9/AO220</f>
        <v>3166.1971830985917</v>
      </c>
      <c r="CI220" s="4">
        <f>Beams!$C$9/AS220</f>
        <v>3862.5429553264603</v>
      </c>
      <c r="CJ220" s="4">
        <f>1.5*Beams!$B$8/(L220*T220)</f>
        <v>6507.014530788676</v>
      </c>
      <c r="CK220" s="45">
        <f xml:space="preserve"> 1.5*Beams!$C$8/((G220-T220)*Q220)</f>
        <v>9555.38553090198</v>
      </c>
      <c r="CL220" s="4">
        <f>Beams!$B$12*T220/AX220</f>
        <v>22775.789473684214</v>
      </c>
      <c r="CM220" s="4">
        <f>Beams!$B$12*Q220/AX220</f>
        <v>15972.631578947368</v>
      </c>
      <c r="CN220" s="4">
        <f t="shared" si="6"/>
        <v>42128.985534568863</v>
      </c>
      <c r="CO220" s="4">
        <f t="shared" si="7"/>
        <v>33628.99055895592</v>
      </c>
      <c r="CP220" s="4"/>
      <c r="CQ220" s="3">
        <f>MIN(Beams!$B$21:$B$22)/MAX(CN220:CP220)-1</f>
        <v>-0.5252674673690152</v>
      </c>
    </row>
    <row r="221" spans="1:95" x14ac:dyDescent="0.55000000000000004">
      <c r="A221" s="1" t="s">
        <v>680</v>
      </c>
      <c r="B221" s="1" t="s">
        <v>898</v>
      </c>
      <c r="C221" s="1" t="s">
        <v>898</v>
      </c>
      <c r="D221" s="1" t="s">
        <v>100</v>
      </c>
      <c r="E221" s="2">
        <v>13</v>
      </c>
      <c r="F221" s="3">
        <v>3.85</v>
      </c>
      <c r="G221" s="3">
        <v>6.96</v>
      </c>
      <c r="H221" s="11">
        <v>6.875</v>
      </c>
      <c r="I221" s="1" t="s">
        <v>98</v>
      </c>
      <c r="J221" s="1" t="s">
        <v>98</v>
      </c>
      <c r="K221" s="1" t="s">
        <v>98</v>
      </c>
      <c r="L221" s="3">
        <v>5.03</v>
      </c>
      <c r="M221" s="11">
        <v>5</v>
      </c>
      <c r="N221" s="11" t="s">
        <v>98</v>
      </c>
      <c r="O221" s="1" t="s">
        <v>98</v>
      </c>
      <c r="P221" s="1" t="s">
        <v>98</v>
      </c>
      <c r="Q221" s="14">
        <v>0.255</v>
      </c>
      <c r="R221" s="11">
        <v>0.25</v>
      </c>
      <c r="S221" s="13">
        <v>0.125</v>
      </c>
      <c r="T221" s="14">
        <v>0.42</v>
      </c>
      <c r="U221" s="13">
        <v>0.4375</v>
      </c>
      <c r="V221" s="1" t="s">
        <v>98</v>
      </c>
      <c r="W221" s="1" t="s">
        <v>98</v>
      </c>
      <c r="X221" s="1" t="s">
        <v>98</v>
      </c>
      <c r="Y221" s="14">
        <v>0.82</v>
      </c>
      <c r="Z221" s="13">
        <v>1.125</v>
      </c>
      <c r="AA221" s="13" t="s">
        <v>98</v>
      </c>
      <c r="AB221" s="1" t="s">
        <v>98</v>
      </c>
      <c r="AC221" s="3">
        <v>1.72</v>
      </c>
      <c r="AD221" s="1" t="s">
        <v>98</v>
      </c>
      <c r="AE221" s="1" t="s">
        <v>98</v>
      </c>
      <c r="AF221" s="14">
        <v>0.38300000000000001</v>
      </c>
      <c r="AG221" s="3">
        <v>5.98</v>
      </c>
      <c r="AH221" s="1" t="s">
        <v>98</v>
      </c>
      <c r="AI221" s="1" t="s">
        <v>98</v>
      </c>
      <c r="AJ221" s="1" t="s">
        <v>98</v>
      </c>
      <c r="AK221" s="1" t="s">
        <v>98</v>
      </c>
      <c r="AL221" s="2">
        <v>27.3</v>
      </c>
      <c r="AM221" s="2">
        <v>17.3</v>
      </c>
      <c r="AN221" s="3">
        <v>5.89</v>
      </c>
      <c r="AO221" s="3">
        <v>3.31</v>
      </c>
      <c r="AP221" s="3">
        <v>2.12</v>
      </c>
      <c r="AQ221" s="3">
        <v>4.45</v>
      </c>
      <c r="AR221" s="3">
        <v>2.76</v>
      </c>
      <c r="AS221" s="3">
        <v>1.77</v>
      </c>
      <c r="AT221" s="3">
        <v>1.08</v>
      </c>
      <c r="AU221" s="1" t="s">
        <v>98</v>
      </c>
      <c r="AV221" s="1" t="s">
        <v>98</v>
      </c>
      <c r="AW221" s="1" t="s">
        <v>98</v>
      </c>
      <c r="AX221" s="14">
        <v>0.17899999999999999</v>
      </c>
      <c r="AY221" s="14">
        <v>0.20699999999999999</v>
      </c>
      <c r="AZ221" s="1" t="s">
        <v>98</v>
      </c>
      <c r="BA221" s="1" t="s">
        <v>98</v>
      </c>
      <c r="BB221" s="1" t="s">
        <v>98</v>
      </c>
      <c r="BC221" s="1" t="s">
        <v>98</v>
      </c>
      <c r="BD221" s="1" t="s">
        <v>98</v>
      </c>
      <c r="BE221" s="1" t="s">
        <v>98</v>
      </c>
      <c r="BF221" s="1" t="s">
        <v>98</v>
      </c>
      <c r="BG221" s="3">
        <v>2.82</v>
      </c>
      <c r="BH221" s="14">
        <v>0.71199999999999997</v>
      </c>
      <c r="BI221" s="1" t="s">
        <v>98</v>
      </c>
      <c r="BJ221" s="4" t="s">
        <v>98</v>
      </c>
      <c r="BK221" s="4" t="s">
        <v>98</v>
      </c>
      <c r="BL221" s="4" t="s">
        <v>98</v>
      </c>
      <c r="BM221" s="4" t="s">
        <v>98</v>
      </c>
      <c r="BN221" s="4" t="s">
        <v>98</v>
      </c>
      <c r="BO221" s="4" t="s">
        <v>98</v>
      </c>
      <c r="BP221" s="4" t="s">
        <v>98</v>
      </c>
      <c r="BQ221" s="4" t="s">
        <v>98</v>
      </c>
      <c r="BR221" s="4" t="s">
        <v>98</v>
      </c>
      <c r="BS221" s="4" t="s">
        <v>98</v>
      </c>
      <c r="BT221" s="4" t="s">
        <v>98</v>
      </c>
      <c r="BU221" s="4" t="s">
        <v>98</v>
      </c>
      <c r="BV221" s="4" t="s">
        <v>98</v>
      </c>
      <c r="BW221" s="35" t="s">
        <v>98</v>
      </c>
      <c r="BX221" s="35" t="s">
        <v>98</v>
      </c>
      <c r="BY221" s="2">
        <v>18.399999999999999</v>
      </c>
      <c r="BZ221" s="1" t="s">
        <v>98</v>
      </c>
      <c r="CA221" s="2">
        <v>23.5</v>
      </c>
      <c r="CB221" s="2">
        <v>19</v>
      </c>
      <c r="CC221" s="2">
        <v>24</v>
      </c>
      <c r="CD221" s="1" t="s">
        <v>98</v>
      </c>
      <c r="CE221" s="11">
        <v>2.75</v>
      </c>
      <c r="CF221" s="1" t="s">
        <v>98</v>
      </c>
      <c r="CG221" s="4">
        <f>Beams!$B$11/F221</f>
        <v>2919.4805194805194</v>
      </c>
      <c r="CH221" s="4">
        <f>Beams!$B$9/AO221</f>
        <v>3395.7703927492448</v>
      </c>
      <c r="CI221" s="4">
        <f>Beams!$C$9/AS221</f>
        <v>6350.2824858757058</v>
      </c>
      <c r="CJ221" s="4">
        <f>1.5*Beams!$B$8/(L221*T221)</f>
        <v>7980.6873047429708</v>
      </c>
      <c r="CK221" s="45">
        <f xml:space="preserve"> 1.5*Beams!$C$8/((G221-T221)*Q221)</f>
        <v>10109.731966180969</v>
      </c>
      <c r="CL221" s="4">
        <f>Beams!$B$12*T221/AX221</f>
        <v>26373.184357541901</v>
      </c>
      <c r="CM221" s="4">
        <f>Beams!$B$12*Q221/AX221</f>
        <v>16012.290502793297</v>
      </c>
      <c r="CN221" s="4">
        <f t="shared" si="6"/>
        <v>49377.36733866499</v>
      </c>
      <c r="CO221" s="4">
        <f t="shared" si="7"/>
        <v>35159.865172951424</v>
      </c>
      <c r="CP221" s="4"/>
      <c r="CQ221" s="3">
        <f>MIN(Beams!$B$21:$B$22)/MAX(CN221:CP221)-1</f>
        <v>-0.59495612913451179</v>
      </c>
    </row>
    <row r="222" spans="1:95" x14ac:dyDescent="0.55000000000000004">
      <c r="A222" s="1" t="s">
        <v>680</v>
      </c>
      <c r="B222" s="1" t="s">
        <v>899</v>
      </c>
      <c r="C222" s="1" t="s">
        <v>899</v>
      </c>
      <c r="D222" s="1" t="s">
        <v>100</v>
      </c>
      <c r="E222" s="2">
        <v>11</v>
      </c>
      <c r="F222" s="3">
        <v>3.25</v>
      </c>
      <c r="G222" s="3">
        <v>6.87</v>
      </c>
      <c r="H222" s="11">
        <v>6.75</v>
      </c>
      <c r="I222" s="1" t="s">
        <v>98</v>
      </c>
      <c r="J222" s="1" t="s">
        <v>98</v>
      </c>
      <c r="K222" s="1" t="s">
        <v>98</v>
      </c>
      <c r="L222" s="3">
        <v>5</v>
      </c>
      <c r="M222" s="11">
        <v>5</v>
      </c>
      <c r="N222" s="11" t="s">
        <v>98</v>
      </c>
      <c r="O222" s="1" t="s">
        <v>98</v>
      </c>
      <c r="P222" s="1" t="s">
        <v>98</v>
      </c>
      <c r="Q222" s="14">
        <v>0.23</v>
      </c>
      <c r="R222" s="11">
        <v>0.25</v>
      </c>
      <c r="S222" s="13">
        <v>0.125</v>
      </c>
      <c r="T222" s="14">
        <v>0.33500000000000002</v>
      </c>
      <c r="U222" s="13">
        <v>0.3125</v>
      </c>
      <c r="V222" s="1" t="s">
        <v>98</v>
      </c>
      <c r="W222" s="1" t="s">
        <v>98</v>
      </c>
      <c r="X222" s="1" t="s">
        <v>98</v>
      </c>
      <c r="Y222" s="14">
        <v>0.73499999999999999</v>
      </c>
      <c r="Z222" s="13">
        <v>1.0625</v>
      </c>
      <c r="AA222" s="13" t="s">
        <v>98</v>
      </c>
      <c r="AB222" s="1" t="s">
        <v>98</v>
      </c>
      <c r="AC222" s="3">
        <v>1.76</v>
      </c>
      <c r="AD222" s="1" t="s">
        <v>98</v>
      </c>
      <c r="AE222" s="1" t="s">
        <v>98</v>
      </c>
      <c r="AF222" s="14">
        <v>0.32500000000000001</v>
      </c>
      <c r="AG222" s="3">
        <v>7.46</v>
      </c>
      <c r="AH222" s="1" t="s">
        <v>98</v>
      </c>
      <c r="AI222" s="1" t="s">
        <v>98</v>
      </c>
      <c r="AJ222" s="1" t="s">
        <v>98</v>
      </c>
      <c r="AK222" s="1" t="s">
        <v>98</v>
      </c>
      <c r="AL222" s="2">
        <v>29.9</v>
      </c>
      <c r="AM222" s="2">
        <v>14.8</v>
      </c>
      <c r="AN222" s="3">
        <v>5.2</v>
      </c>
      <c r="AO222" s="3">
        <v>2.91</v>
      </c>
      <c r="AP222" s="3">
        <v>2.14</v>
      </c>
      <c r="AQ222" s="3">
        <v>3.5</v>
      </c>
      <c r="AR222" s="3">
        <v>2.19</v>
      </c>
      <c r="AS222" s="3">
        <v>1.4</v>
      </c>
      <c r="AT222" s="3">
        <v>1.04</v>
      </c>
      <c r="AU222" s="1" t="s">
        <v>98</v>
      </c>
      <c r="AV222" s="1" t="s">
        <v>98</v>
      </c>
      <c r="AW222" s="1" t="s">
        <v>98</v>
      </c>
      <c r="AX222" s="14">
        <v>0.104</v>
      </c>
      <c r="AY222" s="14">
        <v>0.13400000000000001</v>
      </c>
      <c r="AZ222" s="1" t="s">
        <v>98</v>
      </c>
      <c r="BA222" s="1" t="s">
        <v>98</v>
      </c>
      <c r="BB222" s="1" t="s">
        <v>98</v>
      </c>
      <c r="BC222" s="1" t="s">
        <v>98</v>
      </c>
      <c r="BD222" s="1" t="s">
        <v>98</v>
      </c>
      <c r="BE222" s="1" t="s">
        <v>98</v>
      </c>
      <c r="BF222" s="1" t="s">
        <v>98</v>
      </c>
      <c r="BG222" s="3">
        <v>2.86</v>
      </c>
      <c r="BH222" s="14">
        <v>0.68899999999999995</v>
      </c>
      <c r="BI222" s="1" t="s">
        <v>98</v>
      </c>
      <c r="BJ222" s="4" t="s">
        <v>98</v>
      </c>
      <c r="BK222" s="4" t="s">
        <v>98</v>
      </c>
      <c r="BL222" s="4" t="s">
        <v>98</v>
      </c>
      <c r="BM222" s="4" t="s">
        <v>98</v>
      </c>
      <c r="BN222" s="4" t="s">
        <v>98</v>
      </c>
      <c r="BO222" s="4" t="s">
        <v>98</v>
      </c>
      <c r="BP222" s="4" t="s">
        <v>98</v>
      </c>
      <c r="BQ222" s="4" t="s">
        <v>98</v>
      </c>
      <c r="BR222" s="4" t="s">
        <v>98</v>
      </c>
      <c r="BS222" s="4" t="s">
        <v>98</v>
      </c>
      <c r="BT222" s="4" t="s">
        <v>98</v>
      </c>
      <c r="BU222" s="4" t="s">
        <v>98</v>
      </c>
      <c r="BV222" s="4" t="s">
        <v>98</v>
      </c>
      <c r="BW222" s="35" t="s">
        <v>98</v>
      </c>
      <c r="BX222" s="35" t="s">
        <v>98</v>
      </c>
      <c r="BY222" s="2">
        <v>18.2</v>
      </c>
      <c r="BZ222" s="1" t="s">
        <v>98</v>
      </c>
      <c r="CA222" s="2">
        <v>23.2</v>
      </c>
      <c r="CB222" s="2">
        <v>18.7</v>
      </c>
      <c r="CC222" s="2">
        <v>23.7</v>
      </c>
      <c r="CD222" s="1" t="s">
        <v>98</v>
      </c>
      <c r="CE222" s="11">
        <v>2.75</v>
      </c>
      <c r="CF222" s="1" t="s">
        <v>98</v>
      </c>
      <c r="CG222" s="4">
        <f>Beams!$B$11/F222</f>
        <v>3458.4615384615386</v>
      </c>
      <c r="CH222" s="4">
        <f>Beams!$B$9/AO222</f>
        <v>3862.5429553264603</v>
      </c>
      <c r="CI222" s="4">
        <f>Beams!$C$9/AS222</f>
        <v>8028.5714285714294</v>
      </c>
      <c r="CJ222" s="4">
        <f>1.5*Beams!$B$8/(L222*T222)</f>
        <v>10065.671641791045</v>
      </c>
      <c r="CK222" s="45">
        <f xml:space="preserve"> 1.5*Beams!$C$8/((G222-T222)*Q222)</f>
        <v>11217.191710189281</v>
      </c>
      <c r="CL222" s="4">
        <f>Beams!$B$12*T222/AX222</f>
        <v>36205.769230769234</v>
      </c>
      <c r="CM222" s="4">
        <f>Beams!$B$12*Q222/AX222</f>
        <v>24857.692307692312</v>
      </c>
      <c r="CN222" s="4">
        <f t="shared" si="6"/>
        <v>66874.030045844353</v>
      </c>
      <c r="CO222" s="4">
        <f t="shared" si="7"/>
        <v>49666.89290842956</v>
      </c>
      <c r="CP222" s="4"/>
      <c r="CQ222" s="3">
        <f>MIN(Beams!$B$21:$B$22)/MAX(CN222:CP222)-1</f>
        <v>-0.70093024173525453</v>
      </c>
    </row>
    <row r="223" spans="1:95" x14ac:dyDescent="0.55000000000000004">
      <c r="A223" s="1" t="s">
        <v>680</v>
      </c>
      <c r="B223" s="1" t="s">
        <v>900</v>
      </c>
      <c r="C223" s="1" t="s">
        <v>900</v>
      </c>
      <c r="D223" s="1" t="s">
        <v>94</v>
      </c>
      <c r="E223" s="4">
        <v>168</v>
      </c>
      <c r="F223" s="2">
        <v>49.5</v>
      </c>
      <c r="G223" s="3">
        <v>8.41</v>
      </c>
      <c r="H223" s="11">
        <v>8.375</v>
      </c>
      <c r="I223" s="1" t="s">
        <v>98</v>
      </c>
      <c r="J223" s="1" t="s">
        <v>98</v>
      </c>
      <c r="K223" s="1" t="s">
        <v>98</v>
      </c>
      <c r="L223" s="2">
        <v>13.4</v>
      </c>
      <c r="M223" s="11">
        <v>13.375</v>
      </c>
      <c r="N223" s="11" t="s">
        <v>98</v>
      </c>
      <c r="O223" s="1" t="s">
        <v>98</v>
      </c>
      <c r="P223" s="1" t="s">
        <v>98</v>
      </c>
      <c r="Q223" s="3">
        <v>1.78</v>
      </c>
      <c r="R223" s="11">
        <v>1.75</v>
      </c>
      <c r="S223" s="13">
        <v>0.875</v>
      </c>
      <c r="T223" s="3">
        <v>2.96</v>
      </c>
      <c r="U223" s="13">
        <v>2.9375</v>
      </c>
      <c r="V223" s="1" t="s">
        <v>98</v>
      </c>
      <c r="W223" s="1" t="s">
        <v>98</v>
      </c>
      <c r="X223" s="1" t="s">
        <v>98</v>
      </c>
      <c r="Y223" s="3">
        <v>3.55</v>
      </c>
      <c r="Z223" s="13">
        <v>3.875</v>
      </c>
      <c r="AA223" s="13" t="s">
        <v>98</v>
      </c>
      <c r="AB223" s="1" t="s">
        <v>98</v>
      </c>
      <c r="AC223" s="3">
        <v>2.31</v>
      </c>
      <c r="AD223" s="1" t="s">
        <v>98</v>
      </c>
      <c r="AE223" s="1" t="s">
        <v>98</v>
      </c>
      <c r="AF223" s="3">
        <v>1.84</v>
      </c>
      <c r="AG223" s="3">
        <v>2.2599999999999998</v>
      </c>
      <c r="AH223" s="1" t="s">
        <v>98</v>
      </c>
      <c r="AI223" s="1" t="s">
        <v>98</v>
      </c>
      <c r="AJ223" s="1" t="s">
        <v>98</v>
      </c>
      <c r="AK223" s="1" t="s">
        <v>98</v>
      </c>
      <c r="AL223" s="3">
        <v>4.72</v>
      </c>
      <c r="AM223" s="1">
        <v>190</v>
      </c>
      <c r="AN223" s="2">
        <v>68.400000000000006</v>
      </c>
      <c r="AO223" s="2">
        <v>31.2</v>
      </c>
      <c r="AP223" s="3">
        <v>1.96</v>
      </c>
      <c r="AQ223" s="1">
        <v>593</v>
      </c>
      <c r="AR223" s="1">
        <v>137</v>
      </c>
      <c r="AS223" s="2">
        <v>88.6</v>
      </c>
      <c r="AT223" s="3">
        <v>3.47</v>
      </c>
      <c r="AU223" s="1" t="s">
        <v>98</v>
      </c>
      <c r="AV223" s="1" t="s">
        <v>98</v>
      </c>
      <c r="AW223" s="1" t="s">
        <v>98</v>
      </c>
      <c r="AX223" s="1">
        <v>120</v>
      </c>
      <c r="AY223" s="1">
        <v>481</v>
      </c>
      <c r="AZ223" s="1" t="s">
        <v>98</v>
      </c>
      <c r="BA223" s="1" t="s">
        <v>98</v>
      </c>
      <c r="BB223" s="1" t="s">
        <v>98</v>
      </c>
      <c r="BC223" s="1" t="s">
        <v>98</v>
      </c>
      <c r="BD223" s="1" t="s">
        <v>98</v>
      </c>
      <c r="BE223" s="1" t="s">
        <v>98</v>
      </c>
      <c r="BF223" s="1" t="s">
        <v>98</v>
      </c>
      <c r="BG223" s="3">
        <v>4.07</v>
      </c>
      <c r="BH223" s="14">
        <v>0.95799999999999996</v>
      </c>
      <c r="BI223" s="1" t="s">
        <v>98</v>
      </c>
      <c r="BJ223" s="4" t="s">
        <v>98</v>
      </c>
      <c r="BK223" s="4" t="s">
        <v>98</v>
      </c>
      <c r="BL223" s="4" t="s">
        <v>98</v>
      </c>
      <c r="BM223" s="4" t="s">
        <v>98</v>
      </c>
      <c r="BN223" s="4" t="s">
        <v>98</v>
      </c>
      <c r="BO223" s="4" t="s">
        <v>98</v>
      </c>
      <c r="BP223" s="4" t="s">
        <v>98</v>
      </c>
      <c r="BQ223" s="4" t="s">
        <v>98</v>
      </c>
      <c r="BR223" s="4" t="s">
        <v>98</v>
      </c>
      <c r="BS223" s="4" t="s">
        <v>98</v>
      </c>
      <c r="BT223" s="4" t="s">
        <v>98</v>
      </c>
      <c r="BU223" s="4" t="s">
        <v>98</v>
      </c>
      <c r="BV223" s="4" t="s">
        <v>98</v>
      </c>
      <c r="BW223" s="35" t="s">
        <v>98</v>
      </c>
      <c r="BX223" s="35" t="s">
        <v>98</v>
      </c>
      <c r="BY223" s="2">
        <v>29.5</v>
      </c>
      <c r="BZ223" s="1" t="s">
        <v>98</v>
      </c>
      <c r="CA223" s="2">
        <v>42.9</v>
      </c>
      <c r="CB223" s="2">
        <v>30.2</v>
      </c>
      <c r="CC223" s="2">
        <v>43.6</v>
      </c>
      <c r="CD223" s="1" t="s">
        <v>98</v>
      </c>
      <c r="CE223" s="11">
        <v>5.5</v>
      </c>
      <c r="CF223" s="1" t="s">
        <v>98</v>
      </c>
      <c r="CG223" s="4">
        <f>Beams!$B$11/F223</f>
        <v>227.07070707070707</v>
      </c>
      <c r="CH223" s="4">
        <f>Beams!$B$9/AO223</f>
        <v>360.25641025641028</v>
      </c>
      <c r="CI223" s="4">
        <f>Beams!$C$9/AS223</f>
        <v>126.86230248306998</v>
      </c>
      <c r="CJ223" s="4">
        <f>1.5*Beams!$B$8/(L223*T223)</f>
        <v>425.0705929810407</v>
      </c>
      <c r="CK223" s="45">
        <f xml:space="preserve"> 1.5*Beams!$C$8/((G223-T223)*Q223)</f>
        <v>1737.9651582311101</v>
      </c>
      <c r="CL223" s="4">
        <f>Beams!$B$12*T223/AX223</f>
        <v>277.25333333333333</v>
      </c>
      <c r="CM223" s="4">
        <f>Beams!$B$12*Q223/AX223</f>
        <v>166.72666666666666</v>
      </c>
      <c r="CN223" s="4">
        <f t="shared" si="6"/>
        <v>1132.5766141651989</v>
      </c>
      <c r="CO223" s="4">
        <f t="shared" si="7"/>
        <v>3107.2541809736149</v>
      </c>
      <c r="CP223" s="4"/>
      <c r="CQ223" s="3">
        <f>MIN(Beams!$B$21:$B$22)/MAX(CN223:CP223)-1</f>
        <v>5.4365509981334315</v>
      </c>
    </row>
    <row r="224" spans="1:95" x14ac:dyDescent="0.55000000000000004">
      <c r="A224" s="1" t="s">
        <v>680</v>
      </c>
      <c r="B224" s="1" t="s">
        <v>901</v>
      </c>
      <c r="C224" s="1" t="s">
        <v>901</v>
      </c>
      <c r="D224" s="1" t="s">
        <v>94</v>
      </c>
      <c r="E224" s="2">
        <v>152.5</v>
      </c>
      <c r="F224" s="2">
        <v>44.7</v>
      </c>
      <c r="G224" s="3">
        <v>8.16</v>
      </c>
      <c r="H224" s="11">
        <v>8.125</v>
      </c>
      <c r="I224" s="1" t="s">
        <v>98</v>
      </c>
      <c r="J224" s="1" t="s">
        <v>98</v>
      </c>
      <c r="K224" s="1" t="s">
        <v>98</v>
      </c>
      <c r="L224" s="2">
        <v>13.2</v>
      </c>
      <c r="M224" s="11">
        <v>13.25</v>
      </c>
      <c r="N224" s="11" t="s">
        <v>98</v>
      </c>
      <c r="O224" s="1" t="s">
        <v>98</v>
      </c>
      <c r="P224" s="1" t="s">
        <v>98</v>
      </c>
      <c r="Q224" s="3">
        <v>1.63</v>
      </c>
      <c r="R224" s="11">
        <v>1.625</v>
      </c>
      <c r="S224" s="13">
        <v>0.8125</v>
      </c>
      <c r="T224" s="3">
        <v>2.71</v>
      </c>
      <c r="U224" s="13">
        <v>2.6875</v>
      </c>
      <c r="V224" s="1" t="s">
        <v>98</v>
      </c>
      <c r="W224" s="1" t="s">
        <v>98</v>
      </c>
      <c r="X224" s="1" t="s">
        <v>98</v>
      </c>
      <c r="Y224" s="3">
        <v>3.3</v>
      </c>
      <c r="Z224" s="13">
        <v>3.625</v>
      </c>
      <c r="AA224" s="13" t="s">
        <v>98</v>
      </c>
      <c r="AB224" s="1" t="s">
        <v>98</v>
      </c>
      <c r="AC224" s="3">
        <v>2.16</v>
      </c>
      <c r="AD224" s="1" t="s">
        <v>98</v>
      </c>
      <c r="AE224" s="1" t="s">
        <v>98</v>
      </c>
      <c r="AF224" s="3">
        <v>1.69</v>
      </c>
      <c r="AG224" s="3">
        <v>2.4500000000000002</v>
      </c>
      <c r="AH224" s="1" t="s">
        <v>98</v>
      </c>
      <c r="AI224" s="1" t="s">
        <v>98</v>
      </c>
      <c r="AJ224" s="1" t="s">
        <v>98</v>
      </c>
      <c r="AK224" s="1" t="s">
        <v>98</v>
      </c>
      <c r="AL224" s="3">
        <v>5.01</v>
      </c>
      <c r="AM224" s="1">
        <v>162</v>
      </c>
      <c r="AN224" s="2">
        <v>59.1</v>
      </c>
      <c r="AO224" s="2">
        <v>27</v>
      </c>
      <c r="AP224" s="3">
        <v>1.9</v>
      </c>
      <c r="AQ224" s="1">
        <v>525</v>
      </c>
      <c r="AR224" s="1">
        <v>122</v>
      </c>
      <c r="AS224" s="2">
        <v>79.3</v>
      </c>
      <c r="AT224" s="3">
        <v>3.42</v>
      </c>
      <c r="AU224" s="1" t="s">
        <v>98</v>
      </c>
      <c r="AV224" s="1" t="s">
        <v>98</v>
      </c>
      <c r="AW224" s="1" t="s">
        <v>98</v>
      </c>
      <c r="AX224" s="2">
        <v>92</v>
      </c>
      <c r="AY224" s="1">
        <v>356</v>
      </c>
      <c r="AZ224" s="1" t="s">
        <v>98</v>
      </c>
      <c r="BA224" s="1" t="s">
        <v>98</v>
      </c>
      <c r="BB224" s="1" t="s">
        <v>98</v>
      </c>
      <c r="BC224" s="1" t="s">
        <v>98</v>
      </c>
      <c r="BD224" s="1" t="s">
        <v>98</v>
      </c>
      <c r="BE224" s="1" t="s">
        <v>98</v>
      </c>
      <c r="BF224" s="1" t="s">
        <v>98</v>
      </c>
      <c r="BG224" s="3">
        <v>4</v>
      </c>
      <c r="BH224" s="14">
        <v>0.95899999999999996</v>
      </c>
      <c r="BI224" s="1" t="s">
        <v>98</v>
      </c>
      <c r="BJ224" s="4" t="s">
        <v>98</v>
      </c>
      <c r="BK224" s="4" t="s">
        <v>98</v>
      </c>
      <c r="BL224" s="4" t="s">
        <v>98</v>
      </c>
      <c r="BM224" s="4" t="s">
        <v>98</v>
      </c>
      <c r="BN224" s="4" t="s">
        <v>98</v>
      </c>
      <c r="BO224" s="4" t="s">
        <v>98</v>
      </c>
      <c r="BP224" s="4" t="s">
        <v>98</v>
      </c>
      <c r="BQ224" s="4" t="s">
        <v>98</v>
      </c>
      <c r="BR224" s="4" t="s">
        <v>98</v>
      </c>
      <c r="BS224" s="4" t="s">
        <v>98</v>
      </c>
      <c r="BT224" s="4" t="s">
        <v>98</v>
      </c>
      <c r="BU224" s="4" t="s">
        <v>98</v>
      </c>
      <c r="BV224" s="4" t="s">
        <v>98</v>
      </c>
      <c r="BW224" s="35" t="s">
        <v>98</v>
      </c>
      <c r="BX224" s="35" t="s">
        <v>98</v>
      </c>
      <c r="BY224" s="2">
        <v>28.8</v>
      </c>
      <c r="BZ224" s="1" t="s">
        <v>98</v>
      </c>
      <c r="CA224" s="2">
        <v>42</v>
      </c>
      <c r="CB224" s="2">
        <v>29.5</v>
      </c>
      <c r="CC224" s="2">
        <v>42.7</v>
      </c>
      <c r="CD224" s="1" t="s">
        <v>98</v>
      </c>
      <c r="CE224" s="11">
        <v>5.5</v>
      </c>
      <c r="CF224" s="1" t="s">
        <v>98</v>
      </c>
      <c r="CG224" s="4">
        <f>Beams!$B$11/F224</f>
        <v>251.45413870246082</v>
      </c>
      <c r="CH224" s="4">
        <f>Beams!$B$9/AO224</f>
        <v>416.2962962962963</v>
      </c>
      <c r="CI224" s="4">
        <f>Beams!$C$9/AS224</f>
        <v>141.74022698612862</v>
      </c>
      <c r="CJ224" s="4">
        <f>1.5*Beams!$B$8/(L224*T224)</f>
        <v>471.31834954713185</v>
      </c>
      <c r="CK224" s="45">
        <f xml:space="preserve"> 1.5*Beams!$C$8/((G224-T224)*Q224)</f>
        <v>1897.9006022401081</v>
      </c>
      <c r="CL224" s="4">
        <f>Beams!$B$12*T224/AX224</f>
        <v>331.09130434782605</v>
      </c>
      <c r="CM224" s="4">
        <f>Beams!$B$12*Q224/AX224</f>
        <v>199.14347826086953</v>
      </c>
      <c r="CN224" s="4">
        <f t="shared" si="6"/>
        <v>1284.7421714665008</v>
      </c>
      <c r="CO224" s="4">
        <f t="shared" si="7"/>
        <v>3402.988333008554</v>
      </c>
      <c r="CP224" s="4"/>
      <c r="CQ224" s="3">
        <f>MIN(Beams!$B$21:$B$22)/MAX(CN224:CP224)-1</f>
        <v>4.8771873550086973</v>
      </c>
    </row>
    <row r="225" spans="1:95" x14ac:dyDescent="0.55000000000000004">
      <c r="A225" s="1" t="s">
        <v>680</v>
      </c>
      <c r="B225" s="1" t="s">
        <v>902</v>
      </c>
      <c r="C225" s="1" t="s">
        <v>902</v>
      </c>
      <c r="D225" s="1" t="s">
        <v>94</v>
      </c>
      <c r="E225" s="2">
        <v>139.5</v>
      </c>
      <c r="F225" s="2">
        <v>41</v>
      </c>
      <c r="G225" s="3">
        <v>7.93</v>
      </c>
      <c r="H225" s="11">
        <v>7.875</v>
      </c>
      <c r="I225" s="1" t="s">
        <v>98</v>
      </c>
      <c r="J225" s="1" t="s">
        <v>98</v>
      </c>
      <c r="K225" s="1" t="s">
        <v>98</v>
      </c>
      <c r="L225" s="2">
        <v>13.1</v>
      </c>
      <c r="M225" s="11">
        <v>13.125</v>
      </c>
      <c r="N225" s="11" t="s">
        <v>98</v>
      </c>
      <c r="O225" s="1" t="s">
        <v>98</v>
      </c>
      <c r="P225" s="1" t="s">
        <v>98</v>
      </c>
      <c r="Q225" s="3">
        <v>1.53</v>
      </c>
      <c r="R225" s="11">
        <v>1.5</v>
      </c>
      <c r="S225" s="13">
        <v>0.75</v>
      </c>
      <c r="T225" s="3">
        <v>2.4700000000000002</v>
      </c>
      <c r="U225" s="13">
        <v>2.5</v>
      </c>
      <c r="V225" s="1" t="s">
        <v>98</v>
      </c>
      <c r="W225" s="1" t="s">
        <v>98</v>
      </c>
      <c r="X225" s="1" t="s">
        <v>98</v>
      </c>
      <c r="Y225" s="3">
        <v>3.07</v>
      </c>
      <c r="Z225" s="13">
        <v>3.375</v>
      </c>
      <c r="AA225" s="13" t="s">
        <v>98</v>
      </c>
      <c r="AB225" s="1" t="s">
        <v>98</v>
      </c>
      <c r="AC225" s="3">
        <v>2.0499999999999998</v>
      </c>
      <c r="AD225" s="1" t="s">
        <v>98</v>
      </c>
      <c r="AE225" s="1" t="s">
        <v>98</v>
      </c>
      <c r="AF225" s="3">
        <v>1.56</v>
      </c>
      <c r="AG225" s="3">
        <v>2.66</v>
      </c>
      <c r="AH225" s="1" t="s">
        <v>98</v>
      </c>
      <c r="AI225" s="1" t="s">
        <v>98</v>
      </c>
      <c r="AJ225" s="1" t="s">
        <v>98</v>
      </c>
      <c r="AK225" s="1" t="s">
        <v>98</v>
      </c>
      <c r="AL225" s="3">
        <v>5.18</v>
      </c>
      <c r="AM225" s="1">
        <v>141</v>
      </c>
      <c r="AN225" s="2">
        <v>51.9</v>
      </c>
      <c r="AO225" s="2">
        <v>24.1</v>
      </c>
      <c r="AP225" s="3">
        <v>1.86</v>
      </c>
      <c r="AQ225" s="1">
        <v>469</v>
      </c>
      <c r="AR225" s="1">
        <v>110</v>
      </c>
      <c r="AS225" s="2">
        <v>71.3</v>
      </c>
      <c r="AT225" s="3">
        <v>3.38</v>
      </c>
      <c r="AU225" s="1" t="s">
        <v>98</v>
      </c>
      <c r="AV225" s="1" t="s">
        <v>98</v>
      </c>
      <c r="AW225" s="1" t="s">
        <v>98</v>
      </c>
      <c r="AX225" s="2">
        <v>70.900000000000006</v>
      </c>
      <c r="AY225" s="1">
        <v>267</v>
      </c>
      <c r="AZ225" s="1" t="s">
        <v>98</v>
      </c>
      <c r="BA225" s="1" t="s">
        <v>98</v>
      </c>
      <c r="BB225" s="1" t="s">
        <v>98</v>
      </c>
      <c r="BC225" s="1" t="s">
        <v>98</v>
      </c>
      <c r="BD225" s="1" t="s">
        <v>98</v>
      </c>
      <c r="BE225" s="1" t="s">
        <v>98</v>
      </c>
      <c r="BF225" s="1" t="s">
        <v>98</v>
      </c>
      <c r="BG225" s="3">
        <v>3.94</v>
      </c>
      <c r="BH225" s="14">
        <v>0.95799999999999996</v>
      </c>
      <c r="BI225" s="1" t="s">
        <v>98</v>
      </c>
      <c r="BJ225" s="4" t="s">
        <v>98</v>
      </c>
      <c r="BK225" s="4" t="s">
        <v>98</v>
      </c>
      <c r="BL225" s="4" t="s">
        <v>98</v>
      </c>
      <c r="BM225" s="4" t="s">
        <v>98</v>
      </c>
      <c r="BN225" s="4" t="s">
        <v>98</v>
      </c>
      <c r="BO225" s="4" t="s">
        <v>98</v>
      </c>
      <c r="BP225" s="4" t="s">
        <v>98</v>
      </c>
      <c r="BQ225" s="4" t="s">
        <v>98</v>
      </c>
      <c r="BR225" s="4" t="s">
        <v>98</v>
      </c>
      <c r="BS225" s="4" t="s">
        <v>98</v>
      </c>
      <c r="BT225" s="4" t="s">
        <v>98</v>
      </c>
      <c r="BU225" s="4" t="s">
        <v>98</v>
      </c>
      <c r="BV225" s="4" t="s">
        <v>98</v>
      </c>
      <c r="BW225" s="35" t="s">
        <v>98</v>
      </c>
      <c r="BX225" s="35" t="s">
        <v>98</v>
      </c>
      <c r="BY225" s="2">
        <v>28.3</v>
      </c>
      <c r="BZ225" s="1" t="s">
        <v>98</v>
      </c>
      <c r="CA225" s="2">
        <v>41.4</v>
      </c>
      <c r="CB225" s="2">
        <v>29</v>
      </c>
      <c r="CC225" s="2">
        <v>42.1</v>
      </c>
      <c r="CD225" s="1" t="s">
        <v>98</v>
      </c>
      <c r="CE225" s="11">
        <v>5.5</v>
      </c>
      <c r="CF225" s="1" t="s">
        <v>98</v>
      </c>
      <c r="CG225" s="4">
        <f>Beams!$B$11/F225</f>
        <v>274.14634146341461</v>
      </c>
      <c r="CH225" s="4">
        <f>Beams!$B$9/AO225</f>
        <v>466.39004149377593</v>
      </c>
      <c r="CI225" s="4">
        <f>Beams!$C$9/AS225</f>
        <v>157.64375876577841</v>
      </c>
      <c r="CJ225" s="4">
        <f>1.5*Beams!$B$8/(L225*T225)</f>
        <v>521.06190314306025</v>
      </c>
      <c r="CK225" s="45">
        <f xml:space="preserve"> 1.5*Beams!$C$8/((G225-T225)*Q225)</f>
        <v>2018.2431947137834</v>
      </c>
      <c r="CL225" s="4">
        <f>Beams!$B$12*T225/AX225</f>
        <v>391.57686882933712</v>
      </c>
      <c r="CM225" s="4">
        <f>Beams!$B$12*Q225/AX225</f>
        <v>242.55571227080395</v>
      </c>
      <c r="CN225" s="4">
        <f t="shared" si="6"/>
        <v>1442.6508310444563</v>
      </c>
      <c r="CO225" s="4">
        <f t="shared" si="7"/>
        <v>3633.6131008510765</v>
      </c>
      <c r="CP225" s="4"/>
      <c r="CQ225" s="3">
        <f>MIN(Beams!$B$21:$B$22)/MAX(CN225:CP225)-1</f>
        <v>4.5041633340972753</v>
      </c>
    </row>
    <row r="226" spans="1:95" x14ac:dyDescent="0.55000000000000004">
      <c r="A226" s="1" t="s">
        <v>680</v>
      </c>
      <c r="B226" s="1" t="s">
        <v>903</v>
      </c>
      <c r="C226" s="1" t="s">
        <v>903</v>
      </c>
      <c r="D226" s="1" t="s">
        <v>94</v>
      </c>
      <c r="E226" s="4">
        <v>126</v>
      </c>
      <c r="F226" s="2">
        <v>37.1</v>
      </c>
      <c r="G226" s="3">
        <v>7.71</v>
      </c>
      <c r="H226" s="11">
        <v>7.625</v>
      </c>
      <c r="I226" s="1" t="s">
        <v>98</v>
      </c>
      <c r="J226" s="1" t="s">
        <v>98</v>
      </c>
      <c r="K226" s="1" t="s">
        <v>98</v>
      </c>
      <c r="L226" s="2">
        <v>13</v>
      </c>
      <c r="M226" s="11">
        <v>13</v>
      </c>
      <c r="N226" s="11" t="s">
        <v>98</v>
      </c>
      <c r="O226" s="1" t="s">
        <v>98</v>
      </c>
      <c r="P226" s="1" t="s">
        <v>98</v>
      </c>
      <c r="Q226" s="3">
        <v>1.4</v>
      </c>
      <c r="R226" s="11">
        <v>1.375</v>
      </c>
      <c r="S226" s="13">
        <v>0.6875</v>
      </c>
      <c r="T226" s="3">
        <v>2.25</v>
      </c>
      <c r="U226" s="13">
        <v>2.25</v>
      </c>
      <c r="V226" s="1" t="s">
        <v>98</v>
      </c>
      <c r="W226" s="1" t="s">
        <v>98</v>
      </c>
      <c r="X226" s="1" t="s">
        <v>98</v>
      </c>
      <c r="Y226" s="3">
        <v>2.85</v>
      </c>
      <c r="Z226" s="13">
        <v>3.125</v>
      </c>
      <c r="AA226" s="13" t="s">
        <v>98</v>
      </c>
      <c r="AB226" s="1" t="s">
        <v>98</v>
      </c>
      <c r="AC226" s="3">
        <v>1.92</v>
      </c>
      <c r="AD226" s="1" t="s">
        <v>98</v>
      </c>
      <c r="AE226" s="1" t="s">
        <v>98</v>
      </c>
      <c r="AF226" s="3">
        <v>1.42</v>
      </c>
      <c r="AG226" s="3">
        <v>2.89</v>
      </c>
      <c r="AH226" s="1" t="s">
        <v>98</v>
      </c>
      <c r="AI226" s="1" t="s">
        <v>98</v>
      </c>
      <c r="AJ226" s="1" t="s">
        <v>98</v>
      </c>
      <c r="AK226" s="1" t="s">
        <v>98</v>
      </c>
      <c r="AL226" s="3">
        <v>5.51</v>
      </c>
      <c r="AM226" s="1">
        <v>121</v>
      </c>
      <c r="AN226" s="2">
        <v>44.8</v>
      </c>
      <c r="AO226" s="2">
        <v>20.9</v>
      </c>
      <c r="AP226" s="3">
        <v>1.81</v>
      </c>
      <c r="AQ226" s="1">
        <v>414</v>
      </c>
      <c r="AR226" s="2">
        <v>97.9</v>
      </c>
      <c r="AS226" s="2">
        <v>63.6</v>
      </c>
      <c r="AT226" s="3">
        <v>3.34</v>
      </c>
      <c r="AU226" s="1" t="s">
        <v>98</v>
      </c>
      <c r="AV226" s="1" t="s">
        <v>98</v>
      </c>
      <c r="AW226" s="1" t="s">
        <v>98</v>
      </c>
      <c r="AX226" s="2">
        <v>53.5</v>
      </c>
      <c r="AY226" s="1">
        <v>195</v>
      </c>
      <c r="AZ226" s="1" t="s">
        <v>98</v>
      </c>
      <c r="BA226" s="1" t="s">
        <v>98</v>
      </c>
      <c r="BB226" s="1" t="s">
        <v>98</v>
      </c>
      <c r="BC226" s="1" t="s">
        <v>98</v>
      </c>
      <c r="BD226" s="1" t="s">
        <v>98</v>
      </c>
      <c r="BE226" s="1" t="s">
        <v>98</v>
      </c>
      <c r="BF226" s="1" t="s">
        <v>98</v>
      </c>
      <c r="BG226" s="3">
        <v>3.88</v>
      </c>
      <c r="BH226" s="14">
        <v>0.95799999999999996</v>
      </c>
      <c r="BI226" s="1" t="s">
        <v>98</v>
      </c>
      <c r="BJ226" s="4" t="s">
        <v>98</v>
      </c>
      <c r="BK226" s="4" t="s">
        <v>98</v>
      </c>
      <c r="BL226" s="4" t="s">
        <v>98</v>
      </c>
      <c r="BM226" s="4" t="s">
        <v>98</v>
      </c>
      <c r="BN226" s="4" t="s">
        <v>98</v>
      </c>
      <c r="BO226" s="4" t="s">
        <v>98</v>
      </c>
      <c r="BP226" s="4" t="s">
        <v>98</v>
      </c>
      <c r="BQ226" s="4" t="s">
        <v>98</v>
      </c>
      <c r="BR226" s="4" t="s">
        <v>98</v>
      </c>
      <c r="BS226" s="4" t="s">
        <v>98</v>
      </c>
      <c r="BT226" s="4" t="s">
        <v>98</v>
      </c>
      <c r="BU226" s="4" t="s">
        <v>98</v>
      </c>
      <c r="BV226" s="4" t="s">
        <v>98</v>
      </c>
      <c r="BW226" s="35" t="s">
        <v>98</v>
      </c>
      <c r="BX226" s="35" t="s">
        <v>98</v>
      </c>
      <c r="BY226" s="2">
        <v>27.7</v>
      </c>
      <c r="BZ226" s="1" t="s">
        <v>98</v>
      </c>
      <c r="CA226" s="2">
        <v>40.700000000000003</v>
      </c>
      <c r="CB226" s="2">
        <v>28.4</v>
      </c>
      <c r="CC226" s="2">
        <v>41.4</v>
      </c>
      <c r="CD226" s="1" t="s">
        <v>98</v>
      </c>
      <c r="CE226" s="11">
        <v>5.5</v>
      </c>
      <c r="CF226" s="1" t="s">
        <v>98</v>
      </c>
      <c r="CG226" s="4">
        <f>Beams!$B$11/F226</f>
        <v>302.96495956873315</v>
      </c>
      <c r="CH226" s="4">
        <f>Beams!$B$9/AO226</f>
        <v>537.79904306220101</v>
      </c>
      <c r="CI226" s="4">
        <f>Beams!$C$9/AS226</f>
        <v>176.72955974842768</v>
      </c>
      <c r="CJ226" s="4">
        <f>1.5*Beams!$B$8/(L226*T226)</f>
        <v>576.41025641025647</v>
      </c>
      <c r="CK226" s="45">
        <f xml:space="preserve"> 1.5*Beams!$C$8/((G226-T226)*Q226)</f>
        <v>2205.6514913657775</v>
      </c>
      <c r="CL226" s="4">
        <f>Beams!$B$12*T226/AX226</f>
        <v>472.71028037383178</v>
      </c>
      <c r="CM226" s="4">
        <f>Beams!$B$12*Q226/AX226</f>
        <v>294.13084112149528</v>
      </c>
      <c r="CN226" s="4">
        <f t="shared" si="6"/>
        <v>1643.8991842815594</v>
      </c>
      <c r="CO226" s="4">
        <f t="shared" si="7"/>
        <v>3986.1670196659088</v>
      </c>
      <c r="CP226" s="4"/>
      <c r="CQ226" s="3">
        <f>MIN(Beams!$B$21:$B$22)/MAX(CN226:CP226)-1</f>
        <v>4.0173512302242296</v>
      </c>
    </row>
    <row r="227" spans="1:95" x14ac:dyDescent="0.55000000000000004">
      <c r="A227" s="1" t="s">
        <v>680</v>
      </c>
      <c r="B227" s="1" t="s">
        <v>904</v>
      </c>
      <c r="C227" s="1" t="s">
        <v>904</v>
      </c>
      <c r="D227" s="1" t="s">
        <v>94</v>
      </c>
      <c r="E227" s="4">
        <v>115</v>
      </c>
      <c r="F227" s="2">
        <v>33.799999999999997</v>
      </c>
      <c r="G227" s="3">
        <v>7.53</v>
      </c>
      <c r="H227" s="11">
        <v>7.5</v>
      </c>
      <c r="I227" s="1" t="s">
        <v>98</v>
      </c>
      <c r="J227" s="1" t="s">
        <v>98</v>
      </c>
      <c r="K227" s="1" t="s">
        <v>98</v>
      </c>
      <c r="L227" s="2">
        <v>12.9</v>
      </c>
      <c r="M227" s="11">
        <v>12.875</v>
      </c>
      <c r="N227" s="11" t="s">
        <v>98</v>
      </c>
      <c r="O227" s="1" t="s">
        <v>98</v>
      </c>
      <c r="P227" s="1" t="s">
        <v>98</v>
      </c>
      <c r="Q227" s="3">
        <v>1.29</v>
      </c>
      <c r="R227" s="11">
        <v>1.3125</v>
      </c>
      <c r="S227" s="13">
        <v>0.6875</v>
      </c>
      <c r="T227" s="3">
        <v>2.0699999999999998</v>
      </c>
      <c r="U227" s="13">
        <v>2.0625</v>
      </c>
      <c r="V227" s="1" t="s">
        <v>98</v>
      </c>
      <c r="W227" s="1" t="s">
        <v>98</v>
      </c>
      <c r="X227" s="1" t="s">
        <v>98</v>
      </c>
      <c r="Y227" s="3">
        <v>2.67</v>
      </c>
      <c r="Z227" s="13">
        <v>2.9375</v>
      </c>
      <c r="AA227" s="13" t="s">
        <v>98</v>
      </c>
      <c r="AB227" s="1" t="s">
        <v>98</v>
      </c>
      <c r="AC227" s="3">
        <v>1.82</v>
      </c>
      <c r="AD227" s="1" t="s">
        <v>98</v>
      </c>
      <c r="AE227" s="1" t="s">
        <v>98</v>
      </c>
      <c r="AF227" s="3">
        <v>1.31</v>
      </c>
      <c r="AG227" s="3">
        <v>3.11</v>
      </c>
      <c r="AH227" s="1" t="s">
        <v>98</v>
      </c>
      <c r="AI227" s="1" t="s">
        <v>98</v>
      </c>
      <c r="AJ227" s="1" t="s">
        <v>98</v>
      </c>
      <c r="AK227" s="1" t="s">
        <v>98</v>
      </c>
      <c r="AL227" s="3">
        <v>5.84</v>
      </c>
      <c r="AM227" s="1">
        <v>106</v>
      </c>
      <c r="AN227" s="2">
        <v>39.4</v>
      </c>
      <c r="AO227" s="2">
        <v>18.5</v>
      </c>
      <c r="AP227" s="3">
        <v>1.77</v>
      </c>
      <c r="AQ227" s="1">
        <v>371</v>
      </c>
      <c r="AR227" s="2">
        <v>88.4</v>
      </c>
      <c r="AS227" s="2">
        <v>57.5</v>
      </c>
      <c r="AT227" s="3">
        <v>3.31</v>
      </c>
      <c r="AU227" s="1" t="s">
        <v>98</v>
      </c>
      <c r="AV227" s="1" t="s">
        <v>98</v>
      </c>
      <c r="AW227" s="1" t="s">
        <v>98</v>
      </c>
      <c r="AX227" s="2">
        <v>41.6</v>
      </c>
      <c r="AY227" s="1">
        <v>148</v>
      </c>
      <c r="AZ227" s="1" t="s">
        <v>98</v>
      </c>
      <c r="BA227" s="1" t="s">
        <v>98</v>
      </c>
      <c r="BB227" s="1" t="s">
        <v>98</v>
      </c>
      <c r="BC227" s="1" t="s">
        <v>98</v>
      </c>
      <c r="BD227" s="1" t="s">
        <v>98</v>
      </c>
      <c r="BE227" s="1" t="s">
        <v>98</v>
      </c>
      <c r="BF227" s="1" t="s">
        <v>98</v>
      </c>
      <c r="BG227" s="3">
        <v>3.83</v>
      </c>
      <c r="BH227" s="14">
        <v>0.95799999999999996</v>
      </c>
      <c r="BI227" s="1" t="s">
        <v>98</v>
      </c>
      <c r="BJ227" s="4" t="s">
        <v>98</v>
      </c>
      <c r="BK227" s="4" t="s">
        <v>98</v>
      </c>
      <c r="BL227" s="4" t="s">
        <v>98</v>
      </c>
      <c r="BM227" s="4" t="s">
        <v>98</v>
      </c>
      <c r="BN227" s="4" t="s">
        <v>98</v>
      </c>
      <c r="BO227" s="4" t="s">
        <v>98</v>
      </c>
      <c r="BP227" s="4" t="s">
        <v>98</v>
      </c>
      <c r="BQ227" s="4" t="s">
        <v>98</v>
      </c>
      <c r="BR227" s="4" t="s">
        <v>98</v>
      </c>
      <c r="BS227" s="4" t="s">
        <v>98</v>
      </c>
      <c r="BT227" s="4" t="s">
        <v>98</v>
      </c>
      <c r="BU227" s="4" t="s">
        <v>98</v>
      </c>
      <c r="BV227" s="4" t="s">
        <v>98</v>
      </c>
      <c r="BW227" s="35" t="s">
        <v>98</v>
      </c>
      <c r="BX227" s="35" t="s">
        <v>98</v>
      </c>
      <c r="BY227" s="2">
        <v>27.3</v>
      </c>
      <c r="BZ227" s="1" t="s">
        <v>98</v>
      </c>
      <c r="CA227" s="2">
        <v>40.200000000000003</v>
      </c>
      <c r="CB227" s="2">
        <v>28</v>
      </c>
      <c r="CC227" s="2">
        <v>40.9</v>
      </c>
      <c r="CD227" s="1" t="s">
        <v>98</v>
      </c>
      <c r="CE227" s="11">
        <v>5.5</v>
      </c>
      <c r="CF227" s="1" t="s">
        <v>98</v>
      </c>
      <c r="CG227" s="4">
        <f>Beams!$B$11/F227</f>
        <v>332.54437869822488</v>
      </c>
      <c r="CH227" s="4">
        <f>Beams!$B$9/AO227</f>
        <v>607.56756756756761</v>
      </c>
      <c r="CI227" s="4">
        <f>Beams!$C$9/AS227</f>
        <v>195.47826086956522</v>
      </c>
      <c r="CJ227" s="4">
        <f>1.5*Beams!$B$8/(L227*T227)</f>
        <v>631.3897314908437</v>
      </c>
      <c r="CK227" s="45">
        <f xml:space="preserve"> 1.5*Beams!$C$8/((G227-T227)*Q227)</f>
        <v>2393.7303007070445</v>
      </c>
      <c r="CL227" s="4">
        <f>Beams!$B$12*T227/AX227</f>
        <v>559.29807692307691</v>
      </c>
      <c r="CM227" s="4">
        <f>Beams!$B$12*Q227/AX227</f>
        <v>348.54807692307691</v>
      </c>
      <c r="CN227" s="4">
        <f t="shared" si="6"/>
        <v>1850.3964748635683</v>
      </c>
      <c r="CO227" s="4">
        <f t="shared" si="7"/>
        <v>4340.9511241076143</v>
      </c>
      <c r="CP227" s="4"/>
      <c r="CQ227" s="3">
        <f>MIN(Beams!$B$21:$B$22)/MAX(CN227:CP227)-1</f>
        <v>3.6072852304024678</v>
      </c>
    </row>
    <row r="228" spans="1:95" x14ac:dyDescent="0.55000000000000004">
      <c r="A228" s="1" t="s">
        <v>680</v>
      </c>
      <c r="B228" s="1" t="s">
        <v>905</v>
      </c>
      <c r="C228" s="1" t="s">
        <v>905</v>
      </c>
      <c r="D228" s="1" t="s">
        <v>100</v>
      </c>
      <c r="E228" s="4">
        <v>105</v>
      </c>
      <c r="F228" s="2">
        <v>30.9</v>
      </c>
      <c r="G228" s="3">
        <v>7.36</v>
      </c>
      <c r="H228" s="11">
        <v>7.25</v>
      </c>
      <c r="I228" s="1" t="s">
        <v>98</v>
      </c>
      <c r="J228" s="1" t="s">
        <v>98</v>
      </c>
      <c r="K228" s="1" t="s">
        <v>98</v>
      </c>
      <c r="L228" s="2">
        <v>12.8</v>
      </c>
      <c r="M228" s="11">
        <v>12.75</v>
      </c>
      <c r="N228" s="11" t="s">
        <v>98</v>
      </c>
      <c r="O228" s="1" t="s">
        <v>98</v>
      </c>
      <c r="P228" s="1" t="s">
        <v>98</v>
      </c>
      <c r="Q228" s="3">
        <v>1.18</v>
      </c>
      <c r="R228" s="11">
        <v>1.1875</v>
      </c>
      <c r="S228" s="13">
        <v>0.625</v>
      </c>
      <c r="T228" s="3">
        <v>1.9</v>
      </c>
      <c r="U228" s="13">
        <v>1.875</v>
      </c>
      <c r="V228" s="1" t="s">
        <v>98</v>
      </c>
      <c r="W228" s="1" t="s">
        <v>98</v>
      </c>
      <c r="X228" s="1" t="s">
        <v>98</v>
      </c>
      <c r="Y228" s="3">
        <v>2.5</v>
      </c>
      <c r="Z228" s="13">
        <v>2.8125</v>
      </c>
      <c r="AA228" s="13" t="s">
        <v>98</v>
      </c>
      <c r="AB228" s="1" t="s">
        <v>98</v>
      </c>
      <c r="AC228" s="3">
        <v>1.72</v>
      </c>
      <c r="AD228" s="1" t="s">
        <v>98</v>
      </c>
      <c r="AE228" s="1" t="s">
        <v>98</v>
      </c>
      <c r="AF228" s="3">
        <v>1.21</v>
      </c>
      <c r="AG228" s="3">
        <v>3.37</v>
      </c>
      <c r="AH228" s="1" t="s">
        <v>98</v>
      </c>
      <c r="AI228" s="1" t="s">
        <v>98</v>
      </c>
      <c r="AJ228" s="1" t="s">
        <v>98</v>
      </c>
      <c r="AK228" s="1" t="s">
        <v>98</v>
      </c>
      <c r="AL228" s="3">
        <v>6.24</v>
      </c>
      <c r="AM228" s="2">
        <v>92.1</v>
      </c>
      <c r="AN228" s="2">
        <v>34.5</v>
      </c>
      <c r="AO228" s="2">
        <v>16.399999999999999</v>
      </c>
      <c r="AP228" s="3">
        <v>1.73</v>
      </c>
      <c r="AQ228" s="1">
        <v>332</v>
      </c>
      <c r="AR228" s="2">
        <v>79.7</v>
      </c>
      <c r="AS228" s="2">
        <v>51.9</v>
      </c>
      <c r="AT228" s="3">
        <v>3.28</v>
      </c>
      <c r="AU228" s="1" t="s">
        <v>98</v>
      </c>
      <c r="AV228" s="1" t="s">
        <v>98</v>
      </c>
      <c r="AW228" s="1" t="s">
        <v>98</v>
      </c>
      <c r="AX228" s="2">
        <v>32.1</v>
      </c>
      <c r="AY228" s="1">
        <v>112</v>
      </c>
      <c r="AZ228" s="1" t="s">
        <v>98</v>
      </c>
      <c r="BA228" s="1" t="s">
        <v>98</v>
      </c>
      <c r="BB228" s="1" t="s">
        <v>98</v>
      </c>
      <c r="BC228" s="1" t="s">
        <v>98</v>
      </c>
      <c r="BD228" s="1" t="s">
        <v>98</v>
      </c>
      <c r="BE228" s="1" t="s">
        <v>98</v>
      </c>
      <c r="BF228" s="1" t="s">
        <v>98</v>
      </c>
      <c r="BG228" s="3">
        <v>3.79</v>
      </c>
      <c r="BH228" s="14">
        <v>0.95799999999999996</v>
      </c>
      <c r="BI228" s="1" t="s">
        <v>98</v>
      </c>
      <c r="BJ228" s="4" t="s">
        <v>98</v>
      </c>
      <c r="BK228" s="4" t="s">
        <v>98</v>
      </c>
      <c r="BL228" s="4" t="s">
        <v>98</v>
      </c>
      <c r="BM228" s="4" t="s">
        <v>98</v>
      </c>
      <c r="BN228" s="4" t="s">
        <v>98</v>
      </c>
      <c r="BO228" s="4" t="s">
        <v>98</v>
      </c>
      <c r="BP228" s="4" t="s">
        <v>98</v>
      </c>
      <c r="BQ228" s="4" t="s">
        <v>98</v>
      </c>
      <c r="BR228" s="4" t="s">
        <v>98</v>
      </c>
      <c r="BS228" s="4" t="s">
        <v>98</v>
      </c>
      <c r="BT228" s="4" t="s">
        <v>98</v>
      </c>
      <c r="BU228" s="4" t="s">
        <v>98</v>
      </c>
      <c r="BV228" s="4" t="s">
        <v>98</v>
      </c>
      <c r="BW228" s="35" t="s">
        <v>98</v>
      </c>
      <c r="BX228" s="35" t="s">
        <v>98</v>
      </c>
      <c r="BY228" s="2">
        <v>26.8</v>
      </c>
      <c r="BZ228" s="1" t="s">
        <v>98</v>
      </c>
      <c r="CA228" s="2">
        <v>39.6</v>
      </c>
      <c r="CB228" s="2">
        <v>27.5</v>
      </c>
      <c r="CC228" s="2">
        <v>40.299999999999997</v>
      </c>
      <c r="CD228" s="1" t="s">
        <v>98</v>
      </c>
      <c r="CE228" s="11">
        <v>5.5</v>
      </c>
      <c r="CF228" s="1" t="s">
        <v>98</v>
      </c>
      <c r="CG228" s="4">
        <f>Beams!$B$11/F228</f>
        <v>363.75404530744339</v>
      </c>
      <c r="CH228" s="4">
        <f>Beams!$B$9/AO228</f>
        <v>685.36585365853659</v>
      </c>
      <c r="CI228" s="4">
        <f>Beams!$C$9/AS228</f>
        <v>216.57032755298653</v>
      </c>
      <c r="CJ228" s="4">
        <f>1.5*Beams!$B$8/(L228*T228)</f>
        <v>693.25657894736844</v>
      </c>
      <c r="CK228" s="45">
        <f xml:space="preserve"> 1.5*Beams!$C$8/((G228-T228)*Q228)</f>
        <v>2616.8746507729556</v>
      </c>
      <c r="CL228" s="4">
        <f>Beams!$B$12*T228/AX228</f>
        <v>665.29595015576319</v>
      </c>
      <c r="CM228" s="4">
        <f>Beams!$B$12*Q228/AX228</f>
        <v>413.18380062305289</v>
      </c>
      <c r="CN228" s="4">
        <f t="shared" si="6"/>
        <v>2090.8471742688512</v>
      </c>
      <c r="CO228" s="4">
        <f t="shared" si="7"/>
        <v>4760.0665039862415</v>
      </c>
      <c r="CP228" s="4"/>
      <c r="CQ228" s="3">
        <f>MIN(Beams!$B$21:$B$22)/MAX(CN228:CP228)-1</f>
        <v>3.2016219696198194</v>
      </c>
    </row>
    <row r="229" spans="1:95" x14ac:dyDescent="0.55000000000000004">
      <c r="A229" s="1" t="s">
        <v>680</v>
      </c>
      <c r="B229" s="1" t="s">
        <v>906</v>
      </c>
      <c r="C229" s="1" t="s">
        <v>906</v>
      </c>
      <c r="D229" s="1" t="s">
        <v>100</v>
      </c>
      <c r="E229" s="2">
        <v>95</v>
      </c>
      <c r="F229" s="2">
        <v>28</v>
      </c>
      <c r="G229" s="3">
        <v>7.19</v>
      </c>
      <c r="H229" s="11">
        <v>7.125</v>
      </c>
      <c r="I229" s="1" t="s">
        <v>98</v>
      </c>
      <c r="J229" s="1" t="s">
        <v>98</v>
      </c>
      <c r="K229" s="1" t="s">
        <v>98</v>
      </c>
      <c r="L229" s="2">
        <v>12.7</v>
      </c>
      <c r="M229" s="11">
        <v>12.625</v>
      </c>
      <c r="N229" s="11" t="s">
        <v>98</v>
      </c>
      <c r="O229" s="1" t="s">
        <v>98</v>
      </c>
      <c r="P229" s="1" t="s">
        <v>98</v>
      </c>
      <c r="Q229" s="3">
        <v>1.06</v>
      </c>
      <c r="R229" s="11">
        <v>1.0625</v>
      </c>
      <c r="S229" s="13">
        <v>0.5625</v>
      </c>
      <c r="T229" s="3">
        <v>1.74</v>
      </c>
      <c r="U229" s="13">
        <v>1.75</v>
      </c>
      <c r="V229" s="1" t="s">
        <v>98</v>
      </c>
      <c r="W229" s="1" t="s">
        <v>98</v>
      </c>
      <c r="X229" s="1" t="s">
        <v>98</v>
      </c>
      <c r="Y229" s="3">
        <v>2.33</v>
      </c>
      <c r="Z229" s="13">
        <v>2.625</v>
      </c>
      <c r="AA229" s="13" t="s">
        <v>98</v>
      </c>
      <c r="AB229" s="1" t="s">
        <v>98</v>
      </c>
      <c r="AC229" s="3">
        <v>1.62</v>
      </c>
      <c r="AD229" s="1" t="s">
        <v>98</v>
      </c>
      <c r="AE229" s="1" t="s">
        <v>98</v>
      </c>
      <c r="AF229" s="3">
        <v>1.1000000000000001</v>
      </c>
      <c r="AG229" s="3">
        <v>3.65</v>
      </c>
      <c r="AH229" s="1" t="s">
        <v>98</v>
      </c>
      <c r="AI229" s="1" t="s">
        <v>98</v>
      </c>
      <c r="AJ229" s="1" t="s">
        <v>98</v>
      </c>
      <c r="AK229" s="1" t="s">
        <v>98</v>
      </c>
      <c r="AL229" s="3">
        <v>6.78</v>
      </c>
      <c r="AM229" s="2">
        <v>79</v>
      </c>
      <c r="AN229" s="2">
        <v>29.8</v>
      </c>
      <c r="AO229" s="2">
        <v>14.2</v>
      </c>
      <c r="AP229" s="3">
        <v>1.68</v>
      </c>
      <c r="AQ229" s="1">
        <v>295</v>
      </c>
      <c r="AR229" s="2">
        <v>71.2</v>
      </c>
      <c r="AS229" s="2">
        <v>46.5</v>
      </c>
      <c r="AT229" s="3">
        <v>3.25</v>
      </c>
      <c r="AU229" s="1" t="s">
        <v>98</v>
      </c>
      <c r="AV229" s="1" t="s">
        <v>98</v>
      </c>
      <c r="AW229" s="1" t="s">
        <v>98</v>
      </c>
      <c r="AX229" s="2">
        <v>24.3</v>
      </c>
      <c r="AY229" s="2">
        <v>82.1</v>
      </c>
      <c r="AZ229" s="1" t="s">
        <v>98</v>
      </c>
      <c r="BA229" s="1" t="s">
        <v>98</v>
      </c>
      <c r="BB229" s="1" t="s">
        <v>98</v>
      </c>
      <c r="BC229" s="1" t="s">
        <v>98</v>
      </c>
      <c r="BD229" s="1" t="s">
        <v>98</v>
      </c>
      <c r="BE229" s="1" t="s">
        <v>98</v>
      </c>
      <c r="BF229" s="1" t="s">
        <v>98</v>
      </c>
      <c r="BG229" s="3">
        <v>3.73</v>
      </c>
      <c r="BH229" s="14">
        <v>0.96</v>
      </c>
      <c r="BI229" s="1" t="s">
        <v>98</v>
      </c>
      <c r="BJ229" s="4" t="s">
        <v>98</v>
      </c>
      <c r="BK229" s="4" t="s">
        <v>98</v>
      </c>
      <c r="BL229" s="4" t="s">
        <v>98</v>
      </c>
      <c r="BM229" s="4" t="s">
        <v>98</v>
      </c>
      <c r="BN229" s="4" t="s">
        <v>98</v>
      </c>
      <c r="BO229" s="4" t="s">
        <v>98</v>
      </c>
      <c r="BP229" s="4" t="s">
        <v>98</v>
      </c>
      <c r="BQ229" s="4" t="s">
        <v>98</v>
      </c>
      <c r="BR229" s="4" t="s">
        <v>98</v>
      </c>
      <c r="BS229" s="4" t="s">
        <v>98</v>
      </c>
      <c r="BT229" s="4" t="s">
        <v>98</v>
      </c>
      <c r="BU229" s="4" t="s">
        <v>98</v>
      </c>
      <c r="BV229" s="4" t="s">
        <v>98</v>
      </c>
      <c r="BW229" s="35" t="s">
        <v>98</v>
      </c>
      <c r="BX229" s="35" t="s">
        <v>98</v>
      </c>
      <c r="BY229" s="2">
        <v>26.4</v>
      </c>
      <c r="BZ229" s="1" t="s">
        <v>98</v>
      </c>
      <c r="CA229" s="2">
        <v>39.1</v>
      </c>
      <c r="CB229" s="2">
        <v>27.1</v>
      </c>
      <c r="CC229" s="2">
        <v>39.799999999999997</v>
      </c>
      <c r="CD229" s="1" t="s">
        <v>98</v>
      </c>
      <c r="CE229" s="11">
        <v>5.5</v>
      </c>
      <c r="CF229" s="1" t="s">
        <v>98</v>
      </c>
      <c r="CG229" s="4">
        <f>Beams!$B$11/F229</f>
        <v>401.42857142857144</v>
      </c>
      <c r="CH229" s="4">
        <f>Beams!$B$9/AO229</f>
        <v>791.54929577464793</v>
      </c>
      <c r="CI229" s="4">
        <f>Beams!$C$9/AS229</f>
        <v>241.72043010752688</v>
      </c>
      <c r="CJ229" s="4">
        <f>1.5*Beams!$B$8/(L229*T229)</f>
        <v>762.96497420581056</v>
      </c>
      <c r="CK229" s="45">
        <f xml:space="preserve"> 1.5*Beams!$C$8/((G229-T229)*Q229)</f>
        <v>2918.4697940107321</v>
      </c>
      <c r="CL229" s="4">
        <f>Beams!$B$12*T229/AX229</f>
        <v>804.83950617283938</v>
      </c>
      <c r="CM229" s="4">
        <f>Beams!$B$12*Q229/AX229</f>
        <v>490.30452674897123</v>
      </c>
      <c r="CN229" s="4">
        <f t="shared" si="6"/>
        <v>2397.4998961398505</v>
      </c>
      <c r="CO229" s="4">
        <f t="shared" si="7"/>
        <v>5322.7767759710805</v>
      </c>
      <c r="CP229" s="4"/>
      <c r="CQ229" s="3">
        <f>MIN(Beams!$B$21:$B$22)/MAX(CN229:CP229)-1</f>
        <v>2.757437300449487</v>
      </c>
    </row>
    <row r="230" spans="1:95" x14ac:dyDescent="0.55000000000000004">
      <c r="A230" s="1" t="s">
        <v>680</v>
      </c>
      <c r="B230" s="1" t="s">
        <v>907</v>
      </c>
      <c r="C230" s="1" t="s">
        <v>907</v>
      </c>
      <c r="D230" s="1" t="s">
        <v>100</v>
      </c>
      <c r="E230" s="2">
        <v>85</v>
      </c>
      <c r="F230" s="2">
        <v>25</v>
      </c>
      <c r="G230" s="3">
        <v>7.02</v>
      </c>
      <c r="H230" s="11">
        <v>7</v>
      </c>
      <c r="I230" s="1" t="s">
        <v>98</v>
      </c>
      <c r="J230" s="1" t="s">
        <v>98</v>
      </c>
      <c r="K230" s="1" t="s">
        <v>98</v>
      </c>
      <c r="L230" s="2">
        <v>12.6</v>
      </c>
      <c r="M230" s="11">
        <v>12.625</v>
      </c>
      <c r="N230" s="11" t="s">
        <v>98</v>
      </c>
      <c r="O230" s="1" t="s">
        <v>98</v>
      </c>
      <c r="P230" s="1" t="s">
        <v>98</v>
      </c>
      <c r="Q230" s="14">
        <v>0.96</v>
      </c>
      <c r="R230" s="11">
        <v>0.9375</v>
      </c>
      <c r="S230" s="13">
        <v>0.5</v>
      </c>
      <c r="T230" s="3">
        <v>1.56</v>
      </c>
      <c r="U230" s="13">
        <v>1.5625</v>
      </c>
      <c r="V230" s="1" t="s">
        <v>98</v>
      </c>
      <c r="W230" s="1" t="s">
        <v>98</v>
      </c>
      <c r="X230" s="1" t="s">
        <v>98</v>
      </c>
      <c r="Y230" s="3">
        <v>2.16</v>
      </c>
      <c r="Z230" s="13">
        <v>2.4375</v>
      </c>
      <c r="AA230" s="13" t="s">
        <v>98</v>
      </c>
      <c r="AB230" s="1" t="s">
        <v>98</v>
      </c>
      <c r="AC230" s="3">
        <v>1.52</v>
      </c>
      <c r="AD230" s="1" t="s">
        <v>98</v>
      </c>
      <c r="AE230" s="1" t="s">
        <v>98</v>
      </c>
      <c r="AF230" s="14">
        <v>0.99399999999999999</v>
      </c>
      <c r="AG230" s="3">
        <v>4.03</v>
      </c>
      <c r="AH230" s="1" t="s">
        <v>98</v>
      </c>
      <c r="AI230" s="1" t="s">
        <v>98</v>
      </c>
      <c r="AJ230" s="1" t="s">
        <v>98</v>
      </c>
      <c r="AK230" s="1" t="s">
        <v>98</v>
      </c>
      <c r="AL230" s="3">
        <v>7.31</v>
      </c>
      <c r="AM230" s="2">
        <v>67.8</v>
      </c>
      <c r="AN230" s="2">
        <v>25.6</v>
      </c>
      <c r="AO230" s="2">
        <v>12.3</v>
      </c>
      <c r="AP230" s="3">
        <v>1.65</v>
      </c>
      <c r="AQ230" s="1">
        <v>259</v>
      </c>
      <c r="AR230" s="2">
        <v>62.9</v>
      </c>
      <c r="AS230" s="2">
        <v>41.2</v>
      </c>
      <c r="AT230" s="3">
        <v>3.22</v>
      </c>
      <c r="AU230" s="1" t="s">
        <v>98</v>
      </c>
      <c r="AV230" s="1" t="s">
        <v>98</v>
      </c>
      <c r="AW230" s="1" t="s">
        <v>98</v>
      </c>
      <c r="AX230" s="2">
        <v>17.7</v>
      </c>
      <c r="AY230" s="2">
        <v>58.3</v>
      </c>
      <c r="AZ230" s="1" t="s">
        <v>98</v>
      </c>
      <c r="BA230" s="1" t="s">
        <v>98</v>
      </c>
      <c r="BB230" s="1" t="s">
        <v>98</v>
      </c>
      <c r="BC230" s="1" t="s">
        <v>98</v>
      </c>
      <c r="BD230" s="1" t="s">
        <v>98</v>
      </c>
      <c r="BE230" s="1" t="s">
        <v>98</v>
      </c>
      <c r="BF230" s="1" t="s">
        <v>98</v>
      </c>
      <c r="BG230" s="3">
        <v>3.69</v>
      </c>
      <c r="BH230" s="14">
        <v>0.96</v>
      </c>
      <c r="BI230" s="1" t="s">
        <v>98</v>
      </c>
      <c r="BJ230" s="4" t="s">
        <v>98</v>
      </c>
      <c r="BK230" s="4" t="s">
        <v>98</v>
      </c>
      <c r="BL230" s="4" t="s">
        <v>98</v>
      </c>
      <c r="BM230" s="4" t="s">
        <v>98</v>
      </c>
      <c r="BN230" s="4" t="s">
        <v>98</v>
      </c>
      <c r="BO230" s="4" t="s">
        <v>98</v>
      </c>
      <c r="BP230" s="4" t="s">
        <v>98</v>
      </c>
      <c r="BQ230" s="4" t="s">
        <v>98</v>
      </c>
      <c r="BR230" s="4" t="s">
        <v>98</v>
      </c>
      <c r="BS230" s="4" t="s">
        <v>98</v>
      </c>
      <c r="BT230" s="4" t="s">
        <v>98</v>
      </c>
      <c r="BU230" s="4" t="s">
        <v>98</v>
      </c>
      <c r="BV230" s="4" t="s">
        <v>98</v>
      </c>
      <c r="BW230" s="35" t="s">
        <v>98</v>
      </c>
      <c r="BX230" s="35" t="s">
        <v>98</v>
      </c>
      <c r="BY230" s="2">
        <v>26</v>
      </c>
      <c r="BZ230" s="1" t="s">
        <v>98</v>
      </c>
      <c r="CA230" s="2">
        <v>38.6</v>
      </c>
      <c r="CB230" s="2">
        <v>26.6</v>
      </c>
      <c r="CC230" s="2">
        <v>39.200000000000003</v>
      </c>
      <c r="CD230" s="1" t="s">
        <v>98</v>
      </c>
      <c r="CE230" s="11">
        <v>5.5</v>
      </c>
      <c r="CF230" s="1" t="s">
        <v>98</v>
      </c>
      <c r="CG230" s="4">
        <f>Beams!$B$11/F230</f>
        <v>449.6</v>
      </c>
      <c r="CH230" s="4">
        <f>Beams!$B$9/AO230</f>
        <v>913.82113821138205</v>
      </c>
      <c r="CI230" s="4">
        <f>Beams!$C$9/AS230</f>
        <v>272.81553398058253</v>
      </c>
      <c r="CJ230" s="4">
        <f>1.5*Beams!$B$8/(L230*T230)</f>
        <v>857.75335775335782</v>
      </c>
      <c r="CK230" s="45">
        <f xml:space="preserve"> 1.5*Beams!$C$8/((G230-T230)*Q230)</f>
        <v>3216.5750915750923</v>
      </c>
      <c r="CL230" s="4">
        <f>Beams!$B$12*T230/AX230</f>
        <v>990.64406779661033</v>
      </c>
      <c r="CM230" s="4">
        <f>Beams!$B$12*Q230/AX230</f>
        <v>609.62711864406776</v>
      </c>
      <c r="CN230" s="4">
        <f t="shared" si="6"/>
        <v>2797.9671053854727</v>
      </c>
      <c r="CO230" s="4">
        <f t="shared" si="7"/>
        <v>5901.8024431531576</v>
      </c>
      <c r="CP230" s="4"/>
      <c r="CQ230" s="3">
        <f>MIN(Beams!$B$21:$B$22)/MAX(CN230:CP230)-1</f>
        <v>2.3887952354627773</v>
      </c>
    </row>
    <row r="231" spans="1:95" x14ac:dyDescent="0.55000000000000004">
      <c r="A231" s="1" t="s">
        <v>680</v>
      </c>
      <c r="B231" s="1" t="s">
        <v>908</v>
      </c>
      <c r="C231" s="1" t="s">
        <v>908</v>
      </c>
      <c r="D231" s="1" t="s">
        <v>100</v>
      </c>
      <c r="E231" s="2">
        <v>76</v>
      </c>
      <c r="F231" s="2">
        <v>22.4</v>
      </c>
      <c r="G231" s="3">
        <v>6.86</v>
      </c>
      <c r="H231" s="11">
        <v>6.75</v>
      </c>
      <c r="I231" s="1" t="s">
        <v>98</v>
      </c>
      <c r="J231" s="1" t="s">
        <v>98</v>
      </c>
      <c r="K231" s="1" t="s">
        <v>98</v>
      </c>
      <c r="L231" s="2">
        <v>12.5</v>
      </c>
      <c r="M231" s="11">
        <v>12.5</v>
      </c>
      <c r="N231" s="11" t="s">
        <v>98</v>
      </c>
      <c r="O231" s="1" t="s">
        <v>98</v>
      </c>
      <c r="P231" s="1" t="s">
        <v>98</v>
      </c>
      <c r="Q231" s="14">
        <v>0.87</v>
      </c>
      <c r="R231" s="11">
        <v>0.875</v>
      </c>
      <c r="S231" s="13">
        <v>0.4375</v>
      </c>
      <c r="T231" s="3">
        <v>1.4</v>
      </c>
      <c r="U231" s="13">
        <v>1.375</v>
      </c>
      <c r="V231" s="1" t="s">
        <v>98</v>
      </c>
      <c r="W231" s="1" t="s">
        <v>98</v>
      </c>
      <c r="X231" s="1" t="s">
        <v>98</v>
      </c>
      <c r="Y231" s="3">
        <v>2</v>
      </c>
      <c r="Z231" s="13">
        <v>2.3125</v>
      </c>
      <c r="AA231" s="13" t="s">
        <v>98</v>
      </c>
      <c r="AB231" s="1" t="s">
        <v>98</v>
      </c>
      <c r="AC231" s="3">
        <v>1.43</v>
      </c>
      <c r="AD231" s="1" t="s">
        <v>98</v>
      </c>
      <c r="AE231" s="1" t="s">
        <v>98</v>
      </c>
      <c r="AF231" s="14">
        <v>0.89600000000000002</v>
      </c>
      <c r="AG231" s="3">
        <v>4.46</v>
      </c>
      <c r="AH231" s="1" t="s">
        <v>98</v>
      </c>
      <c r="AI231" s="1" t="s">
        <v>98</v>
      </c>
      <c r="AJ231" s="1" t="s">
        <v>98</v>
      </c>
      <c r="AK231" s="1" t="s">
        <v>98</v>
      </c>
      <c r="AL231" s="3">
        <v>7.89</v>
      </c>
      <c r="AM231" s="2">
        <v>58.5</v>
      </c>
      <c r="AN231" s="2">
        <v>22</v>
      </c>
      <c r="AO231" s="2">
        <v>10.8</v>
      </c>
      <c r="AP231" s="3">
        <v>1.62</v>
      </c>
      <c r="AQ231" s="1">
        <v>227</v>
      </c>
      <c r="AR231" s="2">
        <v>55.6</v>
      </c>
      <c r="AS231" s="2">
        <v>36.4</v>
      </c>
      <c r="AT231" s="3">
        <v>3.19</v>
      </c>
      <c r="AU231" s="1" t="s">
        <v>98</v>
      </c>
      <c r="AV231" s="1" t="s">
        <v>98</v>
      </c>
      <c r="AW231" s="1" t="s">
        <v>98</v>
      </c>
      <c r="AX231" s="2">
        <v>12.8</v>
      </c>
      <c r="AY231" s="2">
        <v>41.3</v>
      </c>
      <c r="AZ231" s="1" t="s">
        <v>98</v>
      </c>
      <c r="BA231" s="1" t="s">
        <v>98</v>
      </c>
      <c r="BB231" s="1" t="s">
        <v>98</v>
      </c>
      <c r="BC231" s="1" t="s">
        <v>98</v>
      </c>
      <c r="BD231" s="1" t="s">
        <v>98</v>
      </c>
      <c r="BE231" s="1" t="s">
        <v>98</v>
      </c>
      <c r="BF231" s="1" t="s">
        <v>98</v>
      </c>
      <c r="BG231" s="3">
        <v>3.65</v>
      </c>
      <c r="BH231" s="14">
        <v>0.96</v>
      </c>
      <c r="BI231" s="1" t="s">
        <v>98</v>
      </c>
      <c r="BJ231" s="4" t="s">
        <v>98</v>
      </c>
      <c r="BK231" s="4" t="s">
        <v>98</v>
      </c>
      <c r="BL231" s="4" t="s">
        <v>98</v>
      </c>
      <c r="BM231" s="4" t="s">
        <v>98</v>
      </c>
      <c r="BN231" s="4" t="s">
        <v>98</v>
      </c>
      <c r="BO231" s="4" t="s">
        <v>98</v>
      </c>
      <c r="BP231" s="4" t="s">
        <v>98</v>
      </c>
      <c r="BQ231" s="4" t="s">
        <v>98</v>
      </c>
      <c r="BR231" s="4" t="s">
        <v>98</v>
      </c>
      <c r="BS231" s="4" t="s">
        <v>98</v>
      </c>
      <c r="BT231" s="4" t="s">
        <v>98</v>
      </c>
      <c r="BU231" s="4" t="s">
        <v>98</v>
      </c>
      <c r="BV231" s="4" t="s">
        <v>98</v>
      </c>
      <c r="BW231" s="35" t="s">
        <v>98</v>
      </c>
      <c r="BX231" s="35" t="s">
        <v>98</v>
      </c>
      <c r="BY231" s="2">
        <v>25.5</v>
      </c>
      <c r="BZ231" s="1" t="s">
        <v>98</v>
      </c>
      <c r="CA231" s="2">
        <v>38</v>
      </c>
      <c r="CB231" s="2">
        <v>26.2</v>
      </c>
      <c r="CC231" s="2">
        <v>38.700000000000003</v>
      </c>
      <c r="CD231" s="1" t="s">
        <v>98</v>
      </c>
      <c r="CE231" s="11">
        <v>5.5</v>
      </c>
      <c r="CF231" s="1" t="s">
        <v>98</v>
      </c>
      <c r="CG231" s="4">
        <f>Beams!$B$11/F231</f>
        <v>501.78571428571433</v>
      </c>
      <c r="CH231" s="4">
        <f>Beams!$B$9/AO231</f>
        <v>1040.7407407407406</v>
      </c>
      <c r="CI231" s="4">
        <f>Beams!$C$9/AS231</f>
        <v>308.79120879120882</v>
      </c>
      <c r="CJ231" s="4">
        <f>1.5*Beams!$B$8/(L231*T231)</f>
        <v>963.42857142857144</v>
      </c>
      <c r="CK231" s="45">
        <f xml:space="preserve"> 1.5*Beams!$C$8/((G231-T231)*Q231)</f>
        <v>3549.3242389794109</v>
      </c>
      <c r="CL231" s="4">
        <f>Beams!$B$12*T231/AX231</f>
        <v>1229.3749999999998</v>
      </c>
      <c r="CM231" s="4">
        <f>Beams!$B$12*Q231/AX231</f>
        <v>763.96874999999989</v>
      </c>
      <c r="CN231" s="4">
        <f t="shared" si="6"/>
        <v>3278.1167765918567</v>
      </c>
      <c r="CO231" s="4">
        <f t="shared" si="7"/>
        <v>6555.2596825383889</v>
      </c>
      <c r="CP231" s="4"/>
      <c r="CQ231" s="3">
        <f>MIN(Beams!$B$21:$B$22)/MAX(CN231:CP231)-1</f>
        <v>2.0509851582653722</v>
      </c>
    </row>
    <row r="232" spans="1:95" x14ac:dyDescent="0.55000000000000004">
      <c r="A232" s="1" t="s">
        <v>680</v>
      </c>
      <c r="B232" s="1" t="s">
        <v>909</v>
      </c>
      <c r="C232" s="1" t="s">
        <v>909</v>
      </c>
      <c r="D232" s="1" t="s">
        <v>100</v>
      </c>
      <c r="E232" s="2">
        <v>68</v>
      </c>
      <c r="F232" s="2">
        <v>20</v>
      </c>
      <c r="G232" s="3">
        <v>6.71</v>
      </c>
      <c r="H232" s="11">
        <v>6.625</v>
      </c>
      <c r="I232" s="1" t="s">
        <v>98</v>
      </c>
      <c r="J232" s="1" t="s">
        <v>98</v>
      </c>
      <c r="K232" s="1" t="s">
        <v>98</v>
      </c>
      <c r="L232" s="2">
        <v>12.4</v>
      </c>
      <c r="M232" s="11">
        <v>12.375</v>
      </c>
      <c r="N232" s="11" t="s">
        <v>98</v>
      </c>
      <c r="O232" s="1" t="s">
        <v>98</v>
      </c>
      <c r="P232" s="1" t="s">
        <v>98</v>
      </c>
      <c r="Q232" s="14">
        <v>0.79</v>
      </c>
      <c r="R232" s="11">
        <v>0.8125</v>
      </c>
      <c r="S232" s="13">
        <v>0.4375</v>
      </c>
      <c r="T232" s="3">
        <v>1.25</v>
      </c>
      <c r="U232" s="13">
        <v>1.25</v>
      </c>
      <c r="V232" s="1" t="s">
        <v>98</v>
      </c>
      <c r="W232" s="1" t="s">
        <v>98</v>
      </c>
      <c r="X232" s="1" t="s">
        <v>98</v>
      </c>
      <c r="Y232" s="3">
        <v>1.85</v>
      </c>
      <c r="Z232" s="13">
        <v>2.125</v>
      </c>
      <c r="AA232" s="13" t="s">
        <v>98</v>
      </c>
      <c r="AB232" s="1" t="s">
        <v>98</v>
      </c>
      <c r="AC232" s="3">
        <v>1.35</v>
      </c>
      <c r="AD232" s="1" t="s">
        <v>98</v>
      </c>
      <c r="AE232" s="1" t="s">
        <v>98</v>
      </c>
      <c r="AF232" s="14">
        <v>0.80500000000000005</v>
      </c>
      <c r="AG232" s="3">
        <v>4.96</v>
      </c>
      <c r="AH232" s="1" t="s">
        <v>98</v>
      </c>
      <c r="AI232" s="1" t="s">
        <v>98</v>
      </c>
      <c r="AJ232" s="1" t="s">
        <v>98</v>
      </c>
      <c r="AK232" s="1" t="s">
        <v>98</v>
      </c>
      <c r="AL232" s="3">
        <v>8.49</v>
      </c>
      <c r="AM232" s="2">
        <v>50.6</v>
      </c>
      <c r="AN232" s="2">
        <v>19</v>
      </c>
      <c r="AO232" s="3">
        <v>9.4600000000000009</v>
      </c>
      <c r="AP232" s="3">
        <v>1.59</v>
      </c>
      <c r="AQ232" s="1">
        <v>199</v>
      </c>
      <c r="AR232" s="2">
        <v>48.9</v>
      </c>
      <c r="AS232" s="2">
        <v>32.1</v>
      </c>
      <c r="AT232" s="3">
        <v>3.16</v>
      </c>
      <c r="AU232" s="1" t="s">
        <v>98</v>
      </c>
      <c r="AV232" s="1" t="s">
        <v>98</v>
      </c>
      <c r="AW232" s="1" t="s">
        <v>98</v>
      </c>
      <c r="AX232" s="3">
        <v>9.2100000000000009</v>
      </c>
      <c r="AY232" s="2">
        <v>28.9</v>
      </c>
      <c r="AZ232" s="1" t="s">
        <v>98</v>
      </c>
      <c r="BA232" s="1" t="s">
        <v>98</v>
      </c>
      <c r="BB232" s="1" t="s">
        <v>98</v>
      </c>
      <c r="BC232" s="1" t="s">
        <v>98</v>
      </c>
      <c r="BD232" s="1" t="s">
        <v>98</v>
      </c>
      <c r="BE232" s="1" t="s">
        <v>98</v>
      </c>
      <c r="BF232" s="1" t="s">
        <v>98</v>
      </c>
      <c r="BG232" s="3">
        <v>3.61</v>
      </c>
      <c r="BH232" s="14">
        <v>0.95899999999999996</v>
      </c>
      <c r="BI232" s="1" t="s">
        <v>98</v>
      </c>
      <c r="BJ232" s="4" t="s">
        <v>98</v>
      </c>
      <c r="BK232" s="4" t="s">
        <v>98</v>
      </c>
      <c r="BL232" s="4" t="s">
        <v>98</v>
      </c>
      <c r="BM232" s="4" t="s">
        <v>98</v>
      </c>
      <c r="BN232" s="4" t="s">
        <v>98</v>
      </c>
      <c r="BO232" s="4" t="s">
        <v>98</v>
      </c>
      <c r="BP232" s="4" t="s">
        <v>98</v>
      </c>
      <c r="BQ232" s="4" t="s">
        <v>98</v>
      </c>
      <c r="BR232" s="4" t="s">
        <v>98</v>
      </c>
      <c r="BS232" s="4" t="s">
        <v>98</v>
      </c>
      <c r="BT232" s="4" t="s">
        <v>98</v>
      </c>
      <c r="BU232" s="4" t="s">
        <v>98</v>
      </c>
      <c r="BV232" s="4" t="s">
        <v>98</v>
      </c>
      <c r="BW232" s="35" t="s">
        <v>98</v>
      </c>
      <c r="BX232" s="35" t="s">
        <v>98</v>
      </c>
      <c r="BY232" s="2">
        <v>25.1</v>
      </c>
      <c r="BZ232" s="1" t="s">
        <v>98</v>
      </c>
      <c r="CA232" s="2">
        <v>37.5</v>
      </c>
      <c r="CB232" s="2">
        <v>25.8</v>
      </c>
      <c r="CC232" s="2">
        <v>38.200000000000003</v>
      </c>
      <c r="CD232" s="1" t="s">
        <v>98</v>
      </c>
      <c r="CE232" s="11">
        <v>5.5</v>
      </c>
      <c r="CF232" s="1" t="s">
        <v>98</v>
      </c>
      <c r="CG232" s="4">
        <f>Beams!$B$11/F232</f>
        <v>562</v>
      </c>
      <c r="CH232" s="4">
        <f>Beams!$B$9/AO232</f>
        <v>1188.1606765327695</v>
      </c>
      <c r="CI232" s="4">
        <f>Beams!$C$9/AS232</f>
        <v>350.1557632398754</v>
      </c>
      <c r="CJ232" s="4">
        <f>1.5*Beams!$B$8/(L232*T232)</f>
        <v>1087.741935483871</v>
      </c>
      <c r="CK232" s="45">
        <f xml:space="preserve"> 1.5*Beams!$C$8/((G232-T232)*Q232)</f>
        <v>3908.7494783697312</v>
      </c>
      <c r="CL232" s="4">
        <f>Beams!$B$12*T232/AX232</f>
        <v>1525.5157437567859</v>
      </c>
      <c r="CM232" s="4">
        <f>Beams!$B$12*Q232/AX232</f>
        <v>964.12595005428875</v>
      </c>
      <c r="CN232" s="4">
        <f t="shared" si="6"/>
        <v>3865.549321268491</v>
      </c>
      <c r="CO232" s="4">
        <f t="shared" si="7"/>
        <v>7282.5073390866164</v>
      </c>
      <c r="CP232" s="4"/>
      <c r="CQ232" s="3">
        <f>MIN(Beams!$B$21:$B$22)/MAX(CN232:CP232)-1</f>
        <v>1.7463068787663496</v>
      </c>
    </row>
    <row r="233" spans="1:95" x14ac:dyDescent="0.55000000000000004">
      <c r="A233" s="1" t="s">
        <v>680</v>
      </c>
      <c r="B233" s="1" t="s">
        <v>910</v>
      </c>
      <c r="C233" s="1" t="s">
        <v>910</v>
      </c>
      <c r="D233" s="1" t="s">
        <v>100</v>
      </c>
      <c r="E233" s="2">
        <v>60</v>
      </c>
      <c r="F233" s="2">
        <v>17.600000000000001</v>
      </c>
      <c r="G233" s="3">
        <v>6.56</v>
      </c>
      <c r="H233" s="11">
        <v>6.5</v>
      </c>
      <c r="I233" s="1" t="s">
        <v>98</v>
      </c>
      <c r="J233" s="1" t="s">
        <v>98</v>
      </c>
      <c r="K233" s="1" t="s">
        <v>98</v>
      </c>
      <c r="L233" s="2">
        <v>12.3</v>
      </c>
      <c r="M233" s="11">
        <v>12.375</v>
      </c>
      <c r="N233" s="11" t="s">
        <v>98</v>
      </c>
      <c r="O233" s="1" t="s">
        <v>98</v>
      </c>
      <c r="P233" s="1" t="s">
        <v>98</v>
      </c>
      <c r="Q233" s="14">
        <v>0.71</v>
      </c>
      <c r="R233" s="11">
        <v>0.6875</v>
      </c>
      <c r="S233" s="13">
        <v>0.375</v>
      </c>
      <c r="T233" s="3">
        <v>1.1100000000000001</v>
      </c>
      <c r="U233" s="13">
        <v>1.125</v>
      </c>
      <c r="V233" s="1" t="s">
        <v>98</v>
      </c>
      <c r="W233" s="1" t="s">
        <v>98</v>
      </c>
      <c r="X233" s="1" t="s">
        <v>98</v>
      </c>
      <c r="Y233" s="3">
        <v>1.7</v>
      </c>
      <c r="Z233" s="13">
        <v>2</v>
      </c>
      <c r="AA233" s="13" t="s">
        <v>98</v>
      </c>
      <c r="AB233" s="1" t="s">
        <v>98</v>
      </c>
      <c r="AC233" s="3">
        <v>1.28</v>
      </c>
      <c r="AD233" s="1" t="s">
        <v>98</v>
      </c>
      <c r="AE233" s="1" t="s">
        <v>98</v>
      </c>
      <c r="AF233" s="14">
        <v>0.71599999999999997</v>
      </c>
      <c r="AG233" s="3">
        <v>5.57</v>
      </c>
      <c r="AH233" s="1" t="s">
        <v>98</v>
      </c>
      <c r="AI233" s="1" t="s">
        <v>98</v>
      </c>
      <c r="AJ233" s="1" t="s">
        <v>98</v>
      </c>
      <c r="AK233" s="1" t="s">
        <v>98</v>
      </c>
      <c r="AL233" s="3">
        <v>9.24</v>
      </c>
      <c r="AM233" s="2">
        <v>43.4</v>
      </c>
      <c r="AN233" s="2">
        <v>16.2</v>
      </c>
      <c r="AO233" s="3">
        <v>8.2200000000000006</v>
      </c>
      <c r="AP233" s="3">
        <v>1.57</v>
      </c>
      <c r="AQ233" s="1">
        <v>172</v>
      </c>
      <c r="AR233" s="2">
        <v>42.7</v>
      </c>
      <c r="AS233" s="2">
        <v>28</v>
      </c>
      <c r="AT233" s="3">
        <v>3.13</v>
      </c>
      <c r="AU233" s="1" t="s">
        <v>98</v>
      </c>
      <c r="AV233" s="1" t="s">
        <v>98</v>
      </c>
      <c r="AW233" s="1" t="s">
        <v>98</v>
      </c>
      <c r="AX233" s="3">
        <v>6.42</v>
      </c>
      <c r="AY233" s="2">
        <v>19.7</v>
      </c>
      <c r="AZ233" s="1" t="s">
        <v>98</v>
      </c>
      <c r="BA233" s="1" t="s">
        <v>98</v>
      </c>
      <c r="BB233" s="1" t="s">
        <v>98</v>
      </c>
      <c r="BC233" s="1" t="s">
        <v>98</v>
      </c>
      <c r="BD233" s="1" t="s">
        <v>98</v>
      </c>
      <c r="BE233" s="1" t="s">
        <v>98</v>
      </c>
      <c r="BF233" s="1" t="s">
        <v>98</v>
      </c>
      <c r="BG233" s="3">
        <v>3.57</v>
      </c>
      <c r="BH233" s="14">
        <v>0.95899999999999996</v>
      </c>
      <c r="BI233" s="1" t="s">
        <v>98</v>
      </c>
      <c r="BJ233" s="4" t="s">
        <v>98</v>
      </c>
      <c r="BK233" s="4" t="s">
        <v>98</v>
      </c>
      <c r="BL233" s="4" t="s">
        <v>98</v>
      </c>
      <c r="BM233" s="4" t="s">
        <v>98</v>
      </c>
      <c r="BN233" s="4" t="s">
        <v>98</v>
      </c>
      <c r="BO233" s="4" t="s">
        <v>98</v>
      </c>
      <c r="BP233" s="4" t="s">
        <v>98</v>
      </c>
      <c r="BQ233" s="4" t="s">
        <v>98</v>
      </c>
      <c r="BR233" s="4" t="s">
        <v>98</v>
      </c>
      <c r="BS233" s="4" t="s">
        <v>98</v>
      </c>
      <c r="BT233" s="4" t="s">
        <v>98</v>
      </c>
      <c r="BU233" s="4" t="s">
        <v>98</v>
      </c>
      <c r="BV233" s="4" t="s">
        <v>98</v>
      </c>
      <c r="BW233" s="35" t="s">
        <v>98</v>
      </c>
      <c r="BX233" s="35" t="s">
        <v>98</v>
      </c>
      <c r="BY233" s="2">
        <v>24.7</v>
      </c>
      <c r="BZ233" s="1" t="s">
        <v>98</v>
      </c>
      <c r="CA233" s="2">
        <v>37</v>
      </c>
      <c r="CB233" s="2">
        <v>25.4</v>
      </c>
      <c r="CC233" s="2">
        <v>37.700000000000003</v>
      </c>
      <c r="CD233" s="1" t="s">
        <v>98</v>
      </c>
      <c r="CE233" s="11">
        <v>5.5</v>
      </c>
      <c r="CF233" s="1" t="s">
        <v>98</v>
      </c>
      <c r="CG233" s="4">
        <f>Beams!$B$11/F233</f>
        <v>638.63636363636363</v>
      </c>
      <c r="CH233" s="4">
        <f>Beams!$B$9/AO233</f>
        <v>1367.3965936739658</v>
      </c>
      <c r="CI233" s="4">
        <f>Beams!$C$9/AS233</f>
        <v>401.42857142857144</v>
      </c>
      <c r="CJ233" s="4">
        <f>1.5*Beams!$B$8/(L233*T233)</f>
        <v>1234.893430015381</v>
      </c>
      <c r="CK233" s="45">
        <f xml:space="preserve"> 1.5*Beams!$C$8/((G233-T233)*Q233)</f>
        <v>4357.1520868329244</v>
      </c>
      <c r="CL233" s="4">
        <f>Beams!$B$12*T233/AX233</f>
        <v>1943.3644859813087</v>
      </c>
      <c r="CM233" s="4">
        <f>Beams!$B$12*Q233/AX233</f>
        <v>1243.0529595015576</v>
      </c>
      <c r="CN233" s="4">
        <f t="shared" si="6"/>
        <v>4658.4066953158454</v>
      </c>
      <c r="CO233" s="4">
        <f t="shared" si="7"/>
        <v>8208.8815264999484</v>
      </c>
      <c r="CP233" s="4"/>
      <c r="CQ233" s="3">
        <f>MIN(Beams!$B$21:$B$22)/MAX(CN233:CP233)-1</f>
        <v>1.4363855094553273</v>
      </c>
    </row>
    <row r="234" spans="1:95" x14ac:dyDescent="0.55000000000000004">
      <c r="A234" s="1" t="s">
        <v>680</v>
      </c>
      <c r="B234" s="1" t="s">
        <v>911</v>
      </c>
      <c r="C234" s="1" t="s">
        <v>911</v>
      </c>
      <c r="D234" s="1" t="s">
        <v>100</v>
      </c>
      <c r="E234" s="2">
        <v>53</v>
      </c>
      <c r="F234" s="2">
        <v>15.6</v>
      </c>
      <c r="G234" s="3">
        <v>6.45</v>
      </c>
      <c r="H234" s="11">
        <v>6.375</v>
      </c>
      <c r="I234" s="1" t="s">
        <v>98</v>
      </c>
      <c r="J234" s="1" t="s">
        <v>98</v>
      </c>
      <c r="K234" s="1" t="s">
        <v>98</v>
      </c>
      <c r="L234" s="2">
        <v>12.2</v>
      </c>
      <c r="M234" s="11">
        <v>12.25</v>
      </c>
      <c r="N234" s="11" t="s">
        <v>98</v>
      </c>
      <c r="O234" s="1" t="s">
        <v>98</v>
      </c>
      <c r="P234" s="1" t="s">
        <v>98</v>
      </c>
      <c r="Q234" s="14">
        <v>0.61</v>
      </c>
      <c r="R234" s="11">
        <v>0.625</v>
      </c>
      <c r="S234" s="13">
        <v>0.3125</v>
      </c>
      <c r="T234" s="14">
        <v>0.99</v>
      </c>
      <c r="U234" s="13">
        <v>1</v>
      </c>
      <c r="V234" s="1" t="s">
        <v>98</v>
      </c>
      <c r="W234" s="1" t="s">
        <v>98</v>
      </c>
      <c r="X234" s="1" t="s">
        <v>98</v>
      </c>
      <c r="Y234" s="3">
        <v>1.59</v>
      </c>
      <c r="Z234" s="13">
        <v>1.875</v>
      </c>
      <c r="AA234" s="13" t="s">
        <v>98</v>
      </c>
      <c r="AB234" s="1" t="s">
        <v>98</v>
      </c>
      <c r="AC234" s="3">
        <v>1.19</v>
      </c>
      <c r="AD234" s="1" t="s">
        <v>98</v>
      </c>
      <c r="AE234" s="1" t="s">
        <v>98</v>
      </c>
      <c r="AF234" s="14">
        <v>0.63700000000000001</v>
      </c>
      <c r="AG234" s="3">
        <v>6.17</v>
      </c>
      <c r="AH234" s="1" t="s">
        <v>98</v>
      </c>
      <c r="AI234" s="1" t="s">
        <v>98</v>
      </c>
      <c r="AJ234" s="1" t="s">
        <v>98</v>
      </c>
      <c r="AK234" s="1" t="s">
        <v>98</v>
      </c>
      <c r="AL234" s="2">
        <v>10.6</v>
      </c>
      <c r="AM234" s="2">
        <v>36.299999999999997</v>
      </c>
      <c r="AN234" s="2">
        <v>13.6</v>
      </c>
      <c r="AO234" s="3">
        <v>6.92</v>
      </c>
      <c r="AP234" s="3">
        <v>1.53</v>
      </c>
      <c r="AQ234" s="1">
        <v>151</v>
      </c>
      <c r="AR234" s="2">
        <v>37.5</v>
      </c>
      <c r="AS234" s="2">
        <v>24.7</v>
      </c>
      <c r="AT234" s="3">
        <v>3.11</v>
      </c>
      <c r="AU234" s="1" t="s">
        <v>98</v>
      </c>
      <c r="AV234" s="1" t="s">
        <v>98</v>
      </c>
      <c r="AW234" s="1" t="s">
        <v>98</v>
      </c>
      <c r="AX234" s="3">
        <v>4.55</v>
      </c>
      <c r="AY234" s="2">
        <v>13.6</v>
      </c>
      <c r="AZ234" s="1" t="s">
        <v>98</v>
      </c>
      <c r="BA234" s="1" t="s">
        <v>98</v>
      </c>
      <c r="BB234" s="1" t="s">
        <v>98</v>
      </c>
      <c r="BC234" s="1" t="s">
        <v>98</v>
      </c>
      <c r="BD234" s="1" t="s">
        <v>98</v>
      </c>
      <c r="BE234" s="1" t="s">
        <v>98</v>
      </c>
      <c r="BF234" s="1" t="s">
        <v>98</v>
      </c>
      <c r="BG234" s="3">
        <v>3.53</v>
      </c>
      <c r="BH234" s="14">
        <v>0.96099999999999997</v>
      </c>
      <c r="BI234" s="1" t="s">
        <v>98</v>
      </c>
      <c r="BJ234" s="4" t="s">
        <v>98</v>
      </c>
      <c r="BK234" s="4" t="s">
        <v>98</v>
      </c>
      <c r="BL234" s="4" t="s">
        <v>98</v>
      </c>
      <c r="BM234" s="4" t="s">
        <v>98</v>
      </c>
      <c r="BN234" s="4" t="s">
        <v>98</v>
      </c>
      <c r="BO234" s="4" t="s">
        <v>98</v>
      </c>
      <c r="BP234" s="4" t="s">
        <v>98</v>
      </c>
      <c r="BQ234" s="4" t="s">
        <v>98</v>
      </c>
      <c r="BR234" s="4" t="s">
        <v>98</v>
      </c>
      <c r="BS234" s="4" t="s">
        <v>98</v>
      </c>
      <c r="BT234" s="4" t="s">
        <v>98</v>
      </c>
      <c r="BU234" s="4" t="s">
        <v>98</v>
      </c>
      <c r="BV234" s="4" t="s">
        <v>98</v>
      </c>
      <c r="BW234" s="35" t="s">
        <v>98</v>
      </c>
      <c r="BX234" s="35" t="s">
        <v>98</v>
      </c>
      <c r="BY234" s="2">
        <v>24.4</v>
      </c>
      <c r="BZ234" s="1" t="s">
        <v>98</v>
      </c>
      <c r="CA234" s="2">
        <v>36.6</v>
      </c>
      <c r="CB234" s="2">
        <v>25.099999999999998</v>
      </c>
      <c r="CC234" s="1">
        <v>37.299999999999997</v>
      </c>
      <c r="CD234" s="1" t="s">
        <v>98</v>
      </c>
      <c r="CE234" s="11">
        <v>5.5</v>
      </c>
      <c r="CF234" s="1" t="s">
        <v>98</v>
      </c>
      <c r="CG234" s="4">
        <f>Beams!$B$11/F234</f>
        <v>720.51282051282055</v>
      </c>
      <c r="CH234" s="4">
        <f>Beams!$B$9/AO234</f>
        <v>1624.2774566473988</v>
      </c>
      <c r="CI234" s="4">
        <f>Beams!$C$9/AS234</f>
        <v>455.0607287449393</v>
      </c>
      <c r="CJ234" s="4">
        <f>1.5*Beams!$B$8/(L234*T234)</f>
        <v>1395.9264778936911</v>
      </c>
      <c r="CK234" s="45">
        <f xml:space="preserve"> 1.5*Beams!$C$8/((G234-T234)*Q234)</f>
        <v>5062.1509637903082</v>
      </c>
      <c r="CL234" s="4">
        <f>Beams!$B$12*T234/AX234</f>
        <v>2445.6263736263736</v>
      </c>
      <c r="CM234" s="4">
        <f>Beams!$B$12*Q234/AX234</f>
        <v>1506.901098901099</v>
      </c>
      <c r="CN234" s="4">
        <f t="shared" si="6"/>
        <v>5623.9010418438947</v>
      </c>
      <c r="CO234" s="4">
        <f t="shared" si="7"/>
        <v>9567.0024334420232</v>
      </c>
      <c r="CP234" s="4"/>
      <c r="CQ234" s="3">
        <f>MIN(Beams!$B$21:$B$22)/MAX(CN234:CP234)-1</f>
        <v>1.0905189623542704</v>
      </c>
    </row>
    <row r="235" spans="1:95" x14ac:dyDescent="0.55000000000000004">
      <c r="A235" s="1" t="s">
        <v>680</v>
      </c>
      <c r="B235" s="1" t="s">
        <v>912</v>
      </c>
      <c r="C235" s="1" t="s">
        <v>912</v>
      </c>
      <c r="D235" s="1" t="s">
        <v>100</v>
      </c>
      <c r="E235" s="2">
        <v>48</v>
      </c>
      <c r="F235" s="2">
        <v>14.1</v>
      </c>
      <c r="G235" s="3">
        <v>6.36</v>
      </c>
      <c r="H235" s="11">
        <v>6.25</v>
      </c>
      <c r="I235" s="1" t="s">
        <v>98</v>
      </c>
      <c r="J235" s="1" t="s">
        <v>98</v>
      </c>
      <c r="K235" s="1" t="s">
        <v>98</v>
      </c>
      <c r="L235" s="2">
        <v>12.2</v>
      </c>
      <c r="M235" s="11">
        <v>12.125</v>
      </c>
      <c r="N235" s="11" t="s">
        <v>98</v>
      </c>
      <c r="O235" s="1" t="s">
        <v>98</v>
      </c>
      <c r="P235" s="1" t="s">
        <v>98</v>
      </c>
      <c r="Q235" s="14">
        <v>0.55000000000000004</v>
      </c>
      <c r="R235" s="11">
        <v>0.5625</v>
      </c>
      <c r="S235" s="13">
        <v>0.3125</v>
      </c>
      <c r="T235" s="14">
        <v>0.9</v>
      </c>
      <c r="U235" s="13">
        <v>0.875</v>
      </c>
      <c r="V235" s="1" t="s">
        <v>98</v>
      </c>
      <c r="W235" s="1" t="s">
        <v>98</v>
      </c>
      <c r="X235" s="1" t="s">
        <v>98</v>
      </c>
      <c r="Y235" s="3">
        <v>1.5</v>
      </c>
      <c r="Z235" s="13">
        <v>1.8125</v>
      </c>
      <c r="AA235" s="13" t="s">
        <v>98</v>
      </c>
      <c r="AB235" s="1" t="s">
        <v>98</v>
      </c>
      <c r="AC235" s="3">
        <v>1.1299999999999999</v>
      </c>
      <c r="AD235" s="1" t="s">
        <v>98</v>
      </c>
      <c r="AE235" s="1" t="s">
        <v>98</v>
      </c>
      <c r="AF235" s="14">
        <v>0.57999999999999996</v>
      </c>
      <c r="AG235" s="3">
        <v>6.76</v>
      </c>
      <c r="AH235" s="1" t="s">
        <v>98</v>
      </c>
      <c r="AI235" s="1" t="s">
        <v>98</v>
      </c>
      <c r="AJ235" s="1" t="s">
        <v>98</v>
      </c>
      <c r="AK235" s="1" t="s">
        <v>98</v>
      </c>
      <c r="AL235" s="2">
        <v>11.6</v>
      </c>
      <c r="AM235" s="2">
        <v>32</v>
      </c>
      <c r="AN235" s="2">
        <v>11.9</v>
      </c>
      <c r="AO235" s="3">
        <v>6.12</v>
      </c>
      <c r="AP235" s="3">
        <v>1.51</v>
      </c>
      <c r="AQ235" s="1">
        <v>135</v>
      </c>
      <c r="AR235" s="2">
        <v>33.700000000000003</v>
      </c>
      <c r="AS235" s="2">
        <v>22.2</v>
      </c>
      <c r="AT235" s="3">
        <v>3.09</v>
      </c>
      <c r="AU235" s="1" t="s">
        <v>98</v>
      </c>
      <c r="AV235" s="1" t="s">
        <v>98</v>
      </c>
      <c r="AW235" s="1" t="s">
        <v>98</v>
      </c>
      <c r="AX235" s="3">
        <v>3.42</v>
      </c>
      <c r="AY235" s="2">
        <v>10.1</v>
      </c>
      <c r="AZ235" s="1" t="s">
        <v>98</v>
      </c>
      <c r="BA235" s="1" t="s">
        <v>98</v>
      </c>
      <c r="BB235" s="1" t="s">
        <v>98</v>
      </c>
      <c r="BC235" s="1" t="s">
        <v>98</v>
      </c>
      <c r="BD235" s="1" t="s">
        <v>98</v>
      </c>
      <c r="BE235" s="1" t="s">
        <v>98</v>
      </c>
      <c r="BF235" s="1" t="s">
        <v>98</v>
      </c>
      <c r="BG235" s="3">
        <v>3.51</v>
      </c>
      <c r="BH235" s="14">
        <v>0.96199999999999997</v>
      </c>
      <c r="BI235" s="1" t="s">
        <v>98</v>
      </c>
      <c r="BJ235" s="4" t="s">
        <v>98</v>
      </c>
      <c r="BK235" s="4" t="s">
        <v>98</v>
      </c>
      <c r="BL235" s="4" t="s">
        <v>98</v>
      </c>
      <c r="BM235" s="4" t="s">
        <v>98</v>
      </c>
      <c r="BN235" s="4" t="s">
        <v>98</v>
      </c>
      <c r="BO235" s="4" t="s">
        <v>98</v>
      </c>
      <c r="BP235" s="4" t="s">
        <v>98</v>
      </c>
      <c r="BQ235" s="4" t="s">
        <v>98</v>
      </c>
      <c r="BR235" s="4" t="s">
        <v>98</v>
      </c>
      <c r="BS235" s="4" t="s">
        <v>98</v>
      </c>
      <c r="BT235" s="4" t="s">
        <v>98</v>
      </c>
      <c r="BU235" s="4" t="s">
        <v>98</v>
      </c>
      <c r="BV235" s="4" t="s">
        <v>98</v>
      </c>
      <c r="BW235" s="35" t="s">
        <v>98</v>
      </c>
      <c r="BX235" s="35" t="s">
        <v>98</v>
      </c>
      <c r="BY235" s="2">
        <v>24.2</v>
      </c>
      <c r="BZ235" s="1" t="s">
        <v>98</v>
      </c>
      <c r="CA235" s="2">
        <v>36.4</v>
      </c>
      <c r="CB235" s="2">
        <v>24.9</v>
      </c>
      <c r="CC235" s="2">
        <v>37.1</v>
      </c>
      <c r="CD235" s="1" t="s">
        <v>98</v>
      </c>
      <c r="CE235" s="11">
        <v>5.5</v>
      </c>
      <c r="CF235" s="1" t="s">
        <v>98</v>
      </c>
      <c r="CG235" s="4">
        <f>Beams!$B$11/F235</f>
        <v>797.16312056737593</v>
      </c>
      <c r="CH235" s="4">
        <f>Beams!$B$9/AO235</f>
        <v>1836.6013071895425</v>
      </c>
      <c r="CI235" s="4">
        <f>Beams!$C$9/AS235</f>
        <v>506.30630630630634</v>
      </c>
      <c r="CJ235" s="4">
        <f>1.5*Beams!$B$8/(L235*T235)</f>
        <v>1535.5191256830601</v>
      </c>
      <c r="CK235" s="45">
        <f xml:space="preserve"> 1.5*Beams!$C$8/((G235-T235)*Q235)</f>
        <v>5614.3856143856137</v>
      </c>
      <c r="CL235" s="4">
        <f>Beams!$B$12*T235/AX235</f>
        <v>2957.8947368421054</v>
      </c>
      <c r="CM235" s="4">
        <f>Beams!$B$12*Q235/AX235</f>
        <v>1807.6023391812869</v>
      </c>
      <c r="CN235" s="4">
        <f t="shared" si="6"/>
        <v>6571.219444947068</v>
      </c>
      <c r="CO235" s="4">
        <f t="shared" si="7"/>
        <v>10687.670482655314</v>
      </c>
      <c r="CP235" s="4"/>
      <c r="CQ235" s="3">
        <f>MIN(Beams!$B$21:$B$22)/MAX(CN235:CP235)-1</f>
        <v>0.87131517878076181</v>
      </c>
    </row>
    <row r="236" spans="1:95" x14ac:dyDescent="0.55000000000000004">
      <c r="A236" s="1" t="s">
        <v>680</v>
      </c>
      <c r="B236" s="1" t="s">
        <v>913</v>
      </c>
      <c r="C236" s="1" t="s">
        <v>913</v>
      </c>
      <c r="D236" s="1" t="s">
        <v>100</v>
      </c>
      <c r="E236" s="2">
        <v>43.5</v>
      </c>
      <c r="F236" s="2">
        <v>12.8</v>
      </c>
      <c r="G236" s="3">
        <v>6.27</v>
      </c>
      <c r="H236" s="11">
        <v>6.25</v>
      </c>
      <c r="I236" s="1" t="s">
        <v>98</v>
      </c>
      <c r="J236" s="1" t="s">
        <v>98</v>
      </c>
      <c r="K236" s="1" t="s">
        <v>98</v>
      </c>
      <c r="L236" s="2">
        <v>12.1</v>
      </c>
      <c r="M236" s="11">
        <v>12.125</v>
      </c>
      <c r="N236" s="11" t="s">
        <v>98</v>
      </c>
      <c r="O236" s="1" t="s">
        <v>98</v>
      </c>
      <c r="P236" s="1" t="s">
        <v>98</v>
      </c>
      <c r="Q236" s="14">
        <v>0.51500000000000001</v>
      </c>
      <c r="R236" s="11">
        <v>0.5</v>
      </c>
      <c r="S236" s="13">
        <v>0.25</v>
      </c>
      <c r="T236" s="14">
        <v>0.81</v>
      </c>
      <c r="U236" s="13">
        <v>0.8125</v>
      </c>
      <c r="V236" s="1" t="s">
        <v>98</v>
      </c>
      <c r="W236" s="1" t="s">
        <v>98</v>
      </c>
      <c r="X236" s="1" t="s">
        <v>98</v>
      </c>
      <c r="Y236" s="3">
        <v>1.41</v>
      </c>
      <c r="Z236" s="13">
        <v>1.6875</v>
      </c>
      <c r="AA236" s="13" t="s">
        <v>98</v>
      </c>
      <c r="AB236" s="1" t="s">
        <v>98</v>
      </c>
      <c r="AC236" s="3">
        <v>1.1000000000000001</v>
      </c>
      <c r="AD236" s="1" t="s">
        <v>98</v>
      </c>
      <c r="AE236" s="1" t="s">
        <v>98</v>
      </c>
      <c r="AF236" s="14">
        <v>0.52700000000000002</v>
      </c>
      <c r="AG236" s="3">
        <v>7.48</v>
      </c>
      <c r="AH236" s="1" t="s">
        <v>98</v>
      </c>
      <c r="AI236" s="1" t="s">
        <v>98</v>
      </c>
      <c r="AJ236" s="1" t="s">
        <v>98</v>
      </c>
      <c r="AK236" s="1" t="s">
        <v>98</v>
      </c>
      <c r="AL236" s="2">
        <v>12.2</v>
      </c>
      <c r="AM236" s="2">
        <v>28.9</v>
      </c>
      <c r="AN236" s="2">
        <v>10.7</v>
      </c>
      <c r="AO236" s="3">
        <v>5.6</v>
      </c>
      <c r="AP236" s="3">
        <v>1.5</v>
      </c>
      <c r="AQ236" s="1">
        <v>120</v>
      </c>
      <c r="AR236" s="2">
        <v>30.2</v>
      </c>
      <c r="AS236" s="2">
        <v>19.899999999999999</v>
      </c>
      <c r="AT236" s="3">
        <v>3.07</v>
      </c>
      <c r="AU236" s="1" t="s">
        <v>98</v>
      </c>
      <c r="AV236" s="1" t="s">
        <v>98</v>
      </c>
      <c r="AW236" s="1" t="s">
        <v>98</v>
      </c>
      <c r="AX236" s="3">
        <v>2.54</v>
      </c>
      <c r="AY236" s="3">
        <v>7.34</v>
      </c>
      <c r="AZ236" s="1" t="s">
        <v>98</v>
      </c>
      <c r="BA236" s="1" t="s">
        <v>98</v>
      </c>
      <c r="BB236" s="1" t="s">
        <v>98</v>
      </c>
      <c r="BC236" s="1" t="s">
        <v>98</v>
      </c>
      <c r="BD236" s="1" t="s">
        <v>98</v>
      </c>
      <c r="BE236" s="1" t="s">
        <v>98</v>
      </c>
      <c r="BF236" s="1" t="s">
        <v>98</v>
      </c>
      <c r="BG236" s="3">
        <v>3.49</v>
      </c>
      <c r="BH236" s="14">
        <v>0.96</v>
      </c>
      <c r="BI236" s="1" t="s">
        <v>98</v>
      </c>
      <c r="BJ236" s="4" t="s">
        <v>98</v>
      </c>
      <c r="BK236" s="4" t="s">
        <v>98</v>
      </c>
      <c r="BL236" s="4" t="s">
        <v>98</v>
      </c>
      <c r="BM236" s="4" t="s">
        <v>98</v>
      </c>
      <c r="BN236" s="4" t="s">
        <v>98</v>
      </c>
      <c r="BO236" s="4" t="s">
        <v>98</v>
      </c>
      <c r="BP236" s="4" t="s">
        <v>98</v>
      </c>
      <c r="BQ236" s="4" t="s">
        <v>98</v>
      </c>
      <c r="BR236" s="4" t="s">
        <v>98</v>
      </c>
      <c r="BS236" s="4" t="s">
        <v>98</v>
      </c>
      <c r="BT236" s="4" t="s">
        <v>98</v>
      </c>
      <c r="BU236" s="4" t="s">
        <v>98</v>
      </c>
      <c r="BV236" s="4" t="s">
        <v>98</v>
      </c>
      <c r="BW236" s="35" t="s">
        <v>98</v>
      </c>
      <c r="BX236" s="35" t="s">
        <v>98</v>
      </c>
      <c r="BY236" s="2">
        <v>24</v>
      </c>
      <c r="BZ236" s="1" t="s">
        <v>98</v>
      </c>
      <c r="CA236" s="2">
        <v>36.1</v>
      </c>
      <c r="CB236" s="2">
        <v>24.6</v>
      </c>
      <c r="CC236" s="2">
        <v>36.700000000000003</v>
      </c>
      <c r="CD236" s="1" t="s">
        <v>98</v>
      </c>
      <c r="CE236" s="11">
        <v>5.5</v>
      </c>
      <c r="CF236" s="1" t="s">
        <v>98</v>
      </c>
      <c r="CG236" s="4">
        <f>Beams!$B$11/F236</f>
        <v>878.125</v>
      </c>
      <c r="CH236" s="4">
        <f>Beams!$B$9/AO236</f>
        <v>2007.1428571428573</v>
      </c>
      <c r="CI236" s="4">
        <f>Beams!$C$9/AS236</f>
        <v>564.8241206030151</v>
      </c>
      <c r="CJ236" s="4">
        <f>1.5*Beams!$B$8/(L236*T236)</f>
        <v>1720.2326293235383</v>
      </c>
      <c r="CK236" s="45">
        <f xml:space="preserve"> 1.5*Beams!$C$8/((G236-T236)*Q236)</f>
        <v>5995.9458017710449</v>
      </c>
      <c r="CL236" s="4">
        <f>Beams!$B$12*T236/AX236</f>
        <v>3584.409448818898</v>
      </c>
      <c r="CM236" s="4">
        <f>Beams!$B$12*Q236/AX236</f>
        <v>2278.9763779527561</v>
      </c>
      <c r="CN236" s="4">
        <f t="shared" si="6"/>
        <v>7702.2534911687462</v>
      </c>
      <c r="CO236" s="4">
        <f t="shared" si="7"/>
        <v>11633.504752310624</v>
      </c>
      <c r="CP236" s="4"/>
      <c r="CQ236" s="3">
        <f>MIN(Beams!$B$21:$B$22)/MAX(CN236:CP236)-1</f>
        <v>0.71917237546386348</v>
      </c>
    </row>
    <row r="237" spans="1:95" x14ac:dyDescent="0.55000000000000004">
      <c r="A237" s="1" t="s">
        <v>680</v>
      </c>
      <c r="B237" s="1" t="s">
        <v>914</v>
      </c>
      <c r="C237" s="1" t="s">
        <v>914</v>
      </c>
      <c r="D237" s="1" t="s">
        <v>100</v>
      </c>
      <c r="E237" s="2">
        <v>39.5</v>
      </c>
      <c r="F237" s="2">
        <v>11.6</v>
      </c>
      <c r="G237" s="3">
        <v>6.19</v>
      </c>
      <c r="H237" s="11">
        <v>6.125</v>
      </c>
      <c r="I237" s="1" t="s">
        <v>98</v>
      </c>
      <c r="J237" s="1" t="s">
        <v>98</v>
      </c>
      <c r="K237" s="1" t="s">
        <v>98</v>
      </c>
      <c r="L237" s="2">
        <v>12.1</v>
      </c>
      <c r="M237" s="11">
        <v>12.125</v>
      </c>
      <c r="N237" s="11" t="s">
        <v>98</v>
      </c>
      <c r="O237" s="1" t="s">
        <v>98</v>
      </c>
      <c r="P237" s="1" t="s">
        <v>98</v>
      </c>
      <c r="Q237" s="14">
        <v>0.47</v>
      </c>
      <c r="R237" s="11">
        <v>0.5</v>
      </c>
      <c r="S237" s="13">
        <v>0.25</v>
      </c>
      <c r="T237" s="14">
        <v>0.73499999999999999</v>
      </c>
      <c r="U237" s="13">
        <v>0.75</v>
      </c>
      <c r="V237" s="1" t="s">
        <v>98</v>
      </c>
      <c r="W237" s="1" t="s">
        <v>98</v>
      </c>
      <c r="X237" s="1" t="s">
        <v>98</v>
      </c>
      <c r="Y237" s="3">
        <v>1.33</v>
      </c>
      <c r="Z237" s="13">
        <v>1.625</v>
      </c>
      <c r="AA237" s="13" t="s">
        <v>98</v>
      </c>
      <c r="AB237" s="1" t="s">
        <v>98</v>
      </c>
      <c r="AC237" s="3">
        <v>1.06</v>
      </c>
      <c r="AD237" s="1" t="s">
        <v>98</v>
      </c>
      <c r="AE237" s="1" t="s">
        <v>98</v>
      </c>
      <c r="AF237" s="14">
        <v>0.48</v>
      </c>
      <c r="AG237" s="3">
        <v>8.2200000000000006</v>
      </c>
      <c r="AH237" s="1" t="s">
        <v>98</v>
      </c>
      <c r="AI237" s="1" t="s">
        <v>98</v>
      </c>
      <c r="AJ237" s="1" t="s">
        <v>98</v>
      </c>
      <c r="AK237" s="1" t="s">
        <v>98</v>
      </c>
      <c r="AL237" s="2">
        <v>13.2</v>
      </c>
      <c r="AM237" s="2">
        <v>25.8</v>
      </c>
      <c r="AN237" s="3">
        <v>9.49</v>
      </c>
      <c r="AO237" s="3">
        <v>5.03</v>
      </c>
      <c r="AP237" s="3">
        <v>1.49</v>
      </c>
      <c r="AQ237" s="1">
        <v>108</v>
      </c>
      <c r="AR237" s="2">
        <v>27.1</v>
      </c>
      <c r="AS237" s="2">
        <v>17.899999999999999</v>
      </c>
      <c r="AT237" s="3">
        <v>3.05</v>
      </c>
      <c r="AU237" s="1" t="s">
        <v>98</v>
      </c>
      <c r="AV237" s="1" t="s">
        <v>98</v>
      </c>
      <c r="AW237" s="1" t="s">
        <v>98</v>
      </c>
      <c r="AX237" s="3">
        <v>1.91</v>
      </c>
      <c r="AY237" s="3">
        <v>5.43</v>
      </c>
      <c r="AZ237" s="1" t="s">
        <v>98</v>
      </c>
      <c r="BA237" s="1" t="s">
        <v>98</v>
      </c>
      <c r="BB237" s="1" t="s">
        <v>98</v>
      </c>
      <c r="BC237" s="1" t="s">
        <v>98</v>
      </c>
      <c r="BD237" s="1" t="s">
        <v>98</v>
      </c>
      <c r="BE237" s="1" t="s">
        <v>98</v>
      </c>
      <c r="BF237" s="1" t="s">
        <v>98</v>
      </c>
      <c r="BG237" s="3">
        <v>3.47</v>
      </c>
      <c r="BH237" s="14">
        <v>0.96</v>
      </c>
      <c r="BI237" s="1" t="s">
        <v>98</v>
      </c>
      <c r="BJ237" s="4" t="s">
        <v>98</v>
      </c>
      <c r="BK237" s="4" t="s">
        <v>98</v>
      </c>
      <c r="BL237" s="4" t="s">
        <v>98</v>
      </c>
      <c r="BM237" s="4" t="s">
        <v>98</v>
      </c>
      <c r="BN237" s="4" t="s">
        <v>98</v>
      </c>
      <c r="BO237" s="4" t="s">
        <v>98</v>
      </c>
      <c r="BP237" s="4" t="s">
        <v>98</v>
      </c>
      <c r="BQ237" s="4" t="s">
        <v>98</v>
      </c>
      <c r="BR237" s="4" t="s">
        <v>98</v>
      </c>
      <c r="BS237" s="4" t="s">
        <v>98</v>
      </c>
      <c r="BT237" s="4" t="s">
        <v>98</v>
      </c>
      <c r="BU237" s="4" t="s">
        <v>98</v>
      </c>
      <c r="BV237" s="4" t="s">
        <v>98</v>
      </c>
      <c r="BW237" s="35" t="s">
        <v>98</v>
      </c>
      <c r="BX237" s="35" t="s">
        <v>98</v>
      </c>
      <c r="BY237" s="2">
        <v>23.8</v>
      </c>
      <c r="BZ237" s="1" t="s">
        <v>98</v>
      </c>
      <c r="CA237" s="2">
        <v>35.9</v>
      </c>
      <c r="CB237" s="2">
        <v>24.5</v>
      </c>
      <c r="CC237" s="2">
        <v>36.6</v>
      </c>
      <c r="CD237" s="1" t="s">
        <v>98</v>
      </c>
      <c r="CE237" s="11">
        <v>5.5</v>
      </c>
      <c r="CF237" s="1" t="s">
        <v>98</v>
      </c>
      <c r="CG237" s="4">
        <f>Beams!$B$11/F237</f>
        <v>968.9655172413793</v>
      </c>
      <c r="CH237" s="4">
        <f>Beams!$B$9/AO237</f>
        <v>2234.5924453280318</v>
      </c>
      <c r="CI237" s="4">
        <f>Beams!$C$9/AS237</f>
        <v>627.93296089385478</v>
      </c>
      <c r="CJ237" s="4">
        <f>1.5*Beams!$B$8/(L237*T237)</f>
        <v>1895.7665710912465</v>
      </c>
      <c r="CK237" s="45">
        <f xml:space="preserve"> 1.5*Beams!$C$8/((G237-T237)*Q237)</f>
        <v>6576.0477407024591</v>
      </c>
      <c r="CL237" s="4">
        <f>Beams!$B$12*T237/AX237</f>
        <v>4325.3403141361259</v>
      </c>
      <c r="CM237" s="4">
        <f>Beams!$B$12*Q237/AX237</f>
        <v>2765.8638743455494</v>
      </c>
      <c r="CN237" s="4">
        <f t="shared" si="6"/>
        <v>9032.5977366456536</v>
      </c>
      <c r="CO237" s="4">
        <f t="shared" si="7"/>
        <v>12936.906248203411</v>
      </c>
      <c r="CP237" s="4"/>
      <c r="CQ237" s="3">
        <f>MIN(Beams!$B$21:$B$22)/MAX(CN237:CP237)-1</f>
        <v>0.5459646700908467</v>
      </c>
    </row>
    <row r="238" spans="1:95" x14ac:dyDescent="0.55000000000000004">
      <c r="A238" s="1" t="s">
        <v>680</v>
      </c>
      <c r="B238" s="1" t="s">
        <v>915</v>
      </c>
      <c r="C238" s="1" t="s">
        <v>915</v>
      </c>
      <c r="D238" s="1" t="s">
        <v>100</v>
      </c>
      <c r="E238" s="2">
        <v>36</v>
      </c>
      <c r="F238" s="2">
        <v>10.6</v>
      </c>
      <c r="G238" s="3">
        <v>6.13</v>
      </c>
      <c r="H238" s="11">
        <v>6.125</v>
      </c>
      <c r="I238" s="1" t="s">
        <v>98</v>
      </c>
      <c r="J238" s="1" t="s">
        <v>98</v>
      </c>
      <c r="K238" s="1" t="s">
        <v>98</v>
      </c>
      <c r="L238" s="2">
        <v>12</v>
      </c>
      <c r="M238" s="11">
        <v>12</v>
      </c>
      <c r="N238" s="11" t="s">
        <v>98</v>
      </c>
      <c r="O238" s="1" t="s">
        <v>98</v>
      </c>
      <c r="P238" s="1" t="s">
        <v>98</v>
      </c>
      <c r="Q238" s="14">
        <v>0.43</v>
      </c>
      <c r="R238" s="11">
        <v>0.4375</v>
      </c>
      <c r="S238" s="13">
        <v>0.25</v>
      </c>
      <c r="T238" s="14">
        <v>0.67</v>
      </c>
      <c r="U238" s="13">
        <v>0.6875</v>
      </c>
      <c r="V238" s="1" t="s">
        <v>98</v>
      </c>
      <c r="W238" s="1" t="s">
        <v>98</v>
      </c>
      <c r="X238" s="1" t="s">
        <v>98</v>
      </c>
      <c r="Y238" s="3">
        <v>1.27</v>
      </c>
      <c r="Z238" s="13">
        <v>1.5625</v>
      </c>
      <c r="AA238" s="13" t="s">
        <v>98</v>
      </c>
      <c r="AB238" s="1" t="s">
        <v>98</v>
      </c>
      <c r="AC238" s="3">
        <v>1.02</v>
      </c>
      <c r="AD238" s="1" t="s">
        <v>98</v>
      </c>
      <c r="AE238" s="1" t="s">
        <v>98</v>
      </c>
      <c r="AF238" s="14">
        <v>0.439</v>
      </c>
      <c r="AG238" s="3">
        <v>8.99</v>
      </c>
      <c r="AH238" s="1" t="s">
        <v>98</v>
      </c>
      <c r="AI238" s="1" t="s">
        <v>98</v>
      </c>
      <c r="AJ238" s="1" t="s">
        <v>98</v>
      </c>
      <c r="AK238" s="1" t="s">
        <v>98</v>
      </c>
      <c r="AL238" s="2">
        <v>14.3</v>
      </c>
      <c r="AM238" s="2">
        <v>23.2</v>
      </c>
      <c r="AN238" s="3">
        <v>8.48</v>
      </c>
      <c r="AO238" s="3">
        <v>4.54</v>
      </c>
      <c r="AP238" s="3">
        <v>1.48</v>
      </c>
      <c r="AQ238" s="2">
        <v>97.5</v>
      </c>
      <c r="AR238" s="2">
        <v>24.6</v>
      </c>
      <c r="AS238" s="2">
        <v>16.2</v>
      </c>
      <c r="AT238" s="3">
        <v>3.04</v>
      </c>
      <c r="AU238" s="1" t="s">
        <v>98</v>
      </c>
      <c r="AV238" s="1" t="s">
        <v>98</v>
      </c>
      <c r="AW238" s="1" t="s">
        <v>98</v>
      </c>
      <c r="AX238" s="3">
        <v>1.46</v>
      </c>
      <c r="AY238" s="3">
        <v>4.07</v>
      </c>
      <c r="AZ238" s="1" t="s">
        <v>98</v>
      </c>
      <c r="BA238" s="1" t="s">
        <v>98</v>
      </c>
      <c r="BB238" s="1" t="s">
        <v>98</v>
      </c>
      <c r="BC238" s="1" t="s">
        <v>98</v>
      </c>
      <c r="BD238" s="1" t="s">
        <v>98</v>
      </c>
      <c r="BE238" s="1" t="s">
        <v>98</v>
      </c>
      <c r="BF238" s="1" t="s">
        <v>98</v>
      </c>
      <c r="BG238" s="3">
        <v>3.45</v>
      </c>
      <c r="BH238" s="14">
        <v>0.96</v>
      </c>
      <c r="BI238" s="1" t="s">
        <v>98</v>
      </c>
      <c r="BJ238" s="4" t="s">
        <v>98</v>
      </c>
      <c r="BK238" s="4" t="s">
        <v>98</v>
      </c>
      <c r="BL238" s="4" t="s">
        <v>98</v>
      </c>
      <c r="BM238" s="4" t="s">
        <v>98</v>
      </c>
      <c r="BN238" s="4" t="s">
        <v>98</v>
      </c>
      <c r="BO238" s="4" t="s">
        <v>98</v>
      </c>
      <c r="BP238" s="4" t="s">
        <v>98</v>
      </c>
      <c r="BQ238" s="4" t="s">
        <v>98</v>
      </c>
      <c r="BR238" s="4" t="s">
        <v>98</v>
      </c>
      <c r="BS238" s="4" t="s">
        <v>98</v>
      </c>
      <c r="BT238" s="4" t="s">
        <v>98</v>
      </c>
      <c r="BU238" s="4" t="s">
        <v>98</v>
      </c>
      <c r="BV238" s="4" t="s">
        <v>98</v>
      </c>
      <c r="BW238" s="35" t="s">
        <v>98</v>
      </c>
      <c r="BX238" s="35" t="s">
        <v>98</v>
      </c>
      <c r="BY238" s="2">
        <v>23.6</v>
      </c>
      <c r="BZ238" s="1" t="s">
        <v>98</v>
      </c>
      <c r="CA238" s="2">
        <v>35.6</v>
      </c>
      <c r="CB238" s="2">
        <v>24.3</v>
      </c>
      <c r="CC238" s="2">
        <v>36.299999999999997</v>
      </c>
      <c r="CD238" s="1" t="s">
        <v>98</v>
      </c>
      <c r="CE238" s="11">
        <v>5.5</v>
      </c>
      <c r="CF238" s="1" t="s">
        <v>98</v>
      </c>
      <c r="CG238" s="4">
        <f>Beams!$B$11/F238</f>
        <v>1060.3773584905662</v>
      </c>
      <c r="CH238" s="4">
        <f>Beams!$B$9/AO238</f>
        <v>2475.7709251101323</v>
      </c>
      <c r="CI238" s="4">
        <f>Beams!$C$9/AS238</f>
        <v>693.82716049382714</v>
      </c>
      <c r="CJ238" s="4">
        <f>1.5*Beams!$B$8/(L238*T238)</f>
        <v>2097.0149253731342</v>
      </c>
      <c r="CK238" s="45">
        <f xml:space="preserve"> 1.5*Beams!$C$8/((G238-T238)*Q238)</f>
        <v>7181.190902121135</v>
      </c>
      <c r="CL238" s="4">
        <f>Beams!$B$12*T238/AX238</f>
        <v>5158.0821917808225</v>
      </c>
      <c r="CM238" s="4">
        <f>Beams!$B$12*Q238/AX238</f>
        <v>3310.4109589041095</v>
      </c>
      <c r="CN238" s="4">
        <f t="shared" si="6"/>
        <v>10531.027620363318</v>
      </c>
      <c r="CO238" s="4">
        <f t="shared" si="7"/>
        <v>14334.492063769196</v>
      </c>
      <c r="CP238" s="4"/>
      <c r="CQ238" s="3">
        <f>MIN(Beams!$B$21:$B$22)/MAX(CN238:CP238)-1</f>
        <v>0.39523604401376211</v>
      </c>
    </row>
    <row r="239" spans="1:95" x14ac:dyDescent="0.55000000000000004">
      <c r="A239" s="1" t="s">
        <v>680</v>
      </c>
      <c r="B239" s="1" t="s">
        <v>916</v>
      </c>
      <c r="C239" s="1" t="s">
        <v>916</v>
      </c>
      <c r="D239" s="1" t="s">
        <v>100</v>
      </c>
      <c r="E239" s="2">
        <v>32.5</v>
      </c>
      <c r="F239" s="3">
        <v>9.5399999999999991</v>
      </c>
      <c r="G239" s="3">
        <v>6.06</v>
      </c>
      <c r="H239" s="11">
        <v>6</v>
      </c>
      <c r="I239" s="1" t="s">
        <v>98</v>
      </c>
      <c r="J239" s="1" t="s">
        <v>98</v>
      </c>
      <c r="K239" s="1" t="s">
        <v>98</v>
      </c>
      <c r="L239" s="2">
        <v>12</v>
      </c>
      <c r="M239" s="11">
        <v>12</v>
      </c>
      <c r="N239" s="11" t="s">
        <v>98</v>
      </c>
      <c r="O239" s="1" t="s">
        <v>98</v>
      </c>
      <c r="P239" s="1" t="s">
        <v>98</v>
      </c>
      <c r="Q239" s="14">
        <v>0.39</v>
      </c>
      <c r="R239" s="11">
        <v>0.375</v>
      </c>
      <c r="S239" s="13">
        <v>0.1875</v>
      </c>
      <c r="T239" s="14">
        <v>0.60499999999999998</v>
      </c>
      <c r="U239" s="13">
        <v>0.625</v>
      </c>
      <c r="V239" s="1" t="s">
        <v>98</v>
      </c>
      <c r="W239" s="1" t="s">
        <v>98</v>
      </c>
      <c r="X239" s="1" t="s">
        <v>98</v>
      </c>
      <c r="Y239" s="3">
        <v>1.2</v>
      </c>
      <c r="Z239" s="13">
        <v>1.5</v>
      </c>
      <c r="AA239" s="13" t="s">
        <v>98</v>
      </c>
      <c r="AB239" s="1" t="s">
        <v>98</v>
      </c>
      <c r="AC239" s="14">
        <v>0.98499999999999999</v>
      </c>
      <c r="AD239" s="1" t="s">
        <v>98</v>
      </c>
      <c r="AE239" s="1" t="s">
        <v>98</v>
      </c>
      <c r="AF239" s="14">
        <v>0.39800000000000002</v>
      </c>
      <c r="AG239" s="3">
        <v>9.92</v>
      </c>
      <c r="AH239" s="1" t="s">
        <v>98</v>
      </c>
      <c r="AI239" s="1" t="s">
        <v>98</v>
      </c>
      <c r="AJ239" s="1" t="s">
        <v>98</v>
      </c>
      <c r="AK239" s="1" t="s">
        <v>98</v>
      </c>
      <c r="AL239" s="2">
        <v>15.5</v>
      </c>
      <c r="AM239" s="2">
        <v>20.6</v>
      </c>
      <c r="AN239" s="3">
        <v>7.5</v>
      </c>
      <c r="AO239" s="3">
        <v>4.0599999999999996</v>
      </c>
      <c r="AP239" s="3">
        <v>1.47</v>
      </c>
      <c r="AQ239" s="2">
        <v>87.2</v>
      </c>
      <c r="AR239" s="2">
        <v>22</v>
      </c>
      <c r="AS239" s="2">
        <v>14.5</v>
      </c>
      <c r="AT239" s="3">
        <v>3.02</v>
      </c>
      <c r="AU239" s="1" t="s">
        <v>98</v>
      </c>
      <c r="AV239" s="1" t="s">
        <v>98</v>
      </c>
      <c r="AW239" s="1" t="s">
        <v>98</v>
      </c>
      <c r="AX239" s="3">
        <v>1.0900000000000001</v>
      </c>
      <c r="AY239" s="3">
        <v>2.97</v>
      </c>
      <c r="AZ239" s="1" t="s">
        <v>98</v>
      </c>
      <c r="BA239" s="1" t="s">
        <v>98</v>
      </c>
      <c r="BB239" s="1" t="s">
        <v>98</v>
      </c>
      <c r="BC239" s="1" t="s">
        <v>98</v>
      </c>
      <c r="BD239" s="1" t="s">
        <v>98</v>
      </c>
      <c r="BE239" s="1" t="s">
        <v>98</v>
      </c>
      <c r="BF239" s="1" t="s">
        <v>98</v>
      </c>
      <c r="BG239" s="3">
        <v>3.43</v>
      </c>
      <c r="BH239" s="14">
        <v>0.96</v>
      </c>
      <c r="BI239" s="1" t="s">
        <v>98</v>
      </c>
      <c r="BJ239" s="4" t="s">
        <v>98</v>
      </c>
      <c r="BK239" s="4" t="s">
        <v>98</v>
      </c>
      <c r="BL239" s="4" t="s">
        <v>98</v>
      </c>
      <c r="BM239" s="4" t="s">
        <v>98</v>
      </c>
      <c r="BN239" s="4" t="s">
        <v>98</v>
      </c>
      <c r="BO239" s="4" t="s">
        <v>98</v>
      </c>
      <c r="BP239" s="4" t="s">
        <v>98</v>
      </c>
      <c r="BQ239" s="4" t="s">
        <v>98</v>
      </c>
      <c r="BR239" s="4" t="s">
        <v>98</v>
      </c>
      <c r="BS239" s="4" t="s">
        <v>98</v>
      </c>
      <c r="BT239" s="4" t="s">
        <v>98</v>
      </c>
      <c r="BU239" s="4" t="s">
        <v>98</v>
      </c>
      <c r="BV239" s="4" t="s">
        <v>98</v>
      </c>
      <c r="BW239" s="35" t="s">
        <v>98</v>
      </c>
      <c r="BX239" s="35" t="s">
        <v>98</v>
      </c>
      <c r="BY239" s="2">
        <v>23.4</v>
      </c>
      <c r="BZ239" s="1" t="s">
        <v>98</v>
      </c>
      <c r="CA239" s="2">
        <v>35.4</v>
      </c>
      <c r="CB239" s="2">
        <v>24.1</v>
      </c>
      <c r="CC239" s="2">
        <v>36.1</v>
      </c>
      <c r="CD239" s="1" t="s">
        <v>98</v>
      </c>
      <c r="CE239" s="11">
        <v>5.5</v>
      </c>
      <c r="CF239" s="1" t="s">
        <v>98</v>
      </c>
      <c r="CG239" s="4">
        <f>Beams!$B$11/F239</f>
        <v>1178.1970649895179</v>
      </c>
      <c r="CH239" s="4">
        <f>Beams!$B$9/AO239</f>
        <v>2768.4729064039411</v>
      </c>
      <c r="CI239" s="4">
        <f>Beams!$C$9/AS239</f>
        <v>775.17241379310349</v>
      </c>
      <c r="CJ239" s="4">
        <f>1.5*Beams!$B$8/(L239*T239)</f>
        <v>2322.3140495867769</v>
      </c>
      <c r="CK239" s="45">
        <f xml:space="preserve"> 1.5*Beams!$C$8/((G239-T239)*Q239)</f>
        <v>7924.9806105901425</v>
      </c>
      <c r="CL239" s="4">
        <f>Beams!$B$12*T239/AX239</f>
        <v>6238.7155963302748</v>
      </c>
      <c r="CM239" s="4">
        <f>Beams!$B$12*Q239/AX239</f>
        <v>4021.6513761467891</v>
      </c>
      <c r="CN239" s="4">
        <f t="shared" si="6"/>
        <v>12459.532094784001</v>
      </c>
      <c r="CO239" s="4">
        <f t="shared" si="7"/>
        <v>16100.707683795254</v>
      </c>
      <c r="CP239" s="4"/>
      <c r="CQ239" s="3">
        <f>MIN(Beams!$B$21:$B$22)/MAX(CN239:CP239)-1</f>
        <v>0.24218142412021026</v>
      </c>
    </row>
    <row r="240" spans="1:95" x14ac:dyDescent="0.55000000000000004">
      <c r="A240" s="1" t="s">
        <v>680</v>
      </c>
      <c r="B240" s="1" t="s">
        <v>917</v>
      </c>
      <c r="C240" s="1" t="s">
        <v>917</v>
      </c>
      <c r="D240" s="1" t="s">
        <v>100</v>
      </c>
      <c r="E240" s="2">
        <v>29</v>
      </c>
      <c r="F240" s="3">
        <v>8.52</v>
      </c>
      <c r="G240" s="3">
        <v>6.1</v>
      </c>
      <c r="H240" s="11">
        <v>6</v>
      </c>
      <c r="I240" s="1" t="s">
        <v>98</v>
      </c>
      <c r="J240" s="1" t="s">
        <v>98</v>
      </c>
      <c r="K240" s="1" t="s">
        <v>98</v>
      </c>
      <c r="L240" s="2">
        <v>10</v>
      </c>
      <c r="M240" s="11">
        <v>10</v>
      </c>
      <c r="N240" s="11" t="s">
        <v>98</v>
      </c>
      <c r="O240" s="1" t="s">
        <v>98</v>
      </c>
      <c r="P240" s="1" t="s">
        <v>98</v>
      </c>
      <c r="Q240" s="14">
        <v>0.36</v>
      </c>
      <c r="R240" s="11">
        <v>0.375</v>
      </c>
      <c r="S240" s="13">
        <v>0.1875</v>
      </c>
      <c r="T240" s="14">
        <v>0.64</v>
      </c>
      <c r="U240" s="13">
        <v>0.625</v>
      </c>
      <c r="V240" s="1" t="s">
        <v>98</v>
      </c>
      <c r="W240" s="1" t="s">
        <v>98</v>
      </c>
      <c r="X240" s="1" t="s">
        <v>98</v>
      </c>
      <c r="Y240" s="3">
        <v>1.24</v>
      </c>
      <c r="Z240" s="13">
        <v>1.5</v>
      </c>
      <c r="AA240" s="13" t="s">
        <v>98</v>
      </c>
      <c r="AB240" s="1" t="s">
        <v>98</v>
      </c>
      <c r="AC240" s="3">
        <v>1.03</v>
      </c>
      <c r="AD240" s="1" t="s">
        <v>98</v>
      </c>
      <c r="AE240" s="1" t="s">
        <v>98</v>
      </c>
      <c r="AF240" s="14">
        <v>0.42599999999999999</v>
      </c>
      <c r="AG240" s="3">
        <v>7.82</v>
      </c>
      <c r="AH240" s="1" t="s">
        <v>98</v>
      </c>
      <c r="AI240" s="1" t="s">
        <v>98</v>
      </c>
      <c r="AJ240" s="1" t="s">
        <v>98</v>
      </c>
      <c r="AK240" s="1" t="s">
        <v>98</v>
      </c>
      <c r="AL240" s="2">
        <v>16.899999999999999</v>
      </c>
      <c r="AM240" s="2">
        <v>19.100000000000001</v>
      </c>
      <c r="AN240" s="3">
        <v>6.97</v>
      </c>
      <c r="AO240" s="3">
        <v>3.76</v>
      </c>
      <c r="AP240" s="3">
        <v>1.5</v>
      </c>
      <c r="AQ240" s="2">
        <v>53.5</v>
      </c>
      <c r="AR240" s="2">
        <v>16.2</v>
      </c>
      <c r="AS240" s="2">
        <v>10.7</v>
      </c>
      <c r="AT240" s="3">
        <v>2.5099999999999998</v>
      </c>
      <c r="AU240" s="1" t="s">
        <v>98</v>
      </c>
      <c r="AV240" s="1" t="s">
        <v>98</v>
      </c>
      <c r="AW240" s="1" t="s">
        <v>98</v>
      </c>
      <c r="AX240" s="3">
        <v>1.05</v>
      </c>
      <c r="AY240" s="3">
        <v>2.08</v>
      </c>
      <c r="AZ240" s="1" t="s">
        <v>98</v>
      </c>
      <c r="BA240" s="1" t="s">
        <v>98</v>
      </c>
      <c r="BB240" s="1" t="s">
        <v>98</v>
      </c>
      <c r="BC240" s="1" t="s">
        <v>98</v>
      </c>
      <c r="BD240" s="1" t="s">
        <v>98</v>
      </c>
      <c r="BE240" s="1" t="s">
        <v>98</v>
      </c>
      <c r="BF240" s="1" t="s">
        <v>98</v>
      </c>
      <c r="BG240" s="3">
        <v>3</v>
      </c>
      <c r="BH240" s="14">
        <v>0.94399999999999995</v>
      </c>
      <c r="BI240" s="1" t="s">
        <v>98</v>
      </c>
      <c r="BJ240" s="4" t="s">
        <v>98</v>
      </c>
      <c r="BK240" s="4" t="s">
        <v>98</v>
      </c>
      <c r="BL240" s="4" t="s">
        <v>98</v>
      </c>
      <c r="BM240" s="4" t="s">
        <v>98</v>
      </c>
      <c r="BN240" s="4" t="s">
        <v>98</v>
      </c>
      <c r="BO240" s="4" t="s">
        <v>98</v>
      </c>
      <c r="BP240" s="4" t="s">
        <v>98</v>
      </c>
      <c r="BQ240" s="4" t="s">
        <v>98</v>
      </c>
      <c r="BR240" s="4" t="s">
        <v>98</v>
      </c>
      <c r="BS240" s="4" t="s">
        <v>98</v>
      </c>
      <c r="BT240" s="4" t="s">
        <v>98</v>
      </c>
      <c r="BU240" s="4" t="s">
        <v>98</v>
      </c>
      <c r="BV240" s="4" t="s">
        <v>98</v>
      </c>
      <c r="BW240" s="35" t="s">
        <v>98</v>
      </c>
      <c r="BX240" s="35" t="s">
        <v>98</v>
      </c>
      <c r="BY240" s="2">
        <v>21.6</v>
      </c>
      <c r="BZ240" s="1" t="s">
        <v>98</v>
      </c>
      <c r="CA240" s="2">
        <v>31.6</v>
      </c>
      <c r="CB240" s="2">
        <v>22.200000000000003</v>
      </c>
      <c r="CC240" s="1">
        <v>32.200000000000003</v>
      </c>
      <c r="CD240" s="1" t="s">
        <v>98</v>
      </c>
      <c r="CE240" s="11">
        <v>5.5</v>
      </c>
      <c r="CF240" s="1" t="s">
        <v>98</v>
      </c>
      <c r="CG240" s="4">
        <f>Beams!$B$11/F240</f>
        <v>1319.2488262910799</v>
      </c>
      <c r="CH240" s="4">
        <f>Beams!$B$9/AO240</f>
        <v>2989.3617021276596</v>
      </c>
      <c r="CI240" s="4">
        <f>Beams!$C$9/AS240</f>
        <v>1050.4672897196263</v>
      </c>
      <c r="CJ240" s="4">
        <f>1.5*Beams!$B$8/(L240*T240)</f>
        <v>2634.375</v>
      </c>
      <c r="CK240" s="45">
        <f xml:space="preserve"> 1.5*Beams!$C$8/((G240-T240)*Q240)</f>
        <v>8577.533577533577</v>
      </c>
      <c r="CL240" s="4">
        <f>Beams!$B$12*T240/AX240</f>
        <v>6851.0476190476193</v>
      </c>
      <c r="CM240" s="4">
        <f>Beams!$B$12*Q240/AX240</f>
        <v>3853.7142857142853</v>
      </c>
      <c r="CN240" s="4">
        <f t="shared" si="6"/>
        <v>13796.741297064022</v>
      </c>
      <c r="CO240" s="4">
        <f t="shared" si="7"/>
        <v>17146.291239500326</v>
      </c>
      <c r="CP240" s="4"/>
      <c r="CQ240" s="3">
        <f>MIN(Beams!$B$21:$B$22)/MAX(CN240:CP240)-1</f>
        <v>0.16643300411960316</v>
      </c>
    </row>
    <row r="241" spans="1:95" x14ac:dyDescent="0.55000000000000004">
      <c r="A241" s="1" t="s">
        <v>680</v>
      </c>
      <c r="B241" s="1" t="s">
        <v>918</v>
      </c>
      <c r="C241" s="1" t="s">
        <v>918</v>
      </c>
      <c r="D241" s="1" t="s">
        <v>100</v>
      </c>
      <c r="E241" s="2">
        <v>26.5</v>
      </c>
      <c r="F241" s="3">
        <v>7.78</v>
      </c>
      <c r="G241" s="3">
        <v>6.03</v>
      </c>
      <c r="H241" s="11">
        <v>6</v>
      </c>
      <c r="I241" s="1" t="s">
        <v>98</v>
      </c>
      <c r="J241" s="1" t="s">
        <v>98</v>
      </c>
      <c r="K241" s="1" t="s">
        <v>98</v>
      </c>
      <c r="L241" s="2">
        <v>10</v>
      </c>
      <c r="M241" s="11">
        <v>10</v>
      </c>
      <c r="N241" s="11" t="s">
        <v>98</v>
      </c>
      <c r="O241" s="1" t="s">
        <v>98</v>
      </c>
      <c r="P241" s="1" t="s">
        <v>98</v>
      </c>
      <c r="Q241" s="14">
        <v>0.34499999999999997</v>
      </c>
      <c r="R241" s="11">
        <v>0.375</v>
      </c>
      <c r="S241" s="13">
        <v>0.1875</v>
      </c>
      <c r="T241" s="14">
        <v>0.57499999999999996</v>
      </c>
      <c r="U241" s="13">
        <v>0.5625</v>
      </c>
      <c r="V241" s="1" t="s">
        <v>98</v>
      </c>
      <c r="W241" s="1" t="s">
        <v>98</v>
      </c>
      <c r="X241" s="1" t="s">
        <v>98</v>
      </c>
      <c r="Y241" s="3">
        <v>1.18</v>
      </c>
      <c r="Z241" s="13">
        <v>1.375</v>
      </c>
      <c r="AA241" s="13" t="s">
        <v>98</v>
      </c>
      <c r="AB241" s="1" t="s">
        <v>98</v>
      </c>
      <c r="AC241" s="3">
        <v>1.02</v>
      </c>
      <c r="AD241" s="1" t="s">
        <v>98</v>
      </c>
      <c r="AE241" s="1" t="s">
        <v>98</v>
      </c>
      <c r="AF241" s="14">
        <v>0.38900000000000001</v>
      </c>
      <c r="AG241" s="3">
        <v>8.69</v>
      </c>
      <c r="AH241" s="1" t="s">
        <v>98</v>
      </c>
      <c r="AI241" s="1" t="s">
        <v>98</v>
      </c>
      <c r="AJ241" s="1" t="s">
        <v>98</v>
      </c>
      <c r="AK241" s="1" t="s">
        <v>98</v>
      </c>
      <c r="AL241" s="2">
        <v>17.5</v>
      </c>
      <c r="AM241" s="2">
        <v>17.7</v>
      </c>
      <c r="AN241" s="3">
        <v>6.46</v>
      </c>
      <c r="AO241" s="3">
        <v>3.54</v>
      </c>
      <c r="AP241" s="3">
        <v>1.51</v>
      </c>
      <c r="AQ241" s="2">
        <v>47.9</v>
      </c>
      <c r="AR241" s="2">
        <v>14.5</v>
      </c>
      <c r="AS241" s="3">
        <v>9.58</v>
      </c>
      <c r="AT241" s="3">
        <v>2.48</v>
      </c>
      <c r="AU241" s="1" t="s">
        <v>98</v>
      </c>
      <c r="AV241" s="1" t="s">
        <v>98</v>
      </c>
      <c r="AW241" s="1" t="s">
        <v>98</v>
      </c>
      <c r="AX241" s="14">
        <v>0.78800000000000003</v>
      </c>
      <c r="AY241" s="3">
        <v>1.53</v>
      </c>
      <c r="AZ241" s="1" t="s">
        <v>98</v>
      </c>
      <c r="BA241" s="1" t="s">
        <v>98</v>
      </c>
      <c r="BB241" s="1" t="s">
        <v>98</v>
      </c>
      <c r="BC241" s="1" t="s">
        <v>98</v>
      </c>
      <c r="BD241" s="1" t="s">
        <v>98</v>
      </c>
      <c r="BE241" s="1" t="s">
        <v>98</v>
      </c>
      <c r="BF241" s="1" t="s">
        <v>98</v>
      </c>
      <c r="BG241" s="3">
        <v>3</v>
      </c>
      <c r="BH241" s="14">
        <v>0.93899999999999995</v>
      </c>
      <c r="BI241" s="1" t="s">
        <v>98</v>
      </c>
      <c r="BJ241" s="4" t="s">
        <v>98</v>
      </c>
      <c r="BK241" s="4" t="s">
        <v>98</v>
      </c>
      <c r="BL241" s="4" t="s">
        <v>98</v>
      </c>
      <c r="BM241" s="4" t="s">
        <v>98</v>
      </c>
      <c r="BN241" s="4" t="s">
        <v>98</v>
      </c>
      <c r="BO241" s="4" t="s">
        <v>98</v>
      </c>
      <c r="BP241" s="4" t="s">
        <v>98</v>
      </c>
      <c r="BQ241" s="4" t="s">
        <v>98</v>
      </c>
      <c r="BR241" s="4" t="s">
        <v>98</v>
      </c>
      <c r="BS241" s="4" t="s">
        <v>98</v>
      </c>
      <c r="BT241" s="4" t="s">
        <v>98</v>
      </c>
      <c r="BU241" s="4" t="s">
        <v>98</v>
      </c>
      <c r="BV241" s="4" t="s">
        <v>98</v>
      </c>
      <c r="BW241" s="35" t="s">
        <v>98</v>
      </c>
      <c r="BX241" s="35" t="s">
        <v>98</v>
      </c>
      <c r="BY241" s="2">
        <v>21.5</v>
      </c>
      <c r="BZ241" s="1" t="s">
        <v>98</v>
      </c>
      <c r="CA241" s="2">
        <v>31.5</v>
      </c>
      <c r="CB241" s="2">
        <v>22.1</v>
      </c>
      <c r="CC241" s="2">
        <v>32.1</v>
      </c>
      <c r="CD241" s="1" t="s">
        <v>98</v>
      </c>
      <c r="CE241" s="11">
        <v>5.5</v>
      </c>
      <c r="CF241" s="1" t="s">
        <v>98</v>
      </c>
      <c r="CG241" s="4">
        <f>Beams!$B$11/F241</f>
        <v>1444.7300771208227</v>
      </c>
      <c r="CH241" s="4">
        <f>Beams!$B$9/AO241</f>
        <v>3175.1412429378529</v>
      </c>
      <c r="CI241" s="4">
        <f>Beams!$C$9/AS241</f>
        <v>1173.2776617954071</v>
      </c>
      <c r="CJ241" s="4">
        <f>1.5*Beams!$B$8/(L241*T241)</f>
        <v>2932.1739130434785</v>
      </c>
      <c r="CK241" s="45">
        <f xml:space="preserve"> 1.5*Beams!$C$8/((G241-T241)*Q241)</f>
        <v>8958.6737337105969</v>
      </c>
      <c r="CL241" s="4">
        <f>Beams!$B$12*T241/AX241</f>
        <v>8201.7766497461907</v>
      </c>
      <c r="CM241" s="4">
        <f>Beams!$B$12*Q241/AX241</f>
        <v>4921.0659898477152</v>
      </c>
      <c r="CN241" s="4">
        <f t="shared" si="6"/>
        <v>16160.47422979662</v>
      </c>
      <c r="CO241" s="4">
        <f t="shared" si="7"/>
        <v>18627.526721400591</v>
      </c>
      <c r="CP241" s="4"/>
      <c r="CQ241" s="3">
        <f>MIN(Beams!$B$21:$B$22)/MAX(CN241:CP241)-1</f>
        <v>7.3679844840733422E-2</v>
      </c>
    </row>
    <row r="242" spans="1:95" x14ac:dyDescent="0.55000000000000004">
      <c r="A242" s="1" t="s">
        <v>680</v>
      </c>
      <c r="B242" s="1" t="s">
        <v>919</v>
      </c>
      <c r="C242" s="1" t="s">
        <v>919</v>
      </c>
      <c r="D242" s="1" t="s">
        <v>100</v>
      </c>
      <c r="E242" s="2">
        <v>25</v>
      </c>
      <c r="F242" s="3">
        <v>7.3</v>
      </c>
      <c r="G242" s="3">
        <v>6.1</v>
      </c>
      <c r="H242" s="11">
        <v>6</v>
      </c>
      <c r="I242" s="1" t="s">
        <v>98</v>
      </c>
      <c r="J242" s="1" t="s">
        <v>98</v>
      </c>
      <c r="K242" s="1" t="s">
        <v>98</v>
      </c>
      <c r="L242" s="3">
        <v>8.08</v>
      </c>
      <c r="M242" s="11">
        <v>8.125</v>
      </c>
      <c r="N242" s="11" t="s">
        <v>98</v>
      </c>
      <c r="O242" s="1" t="s">
        <v>98</v>
      </c>
      <c r="P242" s="1" t="s">
        <v>98</v>
      </c>
      <c r="Q242" s="14">
        <v>0.37</v>
      </c>
      <c r="R242" s="11">
        <v>0.375</v>
      </c>
      <c r="S242" s="13">
        <v>0.1875</v>
      </c>
      <c r="T242" s="14">
        <v>0.64</v>
      </c>
      <c r="U242" s="13">
        <v>0.625</v>
      </c>
      <c r="V242" s="1" t="s">
        <v>98</v>
      </c>
      <c r="W242" s="1" t="s">
        <v>98</v>
      </c>
      <c r="X242" s="1" t="s">
        <v>98</v>
      </c>
      <c r="Y242" s="3">
        <v>1.1399999999999999</v>
      </c>
      <c r="Z242" s="13">
        <v>1.5</v>
      </c>
      <c r="AA242" s="13" t="s">
        <v>98</v>
      </c>
      <c r="AB242" s="1" t="s">
        <v>98</v>
      </c>
      <c r="AC242" s="3">
        <v>1.17</v>
      </c>
      <c r="AD242" s="1" t="s">
        <v>98</v>
      </c>
      <c r="AE242" s="1" t="s">
        <v>98</v>
      </c>
      <c r="AF242" s="14">
        <v>0.45200000000000001</v>
      </c>
      <c r="AG242" s="3">
        <v>6.31</v>
      </c>
      <c r="AH242" s="1" t="s">
        <v>98</v>
      </c>
      <c r="AI242" s="1" t="s">
        <v>98</v>
      </c>
      <c r="AJ242" s="1" t="s">
        <v>98</v>
      </c>
      <c r="AK242" s="1" t="s">
        <v>98</v>
      </c>
      <c r="AL242" s="2">
        <v>16.5</v>
      </c>
      <c r="AM242" s="2">
        <v>18.7</v>
      </c>
      <c r="AN242" s="3">
        <v>6.88</v>
      </c>
      <c r="AO242" s="3">
        <v>3.79</v>
      </c>
      <c r="AP242" s="3">
        <v>1.6</v>
      </c>
      <c r="AQ242" s="2">
        <v>28.2</v>
      </c>
      <c r="AR242" s="2">
        <v>10.6</v>
      </c>
      <c r="AS242" s="3">
        <v>6.97</v>
      </c>
      <c r="AT242" s="3">
        <v>1.96</v>
      </c>
      <c r="AU242" s="1" t="s">
        <v>98</v>
      </c>
      <c r="AV242" s="1" t="s">
        <v>98</v>
      </c>
      <c r="AW242" s="1" t="s">
        <v>98</v>
      </c>
      <c r="AX242" s="14">
        <v>0.85499999999999998</v>
      </c>
      <c r="AY242" s="3">
        <v>1.23</v>
      </c>
      <c r="AZ242" s="1" t="s">
        <v>98</v>
      </c>
      <c r="BA242" s="1" t="s">
        <v>98</v>
      </c>
      <c r="BB242" s="1" t="s">
        <v>98</v>
      </c>
      <c r="BC242" s="1" t="s">
        <v>98</v>
      </c>
      <c r="BD242" s="1" t="s">
        <v>98</v>
      </c>
      <c r="BE242" s="1" t="s">
        <v>98</v>
      </c>
      <c r="BF242" s="1" t="s">
        <v>98</v>
      </c>
      <c r="BG242" s="3">
        <v>2.67</v>
      </c>
      <c r="BH242" s="14">
        <v>0.89900000000000002</v>
      </c>
      <c r="BI242" s="1" t="s">
        <v>98</v>
      </c>
      <c r="BJ242" s="4" t="s">
        <v>98</v>
      </c>
      <c r="BK242" s="4" t="s">
        <v>98</v>
      </c>
      <c r="BL242" s="4" t="s">
        <v>98</v>
      </c>
      <c r="BM242" s="4" t="s">
        <v>98</v>
      </c>
      <c r="BN242" s="4" t="s">
        <v>98</v>
      </c>
      <c r="BO242" s="4" t="s">
        <v>98</v>
      </c>
      <c r="BP242" s="4" t="s">
        <v>98</v>
      </c>
      <c r="BQ242" s="4" t="s">
        <v>98</v>
      </c>
      <c r="BR242" s="4" t="s">
        <v>98</v>
      </c>
      <c r="BS242" s="4" t="s">
        <v>98</v>
      </c>
      <c r="BT242" s="4" t="s">
        <v>98</v>
      </c>
      <c r="BU242" s="4" t="s">
        <v>98</v>
      </c>
      <c r="BV242" s="4" t="s">
        <v>98</v>
      </c>
      <c r="BW242" s="35" t="s">
        <v>98</v>
      </c>
      <c r="BX242" s="35" t="s">
        <v>98</v>
      </c>
      <c r="BY242" s="2">
        <v>19.7</v>
      </c>
      <c r="BZ242" s="1" t="s">
        <v>98</v>
      </c>
      <c r="CA242" s="2">
        <v>27.8</v>
      </c>
      <c r="CB242" s="2">
        <v>20.3</v>
      </c>
      <c r="CC242" s="2">
        <v>28.4</v>
      </c>
      <c r="CD242" s="1" t="s">
        <v>98</v>
      </c>
      <c r="CE242" s="11">
        <v>5.5</v>
      </c>
      <c r="CF242" s="1" t="s">
        <v>98</v>
      </c>
      <c r="CG242" s="4">
        <f>Beams!$B$11/F242</f>
        <v>1539.7260273972604</v>
      </c>
      <c r="CH242" s="4">
        <f>Beams!$B$9/AO242</f>
        <v>2965.6992084432718</v>
      </c>
      <c r="CI242" s="4">
        <f>Beams!$C$9/AS242</f>
        <v>1612.6255380200862</v>
      </c>
      <c r="CJ242" s="4">
        <f>1.5*Beams!$B$8/(L242*T242)</f>
        <v>3260.3650990099013</v>
      </c>
      <c r="CK242" s="45">
        <f xml:space="preserve"> 1.5*Beams!$C$8/((G242-T242)*Q242)</f>
        <v>8345.7083457083463</v>
      </c>
      <c r="CL242" s="4">
        <f>Beams!$B$12*T242/AX242</f>
        <v>8413.5672514619891</v>
      </c>
      <c r="CM242" s="4">
        <f>Beams!$B$12*Q242/AX242</f>
        <v>4864.0935672514624</v>
      </c>
      <c r="CN242" s="4">
        <f t="shared" si="6"/>
        <v>16783.468911184093</v>
      </c>
      <c r="CO242" s="4">
        <f t="shared" si="7"/>
        <v>17814.637446194225</v>
      </c>
      <c r="CP242" s="4"/>
      <c r="CQ242" s="3">
        <f>MIN(Beams!$B$21:$B$22)/MAX(CN242:CP242)-1</f>
        <v>0.12267230025905684</v>
      </c>
    </row>
    <row r="243" spans="1:95" x14ac:dyDescent="0.55000000000000004">
      <c r="A243" s="1" t="s">
        <v>680</v>
      </c>
      <c r="B243" s="1" t="s">
        <v>920</v>
      </c>
      <c r="C243" s="1" t="s">
        <v>920</v>
      </c>
      <c r="D243" s="1" t="s">
        <v>100</v>
      </c>
      <c r="E243" s="2">
        <v>22.5</v>
      </c>
      <c r="F243" s="3">
        <v>6.56</v>
      </c>
      <c r="G243" s="3">
        <v>6.03</v>
      </c>
      <c r="H243" s="11">
        <v>6</v>
      </c>
      <c r="I243" s="1" t="s">
        <v>98</v>
      </c>
      <c r="J243" s="1" t="s">
        <v>98</v>
      </c>
      <c r="K243" s="1" t="s">
        <v>98</v>
      </c>
      <c r="L243" s="3">
        <v>8.0500000000000007</v>
      </c>
      <c r="M243" s="11">
        <v>8</v>
      </c>
      <c r="N243" s="11" t="s">
        <v>98</v>
      </c>
      <c r="O243" s="1" t="s">
        <v>98</v>
      </c>
      <c r="P243" s="1" t="s">
        <v>98</v>
      </c>
      <c r="Q243" s="14">
        <v>0.33500000000000002</v>
      </c>
      <c r="R243" s="11">
        <v>0.3125</v>
      </c>
      <c r="S243" s="13">
        <v>0.1875</v>
      </c>
      <c r="T243" s="14">
        <v>0.57499999999999996</v>
      </c>
      <c r="U243" s="13">
        <v>0.5625</v>
      </c>
      <c r="V243" s="1" t="s">
        <v>98</v>
      </c>
      <c r="W243" s="1" t="s">
        <v>98</v>
      </c>
      <c r="X243" s="1" t="s">
        <v>98</v>
      </c>
      <c r="Y243" s="3">
        <v>1.08</v>
      </c>
      <c r="Z243" s="13">
        <v>1.375</v>
      </c>
      <c r="AA243" s="13" t="s">
        <v>98</v>
      </c>
      <c r="AB243" s="1" t="s">
        <v>98</v>
      </c>
      <c r="AC243" s="3">
        <v>1.1299999999999999</v>
      </c>
      <c r="AD243" s="1" t="s">
        <v>98</v>
      </c>
      <c r="AE243" s="1" t="s">
        <v>98</v>
      </c>
      <c r="AF243" s="14">
        <v>0.40799999999999997</v>
      </c>
      <c r="AG243" s="3">
        <v>7</v>
      </c>
      <c r="AH243" s="1" t="s">
        <v>98</v>
      </c>
      <c r="AI243" s="1" t="s">
        <v>98</v>
      </c>
      <c r="AJ243" s="1" t="s">
        <v>98</v>
      </c>
      <c r="AK243" s="1" t="s">
        <v>98</v>
      </c>
      <c r="AL243" s="2">
        <v>18</v>
      </c>
      <c r="AM243" s="2">
        <v>16.600000000000001</v>
      </c>
      <c r="AN243" s="3">
        <v>6.1</v>
      </c>
      <c r="AO243" s="3">
        <v>3.39</v>
      </c>
      <c r="AP243" s="3">
        <v>1.59</v>
      </c>
      <c r="AQ243" s="2">
        <v>25</v>
      </c>
      <c r="AR243" s="3">
        <v>9.4700000000000006</v>
      </c>
      <c r="AS243" s="3">
        <v>6.21</v>
      </c>
      <c r="AT243" s="3">
        <v>1.95</v>
      </c>
      <c r="AU243" s="1" t="s">
        <v>98</v>
      </c>
      <c r="AV243" s="1" t="s">
        <v>98</v>
      </c>
      <c r="AW243" s="1" t="s">
        <v>98</v>
      </c>
      <c r="AX243" s="14">
        <v>0.627</v>
      </c>
      <c r="AY243" s="14">
        <v>0.88500000000000001</v>
      </c>
      <c r="AZ243" s="1" t="s">
        <v>98</v>
      </c>
      <c r="BA243" s="1" t="s">
        <v>98</v>
      </c>
      <c r="BB243" s="1" t="s">
        <v>98</v>
      </c>
      <c r="BC243" s="1" t="s">
        <v>98</v>
      </c>
      <c r="BD243" s="1" t="s">
        <v>98</v>
      </c>
      <c r="BE243" s="1" t="s">
        <v>98</v>
      </c>
      <c r="BF243" s="1" t="s">
        <v>98</v>
      </c>
      <c r="BG243" s="3">
        <v>2.66</v>
      </c>
      <c r="BH243" s="14">
        <v>0.89800000000000002</v>
      </c>
      <c r="BI243" s="1" t="s">
        <v>98</v>
      </c>
      <c r="BJ243" s="4" t="s">
        <v>98</v>
      </c>
      <c r="BK243" s="4" t="s">
        <v>98</v>
      </c>
      <c r="BL243" s="4" t="s">
        <v>98</v>
      </c>
      <c r="BM243" s="4" t="s">
        <v>98</v>
      </c>
      <c r="BN243" s="4" t="s">
        <v>98</v>
      </c>
      <c r="BO243" s="4" t="s">
        <v>98</v>
      </c>
      <c r="BP243" s="4" t="s">
        <v>98</v>
      </c>
      <c r="BQ243" s="4" t="s">
        <v>98</v>
      </c>
      <c r="BR243" s="4" t="s">
        <v>98</v>
      </c>
      <c r="BS243" s="4" t="s">
        <v>98</v>
      </c>
      <c r="BT243" s="4" t="s">
        <v>98</v>
      </c>
      <c r="BU243" s="4" t="s">
        <v>98</v>
      </c>
      <c r="BV243" s="4" t="s">
        <v>98</v>
      </c>
      <c r="BW243" s="35" t="s">
        <v>98</v>
      </c>
      <c r="BX243" s="35" t="s">
        <v>98</v>
      </c>
      <c r="BY243" s="2">
        <v>19.5</v>
      </c>
      <c r="BZ243" s="1" t="s">
        <v>98</v>
      </c>
      <c r="CA243" s="2">
        <v>27.6</v>
      </c>
      <c r="CB243" s="2">
        <v>20.100000000000001</v>
      </c>
      <c r="CC243" s="2">
        <v>28.2</v>
      </c>
      <c r="CD243" s="1" t="s">
        <v>98</v>
      </c>
      <c r="CE243" s="11">
        <v>5.5</v>
      </c>
      <c r="CF243" s="1" t="s">
        <v>98</v>
      </c>
      <c r="CG243" s="4">
        <f>Beams!$B$11/F243</f>
        <v>1713.4146341463415</v>
      </c>
      <c r="CH243" s="4">
        <f>Beams!$B$9/AO243</f>
        <v>3315.6342182890853</v>
      </c>
      <c r="CI243" s="4">
        <f>Beams!$C$9/AS243</f>
        <v>1809.9838969404186</v>
      </c>
      <c r="CJ243" s="4">
        <f>1.5*Beams!$B$8/(L243*T243)</f>
        <v>3642.4520658925194</v>
      </c>
      <c r="CK243" s="45">
        <f xml:space="preserve"> 1.5*Beams!$C$8/((G243-T243)*Q243)</f>
        <v>9226.0968302392703</v>
      </c>
      <c r="CL243" s="4">
        <f>Beams!$B$12*T243/AX243</f>
        <v>10307.814992025516</v>
      </c>
      <c r="CM243" s="4">
        <f>Beams!$B$12*Q243/AX243</f>
        <v>6005.4226475279111</v>
      </c>
      <c r="CN243" s="4">
        <f t="shared" si="6"/>
        <v>20132.756637715742</v>
      </c>
      <c r="CO243" s="4">
        <f t="shared" si="7"/>
        <v>20256.610294820111</v>
      </c>
      <c r="CP243" s="4"/>
      <c r="CQ243" s="3">
        <f>MIN(Beams!$B$21:$B$22)/MAX(CN243:CP243)-1</f>
        <v>-1.2667978061745577E-2</v>
      </c>
    </row>
    <row r="244" spans="1:95" x14ac:dyDescent="0.55000000000000004">
      <c r="A244" s="1" t="s">
        <v>680</v>
      </c>
      <c r="B244" s="1" t="s">
        <v>921</v>
      </c>
      <c r="C244" s="1" t="s">
        <v>921</v>
      </c>
      <c r="D244" s="1" t="s">
        <v>100</v>
      </c>
      <c r="E244" s="2">
        <v>20</v>
      </c>
      <c r="F244" s="3">
        <v>5.84</v>
      </c>
      <c r="G244" s="3">
        <v>5.97</v>
      </c>
      <c r="H244" s="11">
        <v>5.875</v>
      </c>
      <c r="I244" s="1" t="s">
        <v>98</v>
      </c>
      <c r="J244" s="1" t="s">
        <v>98</v>
      </c>
      <c r="K244" s="1" t="s">
        <v>98</v>
      </c>
      <c r="L244" s="3">
        <v>8.01</v>
      </c>
      <c r="M244" s="11">
        <v>8</v>
      </c>
      <c r="N244" s="11" t="s">
        <v>98</v>
      </c>
      <c r="O244" s="1" t="s">
        <v>98</v>
      </c>
      <c r="P244" s="1" t="s">
        <v>98</v>
      </c>
      <c r="Q244" s="14">
        <v>0.29499999999999998</v>
      </c>
      <c r="R244" s="11">
        <v>0.3125</v>
      </c>
      <c r="S244" s="13">
        <v>0.1875</v>
      </c>
      <c r="T244" s="14">
        <v>0.51500000000000001</v>
      </c>
      <c r="U244" s="13">
        <v>0.5</v>
      </c>
      <c r="V244" s="1" t="s">
        <v>98</v>
      </c>
      <c r="W244" s="1" t="s">
        <v>98</v>
      </c>
      <c r="X244" s="1" t="s">
        <v>98</v>
      </c>
      <c r="Y244" s="3">
        <v>1.02</v>
      </c>
      <c r="Z244" s="13">
        <v>1.375</v>
      </c>
      <c r="AA244" s="13" t="s">
        <v>98</v>
      </c>
      <c r="AB244" s="1" t="s">
        <v>98</v>
      </c>
      <c r="AC244" s="3">
        <v>1.0900000000000001</v>
      </c>
      <c r="AD244" s="1" t="s">
        <v>98</v>
      </c>
      <c r="AE244" s="1" t="s">
        <v>98</v>
      </c>
      <c r="AF244" s="14">
        <v>0.36499999999999999</v>
      </c>
      <c r="AG244" s="3">
        <v>7.77</v>
      </c>
      <c r="AH244" s="1" t="s">
        <v>98</v>
      </c>
      <c r="AI244" s="1" t="s">
        <v>98</v>
      </c>
      <c r="AJ244" s="1" t="s">
        <v>98</v>
      </c>
      <c r="AK244" s="1" t="s">
        <v>98</v>
      </c>
      <c r="AL244" s="2">
        <v>20.2</v>
      </c>
      <c r="AM244" s="2">
        <v>14.4</v>
      </c>
      <c r="AN244" s="3">
        <v>5.28</v>
      </c>
      <c r="AO244" s="3">
        <v>2.95</v>
      </c>
      <c r="AP244" s="3">
        <v>1.57</v>
      </c>
      <c r="AQ244" s="2">
        <v>22</v>
      </c>
      <c r="AR244" s="3">
        <v>8.3800000000000008</v>
      </c>
      <c r="AS244" s="3">
        <v>5.5</v>
      </c>
      <c r="AT244" s="3">
        <v>1.94</v>
      </c>
      <c r="AU244" s="1" t="s">
        <v>98</v>
      </c>
      <c r="AV244" s="1" t="s">
        <v>98</v>
      </c>
      <c r="AW244" s="1" t="s">
        <v>98</v>
      </c>
      <c r="AX244" s="14">
        <v>0.45200000000000001</v>
      </c>
      <c r="AY244" s="14">
        <v>0.62</v>
      </c>
      <c r="AZ244" s="1" t="s">
        <v>98</v>
      </c>
      <c r="BA244" s="1" t="s">
        <v>98</v>
      </c>
      <c r="BB244" s="1" t="s">
        <v>98</v>
      </c>
      <c r="BC244" s="1" t="s">
        <v>98</v>
      </c>
      <c r="BD244" s="1" t="s">
        <v>98</v>
      </c>
      <c r="BE244" s="1" t="s">
        <v>98</v>
      </c>
      <c r="BF244" s="1" t="s">
        <v>98</v>
      </c>
      <c r="BG244" s="3">
        <v>2.63</v>
      </c>
      <c r="BH244" s="14">
        <v>0.90100000000000002</v>
      </c>
      <c r="BI244" s="1" t="s">
        <v>98</v>
      </c>
      <c r="BJ244" s="4" t="s">
        <v>98</v>
      </c>
      <c r="BK244" s="4" t="s">
        <v>98</v>
      </c>
      <c r="BL244" s="4" t="s">
        <v>98</v>
      </c>
      <c r="BM244" s="4" t="s">
        <v>98</v>
      </c>
      <c r="BN244" s="4" t="s">
        <v>98</v>
      </c>
      <c r="BO244" s="4" t="s">
        <v>98</v>
      </c>
      <c r="BP244" s="4" t="s">
        <v>98</v>
      </c>
      <c r="BQ244" s="4" t="s">
        <v>98</v>
      </c>
      <c r="BR244" s="4" t="s">
        <v>98</v>
      </c>
      <c r="BS244" s="4" t="s">
        <v>98</v>
      </c>
      <c r="BT244" s="4" t="s">
        <v>98</v>
      </c>
      <c r="BU244" s="4" t="s">
        <v>98</v>
      </c>
      <c r="BV244" s="4" t="s">
        <v>98</v>
      </c>
      <c r="BW244" s="35" t="s">
        <v>98</v>
      </c>
      <c r="BX244" s="35" t="s">
        <v>98</v>
      </c>
      <c r="BY244" s="2">
        <v>19.3</v>
      </c>
      <c r="BZ244" s="1" t="s">
        <v>98</v>
      </c>
      <c r="CA244" s="2">
        <v>27.4</v>
      </c>
      <c r="CB244" s="2">
        <v>20</v>
      </c>
      <c r="CC244" s="2">
        <v>28</v>
      </c>
      <c r="CD244" s="1" t="s">
        <v>98</v>
      </c>
      <c r="CE244" s="11">
        <v>5.5</v>
      </c>
      <c r="CF244" s="1" t="s">
        <v>98</v>
      </c>
      <c r="CG244" s="4">
        <f>Beams!$B$11/F244</f>
        <v>1924.6575342465753</v>
      </c>
      <c r="CH244" s="4">
        <f>Beams!$B$9/AO244</f>
        <v>3810.1694915254234</v>
      </c>
      <c r="CI244" s="4">
        <f>Beams!$C$9/AS244</f>
        <v>2043.6363636363637</v>
      </c>
      <c r="CJ244" s="4">
        <f>1.5*Beams!$B$8/(L244*T244)</f>
        <v>4087.1241045780157</v>
      </c>
      <c r="CK244" s="45">
        <f xml:space="preserve"> 1.5*Beams!$C$8/((G244-T244)*Q244)</f>
        <v>10477.093010610699</v>
      </c>
      <c r="CL244" s="4">
        <f>Beams!$B$12*T244/AX244</f>
        <v>12806.637168141593</v>
      </c>
      <c r="CM244" s="4">
        <f>Beams!$B$12*Q244/AX244</f>
        <v>7335.8407079646013</v>
      </c>
      <c r="CN244" s="4">
        <f t="shared" si="6"/>
        <v>24548.892229758785</v>
      </c>
      <c r="CO244" s="4">
        <f t="shared" si="7"/>
        <v>23478.854385110459</v>
      </c>
      <c r="CP244" s="4"/>
      <c r="CQ244" s="3">
        <f>MIN(Beams!$B$21:$B$22)/MAX(CN244:CP244)-1</f>
        <v>-0.18529928711995014</v>
      </c>
    </row>
    <row r="245" spans="1:95" x14ac:dyDescent="0.55000000000000004">
      <c r="A245" s="1" t="s">
        <v>680</v>
      </c>
      <c r="B245" s="1" t="s">
        <v>922</v>
      </c>
      <c r="C245" s="1" t="s">
        <v>922</v>
      </c>
      <c r="D245" s="1" t="s">
        <v>100</v>
      </c>
      <c r="E245" s="2">
        <v>17.5</v>
      </c>
      <c r="F245" s="3">
        <v>5.17</v>
      </c>
      <c r="G245" s="3">
        <v>6.25</v>
      </c>
      <c r="H245" s="11">
        <v>6.25</v>
      </c>
      <c r="I245" s="1" t="s">
        <v>98</v>
      </c>
      <c r="J245" s="1" t="s">
        <v>98</v>
      </c>
      <c r="K245" s="1" t="s">
        <v>98</v>
      </c>
      <c r="L245" s="3">
        <v>6.56</v>
      </c>
      <c r="M245" s="11">
        <v>6.5</v>
      </c>
      <c r="N245" s="11" t="s">
        <v>98</v>
      </c>
      <c r="O245" s="1" t="s">
        <v>98</v>
      </c>
      <c r="P245" s="1" t="s">
        <v>98</v>
      </c>
      <c r="Q245" s="14">
        <v>0.3</v>
      </c>
      <c r="R245" s="11">
        <v>0.3125</v>
      </c>
      <c r="S245" s="13">
        <v>0.1875</v>
      </c>
      <c r="T245" s="14">
        <v>0.52</v>
      </c>
      <c r="U245" s="13">
        <v>0.5</v>
      </c>
      <c r="V245" s="1" t="s">
        <v>98</v>
      </c>
      <c r="W245" s="1" t="s">
        <v>98</v>
      </c>
      <c r="X245" s="1" t="s">
        <v>98</v>
      </c>
      <c r="Y245" s="14">
        <v>0.82</v>
      </c>
      <c r="Z245" s="13">
        <v>1.1875</v>
      </c>
      <c r="AA245" s="13" t="s">
        <v>98</v>
      </c>
      <c r="AB245" s="1" t="s">
        <v>98</v>
      </c>
      <c r="AC245" s="3">
        <v>1.3</v>
      </c>
      <c r="AD245" s="1" t="s">
        <v>98</v>
      </c>
      <c r="AE245" s="1" t="s">
        <v>98</v>
      </c>
      <c r="AF245" s="14">
        <v>0.39400000000000002</v>
      </c>
      <c r="AG245" s="3">
        <v>6.31</v>
      </c>
      <c r="AH245" s="1" t="s">
        <v>98</v>
      </c>
      <c r="AI245" s="1" t="s">
        <v>98</v>
      </c>
      <c r="AJ245" s="1" t="s">
        <v>98</v>
      </c>
      <c r="AK245" s="1" t="s">
        <v>98</v>
      </c>
      <c r="AL245" s="2">
        <v>20.8</v>
      </c>
      <c r="AM245" s="2">
        <v>16</v>
      </c>
      <c r="AN245" s="3">
        <v>5.71</v>
      </c>
      <c r="AO245" s="3">
        <v>3.23</v>
      </c>
      <c r="AP245" s="3">
        <v>1.76</v>
      </c>
      <c r="AQ245" s="2">
        <v>12.2</v>
      </c>
      <c r="AR245" s="3">
        <v>5.73</v>
      </c>
      <c r="AS245" s="3">
        <v>3.73</v>
      </c>
      <c r="AT245" s="3">
        <v>1.54</v>
      </c>
      <c r="AU245" s="1" t="s">
        <v>98</v>
      </c>
      <c r="AV245" s="1" t="s">
        <v>98</v>
      </c>
      <c r="AW245" s="1" t="s">
        <v>98</v>
      </c>
      <c r="AX245" s="14">
        <v>0.36899999999999999</v>
      </c>
      <c r="AY245" s="14">
        <v>0.437</v>
      </c>
      <c r="AZ245" s="1" t="s">
        <v>98</v>
      </c>
      <c r="BA245" s="1" t="s">
        <v>98</v>
      </c>
      <c r="BB245" s="1" t="s">
        <v>98</v>
      </c>
      <c r="BC245" s="1" t="s">
        <v>98</v>
      </c>
      <c r="BD245" s="1" t="s">
        <v>98</v>
      </c>
      <c r="BE245" s="1" t="s">
        <v>98</v>
      </c>
      <c r="BF245" s="1" t="s">
        <v>98</v>
      </c>
      <c r="BG245" s="3">
        <v>2.56</v>
      </c>
      <c r="BH245" s="14">
        <v>0.83399999999999996</v>
      </c>
      <c r="BI245" s="1" t="s">
        <v>98</v>
      </c>
      <c r="BJ245" s="4" t="s">
        <v>98</v>
      </c>
      <c r="BK245" s="4" t="s">
        <v>98</v>
      </c>
      <c r="BL245" s="4" t="s">
        <v>98</v>
      </c>
      <c r="BM245" s="4" t="s">
        <v>98</v>
      </c>
      <c r="BN245" s="4" t="s">
        <v>98</v>
      </c>
      <c r="BO245" s="4" t="s">
        <v>98</v>
      </c>
      <c r="BP245" s="4" t="s">
        <v>98</v>
      </c>
      <c r="BQ245" s="4" t="s">
        <v>98</v>
      </c>
      <c r="BR245" s="4" t="s">
        <v>98</v>
      </c>
      <c r="BS245" s="4" t="s">
        <v>98</v>
      </c>
      <c r="BT245" s="4" t="s">
        <v>98</v>
      </c>
      <c r="BU245" s="4" t="s">
        <v>98</v>
      </c>
      <c r="BV245" s="4" t="s">
        <v>98</v>
      </c>
      <c r="BW245" s="35" t="s">
        <v>98</v>
      </c>
      <c r="BX245" s="35" t="s">
        <v>98</v>
      </c>
      <c r="BY245" s="2">
        <v>18.5</v>
      </c>
      <c r="BZ245" s="1" t="s">
        <v>98</v>
      </c>
      <c r="CA245" s="2">
        <v>25.1</v>
      </c>
      <c r="CB245" s="2">
        <v>19.100000000000001</v>
      </c>
      <c r="CC245" s="2">
        <v>25.6</v>
      </c>
      <c r="CD245" s="1" t="s">
        <v>98</v>
      </c>
      <c r="CE245" s="11">
        <v>3.5</v>
      </c>
      <c r="CF245" s="1" t="s">
        <v>98</v>
      </c>
      <c r="CG245" s="4">
        <f>Beams!$B$11/F245</f>
        <v>2174.0812379110253</v>
      </c>
      <c r="CH245" s="4">
        <f>Beams!$B$9/AO245</f>
        <v>3479.8761609907119</v>
      </c>
      <c r="CI245" s="4">
        <f>Beams!$C$9/AS245</f>
        <v>3013.4048257372656</v>
      </c>
      <c r="CJ245" s="4">
        <f>1.5*Beams!$B$8/(L245*T245)</f>
        <v>4942.5422138836775</v>
      </c>
      <c r="CK245" s="45">
        <f xml:space="preserve"> 1.5*Beams!$C$8/((G245-T245)*Q245)</f>
        <v>9808.0279232111679</v>
      </c>
      <c r="CL245" s="4">
        <f>Beams!$B$12*T245/AX245</f>
        <v>15839.566395663958</v>
      </c>
      <c r="CM245" s="4">
        <f>Beams!$B$12*Q245/AX245</f>
        <v>9138.2113821138209</v>
      </c>
      <c r="CN245" s="4">
        <f t="shared" si="6"/>
        <v>30018.076709694549</v>
      </c>
      <c r="CO245" s="4">
        <f t="shared" si="7"/>
        <v>24783.787542527734</v>
      </c>
      <c r="CP245" s="4"/>
      <c r="CQ245" s="3">
        <f>MIN(Beams!$B$21:$B$22)/MAX(CN245:CP245)-1</f>
        <v>-0.33373479608902257</v>
      </c>
    </row>
    <row r="246" spans="1:95" x14ac:dyDescent="0.55000000000000004">
      <c r="A246" s="1" t="s">
        <v>680</v>
      </c>
      <c r="B246" s="1" t="s">
        <v>923</v>
      </c>
      <c r="C246" s="1" t="s">
        <v>923</v>
      </c>
      <c r="D246" s="1" t="s">
        <v>100</v>
      </c>
      <c r="E246" s="2">
        <v>15</v>
      </c>
      <c r="F246" s="3">
        <v>4.4000000000000004</v>
      </c>
      <c r="G246" s="3">
        <v>6.17</v>
      </c>
      <c r="H246" s="11">
        <v>6.125</v>
      </c>
      <c r="I246" s="1" t="s">
        <v>98</v>
      </c>
      <c r="J246" s="1" t="s">
        <v>98</v>
      </c>
      <c r="K246" s="1" t="s">
        <v>98</v>
      </c>
      <c r="L246" s="3">
        <v>6.52</v>
      </c>
      <c r="M246" s="11">
        <v>6.5</v>
      </c>
      <c r="N246" s="11" t="s">
        <v>98</v>
      </c>
      <c r="O246" s="1" t="s">
        <v>98</v>
      </c>
      <c r="P246" s="1" t="s">
        <v>98</v>
      </c>
      <c r="Q246" s="14">
        <v>0.26</v>
      </c>
      <c r="R246" s="11">
        <v>0.25</v>
      </c>
      <c r="S246" s="13">
        <v>0.125</v>
      </c>
      <c r="T246" s="14">
        <v>0.44</v>
      </c>
      <c r="U246" s="13">
        <v>0.4375</v>
      </c>
      <c r="V246" s="1" t="s">
        <v>98</v>
      </c>
      <c r="W246" s="1" t="s">
        <v>98</v>
      </c>
      <c r="X246" s="1" t="s">
        <v>98</v>
      </c>
      <c r="Y246" s="14">
        <v>0.74</v>
      </c>
      <c r="Z246" s="13">
        <v>1.125</v>
      </c>
      <c r="AA246" s="13" t="s">
        <v>98</v>
      </c>
      <c r="AB246" s="1" t="s">
        <v>98</v>
      </c>
      <c r="AC246" s="3">
        <v>1.27</v>
      </c>
      <c r="AD246" s="1" t="s">
        <v>98</v>
      </c>
      <c r="AE246" s="1" t="s">
        <v>98</v>
      </c>
      <c r="AF246" s="14">
        <v>0.33700000000000002</v>
      </c>
      <c r="AG246" s="3">
        <v>7.41</v>
      </c>
      <c r="AH246" s="1" t="s">
        <v>98</v>
      </c>
      <c r="AI246" s="1" t="s">
        <v>98</v>
      </c>
      <c r="AJ246" s="1" t="s">
        <v>98</v>
      </c>
      <c r="AK246" s="1" t="s">
        <v>98</v>
      </c>
      <c r="AL246" s="2">
        <v>23.7</v>
      </c>
      <c r="AM246" s="2">
        <v>13.5</v>
      </c>
      <c r="AN246" s="3">
        <v>4.83</v>
      </c>
      <c r="AO246" s="3">
        <v>2.75</v>
      </c>
      <c r="AP246" s="3">
        <v>1.75</v>
      </c>
      <c r="AQ246" s="2">
        <v>10.199999999999999</v>
      </c>
      <c r="AR246" s="3">
        <v>4.78</v>
      </c>
      <c r="AS246" s="3">
        <v>3.12</v>
      </c>
      <c r="AT246" s="3">
        <v>1.52</v>
      </c>
      <c r="AU246" s="1" t="s">
        <v>98</v>
      </c>
      <c r="AV246" s="1" t="s">
        <v>98</v>
      </c>
      <c r="AW246" s="1" t="s">
        <v>98</v>
      </c>
      <c r="AX246" s="14">
        <v>0.22800000000000001</v>
      </c>
      <c r="AY246" s="14">
        <v>0.26700000000000002</v>
      </c>
      <c r="AZ246" s="1" t="s">
        <v>98</v>
      </c>
      <c r="BA246" s="1" t="s">
        <v>98</v>
      </c>
      <c r="BB246" s="1" t="s">
        <v>98</v>
      </c>
      <c r="BC246" s="1" t="s">
        <v>98</v>
      </c>
      <c r="BD246" s="1" t="s">
        <v>98</v>
      </c>
      <c r="BE246" s="1" t="s">
        <v>98</v>
      </c>
      <c r="BF246" s="1" t="s">
        <v>98</v>
      </c>
      <c r="BG246" s="3">
        <v>2.54</v>
      </c>
      <c r="BH246" s="14">
        <v>0.83</v>
      </c>
      <c r="BI246" s="1" t="s">
        <v>98</v>
      </c>
      <c r="BJ246" s="4" t="s">
        <v>98</v>
      </c>
      <c r="BK246" s="4" t="s">
        <v>98</v>
      </c>
      <c r="BL246" s="4" t="s">
        <v>98</v>
      </c>
      <c r="BM246" s="4" t="s">
        <v>98</v>
      </c>
      <c r="BN246" s="4" t="s">
        <v>98</v>
      </c>
      <c r="BO246" s="4" t="s">
        <v>98</v>
      </c>
      <c r="BP246" s="4" t="s">
        <v>98</v>
      </c>
      <c r="BQ246" s="4" t="s">
        <v>98</v>
      </c>
      <c r="BR246" s="4" t="s">
        <v>98</v>
      </c>
      <c r="BS246" s="4" t="s">
        <v>98</v>
      </c>
      <c r="BT246" s="4" t="s">
        <v>98</v>
      </c>
      <c r="BU246" s="4" t="s">
        <v>98</v>
      </c>
      <c r="BV246" s="4" t="s">
        <v>98</v>
      </c>
      <c r="BW246" s="35" t="s">
        <v>98</v>
      </c>
      <c r="BX246" s="35" t="s">
        <v>98</v>
      </c>
      <c r="BY246" s="2">
        <v>18.3</v>
      </c>
      <c r="BZ246" s="1" t="s">
        <v>98</v>
      </c>
      <c r="CA246" s="2">
        <v>24.9</v>
      </c>
      <c r="CB246" s="2">
        <v>18.899999999999999</v>
      </c>
      <c r="CC246" s="2">
        <v>25.4</v>
      </c>
      <c r="CD246" s="1" t="s">
        <v>98</v>
      </c>
      <c r="CE246" s="11">
        <v>3.5</v>
      </c>
      <c r="CF246" s="1" t="s">
        <v>98</v>
      </c>
      <c r="CG246" s="4">
        <f>Beams!$B$11/F246</f>
        <v>2554.5454545454545</v>
      </c>
      <c r="CH246" s="4">
        <f>Beams!$B$9/AO246</f>
        <v>4087.2727272727275</v>
      </c>
      <c r="CI246" s="4">
        <f>Beams!$C$9/AS246</f>
        <v>3602.5641025641025</v>
      </c>
      <c r="CJ246" s="4">
        <f>1.5*Beams!$B$8/(L246*T246)</f>
        <v>5877.0217512548807</v>
      </c>
      <c r="CK246" s="45">
        <f xml:space="preserve"> 1.5*Beams!$C$8/((G246-T246)*Q246)</f>
        <v>11316.955296012888</v>
      </c>
      <c r="CL246" s="4">
        <f>Beams!$B$12*T246/AX246</f>
        <v>21691.228070175439</v>
      </c>
      <c r="CM246" s="4">
        <f>Beams!$B$12*Q246/AX246</f>
        <v>12817.543859649122</v>
      </c>
      <c r="CN246" s="4">
        <f t="shared" si="6"/>
        <v>40250.386929318272</v>
      </c>
      <c r="CO246" s="4">
        <f t="shared" si="7"/>
        <v>31337.455092692431</v>
      </c>
      <c r="CP246" s="4"/>
      <c r="CQ246" s="3">
        <f>MIN(Beams!$B$21:$B$22)/MAX(CN246:CP246)-1</f>
        <v>-0.50311036673706977</v>
      </c>
    </row>
    <row r="247" spans="1:95" x14ac:dyDescent="0.55000000000000004">
      <c r="A247" s="1" t="s">
        <v>680</v>
      </c>
      <c r="B247" s="1" t="s">
        <v>924</v>
      </c>
      <c r="C247" s="1" t="s">
        <v>924</v>
      </c>
      <c r="D247" s="1" t="s">
        <v>100</v>
      </c>
      <c r="E247" s="2">
        <v>13</v>
      </c>
      <c r="F247" s="3">
        <v>3.82</v>
      </c>
      <c r="G247" s="3">
        <v>6.11</v>
      </c>
      <c r="H247" s="11">
        <v>6</v>
      </c>
      <c r="I247" s="1" t="s">
        <v>98</v>
      </c>
      <c r="J247" s="1" t="s">
        <v>98</v>
      </c>
      <c r="K247" s="1" t="s">
        <v>98</v>
      </c>
      <c r="L247" s="3">
        <v>6.49</v>
      </c>
      <c r="M247" s="11">
        <v>6.5</v>
      </c>
      <c r="N247" s="11" t="s">
        <v>98</v>
      </c>
      <c r="O247" s="1" t="s">
        <v>98</v>
      </c>
      <c r="P247" s="1" t="s">
        <v>98</v>
      </c>
      <c r="Q247" s="14">
        <v>0.23</v>
      </c>
      <c r="R247" s="11">
        <v>0.25</v>
      </c>
      <c r="S247" s="13">
        <v>0.125</v>
      </c>
      <c r="T247" s="14">
        <v>0.38</v>
      </c>
      <c r="U247" s="13">
        <v>0.375</v>
      </c>
      <c r="V247" s="1" t="s">
        <v>98</v>
      </c>
      <c r="W247" s="1" t="s">
        <v>98</v>
      </c>
      <c r="X247" s="1" t="s">
        <v>98</v>
      </c>
      <c r="Y247" s="14">
        <v>0.68</v>
      </c>
      <c r="Z247" s="13">
        <v>1.0625</v>
      </c>
      <c r="AA247" s="13" t="s">
        <v>98</v>
      </c>
      <c r="AB247" s="1" t="s">
        <v>98</v>
      </c>
      <c r="AC247" s="3">
        <v>1.25</v>
      </c>
      <c r="AD247" s="1" t="s">
        <v>98</v>
      </c>
      <c r="AE247" s="1" t="s">
        <v>98</v>
      </c>
      <c r="AF247" s="14">
        <v>0.29499999999999998</v>
      </c>
      <c r="AG247" s="3">
        <v>8.5399999999999991</v>
      </c>
      <c r="AH247" s="1" t="s">
        <v>98</v>
      </c>
      <c r="AI247" s="1" t="s">
        <v>98</v>
      </c>
      <c r="AJ247" s="1" t="s">
        <v>98</v>
      </c>
      <c r="AK247" s="1" t="s">
        <v>98</v>
      </c>
      <c r="AL247" s="2">
        <v>26.6</v>
      </c>
      <c r="AM247" s="2">
        <v>11.7</v>
      </c>
      <c r="AN247" s="3">
        <v>4.2</v>
      </c>
      <c r="AO247" s="3">
        <v>2.4</v>
      </c>
      <c r="AP247" s="3">
        <v>1.75</v>
      </c>
      <c r="AQ247" s="3">
        <v>8.66</v>
      </c>
      <c r="AR247" s="3">
        <v>4.08</v>
      </c>
      <c r="AS247" s="3">
        <v>2.67</v>
      </c>
      <c r="AT247" s="3">
        <v>1.51</v>
      </c>
      <c r="AU247" s="1" t="s">
        <v>98</v>
      </c>
      <c r="AV247" s="1" t="s">
        <v>98</v>
      </c>
      <c r="AW247" s="1" t="s">
        <v>98</v>
      </c>
      <c r="AX247" s="14">
        <v>0.15</v>
      </c>
      <c r="AY247" s="14">
        <v>0.17399999999999999</v>
      </c>
      <c r="AZ247" s="1" t="s">
        <v>98</v>
      </c>
      <c r="BA247" s="1" t="s">
        <v>98</v>
      </c>
      <c r="BB247" s="1" t="s">
        <v>98</v>
      </c>
      <c r="BC247" s="1" t="s">
        <v>98</v>
      </c>
      <c r="BD247" s="1" t="s">
        <v>98</v>
      </c>
      <c r="BE247" s="1" t="s">
        <v>98</v>
      </c>
      <c r="BF247" s="1" t="s">
        <v>98</v>
      </c>
      <c r="BG247" s="3">
        <v>2.54</v>
      </c>
      <c r="BH247" s="14">
        <v>0.82699999999999996</v>
      </c>
      <c r="BI247" s="1" t="s">
        <v>98</v>
      </c>
      <c r="BJ247" s="4" t="s">
        <v>98</v>
      </c>
      <c r="BK247" s="4" t="s">
        <v>98</v>
      </c>
      <c r="BL247" s="4" t="s">
        <v>98</v>
      </c>
      <c r="BM247" s="4" t="s">
        <v>98</v>
      </c>
      <c r="BN247" s="4" t="s">
        <v>98</v>
      </c>
      <c r="BO247" s="4" t="s">
        <v>98</v>
      </c>
      <c r="BP247" s="4" t="s">
        <v>98</v>
      </c>
      <c r="BQ247" s="4" t="s">
        <v>98</v>
      </c>
      <c r="BR247" s="4" t="s">
        <v>98</v>
      </c>
      <c r="BS247" s="4" t="s">
        <v>98</v>
      </c>
      <c r="BT247" s="4" t="s">
        <v>98</v>
      </c>
      <c r="BU247" s="4" t="s">
        <v>98</v>
      </c>
      <c r="BV247" s="4" t="s">
        <v>98</v>
      </c>
      <c r="BW247" s="35" t="s">
        <v>98</v>
      </c>
      <c r="BX247" s="35" t="s">
        <v>98</v>
      </c>
      <c r="BY247" s="2">
        <v>18.2</v>
      </c>
      <c r="BZ247" s="1" t="s">
        <v>98</v>
      </c>
      <c r="CA247" s="2">
        <v>24.7</v>
      </c>
      <c r="CB247" s="2">
        <v>18.7</v>
      </c>
      <c r="CC247" s="1">
        <v>25.2</v>
      </c>
      <c r="CD247" s="1" t="s">
        <v>98</v>
      </c>
      <c r="CE247" s="11">
        <v>3.5</v>
      </c>
      <c r="CF247" s="1" t="s">
        <v>98</v>
      </c>
      <c r="CG247" s="4">
        <f>Beams!$B$11/F247</f>
        <v>2942.4083769633507</v>
      </c>
      <c r="CH247" s="4">
        <f>Beams!$B$9/AO247</f>
        <v>4683.3333333333339</v>
      </c>
      <c r="CI247" s="4">
        <f>Beams!$C$9/AS247</f>
        <v>4209.7378277153557</v>
      </c>
      <c r="CJ247" s="4">
        <f>1.5*Beams!$B$8/(L247*T247)</f>
        <v>6836.4285135025539</v>
      </c>
      <c r="CK247" s="45">
        <f xml:space="preserve"> 1.5*Beams!$C$8/((G247-T247)*Q247)</f>
        <v>12793.079899840655</v>
      </c>
      <c r="CL247" s="4">
        <f>Beams!$B$12*T247/AX247</f>
        <v>28474.666666666668</v>
      </c>
      <c r="CM247" s="4">
        <f>Beams!$B$12*Q247/AX247</f>
        <v>17234.666666666668</v>
      </c>
      <c r="CN247" s="4">
        <f t="shared" si="6"/>
        <v>52083.670816185062</v>
      </c>
      <c r="CO247" s="4">
        <f t="shared" si="7"/>
        <v>39014.977395856018</v>
      </c>
      <c r="CP247" s="4"/>
      <c r="CQ247" s="3">
        <f>MIN(Beams!$B$21:$B$22)/MAX(CN247:CP247)-1</f>
        <v>-0.61600248817744663</v>
      </c>
    </row>
    <row r="248" spans="1:95" x14ac:dyDescent="0.55000000000000004">
      <c r="A248" s="1" t="s">
        <v>680</v>
      </c>
      <c r="B248" s="1" t="s">
        <v>925</v>
      </c>
      <c r="C248" s="1" t="s">
        <v>925</v>
      </c>
      <c r="D248" s="1" t="s">
        <v>100</v>
      </c>
      <c r="E248" s="2">
        <v>11</v>
      </c>
      <c r="F248" s="3">
        <v>3.24</v>
      </c>
      <c r="G248" s="3">
        <v>6.16</v>
      </c>
      <c r="H248" s="11">
        <v>6.125</v>
      </c>
      <c r="I248" s="1" t="s">
        <v>98</v>
      </c>
      <c r="J248" s="1" t="s">
        <v>98</v>
      </c>
      <c r="K248" s="1" t="s">
        <v>98</v>
      </c>
      <c r="L248" s="3">
        <v>4.03</v>
      </c>
      <c r="M248" s="11">
        <v>4</v>
      </c>
      <c r="N248" s="11" t="s">
        <v>98</v>
      </c>
      <c r="O248" s="1" t="s">
        <v>98</v>
      </c>
      <c r="P248" s="1" t="s">
        <v>98</v>
      </c>
      <c r="Q248" s="14">
        <v>0.26</v>
      </c>
      <c r="R248" s="11">
        <v>0.25</v>
      </c>
      <c r="S248" s="13">
        <v>0.125</v>
      </c>
      <c r="T248" s="14">
        <v>0.42499999999999999</v>
      </c>
      <c r="U248" s="13">
        <v>0.4375</v>
      </c>
      <c r="V248" s="1" t="s">
        <v>98</v>
      </c>
      <c r="W248" s="1" t="s">
        <v>98</v>
      </c>
      <c r="X248" s="1" t="s">
        <v>98</v>
      </c>
      <c r="Y248" s="14">
        <v>0.72499999999999998</v>
      </c>
      <c r="Z248" s="13">
        <v>0.9375</v>
      </c>
      <c r="AA248" s="13" t="s">
        <v>98</v>
      </c>
      <c r="AB248" s="1" t="s">
        <v>98</v>
      </c>
      <c r="AC248" s="3">
        <v>1.63</v>
      </c>
      <c r="AD248" s="1" t="s">
        <v>98</v>
      </c>
      <c r="AE248" s="1" t="s">
        <v>98</v>
      </c>
      <c r="AF248" s="14">
        <v>0.40200000000000002</v>
      </c>
      <c r="AG248" s="3">
        <v>4.74</v>
      </c>
      <c r="AH248" s="1" t="s">
        <v>98</v>
      </c>
      <c r="AI248" s="1" t="s">
        <v>98</v>
      </c>
      <c r="AJ248" s="1" t="s">
        <v>98</v>
      </c>
      <c r="AK248" s="1" t="s">
        <v>98</v>
      </c>
      <c r="AL248" s="2">
        <v>23.7</v>
      </c>
      <c r="AM248" s="2">
        <v>11.7</v>
      </c>
      <c r="AN248" s="3">
        <v>4.63</v>
      </c>
      <c r="AO248" s="3">
        <v>2.59</v>
      </c>
      <c r="AP248" s="3">
        <v>1.9</v>
      </c>
      <c r="AQ248" s="3">
        <v>2.33</v>
      </c>
      <c r="AR248" s="3">
        <v>1.83</v>
      </c>
      <c r="AS248" s="3">
        <v>1.1499999999999999</v>
      </c>
      <c r="AT248" s="14">
        <v>0.84699999999999998</v>
      </c>
      <c r="AU248" s="1" t="s">
        <v>98</v>
      </c>
      <c r="AV248" s="1" t="s">
        <v>98</v>
      </c>
      <c r="AW248" s="1" t="s">
        <v>98</v>
      </c>
      <c r="AX248" s="14">
        <v>0.14599999999999999</v>
      </c>
      <c r="AY248" s="14">
        <v>0.13700000000000001</v>
      </c>
      <c r="AZ248" s="1" t="s">
        <v>98</v>
      </c>
      <c r="BA248" s="1" t="s">
        <v>98</v>
      </c>
      <c r="BB248" s="1" t="s">
        <v>98</v>
      </c>
      <c r="BC248" s="1" t="s">
        <v>98</v>
      </c>
      <c r="BD248" s="1" t="s">
        <v>98</v>
      </c>
      <c r="BE248" s="1" t="s">
        <v>98</v>
      </c>
      <c r="BF248" s="1" t="s">
        <v>98</v>
      </c>
      <c r="BG248" s="3">
        <v>2.52</v>
      </c>
      <c r="BH248" s="14">
        <v>0.68300000000000005</v>
      </c>
      <c r="BI248" s="1" t="s">
        <v>98</v>
      </c>
      <c r="BJ248" s="4" t="s">
        <v>98</v>
      </c>
      <c r="BK248" s="4" t="s">
        <v>98</v>
      </c>
      <c r="BL248" s="4" t="s">
        <v>98</v>
      </c>
      <c r="BM248" s="4" t="s">
        <v>98</v>
      </c>
      <c r="BN248" s="4" t="s">
        <v>98</v>
      </c>
      <c r="BO248" s="4" t="s">
        <v>98</v>
      </c>
      <c r="BP248" s="4" t="s">
        <v>98</v>
      </c>
      <c r="BQ248" s="4" t="s">
        <v>98</v>
      </c>
      <c r="BR248" s="4" t="s">
        <v>98</v>
      </c>
      <c r="BS248" s="4" t="s">
        <v>98</v>
      </c>
      <c r="BT248" s="4" t="s">
        <v>98</v>
      </c>
      <c r="BU248" s="4" t="s">
        <v>98</v>
      </c>
      <c r="BV248" s="4" t="s">
        <v>98</v>
      </c>
      <c r="BW248" s="35" t="s">
        <v>98</v>
      </c>
      <c r="BX248" s="35" t="s">
        <v>98</v>
      </c>
      <c r="BY248" s="2">
        <v>16</v>
      </c>
      <c r="BZ248" s="1" t="s">
        <v>98</v>
      </c>
      <c r="CA248" s="2">
        <v>20</v>
      </c>
      <c r="CB248" s="2">
        <v>16.399999999999999</v>
      </c>
      <c r="CC248" s="2">
        <v>20.399999999999999</v>
      </c>
      <c r="CD248" s="1" t="s">
        <v>98</v>
      </c>
      <c r="CE248" s="11">
        <v>2.25</v>
      </c>
      <c r="CF248" s="1" t="s">
        <v>98</v>
      </c>
      <c r="CG248" s="4">
        <f>Beams!$B$11/F248</f>
        <v>3469.1358024691358</v>
      </c>
      <c r="CH248" s="4">
        <f>Beams!$B$9/AO248</f>
        <v>4339.7683397683404</v>
      </c>
      <c r="CI248" s="4">
        <f>Beams!$C$9/AS248</f>
        <v>9773.9130434782619</v>
      </c>
      <c r="CJ248" s="4">
        <f>1.5*Beams!$B$8/(L248*T248)</f>
        <v>9843.8184206685164</v>
      </c>
      <c r="CK248" s="45">
        <f xml:space="preserve"> 1.5*Beams!$C$8/((G248-T248)*Q248)</f>
        <v>11307.088726443564</v>
      </c>
      <c r="CL248" s="4">
        <f>Beams!$B$12*T248/AX248</f>
        <v>32719.178082191782</v>
      </c>
      <c r="CM248" s="4">
        <f>Beams!$B$12*Q248/AX248</f>
        <v>20016.438356164384</v>
      </c>
      <c r="CN248" s="4">
        <f t="shared" si="6"/>
        <v>61737.278743123396</v>
      </c>
      <c r="CO248" s="4">
        <f t="shared" si="7"/>
        <v>43527.917937660291</v>
      </c>
      <c r="CP248" s="4"/>
      <c r="CQ248" s="3">
        <f>MIN(Beams!$B$21:$B$22)/MAX(CN248:CP248)-1</f>
        <v>-0.67604662195727738</v>
      </c>
    </row>
    <row r="249" spans="1:95" x14ac:dyDescent="0.55000000000000004">
      <c r="A249" s="1" t="s">
        <v>680</v>
      </c>
      <c r="B249" s="1" t="s">
        <v>926</v>
      </c>
      <c r="C249" s="1" t="s">
        <v>926</v>
      </c>
      <c r="D249" s="1" t="s">
        <v>100</v>
      </c>
      <c r="E249" s="3">
        <v>9.5</v>
      </c>
      <c r="F249" s="3">
        <v>2.79</v>
      </c>
      <c r="G249" s="3">
        <v>6.08</v>
      </c>
      <c r="H249" s="11">
        <v>6</v>
      </c>
      <c r="I249" s="1" t="s">
        <v>98</v>
      </c>
      <c r="J249" s="1" t="s">
        <v>98</v>
      </c>
      <c r="K249" s="1" t="s">
        <v>98</v>
      </c>
      <c r="L249" s="3">
        <v>4.01</v>
      </c>
      <c r="M249" s="11">
        <v>4</v>
      </c>
      <c r="N249" s="11" t="s">
        <v>98</v>
      </c>
      <c r="O249" s="1" t="s">
        <v>98</v>
      </c>
      <c r="P249" s="1" t="s">
        <v>98</v>
      </c>
      <c r="Q249" s="14">
        <v>0.23499999999999999</v>
      </c>
      <c r="R249" s="11">
        <v>0.25</v>
      </c>
      <c r="S249" s="13">
        <v>0.125</v>
      </c>
      <c r="T249" s="14">
        <v>0.35</v>
      </c>
      <c r="U249" s="13">
        <v>0.375</v>
      </c>
      <c r="V249" s="1" t="s">
        <v>98</v>
      </c>
      <c r="W249" s="1" t="s">
        <v>98</v>
      </c>
      <c r="X249" s="1" t="s">
        <v>98</v>
      </c>
      <c r="Y249" s="14">
        <v>0.65</v>
      </c>
      <c r="Z249" s="13">
        <v>0.875</v>
      </c>
      <c r="AA249" s="13" t="s">
        <v>98</v>
      </c>
      <c r="AB249" s="1" t="s">
        <v>98</v>
      </c>
      <c r="AC249" s="3">
        <v>1.65</v>
      </c>
      <c r="AD249" s="1" t="s">
        <v>98</v>
      </c>
      <c r="AE249" s="1" t="s">
        <v>98</v>
      </c>
      <c r="AF249" s="14">
        <v>0.34799999999999998</v>
      </c>
      <c r="AG249" s="3">
        <v>5.72</v>
      </c>
      <c r="AH249" s="1" t="s">
        <v>98</v>
      </c>
      <c r="AI249" s="1" t="s">
        <v>98</v>
      </c>
      <c r="AJ249" s="1" t="s">
        <v>98</v>
      </c>
      <c r="AK249" s="1" t="s">
        <v>98</v>
      </c>
      <c r="AL249" s="2">
        <v>25.9</v>
      </c>
      <c r="AM249" s="2">
        <v>10.1</v>
      </c>
      <c r="AN249" s="3">
        <v>4.1100000000000003</v>
      </c>
      <c r="AO249" s="3">
        <v>2.2799999999999998</v>
      </c>
      <c r="AP249" s="3">
        <v>1.9</v>
      </c>
      <c r="AQ249" s="3">
        <v>1.88</v>
      </c>
      <c r="AR249" s="3">
        <v>1.49</v>
      </c>
      <c r="AS249" s="14">
        <v>0.93899999999999995</v>
      </c>
      <c r="AT249" s="14">
        <v>0.82099999999999995</v>
      </c>
      <c r="AU249" s="1" t="s">
        <v>98</v>
      </c>
      <c r="AV249" s="1" t="s">
        <v>98</v>
      </c>
      <c r="AW249" s="1" t="s">
        <v>98</v>
      </c>
      <c r="AX249" s="15">
        <v>8.9899999999999994E-2</v>
      </c>
      <c r="AY249" s="15">
        <v>9.3399999999999997E-2</v>
      </c>
      <c r="AZ249" s="1" t="s">
        <v>98</v>
      </c>
      <c r="BA249" s="1" t="s">
        <v>98</v>
      </c>
      <c r="BB249" s="1" t="s">
        <v>98</v>
      </c>
      <c r="BC249" s="1" t="s">
        <v>98</v>
      </c>
      <c r="BD249" s="1" t="s">
        <v>98</v>
      </c>
      <c r="BE249" s="1" t="s">
        <v>98</v>
      </c>
      <c r="BF249" s="1" t="s">
        <v>98</v>
      </c>
      <c r="BG249" s="3">
        <v>2.54</v>
      </c>
      <c r="BH249" s="14">
        <v>0.66500000000000004</v>
      </c>
      <c r="BI249" s="1" t="s">
        <v>98</v>
      </c>
      <c r="BJ249" s="4" t="s">
        <v>98</v>
      </c>
      <c r="BK249" s="4" t="s">
        <v>98</v>
      </c>
      <c r="BL249" s="4" t="s">
        <v>98</v>
      </c>
      <c r="BM249" s="4" t="s">
        <v>98</v>
      </c>
      <c r="BN249" s="4" t="s">
        <v>98</v>
      </c>
      <c r="BO249" s="4" t="s">
        <v>98</v>
      </c>
      <c r="BP249" s="4" t="s">
        <v>98</v>
      </c>
      <c r="BQ249" s="4" t="s">
        <v>98</v>
      </c>
      <c r="BR249" s="4" t="s">
        <v>98</v>
      </c>
      <c r="BS249" s="4" t="s">
        <v>98</v>
      </c>
      <c r="BT249" s="4" t="s">
        <v>98</v>
      </c>
      <c r="BU249" s="4" t="s">
        <v>98</v>
      </c>
      <c r="BV249" s="4" t="s">
        <v>98</v>
      </c>
      <c r="BW249" s="35" t="s">
        <v>98</v>
      </c>
      <c r="BX249" s="35" t="s">
        <v>98</v>
      </c>
      <c r="BY249" s="2">
        <v>15.8</v>
      </c>
      <c r="BZ249" s="1" t="s">
        <v>98</v>
      </c>
      <c r="CA249" s="2">
        <v>19.8</v>
      </c>
      <c r="CB249" s="2">
        <v>16.2</v>
      </c>
      <c r="CC249" s="2">
        <v>20.2</v>
      </c>
      <c r="CD249" s="1" t="s">
        <v>98</v>
      </c>
      <c r="CE249" s="11">
        <v>2.25</v>
      </c>
      <c r="CF249" s="1" t="s">
        <v>98</v>
      </c>
      <c r="CG249" s="4">
        <f>Beams!$B$11/F249</f>
        <v>4028.673835125448</v>
      </c>
      <c r="CH249" s="4">
        <f>Beams!$B$9/AO249</f>
        <v>4929.8245614035095</v>
      </c>
      <c r="CI249" s="4">
        <f>Beams!$C$9/AS249</f>
        <v>11970.181043663473</v>
      </c>
      <c r="CJ249" s="4">
        <f>1.5*Beams!$B$8/(L249*T249)</f>
        <v>12012.825080156754</v>
      </c>
      <c r="CK249" s="45">
        <f xml:space="preserve"> 1.5*Beams!$C$8/((G249-T249)*Q249)</f>
        <v>12520.886710482344</v>
      </c>
      <c r="CL249" s="4">
        <f>Beams!$B$12*T249/AX249</f>
        <v>43759.733036707454</v>
      </c>
      <c r="CM249" s="4">
        <f>Beams!$B$12*Q249/AX249</f>
        <v>29381.535038932147</v>
      </c>
      <c r="CN249" s="4">
        <f t="shared" si="6"/>
        <v>81336.807342441098</v>
      </c>
      <c r="CO249" s="4">
        <f t="shared" si="7"/>
        <v>59145.170883957435</v>
      </c>
      <c r="CP249" s="4"/>
      <c r="CQ249" s="3">
        <f>MIN(Beams!$B$21:$B$22)/MAX(CN249:CP249)-1</f>
        <v>-0.75410886345960482</v>
      </c>
    </row>
    <row r="250" spans="1:95" x14ac:dyDescent="0.55000000000000004">
      <c r="A250" s="1" t="s">
        <v>680</v>
      </c>
      <c r="B250" s="1" t="s">
        <v>927</v>
      </c>
      <c r="C250" s="1" t="s">
        <v>927</v>
      </c>
      <c r="D250" s="1" t="s">
        <v>100</v>
      </c>
      <c r="E250" s="3">
        <v>8</v>
      </c>
      <c r="F250" s="3">
        <v>2.36</v>
      </c>
      <c r="G250" s="3">
        <v>6</v>
      </c>
      <c r="H250" s="11">
        <v>6</v>
      </c>
      <c r="I250" s="1" t="s">
        <v>98</v>
      </c>
      <c r="J250" s="1" t="s">
        <v>98</v>
      </c>
      <c r="K250" s="1" t="s">
        <v>98</v>
      </c>
      <c r="L250" s="3">
        <v>3.99</v>
      </c>
      <c r="M250" s="11">
        <v>4</v>
      </c>
      <c r="N250" s="11" t="s">
        <v>98</v>
      </c>
      <c r="O250" s="1" t="s">
        <v>98</v>
      </c>
      <c r="P250" s="1" t="s">
        <v>98</v>
      </c>
      <c r="Q250" s="14">
        <v>0.22</v>
      </c>
      <c r="R250" s="11">
        <v>0.25</v>
      </c>
      <c r="S250" s="13">
        <v>0.125</v>
      </c>
      <c r="T250" s="14">
        <v>0.26500000000000001</v>
      </c>
      <c r="U250" s="13">
        <v>0.25</v>
      </c>
      <c r="V250" s="1" t="s">
        <v>98</v>
      </c>
      <c r="W250" s="1" t="s">
        <v>98</v>
      </c>
      <c r="X250" s="1" t="s">
        <v>98</v>
      </c>
      <c r="Y250" s="14">
        <v>0.56499999999999995</v>
      </c>
      <c r="Z250" s="13">
        <v>0.8125</v>
      </c>
      <c r="AA250" s="13" t="s">
        <v>98</v>
      </c>
      <c r="AB250" s="1" t="s">
        <v>98</v>
      </c>
      <c r="AC250" s="3">
        <v>1.74</v>
      </c>
      <c r="AD250" s="1" t="s">
        <v>98</v>
      </c>
      <c r="AE250" s="1" t="s">
        <v>98</v>
      </c>
      <c r="AF250" s="14">
        <v>0.63900000000000001</v>
      </c>
      <c r="AG250" s="3">
        <v>7.53</v>
      </c>
      <c r="AH250" s="1" t="s">
        <v>98</v>
      </c>
      <c r="AI250" s="1" t="s">
        <v>98</v>
      </c>
      <c r="AJ250" s="1" t="s">
        <v>98</v>
      </c>
      <c r="AK250" s="1" t="s">
        <v>98</v>
      </c>
      <c r="AL250" s="2">
        <v>27.3</v>
      </c>
      <c r="AM250" s="3">
        <v>8.6999999999999993</v>
      </c>
      <c r="AN250" s="3">
        <v>3.72</v>
      </c>
      <c r="AO250" s="3">
        <v>2.04</v>
      </c>
      <c r="AP250" s="3">
        <v>1.92</v>
      </c>
      <c r="AQ250" s="3">
        <v>1.41</v>
      </c>
      <c r="AR250" s="3">
        <v>1.1299999999999999</v>
      </c>
      <c r="AS250" s="14">
        <v>0.70599999999999996</v>
      </c>
      <c r="AT250" s="14">
        <v>0.77300000000000002</v>
      </c>
      <c r="AU250" s="1" t="s">
        <v>98</v>
      </c>
      <c r="AV250" s="1" t="s">
        <v>98</v>
      </c>
      <c r="AW250" s="1" t="s">
        <v>98</v>
      </c>
      <c r="AX250" s="15">
        <v>5.11E-2</v>
      </c>
      <c r="AY250" s="15">
        <v>6.7799999999999999E-2</v>
      </c>
      <c r="AZ250" s="1" t="s">
        <v>98</v>
      </c>
      <c r="BA250" s="1" t="s">
        <v>98</v>
      </c>
      <c r="BB250" s="1" t="s">
        <v>98</v>
      </c>
      <c r="BC250" s="1" t="s">
        <v>98</v>
      </c>
      <c r="BD250" s="1" t="s">
        <v>98</v>
      </c>
      <c r="BE250" s="1" t="s">
        <v>98</v>
      </c>
      <c r="BF250" s="1" t="s">
        <v>98</v>
      </c>
      <c r="BG250" s="3">
        <v>2.62</v>
      </c>
      <c r="BH250" s="14">
        <v>0.624</v>
      </c>
      <c r="BI250" s="1" t="s">
        <v>98</v>
      </c>
      <c r="BJ250" s="4" t="s">
        <v>98</v>
      </c>
      <c r="BK250" s="4" t="s">
        <v>98</v>
      </c>
      <c r="BL250" s="4" t="s">
        <v>98</v>
      </c>
      <c r="BM250" s="4" t="s">
        <v>98</v>
      </c>
      <c r="BN250" s="4" t="s">
        <v>98</v>
      </c>
      <c r="BO250" s="4" t="s">
        <v>98</v>
      </c>
      <c r="BP250" s="4" t="s">
        <v>98</v>
      </c>
      <c r="BQ250" s="4" t="s">
        <v>98</v>
      </c>
      <c r="BR250" s="4" t="s">
        <v>98</v>
      </c>
      <c r="BS250" s="4" t="s">
        <v>98</v>
      </c>
      <c r="BT250" s="4" t="s">
        <v>98</v>
      </c>
      <c r="BU250" s="4" t="s">
        <v>98</v>
      </c>
      <c r="BV250" s="4" t="s">
        <v>98</v>
      </c>
      <c r="BW250" s="35" t="s">
        <v>98</v>
      </c>
      <c r="BX250" s="35" t="s">
        <v>98</v>
      </c>
      <c r="BY250" s="2">
        <v>15.6</v>
      </c>
      <c r="BZ250" s="1" t="s">
        <v>98</v>
      </c>
      <c r="CA250" s="2">
        <v>19.600000000000001</v>
      </c>
      <c r="CB250" s="2">
        <v>16</v>
      </c>
      <c r="CC250" s="2">
        <v>20</v>
      </c>
      <c r="CD250" s="1" t="s">
        <v>98</v>
      </c>
      <c r="CE250" s="11">
        <v>2.25</v>
      </c>
      <c r="CF250" s="1" t="s">
        <v>98</v>
      </c>
      <c r="CG250" s="4">
        <f>Beams!$B$11/F250</f>
        <v>4762.7118644067796</v>
      </c>
      <c r="CH250" s="4">
        <f>Beams!$B$9/AO250</f>
        <v>5509.8039215686276</v>
      </c>
      <c r="CI250" s="4">
        <f>Beams!$C$9/AS250</f>
        <v>15920.679886685553</v>
      </c>
      <c r="CJ250" s="4">
        <f>1.5*Beams!$B$8/(L250*T250)</f>
        <v>15945.524187828061</v>
      </c>
      <c r="CK250" s="45">
        <f xml:space="preserve"> 1.5*Beams!$C$8/((G250-T250)*Q250)</f>
        <v>13362.923040342395</v>
      </c>
      <c r="CL250" s="4">
        <f>Beams!$B$12*T250/AX250</f>
        <v>58289.628180039144</v>
      </c>
      <c r="CM250" s="4">
        <f>Beams!$B$12*Q250/AX250</f>
        <v>48391.389432485325</v>
      </c>
      <c r="CN250" s="4">
        <f t="shared" si="6"/>
        <v>107897.65977314697</v>
      </c>
      <c r="CO250" s="4">
        <f t="shared" si="7"/>
        <v>90812.809392243798</v>
      </c>
      <c r="CP250" s="4"/>
      <c r="CQ250" s="3">
        <f>MIN(Beams!$B$21:$B$22)/MAX(CN250:CP250)-1</f>
        <v>-0.8146391678739866</v>
      </c>
    </row>
    <row r="251" spans="1:95" x14ac:dyDescent="0.55000000000000004">
      <c r="A251" s="1" t="s">
        <v>680</v>
      </c>
      <c r="B251" s="1" t="s">
        <v>928</v>
      </c>
      <c r="C251" s="1" t="s">
        <v>928</v>
      </c>
      <c r="D251" s="1" t="s">
        <v>100</v>
      </c>
      <c r="E251" s="3">
        <v>7</v>
      </c>
      <c r="F251" s="3">
        <v>2.08</v>
      </c>
      <c r="G251" s="3">
        <v>5.96</v>
      </c>
      <c r="H251" s="11">
        <v>5.875</v>
      </c>
      <c r="I251" s="1" t="s">
        <v>98</v>
      </c>
      <c r="J251" s="1" t="s">
        <v>98</v>
      </c>
      <c r="K251" s="1" t="s">
        <v>98</v>
      </c>
      <c r="L251" s="3">
        <v>3.97</v>
      </c>
      <c r="M251" s="11">
        <v>4</v>
      </c>
      <c r="N251" s="11" t="s">
        <v>98</v>
      </c>
      <c r="O251" s="1" t="s">
        <v>98</v>
      </c>
      <c r="P251" s="1" t="s">
        <v>98</v>
      </c>
      <c r="Q251" s="14">
        <v>0.2</v>
      </c>
      <c r="R251" s="11">
        <v>0.1875</v>
      </c>
      <c r="S251" s="13">
        <v>0.125</v>
      </c>
      <c r="T251" s="14">
        <v>0.22500000000000001</v>
      </c>
      <c r="U251" s="13">
        <v>0.25</v>
      </c>
      <c r="V251" s="1" t="s">
        <v>98</v>
      </c>
      <c r="W251" s="1" t="s">
        <v>98</v>
      </c>
      <c r="X251" s="1" t="s">
        <v>98</v>
      </c>
      <c r="Y251" s="14">
        <v>0.52500000000000002</v>
      </c>
      <c r="Z251" s="13">
        <v>0.75</v>
      </c>
      <c r="AA251" s="13" t="s">
        <v>98</v>
      </c>
      <c r="AB251" s="1" t="s">
        <v>98</v>
      </c>
      <c r="AC251" s="3">
        <v>1.76</v>
      </c>
      <c r="AD251" s="1" t="s">
        <v>98</v>
      </c>
      <c r="AE251" s="1" t="s">
        <v>98</v>
      </c>
      <c r="AF251" s="14">
        <v>0.76</v>
      </c>
      <c r="AG251" s="3">
        <v>8.82</v>
      </c>
      <c r="AH251" s="1" t="s">
        <v>98</v>
      </c>
      <c r="AI251" s="1" t="s">
        <v>98</v>
      </c>
      <c r="AJ251" s="1" t="s">
        <v>98</v>
      </c>
      <c r="AK251" s="1" t="s">
        <v>98</v>
      </c>
      <c r="AL251" s="2">
        <v>29.8</v>
      </c>
      <c r="AM251" s="3">
        <v>7.67</v>
      </c>
      <c r="AN251" s="3">
        <v>3.32</v>
      </c>
      <c r="AO251" s="3">
        <v>1.83</v>
      </c>
      <c r="AP251" s="3">
        <v>1.92</v>
      </c>
      <c r="AQ251" s="3">
        <v>1.18</v>
      </c>
      <c r="AR251" s="14">
        <v>0.94699999999999995</v>
      </c>
      <c r="AS251" s="14">
        <v>0.59299999999999997</v>
      </c>
      <c r="AT251" s="14">
        <v>0.753</v>
      </c>
      <c r="AU251" s="1" t="s">
        <v>98</v>
      </c>
      <c r="AV251" s="1" t="s">
        <v>98</v>
      </c>
      <c r="AW251" s="1" t="s">
        <v>98</v>
      </c>
      <c r="AX251" s="15">
        <v>3.5000000000000003E-2</v>
      </c>
      <c r="AY251" s="15">
        <v>4.9299999999999997E-2</v>
      </c>
      <c r="AZ251" s="1" t="s">
        <v>98</v>
      </c>
      <c r="BA251" s="1" t="s">
        <v>98</v>
      </c>
      <c r="BB251" s="1" t="s">
        <v>98</v>
      </c>
      <c r="BC251" s="1" t="s">
        <v>98</v>
      </c>
      <c r="BD251" s="1" t="s">
        <v>98</v>
      </c>
      <c r="BE251" s="1" t="s">
        <v>98</v>
      </c>
      <c r="BF251" s="1" t="s">
        <v>98</v>
      </c>
      <c r="BG251" s="3">
        <v>2.64</v>
      </c>
      <c r="BH251" s="14">
        <v>0.61099999999999999</v>
      </c>
      <c r="BI251" s="1" t="s">
        <v>98</v>
      </c>
      <c r="BJ251" s="4" t="s">
        <v>98</v>
      </c>
      <c r="BK251" s="4" t="s">
        <v>98</v>
      </c>
      <c r="BL251" s="4" t="s">
        <v>98</v>
      </c>
      <c r="BM251" s="4" t="s">
        <v>98</v>
      </c>
      <c r="BN251" s="4" t="s">
        <v>98</v>
      </c>
      <c r="BO251" s="4" t="s">
        <v>98</v>
      </c>
      <c r="BP251" s="4" t="s">
        <v>98</v>
      </c>
      <c r="BQ251" s="4" t="s">
        <v>98</v>
      </c>
      <c r="BR251" s="4" t="s">
        <v>98</v>
      </c>
      <c r="BS251" s="4" t="s">
        <v>98</v>
      </c>
      <c r="BT251" s="4" t="s">
        <v>98</v>
      </c>
      <c r="BU251" s="4" t="s">
        <v>98</v>
      </c>
      <c r="BV251" s="4" t="s">
        <v>98</v>
      </c>
      <c r="BW251" s="35" t="s">
        <v>98</v>
      </c>
      <c r="BX251" s="35" t="s">
        <v>98</v>
      </c>
      <c r="BY251" s="2">
        <v>15.5</v>
      </c>
      <c r="BZ251" s="1" t="s">
        <v>98</v>
      </c>
      <c r="CA251" s="2">
        <v>19.5</v>
      </c>
      <c r="CB251" s="2">
        <v>15.9</v>
      </c>
      <c r="CC251" s="2">
        <v>19.899999999999999</v>
      </c>
      <c r="CD251" s="1" t="s">
        <v>98</v>
      </c>
      <c r="CE251" s="11">
        <v>2.25</v>
      </c>
      <c r="CF251" s="1" t="s">
        <v>98</v>
      </c>
      <c r="CG251" s="4">
        <f>Beams!$B$11/F251</f>
        <v>5403.8461538461534</v>
      </c>
      <c r="CH251" s="4">
        <f>Beams!$B$9/AO251</f>
        <v>6142.0765027322404</v>
      </c>
      <c r="CI251" s="4">
        <f>Beams!$C$9/AS251</f>
        <v>18954.468802698146</v>
      </c>
      <c r="CJ251" s="4">
        <f>1.5*Beams!$B$8/(L251*T251)</f>
        <v>18874.895046179678</v>
      </c>
      <c r="CK251" s="45">
        <f xml:space="preserve"> 1.5*Beams!$C$8/((G251-T251)*Q251)</f>
        <v>14699.215344376635</v>
      </c>
      <c r="CL251" s="4">
        <f>Beams!$B$12*T251/AX251</f>
        <v>72257.142857142855</v>
      </c>
      <c r="CM251" s="4">
        <f>Beams!$B$12*Q251/AX251</f>
        <v>64228.57142857142</v>
      </c>
      <c r="CN251" s="4">
        <f t="shared" si="6"/>
        <v>132899.74774172695</v>
      </c>
      <c r="CO251" s="4">
        <f t="shared" si="7"/>
        <v>118128.75533779015</v>
      </c>
      <c r="CP251" s="4"/>
      <c r="CQ251" s="3">
        <f>MIN(Beams!$B$21:$B$22)/MAX(CN251:CP251)-1</f>
        <v>-0.84951062481422202</v>
      </c>
    </row>
    <row r="252" spans="1:95" x14ac:dyDescent="0.55000000000000004">
      <c r="A252" s="1" t="s">
        <v>680</v>
      </c>
      <c r="B252" s="1" t="s">
        <v>929</v>
      </c>
      <c r="C252" s="1" t="s">
        <v>929</v>
      </c>
      <c r="D252" s="1" t="s">
        <v>100</v>
      </c>
      <c r="E252" s="2">
        <v>56</v>
      </c>
      <c r="F252" s="2">
        <v>16.5</v>
      </c>
      <c r="G252" s="3">
        <v>5.68</v>
      </c>
      <c r="H252" s="11">
        <v>5.625</v>
      </c>
      <c r="I252" s="1" t="s">
        <v>98</v>
      </c>
      <c r="J252" s="1" t="s">
        <v>98</v>
      </c>
      <c r="K252" s="1" t="s">
        <v>98</v>
      </c>
      <c r="L252" s="2">
        <v>10.4</v>
      </c>
      <c r="M252" s="11">
        <v>10.375</v>
      </c>
      <c r="N252" s="11" t="s">
        <v>98</v>
      </c>
      <c r="O252" s="1" t="s">
        <v>98</v>
      </c>
      <c r="P252" s="1" t="s">
        <v>98</v>
      </c>
      <c r="Q252" s="14">
        <v>0.755</v>
      </c>
      <c r="R252" s="11">
        <v>0.75</v>
      </c>
      <c r="S252" s="13">
        <v>0.375</v>
      </c>
      <c r="T252" s="3">
        <v>1.25</v>
      </c>
      <c r="U252" s="13">
        <v>1.25</v>
      </c>
      <c r="V252" s="1" t="s">
        <v>98</v>
      </c>
      <c r="W252" s="1" t="s">
        <v>98</v>
      </c>
      <c r="X252" s="1" t="s">
        <v>98</v>
      </c>
      <c r="Y252" s="3">
        <v>1.75</v>
      </c>
      <c r="Z252" s="13">
        <v>1.9375</v>
      </c>
      <c r="AA252" s="13" t="s">
        <v>98</v>
      </c>
      <c r="AB252" s="1" t="s">
        <v>98</v>
      </c>
      <c r="AC252" s="3">
        <v>1.21</v>
      </c>
      <c r="AD252" s="1" t="s">
        <v>98</v>
      </c>
      <c r="AE252" s="1" t="s">
        <v>98</v>
      </c>
      <c r="AF252" s="14">
        <v>0.79100000000000004</v>
      </c>
      <c r="AG252" s="3">
        <v>4.17</v>
      </c>
      <c r="AH252" s="1" t="s">
        <v>98</v>
      </c>
      <c r="AI252" s="1" t="s">
        <v>98</v>
      </c>
      <c r="AJ252" s="1" t="s">
        <v>98</v>
      </c>
      <c r="AK252" s="1" t="s">
        <v>98</v>
      </c>
      <c r="AL252" s="3">
        <v>7.52</v>
      </c>
      <c r="AM252" s="2">
        <v>28.6</v>
      </c>
      <c r="AN252" s="2">
        <v>13.4</v>
      </c>
      <c r="AO252" s="3">
        <v>6.4</v>
      </c>
      <c r="AP252" s="3">
        <v>1.32</v>
      </c>
      <c r="AQ252" s="1">
        <v>118</v>
      </c>
      <c r="AR252" s="2">
        <v>34.6</v>
      </c>
      <c r="AS252" s="2">
        <v>22.6</v>
      </c>
      <c r="AT252" s="3">
        <v>2.67</v>
      </c>
      <c r="AU252" s="1" t="s">
        <v>98</v>
      </c>
      <c r="AV252" s="1" t="s">
        <v>98</v>
      </c>
      <c r="AW252" s="1" t="s">
        <v>98</v>
      </c>
      <c r="AX252" s="3">
        <v>7.5</v>
      </c>
      <c r="AY252" s="2">
        <v>16.899999999999999</v>
      </c>
      <c r="AZ252" s="1" t="s">
        <v>98</v>
      </c>
      <c r="BA252" s="1" t="s">
        <v>98</v>
      </c>
      <c r="BB252" s="1" t="s">
        <v>98</v>
      </c>
      <c r="BC252" s="1" t="s">
        <v>98</v>
      </c>
      <c r="BD252" s="1" t="s">
        <v>98</v>
      </c>
      <c r="BE252" s="1" t="s">
        <v>98</v>
      </c>
      <c r="BF252" s="1" t="s">
        <v>98</v>
      </c>
      <c r="BG252" s="3">
        <v>3.04</v>
      </c>
      <c r="BH252" s="14">
        <v>0.96299999999999997</v>
      </c>
      <c r="BI252" s="1" t="s">
        <v>98</v>
      </c>
      <c r="BJ252" s="4" t="s">
        <v>98</v>
      </c>
      <c r="BK252" s="4" t="s">
        <v>98</v>
      </c>
      <c r="BL252" s="4" t="s">
        <v>98</v>
      </c>
      <c r="BM252" s="4" t="s">
        <v>98</v>
      </c>
      <c r="BN252" s="4" t="s">
        <v>98</v>
      </c>
      <c r="BO252" s="4" t="s">
        <v>98</v>
      </c>
      <c r="BP252" s="4" t="s">
        <v>98</v>
      </c>
      <c r="BQ252" s="4" t="s">
        <v>98</v>
      </c>
      <c r="BR252" s="4" t="s">
        <v>98</v>
      </c>
      <c r="BS252" s="4" t="s">
        <v>98</v>
      </c>
      <c r="BT252" s="4" t="s">
        <v>98</v>
      </c>
      <c r="BU252" s="4" t="s">
        <v>98</v>
      </c>
      <c r="BV252" s="4" t="s">
        <v>98</v>
      </c>
      <c r="BW252" s="35" t="s">
        <v>98</v>
      </c>
      <c r="BX252" s="35" t="s">
        <v>98</v>
      </c>
      <c r="BY252" s="2">
        <v>21.2</v>
      </c>
      <c r="BZ252" s="1" t="s">
        <v>98</v>
      </c>
      <c r="CA252" s="2">
        <v>31.6</v>
      </c>
      <c r="CB252" s="2">
        <v>21.8</v>
      </c>
      <c r="CC252" s="2">
        <v>32.200000000000003</v>
      </c>
      <c r="CD252" s="1" t="s">
        <v>98</v>
      </c>
      <c r="CE252" s="11">
        <v>5.5</v>
      </c>
      <c r="CF252" s="1" t="s">
        <v>98</v>
      </c>
      <c r="CG252" s="4">
        <f>Beams!$B$11/F252</f>
        <v>681.21212121212125</v>
      </c>
      <c r="CH252" s="4">
        <f>Beams!$B$9/AO252</f>
        <v>1756.25</v>
      </c>
      <c r="CI252" s="4">
        <f>Beams!$C$9/AS252</f>
        <v>497.3451327433628</v>
      </c>
      <c r="CJ252" s="4">
        <f>1.5*Beams!$B$8/(L252*T252)</f>
        <v>1296.9230769230769</v>
      </c>
      <c r="CK252" s="45">
        <f xml:space="preserve"> 1.5*Beams!$C$8/((G252-T252)*Q252)</f>
        <v>5040.8861913802648</v>
      </c>
      <c r="CL252" s="4">
        <f>Beams!$B$12*T252/AX252</f>
        <v>1873.3333333333333</v>
      </c>
      <c r="CM252" s="4">
        <f>Beams!$B$12*Q252/AX252</f>
        <v>1131.4933333333333</v>
      </c>
      <c r="CN252" s="4">
        <f t="shared" si="6"/>
        <v>4918.0540210097251</v>
      </c>
      <c r="CO252" s="4">
        <f t="shared" si="7"/>
        <v>9417.2992886149568</v>
      </c>
      <c r="CP252" s="4"/>
      <c r="CQ252" s="3">
        <f>MIN(Beams!$B$21:$B$22)/MAX(CN252:CP252)-1</f>
        <v>1.1237511293900364</v>
      </c>
    </row>
    <row r="253" spans="1:95" x14ac:dyDescent="0.55000000000000004">
      <c r="A253" s="1" t="s">
        <v>680</v>
      </c>
      <c r="B253" s="1" t="s">
        <v>930</v>
      </c>
      <c r="C253" s="1" t="s">
        <v>930</v>
      </c>
      <c r="D253" s="1" t="s">
        <v>100</v>
      </c>
      <c r="E253" s="2">
        <v>50</v>
      </c>
      <c r="F253" s="2">
        <v>14.7</v>
      </c>
      <c r="G253" s="3">
        <v>5.55</v>
      </c>
      <c r="H253" s="11">
        <v>5.5</v>
      </c>
      <c r="I253" s="1" t="s">
        <v>98</v>
      </c>
      <c r="J253" s="1" t="s">
        <v>98</v>
      </c>
      <c r="K253" s="1" t="s">
        <v>98</v>
      </c>
      <c r="L253" s="2">
        <v>10.3</v>
      </c>
      <c r="M253" s="11">
        <v>10.375</v>
      </c>
      <c r="N253" s="11" t="s">
        <v>98</v>
      </c>
      <c r="O253" s="1" t="s">
        <v>98</v>
      </c>
      <c r="P253" s="1" t="s">
        <v>98</v>
      </c>
      <c r="Q253" s="14">
        <v>0.68</v>
      </c>
      <c r="R253" s="11">
        <v>0.6875</v>
      </c>
      <c r="S253" s="13">
        <v>0.375</v>
      </c>
      <c r="T253" s="3">
        <v>1.1200000000000001</v>
      </c>
      <c r="U253" s="13">
        <v>1.125</v>
      </c>
      <c r="V253" s="1" t="s">
        <v>98</v>
      </c>
      <c r="W253" s="1" t="s">
        <v>98</v>
      </c>
      <c r="X253" s="1" t="s">
        <v>98</v>
      </c>
      <c r="Y253" s="3">
        <v>1.62</v>
      </c>
      <c r="Z253" s="13">
        <v>1.8125</v>
      </c>
      <c r="AA253" s="13" t="s">
        <v>98</v>
      </c>
      <c r="AB253" s="1" t="s">
        <v>98</v>
      </c>
      <c r="AC253" s="3">
        <v>1.1299999999999999</v>
      </c>
      <c r="AD253" s="1" t="s">
        <v>98</v>
      </c>
      <c r="AE253" s="1" t="s">
        <v>98</v>
      </c>
      <c r="AF253" s="14">
        <v>0.71099999999999997</v>
      </c>
      <c r="AG253" s="3">
        <v>4.62</v>
      </c>
      <c r="AH253" s="1" t="s">
        <v>98</v>
      </c>
      <c r="AI253" s="1" t="s">
        <v>98</v>
      </c>
      <c r="AJ253" s="1" t="s">
        <v>98</v>
      </c>
      <c r="AK253" s="1" t="s">
        <v>98</v>
      </c>
      <c r="AL253" s="3">
        <v>8.16</v>
      </c>
      <c r="AM253" s="2">
        <v>24.5</v>
      </c>
      <c r="AN253" s="2">
        <v>11.4</v>
      </c>
      <c r="AO253" s="3">
        <v>5.56</v>
      </c>
      <c r="AP253" s="3">
        <v>1.29</v>
      </c>
      <c r="AQ253" s="1">
        <v>103</v>
      </c>
      <c r="AR253" s="2">
        <v>30.5</v>
      </c>
      <c r="AS253" s="2">
        <v>20</v>
      </c>
      <c r="AT253" s="3">
        <v>2.65</v>
      </c>
      <c r="AU253" s="1" t="s">
        <v>98</v>
      </c>
      <c r="AV253" s="1" t="s">
        <v>98</v>
      </c>
      <c r="AW253" s="1" t="s">
        <v>98</v>
      </c>
      <c r="AX253" s="3">
        <v>5.41</v>
      </c>
      <c r="AY253" s="2">
        <v>11.9</v>
      </c>
      <c r="AZ253" s="1" t="s">
        <v>98</v>
      </c>
      <c r="BA253" s="1" t="s">
        <v>98</v>
      </c>
      <c r="BB253" s="1" t="s">
        <v>98</v>
      </c>
      <c r="BC253" s="1" t="s">
        <v>98</v>
      </c>
      <c r="BD253" s="1" t="s">
        <v>98</v>
      </c>
      <c r="BE253" s="1" t="s">
        <v>98</v>
      </c>
      <c r="BF253" s="1" t="s">
        <v>98</v>
      </c>
      <c r="BG253" s="3">
        <v>3</v>
      </c>
      <c r="BH253" s="14">
        <v>0.96399999999999997</v>
      </c>
      <c r="BI253" s="1" t="s">
        <v>98</v>
      </c>
      <c r="BJ253" s="4" t="s">
        <v>98</v>
      </c>
      <c r="BK253" s="4" t="s">
        <v>98</v>
      </c>
      <c r="BL253" s="4" t="s">
        <v>98</v>
      </c>
      <c r="BM253" s="4" t="s">
        <v>98</v>
      </c>
      <c r="BN253" s="4" t="s">
        <v>98</v>
      </c>
      <c r="BO253" s="4" t="s">
        <v>98</v>
      </c>
      <c r="BP253" s="4" t="s">
        <v>98</v>
      </c>
      <c r="BQ253" s="4" t="s">
        <v>98</v>
      </c>
      <c r="BR253" s="4" t="s">
        <v>98</v>
      </c>
      <c r="BS253" s="4" t="s">
        <v>98</v>
      </c>
      <c r="BT253" s="4" t="s">
        <v>98</v>
      </c>
      <c r="BU253" s="4" t="s">
        <v>98</v>
      </c>
      <c r="BV253" s="4" t="s">
        <v>98</v>
      </c>
      <c r="BW253" s="35" t="s">
        <v>98</v>
      </c>
      <c r="BX253" s="35" t="s">
        <v>98</v>
      </c>
      <c r="BY253" s="2">
        <v>20.9</v>
      </c>
      <c r="BZ253" s="1" t="s">
        <v>98</v>
      </c>
      <c r="CA253" s="2">
        <v>31.2</v>
      </c>
      <c r="CB253" s="2">
        <v>21.400000000000002</v>
      </c>
      <c r="CC253" s="1">
        <v>31.7</v>
      </c>
      <c r="CD253" s="1" t="s">
        <v>98</v>
      </c>
      <c r="CE253" s="11">
        <v>5.5</v>
      </c>
      <c r="CF253" s="1" t="s">
        <v>98</v>
      </c>
      <c r="CG253" s="4">
        <f>Beams!$B$11/F253</f>
        <v>764.62585034013614</v>
      </c>
      <c r="CH253" s="4">
        <f>Beams!$B$9/AO253</f>
        <v>2021.5827338129498</v>
      </c>
      <c r="CI253" s="4">
        <f>Beams!$C$9/AS253</f>
        <v>562</v>
      </c>
      <c r="CJ253" s="4">
        <f>1.5*Beams!$B$8/(L253*T253)</f>
        <v>1461.5117891816919</v>
      </c>
      <c r="CK253" s="45">
        <f xml:space="preserve"> 1.5*Beams!$C$8/((G253-T253)*Q253)</f>
        <v>5596.8662860177928</v>
      </c>
      <c r="CL253" s="4">
        <f>Beams!$B$12*T253/AX253</f>
        <v>2326.9500924214417</v>
      </c>
      <c r="CM253" s="4">
        <f>Beams!$B$12*Q253/AX253</f>
        <v>1412.7911275415897</v>
      </c>
      <c r="CN253" s="4">
        <f t="shared" si="6"/>
        <v>5819.161541889699</v>
      </c>
      <c r="CO253" s="4">
        <f t="shared" si="7"/>
        <v>10543.869010181459</v>
      </c>
      <c r="CP253" s="4"/>
      <c r="CQ253" s="3">
        <f>MIN(Beams!$B$21:$B$22)/MAX(CN253:CP253)-1</f>
        <v>0.8968369182780469</v>
      </c>
    </row>
    <row r="254" spans="1:95" x14ac:dyDescent="0.55000000000000004">
      <c r="A254" s="1" t="s">
        <v>680</v>
      </c>
      <c r="B254" s="1" t="s">
        <v>931</v>
      </c>
      <c r="C254" s="1" t="s">
        <v>931</v>
      </c>
      <c r="D254" s="1" t="s">
        <v>100</v>
      </c>
      <c r="E254" s="2">
        <v>44</v>
      </c>
      <c r="F254" s="2">
        <v>13</v>
      </c>
      <c r="G254" s="3">
        <v>5.42</v>
      </c>
      <c r="H254" s="11">
        <v>5.375</v>
      </c>
      <c r="I254" s="1" t="s">
        <v>98</v>
      </c>
      <c r="J254" s="1" t="s">
        <v>98</v>
      </c>
      <c r="K254" s="1" t="s">
        <v>98</v>
      </c>
      <c r="L254" s="2">
        <v>10.3</v>
      </c>
      <c r="M254" s="11">
        <v>10.25</v>
      </c>
      <c r="N254" s="11" t="s">
        <v>98</v>
      </c>
      <c r="O254" s="1" t="s">
        <v>98</v>
      </c>
      <c r="P254" s="1" t="s">
        <v>98</v>
      </c>
      <c r="Q254" s="14">
        <v>0.60499999999999998</v>
      </c>
      <c r="R254" s="11">
        <v>0.625</v>
      </c>
      <c r="S254" s="13">
        <v>0.3125</v>
      </c>
      <c r="T254" s="14">
        <v>0.99</v>
      </c>
      <c r="U254" s="13">
        <v>1</v>
      </c>
      <c r="V254" s="1" t="s">
        <v>98</v>
      </c>
      <c r="W254" s="1" t="s">
        <v>98</v>
      </c>
      <c r="X254" s="1" t="s">
        <v>98</v>
      </c>
      <c r="Y254" s="3">
        <v>1.49</v>
      </c>
      <c r="Z254" s="13">
        <v>1.6875</v>
      </c>
      <c r="AA254" s="13" t="s">
        <v>98</v>
      </c>
      <c r="AB254" s="1" t="s">
        <v>98</v>
      </c>
      <c r="AC254" s="3">
        <v>1.06</v>
      </c>
      <c r="AD254" s="1" t="s">
        <v>98</v>
      </c>
      <c r="AE254" s="1" t="s">
        <v>98</v>
      </c>
      <c r="AF254" s="14">
        <v>0.63100000000000001</v>
      </c>
      <c r="AG254" s="3">
        <v>5.18</v>
      </c>
      <c r="AH254" s="1" t="s">
        <v>98</v>
      </c>
      <c r="AI254" s="1" t="s">
        <v>98</v>
      </c>
      <c r="AJ254" s="1" t="s">
        <v>98</v>
      </c>
      <c r="AK254" s="1" t="s">
        <v>98</v>
      </c>
      <c r="AL254" s="3">
        <v>8.9600000000000009</v>
      </c>
      <c r="AM254" s="2">
        <v>20.8</v>
      </c>
      <c r="AN254" s="3">
        <v>9.65</v>
      </c>
      <c r="AO254" s="3">
        <v>4.7699999999999996</v>
      </c>
      <c r="AP254" s="3">
        <v>1.27</v>
      </c>
      <c r="AQ254" s="2">
        <v>89.3</v>
      </c>
      <c r="AR254" s="2">
        <v>26.5</v>
      </c>
      <c r="AS254" s="2">
        <v>17.399999999999999</v>
      </c>
      <c r="AT254" s="3">
        <v>2.63</v>
      </c>
      <c r="AU254" s="1" t="s">
        <v>98</v>
      </c>
      <c r="AV254" s="1" t="s">
        <v>98</v>
      </c>
      <c r="AW254" s="1" t="s">
        <v>98</v>
      </c>
      <c r="AX254" s="3">
        <v>3.75</v>
      </c>
      <c r="AY254" s="3">
        <v>8.02</v>
      </c>
      <c r="AZ254" s="1" t="s">
        <v>98</v>
      </c>
      <c r="BA254" s="1" t="s">
        <v>98</v>
      </c>
      <c r="BB254" s="1" t="s">
        <v>98</v>
      </c>
      <c r="BC254" s="1" t="s">
        <v>98</v>
      </c>
      <c r="BD254" s="1" t="s">
        <v>98</v>
      </c>
      <c r="BE254" s="1" t="s">
        <v>98</v>
      </c>
      <c r="BF254" s="1" t="s">
        <v>98</v>
      </c>
      <c r="BG254" s="3">
        <v>2.97</v>
      </c>
      <c r="BH254" s="14">
        <v>0.96399999999999997</v>
      </c>
      <c r="BI254" s="1" t="s">
        <v>98</v>
      </c>
      <c r="BJ254" s="4" t="s">
        <v>98</v>
      </c>
      <c r="BK254" s="4" t="s">
        <v>98</v>
      </c>
      <c r="BL254" s="4" t="s">
        <v>98</v>
      </c>
      <c r="BM254" s="4" t="s">
        <v>98</v>
      </c>
      <c r="BN254" s="4" t="s">
        <v>98</v>
      </c>
      <c r="BO254" s="4" t="s">
        <v>98</v>
      </c>
      <c r="BP254" s="4" t="s">
        <v>98</v>
      </c>
      <c r="BQ254" s="4" t="s">
        <v>98</v>
      </c>
      <c r="BR254" s="4" t="s">
        <v>98</v>
      </c>
      <c r="BS254" s="4" t="s">
        <v>98</v>
      </c>
      <c r="BT254" s="4" t="s">
        <v>98</v>
      </c>
      <c r="BU254" s="4" t="s">
        <v>98</v>
      </c>
      <c r="BV254" s="4" t="s">
        <v>98</v>
      </c>
      <c r="BW254" s="35" t="s">
        <v>98</v>
      </c>
      <c r="BX254" s="35" t="s">
        <v>98</v>
      </c>
      <c r="BY254" s="2">
        <v>20.6</v>
      </c>
      <c r="BZ254" s="1" t="s">
        <v>98</v>
      </c>
      <c r="CA254" s="2">
        <v>30.9</v>
      </c>
      <c r="CB254" s="2">
        <v>21.1</v>
      </c>
      <c r="CC254" s="2">
        <v>31.4</v>
      </c>
      <c r="CD254" s="1" t="s">
        <v>98</v>
      </c>
      <c r="CE254" s="11">
        <v>5.5</v>
      </c>
      <c r="CF254" s="1" t="s">
        <v>98</v>
      </c>
      <c r="CG254" s="4">
        <f>Beams!$B$11/F254</f>
        <v>864.61538461538464</v>
      </c>
      <c r="CH254" s="4">
        <f>Beams!$B$9/AO254</f>
        <v>2356.3941299790358</v>
      </c>
      <c r="CI254" s="4">
        <f>Beams!$C$9/AS254</f>
        <v>645.97701149425291</v>
      </c>
      <c r="CJ254" s="4">
        <f>1.5*Beams!$B$8/(L254*T254)</f>
        <v>1653.4274786701969</v>
      </c>
      <c r="CK254" s="45">
        <f xml:space="preserve"> 1.5*Beams!$C$8/((G254-T254)*Q254)</f>
        <v>6290.6926851109083</v>
      </c>
      <c r="CL254" s="4">
        <f>Beams!$B$12*T254/AX254</f>
        <v>2967.36</v>
      </c>
      <c r="CM254" s="4">
        <f>Beams!$B$12*Q254/AX254</f>
        <v>1813.3866666666665</v>
      </c>
      <c r="CN254" s="4">
        <f t="shared" si="6"/>
        <v>7040.6482786328988</v>
      </c>
      <c r="CO254" s="4">
        <f t="shared" si="7"/>
        <v>11980.698718230433</v>
      </c>
      <c r="CP254" s="4"/>
      <c r="CQ254" s="3">
        <f>MIN(Beams!$B$21:$B$22)/MAX(CN254:CP254)-1</f>
        <v>0.66935171899173085</v>
      </c>
    </row>
    <row r="255" spans="1:95" x14ac:dyDescent="0.55000000000000004">
      <c r="A255" s="1" t="s">
        <v>680</v>
      </c>
      <c r="B255" s="1" t="s">
        <v>932</v>
      </c>
      <c r="C255" s="1" t="s">
        <v>932</v>
      </c>
      <c r="D255" s="1" t="s">
        <v>100</v>
      </c>
      <c r="E255" s="2">
        <v>38.5</v>
      </c>
      <c r="F255" s="2">
        <v>11.3</v>
      </c>
      <c r="G255" s="3">
        <v>5.3</v>
      </c>
      <c r="H255" s="11">
        <v>5.25</v>
      </c>
      <c r="I255" s="1" t="s">
        <v>98</v>
      </c>
      <c r="J255" s="1" t="s">
        <v>98</v>
      </c>
      <c r="K255" s="1" t="s">
        <v>98</v>
      </c>
      <c r="L255" s="2">
        <v>10.199999999999999</v>
      </c>
      <c r="M255" s="11">
        <v>10.25</v>
      </c>
      <c r="N255" s="11" t="s">
        <v>98</v>
      </c>
      <c r="O255" s="1" t="s">
        <v>98</v>
      </c>
      <c r="P255" s="1" t="s">
        <v>98</v>
      </c>
      <c r="Q255" s="14">
        <v>0.53</v>
      </c>
      <c r="R255" s="11">
        <v>0.5</v>
      </c>
      <c r="S255" s="13">
        <v>0.25</v>
      </c>
      <c r="T255" s="14">
        <v>0.87</v>
      </c>
      <c r="U255" s="13">
        <v>0.875</v>
      </c>
      <c r="V255" s="1" t="s">
        <v>98</v>
      </c>
      <c r="W255" s="1" t="s">
        <v>98</v>
      </c>
      <c r="X255" s="1" t="s">
        <v>98</v>
      </c>
      <c r="Y255" s="3">
        <v>1.37</v>
      </c>
      <c r="Z255" s="13">
        <v>1.5625</v>
      </c>
      <c r="AA255" s="13" t="s">
        <v>98</v>
      </c>
      <c r="AB255" s="1" t="s">
        <v>98</v>
      </c>
      <c r="AC255" s="14">
        <v>0.99</v>
      </c>
      <c r="AD255" s="1" t="s">
        <v>98</v>
      </c>
      <c r="AE255" s="1" t="s">
        <v>98</v>
      </c>
      <c r="AF255" s="14">
        <v>0.55500000000000005</v>
      </c>
      <c r="AG255" s="3">
        <v>5.86</v>
      </c>
      <c r="AH255" s="1" t="s">
        <v>98</v>
      </c>
      <c r="AI255" s="1" t="s">
        <v>98</v>
      </c>
      <c r="AJ255" s="1" t="s">
        <v>98</v>
      </c>
      <c r="AK255" s="1" t="s">
        <v>98</v>
      </c>
      <c r="AL255" s="2">
        <v>10</v>
      </c>
      <c r="AM255" s="2">
        <v>17.399999999999999</v>
      </c>
      <c r="AN255" s="3">
        <v>8.06</v>
      </c>
      <c r="AO255" s="3">
        <v>4.05</v>
      </c>
      <c r="AP255" s="3">
        <v>1.24</v>
      </c>
      <c r="AQ255" s="2">
        <v>76.8</v>
      </c>
      <c r="AR255" s="2">
        <v>22.9</v>
      </c>
      <c r="AS255" s="2">
        <v>15.1</v>
      </c>
      <c r="AT255" s="3">
        <v>2.6</v>
      </c>
      <c r="AU255" s="1" t="s">
        <v>98</v>
      </c>
      <c r="AV255" s="1" t="s">
        <v>98</v>
      </c>
      <c r="AW255" s="1" t="s">
        <v>98</v>
      </c>
      <c r="AX255" s="3">
        <v>2.5499999999999998</v>
      </c>
      <c r="AY255" s="3">
        <v>5.31</v>
      </c>
      <c r="AZ255" s="1" t="s">
        <v>98</v>
      </c>
      <c r="BA255" s="1" t="s">
        <v>98</v>
      </c>
      <c r="BB255" s="1" t="s">
        <v>98</v>
      </c>
      <c r="BC255" s="1" t="s">
        <v>98</v>
      </c>
      <c r="BD255" s="1" t="s">
        <v>98</v>
      </c>
      <c r="BE255" s="1" t="s">
        <v>98</v>
      </c>
      <c r="BF255" s="1" t="s">
        <v>98</v>
      </c>
      <c r="BG255" s="3">
        <v>2.94</v>
      </c>
      <c r="BH255" s="14">
        <v>0.96399999999999997</v>
      </c>
      <c r="BI255" s="1" t="s">
        <v>98</v>
      </c>
      <c r="BJ255" s="4" t="s">
        <v>98</v>
      </c>
      <c r="BK255" s="4" t="s">
        <v>98</v>
      </c>
      <c r="BL255" s="4" t="s">
        <v>98</v>
      </c>
      <c r="BM255" s="4" t="s">
        <v>98</v>
      </c>
      <c r="BN255" s="4" t="s">
        <v>98</v>
      </c>
      <c r="BO255" s="4" t="s">
        <v>98</v>
      </c>
      <c r="BP255" s="4" t="s">
        <v>98</v>
      </c>
      <c r="BQ255" s="4" t="s">
        <v>98</v>
      </c>
      <c r="BR255" s="4" t="s">
        <v>98</v>
      </c>
      <c r="BS255" s="4" t="s">
        <v>98</v>
      </c>
      <c r="BT255" s="4" t="s">
        <v>98</v>
      </c>
      <c r="BU255" s="4" t="s">
        <v>98</v>
      </c>
      <c r="BV255" s="4" t="s">
        <v>98</v>
      </c>
      <c r="BW255" s="35" t="s">
        <v>98</v>
      </c>
      <c r="BX255" s="35" t="s">
        <v>98</v>
      </c>
      <c r="BY255" s="2">
        <v>20.3</v>
      </c>
      <c r="BZ255" s="1" t="s">
        <v>98</v>
      </c>
      <c r="CA255" s="2">
        <v>30.5</v>
      </c>
      <c r="CB255" s="2">
        <v>20.8</v>
      </c>
      <c r="CC255" s="2">
        <v>31</v>
      </c>
      <c r="CD255" s="1" t="s">
        <v>98</v>
      </c>
      <c r="CE255" s="11">
        <v>5.5</v>
      </c>
      <c r="CF255" s="1" t="s">
        <v>98</v>
      </c>
      <c r="CG255" s="4">
        <f>Beams!$B$11/F255</f>
        <v>994.69026548672559</v>
      </c>
      <c r="CH255" s="4">
        <f>Beams!$B$9/AO255</f>
        <v>2775.3086419753085</v>
      </c>
      <c r="CI255" s="4">
        <f>Beams!$C$9/AS255</f>
        <v>744.37086092715231</v>
      </c>
      <c r="CJ255" s="4">
        <f>1.5*Beams!$B$8/(L255*T255)</f>
        <v>1899.9323867478029</v>
      </c>
      <c r="CK255" s="45">
        <f xml:space="preserve"> 1.5*Beams!$C$8/((G255-T255)*Q255)</f>
        <v>7180.8850462115079</v>
      </c>
      <c r="CL255" s="4">
        <f>Beams!$B$12*T255/AX255</f>
        <v>3834.8235294117649</v>
      </c>
      <c r="CM255" s="4">
        <f>Beams!$B$12*Q255/AX255</f>
        <v>2336.1568627450984</v>
      </c>
      <c r="CN255" s="4">
        <f t="shared" si="6"/>
        <v>8679.0770323563866</v>
      </c>
      <c r="CO255" s="4">
        <f t="shared" si="7"/>
        <v>13836.464548739012</v>
      </c>
      <c r="CP255" s="4"/>
      <c r="CQ255" s="3">
        <f>MIN(Beams!$B$21:$B$22)/MAX(CN255:CP255)-1</f>
        <v>0.44545594935396293</v>
      </c>
    </row>
    <row r="256" spans="1:95" x14ac:dyDescent="0.55000000000000004">
      <c r="A256" s="1" t="s">
        <v>680</v>
      </c>
      <c r="B256" s="1" t="s">
        <v>933</v>
      </c>
      <c r="C256" s="1" t="s">
        <v>933</v>
      </c>
      <c r="D256" s="1" t="s">
        <v>100</v>
      </c>
      <c r="E256" s="2">
        <v>34</v>
      </c>
      <c r="F256" s="2">
        <v>10</v>
      </c>
      <c r="G256" s="3">
        <v>5.2</v>
      </c>
      <c r="H256" s="11">
        <v>5.125</v>
      </c>
      <c r="I256" s="1" t="s">
        <v>98</v>
      </c>
      <c r="J256" s="1" t="s">
        <v>98</v>
      </c>
      <c r="K256" s="1" t="s">
        <v>98</v>
      </c>
      <c r="L256" s="2">
        <v>10.1</v>
      </c>
      <c r="M256" s="11">
        <v>10.125</v>
      </c>
      <c r="N256" s="11" t="s">
        <v>98</v>
      </c>
      <c r="O256" s="1" t="s">
        <v>98</v>
      </c>
      <c r="P256" s="1" t="s">
        <v>98</v>
      </c>
      <c r="Q256" s="14">
        <v>0.47</v>
      </c>
      <c r="R256" s="11">
        <v>0.5</v>
      </c>
      <c r="S256" s="13">
        <v>0.25</v>
      </c>
      <c r="T256" s="14">
        <v>0.77</v>
      </c>
      <c r="U256" s="13">
        <v>0.75</v>
      </c>
      <c r="V256" s="1" t="s">
        <v>98</v>
      </c>
      <c r="W256" s="1" t="s">
        <v>98</v>
      </c>
      <c r="X256" s="1" t="s">
        <v>98</v>
      </c>
      <c r="Y256" s="3">
        <v>1.27</v>
      </c>
      <c r="Z256" s="13">
        <v>1.4375</v>
      </c>
      <c r="AA256" s="13" t="s">
        <v>98</v>
      </c>
      <c r="AB256" s="1" t="s">
        <v>98</v>
      </c>
      <c r="AC256" s="14">
        <v>0.93200000000000005</v>
      </c>
      <c r="AD256" s="1" t="s">
        <v>98</v>
      </c>
      <c r="AE256" s="1" t="s">
        <v>98</v>
      </c>
      <c r="AF256" s="14">
        <v>0.49299999999999999</v>
      </c>
      <c r="AG256" s="3">
        <v>6.58</v>
      </c>
      <c r="AH256" s="1" t="s">
        <v>98</v>
      </c>
      <c r="AI256" s="1" t="s">
        <v>98</v>
      </c>
      <c r="AJ256" s="1" t="s">
        <v>98</v>
      </c>
      <c r="AK256" s="1" t="s">
        <v>98</v>
      </c>
      <c r="AL256" s="2">
        <v>11.1</v>
      </c>
      <c r="AM256" s="2">
        <v>14.9</v>
      </c>
      <c r="AN256" s="3">
        <v>6.85</v>
      </c>
      <c r="AO256" s="3">
        <v>3.49</v>
      </c>
      <c r="AP256" s="3">
        <v>1.22</v>
      </c>
      <c r="AQ256" s="2">
        <v>66.7</v>
      </c>
      <c r="AR256" s="2">
        <v>20</v>
      </c>
      <c r="AS256" s="2">
        <v>13.2</v>
      </c>
      <c r="AT256" s="3">
        <v>2.58</v>
      </c>
      <c r="AU256" s="1" t="s">
        <v>98</v>
      </c>
      <c r="AV256" s="1" t="s">
        <v>98</v>
      </c>
      <c r="AW256" s="1" t="s">
        <v>98</v>
      </c>
      <c r="AX256" s="3">
        <v>1.78</v>
      </c>
      <c r="AY256" s="3">
        <v>3.62</v>
      </c>
      <c r="AZ256" s="1" t="s">
        <v>98</v>
      </c>
      <c r="BA256" s="1" t="s">
        <v>98</v>
      </c>
      <c r="BB256" s="1" t="s">
        <v>98</v>
      </c>
      <c r="BC256" s="1" t="s">
        <v>98</v>
      </c>
      <c r="BD256" s="1" t="s">
        <v>98</v>
      </c>
      <c r="BE256" s="1" t="s">
        <v>98</v>
      </c>
      <c r="BF256" s="1" t="s">
        <v>98</v>
      </c>
      <c r="BG256" s="3">
        <v>2.91</v>
      </c>
      <c r="BH256" s="14">
        <v>0.96499999999999997</v>
      </c>
      <c r="BI256" s="1" t="s">
        <v>98</v>
      </c>
      <c r="BJ256" s="4" t="s">
        <v>98</v>
      </c>
      <c r="BK256" s="4" t="s">
        <v>98</v>
      </c>
      <c r="BL256" s="4" t="s">
        <v>98</v>
      </c>
      <c r="BM256" s="4" t="s">
        <v>98</v>
      </c>
      <c r="BN256" s="4" t="s">
        <v>98</v>
      </c>
      <c r="BO256" s="4" t="s">
        <v>98</v>
      </c>
      <c r="BP256" s="4" t="s">
        <v>98</v>
      </c>
      <c r="BQ256" s="4" t="s">
        <v>98</v>
      </c>
      <c r="BR256" s="4" t="s">
        <v>98</v>
      </c>
      <c r="BS256" s="4" t="s">
        <v>98</v>
      </c>
      <c r="BT256" s="4" t="s">
        <v>98</v>
      </c>
      <c r="BU256" s="4" t="s">
        <v>98</v>
      </c>
      <c r="BV256" s="4" t="s">
        <v>98</v>
      </c>
      <c r="BW256" s="35" t="s">
        <v>98</v>
      </c>
      <c r="BX256" s="35" t="s">
        <v>98</v>
      </c>
      <c r="BY256" s="2">
        <v>20</v>
      </c>
      <c r="BZ256" s="1" t="s">
        <v>98</v>
      </c>
      <c r="CA256" s="2">
        <v>30.1</v>
      </c>
      <c r="CB256" s="2">
        <v>20.5</v>
      </c>
      <c r="CC256" s="1">
        <v>30.6</v>
      </c>
      <c r="CD256" s="1" t="s">
        <v>98</v>
      </c>
      <c r="CE256" s="11">
        <v>5.5</v>
      </c>
      <c r="CF256" s="1" t="s">
        <v>98</v>
      </c>
      <c r="CG256" s="4">
        <f>Beams!$B$11/F256</f>
        <v>1124</v>
      </c>
      <c r="CH256" s="4">
        <f>Beams!$B$9/AO256</f>
        <v>3220.6303724928366</v>
      </c>
      <c r="CI256" s="4">
        <f>Beams!$C$9/AS256</f>
        <v>851.51515151515162</v>
      </c>
      <c r="CJ256" s="4">
        <f>1.5*Beams!$B$8/(L256*T256)</f>
        <v>2167.9310788221678</v>
      </c>
      <c r="CK256" s="45">
        <f xml:space="preserve"> 1.5*Beams!$C$8/((G256-T256)*Q256)</f>
        <v>8097.5937755151062</v>
      </c>
      <c r="CL256" s="4">
        <f>Beams!$B$12*T256/AX256</f>
        <v>4862.2471910112363</v>
      </c>
      <c r="CM256" s="4">
        <f>Beams!$B$12*Q256/AX256</f>
        <v>2967.8651685393252</v>
      </c>
      <c r="CN256" s="4">
        <f t="shared" si="6"/>
        <v>10584.141298836073</v>
      </c>
      <c r="CO256" s="4">
        <f t="shared" si="7"/>
        <v>15815.741340270399</v>
      </c>
      <c r="CP256" s="4"/>
      <c r="CQ256" s="3">
        <f>MIN(Beams!$B$21:$B$22)/MAX(CN256:CP256)-1</f>
        <v>0.26456291676164101</v>
      </c>
    </row>
    <row r="257" spans="1:95" x14ac:dyDescent="0.55000000000000004">
      <c r="A257" s="1" t="s">
        <v>680</v>
      </c>
      <c r="B257" s="1" t="s">
        <v>934</v>
      </c>
      <c r="C257" s="1" t="s">
        <v>934</v>
      </c>
      <c r="D257" s="1" t="s">
        <v>100</v>
      </c>
      <c r="E257" s="2">
        <v>30</v>
      </c>
      <c r="F257" s="3">
        <v>8.84</v>
      </c>
      <c r="G257" s="3">
        <v>5.1100000000000003</v>
      </c>
      <c r="H257" s="11">
        <v>5</v>
      </c>
      <c r="I257" s="1" t="s">
        <v>98</v>
      </c>
      <c r="J257" s="1" t="s">
        <v>98</v>
      </c>
      <c r="K257" s="1" t="s">
        <v>98</v>
      </c>
      <c r="L257" s="2">
        <v>10.1</v>
      </c>
      <c r="M257" s="11">
        <v>10.125</v>
      </c>
      <c r="N257" s="11" t="s">
        <v>98</v>
      </c>
      <c r="O257" s="1" t="s">
        <v>98</v>
      </c>
      <c r="P257" s="1" t="s">
        <v>98</v>
      </c>
      <c r="Q257" s="14">
        <v>0.42</v>
      </c>
      <c r="R257" s="11">
        <v>0.4375</v>
      </c>
      <c r="S257" s="13">
        <v>0.25</v>
      </c>
      <c r="T257" s="14">
        <v>0.68</v>
      </c>
      <c r="U257" s="13">
        <v>0.6875</v>
      </c>
      <c r="V257" s="1" t="s">
        <v>98</v>
      </c>
      <c r="W257" s="1" t="s">
        <v>98</v>
      </c>
      <c r="X257" s="1" t="s">
        <v>98</v>
      </c>
      <c r="Y257" s="3">
        <v>1.18</v>
      </c>
      <c r="Z257" s="13">
        <v>1.375</v>
      </c>
      <c r="AA257" s="13" t="s">
        <v>98</v>
      </c>
      <c r="AB257" s="1" t="s">
        <v>98</v>
      </c>
      <c r="AC257" s="14">
        <v>0.88400000000000001</v>
      </c>
      <c r="AD257" s="1" t="s">
        <v>98</v>
      </c>
      <c r="AE257" s="1" t="s">
        <v>98</v>
      </c>
      <c r="AF257" s="14">
        <v>0.438</v>
      </c>
      <c r="AG257" s="3">
        <v>7.41</v>
      </c>
      <c r="AH257" s="1" t="s">
        <v>98</v>
      </c>
      <c r="AI257" s="1" t="s">
        <v>98</v>
      </c>
      <c r="AJ257" s="1" t="s">
        <v>98</v>
      </c>
      <c r="AK257" s="1" t="s">
        <v>98</v>
      </c>
      <c r="AL257" s="2">
        <v>12.2</v>
      </c>
      <c r="AM257" s="2">
        <v>12.9</v>
      </c>
      <c r="AN257" s="3">
        <v>5.87</v>
      </c>
      <c r="AO257" s="3">
        <v>3.04</v>
      </c>
      <c r="AP257" s="3">
        <v>1.21</v>
      </c>
      <c r="AQ257" s="2">
        <v>58.1</v>
      </c>
      <c r="AR257" s="2">
        <v>17.5</v>
      </c>
      <c r="AS257" s="2">
        <v>11.5</v>
      </c>
      <c r="AT257" s="3">
        <v>2.57</v>
      </c>
      <c r="AU257" s="1" t="s">
        <v>98</v>
      </c>
      <c r="AV257" s="1" t="s">
        <v>98</v>
      </c>
      <c r="AW257" s="1" t="s">
        <v>98</v>
      </c>
      <c r="AX257" s="3">
        <v>1.23</v>
      </c>
      <c r="AY257" s="3">
        <v>2.46</v>
      </c>
      <c r="AZ257" s="1" t="s">
        <v>98</v>
      </c>
      <c r="BA257" s="1" t="s">
        <v>98</v>
      </c>
      <c r="BB257" s="1" t="s">
        <v>98</v>
      </c>
      <c r="BC257" s="1" t="s">
        <v>98</v>
      </c>
      <c r="BD257" s="1" t="s">
        <v>98</v>
      </c>
      <c r="BE257" s="1" t="s">
        <v>98</v>
      </c>
      <c r="BF257" s="1" t="s">
        <v>98</v>
      </c>
      <c r="BG257" s="3">
        <v>2.89</v>
      </c>
      <c r="BH257" s="14">
        <v>0.96399999999999997</v>
      </c>
      <c r="BI257" s="1" t="s">
        <v>98</v>
      </c>
      <c r="BJ257" s="4" t="s">
        <v>98</v>
      </c>
      <c r="BK257" s="4" t="s">
        <v>98</v>
      </c>
      <c r="BL257" s="4" t="s">
        <v>98</v>
      </c>
      <c r="BM257" s="4" t="s">
        <v>98</v>
      </c>
      <c r="BN257" s="4" t="s">
        <v>98</v>
      </c>
      <c r="BO257" s="4" t="s">
        <v>98</v>
      </c>
      <c r="BP257" s="4" t="s">
        <v>98</v>
      </c>
      <c r="BQ257" s="4" t="s">
        <v>98</v>
      </c>
      <c r="BR257" s="4" t="s">
        <v>98</v>
      </c>
      <c r="BS257" s="4" t="s">
        <v>98</v>
      </c>
      <c r="BT257" s="4" t="s">
        <v>98</v>
      </c>
      <c r="BU257" s="4" t="s">
        <v>98</v>
      </c>
      <c r="BV257" s="4" t="s">
        <v>98</v>
      </c>
      <c r="BW257" s="35" t="s">
        <v>98</v>
      </c>
      <c r="BX257" s="35" t="s">
        <v>98</v>
      </c>
      <c r="BY257" s="2">
        <v>19.8</v>
      </c>
      <c r="BZ257" s="1" t="s">
        <v>98</v>
      </c>
      <c r="CA257" s="2">
        <v>29.9</v>
      </c>
      <c r="CB257" s="2">
        <v>20.3</v>
      </c>
      <c r="CC257" s="2">
        <v>30.4</v>
      </c>
      <c r="CD257" s="1" t="s">
        <v>98</v>
      </c>
      <c r="CE257" s="11">
        <v>5.5</v>
      </c>
      <c r="CF257" s="1" t="s">
        <v>98</v>
      </c>
      <c r="CG257" s="4">
        <f>Beams!$B$11/F257</f>
        <v>1271.4932126696833</v>
      </c>
      <c r="CH257" s="4">
        <f>Beams!$B$9/AO257</f>
        <v>3697.3684210526317</v>
      </c>
      <c r="CI257" s="4">
        <f>Beams!$C$9/AS257</f>
        <v>977.39130434782612</v>
      </c>
      <c r="CJ257" s="4">
        <f>1.5*Beams!$B$8/(L257*T257)</f>
        <v>2454.8631333721605</v>
      </c>
      <c r="CK257" s="45">
        <f xml:space="preserve"> 1.5*Beams!$C$8/((G257-T257)*Q257)</f>
        <v>9061.5930345049965</v>
      </c>
      <c r="CL257" s="4">
        <f>Beams!$B$12*T257/AX257</f>
        <v>6213.9837398373993</v>
      </c>
      <c r="CM257" s="4">
        <f>Beams!$B$12*Q257/AX257</f>
        <v>3838.0487804878053</v>
      </c>
      <c r="CN257" s="4">
        <f t="shared" si="6"/>
        <v>13010.678874338873</v>
      </c>
      <c r="CO257" s="4">
        <f t="shared" si="7"/>
        <v>18052.345672978012</v>
      </c>
      <c r="CP257" s="4"/>
      <c r="CQ257" s="3">
        <f>MIN(Beams!$B$21:$B$22)/MAX(CN257:CP257)-1</f>
        <v>0.10788926615433536</v>
      </c>
    </row>
    <row r="258" spans="1:95" x14ac:dyDescent="0.55000000000000004">
      <c r="A258" s="1" t="s">
        <v>680</v>
      </c>
      <c r="B258" s="1" t="s">
        <v>935</v>
      </c>
      <c r="C258" s="1" t="s">
        <v>935</v>
      </c>
      <c r="D258" s="1" t="s">
        <v>100</v>
      </c>
      <c r="E258" s="2">
        <v>27</v>
      </c>
      <c r="F258" s="3">
        <v>7.9</v>
      </c>
      <c r="G258" s="3">
        <v>5.05</v>
      </c>
      <c r="H258" s="11">
        <v>5</v>
      </c>
      <c r="I258" s="1" t="s">
        <v>98</v>
      </c>
      <c r="J258" s="1" t="s">
        <v>98</v>
      </c>
      <c r="K258" s="1" t="s">
        <v>98</v>
      </c>
      <c r="L258" s="2">
        <v>10</v>
      </c>
      <c r="M258" s="11">
        <v>10</v>
      </c>
      <c r="N258" s="11" t="s">
        <v>98</v>
      </c>
      <c r="O258" s="1" t="s">
        <v>98</v>
      </c>
      <c r="P258" s="1" t="s">
        <v>98</v>
      </c>
      <c r="Q258" s="14">
        <v>0.37</v>
      </c>
      <c r="R258" s="11">
        <v>0.375</v>
      </c>
      <c r="S258" s="13">
        <v>0.1875</v>
      </c>
      <c r="T258" s="14">
        <v>0.61499999999999999</v>
      </c>
      <c r="U258" s="13">
        <v>0.625</v>
      </c>
      <c r="V258" s="1" t="s">
        <v>98</v>
      </c>
      <c r="W258" s="1" t="s">
        <v>98</v>
      </c>
      <c r="X258" s="1" t="s">
        <v>98</v>
      </c>
      <c r="Y258" s="3">
        <v>1.1200000000000001</v>
      </c>
      <c r="Z258" s="13">
        <v>1.3125</v>
      </c>
      <c r="AA258" s="13" t="s">
        <v>98</v>
      </c>
      <c r="AB258" s="1" t="s">
        <v>98</v>
      </c>
      <c r="AC258" s="14">
        <v>0.83599999999999997</v>
      </c>
      <c r="AD258" s="1" t="s">
        <v>98</v>
      </c>
      <c r="AE258" s="1" t="s">
        <v>98</v>
      </c>
      <c r="AF258" s="14">
        <v>0.39500000000000002</v>
      </c>
      <c r="AG258" s="3">
        <v>8.15</v>
      </c>
      <c r="AH258" s="1" t="s">
        <v>98</v>
      </c>
      <c r="AI258" s="1" t="s">
        <v>98</v>
      </c>
      <c r="AJ258" s="1" t="s">
        <v>98</v>
      </c>
      <c r="AK258" s="1" t="s">
        <v>98</v>
      </c>
      <c r="AL258" s="2">
        <v>13.6</v>
      </c>
      <c r="AM258" s="2">
        <v>11.1</v>
      </c>
      <c r="AN258" s="3">
        <v>5.05</v>
      </c>
      <c r="AO258" s="3">
        <v>2.64</v>
      </c>
      <c r="AP258" s="3">
        <v>1.19</v>
      </c>
      <c r="AQ258" s="2">
        <v>51.7</v>
      </c>
      <c r="AR258" s="2">
        <v>15.6</v>
      </c>
      <c r="AS258" s="2">
        <v>10.3</v>
      </c>
      <c r="AT258" s="3">
        <v>2.56</v>
      </c>
      <c r="AU258" s="1" t="s">
        <v>98</v>
      </c>
      <c r="AV258" s="1" t="s">
        <v>98</v>
      </c>
      <c r="AW258" s="1" t="s">
        <v>98</v>
      </c>
      <c r="AX258" s="14">
        <v>0.90900000000000003</v>
      </c>
      <c r="AY258" s="3">
        <v>1.78</v>
      </c>
      <c r="AZ258" s="1" t="s">
        <v>98</v>
      </c>
      <c r="BA258" s="1" t="s">
        <v>98</v>
      </c>
      <c r="BB258" s="1" t="s">
        <v>98</v>
      </c>
      <c r="BC258" s="1" t="s">
        <v>98</v>
      </c>
      <c r="BD258" s="1" t="s">
        <v>98</v>
      </c>
      <c r="BE258" s="1" t="s">
        <v>98</v>
      </c>
      <c r="BF258" s="1" t="s">
        <v>98</v>
      </c>
      <c r="BG258" s="3">
        <v>2.87</v>
      </c>
      <c r="BH258" s="14">
        <v>0.96599999999999997</v>
      </c>
      <c r="BI258" s="1" t="s">
        <v>98</v>
      </c>
      <c r="BJ258" s="4" t="s">
        <v>98</v>
      </c>
      <c r="BK258" s="4" t="s">
        <v>98</v>
      </c>
      <c r="BL258" s="4" t="s">
        <v>98</v>
      </c>
      <c r="BM258" s="4" t="s">
        <v>98</v>
      </c>
      <c r="BN258" s="4" t="s">
        <v>98</v>
      </c>
      <c r="BO258" s="4" t="s">
        <v>98</v>
      </c>
      <c r="BP258" s="4" t="s">
        <v>98</v>
      </c>
      <c r="BQ258" s="4" t="s">
        <v>98</v>
      </c>
      <c r="BR258" s="4" t="s">
        <v>98</v>
      </c>
      <c r="BS258" s="4" t="s">
        <v>98</v>
      </c>
      <c r="BT258" s="4" t="s">
        <v>98</v>
      </c>
      <c r="BU258" s="4" t="s">
        <v>98</v>
      </c>
      <c r="BV258" s="4" t="s">
        <v>98</v>
      </c>
      <c r="BW258" s="35" t="s">
        <v>98</v>
      </c>
      <c r="BX258" s="35" t="s">
        <v>98</v>
      </c>
      <c r="BY258" s="2">
        <v>19.600000000000001</v>
      </c>
      <c r="BZ258" s="1" t="s">
        <v>98</v>
      </c>
      <c r="CA258" s="2">
        <v>29.6</v>
      </c>
      <c r="CB258" s="2">
        <v>20.100000000000001</v>
      </c>
      <c r="CC258" s="1">
        <v>30.1</v>
      </c>
      <c r="CD258" s="1" t="s">
        <v>98</v>
      </c>
      <c r="CE258" s="11">
        <v>5.5</v>
      </c>
      <c r="CF258" s="1" t="s">
        <v>98</v>
      </c>
      <c r="CG258" s="4">
        <f>Beams!$B$11/F258</f>
        <v>1422.7848101265822</v>
      </c>
      <c r="CH258" s="4">
        <f>Beams!$B$9/AO258</f>
        <v>4257.5757575757571</v>
      </c>
      <c r="CI258" s="4">
        <f>Beams!$C$9/AS258</f>
        <v>1091.2621359223301</v>
      </c>
      <c r="CJ258" s="4">
        <f>1.5*Beams!$B$8/(L258*T258)</f>
        <v>2741.4634146341464</v>
      </c>
      <c r="CK258" s="45">
        <f xml:space="preserve"> 1.5*Beams!$C$8/((G258-T258)*Q258)</f>
        <v>10274.536091897986</v>
      </c>
      <c r="CL258" s="4">
        <f>Beams!$B$12*T258/AX258</f>
        <v>7604.620462046204</v>
      </c>
      <c r="CM258" s="4">
        <f>Beams!$B$12*Q258/AX258</f>
        <v>4575.1375137513751</v>
      </c>
      <c r="CN258" s="4">
        <f t="shared" si="6"/>
        <v>15552.893496609981</v>
      </c>
      <c r="CO258" s="4">
        <f t="shared" si="7"/>
        <v>20623.986025029048</v>
      </c>
      <c r="CP258" s="4"/>
      <c r="CQ258" s="3">
        <f>MIN(Beams!$B$21:$B$22)/MAX(CN258:CP258)-1</f>
        <v>-3.0255355306766818E-2</v>
      </c>
    </row>
    <row r="259" spans="1:95" x14ac:dyDescent="0.55000000000000004">
      <c r="A259" s="1" t="s">
        <v>680</v>
      </c>
      <c r="B259" s="1" t="s">
        <v>936</v>
      </c>
      <c r="C259" s="1" t="s">
        <v>936</v>
      </c>
      <c r="D259" s="1" t="s">
        <v>100</v>
      </c>
      <c r="E259" s="2">
        <v>24.5</v>
      </c>
      <c r="F259" s="3">
        <v>7.21</v>
      </c>
      <c r="G259" s="3">
        <v>4.99</v>
      </c>
      <c r="H259" s="11">
        <v>4.875</v>
      </c>
      <c r="I259" s="1" t="s">
        <v>98</v>
      </c>
      <c r="J259" s="1" t="s">
        <v>98</v>
      </c>
      <c r="K259" s="1" t="s">
        <v>98</v>
      </c>
      <c r="L259" s="2">
        <v>10</v>
      </c>
      <c r="M259" s="11">
        <v>10</v>
      </c>
      <c r="N259" s="11" t="s">
        <v>98</v>
      </c>
      <c r="O259" s="1" t="s">
        <v>98</v>
      </c>
      <c r="P259" s="1" t="s">
        <v>98</v>
      </c>
      <c r="Q259" s="14">
        <v>0.34</v>
      </c>
      <c r="R259" s="11">
        <v>0.3125</v>
      </c>
      <c r="S259" s="13">
        <v>0.1875</v>
      </c>
      <c r="T259" s="14">
        <v>0.56000000000000005</v>
      </c>
      <c r="U259" s="13">
        <v>0.5625</v>
      </c>
      <c r="V259" s="1" t="s">
        <v>98</v>
      </c>
      <c r="W259" s="1" t="s">
        <v>98</v>
      </c>
      <c r="X259" s="1" t="s">
        <v>98</v>
      </c>
      <c r="Y259" s="3">
        <v>1.06</v>
      </c>
      <c r="Z259" s="13">
        <v>1.25</v>
      </c>
      <c r="AA259" s="13" t="s">
        <v>98</v>
      </c>
      <c r="AB259" s="1" t="s">
        <v>98</v>
      </c>
      <c r="AC259" s="14">
        <v>0.80700000000000005</v>
      </c>
      <c r="AD259" s="1" t="s">
        <v>98</v>
      </c>
      <c r="AE259" s="1" t="s">
        <v>98</v>
      </c>
      <c r="AF259" s="14">
        <v>0.36099999999999999</v>
      </c>
      <c r="AG259" s="3">
        <v>8.93</v>
      </c>
      <c r="AH259" s="1" t="s">
        <v>98</v>
      </c>
      <c r="AI259" s="1" t="s">
        <v>98</v>
      </c>
      <c r="AJ259" s="1" t="s">
        <v>98</v>
      </c>
      <c r="AK259" s="1" t="s">
        <v>98</v>
      </c>
      <c r="AL259" s="2">
        <v>14.7</v>
      </c>
      <c r="AM259" s="2">
        <v>10</v>
      </c>
      <c r="AN259" s="3">
        <v>4.5199999999999996</v>
      </c>
      <c r="AO259" s="3">
        <v>2.39</v>
      </c>
      <c r="AP259" s="3">
        <v>1.18</v>
      </c>
      <c r="AQ259" s="2">
        <v>46.7</v>
      </c>
      <c r="AR259" s="2">
        <v>14.1</v>
      </c>
      <c r="AS259" s="3">
        <v>9.34</v>
      </c>
      <c r="AT259" s="3">
        <v>2.54</v>
      </c>
      <c r="AU259" s="1" t="s">
        <v>98</v>
      </c>
      <c r="AV259" s="1" t="s">
        <v>98</v>
      </c>
      <c r="AW259" s="1" t="s">
        <v>98</v>
      </c>
      <c r="AX259" s="14">
        <v>0.69299999999999995</v>
      </c>
      <c r="AY259" s="3">
        <v>1.33</v>
      </c>
      <c r="AZ259" s="1" t="s">
        <v>98</v>
      </c>
      <c r="BA259" s="1" t="s">
        <v>98</v>
      </c>
      <c r="BB259" s="1" t="s">
        <v>98</v>
      </c>
      <c r="BC259" s="1" t="s">
        <v>98</v>
      </c>
      <c r="BD259" s="1" t="s">
        <v>98</v>
      </c>
      <c r="BE259" s="1" t="s">
        <v>98</v>
      </c>
      <c r="BF259" s="1" t="s">
        <v>98</v>
      </c>
      <c r="BG259" s="3">
        <v>2.85</v>
      </c>
      <c r="BH259" s="14">
        <v>0.96599999999999997</v>
      </c>
      <c r="BI259" s="1" t="s">
        <v>98</v>
      </c>
      <c r="BJ259" s="4" t="s">
        <v>98</v>
      </c>
      <c r="BK259" s="4" t="s">
        <v>98</v>
      </c>
      <c r="BL259" s="4" t="s">
        <v>98</v>
      </c>
      <c r="BM259" s="4" t="s">
        <v>98</v>
      </c>
      <c r="BN259" s="4" t="s">
        <v>98</v>
      </c>
      <c r="BO259" s="4" t="s">
        <v>98</v>
      </c>
      <c r="BP259" s="4" t="s">
        <v>98</v>
      </c>
      <c r="BQ259" s="4" t="s">
        <v>98</v>
      </c>
      <c r="BR259" s="4" t="s">
        <v>98</v>
      </c>
      <c r="BS259" s="4" t="s">
        <v>98</v>
      </c>
      <c r="BT259" s="4" t="s">
        <v>98</v>
      </c>
      <c r="BU259" s="4" t="s">
        <v>98</v>
      </c>
      <c r="BV259" s="4" t="s">
        <v>98</v>
      </c>
      <c r="BW259" s="35" t="s">
        <v>98</v>
      </c>
      <c r="BX259" s="35" t="s">
        <v>98</v>
      </c>
      <c r="BY259" s="2">
        <v>19.5</v>
      </c>
      <c r="BZ259" s="1" t="s">
        <v>98</v>
      </c>
      <c r="CA259" s="2">
        <v>29.5</v>
      </c>
      <c r="CB259" s="2">
        <v>20</v>
      </c>
      <c r="CC259" s="2">
        <v>30</v>
      </c>
      <c r="CD259" s="1" t="s">
        <v>98</v>
      </c>
      <c r="CE259" s="11">
        <v>5.5</v>
      </c>
      <c r="CF259" s="1" t="s">
        <v>98</v>
      </c>
      <c r="CG259" s="4">
        <f>Beams!$B$11/F259</f>
        <v>1558.9459084604716</v>
      </c>
      <c r="CH259" s="4">
        <f>Beams!$B$9/AO259</f>
        <v>4702.928870292887</v>
      </c>
      <c r="CI259" s="4">
        <f>Beams!$C$9/AS259</f>
        <v>1203.4261241970021</v>
      </c>
      <c r="CJ259" s="4">
        <f>1.5*Beams!$B$8/(L259*T259)</f>
        <v>3010.7142857142853</v>
      </c>
      <c r="CK259" s="45">
        <f xml:space="preserve"> 1.5*Beams!$C$8/((G259-T259)*Q259)</f>
        <v>11193.732572035586</v>
      </c>
      <c r="CL259" s="4">
        <f>Beams!$B$12*T259/AX259</f>
        <v>9082.8282828282845</v>
      </c>
      <c r="CM259" s="4">
        <f>Beams!$B$12*Q259/AX259</f>
        <v>5514.5743145743154</v>
      </c>
      <c r="CN259" s="4">
        <f t="shared" si="6"/>
        <v>18177.382318371365</v>
      </c>
      <c r="CO259" s="4">
        <f t="shared" si="7"/>
        <v>22866.159578451978</v>
      </c>
      <c r="CP259" s="4"/>
      <c r="CQ259" s="3">
        <f>MIN(Beams!$B$21:$B$22)/MAX(CN259:CP259)-1</f>
        <v>-0.12534503525257101</v>
      </c>
    </row>
    <row r="260" spans="1:95" x14ac:dyDescent="0.55000000000000004">
      <c r="A260" s="1" t="s">
        <v>680</v>
      </c>
      <c r="B260" s="1" t="s">
        <v>937</v>
      </c>
      <c r="C260" s="1" t="s">
        <v>937</v>
      </c>
      <c r="D260" s="1" t="s">
        <v>100</v>
      </c>
      <c r="E260" s="2">
        <v>22.5</v>
      </c>
      <c r="F260" s="3">
        <v>6.63</v>
      </c>
      <c r="G260" s="3">
        <v>5.05</v>
      </c>
      <c r="H260" s="11">
        <v>5</v>
      </c>
      <c r="I260" s="1" t="s">
        <v>98</v>
      </c>
      <c r="J260" s="1" t="s">
        <v>98</v>
      </c>
      <c r="K260" s="1" t="s">
        <v>98</v>
      </c>
      <c r="L260" s="3">
        <v>8.02</v>
      </c>
      <c r="M260" s="11">
        <v>8</v>
      </c>
      <c r="N260" s="11" t="s">
        <v>98</v>
      </c>
      <c r="O260" s="1" t="s">
        <v>98</v>
      </c>
      <c r="P260" s="1" t="s">
        <v>98</v>
      </c>
      <c r="Q260" s="14">
        <v>0.35</v>
      </c>
      <c r="R260" s="11">
        <v>0.375</v>
      </c>
      <c r="S260" s="13">
        <v>0.1875</v>
      </c>
      <c r="T260" s="14">
        <v>0.62</v>
      </c>
      <c r="U260" s="13">
        <v>0.625</v>
      </c>
      <c r="V260" s="1" t="s">
        <v>98</v>
      </c>
      <c r="W260" s="1" t="s">
        <v>98</v>
      </c>
      <c r="X260" s="1" t="s">
        <v>98</v>
      </c>
      <c r="Y260" s="3">
        <v>1.1200000000000001</v>
      </c>
      <c r="Z260" s="13">
        <v>1.3125</v>
      </c>
      <c r="AA260" s="13" t="s">
        <v>98</v>
      </c>
      <c r="AB260" s="1" t="s">
        <v>98</v>
      </c>
      <c r="AC260" s="14">
        <v>0.90700000000000003</v>
      </c>
      <c r="AD260" s="1" t="s">
        <v>98</v>
      </c>
      <c r="AE260" s="1" t="s">
        <v>98</v>
      </c>
      <c r="AF260" s="14">
        <v>0.41299999999999998</v>
      </c>
      <c r="AG260" s="3">
        <v>6.47</v>
      </c>
      <c r="AH260" s="1" t="s">
        <v>98</v>
      </c>
      <c r="AI260" s="1" t="s">
        <v>98</v>
      </c>
      <c r="AJ260" s="1" t="s">
        <v>98</v>
      </c>
      <c r="AK260" s="1" t="s">
        <v>98</v>
      </c>
      <c r="AL260" s="2">
        <v>14.4</v>
      </c>
      <c r="AM260" s="2">
        <v>10.199999999999999</v>
      </c>
      <c r="AN260" s="3">
        <v>4.6500000000000004</v>
      </c>
      <c r="AO260" s="3">
        <v>2.4700000000000002</v>
      </c>
      <c r="AP260" s="3">
        <v>1.24</v>
      </c>
      <c r="AQ260" s="2">
        <v>26.7</v>
      </c>
      <c r="AR260" s="2">
        <v>10.1</v>
      </c>
      <c r="AS260" s="3">
        <v>6.65</v>
      </c>
      <c r="AT260" s="3">
        <v>2.0099999999999998</v>
      </c>
      <c r="AU260" s="1" t="s">
        <v>98</v>
      </c>
      <c r="AV260" s="1" t="s">
        <v>98</v>
      </c>
      <c r="AW260" s="1" t="s">
        <v>98</v>
      </c>
      <c r="AX260" s="14">
        <v>0.753</v>
      </c>
      <c r="AY260" s="14">
        <v>0.98099999999999998</v>
      </c>
      <c r="AZ260" s="1" t="s">
        <v>98</v>
      </c>
      <c r="BA260" s="1" t="s">
        <v>98</v>
      </c>
      <c r="BB260" s="1" t="s">
        <v>98</v>
      </c>
      <c r="BC260" s="1" t="s">
        <v>98</v>
      </c>
      <c r="BD260" s="1" t="s">
        <v>98</v>
      </c>
      <c r="BE260" s="1" t="s">
        <v>98</v>
      </c>
      <c r="BF260" s="1" t="s">
        <v>98</v>
      </c>
      <c r="BG260" s="3">
        <v>2.4300000000000002</v>
      </c>
      <c r="BH260" s="14">
        <v>0.94</v>
      </c>
      <c r="BI260" s="1" t="s">
        <v>98</v>
      </c>
      <c r="BJ260" s="4" t="s">
        <v>98</v>
      </c>
      <c r="BK260" s="4" t="s">
        <v>98</v>
      </c>
      <c r="BL260" s="4" t="s">
        <v>98</v>
      </c>
      <c r="BM260" s="4" t="s">
        <v>98</v>
      </c>
      <c r="BN260" s="4" t="s">
        <v>98</v>
      </c>
      <c r="BO260" s="4" t="s">
        <v>98</v>
      </c>
      <c r="BP260" s="4" t="s">
        <v>98</v>
      </c>
      <c r="BQ260" s="4" t="s">
        <v>98</v>
      </c>
      <c r="BR260" s="4" t="s">
        <v>98</v>
      </c>
      <c r="BS260" s="4" t="s">
        <v>98</v>
      </c>
      <c r="BT260" s="4" t="s">
        <v>98</v>
      </c>
      <c r="BU260" s="4" t="s">
        <v>98</v>
      </c>
      <c r="BV260" s="4" t="s">
        <v>98</v>
      </c>
      <c r="BW260" s="35" t="s">
        <v>98</v>
      </c>
      <c r="BX260" s="35" t="s">
        <v>98</v>
      </c>
      <c r="BY260" s="2">
        <v>17.600000000000001</v>
      </c>
      <c r="BZ260" s="1" t="s">
        <v>98</v>
      </c>
      <c r="CA260" s="2">
        <v>25.6</v>
      </c>
      <c r="CB260" s="2">
        <v>18.100000000000001</v>
      </c>
      <c r="CC260" s="2">
        <v>26.1</v>
      </c>
      <c r="CD260" s="1" t="s">
        <v>98</v>
      </c>
      <c r="CE260" s="11">
        <v>5.5</v>
      </c>
      <c r="CF260" s="1" t="s">
        <v>98</v>
      </c>
      <c r="CG260" s="4">
        <f>Beams!$B$11/F260</f>
        <v>1695.3242835595777</v>
      </c>
      <c r="CH260" s="4">
        <f>Beams!$B$9/AO260</f>
        <v>4550.6072874493921</v>
      </c>
      <c r="CI260" s="4">
        <f>Beams!$C$9/AS260</f>
        <v>1690.2255639097743</v>
      </c>
      <c r="CJ260" s="4">
        <f>1.5*Beams!$B$8/(L260*T260)</f>
        <v>3390.7167564958577</v>
      </c>
      <c r="CK260" s="45">
        <f xml:space="preserve"> 1.5*Beams!$C$8/((G260-T260)*Q260)</f>
        <v>10873.911641405999</v>
      </c>
      <c r="CL260" s="4">
        <f>Beams!$B$12*T260/AX260</f>
        <v>9254.7144754316068</v>
      </c>
      <c r="CM260" s="4">
        <f>Beams!$B$12*Q260/AX260</f>
        <v>5224.435590969455</v>
      </c>
      <c r="CN260" s="4">
        <f t="shared" si="6"/>
        <v>18826.11724450257</v>
      </c>
      <c r="CO260" s="4">
        <f t="shared" si="7"/>
        <v>22351.568959650271</v>
      </c>
      <c r="CP260" s="4"/>
      <c r="CQ260" s="3">
        <f>MIN(Beams!$B$21:$B$22)/MAX(CN260:CP260)-1</f>
        <v>-0.10520822783829598</v>
      </c>
    </row>
    <row r="261" spans="1:95" x14ac:dyDescent="0.55000000000000004">
      <c r="A261" s="1" t="s">
        <v>680</v>
      </c>
      <c r="B261" s="1" t="s">
        <v>938</v>
      </c>
      <c r="C261" s="1" t="s">
        <v>938</v>
      </c>
      <c r="D261" s="1" t="s">
        <v>100</v>
      </c>
      <c r="E261" s="2">
        <v>19.5</v>
      </c>
      <c r="F261" s="3">
        <v>5.73</v>
      </c>
      <c r="G261" s="3">
        <v>4.96</v>
      </c>
      <c r="H261" s="11">
        <v>4.875</v>
      </c>
      <c r="I261" s="1" t="s">
        <v>98</v>
      </c>
      <c r="J261" s="1" t="s">
        <v>98</v>
      </c>
      <c r="K261" s="1" t="s">
        <v>98</v>
      </c>
      <c r="L261" s="3">
        <v>7.99</v>
      </c>
      <c r="M261" s="11">
        <v>8</v>
      </c>
      <c r="N261" s="11" t="s">
        <v>98</v>
      </c>
      <c r="O261" s="1" t="s">
        <v>98</v>
      </c>
      <c r="P261" s="1" t="s">
        <v>98</v>
      </c>
      <c r="Q261" s="14">
        <v>0.315</v>
      </c>
      <c r="R261" s="11">
        <v>0.3125</v>
      </c>
      <c r="S261" s="13">
        <v>0.1875</v>
      </c>
      <c r="T261" s="14">
        <v>0.53</v>
      </c>
      <c r="U261" s="13">
        <v>0.5</v>
      </c>
      <c r="V261" s="1" t="s">
        <v>98</v>
      </c>
      <c r="W261" s="1" t="s">
        <v>98</v>
      </c>
      <c r="X261" s="1" t="s">
        <v>98</v>
      </c>
      <c r="Y261" s="3">
        <v>1.03</v>
      </c>
      <c r="Z261" s="13">
        <v>1.1875</v>
      </c>
      <c r="AA261" s="13" t="s">
        <v>98</v>
      </c>
      <c r="AB261" s="1" t="s">
        <v>98</v>
      </c>
      <c r="AC261" s="14">
        <v>0.876</v>
      </c>
      <c r="AD261" s="1" t="s">
        <v>98</v>
      </c>
      <c r="AE261" s="1" t="s">
        <v>98</v>
      </c>
      <c r="AF261" s="14">
        <v>0.35899999999999999</v>
      </c>
      <c r="AG261" s="3">
        <v>7.53</v>
      </c>
      <c r="AH261" s="1" t="s">
        <v>98</v>
      </c>
      <c r="AI261" s="1" t="s">
        <v>98</v>
      </c>
      <c r="AJ261" s="1" t="s">
        <v>98</v>
      </c>
      <c r="AK261" s="1" t="s">
        <v>98</v>
      </c>
      <c r="AL261" s="2">
        <v>15.7</v>
      </c>
      <c r="AM261" s="3">
        <v>8.84</v>
      </c>
      <c r="AN261" s="3">
        <v>3.99</v>
      </c>
      <c r="AO261" s="3">
        <v>2.16</v>
      </c>
      <c r="AP261" s="3">
        <v>1.24</v>
      </c>
      <c r="AQ261" s="2">
        <v>22.5</v>
      </c>
      <c r="AR261" s="3">
        <v>8.57</v>
      </c>
      <c r="AS261" s="3">
        <v>5.64</v>
      </c>
      <c r="AT261" s="3">
        <v>1.98</v>
      </c>
      <c r="AU261" s="1" t="s">
        <v>98</v>
      </c>
      <c r="AV261" s="1" t="s">
        <v>98</v>
      </c>
      <c r="AW261" s="1" t="s">
        <v>98</v>
      </c>
      <c r="AX261" s="14">
        <v>0.48699999999999999</v>
      </c>
      <c r="AY261" s="14">
        <v>0.61599999999999999</v>
      </c>
      <c r="AZ261" s="1" t="s">
        <v>98</v>
      </c>
      <c r="BA261" s="1" t="s">
        <v>98</v>
      </c>
      <c r="BB261" s="1" t="s">
        <v>98</v>
      </c>
      <c r="BC261" s="1" t="s">
        <v>98</v>
      </c>
      <c r="BD261" s="1" t="s">
        <v>98</v>
      </c>
      <c r="BE261" s="1" t="s">
        <v>98</v>
      </c>
      <c r="BF261" s="1" t="s">
        <v>98</v>
      </c>
      <c r="BG261" s="3">
        <v>2.42</v>
      </c>
      <c r="BH261" s="14">
        <v>0.93600000000000005</v>
      </c>
      <c r="BI261" s="1" t="s">
        <v>98</v>
      </c>
      <c r="BJ261" s="4" t="s">
        <v>98</v>
      </c>
      <c r="BK261" s="4" t="s">
        <v>98</v>
      </c>
      <c r="BL261" s="4" t="s">
        <v>98</v>
      </c>
      <c r="BM261" s="4" t="s">
        <v>98</v>
      </c>
      <c r="BN261" s="4" t="s">
        <v>98</v>
      </c>
      <c r="BO261" s="4" t="s">
        <v>98</v>
      </c>
      <c r="BP261" s="4" t="s">
        <v>98</v>
      </c>
      <c r="BQ261" s="4" t="s">
        <v>98</v>
      </c>
      <c r="BR261" s="4" t="s">
        <v>98</v>
      </c>
      <c r="BS261" s="4" t="s">
        <v>98</v>
      </c>
      <c r="BT261" s="4" t="s">
        <v>98</v>
      </c>
      <c r="BU261" s="4" t="s">
        <v>98</v>
      </c>
      <c r="BV261" s="4" t="s">
        <v>98</v>
      </c>
      <c r="BW261" s="35" t="s">
        <v>98</v>
      </c>
      <c r="BX261" s="35" t="s">
        <v>98</v>
      </c>
      <c r="BY261" s="2">
        <v>17.399999999999999</v>
      </c>
      <c r="BZ261" s="1" t="s">
        <v>98</v>
      </c>
      <c r="CA261" s="2">
        <v>25.4</v>
      </c>
      <c r="CB261" s="2">
        <v>17.899999999999999</v>
      </c>
      <c r="CC261" s="1">
        <v>25.9</v>
      </c>
      <c r="CD261" s="1" t="s">
        <v>98</v>
      </c>
      <c r="CE261" s="11">
        <v>5.5</v>
      </c>
      <c r="CF261" s="1" t="s">
        <v>98</v>
      </c>
      <c r="CG261" s="4">
        <f>Beams!$B$11/F261</f>
        <v>1961.6055846422337</v>
      </c>
      <c r="CH261" s="4">
        <f>Beams!$B$9/AO261</f>
        <v>5203.7037037037035</v>
      </c>
      <c r="CI261" s="4">
        <f>Beams!$C$9/AS261</f>
        <v>1992.9078014184399</v>
      </c>
      <c r="CJ261" s="4">
        <f>1.5*Beams!$B$8/(L261*T261)</f>
        <v>3981.3918341322878</v>
      </c>
      <c r="CK261" s="45">
        <f xml:space="preserve"> 1.5*Beams!$C$8/((G261-T261)*Q261)</f>
        <v>12082.124046006666</v>
      </c>
      <c r="CL261" s="4">
        <f>Beams!$B$12*T261/AX261</f>
        <v>12232.443531827517</v>
      </c>
      <c r="CM261" s="4">
        <f>Beams!$B$12*Q261/AX261</f>
        <v>7270.2258726899381</v>
      </c>
      <c r="CN261" s="4">
        <f t="shared" ref="CN261:CN292" si="8" xml:space="preserve"> SQRT((CG261+CH261+CI261)^2+3*(CJ261^2+CL261^2))</f>
        <v>24089.944112678731</v>
      </c>
      <c r="CO261" s="4">
        <f t="shared" ref="CO261:CO292" si="9">SQRT((CG261+CH261+CI261)^2+3*(CK261^2+CM261^2))</f>
        <v>26083.99235876901</v>
      </c>
      <c r="CP261" s="4"/>
      <c r="CQ261" s="3">
        <f>MIN(Beams!$B$21:$B$22)/MAX(CN261:CP261)-1</f>
        <v>-0.23324620997765599</v>
      </c>
    </row>
    <row r="262" spans="1:95" x14ac:dyDescent="0.55000000000000004">
      <c r="A262" s="1" t="s">
        <v>680</v>
      </c>
      <c r="B262" s="1" t="s">
        <v>939</v>
      </c>
      <c r="C262" s="1" t="s">
        <v>939</v>
      </c>
      <c r="D262" s="1" t="s">
        <v>100</v>
      </c>
      <c r="E262" s="2">
        <v>16.5</v>
      </c>
      <c r="F262" s="3">
        <v>4.8499999999999996</v>
      </c>
      <c r="G262" s="3">
        <v>4.87</v>
      </c>
      <c r="H262" s="11">
        <v>4.75</v>
      </c>
      <c r="I262" s="1" t="s">
        <v>98</v>
      </c>
      <c r="J262" s="1" t="s">
        <v>98</v>
      </c>
      <c r="K262" s="1" t="s">
        <v>98</v>
      </c>
      <c r="L262" s="3">
        <v>7.96</v>
      </c>
      <c r="M262" s="11">
        <v>8</v>
      </c>
      <c r="N262" s="11" t="s">
        <v>98</v>
      </c>
      <c r="O262" s="1" t="s">
        <v>98</v>
      </c>
      <c r="P262" s="1" t="s">
        <v>98</v>
      </c>
      <c r="Q262" s="14">
        <v>0.28999999999999998</v>
      </c>
      <c r="R262" s="11">
        <v>0.3125</v>
      </c>
      <c r="S262" s="13">
        <v>0.1875</v>
      </c>
      <c r="T262" s="14">
        <v>0.435</v>
      </c>
      <c r="U262" s="13">
        <v>0.4375</v>
      </c>
      <c r="V262" s="1" t="s">
        <v>98</v>
      </c>
      <c r="W262" s="1" t="s">
        <v>98</v>
      </c>
      <c r="X262" s="1" t="s">
        <v>98</v>
      </c>
      <c r="Y262" s="14">
        <v>0.93500000000000005</v>
      </c>
      <c r="Z262" s="13">
        <v>1.125</v>
      </c>
      <c r="AA262" s="13" t="s">
        <v>98</v>
      </c>
      <c r="AB262" s="1" t="s">
        <v>98</v>
      </c>
      <c r="AC262" s="14">
        <v>0.86899999999999999</v>
      </c>
      <c r="AD262" s="1" t="s">
        <v>98</v>
      </c>
      <c r="AE262" s="1" t="s">
        <v>98</v>
      </c>
      <c r="AF262" s="14">
        <v>0.30499999999999999</v>
      </c>
      <c r="AG262" s="3">
        <v>9.15</v>
      </c>
      <c r="AH262" s="1" t="s">
        <v>98</v>
      </c>
      <c r="AI262" s="1" t="s">
        <v>98</v>
      </c>
      <c r="AJ262" s="1" t="s">
        <v>98</v>
      </c>
      <c r="AK262" s="1" t="s">
        <v>98</v>
      </c>
      <c r="AL262" s="2">
        <v>16.8</v>
      </c>
      <c r="AM262" s="3">
        <v>7.71</v>
      </c>
      <c r="AN262" s="3">
        <v>3.48</v>
      </c>
      <c r="AO262" s="3">
        <v>1.93</v>
      </c>
      <c r="AP262" s="3">
        <v>1.26</v>
      </c>
      <c r="AQ262" s="2">
        <v>18.3</v>
      </c>
      <c r="AR262" s="3">
        <v>7</v>
      </c>
      <c r="AS262" s="3">
        <v>4.5999999999999996</v>
      </c>
      <c r="AT262" s="3">
        <v>1.94</v>
      </c>
      <c r="AU262" s="1" t="s">
        <v>98</v>
      </c>
      <c r="AV262" s="1" t="s">
        <v>98</v>
      </c>
      <c r="AW262" s="1" t="s">
        <v>98</v>
      </c>
      <c r="AX262" s="14">
        <v>0.29099999999999998</v>
      </c>
      <c r="AY262" s="14">
        <v>0.35599999999999998</v>
      </c>
      <c r="AZ262" s="1" t="s">
        <v>98</v>
      </c>
      <c r="BA262" s="1" t="s">
        <v>98</v>
      </c>
      <c r="BB262" s="1" t="s">
        <v>98</v>
      </c>
      <c r="BC262" s="1" t="s">
        <v>98</v>
      </c>
      <c r="BD262" s="1" t="s">
        <v>98</v>
      </c>
      <c r="BE262" s="1" t="s">
        <v>98</v>
      </c>
      <c r="BF262" s="1" t="s">
        <v>98</v>
      </c>
      <c r="BG262" s="3">
        <v>2.4</v>
      </c>
      <c r="BH262" s="14">
        <v>0.92700000000000005</v>
      </c>
      <c r="BI262" s="1" t="s">
        <v>98</v>
      </c>
      <c r="BJ262" s="4" t="s">
        <v>98</v>
      </c>
      <c r="BK262" s="4" t="s">
        <v>98</v>
      </c>
      <c r="BL262" s="4" t="s">
        <v>98</v>
      </c>
      <c r="BM262" s="4" t="s">
        <v>98</v>
      </c>
      <c r="BN262" s="4" t="s">
        <v>98</v>
      </c>
      <c r="BO262" s="4" t="s">
        <v>98</v>
      </c>
      <c r="BP262" s="4" t="s">
        <v>98</v>
      </c>
      <c r="BQ262" s="4" t="s">
        <v>98</v>
      </c>
      <c r="BR262" s="4" t="s">
        <v>98</v>
      </c>
      <c r="BS262" s="4" t="s">
        <v>98</v>
      </c>
      <c r="BT262" s="4" t="s">
        <v>98</v>
      </c>
      <c r="BU262" s="4" t="s">
        <v>98</v>
      </c>
      <c r="BV262" s="4" t="s">
        <v>98</v>
      </c>
      <c r="BW262" s="35" t="s">
        <v>98</v>
      </c>
      <c r="BX262" s="35" t="s">
        <v>98</v>
      </c>
      <c r="BY262" s="2">
        <v>17.2</v>
      </c>
      <c r="BZ262" s="1" t="s">
        <v>98</v>
      </c>
      <c r="CA262" s="2">
        <v>25.1</v>
      </c>
      <c r="CB262" s="2">
        <v>17.7</v>
      </c>
      <c r="CC262" s="2">
        <v>25.7</v>
      </c>
      <c r="CD262" s="1" t="s">
        <v>98</v>
      </c>
      <c r="CE262" s="11">
        <v>5.5</v>
      </c>
      <c r="CF262" s="1" t="s">
        <v>98</v>
      </c>
      <c r="CG262" s="4">
        <f>Beams!$B$11/F262</f>
        <v>2317.5257731958764</v>
      </c>
      <c r="CH262" s="4">
        <f>Beams!$B$9/AO262</f>
        <v>5823.8341968911918</v>
      </c>
      <c r="CI262" s="4">
        <f>Beams!$C$9/AS262</f>
        <v>2443.4782608695655</v>
      </c>
      <c r="CJ262" s="4">
        <f>1.5*Beams!$B$8/(L262*T262)</f>
        <v>4869.1734534742682</v>
      </c>
      <c r="CK262" s="45">
        <f xml:space="preserve"> 1.5*Beams!$C$8/((G262-T262)*Q262)</f>
        <v>13108.890875869844</v>
      </c>
      <c r="CL262" s="4">
        <f>Beams!$B$12*T262/AX262</f>
        <v>16802.061855670105</v>
      </c>
      <c r="CM262" s="4">
        <f>Beams!$B$12*Q262/AX262</f>
        <v>11201.374570446736</v>
      </c>
      <c r="CN262" s="4">
        <f t="shared" si="8"/>
        <v>32095.065018486406</v>
      </c>
      <c r="CO262" s="4">
        <f t="shared" si="9"/>
        <v>31685.64717919242</v>
      </c>
      <c r="CP262" s="4"/>
      <c r="CQ262" s="3">
        <f>MIN(Beams!$B$21:$B$22)/MAX(CN262:CP262)-1</f>
        <v>-0.37685123901508788</v>
      </c>
    </row>
    <row r="263" spans="1:95" x14ac:dyDescent="0.55000000000000004">
      <c r="A263" s="1" t="s">
        <v>680</v>
      </c>
      <c r="B263" s="1" t="s">
        <v>940</v>
      </c>
      <c r="C263" s="1" t="s">
        <v>940</v>
      </c>
      <c r="D263" s="1" t="s">
        <v>100</v>
      </c>
      <c r="E263" s="2">
        <v>15</v>
      </c>
      <c r="F263" s="3">
        <v>4.42</v>
      </c>
      <c r="G263" s="3">
        <v>5.24</v>
      </c>
      <c r="H263" s="11">
        <v>5.125</v>
      </c>
      <c r="I263" s="1" t="s">
        <v>98</v>
      </c>
      <c r="J263" s="1" t="s">
        <v>98</v>
      </c>
      <c r="K263" s="1" t="s">
        <v>98</v>
      </c>
      <c r="L263" s="3">
        <v>5.81</v>
      </c>
      <c r="M263" s="11">
        <v>5.75</v>
      </c>
      <c r="N263" s="11" t="s">
        <v>98</v>
      </c>
      <c r="O263" s="1" t="s">
        <v>98</v>
      </c>
      <c r="P263" s="1" t="s">
        <v>98</v>
      </c>
      <c r="Q263" s="14">
        <v>0.3</v>
      </c>
      <c r="R263" s="11">
        <v>0.3125</v>
      </c>
      <c r="S263" s="13">
        <v>0.1875</v>
      </c>
      <c r="T263" s="14">
        <v>0.51</v>
      </c>
      <c r="U263" s="13">
        <v>0.5</v>
      </c>
      <c r="V263" s="1" t="s">
        <v>98</v>
      </c>
      <c r="W263" s="1" t="s">
        <v>98</v>
      </c>
      <c r="X263" s="1" t="s">
        <v>98</v>
      </c>
      <c r="Y263" s="14">
        <v>0.81</v>
      </c>
      <c r="Z263" s="13">
        <v>1.125</v>
      </c>
      <c r="AA263" s="13" t="s">
        <v>98</v>
      </c>
      <c r="AB263" s="1" t="s">
        <v>98</v>
      </c>
      <c r="AC263" s="3">
        <v>1.1000000000000001</v>
      </c>
      <c r="AD263" s="1" t="s">
        <v>98</v>
      </c>
      <c r="AE263" s="1" t="s">
        <v>98</v>
      </c>
      <c r="AF263" s="14">
        <v>0.38</v>
      </c>
      <c r="AG263" s="3">
        <v>5.7</v>
      </c>
      <c r="AH263" s="1" t="s">
        <v>98</v>
      </c>
      <c r="AI263" s="1" t="s">
        <v>98</v>
      </c>
      <c r="AJ263" s="1" t="s">
        <v>98</v>
      </c>
      <c r="AK263" s="1" t="s">
        <v>98</v>
      </c>
      <c r="AL263" s="2">
        <v>17.5</v>
      </c>
      <c r="AM263" s="3">
        <v>9.2799999999999994</v>
      </c>
      <c r="AN263" s="3">
        <v>4.01</v>
      </c>
      <c r="AO263" s="3">
        <v>2.2400000000000002</v>
      </c>
      <c r="AP263" s="3">
        <v>1.45</v>
      </c>
      <c r="AQ263" s="3">
        <v>8.35</v>
      </c>
      <c r="AR263" s="3">
        <v>4.41</v>
      </c>
      <c r="AS263" s="3">
        <v>2.87</v>
      </c>
      <c r="AT263" s="3">
        <v>1.37</v>
      </c>
      <c r="AU263" s="1" t="s">
        <v>98</v>
      </c>
      <c r="AV263" s="1" t="s">
        <v>98</v>
      </c>
      <c r="AW263" s="1" t="s">
        <v>98</v>
      </c>
      <c r="AX263" s="14">
        <v>0.31</v>
      </c>
      <c r="AY263" s="14">
        <v>0.27300000000000002</v>
      </c>
      <c r="AZ263" s="1" t="s">
        <v>98</v>
      </c>
      <c r="BA263" s="1" t="s">
        <v>98</v>
      </c>
      <c r="BB263" s="1" t="s">
        <v>98</v>
      </c>
      <c r="BC263" s="1" t="s">
        <v>98</v>
      </c>
      <c r="BD263" s="1" t="s">
        <v>98</v>
      </c>
      <c r="BE263" s="1" t="s">
        <v>98</v>
      </c>
      <c r="BF263" s="1" t="s">
        <v>98</v>
      </c>
      <c r="BG263" s="3">
        <v>2.17</v>
      </c>
      <c r="BH263" s="14">
        <v>0.84899999999999998</v>
      </c>
      <c r="BI263" s="1" t="s">
        <v>98</v>
      </c>
      <c r="BJ263" s="4" t="s">
        <v>98</v>
      </c>
      <c r="BK263" s="4" t="s">
        <v>98</v>
      </c>
      <c r="BL263" s="4" t="s">
        <v>98</v>
      </c>
      <c r="BM263" s="4" t="s">
        <v>98</v>
      </c>
      <c r="BN263" s="4" t="s">
        <v>98</v>
      </c>
      <c r="BO263" s="4" t="s">
        <v>98</v>
      </c>
      <c r="BP263" s="4" t="s">
        <v>98</v>
      </c>
      <c r="BQ263" s="4" t="s">
        <v>98</v>
      </c>
      <c r="BR263" s="4" t="s">
        <v>98</v>
      </c>
      <c r="BS263" s="4" t="s">
        <v>98</v>
      </c>
      <c r="BT263" s="4" t="s">
        <v>98</v>
      </c>
      <c r="BU263" s="4" t="s">
        <v>98</v>
      </c>
      <c r="BV263" s="4" t="s">
        <v>98</v>
      </c>
      <c r="BW263" s="35" t="s">
        <v>98</v>
      </c>
      <c r="BX263" s="35" t="s">
        <v>98</v>
      </c>
      <c r="BY263" s="2">
        <v>15.9</v>
      </c>
      <c r="BZ263" s="1" t="s">
        <v>98</v>
      </c>
      <c r="CA263" s="2">
        <v>21.7</v>
      </c>
      <c r="CB263" s="2">
        <v>16.3</v>
      </c>
      <c r="CC263" s="1">
        <v>22.1</v>
      </c>
      <c r="CD263" s="1" t="s">
        <v>98</v>
      </c>
      <c r="CE263" s="11">
        <v>2.75</v>
      </c>
      <c r="CF263" s="1" t="s">
        <v>98</v>
      </c>
      <c r="CG263" s="4">
        <f>Beams!$B$11/F263</f>
        <v>2542.9864253393666</v>
      </c>
      <c r="CH263" s="4">
        <f>Beams!$B$9/AO263</f>
        <v>5017.8571428571422</v>
      </c>
      <c r="CI263" s="4">
        <f>Beams!$C$9/AS263</f>
        <v>3916.3763066202091</v>
      </c>
      <c r="CJ263" s="4">
        <f>1.5*Beams!$B$8/(L263*T263)</f>
        <v>5689.9868381087381</v>
      </c>
      <c r="CK263" s="45">
        <f xml:space="preserve"> 1.5*Beams!$C$8/((G263-T263)*Q263)</f>
        <v>11881.606765327695</v>
      </c>
      <c r="CL263" s="4">
        <f>Beams!$B$12*T263/AX263</f>
        <v>18491.612903225807</v>
      </c>
      <c r="CM263" s="4">
        <f>Beams!$B$12*Q263/AX263</f>
        <v>10877.41935483871</v>
      </c>
      <c r="CN263" s="4">
        <f t="shared" si="8"/>
        <v>35421.373067636458</v>
      </c>
      <c r="CO263" s="4">
        <f t="shared" si="9"/>
        <v>30169.505622326491</v>
      </c>
      <c r="CP263" s="4"/>
      <c r="CQ263" s="3">
        <f>MIN(Beams!$B$21:$B$22)/MAX(CN263:CP263)-1</f>
        <v>-0.43536914952985106</v>
      </c>
    </row>
    <row r="264" spans="1:95" x14ac:dyDescent="0.55000000000000004">
      <c r="A264" s="1" t="s">
        <v>680</v>
      </c>
      <c r="B264" s="1" t="s">
        <v>941</v>
      </c>
      <c r="C264" s="1" t="s">
        <v>941</v>
      </c>
      <c r="D264" s="1" t="s">
        <v>100</v>
      </c>
      <c r="E264" s="2">
        <v>13</v>
      </c>
      <c r="F264" s="3">
        <v>3.81</v>
      </c>
      <c r="G264" s="3">
        <v>5.17</v>
      </c>
      <c r="H264" s="11">
        <v>5.125</v>
      </c>
      <c r="I264" s="1" t="s">
        <v>98</v>
      </c>
      <c r="J264" s="1" t="s">
        <v>98</v>
      </c>
      <c r="K264" s="1" t="s">
        <v>98</v>
      </c>
      <c r="L264" s="3">
        <v>5.77</v>
      </c>
      <c r="M264" s="11">
        <v>5.75</v>
      </c>
      <c r="N264" s="11" t="s">
        <v>98</v>
      </c>
      <c r="O264" s="1" t="s">
        <v>98</v>
      </c>
      <c r="P264" s="1" t="s">
        <v>98</v>
      </c>
      <c r="Q264" s="14">
        <v>0.26</v>
      </c>
      <c r="R264" s="11">
        <v>0.25</v>
      </c>
      <c r="S264" s="13">
        <v>0.125</v>
      </c>
      <c r="T264" s="14">
        <v>0.44</v>
      </c>
      <c r="U264" s="13">
        <v>0.4375</v>
      </c>
      <c r="V264" s="1" t="s">
        <v>98</v>
      </c>
      <c r="W264" s="1" t="s">
        <v>98</v>
      </c>
      <c r="X264" s="1" t="s">
        <v>98</v>
      </c>
      <c r="Y264" s="14">
        <v>0.74</v>
      </c>
      <c r="Z264" s="13">
        <v>1.0625</v>
      </c>
      <c r="AA264" s="13" t="s">
        <v>98</v>
      </c>
      <c r="AB264" s="1" t="s">
        <v>98</v>
      </c>
      <c r="AC264" s="3">
        <v>1.06</v>
      </c>
      <c r="AD264" s="1" t="s">
        <v>98</v>
      </c>
      <c r="AE264" s="1" t="s">
        <v>98</v>
      </c>
      <c r="AF264" s="14">
        <v>0.33</v>
      </c>
      <c r="AG264" s="3">
        <v>6.56</v>
      </c>
      <c r="AH264" s="1" t="s">
        <v>98</v>
      </c>
      <c r="AI264" s="1" t="s">
        <v>98</v>
      </c>
      <c r="AJ264" s="1" t="s">
        <v>98</v>
      </c>
      <c r="AK264" s="1" t="s">
        <v>98</v>
      </c>
      <c r="AL264" s="2">
        <v>19.899999999999999</v>
      </c>
      <c r="AM264" s="3">
        <v>7.86</v>
      </c>
      <c r="AN264" s="3">
        <v>3.39</v>
      </c>
      <c r="AO264" s="3">
        <v>1.91</v>
      </c>
      <c r="AP264" s="3">
        <v>1.44</v>
      </c>
      <c r="AQ264" s="3">
        <v>7.05</v>
      </c>
      <c r="AR264" s="3">
        <v>3.75</v>
      </c>
      <c r="AS264" s="3">
        <v>2.44</v>
      </c>
      <c r="AT264" s="3">
        <v>1.36</v>
      </c>
      <c r="AU264" s="1" t="s">
        <v>98</v>
      </c>
      <c r="AV264" s="1" t="s">
        <v>98</v>
      </c>
      <c r="AW264" s="1" t="s">
        <v>98</v>
      </c>
      <c r="AX264" s="14">
        <v>0.20100000000000001</v>
      </c>
      <c r="AY264" s="14">
        <v>0.17299999999999999</v>
      </c>
      <c r="AZ264" s="1" t="s">
        <v>98</v>
      </c>
      <c r="BA264" s="1" t="s">
        <v>98</v>
      </c>
      <c r="BB264" s="1" t="s">
        <v>98</v>
      </c>
      <c r="BC264" s="1" t="s">
        <v>98</v>
      </c>
      <c r="BD264" s="1" t="s">
        <v>98</v>
      </c>
      <c r="BE264" s="1" t="s">
        <v>98</v>
      </c>
      <c r="BF264" s="1" t="s">
        <v>98</v>
      </c>
      <c r="BG264" s="3">
        <v>2.15</v>
      </c>
      <c r="BH264" s="14">
        <v>0.84799999999999998</v>
      </c>
      <c r="BI264" s="1" t="s">
        <v>98</v>
      </c>
      <c r="BJ264" s="4" t="s">
        <v>98</v>
      </c>
      <c r="BK264" s="4" t="s">
        <v>98</v>
      </c>
      <c r="BL264" s="4" t="s">
        <v>98</v>
      </c>
      <c r="BM264" s="4" t="s">
        <v>98</v>
      </c>
      <c r="BN264" s="4" t="s">
        <v>98</v>
      </c>
      <c r="BO264" s="4" t="s">
        <v>98</v>
      </c>
      <c r="BP264" s="4" t="s">
        <v>98</v>
      </c>
      <c r="BQ264" s="4" t="s">
        <v>98</v>
      </c>
      <c r="BR264" s="4" t="s">
        <v>98</v>
      </c>
      <c r="BS264" s="4" t="s">
        <v>98</v>
      </c>
      <c r="BT264" s="4" t="s">
        <v>98</v>
      </c>
      <c r="BU264" s="4" t="s">
        <v>98</v>
      </c>
      <c r="BV264" s="4" t="s">
        <v>98</v>
      </c>
      <c r="BW264" s="35" t="s">
        <v>98</v>
      </c>
      <c r="BX264" s="35" t="s">
        <v>98</v>
      </c>
      <c r="BY264" s="2">
        <v>15.7</v>
      </c>
      <c r="BZ264" s="1" t="s">
        <v>98</v>
      </c>
      <c r="CA264" s="2">
        <v>21.5</v>
      </c>
      <c r="CB264" s="2">
        <v>16.100000000000001</v>
      </c>
      <c r="CC264" s="2">
        <v>21.9</v>
      </c>
      <c r="CD264" s="1" t="s">
        <v>98</v>
      </c>
      <c r="CE264" s="11">
        <v>2.75</v>
      </c>
      <c r="CF264" s="1" t="s">
        <v>98</v>
      </c>
      <c r="CG264" s="4">
        <f>Beams!$B$11/F264</f>
        <v>2950.1312335958005</v>
      </c>
      <c r="CH264" s="4">
        <f>Beams!$B$9/AO264</f>
        <v>5884.8167539267015</v>
      </c>
      <c r="CI264" s="4">
        <f>Beams!$C$9/AS264</f>
        <v>4606.5573770491801</v>
      </c>
      <c r="CJ264" s="4">
        <f>1.5*Beams!$B$8/(L264*T264)</f>
        <v>6640.9327241216333</v>
      </c>
      <c r="CK264" s="45">
        <f xml:space="preserve"> 1.5*Beams!$C$8/((G264-T264)*Q264)</f>
        <v>13709.546267685802</v>
      </c>
      <c r="CL264" s="4">
        <f>Beams!$B$12*T264/AX264</f>
        <v>24604.97512437811</v>
      </c>
      <c r="CM264" s="4">
        <f>Beams!$B$12*Q264/AX264</f>
        <v>14539.303482587064</v>
      </c>
      <c r="CN264" s="4">
        <f t="shared" si="8"/>
        <v>46143.194854913709</v>
      </c>
      <c r="CO264" s="4">
        <f t="shared" si="9"/>
        <v>37130.891186982939</v>
      </c>
      <c r="CP264" s="4"/>
      <c r="CQ264" s="3">
        <f>MIN(Beams!$B$21:$B$22)/MAX(CN264:CP264)-1</f>
        <v>-0.56656663972043464</v>
      </c>
    </row>
    <row r="265" spans="1:95" x14ac:dyDescent="0.55000000000000004">
      <c r="A265" s="1" t="s">
        <v>680</v>
      </c>
      <c r="B265" s="1" t="s">
        <v>942</v>
      </c>
      <c r="C265" s="1" t="s">
        <v>942</v>
      </c>
      <c r="D265" s="1" t="s">
        <v>100</v>
      </c>
      <c r="E265" s="2">
        <v>11</v>
      </c>
      <c r="F265" s="3">
        <v>3.24</v>
      </c>
      <c r="G265" s="3">
        <v>5.09</v>
      </c>
      <c r="H265" s="11">
        <v>5</v>
      </c>
      <c r="I265" s="1" t="s">
        <v>98</v>
      </c>
      <c r="J265" s="1" t="s">
        <v>98</v>
      </c>
      <c r="K265" s="1" t="s">
        <v>98</v>
      </c>
      <c r="L265" s="3">
        <v>5.75</v>
      </c>
      <c r="M265" s="11">
        <v>5.75</v>
      </c>
      <c r="N265" s="11" t="s">
        <v>98</v>
      </c>
      <c r="O265" s="1" t="s">
        <v>98</v>
      </c>
      <c r="P265" s="1" t="s">
        <v>98</v>
      </c>
      <c r="Q265" s="14">
        <v>0.24</v>
      </c>
      <c r="R265" s="11">
        <v>0.25</v>
      </c>
      <c r="S265" s="13">
        <v>0.125</v>
      </c>
      <c r="T265" s="14">
        <v>0.36</v>
      </c>
      <c r="U265" s="13">
        <v>0.375</v>
      </c>
      <c r="V265" s="1" t="s">
        <v>98</v>
      </c>
      <c r="W265" s="1" t="s">
        <v>98</v>
      </c>
      <c r="X265" s="1" t="s">
        <v>98</v>
      </c>
      <c r="Y265" s="14">
        <v>0.66</v>
      </c>
      <c r="Z265" s="13">
        <v>0.9375</v>
      </c>
      <c r="AA265" s="13" t="s">
        <v>98</v>
      </c>
      <c r="AB265" s="1" t="s">
        <v>98</v>
      </c>
      <c r="AC265" s="3">
        <v>1.07</v>
      </c>
      <c r="AD265" s="1" t="s">
        <v>98</v>
      </c>
      <c r="AE265" s="1" t="s">
        <v>98</v>
      </c>
      <c r="AF265" s="14">
        <v>0.28199999999999997</v>
      </c>
      <c r="AG265" s="3">
        <v>7.99</v>
      </c>
      <c r="AH265" s="1" t="s">
        <v>98</v>
      </c>
      <c r="AI265" s="1" t="s">
        <v>98</v>
      </c>
      <c r="AJ265" s="1" t="s">
        <v>98</v>
      </c>
      <c r="AK265" s="1" t="s">
        <v>98</v>
      </c>
      <c r="AL265" s="2">
        <v>21.2</v>
      </c>
      <c r="AM265" s="3">
        <v>6.88</v>
      </c>
      <c r="AN265" s="3">
        <v>3.02</v>
      </c>
      <c r="AO265" s="3">
        <v>1.72</v>
      </c>
      <c r="AP265" s="3">
        <v>1.46</v>
      </c>
      <c r="AQ265" s="3">
        <v>5.71</v>
      </c>
      <c r="AR265" s="3">
        <v>3.05</v>
      </c>
      <c r="AS265" s="3">
        <v>1.99</v>
      </c>
      <c r="AT265" s="3">
        <v>1.33</v>
      </c>
      <c r="AU265" s="1" t="s">
        <v>98</v>
      </c>
      <c r="AV265" s="1" t="s">
        <v>98</v>
      </c>
      <c r="AW265" s="1" t="s">
        <v>98</v>
      </c>
      <c r="AX265" s="14">
        <v>0.11899999999999999</v>
      </c>
      <c r="AY265" s="14">
        <v>0.107</v>
      </c>
      <c r="AZ265" s="1" t="s">
        <v>98</v>
      </c>
      <c r="BA265" s="1" t="s">
        <v>98</v>
      </c>
      <c r="BB265" s="1" t="s">
        <v>98</v>
      </c>
      <c r="BC265" s="1" t="s">
        <v>98</v>
      </c>
      <c r="BD265" s="1" t="s">
        <v>98</v>
      </c>
      <c r="BE265" s="1" t="s">
        <v>98</v>
      </c>
      <c r="BF265" s="1" t="s">
        <v>98</v>
      </c>
      <c r="BG265" s="3">
        <v>2.16</v>
      </c>
      <c r="BH265" s="14">
        <v>0.83</v>
      </c>
      <c r="BI265" s="1" t="s">
        <v>98</v>
      </c>
      <c r="BJ265" s="4" t="s">
        <v>98</v>
      </c>
      <c r="BK265" s="4" t="s">
        <v>98</v>
      </c>
      <c r="BL265" s="4" t="s">
        <v>98</v>
      </c>
      <c r="BM265" s="4" t="s">
        <v>98</v>
      </c>
      <c r="BN265" s="4" t="s">
        <v>98</v>
      </c>
      <c r="BO265" s="4" t="s">
        <v>98</v>
      </c>
      <c r="BP265" s="4" t="s">
        <v>98</v>
      </c>
      <c r="BQ265" s="4" t="s">
        <v>98</v>
      </c>
      <c r="BR265" s="4" t="s">
        <v>98</v>
      </c>
      <c r="BS265" s="4" t="s">
        <v>98</v>
      </c>
      <c r="BT265" s="4" t="s">
        <v>98</v>
      </c>
      <c r="BU265" s="4" t="s">
        <v>98</v>
      </c>
      <c r="BV265" s="4" t="s">
        <v>98</v>
      </c>
      <c r="BW265" s="35" t="s">
        <v>98</v>
      </c>
      <c r="BX265" s="35" t="s">
        <v>98</v>
      </c>
      <c r="BY265" s="2">
        <v>15.5</v>
      </c>
      <c r="BZ265" s="1" t="s">
        <v>98</v>
      </c>
      <c r="CA265" s="2">
        <v>21.3</v>
      </c>
      <c r="CB265" s="2">
        <v>15.9</v>
      </c>
      <c r="CC265" s="2">
        <v>21.7</v>
      </c>
      <c r="CD265" s="1" t="s">
        <v>98</v>
      </c>
      <c r="CE265" s="11">
        <v>2.75</v>
      </c>
      <c r="CF265" s="1" t="s">
        <v>98</v>
      </c>
      <c r="CG265" s="4">
        <f>Beams!$B$11/F265</f>
        <v>3469.1358024691358</v>
      </c>
      <c r="CH265" s="4">
        <f>Beams!$B$9/AO265</f>
        <v>6534.8837209302328</v>
      </c>
      <c r="CI265" s="4">
        <f>Beams!$C$9/AS265</f>
        <v>5648.2412060301504</v>
      </c>
      <c r="CJ265" s="4">
        <f>1.5*Beams!$B$8/(L265*T265)</f>
        <v>8144.9275362318849</v>
      </c>
      <c r="CK265" s="45">
        <f xml:space="preserve"> 1.5*Beams!$C$8/((G265-T265)*Q265)</f>
        <v>14852.008456659623</v>
      </c>
      <c r="CL265" s="4">
        <f>Beams!$B$12*T265/AX265</f>
        <v>34003.361344537814</v>
      </c>
      <c r="CM265" s="4">
        <f>Beams!$B$12*Q265/AX265</f>
        <v>22668.907563025212</v>
      </c>
      <c r="CN265" s="4">
        <f t="shared" si="8"/>
        <v>62551.567109346441</v>
      </c>
      <c r="CO265" s="4">
        <f t="shared" si="9"/>
        <v>49481.085697820468</v>
      </c>
      <c r="CP265" s="4"/>
      <c r="CQ265" s="3">
        <f>MIN(Beams!$B$21:$B$22)/MAX(CN265:CP265)-1</f>
        <v>-0.68026380594049729</v>
      </c>
    </row>
    <row r="266" spans="1:95" x14ac:dyDescent="0.55000000000000004">
      <c r="A266" s="1" t="s">
        <v>680</v>
      </c>
      <c r="B266" s="1" t="s">
        <v>943</v>
      </c>
      <c r="C266" s="1" t="s">
        <v>943</v>
      </c>
      <c r="D266" s="1" t="s">
        <v>100</v>
      </c>
      <c r="E266" s="3">
        <v>9.5</v>
      </c>
      <c r="F266" s="3">
        <v>2.81</v>
      </c>
      <c r="G266" s="3">
        <v>5.12</v>
      </c>
      <c r="H266" s="11">
        <v>5</v>
      </c>
      <c r="I266" s="1" t="s">
        <v>98</v>
      </c>
      <c r="J266" s="1" t="s">
        <v>98</v>
      </c>
      <c r="K266" s="1" t="s">
        <v>98</v>
      </c>
      <c r="L266" s="3">
        <v>4.0199999999999996</v>
      </c>
      <c r="M266" s="11">
        <v>4</v>
      </c>
      <c r="N266" s="11" t="s">
        <v>98</v>
      </c>
      <c r="O266" s="1" t="s">
        <v>98</v>
      </c>
      <c r="P266" s="1" t="s">
        <v>98</v>
      </c>
      <c r="Q266" s="14">
        <v>0.25</v>
      </c>
      <c r="R266" s="11">
        <v>0.25</v>
      </c>
      <c r="S266" s="13">
        <v>0.125</v>
      </c>
      <c r="T266" s="14">
        <v>0.39500000000000002</v>
      </c>
      <c r="U266" s="13">
        <v>0.375</v>
      </c>
      <c r="V266" s="1" t="s">
        <v>98</v>
      </c>
      <c r="W266" s="1" t="s">
        <v>98</v>
      </c>
      <c r="X266" s="1" t="s">
        <v>98</v>
      </c>
      <c r="Y266" s="14">
        <v>0.69499999999999995</v>
      </c>
      <c r="Z266" s="13">
        <v>0.9375</v>
      </c>
      <c r="AA266" s="13" t="s">
        <v>98</v>
      </c>
      <c r="AB266" s="1" t="s">
        <v>98</v>
      </c>
      <c r="AC266" s="3">
        <v>1.28</v>
      </c>
      <c r="AD266" s="1" t="s">
        <v>98</v>
      </c>
      <c r="AE266" s="1" t="s">
        <v>98</v>
      </c>
      <c r="AF266" s="14">
        <v>0.34899999999999998</v>
      </c>
      <c r="AG266" s="3">
        <v>5.09</v>
      </c>
      <c r="AH266" s="1" t="s">
        <v>98</v>
      </c>
      <c r="AI266" s="1" t="s">
        <v>98</v>
      </c>
      <c r="AJ266" s="1" t="s">
        <v>98</v>
      </c>
      <c r="AK266" s="1" t="s">
        <v>98</v>
      </c>
      <c r="AL266" s="2">
        <v>20.5</v>
      </c>
      <c r="AM266" s="3">
        <v>6.68</v>
      </c>
      <c r="AN266" s="3">
        <v>3.1</v>
      </c>
      <c r="AO266" s="3">
        <v>1.74</v>
      </c>
      <c r="AP266" s="3">
        <v>1.54</v>
      </c>
      <c r="AQ266" s="3">
        <v>2.15</v>
      </c>
      <c r="AR266" s="3">
        <v>1.67</v>
      </c>
      <c r="AS266" s="3">
        <v>1.07</v>
      </c>
      <c r="AT266" s="14">
        <v>0.874</v>
      </c>
      <c r="AU266" s="1" t="s">
        <v>98</v>
      </c>
      <c r="AV266" s="1" t="s">
        <v>98</v>
      </c>
      <c r="AW266" s="1" t="s">
        <v>98</v>
      </c>
      <c r="AX266" s="14">
        <v>0.11600000000000001</v>
      </c>
      <c r="AY266" s="15">
        <v>7.9600000000000004E-2</v>
      </c>
      <c r="AZ266" s="1" t="s">
        <v>98</v>
      </c>
      <c r="BA266" s="1" t="s">
        <v>98</v>
      </c>
      <c r="BB266" s="1" t="s">
        <v>98</v>
      </c>
      <c r="BC266" s="1" t="s">
        <v>98</v>
      </c>
      <c r="BD266" s="1" t="s">
        <v>98</v>
      </c>
      <c r="BE266" s="1" t="s">
        <v>98</v>
      </c>
      <c r="BF266" s="1" t="s">
        <v>98</v>
      </c>
      <c r="BG266" s="3">
        <v>2.08</v>
      </c>
      <c r="BH266" s="14">
        <v>0.72899999999999998</v>
      </c>
      <c r="BI266" s="1" t="s">
        <v>98</v>
      </c>
      <c r="BJ266" s="4" t="s">
        <v>98</v>
      </c>
      <c r="BK266" s="4" t="s">
        <v>98</v>
      </c>
      <c r="BL266" s="4" t="s">
        <v>98</v>
      </c>
      <c r="BM266" s="4" t="s">
        <v>98</v>
      </c>
      <c r="BN266" s="4" t="s">
        <v>98</v>
      </c>
      <c r="BO266" s="4" t="s">
        <v>98</v>
      </c>
      <c r="BP266" s="4" t="s">
        <v>98</v>
      </c>
      <c r="BQ266" s="4" t="s">
        <v>98</v>
      </c>
      <c r="BR266" s="4" t="s">
        <v>98</v>
      </c>
      <c r="BS266" s="4" t="s">
        <v>98</v>
      </c>
      <c r="BT266" s="4" t="s">
        <v>98</v>
      </c>
      <c r="BU266" s="4" t="s">
        <v>98</v>
      </c>
      <c r="BV266" s="4" t="s">
        <v>98</v>
      </c>
      <c r="BW266" s="35" t="s">
        <v>98</v>
      </c>
      <c r="BX266" s="35" t="s">
        <v>98</v>
      </c>
      <c r="BY266" s="2">
        <v>13.9</v>
      </c>
      <c r="BZ266" s="1" t="s">
        <v>98</v>
      </c>
      <c r="CA266" s="2">
        <v>17.899999999999999</v>
      </c>
      <c r="CB266" s="2">
        <v>14.3</v>
      </c>
      <c r="CC266" s="2">
        <v>18.3</v>
      </c>
      <c r="CD266" s="1" t="s">
        <v>98</v>
      </c>
      <c r="CE266" s="11">
        <v>2.25</v>
      </c>
      <c r="CF266" s="1" t="s">
        <v>98</v>
      </c>
      <c r="CG266" s="4">
        <f>Beams!$B$11/F266</f>
        <v>4000</v>
      </c>
      <c r="CH266" s="4">
        <f>Beams!$B$9/AO266</f>
        <v>6459.7701149425284</v>
      </c>
      <c r="CI266" s="4">
        <f>Beams!$C$9/AS266</f>
        <v>10504.67289719626</v>
      </c>
      <c r="CJ266" s="4">
        <f>1.5*Beams!$B$8/(L266*T266)</f>
        <v>10617.797090496884</v>
      </c>
      <c r="CK266" s="45">
        <f xml:space="preserve"> 1.5*Beams!$C$8/((G266-T266)*Q266)</f>
        <v>14273.015873015875</v>
      </c>
      <c r="CL266" s="4">
        <f>Beams!$B$12*T266/AX266</f>
        <v>38274.137931034486</v>
      </c>
      <c r="CM266" s="4">
        <f>Beams!$B$12*Q266/AX266</f>
        <v>24224.137931034482</v>
      </c>
      <c r="CN266" s="4">
        <f t="shared" si="8"/>
        <v>71919.74429227112</v>
      </c>
      <c r="CO266" s="4">
        <f t="shared" si="9"/>
        <v>53019.726448263144</v>
      </c>
      <c r="CP266" s="4"/>
      <c r="CQ266" s="3">
        <f>MIN(Beams!$B$21:$B$22)/MAX(CN266:CP266)-1</f>
        <v>-0.72191224820373412</v>
      </c>
    </row>
    <row r="267" spans="1:95" x14ac:dyDescent="0.55000000000000004">
      <c r="A267" s="1" t="s">
        <v>680</v>
      </c>
      <c r="B267" s="1" t="s">
        <v>944</v>
      </c>
      <c r="C267" s="1" t="s">
        <v>944</v>
      </c>
      <c r="D267" s="1" t="s">
        <v>100</v>
      </c>
      <c r="E267" s="3">
        <v>8.5</v>
      </c>
      <c r="F267" s="3">
        <v>2.5</v>
      </c>
      <c r="G267" s="3">
        <v>5.0599999999999996</v>
      </c>
      <c r="H267" s="11">
        <v>5</v>
      </c>
      <c r="I267" s="1" t="s">
        <v>98</v>
      </c>
      <c r="J267" s="1" t="s">
        <v>98</v>
      </c>
      <c r="K267" s="1" t="s">
        <v>98</v>
      </c>
      <c r="L267" s="3">
        <v>4.01</v>
      </c>
      <c r="M267" s="11">
        <v>4</v>
      </c>
      <c r="N267" s="11" t="s">
        <v>98</v>
      </c>
      <c r="O267" s="1" t="s">
        <v>98</v>
      </c>
      <c r="P267" s="1" t="s">
        <v>98</v>
      </c>
      <c r="Q267" s="14">
        <v>0.24</v>
      </c>
      <c r="R267" s="11">
        <v>0.25</v>
      </c>
      <c r="S267" s="13">
        <v>0.125</v>
      </c>
      <c r="T267" s="14">
        <v>0.33</v>
      </c>
      <c r="U267" s="13">
        <v>0.3125</v>
      </c>
      <c r="V267" s="1" t="s">
        <v>98</v>
      </c>
      <c r="W267" s="1" t="s">
        <v>98</v>
      </c>
      <c r="X267" s="1" t="s">
        <v>98</v>
      </c>
      <c r="Y267" s="14">
        <v>0.63</v>
      </c>
      <c r="Z267" s="13">
        <v>0.875</v>
      </c>
      <c r="AA267" s="13" t="s">
        <v>98</v>
      </c>
      <c r="AB267" s="1" t="s">
        <v>98</v>
      </c>
      <c r="AC267" s="3">
        <v>1.32</v>
      </c>
      <c r="AD267" s="1" t="s">
        <v>98</v>
      </c>
      <c r="AE267" s="1" t="s">
        <v>98</v>
      </c>
      <c r="AF267" s="14">
        <v>0.311</v>
      </c>
      <c r="AG267" s="3">
        <v>6.08</v>
      </c>
      <c r="AH267" s="1" t="s">
        <v>98</v>
      </c>
      <c r="AI267" s="1" t="s">
        <v>98</v>
      </c>
      <c r="AJ267" s="1" t="s">
        <v>98</v>
      </c>
      <c r="AK267" s="1" t="s">
        <v>98</v>
      </c>
      <c r="AL267" s="2">
        <v>21.1</v>
      </c>
      <c r="AM267" s="3">
        <v>6.06</v>
      </c>
      <c r="AN267" s="3">
        <v>2.9</v>
      </c>
      <c r="AO267" s="3">
        <v>1.62</v>
      </c>
      <c r="AP267" s="3">
        <v>1.56</v>
      </c>
      <c r="AQ267" s="3">
        <v>1.78</v>
      </c>
      <c r="AR267" s="3">
        <v>1.4</v>
      </c>
      <c r="AS267" s="14">
        <v>0.88700000000000001</v>
      </c>
      <c r="AT267" s="14">
        <v>0.84399999999999997</v>
      </c>
      <c r="AU267" s="1" t="s">
        <v>98</v>
      </c>
      <c r="AV267" s="1" t="s">
        <v>98</v>
      </c>
      <c r="AW267" s="1" t="s">
        <v>98</v>
      </c>
      <c r="AX267" s="15">
        <v>7.7600000000000002E-2</v>
      </c>
      <c r="AY267" s="15">
        <v>6.0999999999999999E-2</v>
      </c>
      <c r="AZ267" s="1" t="s">
        <v>98</v>
      </c>
      <c r="BA267" s="1" t="s">
        <v>98</v>
      </c>
      <c r="BB267" s="1" t="s">
        <v>98</v>
      </c>
      <c r="BC267" s="1" t="s">
        <v>98</v>
      </c>
      <c r="BD267" s="1" t="s">
        <v>98</v>
      </c>
      <c r="BE267" s="1" t="s">
        <v>98</v>
      </c>
      <c r="BF267" s="1" t="s">
        <v>98</v>
      </c>
      <c r="BG267" s="3">
        <v>2.11</v>
      </c>
      <c r="BH267" s="14">
        <v>0.70299999999999996</v>
      </c>
      <c r="BI267" s="1" t="s">
        <v>98</v>
      </c>
      <c r="BJ267" s="4" t="s">
        <v>98</v>
      </c>
      <c r="BK267" s="4" t="s">
        <v>98</v>
      </c>
      <c r="BL267" s="4" t="s">
        <v>98</v>
      </c>
      <c r="BM267" s="4" t="s">
        <v>98</v>
      </c>
      <c r="BN267" s="4" t="s">
        <v>98</v>
      </c>
      <c r="BO267" s="4" t="s">
        <v>98</v>
      </c>
      <c r="BP267" s="4" t="s">
        <v>98</v>
      </c>
      <c r="BQ267" s="4" t="s">
        <v>98</v>
      </c>
      <c r="BR267" s="4" t="s">
        <v>98</v>
      </c>
      <c r="BS267" s="4" t="s">
        <v>98</v>
      </c>
      <c r="BT267" s="4" t="s">
        <v>98</v>
      </c>
      <c r="BU267" s="4" t="s">
        <v>98</v>
      </c>
      <c r="BV267" s="4" t="s">
        <v>98</v>
      </c>
      <c r="BW267" s="35" t="s">
        <v>98</v>
      </c>
      <c r="BX267" s="35" t="s">
        <v>98</v>
      </c>
      <c r="BY267" s="2">
        <v>13.8</v>
      </c>
      <c r="BZ267" s="1" t="s">
        <v>98</v>
      </c>
      <c r="CA267" s="2">
        <v>17.8</v>
      </c>
      <c r="CB267" s="2">
        <v>14.1</v>
      </c>
      <c r="CC267" s="2">
        <v>18.100000000000001</v>
      </c>
      <c r="CD267" s="1" t="s">
        <v>98</v>
      </c>
      <c r="CE267" s="11">
        <v>2.25</v>
      </c>
      <c r="CF267" s="1" t="s">
        <v>98</v>
      </c>
      <c r="CG267" s="4">
        <f>Beams!$B$11/F267</f>
        <v>4496</v>
      </c>
      <c r="CH267" s="4">
        <f>Beams!$B$9/AO267</f>
        <v>6938.2716049382716</v>
      </c>
      <c r="CI267" s="4">
        <f>Beams!$C$9/AS267</f>
        <v>12671.927846674182</v>
      </c>
      <c r="CJ267" s="4">
        <f>1.5*Beams!$B$8/(L267*T267)</f>
        <v>12740.875085014737</v>
      </c>
      <c r="CK267" s="45">
        <f xml:space="preserve"> 1.5*Beams!$C$8/((G267-T267)*Q267)</f>
        <v>14852.008456659623</v>
      </c>
      <c r="CL267" s="4">
        <f>Beams!$B$12*T267/AX267</f>
        <v>47798.969072164953</v>
      </c>
      <c r="CM267" s="4">
        <f>Beams!$B$12*Q267/AX267</f>
        <v>34762.886597938144</v>
      </c>
      <c r="CN267" s="4">
        <f t="shared" si="8"/>
        <v>89007.431593559159</v>
      </c>
      <c r="CO267" s="4">
        <f t="shared" si="9"/>
        <v>69772.703627237424</v>
      </c>
      <c r="CP267" s="4"/>
      <c r="CQ267" s="3">
        <f>MIN(Beams!$B$21:$B$22)/MAX(CN267:CP267)-1</f>
        <v>-0.7752996615908726</v>
      </c>
    </row>
    <row r="268" spans="1:95" x14ac:dyDescent="0.55000000000000004">
      <c r="A268" s="1" t="s">
        <v>680</v>
      </c>
      <c r="B268" s="1" t="s">
        <v>945</v>
      </c>
      <c r="C268" s="1" t="s">
        <v>945</v>
      </c>
      <c r="D268" s="1" t="s">
        <v>100</v>
      </c>
      <c r="E268" s="3">
        <v>7.5</v>
      </c>
      <c r="F268" s="3">
        <v>2.21</v>
      </c>
      <c r="G268" s="3">
        <v>5</v>
      </c>
      <c r="H268" s="11">
        <v>5</v>
      </c>
      <c r="I268" s="1" t="s">
        <v>98</v>
      </c>
      <c r="J268" s="1" t="s">
        <v>98</v>
      </c>
      <c r="K268" s="1" t="s">
        <v>98</v>
      </c>
      <c r="L268" s="3">
        <v>4</v>
      </c>
      <c r="M268" s="11">
        <v>4</v>
      </c>
      <c r="N268" s="11" t="s">
        <v>98</v>
      </c>
      <c r="O268" s="1" t="s">
        <v>98</v>
      </c>
      <c r="P268" s="1" t="s">
        <v>98</v>
      </c>
      <c r="Q268" s="14">
        <v>0.23</v>
      </c>
      <c r="R268" s="11">
        <v>0.25</v>
      </c>
      <c r="S268" s="13">
        <v>0.125</v>
      </c>
      <c r="T268" s="14">
        <v>0.27</v>
      </c>
      <c r="U268" s="13">
        <v>0.25</v>
      </c>
      <c r="V268" s="1" t="s">
        <v>98</v>
      </c>
      <c r="W268" s="1" t="s">
        <v>98</v>
      </c>
      <c r="X268" s="1" t="s">
        <v>98</v>
      </c>
      <c r="Y268" s="14">
        <v>0.56999999999999995</v>
      </c>
      <c r="Z268" s="13">
        <v>0.8125</v>
      </c>
      <c r="AA268" s="13" t="s">
        <v>98</v>
      </c>
      <c r="AB268" s="1" t="s">
        <v>98</v>
      </c>
      <c r="AC268" s="3">
        <v>1.37</v>
      </c>
      <c r="AD268" s="1" t="s">
        <v>98</v>
      </c>
      <c r="AE268" s="1" t="s">
        <v>98</v>
      </c>
      <c r="AF268" s="14">
        <v>0.30499999999999999</v>
      </c>
      <c r="AG268" s="3">
        <v>7.41</v>
      </c>
      <c r="AH268" s="1" t="s">
        <v>98</v>
      </c>
      <c r="AI268" s="1" t="s">
        <v>98</v>
      </c>
      <c r="AJ268" s="1" t="s">
        <v>98</v>
      </c>
      <c r="AK268" s="1" t="s">
        <v>98</v>
      </c>
      <c r="AL268" s="2">
        <v>21.7</v>
      </c>
      <c r="AM268" s="3">
        <v>5.45</v>
      </c>
      <c r="AN268" s="3">
        <v>2.71</v>
      </c>
      <c r="AO268" s="3">
        <v>1.5</v>
      </c>
      <c r="AP268" s="3">
        <v>1.57</v>
      </c>
      <c r="AQ268" s="3">
        <v>1.45</v>
      </c>
      <c r="AR268" s="3">
        <v>1.1499999999999999</v>
      </c>
      <c r="AS268" s="14">
        <v>0.72299999999999998</v>
      </c>
      <c r="AT268" s="14">
        <v>0.81</v>
      </c>
      <c r="AU268" s="1" t="s">
        <v>98</v>
      </c>
      <c r="AV268" s="1" t="s">
        <v>98</v>
      </c>
      <c r="AW268" s="1" t="s">
        <v>98</v>
      </c>
      <c r="AX268" s="15">
        <v>5.1799999999999999E-2</v>
      </c>
      <c r="AY268" s="15">
        <v>4.7500000000000001E-2</v>
      </c>
      <c r="AZ268" s="1" t="s">
        <v>98</v>
      </c>
      <c r="BA268" s="1" t="s">
        <v>98</v>
      </c>
      <c r="BB268" s="1" t="s">
        <v>98</v>
      </c>
      <c r="BC268" s="1" t="s">
        <v>98</v>
      </c>
      <c r="BD268" s="1" t="s">
        <v>98</v>
      </c>
      <c r="BE268" s="1" t="s">
        <v>98</v>
      </c>
      <c r="BF268" s="1" t="s">
        <v>98</v>
      </c>
      <c r="BG268" s="3">
        <v>2.16</v>
      </c>
      <c r="BH268" s="14">
        <v>0.67200000000000004</v>
      </c>
      <c r="BI268" s="1" t="s">
        <v>98</v>
      </c>
      <c r="BJ268" s="4" t="s">
        <v>98</v>
      </c>
      <c r="BK268" s="4" t="s">
        <v>98</v>
      </c>
      <c r="BL268" s="4" t="s">
        <v>98</v>
      </c>
      <c r="BM268" s="4" t="s">
        <v>98</v>
      </c>
      <c r="BN268" s="4" t="s">
        <v>98</v>
      </c>
      <c r="BO268" s="4" t="s">
        <v>98</v>
      </c>
      <c r="BP268" s="4" t="s">
        <v>98</v>
      </c>
      <c r="BQ268" s="4" t="s">
        <v>98</v>
      </c>
      <c r="BR268" s="4" t="s">
        <v>98</v>
      </c>
      <c r="BS268" s="4" t="s">
        <v>98</v>
      </c>
      <c r="BT268" s="4" t="s">
        <v>98</v>
      </c>
      <c r="BU268" s="4" t="s">
        <v>98</v>
      </c>
      <c r="BV268" s="4" t="s">
        <v>98</v>
      </c>
      <c r="BW268" s="35" t="s">
        <v>98</v>
      </c>
      <c r="BX268" s="35" t="s">
        <v>98</v>
      </c>
      <c r="BY268" s="2">
        <v>13.6</v>
      </c>
      <c r="BZ268" s="1" t="s">
        <v>98</v>
      </c>
      <c r="CA268" s="2">
        <v>17.600000000000001</v>
      </c>
      <c r="CB268" s="2">
        <v>14</v>
      </c>
      <c r="CC268" s="2">
        <v>18</v>
      </c>
      <c r="CD268" s="1" t="s">
        <v>98</v>
      </c>
      <c r="CE268" s="11">
        <v>2.25</v>
      </c>
      <c r="CF268" s="1" t="s">
        <v>98</v>
      </c>
      <c r="CG268" s="4">
        <f>Beams!$B$11/F268</f>
        <v>5085.9728506787333</v>
      </c>
      <c r="CH268" s="4">
        <f>Beams!$B$9/AO268</f>
        <v>7493.333333333333</v>
      </c>
      <c r="CI268" s="4">
        <f>Beams!$C$9/AS268</f>
        <v>15546.334716459198</v>
      </c>
      <c r="CJ268" s="4">
        <f>1.5*Beams!$B$8/(L268*T268)</f>
        <v>15611.111111111109</v>
      </c>
      <c r="CK268" s="45">
        <f xml:space="preserve"> 1.5*Beams!$C$8/((G268-T268)*Q268)</f>
        <v>15497.747954775254</v>
      </c>
      <c r="CL268" s="4">
        <f>Beams!$B$12*T268/AX268</f>
        <v>58586.872586872589</v>
      </c>
      <c r="CM268" s="4">
        <f>Beams!$B$12*Q268/AX268</f>
        <v>49907.335907335917</v>
      </c>
      <c r="CN268" s="4">
        <f t="shared" si="8"/>
        <v>108717.23398322807</v>
      </c>
      <c r="CO268" s="4">
        <f t="shared" si="9"/>
        <v>94783.008937121573</v>
      </c>
      <c r="CP268" s="4"/>
      <c r="CQ268" s="3">
        <f>MIN(Beams!$B$21:$B$22)/MAX(CN268:CP268)-1</f>
        <v>-0.81603652643438829</v>
      </c>
    </row>
    <row r="269" spans="1:95" x14ac:dyDescent="0.55000000000000004">
      <c r="A269" s="1" t="s">
        <v>680</v>
      </c>
      <c r="B269" s="1" t="s">
        <v>946</v>
      </c>
      <c r="C269" s="1" t="s">
        <v>946</v>
      </c>
      <c r="D269" s="1" t="s">
        <v>100</v>
      </c>
      <c r="E269" s="3">
        <v>6</v>
      </c>
      <c r="F269" s="3">
        <v>1.77</v>
      </c>
      <c r="G269" s="3">
        <v>4.9400000000000004</v>
      </c>
      <c r="H269" s="11">
        <v>4.875</v>
      </c>
      <c r="I269" s="1" t="s">
        <v>98</v>
      </c>
      <c r="J269" s="1" t="s">
        <v>98</v>
      </c>
      <c r="K269" s="1" t="s">
        <v>98</v>
      </c>
      <c r="L269" s="3">
        <v>3.96</v>
      </c>
      <c r="M269" s="11">
        <v>4</v>
      </c>
      <c r="N269" s="11" t="s">
        <v>98</v>
      </c>
      <c r="O269" s="1" t="s">
        <v>98</v>
      </c>
      <c r="P269" s="1" t="s">
        <v>98</v>
      </c>
      <c r="Q269" s="14">
        <v>0.19</v>
      </c>
      <c r="R269" s="11">
        <v>0.1875</v>
      </c>
      <c r="S269" s="13">
        <v>0.125</v>
      </c>
      <c r="T269" s="14">
        <v>0.21</v>
      </c>
      <c r="U269" s="13">
        <v>0.1875</v>
      </c>
      <c r="V269" s="1" t="s">
        <v>98</v>
      </c>
      <c r="W269" s="1" t="s">
        <v>98</v>
      </c>
      <c r="X269" s="1" t="s">
        <v>98</v>
      </c>
      <c r="Y269" s="14">
        <v>0.51</v>
      </c>
      <c r="Z269" s="13">
        <v>0.75</v>
      </c>
      <c r="AA269" s="13" t="s">
        <v>98</v>
      </c>
      <c r="AB269" s="1" t="s">
        <v>98</v>
      </c>
      <c r="AC269" s="3">
        <v>1.36</v>
      </c>
      <c r="AD269" s="1" t="s">
        <v>98</v>
      </c>
      <c r="AE269" s="1" t="s">
        <v>98</v>
      </c>
      <c r="AF269" s="14">
        <v>0.32200000000000001</v>
      </c>
      <c r="AG269" s="3">
        <v>9.43</v>
      </c>
      <c r="AH269" s="1" t="s">
        <v>98</v>
      </c>
      <c r="AI269" s="1" t="s">
        <v>98</v>
      </c>
      <c r="AJ269" s="1" t="s">
        <v>98</v>
      </c>
      <c r="AK269" s="1" t="s">
        <v>98</v>
      </c>
      <c r="AL269" s="2">
        <v>26</v>
      </c>
      <c r="AM269" s="3">
        <v>4.3499999999999996</v>
      </c>
      <c r="AN269" s="3">
        <v>2.2000000000000002</v>
      </c>
      <c r="AO269" s="3">
        <v>1.22</v>
      </c>
      <c r="AP269" s="3">
        <v>1.57</v>
      </c>
      <c r="AQ269" s="3">
        <v>1.0900000000000001</v>
      </c>
      <c r="AR269" s="14">
        <v>0.86899999999999999</v>
      </c>
      <c r="AS269" s="14">
        <v>0.55100000000000005</v>
      </c>
      <c r="AT269" s="14">
        <v>0.78500000000000003</v>
      </c>
      <c r="AU269" s="1" t="s">
        <v>98</v>
      </c>
      <c r="AV269" s="1" t="s">
        <v>98</v>
      </c>
      <c r="AW269" s="1" t="s">
        <v>98</v>
      </c>
      <c r="AX269" s="15">
        <v>2.7199999999999998E-2</v>
      </c>
      <c r="AY269" s="15">
        <v>2.5499999999999998E-2</v>
      </c>
      <c r="AZ269" s="1" t="s">
        <v>98</v>
      </c>
      <c r="BA269" s="1" t="s">
        <v>98</v>
      </c>
      <c r="BB269" s="1" t="s">
        <v>98</v>
      </c>
      <c r="BC269" s="1" t="s">
        <v>98</v>
      </c>
      <c r="BD269" s="1" t="s">
        <v>98</v>
      </c>
      <c r="BE269" s="1" t="s">
        <v>98</v>
      </c>
      <c r="BF269" s="1" t="s">
        <v>98</v>
      </c>
      <c r="BG269" s="3">
        <v>2.16</v>
      </c>
      <c r="BH269" s="14">
        <v>0.66100000000000003</v>
      </c>
      <c r="BI269" s="1" t="s">
        <v>98</v>
      </c>
      <c r="BJ269" s="4" t="s">
        <v>98</v>
      </c>
      <c r="BK269" s="4" t="s">
        <v>98</v>
      </c>
      <c r="BL269" s="4" t="s">
        <v>98</v>
      </c>
      <c r="BM269" s="4" t="s">
        <v>98</v>
      </c>
      <c r="BN269" s="4" t="s">
        <v>98</v>
      </c>
      <c r="BO269" s="4" t="s">
        <v>98</v>
      </c>
      <c r="BP269" s="4" t="s">
        <v>98</v>
      </c>
      <c r="BQ269" s="4" t="s">
        <v>98</v>
      </c>
      <c r="BR269" s="4" t="s">
        <v>98</v>
      </c>
      <c r="BS269" s="4" t="s">
        <v>98</v>
      </c>
      <c r="BT269" s="4" t="s">
        <v>98</v>
      </c>
      <c r="BU269" s="4" t="s">
        <v>98</v>
      </c>
      <c r="BV269" s="4" t="s">
        <v>98</v>
      </c>
      <c r="BW269" s="35" t="s">
        <v>98</v>
      </c>
      <c r="BX269" s="35" t="s">
        <v>98</v>
      </c>
      <c r="BY269" s="2">
        <v>13.5</v>
      </c>
      <c r="BZ269" s="1" t="s">
        <v>98</v>
      </c>
      <c r="CA269" s="2">
        <v>17.399999999999999</v>
      </c>
      <c r="CB269" s="2">
        <v>13.8</v>
      </c>
      <c r="CC269" s="1">
        <v>17.8</v>
      </c>
      <c r="CD269" s="1" t="s">
        <v>98</v>
      </c>
      <c r="CE269" s="11">
        <v>2.25</v>
      </c>
      <c r="CF269" s="1" t="s">
        <v>98</v>
      </c>
      <c r="CG269" s="4">
        <f>Beams!$B$11/F269</f>
        <v>6350.2824858757058</v>
      </c>
      <c r="CH269" s="4">
        <f>Beams!$B$9/AO269</f>
        <v>9213.1147540983602</v>
      </c>
      <c r="CI269" s="4">
        <f>Beams!$C$9/AS269</f>
        <v>20399.274047186933</v>
      </c>
      <c r="CJ269" s="4">
        <f>1.5*Beams!$B$8/(L269*T269)</f>
        <v>20274.170274170276</v>
      </c>
      <c r="CK269" s="45">
        <f xml:space="preserve"> 1.5*Beams!$C$8/((G269-T269)*Q269)</f>
        <v>18760.431734727939</v>
      </c>
      <c r="CL269" s="4">
        <f>Beams!$B$12*T269/AX269</f>
        <v>86779.411764705888</v>
      </c>
      <c r="CM269" s="4">
        <f>Beams!$B$12*Q269/AX269</f>
        <v>78514.705882352937</v>
      </c>
      <c r="CN269" s="4">
        <f t="shared" si="8"/>
        <v>158487.97615501203</v>
      </c>
      <c r="CO269" s="4">
        <f t="shared" si="9"/>
        <v>144370.5379989481</v>
      </c>
      <c r="CP269" s="4"/>
      <c r="CQ269" s="3">
        <f>MIN(Beams!$B$21:$B$22)/MAX(CN269:CP269)-1</f>
        <v>-0.87380746170650425</v>
      </c>
    </row>
    <row r="270" spans="1:95" x14ac:dyDescent="0.55000000000000004">
      <c r="A270" s="1" t="s">
        <v>680</v>
      </c>
      <c r="B270" s="1" t="s">
        <v>947</v>
      </c>
      <c r="C270" s="1" t="s">
        <v>947</v>
      </c>
      <c r="D270" s="1" t="s">
        <v>100</v>
      </c>
      <c r="E270" s="2">
        <v>33.5</v>
      </c>
      <c r="F270" s="3">
        <v>9.84</v>
      </c>
      <c r="G270" s="3">
        <v>4.5</v>
      </c>
      <c r="H270" s="11">
        <v>4.5</v>
      </c>
      <c r="I270" s="1" t="s">
        <v>98</v>
      </c>
      <c r="J270" s="1" t="s">
        <v>98</v>
      </c>
      <c r="K270" s="1" t="s">
        <v>98</v>
      </c>
      <c r="L270" s="3">
        <v>8.2799999999999994</v>
      </c>
      <c r="M270" s="11">
        <v>8.25</v>
      </c>
      <c r="N270" s="11" t="s">
        <v>98</v>
      </c>
      <c r="O270" s="1" t="s">
        <v>98</v>
      </c>
      <c r="P270" s="1" t="s">
        <v>98</v>
      </c>
      <c r="Q270" s="14">
        <v>0.56999999999999995</v>
      </c>
      <c r="R270" s="11">
        <v>0.5625</v>
      </c>
      <c r="S270" s="13">
        <v>0.3125</v>
      </c>
      <c r="T270" s="14">
        <v>0.93500000000000005</v>
      </c>
      <c r="U270" s="13">
        <v>0.9375</v>
      </c>
      <c r="V270" s="1" t="s">
        <v>98</v>
      </c>
      <c r="W270" s="1" t="s">
        <v>98</v>
      </c>
      <c r="X270" s="1" t="s">
        <v>98</v>
      </c>
      <c r="Y270" s="3">
        <v>1.33</v>
      </c>
      <c r="Z270" s="13">
        <v>1.625</v>
      </c>
      <c r="AA270" s="13" t="s">
        <v>98</v>
      </c>
      <c r="AB270" s="1" t="s">
        <v>98</v>
      </c>
      <c r="AC270" s="14">
        <v>0.93600000000000005</v>
      </c>
      <c r="AD270" s="1" t="s">
        <v>98</v>
      </c>
      <c r="AE270" s="1" t="s">
        <v>98</v>
      </c>
      <c r="AF270" s="14">
        <v>0.59399999999999997</v>
      </c>
      <c r="AG270" s="3">
        <v>4.43</v>
      </c>
      <c r="AH270" s="1" t="s">
        <v>98</v>
      </c>
      <c r="AI270" s="1" t="s">
        <v>98</v>
      </c>
      <c r="AJ270" s="1" t="s">
        <v>98</v>
      </c>
      <c r="AK270" s="1" t="s">
        <v>98</v>
      </c>
      <c r="AL270" s="3">
        <v>7.89</v>
      </c>
      <c r="AM270" s="2">
        <v>10.9</v>
      </c>
      <c r="AN270" s="3">
        <v>6.29</v>
      </c>
      <c r="AO270" s="3">
        <v>3.05</v>
      </c>
      <c r="AP270" s="3">
        <v>1.05</v>
      </c>
      <c r="AQ270" s="2">
        <v>44.3</v>
      </c>
      <c r="AR270" s="2">
        <v>16.3</v>
      </c>
      <c r="AS270" s="2">
        <v>10.7</v>
      </c>
      <c r="AT270" s="3">
        <v>2.12</v>
      </c>
      <c r="AU270" s="1" t="s">
        <v>98</v>
      </c>
      <c r="AV270" s="1" t="s">
        <v>98</v>
      </c>
      <c r="AW270" s="1" t="s">
        <v>98</v>
      </c>
      <c r="AX270" s="3">
        <v>2.5099999999999998</v>
      </c>
      <c r="AY270" s="3">
        <v>3.56</v>
      </c>
      <c r="AZ270" s="1" t="s">
        <v>98</v>
      </c>
      <c r="BA270" s="1" t="s">
        <v>98</v>
      </c>
      <c r="BB270" s="1" t="s">
        <v>98</v>
      </c>
      <c r="BC270" s="1" t="s">
        <v>98</v>
      </c>
      <c r="BD270" s="1" t="s">
        <v>98</v>
      </c>
      <c r="BE270" s="1" t="s">
        <v>98</v>
      </c>
      <c r="BF270" s="1" t="s">
        <v>98</v>
      </c>
      <c r="BG270" s="3">
        <v>2.41</v>
      </c>
      <c r="BH270" s="14">
        <v>0.96199999999999997</v>
      </c>
      <c r="BI270" s="1" t="s">
        <v>98</v>
      </c>
      <c r="BJ270" s="4" t="s">
        <v>98</v>
      </c>
      <c r="BK270" s="4" t="s">
        <v>98</v>
      </c>
      <c r="BL270" s="4" t="s">
        <v>98</v>
      </c>
      <c r="BM270" s="4" t="s">
        <v>98</v>
      </c>
      <c r="BN270" s="4" t="s">
        <v>98</v>
      </c>
      <c r="BO270" s="4" t="s">
        <v>98</v>
      </c>
      <c r="BP270" s="4" t="s">
        <v>98</v>
      </c>
      <c r="BQ270" s="4" t="s">
        <v>98</v>
      </c>
      <c r="BR270" s="4" t="s">
        <v>98</v>
      </c>
      <c r="BS270" s="4" t="s">
        <v>98</v>
      </c>
      <c r="BT270" s="4" t="s">
        <v>98</v>
      </c>
      <c r="BU270" s="4" t="s">
        <v>98</v>
      </c>
      <c r="BV270" s="4" t="s">
        <v>98</v>
      </c>
      <c r="BW270" s="35" t="s">
        <v>98</v>
      </c>
      <c r="BX270" s="35" t="s">
        <v>98</v>
      </c>
      <c r="BY270" s="2">
        <v>16.8</v>
      </c>
      <c r="BZ270" s="1" t="s">
        <v>98</v>
      </c>
      <c r="CA270" s="2">
        <v>25</v>
      </c>
      <c r="CB270" s="2">
        <v>17.3</v>
      </c>
      <c r="CC270" s="2">
        <v>25.6</v>
      </c>
      <c r="CD270" s="1" t="s">
        <v>98</v>
      </c>
      <c r="CE270" s="11">
        <v>5.5</v>
      </c>
      <c r="CF270" s="1" t="s">
        <v>98</v>
      </c>
      <c r="CG270" s="4">
        <f>Beams!$B$11/F270</f>
        <v>1142.2764227642276</v>
      </c>
      <c r="CH270" s="4">
        <f>Beams!$B$9/AO270</f>
        <v>3685.2459016393445</v>
      </c>
      <c r="CI270" s="4">
        <f>Beams!$C$9/AS270</f>
        <v>1050.4672897196263</v>
      </c>
      <c r="CJ270" s="4">
        <f>1.5*Beams!$B$8/(L270*T270)</f>
        <v>2177.7881112919476</v>
      </c>
      <c r="CK270" s="45">
        <f xml:space="preserve"> 1.5*Beams!$C$8/((G270-T270)*Q270)</f>
        <v>8297.039935040968</v>
      </c>
      <c r="CL270" s="4">
        <f>Beams!$B$12*T270/AX270</f>
        <v>4187.0119521912357</v>
      </c>
      <c r="CM270" s="4">
        <f>Beams!$B$12*Q270/AX270</f>
        <v>2552.5099601593624</v>
      </c>
      <c r="CN270" s="4">
        <f t="shared" si="8"/>
        <v>10068.37883376319</v>
      </c>
      <c r="CO270" s="4">
        <f t="shared" si="9"/>
        <v>16143.707698198465</v>
      </c>
      <c r="CP270" s="4"/>
      <c r="CQ270" s="3">
        <f>MIN(Beams!$B$21:$B$22)/MAX(CN270:CP270)-1</f>
        <v>0.23887277779638394</v>
      </c>
    </row>
    <row r="271" spans="1:95" x14ac:dyDescent="0.55000000000000004">
      <c r="A271" s="1" t="s">
        <v>680</v>
      </c>
      <c r="B271" s="1" t="s">
        <v>948</v>
      </c>
      <c r="C271" s="1" t="s">
        <v>948</v>
      </c>
      <c r="D271" s="1" t="s">
        <v>100</v>
      </c>
      <c r="E271" s="2">
        <v>29</v>
      </c>
      <c r="F271" s="3">
        <v>8.5399999999999991</v>
      </c>
      <c r="G271" s="3">
        <v>4.38</v>
      </c>
      <c r="H271" s="11">
        <v>4.375</v>
      </c>
      <c r="I271" s="1" t="s">
        <v>98</v>
      </c>
      <c r="J271" s="1" t="s">
        <v>98</v>
      </c>
      <c r="K271" s="1" t="s">
        <v>98</v>
      </c>
      <c r="L271" s="3">
        <v>8.2200000000000006</v>
      </c>
      <c r="M271" s="11">
        <v>8.25</v>
      </c>
      <c r="N271" s="11" t="s">
        <v>98</v>
      </c>
      <c r="O271" s="1" t="s">
        <v>98</v>
      </c>
      <c r="P271" s="1" t="s">
        <v>98</v>
      </c>
      <c r="Q271" s="14">
        <v>0.51</v>
      </c>
      <c r="R271" s="11">
        <v>0.5</v>
      </c>
      <c r="S271" s="13">
        <v>0.25</v>
      </c>
      <c r="T271" s="14">
        <v>0.81</v>
      </c>
      <c r="U271" s="13">
        <v>0.8125</v>
      </c>
      <c r="V271" s="1" t="s">
        <v>98</v>
      </c>
      <c r="W271" s="1" t="s">
        <v>98</v>
      </c>
      <c r="X271" s="1" t="s">
        <v>98</v>
      </c>
      <c r="Y271" s="3">
        <v>1.2</v>
      </c>
      <c r="Z271" s="13">
        <v>1.5</v>
      </c>
      <c r="AA271" s="13" t="s">
        <v>98</v>
      </c>
      <c r="AB271" s="1" t="s">
        <v>98</v>
      </c>
      <c r="AC271" s="14">
        <v>0.874</v>
      </c>
      <c r="AD271" s="1" t="s">
        <v>98</v>
      </c>
      <c r="AE271" s="1" t="s">
        <v>98</v>
      </c>
      <c r="AF271" s="14">
        <v>0.52</v>
      </c>
      <c r="AG271" s="3">
        <v>5.07</v>
      </c>
      <c r="AH271" s="1" t="s">
        <v>98</v>
      </c>
      <c r="AI271" s="1" t="s">
        <v>98</v>
      </c>
      <c r="AJ271" s="1" t="s">
        <v>98</v>
      </c>
      <c r="AK271" s="1" t="s">
        <v>98</v>
      </c>
      <c r="AL271" s="3">
        <v>8.59</v>
      </c>
      <c r="AM271" s="3">
        <v>9.1199999999999992</v>
      </c>
      <c r="AN271" s="3">
        <v>5.25</v>
      </c>
      <c r="AO271" s="3">
        <v>2.61</v>
      </c>
      <c r="AP271" s="3">
        <v>1.03</v>
      </c>
      <c r="AQ271" s="2">
        <v>37.5</v>
      </c>
      <c r="AR271" s="2">
        <v>13.9</v>
      </c>
      <c r="AS271" s="3">
        <v>9.1300000000000008</v>
      </c>
      <c r="AT271" s="3">
        <v>2.1</v>
      </c>
      <c r="AU271" s="1" t="s">
        <v>98</v>
      </c>
      <c r="AV271" s="1" t="s">
        <v>98</v>
      </c>
      <c r="AW271" s="1" t="s">
        <v>98</v>
      </c>
      <c r="AX271" s="3">
        <v>1.66</v>
      </c>
      <c r="AY271" s="3">
        <v>2.2799999999999998</v>
      </c>
      <c r="AZ271" s="1" t="s">
        <v>98</v>
      </c>
      <c r="BA271" s="1" t="s">
        <v>98</v>
      </c>
      <c r="BB271" s="1" t="s">
        <v>98</v>
      </c>
      <c r="BC271" s="1" t="s">
        <v>98</v>
      </c>
      <c r="BD271" s="1" t="s">
        <v>98</v>
      </c>
      <c r="BE271" s="1" t="s">
        <v>98</v>
      </c>
      <c r="BF271" s="1" t="s">
        <v>98</v>
      </c>
      <c r="BG271" s="3">
        <v>2.38</v>
      </c>
      <c r="BH271" s="14">
        <v>0.96099999999999997</v>
      </c>
      <c r="BI271" s="1" t="s">
        <v>98</v>
      </c>
      <c r="BJ271" s="4" t="s">
        <v>98</v>
      </c>
      <c r="BK271" s="4" t="s">
        <v>98</v>
      </c>
      <c r="BL271" s="4" t="s">
        <v>98</v>
      </c>
      <c r="BM271" s="4" t="s">
        <v>98</v>
      </c>
      <c r="BN271" s="4" t="s">
        <v>98</v>
      </c>
      <c r="BO271" s="4" t="s">
        <v>98</v>
      </c>
      <c r="BP271" s="4" t="s">
        <v>98</v>
      </c>
      <c r="BQ271" s="4" t="s">
        <v>98</v>
      </c>
      <c r="BR271" s="4" t="s">
        <v>98</v>
      </c>
      <c r="BS271" s="4" t="s">
        <v>98</v>
      </c>
      <c r="BT271" s="4" t="s">
        <v>98</v>
      </c>
      <c r="BU271" s="4" t="s">
        <v>98</v>
      </c>
      <c r="BV271" s="4" t="s">
        <v>98</v>
      </c>
      <c r="BW271" s="35" t="s">
        <v>98</v>
      </c>
      <c r="BX271" s="35" t="s">
        <v>98</v>
      </c>
      <c r="BY271" s="2">
        <v>16.5</v>
      </c>
      <c r="BZ271" s="1" t="s">
        <v>98</v>
      </c>
      <c r="CA271" s="2">
        <v>24.7</v>
      </c>
      <c r="CB271" s="2">
        <v>17</v>
      </c>
      <c r="CC271" s="1">
        <v>25.2</v>
      </c>
      <c r="CD271" s="1" t="s">
        <v>98</v>
      </c>
      <c r="CE271" s="11">
        <v>5.5</v>
      </c>
      <c r="CF271" s="1" t="s">
        <v>98</v>
      </c>
      <c r="CG271" s="4">
        <f>Beams!$B$11/F271</f>
        <v>1316.1592505854803</v>
      </c>
      <c r="CH271" s="4">
        <f>Beams!$B$9/AO271</f>
        <v>4306.5134099616862</v>
      </c>
      <c r="CI271" s="4">
        <f>Beams!$C$9/AS271</f>
        <v>1231.1062431544358</v>
      </c>
      <c r="CJ271" s="4">
        <f>1.5*Beams!$B$8/(L271*T271)</f>
        <v>2532.2159142110477</v>
      </c>
      <c r="CK271" s="45">
        <f xml:space="preserve"> 1.5*Beams!$C$8/((G271-T271)*Q271)</f>
        <v>9260.1746580985327</v>
      </c>
      <c r="CL271" s="4">
        <f>Beams!$B$12*T271/AX271</f>
        <v>5484.5783132530132</v>
      </c>
      <c r="CM271" s="4">
        <f>Beams!$B$12*Q271/AX271</f>
        <v>3453.2530120481933</v>
      </c>
      <c r="CN271" s="4">
        <f t="shared" si="8"/>
        <v>12508.094794651663</v>
      </c>
      <c r="CO271" s="4">
        <f t="shared" si="9"/>
        <v>18439.133885623687</v>
      </c>
      <c r="CP271" s="4"/>
      <c r="CQ271" s="3">
        <f>MIN(Beams!$B$21:$B$22)/MAX(CN271:CP271)-1</f>
        <v>8.4649643744561187E-2</v>
      </c>
    </row>
    <row r="272" spans="1:95" x14ac:dyDescent="0.55000000000000004">
      <c r="A272" s="1" t="s">
        <v>680</v>
      </c>
      <c r="B272" s="1" t="s">
        <v>949</v>
      </c>
      <c r="C272" s="1" t="s">
        <v>949</v>
      </c>
      <c r="D272" s="1" t="s">
        <v>100</v>
      </c>
      <c r="E272" s="2">
        <v>24</v>
      </c>
      <c r="F272" s="3">
        <v>7.05</v>
      </c>
      <c r="G272" s="3">
        <v>4.25</v>
      </c>
      <c r="H272" s="11">
        <v>4.25</v>
      </c>
      <c r="I272" s="1" t="s">
        <v>98</v>
      </c>
      <c r="J272" s="1" t="s">
        <v>98</v>
      </c>
      <c r="K272" s="1" t="s">
        <v>98</v>
      </c>
      <c r="L272" s="3">
        <v>8.11</v>
      </c>
      <c r="M272" s="11">
        <v>8.125</v>
      </c>
      <c r="N272" s="11" t="s">
        <v>98</v>
      </c>
      <c r="O272" s="1" t="s">
        <v>98</v>
      </c>
      <c r="P272" s="1" t="s">
        <v>98</v>
      </c>
      <c r="Q272" s="14">
        <v>0.4</v>
      </c>
      <c r="R272" s="11">
        <v>0.375</v>
      </c>
      <c r="S272" s="13">
        <v>0.1875</v>
      </c>
      <c r="T272" s="14">
        <v>0.68500000000000005</v>
      </c>
      <c r="U272" s="13">
        <v>0.6875</v>
      </c>
      <c r="V272" s="1" t="s">
        <v>98</v>
      </c>
      <c r="W272" s="1" t="s">
        <v>98</v>
      </c>
      <c r="X272" s="1" t="s">
        <v>98</v>
      </c>
      <c r="Y272" s="3">
        <v>1.08</v>
      </c>
      <c r="Z272" s="13">
        <v>1.375</v>
      </c>
      <c r="AA272" s="13" t="s">
        <v>98</v>
      </c>
      <c r="AB272" s="1" t="s">
        <v>98</v>
      </c>
      <c r="AC272" s="14">
        <v>0.77700000000000002</v>
      </c>
      <c r="AD272" s="1" t="s">
        <v>98</v>
      </c>
      <c r="AE272" s="1" t="s">
        <v>98</v>
      </c>
      <c r="AF272" s="14">
        <v>0.435</v>
      </c>
      <c r="AG272" s="3">
        <v>5.92</v>
      </c>
      <c r="AH272" s="1" t="s">
        <v>98</v>
      </c>
      <c r="AI272" s="1" t="s">
        <v>98</v>
      </c>
      <c r="AJ272" s="1" t="s">
        <v>98</v>
      </c>
      <c r="AK272" s="1" t="s">
        <v>98</v>
      </c>
      <c r="AL272" s="2">
        <v>10.6</v>
      </c>
      <c r="AM272" s="3">
        <v>6.85</v>
      </c>
      <c r="AN272" s="3">
        <v>3.94</v>
      </c>
      <c r="AO272" s="3">
        <v>1.97</v>
      </c>
      <c r="AP272" s="14">
        <v>0.98599999999999999</v>
      </c>
      <c r="AQ272" s="2">
        <v>30.5</v>
      </c>
      <c r="AR272" s="2">
        <v>11.4</v>
      </c>
      <c r="AS272" s="3">
        <v>7.51</v>
      </c>
      <c r="AT272" s="3">
        <v>2.08</v>
      </c>
      <c r="AU272" s="1" t="s">
        <v>98</v>
      </c>
      <c r="AV272" s="1" t="s">
        <v>98</v>
      </c>
      <c r="AW272" s="1" t="s">
        <v>98</v>
      </c>
      <c r="AX272" s="14">
        <v>0.97699999999999998</v>
      </c>
      <c r="AY272" s="3">
        <v>1.3</v>
      </c>
      <c r="AZ272" s="1" t="s">
        <v>98</v>
      </c>
      <c r="BA272" s="1" t="s">
        <v>98</v>
      </c>
      <c r="BB272" s="1" t="s">
        <v>98</v>
      </c>
      <c r="BC272" s="1" t="s">
        <v>98</v>
      </c>
      <c r="BD272" s="1" t="s">
        <v>98</v>
      </c>
      <c r="BE272" s="1" t="s">
        <v>98</v>
      </c>
      <c r="BF272" s="1" t="s">
        <v>98</v>
      </c>
      <c r="BG272" s="3">
        <v>2.34</v>
      </c>
      <c r="BH272" s="14">
        <v>0.96599999999999997</v>
      </c>
      <c r="BI272" s="1" t="s">
        <v>98</v>
      </c>
      <c r="BJ272" s="4" t="s">
        <v>98</v>
      </c>
      <c r="BK272" s="4" t="s">
        <v>98</v>
      </c>
      <c r="BL272" s="4" t="s">
        <v>98</v>
      </c>
      <c r="BM272" s="4" t="s">
        <v>98</v>
      </c>
      <c r="BN272" s="4" t="s">
        <v>98</v>
      </c>
      <c r="BO272" s="4" t="s">
        <v>98</v>
      </c>
      <c r="BP272" s="4" t="s">
        <v>98</v>
      </c>
      <c r="BQ272" s="4" t="s">
        <v>98</v>
      </c>
      <c r="BR272" s="4" t="s">
        <v>98</v>
      </c>
      <c r="BS272" s="4" t="s">
        <v>98</v>
      </c>
      <c r="BT272" s="4" t="s">
        <v>98</v>
      </c>
      <c r="BU272" s="4" t="s">
        <v>98</v>
      </c>
      <c r="BV272" s="4" t="s">
        <v>98</v>
      </c>
      <c r="BW272" s="35" t="s">
        <v>98</v>
      </c>
      <c r="BX272" s="35" t="s">
        <v>98</v>
      </c>
      <c r="BY272" s="2">
        <v>16.100000000000001</v>
      </c>
      <c r="BZ272" s="1" t="s">
        <v>98</v>
      </c>
      <c r="CA272" s="2">
        <v>24.2</v>
      </c>
      <c r="CB272" s="2">
        <v>16.600000000000001</v>
      </c>
      <c r="CC272" s="2">
        <v>24.7</v>
      </c>
      <c r="CD272" s="1" t="s">
        <v>98</v>
      </c>
      <c r="CE272" s="11">
        <v>5.5</v>
      </c>
      <c r="CF272" s="1" t="s">
        <v>98</v>
      </c>
      <c r="CG272" s="4">
        <f>Beams!$B$11/F272</f>
        <v>1594.3262411347519</v>
      </c>
      <c r="CH272" s="4">
        <f>Beams!$B$9/AO272</f>
        <v>5705.5837563451778</v>
      </c>
      <c r="CI272" s="4">
        <f>Beams!$C$9/AS272</f>
        <v>1496.6711051930758</v>
      </c>
      <c r="CJ272" s="4">
        <f>1.5*Beams!$B$8/(L272*T272)</f>
        <v>3034.9122917547952</v>
      </c>
      <c r="CK272" s="45">
        <f xml:space="preserve"> 1.5*Beams!$C$8/((G272-T272)*Q272)</f>
        <v>11823.281907433378</v>
      </c>
      <c r="CL272" s="4">
        <f>Beams!$B$12*T272/AX272</f>
        <v>7880.6550665301947</v>
      </c>
      <c r="CM272" s="4">
        <f>Beams!$B$12*Q272/AX272</f>
        <v>4601.8423746161725</v>
      </c>
      <c r="CN272" s="4">
        <f t="shared" si="8"/>
        <v>17068.277293995459</v>
      </c>
      <c r="CO272" s="4">
        <f t="shared" si="9"/>
        <v>23670.248921510465</v>
      </c>
      <c r="CP272" s="4"/>
      <c r="CQ272" s="3">
        <f>MIN(Beams!$B$21:$B$22)/MAX(CN272:CP272)-1</f>
        <v>-0.15505747040011508</v>
      </c>
    </row>
    <row r="273" spans="1:95" x14ac:dyDescent="0.55000000000000004">
      <c r="A273" s="1" t="s">
        <v>680</v>
      </c>
      <c r="B273" s="1" t="s">
        <v>950</v>
      </c>
      <c r="C273" s="1" t="s">
        <v>950</v>
      </c>
      <c r="D273" s="1" t="s">
        <v>100</v>
      </c>
      <c r="E273" s="2">
        <v>20</v>
      </c>
      <c r="F273" s="3">
        <v>5.87</v>
      </c>
      <c r="G273" s="3">
        <v>4.13</v>
      </c>
      <c r="H273" s="11">
        <v>4.125</v>
      </c>
      <c r="I273" s="1" t="s">
        <v>98</v>
      </c>
      <c r="J273" s="1" t="s">
        <v>98</v>
      </c>
      <c r="K273" s="1" t="s">
        <v>98</v>
      </c>
      <c r="L273" s="3">
        <v>8.07</v>
      </c>
      <c r="M273" s="11">
        <v>8.125</v>
      </c>
      <c r="N273" s="11" t="s">
        <v>98</v>
      </c>
      <c r="O273" s="1" t="s">
        <v>98</v>
      </c>
      <c r="P273" s="1" t="s">
        <v>98</v>
      </c>
      <c r="Q273" s="14">
        <v>0.36</v>
      </c>
      <c r="R273" s="11">
        <v>0.375</v>
      </c>
      <c r="S273" s="13">
        <v>0.1875</v>
      </c>
      <c r="T273" s="14">
        <v>0.56000000000000005</v>
      </c>
      <c r="U273" s="13">
        <v>0.5625</v>
      </c>
      <c r="V273" s="1" t="s">
        <v>98</v>
      </c>
      <c r="W273" s="1" t="s">
        <v>98</v>
      </c>
      <c r="X273" s="1" t="s">
        <v>98</v>
      </c>
      <c r="Y273" s="14">
        <v>0.95399999999999996</v>
      </c>
      <c r="Z273" s="13">
        <v>1.25</v>
      </c>
      <c r="AA273" s="13" t="s">
        <v>98</v>
      </c>
      <c r="AB273" s="1" t="s">
        <v>98</v>
      </c>
      <c r="AC273" s="14">
        <v>0.73499999999999999</v>
      </c>
      <c r="AD273" s="1" t="s">
        <v>98</v>
      </c>
      <c r="AE273" s="1" t="s">
        <v>98</v>
      </c>
      <c r="AF273" s="14">
        <v>0.36399999999999999</v>
      </c>
      <c r="AG273" s="3">
        <v>7.21</v>
      </c>
      <c r="AH273" s="1" t="s">
        <v>98</v>
      </c>
      <c r="AI273" s="1" t="s">
        <v>98</v>
      </c>
      <c r="AJ273" s="1" t="s">
        <v>98</v>
      </c>
      <c r="AK273" s="1" t="s">
        <v>98</v>
      </c>
      <c r="AL273" s="2">
        <v>11.5</v>
      </c>
      <c r="AM273" s="3">
        <v>5.73</v>
      </c>
      <c r="AN273" s="3">
        <v>3.25</v>
      </c>
      <c r="AO273" s="3">
        <v>1.69</v>
      </c>
      <c r="AP273" s="14">
        <v>0.98799999999999999</v>
      </c>
      <c r="AQ273" s="2">
        <v>24.5</v>
      </c>
      <c r="AR273" s="3">
        <v>9.24</v>
      </c>
      <c r="AS273" s="3">
        <v>6.08</v>
      </c>
      <c r="AT273" s="3">
        <v>2.04</v>
      </c>
      <c r="AU273" s="1" t="s">
        <v>98</v>
      </c>
      <c r="AV273" s="1" t="s">
        <v>98</v>
      </c>
      <c r="AW273" s="1" t="s">
        <v>98</v>
      </c>
      <c r="AX273" s="14">
        <v>0.55800000000000005</v>
      </c>
      <c r="AY273" s="14">
        <v>0.71499999999999997</v>
      </c>
      <c r="AZ273" s="1" t="s">
        <v>98</v>
      </c>
      <c r="BA273" s="1" t="s">
        <v>98</v>
      </c>
      <c r="BB273" s="1" t="s">
        <v>98</v>
      </c>
      <c r="BC273" s="1" t="s">
        <v>98</v>
      </c>
      <c r="BD273" s="1" t="s">
        <v>98</v>
      </c>
      <c r="BE273" s="1" t="s">
        <v>98</v>
      </c>
      <c r="BF273" s="1" t="s">
        <v>98</v>
      </c>
      <c r="BG273" s="3">
        <v>2.3199999999999998</v>
      </c>
      <c r="BH273" s="14">
        <v>0.96099999999999997</v>
      </c>
      <c r="BI273" s="1" t="s">
        <v>98</v>
      </c>
      <c r="BJ273" s="4" t="s">
        <v>98</v>
      </c>
      <c r="BK273" s="4" t="s">
        <v>98</v>
      </c>
      <c r="BL273" s="4" t="s">
        <v>98</v>
      </c>
      <c r="BM273" s="4" t="s">
        <v>98</v>
      </c>
      <c r="BN273" s="4" t="s">
        <v>98</v>
      </c>
      <c r="BO273" s="4" t="s">
        <v>98</v>
      </c>
      <c r="BP273" s="4" t="s">
        <v>98</v>
      </c>
      <c r="BQ273" s="4" t="s">
        <v>98</v>
      </c>
      <c r="BR273" s="4" t="s">
        <v>98</v>
      </c>
      <c r="BS273" s="4" t="s">
        <v>98</v>
      </c>
      <c r="BT273" s="4" t="s">
        <v>98</v>
      </c>
      <c r="BU273" s="4" t="s">
        <v>98</v>
      </c>
      <c r="BV273" s="4" t="s">
        <v>98</v>
      </c>
      <c r="BW273" s="35" t="s">
        <v>98</v>
      </c>
      <c r="BX273" s="35" t="s">
        <v>98</v>
      </c>
      <c r="BY273" s="2">
        <v>15.8</v>
      </c>
      <c r="BZ273" s="1" t="s">
        <v>98</v>
      </c>
      <c r="CA273" s="2">
        <v>23.9</v>
      </c>
      <c r="CB273" s="2">
        <v>16.3</v>
      </c>
      <c r="CC273" s="1">
        <v>24.4</v>
      </c>
      <c r="CD273" s="1" t="s">
        <v>98</v>
      </c>
      <c r="CE273" s="11">
        <v>5.5</v>
      </c>
      <c r="CF273" s="1" t="s">
        <v>98</v>
      </c>
      <c r="CG273" s="4">
        <f>Beams!$B$11/F273</f>
        <v>1914.8211243611584</v>
      </c>
      <c r="CH273" s="4">
        <f>Beams!$B$9/AO273</f>
        <v>6650.8875739644973</v>
      </c>
      <c r="CI273" s="4">
        <f>Beams!$C$9/AS273</f>
        <v>1848.6842105263158</v>
      </c>
      <c r="CJ273" s="4">
        <f>1.5*Beams!$B$8/(L273*T273)</f>
        <v>3730.748805098247</v>
      </c>
      <c r="CK273" s="45">
        <f xml:space="preserve"> 1.5*Beams!$C$8/((G273-T273)*Q273)</f>
        <v>13118.58076563959</v>
      </c>
      <c r="CL273" s="4">
        <f>Beams!$B$12*T273/AX273</f>
        <v>11280.286738351255</v>
      </c>
      <c r="CM273" s="4">
        <f>Beams!$B$12*Q273/AX273</f>
        <v>7251.612903225805</v>
      </c>
      <c r="CN273" s="4">
        <f t="shared" si="8"/>
        <v>23064.033608595913</v>
      </c>
      <c r="CO273" s="4">
        <f t="shared" si="9"/>
        <v>27973.357550863751</v>
      </c>
      <c r="CP273" s="4"/>
      <c r="CQ273" s="3">
        <f>MIN(Beams!$B$21:$B$22)/MAX(CN273:CP273)-1</f>
        <v>-0.28503398408166958</v>
      </c>
    </row>
    <row r="274" spans="1:95" x14ac:dyDescent="0.55000000000000004">
      <c r="A274" s="1" t="s">
        <v>680</v>
      </c>
      <c r="B274" s="1" t="s">
        <v>951</v>
      </c>
      <c r="C274" s="1" t="s">
        <v>951</v>
      </c>
      <c r="D274" s="1" t="s">
        <v>100</v>
      </c>
      <c r="E274" s="2">
        <v>17.5</v>
      </c>
      <c r="F274" s="3">
        <v>5.14</v>
      </c>
      <c r="G274" s="3">
        <v>4.0599999999999996</v>
      </c>
      <c r="H274" s="11">
        <v>4</v>
      </c>
      <c r="I274" s="1" t="s">
        <v>98</v>
      </c>
      <c r="J274" s="1" t="s">
        <v>98</v>
      </c>
      <c r="K274" s="1" t="s">
        <v>98</v>
      </c>
      <c r="L274" s="3">
        <v>8.02</v>
      </c>
      <c r="M274" s="11">
        <v>8</v>
      </c>
      <c r="N274" s="11" t="s">
        <v>98</v>
      </c>
      <c r="O274" s="1" t="s">
        <v>98</v>
      </c>
      <c r="P274" s="1" t="s">
        <v>98</v>
      </c>
      <c r="Q274" s="14">
        <v>0.31</v>
      </c>
      <c r="R274" s="11">
        <v>0.3125</v>
      </c>
      <c r="S274" s="13">
        <v>0.1875</v>
      </c>
      <c r="T274" s="14">
        <v>0.495</v>
      </c>
      <c r="U274" s="13">
        <v>0.5</v>
      </c>
      <c r="V274" s="1" t="s">
        <v>98</v>
      </c>
      <c r="W274" s="1" t="s">
        <v>98</v>
      </c>
      <c r="X274" s="1" t="s">
        <v>98</v>
      </c>
      <c r="Y274" s="14">
        <v>0.88900000000000001</v>
      </c>
      <c r="Z274" s="13">
        <v>1.1875</v>
      </c>
      <c r="AA274" s="13" t="s">
        <v>98</v>
      </c>
      <c r="AB274" s="1" t="s">
        <v>98</v>
      </c>
      <c r="AC274" s="14">
        <v>0.68799999999999994</v>
      </c>
      <c r="AD274" s="1" t="s">
        <v>98</v>
      </c>
      <c r="AE274" s="1" t="s">
        <v>98</v>
      </c>
      <c r="AF274" s="14">
        <v>0.32100000000000001</v>
      </c>
      <c r="AG274" s="3">
        <v>8.1</v>
      </c>
      <c r="AH274" s="1" t="s">
        <v>98</v>
      </c>
      <c r="AI274" s="1" t="s">
        <v>98</v>
      </c>
      <c r="AJ274" s="1" t="s">
        <v>98</v>
      </c>
      <c r="AK274" s="1" t="s">
        <v>98</v>
      </c>
      <c r="AL274" s="2">
        <v>13.1</v>
      </c>
      <c r="AM274" s="3">
        <v>4.82</v>
      </c>
      <c r="AN274" s="3">
        <v>2.71</v>
      </c>
      <c r="AO274" s="3">
        <v>1.43</v>
      </c>
      <c r="AP274" s="14">
        <v>0.96799999999999997</v>
      </c>
      <c r="AQ274" s="2">
        <v>21.3</v>
      </c>
      <c r="AR274" s="3">
        <v>8.0500000000000007</v>
      </c>
      <c r="AS274" s="3">
        <v>5.31</v>
      </c>
      <c r="AT274" s="3">
        <v>2.0299999999999998</v>
      </c>
      <c r="AU274" s="1" t="s">
        <v>98</v>
      </c>
      <c r="AV274" s="1" t="s">
        <v>98</v>
      </c>
      <c r="AW274" s="1" t="s">
        <v>98</v>
      </c>
      <c r="AX274" s="14">
        <v>0.38400000000000001</v>
      </c>
      <c r="AY274" s="14">
        <v>0.48</v>
      </c>
      <c r="AZ274" s="1" t="s">
        <v>98</v>
      </c>
      <c r="BA274" s="1" t="s">
        <v>98</v>
      </c>
      <c r="BB274" s="1" t="s">
        <v>98</v>
      </c>
      <c r="BC274" s="1" t="s">
        <v>98</v>
      </c>
      <c r="BD274" s="1" t="s">
        <v>98</v>
      </c>
      <c r="BE274" s="1" t="s">
        <v>98</v>
      </c>
      <c r="BF274" s="1" t="s">
        <v>98</v>
      </c>
      <c r="BG274" s="3">
        <v>2.2999999999999998</v>
      </c>
      <c r="BH274" s="14">
        <v>0.96299999999999997</v>
      </c>
      <c r="BI274" s="1" t="s">
        <v>98</v>
      </c>
      <c r="BJ274" s="4" t="s">
        <v>98</v>
      </c>
      <c r="BK274" s="4" t="s">
        <v>98</v>
      </c>
      <c r="BL274" s="4" t="s">
        <v>98</v>
      </c>
      <c r="BM274" s="4" t="s">
        <v>98</v>
      </c>
      <c r="BN274" s="4" t="s">
        <v>98</v>
      </c>
      <c r="BO274" s="4" t="s">
        <v>98</v>
      </c>
      <c r="BP274" s="4" t="s">
        <v>98</v>
      </c>
      <c r="BQ274" s="4" t="s">
        <v>98</v>
      </c>
      <c r="BR274" s="4" t="s">
        <v>98</v>
      </c>
      <c r="BS274" s="4" t="s">
        <v>98</v>
      </c>
      <c r="BT274" s="4" t="s">
        <v>98</v>
      </c>
      <c r="BU274" s="4" t="s">
        <v>98</v>
      </c>
      <c r="BV274" s="4" t="s">
        <v>98</v>
      </c>
      <c r="BW274" s="35" t="s">
        <v>98</v>
      </c>
      <c r="BX274" s="35" t="s">
        <v>98</v>
      </c>
      <c r="BY274" s="2">
        <v>15.6</v>
      </c>
      <c r="BZ274" s="1" t="s">
        <v>98</v>
      </c>
      <c r="CA274" s="2">
        <v>23.6</v>
      </c>
      <c r="CB274" s="2">
        <v>16.100000000000001</v>
      </c>
      <c r="CC274" s="2">
        <v>24.2</v>
      </c>
      <c r="CD274" s="1" t="s">
        <v>98</v>
      </c>
      <c r="CE274" s="11">
        <v>5.5</v>
      </c>
      <c r="CF274" s="1" t="s">
        <v>98</v>
      </c>
      <c r="CG274" s="4">
        <f>Beams!$B$11/F274</f>
        <v>2186.7704280155644</v>
      </c>
      <c r="CH274" s="4">
        <f>Beams!$B$9/AO274</f>
        <v>7860.1398601398605</v>
      </c>
      <c r="CI274" s="4">
        <f>Beams!$C$9/AS274</f>
        <v>2116.7608286252357</v>
      </c>
      <c r="CJ274" s="4">
        <f>1.5*Beams!$B$8/(L274*T274)</f>
        <v>4246.958361671579</v>
      </c>
      <c r="CK274" s="45">
        <f xml:space="preserve"> 1.5*Beams!$C$8/((G274-T274)*Q274)</f>
        <v>15255.847622494686</v>
      </c>
      <c r="CL274" s="4">
        <f>Beams!$B$12*T274/AX274</f>
        <v>14489.0625</v>
      </c>
      <c r="CM274" s="4">
        <f>Beams!$B$12*Q274/AX274</f>
        <v>9073.9583333333339</v>
      </c>
      <c r="CN274" s="4">
        <f t="shared" si="8"/>
        <v>28842.04669230738</v>
      </c>
      <c r="CO274" s="4">
        <f t="shared" si="9"/>
        <v>33063.389339036956</v>
      </c>
      <c r="CP274" s="4"/>
      <c r="CQ274" s="3">
        <f>MIN(Beams!$B$21:$B$22)/MAX(CN274:CP274)-1</f>
        <v>-0.39510133716428775</v>
      </c>
    </row>
    <row r="275" spans="1:95" x14ac:dyDescent="0.55000000000000004">
      <c r="A275" s="1" t="s">
        <v>680</v>
      </c>
      <c r="B275" s="1" t="s">
        <v>952</v>
      </c>
      <c r="C275" s="1" t="s">
        <v>952</v>
      </c>
      <c r="D275" s="1" t="s">
        <v>100</v>
      </c>
      <c r="E275" s="2">
        <v>15.5</v>
      </c>
      <c r="F275" s="3">
        <v>4.5599999999999996</v>
      </c>
      <c r="G275" s="3">
        <v>4</v>
      </c>
      <c r="H275" s="11">
        <v>4</v>
      </c>
      <c r="I275" s="1" t="s">
        <v>98</v>
      </c>
      <c r="J275" s="1" t="s">
        <v>98</v>
      </c>
      <c r="K275" s="1" t="s">
        <v>98</v>
      </c>
      <c r="L275" s="3">
        <v>8</v>
      </c>
      <c r="M275" s="11">
        <v>8</v>
      </c>
      <c r="N275" s="11" t="s">
        <v>98</v>
      </c>
      <c r="O275" s="1" t="s">
        <v>98</v>
      </c>
      <c r="P275" s="1" t="s">
        <v>98</v>
      </c>
      <c r="Q275" s="14">
        <v>0.28499999999999998</v>
      </c>
      <c r="R275" s="11">
        <v>0.3125</v>
      </c>
      <c r="S275" s="13">
        <v>0.1875</v>
      </c>
      <c r="T275" s="14">
        <v>0.435</v>
      </c>
      <c r="U275" s="13">
        <v>0.4375</v>
      </c>
      <c r="V275" s="1" t="s">
        <v>98</v>
      </c>
      <c r="W275" s="1" t="s">
        <v>98</v>
      </c>
      <c r="X275" s="1" t="s">
        <v>98</v>
      </c>
      <c r="Y275" s="14">
        <v>0.82899999999999996</v>
      </c>
      <c r="Z275" s="13">
        <v>1.125</v>
      </c>
      <c r="AA275" s="13" t="s">
        <v>98</v>
      </c>
      <c r="AB275" s="1" t="s">
        <v>98</v>
      </c>
      <c r="AC275" s="14">
        <v>0.66800000000000004</v>
      </c>
      <c r="AD275" s="1" t="s">
        <v>98</v>
      </c>
      <c r="AE275" s="1" t="s">
        <v>98</v>
      </c>
      <c r="AF275" s="14">
        <v>0.28499999999999998</v>
      </c>
      <c r="AG275" s="3">
        <v>9.19</v>
      </c>
      <c r="AH275" s="1" t="s">
        <v>98</v>
      </c>
      <c r="AI275" s="1" t="s">
        <v>98</v>
      </c>
      <c r="AJ275" s="1" t="s">
        <v>98</v>
      </c>
      <c r="AK275" s="1" t="s">
        <v>98</v>
      </c>
      <c r="AL275" s="2">
        <v>14</v>
      </c>
      <c r="AM275" s="3">
        <v>4.28</v>
      </c>
      <c r="AN275" s="3">
        <v>2.39</v>
      </c>
      <c r="AO275" s="3">
        <v>1.28</v>
      </c>
      <c r="AP275" s="14">
        <v>0.96899999999999997</v>
      </c>
      <c r="AQ275" s="2">
        <v>18.5</v>
      </c>
      <c r="AR275" s="3">
        <v>7.03</v>
      </c>
      <c r="AS275" s="3">
        <v>4.6399999999999997</v>
      </c>
      <c r="AT275" s="3">
        <v>2.02</v>
      </c>
      <c r="AU275" s="1" t="s">
        <v>98</v>
      </c>
      <c r="AV275" s="1" t="s">
        <v>98</v>
      </c>
      <c r="AW275" s="1" t="s">
        <v>98</v>
      </c>
      <c r="AX275" s="14">
        <v>0.26700000000000002</v>
      </c>
      <c r="AY275" s="14">
        <v>0.32700000000000001</v>
      </c>
      <c r="AZ275" s="1" t="s">
        <v>98</v>
      </c>
      <c r="BA275" s="1" t="s">
        <v>98</v>
      </c>
      <c r="BB275" s="1" t="s">
        <v>98</v>
      </c>
      <c r="BC275" s="1" t="s">
        <v>98</v>
      </c>
      <c r="BD275" s="1" t="s">
        <v>98</v>
      </c>
      <c r="BE275" s="1" t="s">
        <v>98</v>
      </c>
      <c r="BF275" s="1" t="s">
        <v>98</v>
      </c>
      <c r="BG275" s="3">
        <v>2.2799999999999998</v>
      </c>
      <c r="BH275" s="14">
        <v>0.96099999999999997</v>
      </c>
      <c r="BI275" s="1" t="s">
        <v>98</v>
      </c>
      <c r="BJ275" s="4" t="s">
        <v>98</v>
      </c>
      <c r="BK275" s="4" t="s">
        <v>98</v>
      </c>
      <c r="BL275" s="4" t="s">
        <v>98</v>
      </c>
      <c r="BM275" s="4" t="s">
        <v>98</v>
      </c>
      <c r="BN275" s="4" t="s">
        <v>98</v>
      </c>
      <c r="BO275" s="4" t="s">
        <v>98</v>
      </c>
      <c r="BP275" s="4" t="s">
        <v>98</v>
      </c>
      <c r="BQ275" s="4" t="s">
        <v>98</v>
      </c>
      <c r="BR275" s="4" t="s">
        <v>98</v>
      </c>
      <c r="BS275" s="4" t="s">
        <v>98</v>
      </c>
      <c r="BT275" s="4" t="s">
        <v>98</v>
      </c>
      <c r="BU275" s="4" t="s">
        <v>98</v>
      </c>
      <c r="BV275" s="4" t="s">
        <v>98</v>
      </c>
      <c r="BW275" s="35" t="s">
        <v>98</v>
      </c>
      <c r="BX275" s="35" t="s">
        <v>98</v>
      </c>
      <c r="BY275" s="2">
        <v>15.5</v>
      </c>
      <c r="BZ275" s="1" t="s">
        <v>98</v>
      </c>
      <c r="CA275" s="2">
        <v>23.5</v>
      </c>
      <c r="CB275" s="2">
        <v>16</v>
      </c>
      <c r="CC275" s="2">
        <v>24</v>
      </c>
      <c r="CD275" s="1" t="s">
        <v>98</v>
      </c>
      <c r="CE275" s="11">
        <v>5.5</v>
      </c>
      <c r="CF275" s="1" t="s">
        <v>98</v>
      </c>
      <c r="CG275" s="4">
        <f>Beams!$B$11/F275</f>
        <v>2464.9122807017548</v>
      </c>
      <c r="CH275" s="4">
        <f>Beams!$B$9/AO275</f>
        <v>8781.25</v>
      </c>
      <c r="CI275" s="4">
        <f>Beams!$C$9/AS275</f>
        <v>2422.4137931034484</v>
      </c>
      <c r="CJ275" s="4">
        <f>1.5*Beams!$B$8/(L275*T275)</f>
        <v>4844.8275862068967</v>
      </c>
      <c r="CK275" s="45">
        <f xml:space="preserve"> 1.5*Beams!$C$8/((G275-T275)*Q275)</f>
        <v>16594.079870081936</v>
      </c>
      <c r="CL275" s="4">
        <f>Beams!$B$12*T275/AX275</f>
        <v>18312.359550561796</v>
      </c>
      <c r="CM275" s="4">
        <f>Beams!$B$12*Q275/AX275</f>
        <v>11997.752808988762</v>
      </c>
      <c r="CN275" s="4">
        <f t="shared" si="8"/>
        <v>35542.574074379721</v>
      </c>
      <c r="CO275" s="4">
        <f t="shared" si="9"/>
        <v>38009.980919308138</v>
      </c>
      <c r="CP275" s="4"/>
      <c r="CQ275" s="3">
        <f>MIN(Beams!$B$21:$B$22)/MAX(CN275:CP275)-1</f>
        <v>-0.47382241410596204</v>
      </c>
    </row>
    <row r="276" spans="1:95" x14ac:dyDescent="0.55000000000000004">
      <c r="A276" s="1" t="s">
        <v>680</v>
      </c>
      <c r="B276" s="1" t="s">
        <v>953</v>
      </c>
      <c r="C276" s="1" t="s">
        <v>953</v>
      </c>
      <c r="D276" s="1" t="s">
        <v>100</v>
      </c>
      <c r="E276" s="2">
        <v>14</v>
      </c>
      <c r="F276" s="3">
        <v>4.12</v>
      </c>
      <c r="G276" s="3">
        <v>4.03</v>
      </c>
      <c r="H276" s="11">
        <v>4</v>
      </c>
      <c r="I276" s="1" t="s">
        <v>98</v>
      </c>
      <c r="J276" s="1" t="s">
        <v>98</v>
      </c>
      <c r="K276" s="1" t="s">
        <v>98</v>
      </c>
      <c r="L276" s="3">
        <v>6.54</v>
      </c>
      <c r="M276" s="11">
        <v>6.5</v>
      </c>
      <c r="N276" s="11" t="s">
        <v>98</v>
      </c>
      <c r="O276" s="1" t="s">
        <v>98</v>
      </c>
      <c r="P276" s="1" t="s">
        <v>98</v>
      </c>
      <c r="Q276" s="14">
        <v>0.28499999999999998</v>
      </c>
      <c r="R276" s="11">
        <v>0.3125</v>
      </c>
      <c r="S276" s="13">
        <v>0.1875</v>
      </c>
      <c r="T276" s="14">
        <v>0.46500000000000002</v>
      </c>
      <c r="U276" s="13">
        <v>0.4375</v>
      </c>
      <c r="V276" s="1" t="s">
        <v>98</v>
      </c>
      <c r="W276" s="1" t="s">
        <v>98</v>
      </c>
      <c r="X276" s="1" t="s">
        <v>98</v>
      </c>
      <c r="Y276" s="14">
        <v>0.85899999999999999</v>
      </c>
      <c r="Z276" s="13">
        <v>0.9375</v>
      </c>
      <c r="AA276" s="13" t="s">
        <v>98</v>
      </c>
      <c r="AB276" s="1" t="s">
        <v>98</v>
      </c>
      <c r="AC276" s="14">
        <v>0.73399999999999999</v>
      </c>
      <c r="AD276" s="1" t="s">
        <v>98</v>
      </c>
      <c r="AE276" s="1" t="s">
        <v>98</v>
      </c>
      <c r="AF276" s="14">
        <v>0.315</v>
      </c>
      <c r="AG276" s="3">
        <v>7.03</v>
      </c>
      <c r="AH276" s="1" t="s">
        <v>98</v>
      </c>
      <c r="AI276" s="1" t="s">
        <v>98</v>
      </c>
      <c r="AJ276" s="1" t="s">
        <v>98</v>
      </c>
      <c r="AK276" s="1" t="s">
        <v>98</v>
      </c>
      <c r="AL276" s="2">
        <v>14.1</v>
      </c>
      <c r="AM276" s="3">
        <v>4.2300000000000004</v>
      </c>
      <c r="AN276" s="3">
        <v>2.38</v>
      </c>
      <c r="AO276" s="3">
        <v>1.28</v>
      </c>
      <c r="AP276" s="3">
        <v>1.01</v>
      </c>
      <c r="AQ276" s="2">
        <v>10.8</v>
      </c>
      <c r="AR276" s="3">
        <v>5.04</v>
      </c>
      <c r="AS276" s="3">
        <v>3.31</v>
      </c>
      <c r="AT276" s="3">
        <v>1.62</v>
      </c>
      <c r="AU276" s="1" t="s">
        <v>98</v>
      </c>
      <c r="AV276" s="1" t="s">
        <v>98</v>
      </c>
      <c r="AW276" s="1" t="s">
        <v>98</v>
      </c>
      <c r="AX276" s="14">
        <v>0.26800000000000002</v>
      </c>
      <c r="AY276" s="14">
        <v>0.23</v>
      </c>
      <c r="AZ276" s="1" t="s">
        <v>98</v>
      </c>
      <c r="BA276" s="1" t="s">
        <v>98</v>
      </c>
      <c r="BB276" s="1" t="s">
        <v>98</v>
      </c>
      <c r="BC276" s="1" t="s">
        <v>98</v>
      </c>
      <c r="BD276" s="1" t="s">
        <v>98</v>
      </c>
      <c r="BE276" s="1" t="s">
        <v>98</v>
      </c>
      <c r="BF276" s="1" t="s">
        <v>98</v>
      </c>
      <c r="BG276" s="3">
        <v>1.98</v>
      </c>
      <c r="BH276" s="14">
        <v>0.93500000000000005</v>
      </c>
      <c r="BI276" s="1" t="s">
        <v>98</v>
      </c>
      <c r="BJ276" s="4" t="s">
        <v>98</v>
      </c>
      <c r="BK276" s="4" t="s">
        <v>98</v>
      </c>
      <c r="BL276" s="4" t="s">
        <v>98</v>
      </c>
      <c r="BM276" s="4" t="s">
        <v>98</v>
      </c>
      <c r="BN276" s="4" t="s">
        <v>98</v>
      </c>
      <c r="BO276" s="4" t="s">
        <v>98</v>
      </c>
      <c r="BP276" s="4" t="s">
        <v>98</v>
      </c>
      <c r="BQ276" s="4" t="s">
        <v>98</v>
      </c>
      <c r="BR276" s="4" t="s">
        <v>98</v>
      </c>
      <c r="BS276" s="4" t="s">
        <v>98</v>
      </c>
      <c r="BT276" s="4" t="s">
        <v>98</v>
      </c>
      <c r="BU276" s="4" t="s">
        <v>98</v>
      </c>
      <c r="BV276" s="4" t="s">
        <v>98</v>
      </c>
      <c r="BW276" s="35" t="s">
        <v>98</v>
      </c>
      <c r="BX276" s="35" t="s">
        <v>98</v>
      </c>
      <c r="BY276" s="2">
        <v>14.2</v>
      </c>
      <c r="BZ276" s="1" t="s">
        <v>98</v>
      </c>
      <c r="CA276" s="2">
        <v>20.8</v>
      </c>
      <c r="CB276" s="2">
        <v>14.600000000000001</v>
      </c>
      <c r="CC276" s="2">
        <v>21.1</v>
      </c>
      <c r="CD276" s="1" t="s">
        <v>98</v>
      </c>
      <c r="CE276" s="11">
        <v>4</v>
      </c>
      <c r="CF276" s="1" t="s">
        <v>98</v>
      </c>
      <c r="CG276" s="4">
        <f>Beams!$B$11/F276</f>
        <v>2728.155339805825</v>
      </c>
      <c r="CH276" s="4">
        <f>Beams!$B$9/AO276</f>
        <v>8781.25</v>
      </c>
      <c r="CI276" s="4">
        <f>Beams!$C$9/AS276</f>
        <v>3395.7703927492448</v>
      </c>
      <c r="CJ276" s="4">
        <f>1.5*Beams!$B$8/(L276*T276)</f>
        <v>5544.04656209924</v>
      </c>
      <c r="CK276" s="45">
        <f xml:space="preserve"> 1.5*Beams!$C$8/((G276-T276)*Q276)</f>
        <v>16594.079870081936</v>
      </c>
      <c r="CL276" s="4">
        <f>Beams!$B$12*T276/AX276</f>
        <v>19502.238805970148</v>
      </c>
      <c r="CM276" s="4">
        <f>Beams!$B$12*Q276/AX276</f>
        <v>11952.985074626864</v>
      </c>
      <c r="CN276" s="4">
        <f t="shared" si="8"/>
        <v>38149.516062484799</v>
      </c>
      <c r="CO276" s="4">
        <f t="shared" si="9"/>
        <v>38430.148066395501</v>
      </c>
      <c r="CP276" s="4"/>
      <c r="CQ276" s="3">
        <f>MIN(Beams!$B$21:$B$22)/MAX(CN276:CP276)-1</f>
        <v>-0.47957525520208411</v>
      </c>
    </row>
    <row r="277" spans="1:95" x14ac:dyDescent="0.55000000000000004">
      <c r="A277" s="1" t="s">
        <v>680</v>
      </c>
      <c r="B277" s="1" t="s">
        <v>954</v>
      </c>
      <c r="C277" s="1" t="s">
        <v>954</v>
      </c>
      <c r="D277" s="1" t="s">
        <v>100</v>
      </c>
      <c r="E277" s="2">
        <v>12</v>
      </c>
      <c r="F277" s="3">
        <v>3.54</v>
      </c>
      <c r="G277" s="3">
        <v>3.97</v>
      </c>
      <c r="H277" s="11">
        <v>3.875</v>
      </c>
      <c r="I277" s="1" t="s">
        <v>98</v>
      </c>
      <c r="J277" s="1" t="s">
        <v>98</v>
      </c>
      <c r="K277" s="1" t="s">
        <v>98</v>
      </c>
      <c r="L277" s="3">
        <v>6.5</v>
      </c>
      <c r="M277" s="11">
        <v>6.5</v>
      </c>
      <c r="N277" s="11" t="s">
        <v>98</v>
      </c>
      <c r="O277" s="1" t="s">
        <v>98</v>
      </c>
      <c r="P277" s="1" t="s">
        <v>98</v>
      </c>
      <c r="Q277" s="14">
        <v>0.245</v>
      </c>
      <c r="R277" s="11">
        <v>0.25</v>
      </c>
      <c r="S277" s="13">
        <v>0.125</v>
      </c>
      <c r="T277" s="14">
        <v>0.4</v>
      </c>
      <c r="U277" s="13">
        <v>0.375</v>
      </c>
      <c r="V277" s="1" t="s">
        <v>98</v>
      </c>
      <c r="W277" s="1" t="s">
        <v>98</v>
      </c>
      <c r="X277" s="1" t="s">
        <v>98</v>
      </c>
      <c r="Y277" s="14">
        <v>0.79400000000000004</v>
      </c>
      <c r="Z277" s="13">
        <v>0.875</v>
      </c>
      <c r="AA277" s="13" t="s">
        <v>98</v>
      </c>
      <c r="AB277" s="1" t="s">
        <v>98</v>
      </c>
      <c r="AC277" s="14">
        <v>0.69499999999999995</v>
      </c>
      <c r="AD277" s="1" t="s">
        <v>98</v>
      </c>
      <c r="AE277" s="1" t="s">
        <v>98</v>
      </c>
      <c r="AF277" s="14">
        <v>0.27200000000000002</v>
      </c>
      <c r="AG277" s="3">
        <v>8.1199999999999992</v>
      </c>
      <c r="AH277" s="1" t="s">
        <v>98</v>
      </c>
      <c r="AI277" s="1" t="s">
        <v>98</v>
      </c>
      <c r="AJ277" s="1" t="s">
        <v>98</v>
      </c>
      <c r="AK277" s="1" t="s">
        <v>98</v>
      </c>
      <c r="AL277" s="2">
        <v>16.2</v>
      </c>
      <c r="AM277" s="3">
        <v>3.53</v>
      </c>
      <c r="AN277" s="3">
        <v>1.98</v>
      </c>
      <c r="AO277" s="3">
        <v>1.08</v>
      </c>
      <c r="AP277" s="14">
        <v>0.999</v>
      </c>
      <c r="AQ277" s="3">
        <v>9.14</v>
      </c>
      <c r="AR277" s="3">
        <v>4.28</v>
      </c>
      <c r="AS277" s="3">
        <v>2.81</v>
      </c>
      <c r="AT277" s="3">
        <v>1.61</v>
      </c>
      <c r="AU277" s="1" t="s">
        <v>98</v>
      </c>
      <c r="AV277" s="1" t="s">
        <v>98</v>
      </c>
      <c r="AW277" s="1" t="s">
        <v>98</v>
      </c>
      <c r="AX277" s="14">
        <v>0.17299999999999999</v>
      </c>
      <c r="AY277" s="14">
        <v>0.14399999999999999</v>
      </c>
      <c r="AZ277" s="1" t="s">
        <v>98</v>
      </c>
      <c r="BA277" s="1" t="s">
        <v>98</v>
      </c>
      <c r="BB277" s="1" t="s">
        <v>98</v>
      </c>
      <c r="BC277" s="1" t="s">
        <v>98</v>
      </c>
      <c r="BD277" s="1" t="s">
        <v>98</v>
      </c>
      <c r="BE277" s="1" t="s">
        <v>98</v>
      </c>
      <c r="BF277" s="1" t="s">
        <v>98</v>
      </c>
      <c r="BG277" s="3">
        <v>1.96</v>
      </c>
      <c r="BH277" s="14">
        <v>0.93600000000000005</v>
      </c>
      <c r="BI277" s="1" t="s">
        <v>98</v>
      </c>
      <c r="BJ277" s="4" t="s">
        <v>98</v>
      </c>
      <c r="BK277" s="4" t="s">
        <v>98</v>
      </c>
      <c r="BL277" s="4" t="s">
        <v>98</v>
      </c>
      <c r="BM277" s="4" t="s">
        <v>98</v>
      </c>
      <c r="BN277" s="4" t="s">
        <v>98</v>
      </c>
      <c r="BO277" s="4" t="s">
        <v>98</v>
      </c>
      <c r="BP277" s="4" t="s">
        <v>98</v>
      </c>
      <c r="BQ277" s="4" t="s">
        <v>98</v>
      </c>
      <c r="BR277" s="4" t="s">
        <v>98</v>
      </c>
      <c r="BS277" s="4" t="s">
        <v>98</v>
      </c>
      <c r="BT277" s="4" t="s">
        <v>98</v>
      </c>
      <c r="BU277" s="4" t="s">
        <v>98</v>
      </c>
      <c r="BV277" s="4" t="s">
        <v>98</v>
      </c>
      <c r="BW277" s="35" t="s">
        <v>98</v>
      </c>
      <c r="BX277" s="35" t="s">
        <v>98</v>
      </c>
      <c r="BY277" s="2">
        <v>14.1</v>
      </c>
      <c r="BZ277" s="1" t="s">
        <v>98</v>
      </c>
      <c r="CA277" s="2">
        <v>20.6</v>
      </c>
      <c r="CB277" s="2">
        <v>14.4</v>
      </c>
      <c r="CC277" s="2">
        <v>20.9</v>
      </c>
      <c r="CD277" s="1" t="s">
        <v>98</v>
      </c>
      <c r="CE277" s="11">
        <v>4</v>
      </c>
      <c r="CF277" s="1" t="s">
        <v>98</v>
      </c>
      <c r="CG277" s="4">
        <f>Beams!$B$11/F277</f>
        <v>3175.1412429378529</v>
      </c>
      <c r="CH277" s="4">
        <f>Beams!$B$9/AO277</f>
        <v>10407.407407407407</v>
      </c>
      <c r="CI277" s="4">
        <f>Beams!$C$9/AS277</f>
        <v>4000</v>
      </c>
      <c r="CJ277" s="4">
        <f>1.5*Beams!$B$8/(L277*T277)</f>
        <v>6484.6153846153848</v>
      </c>
      <c r="CK277" s="45">
        <f xml:space="preserve"> 1.5*Beams!$C$8/((G277-T277)*Q277)</f>
        <v>19276.281941347966</v>
      </c>
      <c r="CL277" s="4">
        <f>Beams!$B$12*T277/AX277</f>
        <v>25988.439306358385</v>
      </c>
      <c r="CM277" s="4">
        <f>Beams!$B$12*Q277/AX277</f>
        <v>15917.919075144508</v>
      </c>
      <c r="CN277" s="4">
        <f t="shared" si="8"/>
        <v>49613.442330095888</v>
      </c>
      <c r="CO277" s="4">
        <f t="shared" si="9"/>
        <v>46733.409853522557</v>
      </c>
      <c r="CP277" s="4"/>
      <c r="CQ277" s="3">
        <f>MIN(Beams!$B$21:$B$22)/MAX(CN277:CP277)-1</f>
        <v>-0.59688344406878913</v>
      </c>
    </row>
    <row r="278" spans="1:95" x14ac:dyDescent="0.55000000000000004">
      <c r="A278" s="1" t="s">
        <v>680</v>
      </c>
      <c r="B278" s="1" t="s">
        <v>955</v>
      </c>
      <c r="C278" s="1" t="s">
        <v>955</v>
      </c>
      <c r="D278" s="1" t="s">
        <v>100</v>
      </c>
      <c r="E278" s="2">
        <v>10.5</v>
      </c>
      <c r="F278" s="3">
        <v>3.08</v>
      </c>
      <c r="G278" s="3">
        <v>4.1399999999999997</v>
      </c>
      <c r="H278" s="11">
        <v>4.125</v>
      </c>
      <c r="I278" s="1" t="s">
        <v>98</v>
      </c>
      <c r="J278" s="1" t="s">
        <v>98</v>
      </c>
      <c r="K278" s="1" t="s">
        <v>98</v>
      </c>
      <c r="L278" s="3">
        <v>5.27</v>
      </c>
      <c r="M278" s="11">
        <v>5.25</v>
      </c>
      <c r="N278" s="11" t="s">
        <v>98</v>
      </c>
      <c r="O278" s="1" t="s">
        <v>98</v>
      </c>
      <c r="P278" s="1" t="s">
        <v>98</v>
      </c>
      <c r="Q278" s="14">
        <v>0.25</v>
      </c>
      <c r="R278" s="11">
        <v>0.25</v>
      </c>
      <c r="S278" s="13">
        <v>0.125</v>
      </c>
      <c r="T278" s="14">
        <v>0.4</v>
      </c>
      <c r="U278" s="13">
        <v>0.375</v>
      </c>
      <c r="V278" s="1" t="s">
        <v>98</v>
      </c>
      <c r="W278" s="1" t="s">
        <v>98</v>
      </c>
      <c r="X278" s="1" t="s">
        <v>98</v>
      </c>
      <c r="Y278" s="14">
        <v>0.7</v>
      </c>
      <c r="Z278" s="13">
        <v>0.875</v>
      </c>
      <c r="AA278" s="13" t="s">
        <v>98</v>
      </c>
      <c r="AB278" s="1" t="s">
        <v>98</v>
      </c>
      <c r="AC278" s="14">
        <v>0.83099999999999996</v>
      </c>
      <c r="AD278" s="1" t="s">
        <v>98</v>
      </c>
      <c r="AE278" s="1" t="s">
        <v>98</v>
      </c>
      <c r="AF278" s="14">
        <v>0.29199999999999998</v>
      </c>
      <c r="AG278" s="3">
        <v>6.59</v>
      </c>
      <c r="AH278" s="1" t="s">
        <v>98</v>
      </c>
      <c r="AI278" s="1" t="s">
        <v>98</v>
      </c>
      <c r="AJ278" s="1" t="s">
        <v>98</v>
      </c>
      <c r="AK278" s="1" t="s">
        <v>98</v>
      </c>
      <c r="AL278" s="2">
        <v>16.600000000000001</v>
      </c>
      <c r="AM278" s="3">
        <v>3.9</v>
      </c>
      <c r="AN278" s="3">
        <v>2.11</v>
      </c>
      <c r="AO278" s="3">
        <v>1.18</v>
      </c>
      <c r="AP278" s="3">
        <v>1.1200000000000001</v>
      </c>
      <c r="AQ278" s="3">
        <v>4.88</v>
      </c>
      <c r="AR278" s="3">
        <v>2.84</v>
      </c>
      <c r="AS278" s="3">
        <v>1.85</v>
      </c>
      <c r="AT278" s="3">
        <v>1.26</v>
      </c>
      <c r="AU278" s="1" t="s">
        <v>98</v>
      </c>
      <c r="AV278" s="1" t="s">
        <v>98</v>
      </c>
      <c r="AW278" s="1" t="s">
        <v>98</v>
      </c>
      <c r="AX278" s="14">
        <v>0.14099999999999999</v>
      </c>
      <c r="AY278" s="15">
        <v>9.1600000000000001E-2</v>
      </c>
      <c r="AZ278" s="1" t="s">
        <v>98</v>
      </c>
      <c r="BA278" s="1" t="s">
        <v>98</v>
      </c>
      <c r="BB278" s="1" t="s">
        <v>98</v>
      </c>
      <c r="BC278" s="1" t="s">
        <v>98</v>
      </c>
      <c r="BD278" s="1" t="s">
        <v>98</v>
      </c>
      <c r="BE278" s="1" t="s">
        <v>98</v>
      </c>
      <c r="BF278" s="1" t="s">
        <v>98</v>
      </c>
      <c r="BG278" s="3">
        <v>1.8</v>
      </c>
      <c r="BH278" s="14">
        <v>0.877</v>
      </c>
      <c r="BI278" s="1" t="s">
        <v>98</v>
      </c>
      <c r="BJ278" s="4" t="s">
        <v>98</v>
      </c>
      <c r="BK278" s="4" t="s">
        <v>98</v>
      </c>
      <c r="BL278" s="4" t="s">
        <v>98</v>
      </c>
      <c r="BM278" s="4" t="s">
        <v>98</v>
      </c>
      <c r="BN278" s="4" t="s">
        <v>98</v>
      </c>
      <c r="BO278" s="4" t="s">
        <v>98</v>
      </c>
      <c r="BP278" s="4" t="s">
        <v>98</v>
      </c>
      <c r="BQ278" s="4" t="s">
        <v>98</v>
      </c>
      <c r="BR278" s="4" t="s">
        <v>98</v>
      </c>
      <c r="BS278" s="4" t="s">
        <v>98</v>
      </c>
      <c r="BT278" s="4" t="s">
        <v>98</v>
      </c>
      <c r="BU278" s="4" t="s">
        <v>98</v>
      </c>
      <c r="BV278" s="4" t="s">
        <v>98</v>
      </c>
      <c r="BW278" s="35" t="s">
        <v>98</v>
      </c>
      <c r="BX278" s="35" t="s">
        <v>98</v>
      </c>
      <c r="BY278" s="2">
        <v>13.2</v>
      </c>
      <c r="BZ278" s="1" t="s">
        <v>98</v>
      </c>
      <c r="CA278" s="2">
        <v>18.5</v>
      </c>
      <c r="CB278" s="2">
        <v>13.6</v>
      </c>
      <c r="CC278" s="2">
        <v>18.8</v>
      </c>
      <c r="CD278" s="1" t="s">
        <v>98</v>
      </c>
      <c r="CE278" s="11">
        <v>2.75</v>
      </c>
      <c r="CF278" s="1" t="s">
        <v>98</v>
      </c>
      <c r="CG278" s="4">
        <f>Beams!$B$11/F278</f>
        <v>3649.3506493506493</v>
      </c>
      <c r="CH278" s="4">
        <f>Beams!$B$9/AO278</f>
        <v>9525.4237288135591</v>
      </c>
      <c r="CI278" s="4">
        <f>Beams!$C$9/AS278</f>
        <v>6075.6756756756749</v>
      </c>
      <c r="CJ278" s="4">
        <f>1.5*Beams!$B$8/(L278*T278)</f>
        <v>7998.1024667931688</v>
      </c>
      <c r="CK278" s="45">
        <f xml:space="preserve"> 1.5*Beams!$C$8/((G278-T278)*Q278)</f>
        <v>18032.085561497326</v>
      </c>
      <c r="CL278" s="4">
        <f>Beams!$B$12*T278/AX278</f>
        <v>31886.524822695039</v>
      </c>
      <c r="CM278" s="4">
        <f>Beams!$B$12*Q278/AX278</f>
        <v>19929.078014184401</v>
      </c>
      <c r="CN278" s="4">
        <f t="shared" si="8"/>
        <v>60106.07417132143</v>
      </c>
      <c r="CO278" s="4">
        <f t="shared" si="9"/>
        <v>50374.126373101586</v>
      </c>
      <c r="CP278" s="4"/>
      <c r="CQ278" s="3">
        <f>MIN(Beams!$B$21:$B$22)/MAX(CN278:CP278)-1</f>
        <v>-0.66725492763021521</v>
      </c>
    </row>
    <row r="279" spans="1:95" x14ac:dyDescent="0.55000000000000004">
      <c r="A279" s="1" t="s">
        <v>680</v>
      </c>
      <c r="B279" s="1" t="s">
        <v>956</v>
      </c>
      <c r="C279" s="1" t="s">
        <v>956</v>
      </c>
      <c r="D279" s="1" t="s">
        <v>100</v>
      </c>
      <c r="E279" s="3">
        <v>9</v>
      </c>
      <c r="F279" s="3">
        <v>2.63</v>
      </c>
      <c r="G279" s="3">
        <v>4.07</v>
      </c>
      <c r="H279" s="11">
        <v>4</v>
      </c>
      <c r="I279" s="1" t="s">
        <v>98</v>
      </c>
      <c r="J279" s="1" t="s">
        <v>98</v>
      </c>
      <c r="K279" s="1" t="s">
        <v>98</v>
      </c>
      <c r="L279" s="3">
        <v>5.25</v>
      </c>
      <c r="M279" s="11">
        <v>5.25</v>
      </c>
      <c r="N279" s="11" t="s">
        <v>98</v>
      </c>
      <c r="O279" s="1" t="s">
        <v>98</v>
      </c>
      <c r="P279" s="1" t="s">
        <v>98</v>
      </c>
      <c r="Q279" s="14">
        <v>0.23</v>
      </c>
      <c r="R279" s="11">
        <v>0.25</v>
      </c>
      <c r="S279" s="13">
        <v>0.125</v>
      </c>
      <c r="T279" s="14">
        <v>0.33</v>
      </c>
      <c r="U279" s="13">
        <v>0.3125</v>
      </c>
      <c r="V279" s="1" t="s">
        <v>98</v>
      </c>
      <c r="W279" s="1" t="s">
        <v>98</v>
      </c>
      <c r="X279" s="1" t="s">
        <v>98</v>
      </c>
      <c r="Y279" s="14">
        <v>0.63</v>
      </c>
      <c r="Z279" s="13">
        <v>0.8125</v>
      </c>
      <c r="AA279" s="13" t="s">
        <v>98</v>
      </c>
      <c r="AB279" s="1" t="s">
        <v>98</v>
      </c>
      <c r="AC279" s="14">
        <v>0.83399999999999996</v>
      </c>
      <c r="AD279" s="1" t="s">
        <v>98</v>
      </c>
      <c r="AE279" s="1" t="s">
        <v>98</v>
      </c>
      <c r="AF279" s="14">
        <v>0.251</v>
      </c>
      <c r="AG279" s="3">
        <v>7.95</v>
      </c>
      <c r="AH279" s="1" t="s">
        <v>98</v>
      </c>
      <c r="AI279" s="1" t="s">
        <v>98</v>
      </c>
      <c r="AJ279" s="1" t="s">
        <v>98</v>
      </c>
      <c r="AK279" s="1" t="s">
        <v>98</v>
      </c>
      <c r="AL279" s="2">
        <v>17.7</v>
      </c>
      <c r="AM279" s="3">
        <v>3.41</v>
      </c>
      <c r="AN279" s="3">
        <v>1.86</v>
      </c>
      <c r="AO279" s="3">
        <v>1.05</v>
      </c>
      <c r="AP279" s="3">
        <v>1.1399999999999999</v>
      </c>
      <c r="AQ279" s="3">
        <v>3.98</v>
      </c>
      <c r="AR279" s="3">
        <v>2.33</v>
      </c>
      <c r="AS279" s="3">
        <v>1.52</v>
      </c>
      <c r="AT279" s="3">
        <v>1.23</v>
      </c>
      <c r="AU279" s="1" t="s">
        <v>98</v>
      </c>
      <c r="AV279" s="1" t="s">
        <v>98</v>
      </c>
      <c r="AW279" s="1" t="s">
        <v>98</v>
      </c>
      <c r="AX279" s="15">
        <v>8.5500000000000007E-2</v>
      </c>
      <c r="AY279" s="15">
        <v>5.62E-2</v>
      </c>
      <c r="AZ279" s="1" t="s">
        <v>98</v>
      </c>
      <c r="BA279" s="1" t="s">
        <v>98</v>
      </c>
      <c r="BB279" s="1" t="s">
        <v>98</v>
      </c>
      <c r="BC279" s="1" t="s">
        <v>98</v>
      </c>
      <c r="BD279" s="1" t="s">
        <v>98</v>
      </c>
      <c r="BE279" s="1" t="s">
        <v>98</v>
      </c>
      <c r="BF279" s="1" t="s">
        <v>98</v>
      </c>
      <c r="BG279" s="3">
        <v>1.8</v>
      </c>
      <c r="BH279" s="14">
        <v>0.86299999999999999</v>
      </c>
      <c r="BI279" s="1" t="s">
        <v>98</v>
      </c>
      <c r="BJ279" s="4" t="s">
        <v>98</v>
      </c>
      <c r="BK279" s="4" t="s">
        <v>98</v>
      </c>
      <c r="BL279" s="4" t="s">
        <v>98</v>
      </c>
      <c r="BM279" s="4" t="s">
        <v>98</v>
      </c>
      <c r="BN279" s="4" t="s">
        <v>98</v>
      </c>
      <c r="BO279" s="4" t="s">
        <v>98</v>
      </c>
      <c r="BP279" s="4" t="s">
        <v>98</v>
      </c>
      <c r="BQ279" s="4" t="s">
        <v>98</v>
      </c>
      <c r="BR279" s="4" t="s">
        <v>98</v>
      </c>
      <c r="BS279" s="4" t="s">
        <v>98</v>
      </c>
      <c r="BT279" s="4" t="s">
        <v>98</v>
      </c>
      <c r="BU279" s="4" t="s">
        <v>98</v>
      </c>
      <c r="BV279" s="4" t="s">
        <v>98</v>
      </c>
      <c r="BW279" s="35" t="s">
        <v>98</v>
      </c>
      <c r="BX279" s="35" t="s">
        <v>98</v>
      </c>
      <c r="BY279" s="2">
        <v>13.1</v>
      </c>
      <c r="BZ279" s="1" t="s">
        <v>98</v>
      </c>
      <c r="CA279" s="2">
        <v>18.3</v>
      </c>
      <c r="CB279" s="2">
        <v>13.4</v>
      </c>
      <c r="CC279" s="2">
        <v>18.600000000000001</v>
      </c>
      <c r="CD279" s="1" t="s">
        <v>98</v>
      </c>
      <c r="CE279" s="11">
        <v>2.75</v>
      </c>
      <c r="CF279" s="1" t="s">
        <v>98</v>
      </c>
      <c r="CG279" s="4">
        <f>Beams!$B$11/F279</f>
        <v>4273.764258555133</v>
      </c>
      <c r="CH279" s="4">
        <f>Beams!$B$9/AO279</f>
        <v>10704.761904761905</v>
      </c>
      <c r="CI279" s="4">
        <f>Beams!$C$9/AS279</f>
        <v>7394.7368421052633</v>
      </c>
      <c r="CJ279" s="4">
        <f>1.5*Beams!$B$8/(L279*T279)</f>
        <v>9731.6017316017314</v>
      </c>
      <c r="CK279" s="45">
        <f xml:space="preserve"> 1.5*Beams!$C$8/((G279-T279)*Q279)</f>
        <v>19600.093001627527</v>
      </c>
      <c r="CL279" s="4">
        <f>Beams!$B$12*T279/AX279</f>
        <v>43382.456140350878</v>
      </c>
      <c r="CM279" s="4">
        <f>Beams!$B$12*Q279/AX279</f>
        <v>30236.25730994152</v>
      </c>
      <c r="CN279" s="4">
        <f t="shared" si="8"/>
        <v>80192.191743372008</v>
      </c>
      <c r="CO279" s="4">
        <f t="shared" si="9"/>
        <v>66300.43440933188</v>
      </c>
      <c r="CP279" s="4"/>
      <c r="CQ279" s="3">
        <f>MIN(Beams!$B$21:$B$22)/MAX(CN279:CP279)-1</f>
        <v>-0.75059915977850766</v>
      </c>
    </row>
    <row r="280" spans="1:95" x14ac:dyDescent="0.55000000000000004">
      <c r="A280" s="1" t="s">
        <v>680</v>
      </c>
      <c r="B280" s="1" t="s">
        <v>957</v>
      </c>
      <c r="C280" s="1" t="s">
        <v>957</v>
      </c>
      <c r="D280" s="1" t="s">
        <v>100</v>
      </c>
      <c r="E280" s="3">
        <v>7.5</v>
      </c>
      <c r="F280" s="3">
        <v>2.2200000000000002</v>
      </c>
      <c r="G280" s="3">
        <v>4.0599999999999996</v>
      </c>
      <c r="H280" s="11">
        <v>4</v>
      </c>
      <c r="I280" s="1" t="s">
        <v>98</v>
      </c>
      <c r="J280" s="1" t="s">
        <v>98</v>
      </c>
      <c r="K280" s="1" t="s">
        <v>98</v>
      </c>
      <c r="L280" s="3">
        <v>4.0199999999999996</v>
      </c>
      <c r="M280" s="11">
        <v>4</v>
      </c>
      <c r="N280" s="11" t="s">
        <v>98</v>
      </c>
      <c r="O280" s="1" t="s">
        <v>98</v>
      </c>
      <c r="P280" s="1" t="s">
        <v>98</v>
      </c>
      <c r="Q280" s="14">
        <v>0.245</v>
      </c>
      <c r="R280" s="11">
        <v>0.25</v>
      </c>
      <c r="S280" s="13">
        <v>0.125</v>
      </c>
      <c r="T280" s="14">
        <v>0.315</v>
      </c>
      <c r="U280" s="13">
        <v>0.3125</v>
      </c>
      <c r="V280" s="1" t="s">
        <v>98</v>
      </c>
      <c r="W280" s="1" t="s">
        <v>98</v>
      </c>
      <c r="X280" s="1" t="s">
        <v>98</v>
      </c>
      <c r="Y280" s="14">
        <v>0.61499999999999999</v>
      </c>
      <c r="Z280" s="13">
        <v>0.8125</v>
      </c>
      <c r="AA280" s="13" t="s">
        <v>98</v>
      </c>
      <c r="AB280" s="1" t="s">
        <v>98</v>
      </c>
      <c r="AC280" s="14">
        <v>0.998</v>
      </c>
      <c r="AD280" s="1" t="s">
        <v>98</v>
      </c>
      <c r="AE280" s="1" t="s">
        <v>98</v>
      </c>
      <c r="AF280" s="14">
        <v>0.27600000000000002</v>
      </c>
      <c r="AG280" s="3">
        <v>6.37</v>
      </c>
      <c r="AH280" s="1" t="s">
        <v>98</v>
      </c>
      <c r="AI280" s="1" t="s">
        <v>98</v>
      </c>
      <c r="AJ280" s="1" t="s">
        <v>98</v>
      </c>
      <c r="AK280" s="1" t="s">
        <v>98</v>
      </c>
      <c r="AL280" s="2">
        <v>16.600000000000001</v>
      </c>
      <c r="AM280" s="3">
        <v>3.28</v>
      </c>
      <c r="AN280" s="3">
        <v>1.91</v>
      </c>
      <c r="AO280" s="3">
        <v>1.07</v>
      </c>
      <c r="AP280" s="3">
        <v>1.22</v>
      </c>
      <c r="AQ280" s="3">
        <v>1.7</v>
      </c>
      <c r="AR280" s="3">
        <v>1.33</v>
      </c>
      <c r="AS280" s="14">
        <v>0.84899999999999998</v>
      </c>
      <c r="AT280" s="14">
        <v>0.876</v>
      </c>
      <c r="AU280" s="1" t="s">
        <v>98</v>
      </c>
      <c r="AV280" s="1" t="s">
        <v>98</v>
      </c>
      <c r="AW280" s="1" t="s">
        <v>98</v>
      </c>
      <c r="AX280" s="15">
        <v>6.7900000000000002E-2</v>
      </c>
      <c r="AY280" s="15">
        <v>3.8199999999999998E-2</v>
      </c>
      <c r="AZ280" s="1" t="s">
        <v>98</v>
      </c>
      <c r="BA280" s="1" t="s">
        <v>98</v>
      </c>
      <c r="BB280" s="1" t="s">
        <v>98</v>
      </c>
      <c r="BC280" s="1" t="s">
        <v>98</v>
      </c>
      <c r="BD280" s="1" t="s">
        <v>98</v>
      </c>
      <c r="BE280" s="1" t="s">
        <v>98</v>
      </c>
      <c r="BF280" s="1" t="s">
        <v>98</v>
      </c>
      <c r="BG280" s="3">
        <v>1.72</v>
      </c>
      <c r="BH280" s="14">
        <v>0.76</v>
      </c>
      <c r="BI280" s="1" t="s">
        <v>98</v>
      </c>
      <c r="BJ280" s="4" t="s">
        <v>98</v>
      </c>
      <c r="BK280" s="4" t="s">
        <v>98</v>
      </c>
      <c r="BL280" s="4" t="s">
        <v>98</v>
      </c>
      <c r="BM280" s="4" t="s">
        <v>98</v>
      </c>
      <c r="BN280" s="4" t="s">
        <v>98</v>
      </c>
      <c r="BO280" s="4" t="s">
        <v>98</v>
      </c>
      <c r="BP280" s="4" t="s">
        <v>98</v>
      </c>
      <c r="BQ280" s="4" t="s">
        <v>98</v>
      </c>
      <c r="BR280" s="4" t="s">
        <v>98</v>
      </c>
      <c r="BS280" s="4" t="s">
        <v>98</v>
      </c>
      <c r="BT280" s="4" t="s">
        <v>98</v>
      </c>
      <c r="BU280" s="4" t="s">
        <v>98</v>
      </c>
      <c r="BV280" s="4" t="s">
        <v>98</v>
      </c>
      <c r="BW280" s="35" t="s">
        <v>98</v>
      </c>
      <c r="BX280" s="35" t="s">
        <v>98</v>
      </c>
      <c r="BY280" s="2">
        <v>11.8</v>
      </c>
      <c r="BZ280" s="1" t="s">
        <v>98</v>
      </c>
      <c r="CA280" s="2">
        <v>15.8</v>
      </c>
      <c r="CB280" s="2">
        <v>12.1</v>
      </c>
      <c r="CC280" s="2">
        <v>16.2</v>
      </c>
      <c r="CD280" s="1" t="s">
        <v>98</v>
      </c>
      <c r="CE280" s="11">
        <v>2.25</v>
      </c>
      <c r="CF280" s="1" t="s">
        <v>98</v>
      </c>
      <c r="CG280" s="4">
        <f>Beams!$B$11/F280</f>
        <v>5063.0630630630631</v>
      </c>
      <c r="CH280" s="4">
        <f>Beams!$B$9/AO280</f>
        <v>10504.67289719626</v>
      </c>
      <c r="CI280" s="4">
        <f>Beams!$C$9/AS280</f>
        <v>13239.104829210837</v>
      </c>
      <c r="CJ280" s="4">
        <f>1.5*Beams!$B$8/(L280*T280)</f>
        <v>13314.380478559584</v>
      </c>
      <c r="CK280" s="45">
        <f xml:space="preserve"> 1.5*Beams!$C$8/((G280-T280)*Q280)</f>
        <v>18375.521102967225</v>
      </c>
      <c r="CL280" s="4">
        <f>Beams!$B$12*T280/AX280</f>
        <v>52144.329896907213</v>
      </c>
      <c r="CM280" s="4">
        <f>Beams!$B$12*Q280/AX280</f>
        <v>40556.701030927827</v>
      </c>
      <c r="CN280" s="4">
        <f t="shared" si="8"/>
        <v>97564.059366376823</v>
      </c>
      <c r="CO280" s="4">
        <f t="shared" si="9"/>
        <v>82324.670659668307</v>
      </c>
      <c r="CP280" s="4"/>
      <c r="CQ280" s="3">
        <f>MIN(Beams!$B$21:$B$22)/MAX(CN280:CP280)-1</f>
        <v>-0.79500647953879078</v>
      </c>
    </row>
    <row r="281" spans="1:95" x14ac:dyDescent="0.55000000000000004">
      <c r="A281" s="1" t="s">
        <v>680</v>
      </c>
      <c r="B281" s="1" t="s">
        <v>958</v>
      </c>
      <c r="C281" s="1" t="s">
        <v>958</v>
      </c>
      <c r="D281" s="1" t="s">
        <v>100</v>
      </c>
      <c r="E281" s="3">
        <v>6.5</v>
      </c>
      <c r="F281" s="3">
        <v>1.92</v>
      </c>
      <c r="G281" s="3">
        <v>4</v>
      </c>
      <c r="H281" s="11">
        <v>4</v>
      </c>
      <c r="I281" s="1" t="s">
        <v>98</v>
      </c>
      <c r="J281" s="1" t="s">
        <v>98</v>
      </c>
      <c r="K281" s="1" t="s">
        <v>98</v>
      </c>
      <c r="L281" s="3">
        <v>4</v>
      </c>
      <c r="M281" s="11">
        <v>4</v>
      </c>
      <c r="N281" s="11" t="s">
        <v>98</v>
      </c>
      <c r="O281" s="1" t="s">
        <v>98</v>
      </c>
      <c r="P281" s="1" t="s">
        <v>98</v>
      </c>
      <c r="Q281" s="14">
        <v>0.23</v>
      </c>
      <c r="R281" s="11">
        <v>0.25</v>
      </c>
      <c r="S281" s="13">
        <v>0.125</v>
      </c>
      <c r="T281" s="14">
        <v>0.255</v>
      </c>
      <c r="U281" s="13">
        <v>0.25</v>
      </c>
      <c r="V281" s="1" t="s">
        <v>98</v>
      </c>
      <c r="W281" s="1" t="s">
        <v>98</v>
      </c>
      <c r="X281" s="1" t="s">
        <v>98</v>
      </c>
      <c r="Y281" s="14">
        <v>0.55500000000000005</v>
      </c>
      <c r="Z281" s="13">
        <v>0.75</v>
      </c>
      <c r="AA281" s="13" t="s">
        <v>98</v>
      </c>
      <c r="AB281" s="1" t="s">
        <v>98</v>
      </c>
      <c r="AC281" s="3">
        <v>1.03</v>
      </c>
      <c r="AD281" s="1" t="s">
        <v>98</v>
      </c>
      <c r="AE281" s="1" t="s">
        <v>98</v>
      </c>
      <c r="AF281" s="14">
        <v>0.24</v>
      </c>
      <c r="AG281" s="3">
        <v>7.84</v>
      </c>
      <c r="AH281" s="1" t="s">
        <v>98</v>
      </c>
      <c r="AI281" s="1" t="s">
        <v>98</v>
      </c>
      <c r="AJ281" s="1" t="s">
        <v>98</v>
      </c>
      <c r="AK281" s="1" t="s">
        <v>98</v>
      </c>
      <c r="AL281" s="2">
        <v>17.399999999999999</v>
      </c>
      <c r="AM281" s="3">
        <v>2.89</v>
      </c>
      <c r="AN281" s="3">
        <v>1.74</v>
      </c>
      <c r="AO281" s="14">
        <v>0.97399999999999998</v>
      </c>
      <c r="AP281" s="3">
        <v>1.23</v>
      </c>
      <c r="AQ281" s="3">
        <v>1.36</v>
      </c>
      <c r="AR281" s="3">
        <v>1.07</v>
      </c>
      <c r="AS281" s="14">
        <v>0.68200000000000005</v>
      </c>
      <c r="AT281" s="14">
        <v>0.84299999999999997</v>
      </c>
      <c r="AU281" s="1" t="s">
        <v>98</v>
      </c>
      <c r="AV281" s="1" t="s">
        <v>98</v>
      </c>
      <c r="AW281" s="1" t="s">
        <v>98</v>
      </c>
      <c r="AX281" s="15">
        <v>4.3299999999999998E-2</v>
      </c>
      <c r="AY281" s="15">
        <v>2.69E-2</v>
      </c>
      <c r="AZ281" s="1" t="s">
        <v>98</v>
      </c>
      <c r="BA281" s="1" t="s">
        <v>98</v>
      </c>
      <c r="BB281" s="1" t="s">
        <v>98</v>
      </c>
      <c r="BC281" s="1" t="s">
        <v>98</v>
      </c>
      <c r="BD281" s="1" t="s">
        <v>98</v>
      </c>
      <c r="BE281" s="1" t="s">
        <v>98</v>
      </c>
      <c r="BF281" s="1" t="s">
        <v>98</v>
      </c>
      <c r="BG281" s="3">
        <v>1.74</v>
      </c>
      <c r="BH281" s="14">
        <v>0.73299999999999998</v>
      </c>
      <c r="BI281" s="1" t="s">
        <v>98</v>
      </c>
      <c r="BJ281" s="4" t="s">
        <v>98</v>
      </c>
      <c r="BK281" s="4" t="s">
        <v>98</v>
      </c>
      <c r="BL281" s="4" t="s">
        <v>98</v>
      </c>
      <c r="BM281" s="4" t="s">
        <v>98</v>
      </c>
      <c r="BN281" s="4" t="s">
        <v>98</v>
      </c>
      <c r="BO281" s="4" t="s">
        <v>98</v>
      </c>
      <c r="BP281" s="4" t="s">
        <v>98</v>
      </c>
      <c r="BQ281" s="4" t="s">
        <v>98</v>
      </c>
      <c r="BR281" s="4" t="s">
        <v>98</v>
      </c>
      <c r="BS281" s="4" t="s">
        <v>98</v>
      </c>
      <c r="BT281" s="4" t="s">
        <v>98</v>
      </c>
      <c r="BU281" s="4" t="s">
        <v>98</v>
      </c>
      <c r="BV281" s="4" t="s">
        <v>98</v>
      </c>
      <c r="BW281" s="35" t="s">
        <v>98</v>
      </c>
      <c r="BX281" s="35" t="s">
        <v>98</v>
      </c>
      <c r="BY281" s="2">
        <v>11.7</v>
      </c>
      <c r="BZ281" s="1" t="s">
        <v>98</v>
      </c>
      <c r="CA281" s="2">
        <v>15.7</v>
      </c>
      <c r="CB281" s="2">
        <v>12</v>
      </c>
      <c r="CC281" s="2">
        <v>16</v>
      </c>
      <c r="CD281" s="1" t="s">
        <v>98</v>
      </c>
      <c r="CE281" s="11">
        <v>2.25</v>
      </c>
      <c r="CF281" s="1" t="s">
        <v>98</v>
      </c>
      <c r="CG281" s="4">
        <f>Beams!$B$11/F281</f>
        <v>5854.166666666667</v>
      </c>
      <c r="CH281" s="4">
        <f>Beams!$B$9/AO281</f>
        <v>11540.041067761807</v>
      </c>
      <c r="CI281" s="4">
        <f>Beams!$C$9/AS281</f>
        <v>16480.938416422287</v>
      </c>
      <c r="CJ281" s="4">
        <f>1.5*Beams!$B$8/(L281*T281)</f>
        <v>16529.411764705881</v>
      </c>
      <c r="CK281" s="45">
        <f xml:space="preserve"> 1.5*Beams!$C$8/((G281-T281)*Q281)</f>
        <v>19573.924653160735</v>
      </c>
      <c r="CL281" s="4">
        <f>Beams!$B$12*T281/AX281</f>
        <v>66193.99538106237</v>
      </c>
      <c r="CM281" s="4">
        <f>Beams!$B$12*Q281/AX281</f>
        <v>59704.38799076213</v>
      </c>
      <c r="CN281" s="4">
        <f t="shared" si="8"/>
        <v>122931.38313761629</v>
      </c>
      <c r="CO281" s="4">
        <f t="shared" si="9"/>
        <v>113977.11586883888</v>
      </c>
      <c r="CP281" s="4"/>
      <c r="CQ281" s="3">
        <f>MIN(Beams!$B$21:$B$22)/MAX(CN281:CP281)-1</f>
        <v>-0.83730761430048439</v>
      </c>
    </row>
    <row r="282" spans="1:95" x14ac:dyDescent="0.55000000000000004">
      <c r="A282" s="1" t="s">
        <v>680</v>
      </c>
      <c r="B282" s="1" t="s">
        <v>959</v>
      </c>
      <c r="C282" s="1" t="s">
        <v>959</v>
      </c>
      <c r="D282" s="1" t="s">
        <v>100</v>
      </c>
      <c r="E282" s="3">
        <v>5</v>
      </c>
      <c r="F282" s="3">
        <v>1.48</v>
      </c>
      <c r="G282" s="3">
        <v>3.95</v>
      </c>
      <c r="H282" s="11">
        <v>3.875</v>
      </c>
      <c r="I282" s="1" t="s">
        <v>98</v>
      </c>
      <c r="J282" s="1" t="s">
        <v>98</v>
      </c>
      <c r="K282" s="1" t="s">
        <v>98</v>
      </c>
      <c r="L282" s="3">
        <v>3.94</v>
      </c>
      <c r="M282" s="11">
        <v>4</v>
      </c>
      <c r="N282" s="11" t="s">
        <v>98</v>
      </c>
      <c r="O282" s="1" t="s">
        <v>98</v>
      </c>
      <c r="P282" s="1" t="s">
        <v>98</v>
      </c>
      <c r="Q282" s="14">
        <v>0.17</v>
      </c>
      <c r="R282" s="11">
        <v>0.1875</v>
      </c>
      <c r="S282" s="13">
        <v>0.125</v>
      </c>
      <c r="T282" s="14">
        <v>0.20499999999999999</v>
      </c>
      <c r="U282" s="13">
        <v>0.1875</v>
      </c>
      <c r="V282" s="1" t="s">
        <v>98</v>
      </c>
      <c r="W282" s="1" t="s">
        <v>98</v>
      </c>
      <c r="X282" s="1" t="s">
        <v>98</v>
      </c>
      <c r="Y282" s="14">
        <v>0.505</v>
      </c>
      <c r="Z282" s="13">
        <v>0.6875</v>
      </c>
      <c r="AA282" s="13" t="s">
        <v>98</v>
      </c>
      <c r="AB282" s="1" t="s">
        <v>98</v>
      </c>
      <c r="AC282" s="14">
        <v>0.95299999999999996</v>
      </c>
      <c r="AD282" s="1" t="s">
        <v>98</v>
      </c>
      <c r="AE282" s="1" t="s">
        <v>98</v>
      </c>
      <c r="AF282" s="14">
        <v>0.188</v>
      </c>
      <c r="AG282" s="3">
        <v>9.61</v>
      </c>
      <c r="AH282" s="1" t="s">
        <v>98</v>
      </c>
      <c r="AI282" s="1" t="s">
        <v>98</v>
      </c>
      <c r="AJ282" s="1" t="s">
        <v>98</v>
      </c>
      <c r="AK282" s="1" t="s">
        <v>98</v>
      </c>
      <c r="AL282" s="2">
        <v>23.2</v>
      </c>
      <c r="AM282" s="3">
        <v>2.15</v>
      </c>
      <c r="AN282" s="3">
        <v>1.27</v>
      </c>
      <c r="AO282" s="14">
        <v>0.71699999999999997</v>
      </c>
      <c r="AP282" s="3">
        <v>1.2</v>
      </c>
      <c r="AQ282" s="3">
        <v>1.05</v>
      </c>
      <c r="AR282" s="14">
        <v>0.82599999999999996</v>
      </c>
      <c r="AS282" s="14">
        <v>0.53100000000000003</v>
      </c>
      <c r="AT282" s="14">
        <v>0.84</v>
      </c>
      <c r="AU282" s="1" t="s">
        <v>98</v>
      </c>
      <c r="AV282" s="1" t="s">
        <v>98</v>
      </c>
      <c r="AW282" s="1" t="s">
        <v>98</v>
      </c>
      <c r="AX282" s="15">
        <v>2.12E-2</v>
      </c>
      <c r="AY282" s="15">
        <v>1.14E-2</v>
      </c>
      <c r="AZ282" s="1" t="s">
        <v>98</v>
      </c>
      <c r="BA282" s="1" t="s">
        <v>98</v>
      </c>
      <c r="BB282" s="1" t="s">
        <v>98</v>
      </c>
      <c r="BC282" s="1" t="s">
        <v>98</v>
      </c>
      <c r="BD282" s="1" t="s">
        <v>98</v>
      </c>
      <c r="BE282" s="1" t="s">
        <v>98</v>
      </c>
      <c r="BF282" s="1" t="s">
        <v>98</v>
      </c>
      <c r="BG282" s="3">
        <v>1.7</v>
      </c>
      <c r="BH282" s="14">
        <v>0.749</v>
      </c>
      <c r="BI282" s="1" t="s">
        <v>98</v>
      </c>
      <c r="BJ282" s="4" t="s">
        <v>98</v>
      </c>
      <c r="BK282" s="4" t="s">
        <v>98</v>
      </c>
      <c r="BL282" s="4" t="s">
        <v>98</v>
      </c>
      <c r="BM282" s="4" t="s">
        <v>98</v>
      </c>
      <c r="BN282" s="4" t="s">
        <v>98</v>
      </c>
      <c r="BO282" s="4" t="s">
        <v>98</v>
      </c>
      <c r="BP282" s="4" t="s">
        <v>98</v>
      </c>
      <c r="BQ282" s="4" t="s">
        <v>98</v>
      </c>
      <c r="BR282" s="4" t="s">
        <v>98</v>
      </c>
      <c r="BS282" s="4" t="s">
        <v>98</v>
      </c>
      <c r="BT282" s="4" t="s">
        <v>98</v>
      </c>
      <c r="BU282" s="4" t="s">
        <v>98</v>
      </c>
      <c r="BV282" s="4" t="s">
        <v>98</v>
      </c>
      <c r="BW282" s="35" t="s">
        <v>98</v>
      </c>
      <c r="BX282" s="35" t="s">
        <v>98</v>
      </c>
      <c r="BY282" s="2">
        <v>11.5</v>
      </c>
      <c r="BZ282" s="1" t="s">
        <v>98</v>
      </c>
      <c r="CA282" s="2">
        <v>15.4</v>
      </c>
      <c r="CB282" s="2">
        <v>11.8</v>
      </c>
      <c r="CC282" s="2">
        <v>15.8</v>
      </c>
      <c r="CD282" s="1" t="s">
        <v>98</v>
      </c>
      <c r="CE282" s="11">
        <v>2.25</v>
      </c>
      <c r="CF282" s="1" t="s">
        <v>98</v>
      </c>
      <c r="CG282" s="4">
        <f>Beams!$B$11/F282</f>
        <v>7594.594594594595</v>
      </c>
      <c r="CH282" s="4">
        <f>Beams!$B$9/AO282</f>
        <v>15676.429567642957</v>
      </c>
      <c r="CI282" s="4">
        <f>Beams!$C$9/AS282</f>
        <v>21167.608286252354</v>
      </c>
      <c r="CJ282" s="4">
        <f>1.5*Beams!$B$8/(L282*T282)</f>
        <v>20874.086913457966</v>
      </c>
      <c r="CK282" s="45">
        <f xml:space="preserve"> 1.5*Beams!$C$8/((G282-T282)*Q282)</f>
        <v>26482.368648393935</v>
      </c>
      <c r="CL282" s="4">
        <f>Beams!$B$12*T282/AX282</f>
        <v>108688.67924528301</v>
      </c>
      <c r="CM282" s="4">
        <f>Beams!$B$12*Q282/AX282</f>
        <v>90132.075471698117</v>
      </c>
      <c r="CN282" s="4">
        <f t="shared" si="8"/>
        <v>196778.20396465616</v>
      </c>
      <c r="CO282" s="4">
        <f t="shared" si="9"/>
        <v>168671.61198046323</v>
      </c>
      <c r="CP282" s="4"/>
      <c r="CQ282" s="3">
        <f>MIN(Beams!$B$21:$B$22)/MAX(CN282:CP282)-1</f>
        <v>-0.89836272718704024</v>
      </c>
    </row>
    <row r="283" spans="1:95" x14ac:dyDescent="0.55000000000000004">
      <c r="A283" s="1" t="s">
        <v>680</v>
      </c>
      <c r="B283" s="1" t="s">
        <v>960</v>
      </c>
      <c r="C283" s="1" t="s">
        <v>960</v>
      </c>
      <c r="D283" s="1" t="s">
        <v>100</v>
      </c>
      <c r="E283" s="2">
        <v>12.5</v>
      </c>
      <c r="F283" s="3">
        <v>3.67</v>
      </c>
      <c r="G283" s="3">
        <v>3.19</v>
      </c>
      <c r="H283" s="11">
        <v>3.125</v>
      </c>
      <c r="I283" s="1" t="s">
        <v>98</v>
      </c>
      <c r="J283" s="1" t="s">
        <v>98</v>
      </c>
      <c r="K283" s="1" t="s">
        <v>98</v>
      </c>
      <c r="L283" s="3">
        <v>6.08</v>
      </c>
      <c r="M283" s="11">
        <v>6.125</v>
      </c>
      <c r="N283" s="11" t="s">
        <v>98</v>
      </c>
      <c r="O283" s="1" t="s">
        <v>98</v>
      </c>
      <c r="P283" s="1" t="s">
        <v>98</v>
      </c>
      <c r="Q283" s="14">
        <v>0.32</v>
      </c>
      <c r="R283" s="11">
        <v>0.3125</v>
      </c>
      <c r="S283" s="13">
        <v>0.1875</v>
      </c>
      <c r="T283" s="14">
        <v>0.45500000000000002</v>
      </c>
      <c r="U283" s="13">
        <v>0.4375</v>
      </c>
      <c r="V283" s="1" t="s">
        <v>98</v>
      </c>
      <c r="W283" s="1" t="s">
        <v>98</v>
      </c>
      <c r="X283" s="1" t="s">
        <v>98</v>
      </c>
      <c r="Y283" s="14">
        <v>0.70499999999999996</v>
      </c>
      <c r="Z283" s="13">
        <v>0.9375</v>
      </c>
      <c r="AA283" s="13" t="s">
        <v>98</v>
      </c>
      <c r="AB283" s="1" t="s">
        <v>98</v>
      </c>
      <c r="AC283" s="14">
        <v>0.61</v>
      </c>
      <c r="AD283" s="1" t="s">
        <v>98</v>
      </c>
      <c r="AE283" s="1" t="s">
        <v>98</v>
      </c>
      <c r="AF283" s="14">
        <v>0.30199999999999999</v>
      </c>
      <c r="AG283" s="3">
        <v>6.68</v>
      </c>
      <c r="AH283" s="1" t="s">
        <v>98</v>
      </c>
      <c r="AI283" s="1" t="s">
        <v>98</v>
      </c>
      <c r="AJ283" s="1" t="s">
        <v>98</v>
      </c>
      <c r="AK283" s="1" t="s">
        <v>98</v>
      </c>
      <c r="AL283" s="2">
        <v>10</v>
      </c>
      <c r="AM283" s="3">
        <v>2.29</v>
      </c>
      <c r="AN283" s="3">
        <v>1.68</v>
      </c>
      <c r="AO283" s="14">
        <v>0.88600000000000001</v>
      </c>
      <c r="AP283" s="14">
        <v>0.78900000000000003</v>
      </c>
      <c r="AQ283" s="3">
        <v>8.5299999999999994</v>
      </c>
      <c r="AR283" s="3">
        <v>4.28</v>
      </c>
      <c r="AS283" s="3">
        <v>2.81</v>
      </c>
      <c r="AT283" s="3">
        <v>1.52</v>
      </c>
      <c r="AU283" s="1" t="s">
        <v>98</v>
      </c>
      <c r="AV283" s="1" t="s">
        <v>98</v>
      </c>
      <c r="AW283" s="1" t="s">
        <v>98</v>
      </c>
      <c r="AX283" s="14">
        <v>0.22900000000000001</v>
      </c>
      <c r="AY283" s="14">
        <v>0.17100000000000001</v>
      </c>
      <c r="AZ283" s="1" t="s">
        <v>98</v>
      </c>
      <c r="BA283" s="1" t="s">
        <v>98</v>
      </c>
      <c r="BB283" s="1" t="s">
        <v>98</v>
      </c>
      <c r="BC283" s="1" t="s">
        <v>98</v>
      </c>
      <c r="BD283" s="1" t="s">
        <v>98</v>
      </c>
      <c r="BE283" s="1" t="s">
        <v>98</v>
      </c>
      <c r="BF283" s="1" t="s">
        <v>98</v>
      </c>
      <c r="BG283" s="3">
        <v>1.76</v>
      </c>
      <c r="BH283" s="14">
        <v>0.95299999999999996</v>
      </c>
      <c r="BI283" s="1" t="s">
        <v>98</v>
      </c>
      <c r="BJ283" s="4" t="s">
        <v>98</v>
      </c>
      <c r="BK283" s="4" t="s">
        <v>98</v>
      </c>
      <c r="BL283" s="4" t="s">
        <v>98</v>
      </c>
      <c r="BM283" s="4" t="s">
        <v>98</v>
      </c>
      <c r="BN283" s="4" t="s">
        <v>98</v>
      </c>
      <c r="BO283" s="4" t="s">
        <v>98</v>
      </c>
      <c r="BP283" s="4" t="s">
        <v>98</v>
      </c>
      <c r="BQ283" s="4" t="s">
        <v>98</v>
      </c>
      <c r="BR283" s="4" t="s">
        <v>98</v>
      </c>
      <c r="BS283" s="4" t="s">
        <v>98</v>
      </c>
      <c r="BT283" s="4" t="s">
        <v>98</v>
      </c>
      <c r="BU283" s="4" t="s">
        <v>98</v>
      </c>
      <c r="BV283" s="4" t="s">
        <v>98</v>
      </c>
      <c r="BW283" s="35" t="s">
        <v>98</v>
      </c>
      <c r="BX283" s="35" t="s">
        <v>98</v>
      </c>
      <c r="BY283" s="2">
        <v>12.1</v>
      </c>
      <c r="BZ283" s="1" t="s">
        <v>98</v>
      </c>
      <c r="CA283" s="2">
        <v>18.2</v>
      </c>
      <c r="CB283" s="2">
        <v>12.5</v>
      </c>
      <c r="CC283" s="2">
        <v>18.5</v>
      </c>
      <c r="CD283" s="1" t="s">
        <v>98</v>
      </c>
      <c r="CE283" s="11">
        <v>3.5</v>
      </c>
      <c r="CF283" s="1" t="s">
        <v>98</v>
      </c>
      <c r="CG283" s="4">
        <f>Beams!$B$11/F283</f>
        <v>3062.6702997275206</v>
      </c>
      <c r="CH283" s="4">
        <f>Beams!$B$9/AO283</f>
        <v>12686.230248306998</v>
      </c>
      <c r="CI283" s="4">
        <f>Beams!$C$9/AS283</f>
        <v>4000</v>
      </c>
      <c r="CJ283" s="4">
        <f>1.5*Beams!$B$8/(L283*T283)</f>
        <v>6094.5633314054367</v>
      </c>
      <c r="CK283" s="45">
        <f xml:space="preserve"> 1.5*Beams!$C$8/((G283-T283)*Q283)</f>
        <v>19264.16819012797</v>
      </c>
      <c r="CL283" s="4">
        <f>Beams!$B$12*T283/AX283</f>
        <v>22332.751091703056</v>
      </c>
      <c r="CM283" s="4">
        <f>Beams!$B$12*Q283/AX283</f>
        <v>15706.550218340612</v>
      </c>
      <c r="CN283" s="4">
        <f t="shared" si="8"/>
        <v>44695.698824714505</v>
      </c>
      <c r="CO283" s="4">
        <f t="shared" si="9"/>
        <v>47364.868418613172</v>
      </c>
      <c r="CP283" s="4"/>
      <c r="CQ283" s="3">
        <f>MIN(Beams!$B$21:$B$22)/MAX(CN283:CP283)-1</f>
        <v>-0.57774610871418541</v>
      </c>
    </row>
    <row r="284" spans="1:95" x14ac:dyDescent="0.55000000000000004">
      <c r="A284" s="1" t="s">
        <v>680</v>
      </c>
      <c r="B284" s="1" t="s">
        <v>961</v>
      </c>
      <c r="C284" s="1" t="s">
        <v>961</v>
      </c>
      <c r="D284" s="1" t="s">
        <v>100</v>
      </c>
      <c r="E284" s="2">
        <v>10</v>
      </c>
      <c r="F284" s="3">
        <v>2.94</v>
      </c>
      <c r="G284" s="3">
        <v>3.1</v>
      </c>
      <c r="H284" s="11">
        <v>3</v>
      </c>
      <c r="I284" s="1" t="s">
        <v>98</v>
      </c>
      <c r="J284" s="1" t="s">
        <v>98</v>
      </c>
      <c r="K284" s="1" t="s">
        <v>98</v>
      </c>
      <c r="L284" s="3">
        <v>6.02</v>
      </c>
      <c r="M284" s="11">
        <v>6</v>
      </c>
      <c r="N284" s="11" t="s">
        <v>98</v>
      </c>
      <c r="O284" s="1" t="s">
        <v>98</v>
      </c>
      <c r="P284" s="1" t="s">
        <v>98</v>
      </c>
      <c r="Q284" s="14">
        <v>0.26</v>
      </c>
      <c r="R284" s="11">
        <v>0.25</v>
      </c>
      <c r="S284" s="13">
        <v>0.125</v>
      </c>
      <c r="T284" s="14">
        <v>0.36499999999999999</v>
      </c>
      <c r="U284" s="13">
        <v>0.375</v>
      </c>
      <c r="V284" s="1" t="s">
        <v>98</v>
      </c>
      <c r="W284" s="1" t="s">
        <v>98</v>
      </c>
      <c r="X284" s="1" t="s">
        <v>98</v>
      </c>
      <c r="Y284" s="14">
        <v>0.61499999999999999</v>
      </c>
      <c r="Z284" s="13">
        <v>0.875</v>
      </c>
      <c r="AA284" s="13" t="s">
        <v>98</v>
      </c>
      <c r="AB284" s="1" t="s">
        <v>98</v>
      </c>
      <c r="AC284" s="14">
        <v>0.56000000000000005</v>
      </c>
      <c r="AD284" s="1" t="s">
        <v>98</v>
      </c>
      <c r="AE284" s="1" t="s">
        <v>98</v>
      </c>
      <c r="AF284" s="14">
        <v>0.24399999999999999</v>
      </c>
      <c r="AG284" s="3">
        <v>8.25</v>
      </c>
      <c r="AH284" s="1" t="s">
        <v>98</v>
      </c>
      <c r="AI284" s="1" t="s">
        <v>98</v>
      </c>
      <c r="AJ284" s="1" t="s">
        <v>98</v>
      </c>
      <c r="AK284" s="1" t="s">
        <v>98</v>
      </c>
      <c r="AL284" s="2">
        <v>11.9</v>
      </c>
      <c r="AM284" s="3">
        <v>1.76</v>
      </c>
      <c r="AN284" s="3">
        <v>1.29</v>
      </c>
      <c r="AO284" s="14">
        <v>0.69299999999999995</v>
      </c>
      <c r="AP284" s="14">
        <v>0.77400000000000002</v>
      </c>
      <c r="AQ284" s="3">
        <v>6.64</v>
      </c>
      <c r="AR284" s="3">
        <v>3.36</v>
      </c>
      <c r="AS284" s="3">
        <v>2.21</v>
      </c>
      <c r="AT284" s="3">
        <v>1.5</v>
      </c>
      <c r="AU284" s="1" t="s">
        <v>98</v>
      </c>
      <c r="AV284" s="1" t="s">
        <v>98</v>
      </c>
      <c r="AW284" s="1" t="s">
        <v>98</v>
      </c>
      <c r="AX284" s="14">
        <v>0.12</v>
      </c>
      <c r="AY284" s="15">
        <v>8.5800000000000001E-2</v>
      </c>
      <c r="AZ284" s="1" t="s">
        <v>98</v>
      </c>
      <c r="BA284" s="1" t="s">
        <v>98</v>
      </c>
      <c r="BB284" s="1" t="s">
        <v>98</v>
      </c>
      <c r="BC284" s="1" t="s">
        <v>98</v>
      </c>
      <c r="BD284" s="1" t="s">
        <v>98</v>
      </c>
      <c r="BE284" s="1" t="s">
        <v>98</v>
      </c>
      <c r="BF284" s="1" t="s">
        <v>98</v>
      </c>
      <c r="BG284" s="3">
        <v>1.73</v>
      </c>
      <c r="BH284" s="14">
        <v>0.95299999999999996</v>
      </c>
      <c r="BI284" s="1" t="s">
        <v>98</v>
      </c>
      <c r="BJ284" s="4" t="s">
        <v>98</v>
      </c>
      <c r="BK284" s="4" t="s">
        <v>98</v>
      </c>
      <c r="BL284" s="4" t="s">
        <v>98</v>
      </c>
      <c r="BM284" s="4" t="s">
        <v>98</v>
      </c>
      <c r="BN284" s="4" t="s">
        <v>98</v>
      </c>
      <c r="BO284" s="4" t="s">
        <v>98</v>
      </c>
      <c r="BP284" s="4" t="s">
        <v>98</v>
      </c>
      <c r="BQ284" s="4" t="s">
        <v>98</v>
      </c>
      <c r="BR284" s="4" t="s">
        <v>98</v>
      </c>
      <c r="BS284" s="4" t="s">
        <v>98</v>
      </c>
      <c r="BT284" s="4" t="s">
        <v>98</v>
      </c>
      <c r="BU284" s="4" t="s">
        <v>98</v>
      </c>
      <c r="BV284" s="4" t="s">
        <v>98</v>
      </c>
      <c r="BW284" s="35" t="s">
        <v>98</v>
      </c>
      <c r="BX284" s="35" t="s">
        <v>98</v>
      </c>
      <c r="BY284" s="2">
        <v>11.9</v>
      </c>
      <c r="BZ284" s="1" t="s">
        <v>98</v>
      </c>
      <c r="CA284" s="2">
        <v>17.899999999999999</v>
      </c>
      <c r="CB284" s="2">
        <v>12.2</v>
      </c>
      <c r="CC284" s="2">
        <v>18.2</v>
      </c>
      <c r="CD284" s="1" t="s">
        <v>98</v>
      </c>
      <c r="CE284" s="11">
        <v>3.5</v>
      </c>
      <c r="CF284" s="1" t="s">
        <v>98</v>
      </c>
      <c r="CG284" s="4">
        <f>Beams!$B$11/F284</f>
        <v>3823.1292517006805</v>
      </c>
      <c r="CH284" s="4">
        <f>Beams!$B$9/AO284</f>
        <v>16219.336219336221</v>
      </c>
      <c r="CI284" s="4">
        <f>Beams!$C$9/AS284</f>
        <v>5085.9728506787333</v>
      </c>
      <c r="CJ284" s="4">
        <f>1.5*Beams!$B$8/(L284*T284)</f>
        <v>7673.0532926773776</v>
      </c>
      <c r="CK284" s="45">
        <f xml:space="preserve"> 1.5*Beams!$C$8/((G284-T284)*Q284)</f>
        <v>23709.745464772885</v>
      </c>
      <c r="CL284" s="4">
        <f>Beams!$B$12*T284/AX284</f>
        <v>34188.333333333328</v>
      </c>
      <c r="CM284" s="4">
        <f>Beams!$B$12*Q284/AX284</f>
        <v>24353.333333333336</v>
      </c>
      <c r="CN284" s="4">
        <f t="shared" si="8"/>
        <v>65685.554434125021</v>
      </c>
      <c r="CO284" s="4">
        <f t="shared" si="9"/>
        <v>64008.976212985595</v>
      </c>
      <c r="CP284" s="4"/>
      <c r="CQ284" s="3">
        <f>MIN(Beams!$B$21:$B$22)/MAX(CN284:CP284)-1</f>
        <v>-0.69551905023413219</v>
      </c>
    </row>
    <row r="285" spans="1:95" x14ac:dyDescent="0.55000000000000004">
      <c r="A285" s="1" t="s">
        <v>680</v>
      </c>
      <c r="B285" s="1" t="s">
        <v>962</v>
      </c>
      <c r="C285" s="1" t="s">
        <v>962</v>
      </c>
      <c r="D285" s="1" t="s">
        <v>100</v>
      </c>
      <c r="E285" s="3">
        <v>7.5</v>
      </c>
      <c r="F285" s="3">
        <v>2.21</v>
      </c>
      <c r="G285" s="3">
        <v>3</v>
      </c>
      <c r="H285" s="11">
        <v>3</v>
      </c>
      <c r="I285" s="1" t="s">
        <v>98</v>
      </c>
      <c r="J285" s="1" t="s">
        <v>98</v>
      </c>
      <c r="K285" s="1" t="s">
        <v>98</v>
      </c>
      <c r="L285" s="3">
        <v>5.99</v>
      </c>
      <c r="M285" s="11">
        <v>6</v>
      </c>
      <c r="N285" s="11" t="s">
        <v>98</v>
      </c>
      <c r="O285" s="1" t="s">
        <v>98</v>
      </c>
      <c r="P285" s="1" t="s">
        <v>98</v>
      </c>
      <c r="Q285" s="14">
        <v>0.23</v>
      </c>
      <c r="R285" s="11">
        <v>0.25</v>
      </c>
      <c r="S285" s="13">
        <v>0.125</v>
      </c>
      <c r="T285" s="14">
        <v>0.26</v>
      </c>
      <c r="U285" s="13">
        <v>0.25</v>
      </c>
      <c r="V285" s="1" t="s">
        <v>98</v>
      </c>
      <c r="W285" s="1" t="s">
        <v>98</v>
      </c>
      <c r="X285" s="1" t="s">
        <v>98</v>
      </c>
      <c r="Y285" s="14">
        <v>0.51</v>
      </c>
      <c r="Z285" s="13">
        <v>0.75</v>
      </c>
      <c r="AA285" s="13" t="s">
        <v>98</v>
      </c>
      <c r="AB285" s="1" t="s">
        <v>98</v>
      </c>
      <c r="AC285" s="14">
        <v>0.55800000000000005</v>
      </c>
      <c r="AD285" s="1" t="s">
        <v>98</v>
      </c>
      <c r="AE285" s="1" t="s">
        <v>98</v>
      </c>
      <c r="AF285" s="14">
        <v>0.185</v>
      </c>
      <c r="AG285" s="2">
        <v>11.5</v>
      </c>
      <c r="AH285" s="1" t="s">
        <v>98</v>
      </c>
      <c r="AI285" s="1" t="s">
        <v>98</v>
      </c>
      <c r="AJ285" s="1" t="s">
        <v>98</v>
      </c>
      <c r="AK285" s="1" t="s">
        <v>98</v>
      </c>
      <c r="AL285" s="2">
        <v>13</v>
      </c>
      <c r="AM285" s="3">
        <v>1.41</v>
      </c>
      <c r="AN285" s="3">
        <v>1.03</v>
      </c>
      <c r="AO285" s="14">
        <v>0.57699999999999996</v>
      </c>
      <c r="AP285" s="14">
        <v>0.79700000000000004</v>
      </c>
      <c r="AQ285" s="3">
        <v>4.66</v>
      </c>
      <c r="AR285" s="3">
        <v>2.37</v>
      </c>
      <c r="AS285" s="3">
        <v>1.56</v>
      </c>
      <c r="AT285" s="3">
        <v>1.45</v>
      </c>
      <c r="AU285" s="1" t="s">
        <v>98</v>
      </c>
      <c r="AV285" s="1" t="s">
        <v>98</v>
      </c>
      <c r="AW285" s="1" t="s">
        <v>98</v>
      </c>
      <c r="AX285" s="15">
        <v>5.04E-2</v>
      </c>
      <c r="AY285" s="15">
        <v>3.4200000000000001E-2</v>
      </c>
      <c r="AZ285" s="1" t="s">
        <v>98</v>
      </c>
      <c r="BA285" s="1" t="s">
        <v>98</v>
      </c>
      <c r="BB285" s="1" t="s">
        <v>98</v>
      </c>
      <c r="BC285" s="1" t="s">
        <v>98</v>
      </c>
      <c r="BD285" s="1" t="s">
        <v>98</v>
      </c>
      <c r="BE285" s="1" t="s">
        <v>98</v>
      </c>
      <c r="BF285" s="1" t="s">
        <v>98</v>
      </c>
      <c r="BG285" s="3">
        <v>1.71</v>
      </c>
      <c r="BH285" s="14">
        <v>0.93700000000000006</v>
      </c>
      <c r="BI285" s="1" t="s">
        <v>98</v>
      </c>
      <c r="BJ285" s="4" t="s">
        <v>98</v>
      </c>
      <c r="BK285" s="4" t="s">
        <v>98</v>
      </c>
      <c r="BL285" s="4" t="s">
        <v>98</v>
      </c>
      <c r="BM285" s="4" t="s">
        <v>98</v>
      </c>
      <c r="BN285" s="4" t="s">
        <v>98</v>
      </c>
      <c r="BO285" s="4" t="s">
        <v>98</v>
      </c>
      <c r="BP285" s="4" t="s">
        <v>98</v>
      </c>
      <c r="BQ285" s="4" t="s">
        <v>98</v>
      </c>
      <c r="BR285" s="4" t="s">
        <v>98</v>
      </c>
      <c r="BS285" s="4" t="s">
        <v>98</v>
      </c>
      <c r="BT285" s="4" t="s">
        <v>98</v>
      </c>
      <c r="BU285" s="4" t="s">
        <v>98</v>
      </c>
      <c r="BV285" s="4" t="s">
        <v>98</v>
      </c>
      <c r="BW285" s="35" t="s">
        <v>98</v>
      </c>
      <c r="BX285" s="35" t="s">
        <v>98</v>
      </c>
      <c r="BY285" s="2">
        <v>11.7</v>
      </c>
      <c r="BZ285" s="1" t="s">
        <v>98</v>
      </c>
      <c r="CA285" s="2">
        <v>17.600000000000001</v>
      </c>
      <c r="CB285" s="2">
        <v>12</v>
      </c>
      <c r="CC285" s="2">
        <v>18</v>
      </c>
      <c r="CD285" s="1" t="s">
        <v>98</v>
      </c>
      <c r="CE285" s="11">
        <v>3.5</v>
      </c>
      <c r="CF285" s="1" t="s">
        <v>98</v>
      </c>
      <c r="CG285" s="4">
        <f>Beams!$B$11/F285</f>
        <v>5085.9728506787333</v>
      </c>
      <c r="CH285" s="4">
        <f>Beams!$B$9/AO285</f>
        <v>19480.069324090124</v>
      </c>
      <c r="CI285" s="4">
        <f>Beams!$C$9/AS285</f>
        <v>7205.1282051282051</v>
      </c>
      <c r="CJ285" s="4">
        <f>1.5*Beams!$B$8/(L285*T285)</f>
        <v>10825.735199691793</v>
      </c>
      <c r="CK285" s="45">
        <f xml:space="preserve"> 1.5*Beams!$C$8/((G285-T285)*Q285)</f>
        <v>26753.411615360201</v>
      </c>
      <c r="CL285" s="4">
        <f>Beams!$B$12*T285/AX285</f>
        <v>57984.126984126982</v>
      </c>
      <c r="CM285" s="4">
        <f>Beams!$B$12*Q285/AX285</f>
        <v>51293.650793650799</v>
      </c>
      <c r="CN285" s="4">
        <f t="shared" si="8"/>
        <v>106992.86818047301</v>
      </c>
      <c r="CO285" s="4">
        <f t="shared" si="9"/>
        <v>105117.83008469161</v>
      </c>
      <c r="CP285" s="4"/>
      <c r="CQ285" s="3">
        <f>MIN(Beams!$B$21:$B$22)/MAX(CN285:CP285)-1</f>
        <v>-0.81307165290433681</v>
      </c>
    </row>
    <row r="286" spans="1:95" x14ac:dyDescent="0.55000000000000004">
      <c r="A286" s="1" t="s">
        <v>680</v>
      </c>
      <c r="B286" s="1" t="s">
        <v>963</v>
      </c>
      <c r="C286" s="1" t="s">
        <v>963</v>
      </c>
      <c r="D286" s="1" t="s">
        <v>100</v>
      </c>
      <c r="E286" s="3">
        <v>8</v>
      </c>
      <c r="F286" s="3">
        <v>2.37</v>
      </c>
      <c r="G286" s="3">
        <v>3.14</v>
      </c>
      <c r="H286" s="11">
        <v>3.125</v>
      </c>
      <c r="I286" s="1" t="s">
        <v>98</v>
      </c>
      <c r="J286" s="1" t="s">
        <v>98</v>
      </c>
      <c r="K286" s="1" t="s">
        <v>98</v>
      </c>
      <c r="L286" s="3">
        <v>4.03</v>
      </c>
      <c r="M286" s="11">
        <v>4</v>
      </c>
      <c r="N286" s="11" t="s">
        <v>98</v>
      </c>
      <c r="O286" s="1" t="s">
        <v>98</v>
      </c>
      <c r="P286" s="1" t="s">
        <v>98</v>
      </c>
      <c r="Q286" s="14">
        <v>0.26</v>
      </c>
      <c r="R286" s="11">
        <v>0.25</v>
      </c>
      <c r="S286" s="13">
        <v>0.125</v>
      </c>
      <c r="T286" s="14">
        <v>0.40500000000000003</v>
      </c>
      <c r="U286" s="13">
        <v>0.375</v>
      </c>
      <c r="V286" s="1" t="s">
        <v>98</v>
      </c>
      <c r="W286" s="1" t="s">
        <v>98</v>
      </c>
      <c r="X286" s="1" t="s">
        <v>98</v>
      </c>
      <c r="Y286" s="14">
        <v>0.65500000000000003</v>
      </c>
      <c r="Z286" s="13">
        <v>0.875</v>
      </c>
      <c r="AA286" s="13" t="s">
        <v>98</v>
      </c>
      <c r="AB286" s="1" t="s">
        <v>98</v>
      </c>
      <c r="AC286" s="14">
        <v>0.67600000000000005</v>
      </c>
      <c r="AD286" s="1" t="s">
        <v>98</v>
      </c>
      <c r="AE286" s="1" t="s">
        <v>98</v>
      </c>
      <c r="AF286" s="14">
        <v>0.29399999999999998</v>
      </c>
      <c r="AG286" s="3">
        <v>4.9800000000000004</v>
      </c>
      <c r="AH286" s="1" t="s">
        <v>98</v>
      </c>
      <c r="AI286" s="1" t="s">
        <v>98</v>
      </c>
      <c r="AJ286" s="1" t="s">
        <v>98</v>
      </c>
      <c r="AK286" s="1" t="s">
        <v>98</v>
      </c>
      <c r="AL286" s="2">
        <v>12.1</v>
      </c>
      <c r="AM286" s="3">
        <v>1.69</v>
      </c>
      <c r="AN286" s="3">
        <v>1.25</v>
      </c>
      <c r="AO286" s="14">
        <v>0.68500000000000005</v>
      </c>
      <c r="AP286" s="14">
        <v>0.84399999999999997</v>
      </c>
      <c r="AQ286" s="3">
        <v>2.21</v>
      </c>
      <c r="AR286" s="3">
        <v>1.69</v>
      </c>
      <c r="AS286" s="3">
        <v>1.1000000000000001</v>
      </c>
      <c r="AT286" s="14">
        <v>0.96599999999999997</v>
      </c>
      <c r="AU286" s="1" t="s">
        <v>98</v>
      </c>
      <c r="AV286" s="1" t="s">
        <v>98</v>
      </c>
      <c r="AW286" s="1" t="s">
        <v>98</v>
      </c>
      <c r="AX286" s="14">
        <v>0.111</v>
      </c>
      <c r="AY286" s="15">
        <v>4.2599999999999999E-2</v>
      </c>
      <c r="AZ286" s="1" t="s">
        <v>98</v>
      </c>
      <c r="BA286" s="1" t="s">
        <v>98</v>
      </c>
      <c r="BB286" s="1" t="s">
        <v>98</v>
      </c>
      <c r="BC286" s="1" t="s">
        <v>98</v>
      </c>
      <c r="BD286" s="1" t="s">
        <v>98</v>
      </c>
      <c r="BE286" s="1" t="s">
        <v>98</v>
      </c>
      <c r="BF286" s="1" t="s">
        <v>98</v>
      </c>
      <c r="BG286" s="3">
        <v>1.37</v>
      </c>
      <c r="BH286" s="14">
        <v>0.88</v>
      </c>
      <c r="BI286" s="1" t="s">
        <v>98</v>
      </c>
      <c r="BJ286" s="4" t="s">
        <v>98</v>
      </c>
      <c r="BK286" s="4" t="s">
        <v>98</v>
      </c>
      <c r="BL286" s="4" t="s">
        <v>98</v>
      </c>
      <c r="BM286" s="4" t="s">
        <v>98</v>
      </c>
      <c r="BN286" s="4" t="s">
        <v>98</v>
      </c>
      <c r="BO286" s="4" t="s">
        <v>98</v>
      </c>
      <c r="BP286" s="4" t="s">
        <v>98</v>
      </c>
      <c r="BQ286" s="4" t="s">
        <v>98</v>
      </c>
      <c r="BR286" s="4" t="s">
        <v>98</v>
      </c>
      <c r="BS286" s="4" t="s">
        <v>98</v>
      </c>
      <c r="BT286" s="4" t="s">
        <v>98</v>
      </c>
      <c r="BU286" s="4" t="s">
        <v>98</v>
      </c>
      <c r="BV286" s="4" t="s">
        <v>98</v>
      </c>
      <c r="BW286" s="35" t="s">
        <v>98</v>
      </c>
      <c r="BX286" s="35" t="s">
        <v>98</v>
      </c>
      <c r="BY286" s="2">
        <v>10</v>
      </c>
      <c r="BZ286" s="1" t="s">
        <v>98</v>
      </c>
      <c r="CA286" s="2">
        <v>14</v>
      </c>
      <c r="CB286" s="2">
        <v>10.3</v>
      </c>
      <c r="CC286" s="2">
        <v>14.3</v>
      </c>
      <c r="CD286" s="1" t="s">
        <v>98</v>
      </c>
      <c r="CE286" s="11">
        <v>2.25</v>
      </c>
      <c r="CF286" s="1" t="s">
        <v>98</v>
      </c>
      <c r="CG286" s="4">
        <f>Beams!$B$11/F286</f>
        <v>4742.6160337552737</v>
      </c>
      <c r="CH286" s="4">
        <f>Beams!$B$9/AO286</f>
        <v>16408.759124087592</v>
      </c>
      <c r="CI286" s="4">
        <f>Beams!$C$9/AS286</f>
        <v>10218.181818181818</v>
      </c>
      <c r="CJ286" s="4">
        <f>1.5*Beams!$B$8/(L286*T286)</f>
        <v>10329.932910578071</v>
      </c>
      <c r="CK286" s="45">
        <f xml:space="preserve"> 1.5*Beams!$C$8/((G286-T286)*Q286)</f>
        <v>23709.745464772885</v>
      </c>
      <c r="CL286" s="4">
        <f>Beams!$B$12*T286/AX286</f>
        <v>41010.810810810814</v>
      </c>
      <c r="CM286" s="4">
        <f>Beams!$B$12*Q286/AX286</f>
        <v>26327.927927927929</v>
      </c>
      <c r="CN286" s="4">
        <f t="shared" si="8"/>
        <v>79685.829711207392</v>
      </c>
      <c r="CO286" s="4">
        <f t="shared" si="9"/>
        <v>68920.131760027245</v>
      </c>
      <c r="CP286" s="4"/>
      <c r="CQ286" s="3">
        <f>MIN(Beams!$B$21:$B$22)/MAX(CN286:CP286)-1</f>
        <v>-0.74901434706166947</v>
      </c>
    </row>
    <row r="287" spans="1:95" x14ac:dyDescent="0.55000000000000004">
      <c r="A287" s="1" t="s">
        <v>680</v>
      </c>
      <c r="B287" s="1" t="s">
        <v>964</v>
      </c>
      <c r="C287" s="1" t="s">
        <v>964</v>
      </c>
      <c r="D287" s="1" t="s">
        <v>100</v>
      </c>
      <c r="E287" s="3">
        <v>6</v>
      </c>
      <c r="F287" s="3">
        <v>1.78</v>
      </c>
      <c r="G287" s="3">
        <v>3.02</v>
      </c>
      <c r="H287" s="11">
        <v>3</v>
      </c>
      <c r="I287" s="1" t="s">
        <v>98</v>
      </c>
      <c r="J287" s="1" t="s">
        <v>98</v>
      </c>
      <c r="K287" s="1" t="s">
        <v>98</v>
      </c>
      <c r="L287" s="3">
        <v>4</v>
      </c>
      <c r="M287" s="11">
        <v>4</v>
      </c>
      <c r="N287" s="11" t="s">
        <v>98</v>
      </c>
      <c r="O287" s="1" t="s">
        <v>98</v>
      </c>
      <c r="P287" s="1" t="s">
        <v>98</v>
      </c>
      <c r="Q287" s="14">
        <v>0.23</v>
      </c>
      <c r="R287" s="11">
        <v>0.25</v>
      </c>
      <c r="S287" s="13">
        <v>0.125</v>
      </c>
      <c r="T287" s="14">
        <v>0.28000000000000003</v>
      </c>
      <c r="U287" s="13">
        <v>0.25</v>
      </c>
      <c r="V287" s="1" t="s">
        <v>98</v>
      </c>
      <c r="W287" s="1" t="s">
        <v>98</v>
      </c>
      <c r="X287" s="1" t="s">
        <v>98</v>
      </c>
      <c r="Y287" s="14">
        <v>0.53</v>
      </c>
      <c r="Z287" s="13">
        <v>0.75</v>
      </c>
      <c r="AA287" s="13" t="s">
        <v>98</v>
      </c>
      <c r="AB287" s="1" t="s">
        <v>98</v>
      </c>
      <c r="AC287" s="14">
        <v>0.67700000000000005</v>
      </c>
      <c r="AD287" s="1" t="s">
        <v>98</v>
      </c>
      <c r="AE287" s="1" t="s">
        <v>98</v>
      </c>
      <c r="AF287" s="14">
        <v>0.222</v>
      </c>
      <c r="AG287" s="3">
        <v>7.14</v>
      </c>
      <c r="AH287" s="1" t="s">
        <v>98</v>
      </c>
      <c r="AI287" s="1" t="s">
        <v>98</v>
      </c>
      <c r="AJ287" s="1" t="s">
        <v>98</v>
      </c>
      <c r="AK287" s="1" t="s">
        <v>98</v>
      </c>
      <c r="AL287" s="2">
        <v>13.1</v>
      </c>
      <c r="AM287" s="3">
        <v>1.32</v>
      </c>
      <c r="AN287" s="3">
        <v>1.01</v>
      </c>
      <c r="AO287" s="14">
        <v>0.56399999999999995</v>
      </c>
      <c r="AP287" s="14">
        <v>0.86199999999999999</v>
      </c>
      <c r="AQ287" s="3">
        <v>1.5</v>
      </c>
      <c r="AR287" s="3">
        <v>1.1599999999999999</v>
      </c>
      <c r="AS287" s="14">
        <v>0.748</v>
      </c>
      <c r="AT287" s="14">
        <v>0.91800000000000004</v>
      </c>
      <c r="AU287" s="1" t="s">
        <v>98</v>
      </c>
      <c r="AV287" s="1" t="s">
        <v>98</v>
      </c>
      <c r="AW287" s="1" t="s">
        <v>98</v>
      </c>
      <c r="AX287" s="15">
        <v>4.4900000000000002E-2</v>
      </c>
      <c r="AY287" s="15">
        <v>1.78E-2</v>
      </c>
      <c r="AZ287" s="1" t="s">
        <v>98</v>
      </c>
      <c r="BA287" s="1" t="s">
        <v>98</v>
      </c>
      <c r="BB287" s="1" t="s">
        <v>98</v>
      </c>
      <c r="BC287" s="1" t="s">
        <v>98</v>
      </c>
      <c r="BD287" s="1" t="s">
        <v>98</v>
      </c>
      <c r="BE287" s="1" t="s">
        <v>98</v>
      </c>
      <c r="BF287" s="1" t="s">
        <v>98</v>
      </c>
      <c r="BG287" s="3">
        <v>1.37</v>
      </c>
      <c r="BH287" s="14">
        <v>0.84599999999999997</v>
      </c>
      <c r="BI287" s="1" t="s">
        <v>98</v>
      </c>
      <c r="BJ287" s="4" t="s">
        <v>98</v>
      </c>
      <c r="BK287" s="4" t="s">
        <v>98</v>
      </c>
      <c r="BL287" s="4" t="s">
        <v>98</v>
      </c>
      <c r="BM287" s="4" t="s">
        <v>98</v>
      </c>
      <c r="BN287" s="4" t="s">
        <v>98</v>
      </c>
      <c r="BO287" s="4" t="s">
        <v>98</v>
      </c>
      <c r="BP287" s="4" t="s">
        <v>98</v>
      </c>
      <c r="BQ287" s="4" t="s">
        <v>98</v>
      </c>
      <c r="BR287" s="4" t="s">
        <v>98</v>
      </c>
      <c r="BS287" s="4" t="s">
        <v>98</v>
      </c>
      <c r="BT287" s="4" t="s">
        <v>98</v>
      </c>
      <c r="BU287" s="4" t="s">
        <v>98</v>
      </c>
      <c r="BV287" s="4" t="s">
        <v>98</v>
      </c>
      <c r="BW287" s="35" t="s">
        <v>98</v>
      </c>
      <c r="BX287" s="35" t="s">
        <v>98</v>
      </c>
      <c r="BY287" s="3">
        <v>9.6999999999999993</v>
      </c>
      <c r="BZ287" s="1" t="s">
        <v>98</v>
      </c>
      <c r="CA287" s="2">
        <v>13.7</v>
      </c>
      <c r="CB287" s="2">
        <v>10</v>
      </c>
      <c r="CC287" s="2">
        <v>14</v>
      </c>
      <c r="CD287" s="1" t="s">
        <v>98</v>
      </c>
      <c r="CE287" s="11">
        <v>2.25</v>
      </c>
      <c r="CF287" s="1" t="s">
        <v>98</v>
      </c>
      <c r="CG287" s="4">
        <f>Beams!$B$11/F287</f>
        <v>6314.606741573034</v>
      </c>
      <c r="CH287" s="4">
        <f>Beams!$B$9/AO287</f>
        <v>19929.078014184401</v>
      </c>
      <c r="CI287" s="4">
        <f>Beams!$C$9/AS287</f>
        <v>15026.737967914438</v>
      </c>
      <c r="CJ287" s="4">
        <f>1.5*Beams!$B$8/(L287*T287)</f>
        <v>15053.571428571428</v>
      </c>
      <c r="CK287" s="45">
        <f xml:space="preserve"> 1.5*Beams!$C$8/((G287-T287)*Q287)</f>
        <v>26753.411615360201</v>
      </c>
      <c r="CL287" s="4">
        <f>Beams!$B$12*T287/AX287</f>
        <v>70093.541202672612</v>
      </c>
      <c r="CM287" s="4">
        <f>Beams!$B$12*Q287/AX287</f>
        <v>57576.837416481074</v>
      </c>
      <c r="CN287" s="4">
        <f t="shared" si="8"/>
        <v>130852.5558980342</v>
      </c>
      <c r="CO287" s="4">
        <f t="shared" si="9"/>
        <v>117455.35114086937</v>
      </c>
      <c r="CP287" s="4"/>
      <c r="CQ287" s="3">
        <f>MIN(Beams!$B$21:$B$22)/MAX(CN287:CP287)-1</f>
        <v>-0.847156214391526</v>
      </c>
    </row>
    <row r="288" spans="1:95" x14ac:dyDescent="0.55000000000000004">
      <c r="A288" s="1" t="s">
        <v>680</v>
      </c>
      <c r="B288" s="1" t="s">
        <v>965</v>
      </c>
      <c r="C288" s="1" t="s">
        <v>965</v>
      </c>
      <c r="D288" s="1" t="s">
        <v>100</v>
      </c>
      <c r="E288" s="3">
        <v>4.5</v>
      </c>
      <c r="F288" s="3">
        <v>1.34</v>
      </c>
      <c r="G288" s="3">
        <v>2.95</v>
      </c>
      <c r="H288" s="11">
        <v>2.875</v>
      </c>
      <c r="I288" s="1" t="s">
        <v>98</v>
      </c>
      <c r="J288" s="1" t="s">
        <v>98</v>
      </c>
      <c r="K288" s="1" t="s">
        <v>98</v>
      </c>
      <c r="L288" s="3">
        <v>3.94</v>
      </c>
      <c r="M288" s="11">
        <v>4</v>
      </c>
      <c r="N288" s="11" t="s">
        <v>98</v>
      </c>
      <c r="O288" s="1" t="s">
        <v>98</v>
      </c>
      <c r="P288" s="1" t="s">
        <v>98</v>
      </c>
      <c r="Q288" s="14">
        <v>0.17</v>
      </c>
      <c r="R288" s="11">
        <v>0.1875</v>
      </c>
      <c r="S288" s="13">
        <v>0.125</v>
      </c>
      <c r="T288" s="14">
        <v>0.215</v>
      </c>
      <c r="U288" s="13">
        <v>0.1875</v>
      </c>
      <c r="V288" s="1" t="s">
        <v>98</v>
      </c>
      <c r="W288" s="1" t="s">
        <v>98</v>
      </c>
      <c r="X288" s="1" t="s">
        <v>98</v>
      </c>
      <c r="Y288" s="14">
        <v>0.46500000000000002</v>
      </c>
      <c r="Z288" s="13">
        <v>0.6875</v>
      </c>
      <c r="AA288" s="13" t="s">
        <v>98</v>
      </c>
      <c r="AB288" s="1" t="s">
        <v>98</v>
      </c>
      <c r="AC288" s="14">
        <v>0.623</v>
      </c>
      <c r="AD288" s="1" t="s">
        <v>98</v>
      </c>
      <c r="AE288" s="1" t="s">
        <v>98</v>
      </c>
      <c r="AF288" s="14">
        <v>0.17</v>
      </c>
      <c r="AG288" s="3">
        <v>9.16</v>
      </c>
      <c r="AH288" s="1" t="s">
        <v>98</v>
      </c>
      <c r="AI288" s="1" t="s">
        <v>98</v>
      </c>
      <c r="AJ288" s="1" t="s">
        <v>98</v>
      </c>
      <c r="AK288" s="1" t="s">
        <v>98</v>
      </c>
      <c r="AL288" s="2">
        <v>17.399999999999999</v>
      </c>
      <c r="AM288" s="14">
        <v>0.95</v>
      </c>
      <c r="AN288" s="14">
        <v>0.72</v>
      </c>
      <c r="AO288" s="14">
        <v>0.40799999999999997</v>
      </c>
      <c r="AP288" s="14">
        <v>0.84199999999999997</v>
      </c>
      <c r="AQ288" s="3">
        <v>1.1000000000000001</v>
      </c>
      <c r="AR288" s="14">
        <v>0.85599999999999998</v>
      </c>
      <c r="AS288" s="14">
        <v>0.55700000000000005</v>
      </c>
      <c r="AT288" s="14">
        <v>0.90500000000000003</v>
      </c>
      <c r="AU288" s="1" t="s">
        <v>98</v>
      </c>
      <c r="AV288" s="1" t="s">
        <v>98</v>
      </c>
      <c r="AW288" s="1" t="s">
        <v>98</v>
      </c>
      <c r="AX288" s="15">
        <v>2.0199999999999999E-2</v>
      </c>
      <c r="AY288" s="34">
        <v>7.3600000000000002E-3</v>
      </c>
      <c r="AZ288" s="1" t="s">
        <v>98</v>
      </c>
      <c r="BA288" s="1" t="s">
        <v>98</v>
      </c>
      <c r="BB288" s="1" t="s">
        <v>98</v>
      </c>
      <c r="BC288" s="1" t="s">
        <v>98</v>
      </c>
      <c r="BD288" s="1" t="s">
        <v>98</v>
      </c>
      <c r="BE288" s="1" t="s">
        <v>98</v>
      </c>
      <c r="BF288" s="1" t="s">
        <v>98</v>
      </c>
      <c r="BG288" s="3">
        <v>1.34</v>
      </c>
      <c r="BH288" s="14">
        <v>0.85199999999999998</v>
      </c>
      <c r="BI288" s="1" t="s">
        <v>98</v>
      </c>
      <c r="BJ288" s="4" t="s">
        <v>98</v>
      </c>
      <c r="BK288" s="4" t="s">
        <v>98</v>
      </c>
      <c r="BL288" s="4" t="s">
        <v>98</v>
      </c>
      <c r="BM288" s="4" t="s">
        <v>98</v>
      </c>
      <c r="BN288" s="4" t="s">
        <v>98</v>
      </c>
      <c r="BO288" s="4" t="s">
        <v>98</v>
      </c>
      <c r="BP288" s="4" t="s">
        <v>98</v>
      </c>
      <c r="BQ288" s="4" t="s">
        <v>98</v>
      </c>
      <c r="BR288" s="4" t="s">
        <v>98</v>
      </c>
      <c r="BS288" s="4" t="s">
        <v>98</v>
      </c>
      <c r="BT288" s="4" t="s">
        <v>98</v>
      </c>
      <c r="BU288" s="4" t="s">
        <v>98</v>
      </c>
      <c r="BV288" s="4" t="s">
        <v>98</v>
      </c>
      <c r="BW288" s="35" t="s">
        <v>98</v>
      </c>
      <c r="BX288" s="35" t="s">
        <v>98</v>
      </c>
      <c r="BY288" s="3">
        <v>9.5</v>
      </c>
      <c r="BZ288" s="1" t="s">
        <v>98</v>
      </c>
      <c r="CA288" s="2">
        <v>13.4</v>
      </c>
      <c r="CB288" s="3">
        <v>9.8400000000000016</v>
      </c>
      <c r="CC288" s="2">
        <v>13.8</v>
      </c>
      <c r="CD288" s="1" t="s">
        <v>98</v>
      </c>
      <c r="CE288" s="11">
        <v>2.25</v>
      </c>
      <c r="CF288" s="1" t="s">
        <v>98</v>
      </c>
      <c r="CG288" s="4">
        <f>Beams!$B$11/F288</f>
        <v>8388.059701492537</v>
      </c>
      <c r="CH288" s="4">
        <f>Beams!$B$9/AO288</f>
        <v>27549.01960784314</v>
      </c>
      <c r="CI288" s="4">
        <f>Beams!$C$9/AS288</f>
        <v>20179.533213644521</v>
      </c>
      <c r="CJ288" s="4">
        <f>1.5*Beams!$B$8/(L288*T288)</f>
        <v>19903.199150041317</v>
      </c>
      <c r="CK288" s="45">
        <f xml:space="preserve"> 1.5*Beams!$C$8/((G288-T288)*Q288)</f>
        <v>36261.963652005586</v>
      </c>
      <c r="CL288" s="4">
        <f>Beams!$B$12*T288/AX288</f>
        <v>119633.66336633664</v>
      </c>
      <c r="CM288" s="4">
        <f>Beams!$B$12*Q288/AX288</f>
        <v>94594.059405940614</v>
      </c>
      <c r="CN288" s="4">
        <f t="shared" si="8"/>
        <v>217426.14019851151</v>
      </c>
      <c r="CO288" s="4">
        <f t="shared" si="9"/>
        <v>184222.61655246429</v>
      </c>
      <c r="CP288" s="4"/>
      <c r="CQ288" s="3">
        <f>MIN(Beams!$B$21:$B$22)/MAX(CN288:CP288)-1</f>
        <v>-0.90801474016997286</v>
      </c>
    </row>
    <row r="289" spans="1:95" x14ac:dyDescent="0.55000000000000004">
      <c r="A289" s="1" t="s">
        <v>680</v>
      </c>
      <c r="B289" s="1" t="s">
        <v>966</v>
      </c>
      <c r="C289" s="1" t="s">
        <v>966</v>
      </c>
      <c r="D289" s="1" t="s">
        <v>100</v>
      </c>
      <c r="E289" s="3">
        <v>4.25</v>
      </c>
      <c r="F289" s="3">
        <v>1.26</v>
      </c>
      <c r="G289" s="3">
        <v>2.92</v>
      </c>
      <c r="H289" s="11">
        <v>2.875</v>
      </c>
      <c r="I289" s="1" t="s">
        <v>98</v>
      </c>
      <c r="J289" s="1" t="s">
        <v>98</v>
      </c>
      <c r="K289" s="1" t="s">
        <v>98</v>
      </c>
      <c r="L289" s="3">
        <v>3.94</v>
      </c>
      <c r="M289" s="11">
        <v>4</v>
      </c>
      <c r="N289" s="11" t="s">
        <v>98</v>
      </c>
      <c r="O289" s="1" t="s">
        <v>98</v>
      </c>
      <c r="P289" s="1" t="s">
        <v>98</v>
      </c>
      <c r="Q289" s="14">
        <v>0.17</v>
      </c>
      <c r="R289" s="11">
        <v>0.1875</v>
      </c>
      <c r="S289" s="13">
        <v>0.125</v>
      </c>
      <c r="T289" s="14">
        <v>0.19500000000000001</v>
      </c>
      <c r="U289" s="13">
        <v>0.1875</v>
      </c>
      <c r="V289" s="1" t="s">
        <v>98</v>
      </c>
      <c r="W289" s="1" t="s">
        <v>98</v>
      </c>
      <c r="X289" s="1" t="s">
        <v>98</v>
      </c>
      <c r="Y289" s="14">
        <v>0.44500000000000001</v>
      </c>
      <c r="Z289" s="13">
        <v>0.6875</v>
      </c>
      <c r="AA289" s="13" t="s">
        <v>98</v>
      </c>
      <c r="AB289" s="1" t="s">
        <v>98</v>
      </c>
      <c r="AC289" s="14">
        <v>0.63700000000000001</v>
      </c>
      <c r="AD289" s="1" t="s">
        <v>98</v>
      </c>
      <c r="AE289" s="1" t="s">
        <v>98</v>
      </c>
      <c r="AF289" s="14">
        <v>0.16</v>
      </c>
      <c r="AG289" s="2">
        <v>10.1</v>
      </c>
      <c r="AH289" s="1" t="s">
        <v>98</v>
      </c>
      <c r="AI289" s="1" t="s">
        <v>98</v>
      </c>
      <c r="AJ289" s="1" t="s">
        <v>98</v>
      </c>
      <c r="AK289" s="1" t="s">
        <v>98</v>
      </c>
      <c r="AL289" s="2">
        <v>17.2</v>
      </c>
      <c r="AM289" s="14">
        <v>0.90500000000000003</v>
      </c>
      <c r="AN289" s="14">
        <v>0.7</v>
      </c>
      <c r="AO289" s="14">
        <v>0.39700000000000002</v>
      </c>
      <c r="AP289" s="14">
        <v>0.84799999999999998</v>
      </c>
      <c r="AQ289" s="14">
        <v>0.995</v>
      </c>
      <c r="AR289" s="14">
        <v>0.77800000000000002</v>
      </c>
      <c r="AS289" s="14">
        <v>0.505</v>
      </c>
      <c r="AT289" s="14">
        <v>0.89</v>
      </c>
      <c r="AU289" s="1" t="s">
        <v>98</v>
      </c>
      <c r="AV289" s="1" t="s">
        <v>98</v>
      </c>
      <c r="AW289" s="1" t="s">
        <v>98</v>
      </c>
      <c r="AX289" s="15">
        <v>1.66E-2</v>
      </c>
      <c r="AY289" s="34">
        <v>6.1999999999999998E-3</v>
      </c>
      <c r="AZ289" s="1" t="s">
        <v>98</v>
      </c>
      <c r="BA289" s="1" t="s">
        <v>98</v>
      </c>
      <c r="BB289" s="1" t="s">
        <v>98</v>
      </c>
      <c r="BC289" s="1" t="s">
        <v>98</v>
      </c>
      <c r="BD289" s="1" t="s">
        <v>98</v>
      </c>
      <c r="BE289" s="1" t="s">
        <v>98</v>
      </c>
      <c r="BF289" s="1" t="s">
        <v>98</v>
      </c>
      <c r="BG289" s="3">
        <v>1.34</v>
      </c>
      <c r="BH289" s="14">
        <v>0.83899999999999997</v>
      </c>
      <c r="BI289" s="1" t="s">
        <v>98</v>
      </c>
      <c r="BJ289" s="4" t="s">
        <v>98</v>
      </c>
      <c r="BK289" s="4" t="s">
        <v>98</v>
      </c>
      <c r="BL289" s="4" t="s">
        <v>98</v>
      </c>
      <c r="BM289" s="4" t="s">
        <v>98</v>
      </c>
      <c r="BN289" s="4" t="s">
        <v>98</v>
      </c>
      <c r="BO289" s="4" t="s">
        <v>98</v>
      </c>
      <c r="BP289" s="4" t="s">
        <v>98</v>
      </c>
      <c r="BQ289" s="4" t="s">
        <v>98</v>
      </c>
      <c r="BR289" s="4" t="s">
        <v>98</v>
      </c>
      <c r="BS289" s="4" t="s">
        <v>98</v>
      </c>
      <c r="BT289" s="4" t="s">
        <v>98</v>
      </c>
      <c r="BU289" s="4" t="s">
        <v>98</v>
      </c>
      <c r="BV289" s="4" t="s">
        <v>98</v>
      </c>
      <c r="BW289" s="35" t="s">
        <v>98</v>
      </c>
      <c r="BX289" s="35" t="s">
        <v>98</v>
      </c>
      <c r="BY289" s="3">
        <v>9.44</v>
      </c>
      <c r="BZ289" s="1" t="s">
        <v>98</v>
      </c>
      <c r="CA289" s="2">
        <v>13.4</v>
      </c>
      <c r="CB289" s="3">
        <v>9.7799999999999994</v>
      </c>
      <c r="CC289" s="2">
        <v>13.7</v>
      </c>
      <c r="CD289" s="1" t="s">
        <v>98</v>
      </c>
      <c r="CE289" s="11">
        <v>2.25</v>
      </c>
      <c r="CF289" s="1" t="s">
        <v>98</v>
      </c>
      <c r="CG289" s="4">
        <f>Beams!$B$11/F289</f>
        <v>8920.6349206349205</v>
      </c>
      <c r="CH289" s="4">
        <f>Beams!$B$9/AO289</f>
        <v>28312.34256926952</v>
      </c>
      <c r="CI289" s="4">
        <f>Beams!$C$9/AS289</f>
        <v>22257.425742574258</v>
      </c>
      <c r="CJ289" s="4">
        <f>1.5*Beams!$B$8/(L289*T289)</f>
        <v>21944.552909019916</v>
      </c>
      <c r="CK289" s="45">
        <f xml:space="preserve"> 1.5*Beams!$C$8/((G289-T289)*Q289)</f>
        <v>36395.03507825148</v>
      </c>
      <c r="CL289" s="4">
        <f>Beams!$B$12*T289/AX289</f>
        <v>132036.14457831325</v>
      </c>
      <c r="CM289" s="4">
        <f>Beams!$B$12*Q289/AX289</f>
        <v>115108.43373493977</v>
      </c>
      <c r="CN289" s="4">
        <f t="shared" si="8"/>
        <v>239341.65686150198</v>
      </c>
      <c r="CO289" s="4">
        <f t="shared" si="9"/>
        <v>217399.99623398672</v>
      </c>
      <c r="CP289" s="4"/>
      <c r="CQ289" s="3">
        <f>MIN(Beams!$B$21:$B$22)/MAX(CN289:CP289)-1</f>
        <v>-0.91643744652618808</v>
      </c>
    </row>
    <row r="290" spans="1:95" x14ac:dyDescent="0.55000000000000004">
      <c r="A290" s="1" t="s">
        <v>680</v>
      </c>
      <c r="B290" s="1" t="s">
        <v>967</v>
      </c>
      <c r="C290" s="1" t="s">
        <v>967</v>
      </c>
      <c r="D290" s="1" t="s">
        <v>100</v>
      </c>
      <c r="E290" s="3">
        <v>9.5</v>
      </c>
      <c r="F290" s="3">
        <v>2.78</v>
      </c>
      <c r="G290" s="3">
        <v>2.58</v>
      </c>
      <c r="H290" s="11">
        <v>2.5</v>
      </c>
      <c r="I290" s="1" t="s">
        <v>98</v>
      </c>
      <c r="J290" s="1" t="s">
        <v>98</v>
      </c>
      <c r="K290" s="1" t="s">
        <v>98</v>
      </c>
      <c r="L290" s="3">
        <v>5.03</v>
      </c>
      <c r="M290" s="11">
        <v>5</v>
      </c>
      <c r="N290" s="11" t="s">
        <v>98</v>
      </c>
      <c r="O290" s="1" t="s">
        <v>98</v>
      </c>
      <c r="P290" s="1" t="s">
        <v>98</v>
      </c>
      <c r="Q290" s="14">
        <v>0.27</v>
      </c>
      <c r="R290" s="11">
        <v>0.25</v>
      </c>
      <c r="S290" s="13">
        <v>0.125</v>
      </c>
      <c r="T290" s="14">
        <v>0.43</v>
      </c>
      <c r="U290" s="13">
        <v>0.4375</v>
      </c>
      <c r="V290" s="1" t="s">
        <v>98</v>
      </c>
      <c r="W290" s="1" t="s">
        <v>98</v>
      </c>
      <c r="X290" s="1" t="s">
        <v>98</v>
      </c>
      <c r="Y290" s="14">
        <v>0.73</v>
      </c>
      <c r="Z290" s="13">
        <v>0.8125</v>
      </c>
      <c r="AA290" s="13" t="s">
        <v>98</v>
      </c>
      <c r="AB290" s="1" t="s">
        <v>98</v>
      </c>
      <c r="AC290" s="14">
        <v>0.48699999999999999</v>
      </c>
      <c r="AD290" s="1" t="s">
        <v>98</v>
      </c>
      <c r="AE290" s="1" t="s">
        <v>98</v>
      </c>
      <c r="AF290" s="14">
        <v>0.27600000000000002</v>
      </c>
      <c r="AG290" s="3">
        <v>5.85</v>
      </c>
      <c r="AH290" s="1" t="s">
        <v>98</v>
      </c>
      <c r="AI290" s="1" t="s">
        <v>98</v>
      </c>
      <c r="AJ290" s="1" t="s">
        <v>98</v>
      </c>
      <c r="AK290" s="1" t="s">
        <v>98</v>
      </c>
      <c r="AL290" s="3">
        <v>9.56</v>
      </c>
      <c r="AM290" s="3">
        <v>1.01</v>
      </c>
      <c r="AN290" s="14">
        <v>0.97</v>
      </c>
      <c r="AO290" s="14">
        <v>0.48499999999999999</v>
      </c>
      <c r="AP290" s="14">
        <v>0.60399999999999998</v>
      </c>
      <c r="AQ290" s="3">
        <v>4.5599999999999996</v>
      </c>
      <c r="AR290" s="3">
        <v>2.76</v>
      </c>
      <c r="AS290" s="3">
        <v>1.81</v>
      </c>
      <c r="AT290" s="3">
        <v>1.28</v>
      </c>
      <c r="AU290" s="1" t="s">
        <v>98</v>
      </c>
      <c r="AV290" s="1" t="s">
        <v>98</v>
      </c>
      <c r="AW290" s="1" t="s">
        <v>98</v>
      </c>
      <c r="AX290" s="14">
        <v>0.157</v>
      </c>
      <c r="AY290" s="15">
        <v>7.7499999999999999E-2</v>
      </c>
      <c r="AZ290" s="1" t="s">
        <v>98</v>
      </c>
      <c r="BA290" s="1" t="s">
        <v>98</v>
      </c>
      <c r="BB290" s="1" t="s">
        <v>98</v>
      </c>
      <c r="BC290" s="1" t="s">
        <v>98</v>
      </c>
      <c r="BD290" s="1" t="s">
        <v>98</v>
      </c>
      <c r="BE290" s="1" t="s">
        <v>98</v>
      </c>
      <c r="BF290" s="1" t="s">
        <v>98</v>
      </c>
      <c r="BG290" s="3">
        <v>1.44</v>
      </c>
      <c r="BH290" s="14">
        <v>0.96399999999999997</v>
      </c>
      <c r="BI290" s="1" t="s">
        <v>98</v>
      </c>
      <c r="BJ290" s="4" t="s">
        <v>98</v>
      </c>
      <c r="BK290" s="4" t="s">
        <v>98</v>
      </c>
      <c r="BL290" s="4" t="s">
        <v>98</v>
      </c>
      <c r="BM290" s="4" t="s">
        <v>98</v>
      </c>
      <c r="BN290" s="4" t="s">
        <v>98</v>
      </c>
      <c r="BO290" s="4" t="s">
        <v>98</v>
      </c>
      <c r="BP290" s="4" t="s">
        <v>98</v>
      </c>
      <c r="BQ290" s="4" t="s">
        <v>98</v>
      </c>
      <c r="BR290" s="4" t="s">
        <v>98</v>
      </c>
      <c r="BS290" s="4" t="s">
        <v>98</v>
      </c>
      <c r="BT290" s="4" t="s">
        <v>98</v>
      </c>
      <c r="BU290" s="4" t="s">
        <v>98</v>
      </c>
      <c r="BV290" s="4" t="s">
        <v>98</v>
      </c>
      <c r="BW290" s="35" t="s">
        <v>98</v>
      </c>
      <c r="BX290" s="35" t="s">
        <v>98</v>
      </c>
      <c r="BY290" s="3">
        <v>9.93</v>
      </c>
      <c r="BZ290" s="1" t="s">
        <v>98</v>
      </c>
      <c r="CA290" s="2">
        <v>15</v>
      </c>
      <c r="CB290" s="2">
        <v>10.199999999999999</v>
      </c>
      <c r="CC290" s="2">
        <v>15.2</v>
      </c>
      <c r="CD290" s="1" t="s">
        <v>98</v>
      </c>
      <c r="CE290" s="11">
        <v>2.75</v>
      </c>
      <c r="CF290" s="1" t="s">
        <v>98</v>
      </c>
      <c r="CG290" s="4">
        <f>Beams!$B$11/F290</f>
        <v>4043.1654676258995</v>
      </c>
      <c r="CH290" s="4">
        <f>Beams!$B$9/AO290</f>
        <v>23175.257731958762</v>
      </c>
      <c r="CI290" s="4">
        <f>Beams!$C$9/AS290</f>
        <v>6209.9447513812156</v>
      </c>
      <c r="CJ290" s="4">
        <f>1.5*Beams!$B$8/(L290*T290)</f>
        <v>7795.089925562901</v>
      </c>
      <c r="CK290" s="45">
        <f xml:space="preserve"> 1.5*Beams!$C$8/((G290-T290)*Q290)</f>
        <v>29043.92764857881</v>
      </c>
      <c r="CL290" s="4">
        <f>Beams!$B$12*T290/AX290</f>
        <v>30784.713375796178</v>
      </c>
      <c r="CM290" s="4">
        <f>Beams!$B$12*Q290/AX290</f>
        <v>19329.936305732484</v>
      </c>
      <c r="CN290" s="4">
        <f t="shared" si="8"/>
        <v>64364.911229627061</v>
      </c>
      <c r="CO290" s="4">
        <f t="shared" si="9"/>
        <v>69058.267400680052</v>
      </c>
      <c r="CP290" s="4"/>
      <c r="CQ290" s="3">
        <f>MIN(Beams!$B$21:$B$22)/MAX(CN290:CP290)-1</f>
        <v>-0.71038949060278545</v>
      </c>
    </row>
    <row r="291" spans="1:95" x14ac:dyDescent="0.55000000000000004">
      <c r="A291" s="1" t="s">
        <v>680</v>
      </c>
      <c r="B291" s="1" t="s">
        <v>968</v>
      </c>
      <c r="C291" s="1" t="s">
        <v>968</v>
      </c>
      <c r="D291" s="1" t="s">
        <v>100</v>
      </c>
      <c r="E291" s="3">
        <v>8</v>
      </c>
      <c r="F291" s="3">
        <v>2.35</v>
      </c>
      <c r="G291" s="3">
        <v>2.5099999999999998</v>
      </c>
      <c r="H291" s="11">
        <v>2.5</v>
      </c>
      <c r="I291" s="1" t="s">
        <v>98</v>
      </c>
      <c r="J291" s="1" t="s">
        <v>98</v>
      </c>
      <c r="K291" s="1" t="s">
        <v>98</v>
      </c>
      <c r="L291" s="3">
        <v>5</v>
      </c>
      <c r="M291" s="11">
        <v>5</v>
      </c>
      <c r="N291" s="11" t="s">
        <v>98</v>
      </c>
      <c r="O291" s="1" t="s">
        <v>98</v>
      </c>
      <c r="P291" s="1" t="s">
        <v>98</v>
      </c>
      <c r="Q291" s="14">
        <v>0.24</v>
      </c>
      <c r="R291" s="11">
        <v>0.25</v>
      </c>
      <c r="S291" s="13">
        <v>0.125</v>
      </c>
      <c r="T291" s="14">
        <v>0.36</v>
      </c>
      <c r="U291" s="13">
        <v>0.375</v>
      </c>
      <c r="V291" s="1" t="s">
        <v>98</v>
      </c>
      <c r="W291" s="1" t="s">
        <v>98</v>
      </c>
      <c r="X291" s="1" t="s">
        <v>98</v>
      </c>
      <c r="Y291" s="14">
        <v>0.66</v>
      </c>
      <c r="Z291" s="13">
        <v>0.75</v>
      </c>
      <c r="AA291" s="13" t="s">
        <v>98</v>
      </c>
      <c r="AB291" s="1" t="s">
        <v>98</v>
      </c>
      <c r="AC291" s="14">
        <v>0.45800000000000002</v>
      </c>
      <c r="AD291" s="1" t="s">
        <v>98</v>
      </c>
      <c r="AE291" s="1" t="s">
        <v>98</v>
      </c>
      <c r="AF291" s="14">
        <v>0.23499999999999999</v>
      </c>
      <c r="AG291" s="3">
        <v>6.94</v>
      </c>
      <c r="AH291" s="1" t="s">
        <v>98</v>
      </c>
      <c r="AI291" s="1" t="s">
        <v>98</v>
      </c>
      <c r="AJ291" s="1" t="s">
        <v>98</v>
      </c>
      <c r="AK291" s="1" t="s">
        <v>98</v>
      </c>
      <c r="AL291" s="2">
        <v>10.5</v>
      </c>
      <c r="AM291" s="14">
        <v>0.84499999999999997</v>
      </c>
      <c r="AN291" s="14">
        <v>0.80100000000000005</v>
      </c>
      <c r="AO291" s="14">
        <v>0.41299999999999998</v>
      </c>
      <c r="AP291" s="14">
        <v>0.59899999999999998</v>
      </c>
      <c r="AQ291" s="3">
        <v>3.75</v>
      </c>
      <c r="AR291" s="3">
        <v>2.2799999999999998</v>
      </c>
      <c r="AS291" s="3">
        <v>1.5</v>
      </c>
      <c r="AT291" s="3">
        <v>1.26</v>
      </c>
      <c r="AU291" s="1" t="s">
        <v>98</v>
      </c>
      <c r="AV291" s="1" t="s">
        <v>98</v>
      </c>
      <c r="AW291" s="1" t="s">
        <v>98</v>
      </c>
      <c r="AX291" s="15">
        <v>9.5799999999999996E-2</v>
      </c>
      <c r="AY291" s="15">
        <v>4.53E-2</v>
      </c>
      <c r="AZ291" s="1" t="s">
        <v>98</v>
      </c>
      <c r="BA291" s="1" t="s">
        <v>98</v>
      </c>
      <c r="BB291" s="1" t="s">
        <v>98</v>
      </c>
      <c r="BC291" s="1" t="s">
        <v>98</v>
      </c>
      <c r="BD291" s="1" t="s">
        <v>98</v>
      </c>
      <c r="BE291" s="1" t="s">
        <v>98</v>
      </c>
      <c r="BF291" s="1" t="s">
        <v>98</v>
      </c>
      <c r="BG291" s="3">
        <v>1.43</v>
      </c>
      <c r="BH291" s="14">
        <v>0.96199999999999997</v>
      </c>
      <c r="BI291" s="1" t="s">
        <v>98</v>
      </c>
      <c r="BJ291" s="4" t="s">
        <v>98</v>
      </c>
      <c r="BK291" s="4" t="s">
        <v>98</v>
      </c>
      <c r="BL291" s="4" t="s">
        <v>98</v>
      </c>
      <c r="BM291" s="4" t="s">
        <v>98</v>
      </c>
      <c r="BN291" s="4" t="s">
        <v>98</v>
      </c>
      <c r="BO291" s="4" t="s">
        <v>98</v>
      </c>
      <c r="BP291" s="4" t="s">
        <v>98</v>
      </c>
      <c r="BQ291" s="4" t="s">
        <v>98</v>
      </c>
      <c r="BR291" s="4" t="s">
        <v>98</v>
      </c>
      <c r="BS291" s="4" t="s">
        <v>98</v>
      </c>
      <c r="BT291" s="4" t="s">
        <v>98</v>
      </c>
      <c r="BU291" s="4" t="s">
        <v>98</v>
      </c>
      <c r="BV291" s="4" t="s">
        <v>98</v>
      </c>
      <c r="BW291" s="35" t="s">
        <v>98</v>
      </c>
      <c r="BX291" s="35" t="s">
        <v>98</v>
      </c>
      <c r="BY291" s="3">
        <v>9.76</v>
      </c>
      <c r="BZ291" s="1" t="s">
        <v>98</v>
      </c>
      <c r="CA291" s="2">
        <v>14.8</v>
      </c>
      <c r="CB291" s="2">
        <v>10</v>
      </c>
      <c r="CC291" s="2">
        <v>15</v>
      </c>
      <c r="CD291" s="1" t="s">
        <v>98</v>
      </c>
      <c r="CE291" s="11">
        <v>2.75</v>
      </c>
      <c r="CF291" s="1" t="s">
        <v>98</v>
      </c>
      <c r="CG291" s="4">
        <f>Beams!$B$11/F291</f>
        <v>4782.9787234042551</v>
      </c>
      <c r="CH291" s="4">
        <f>Beams!$B$9/AO291</f>
        <v>27215.496368038741</v>
      </c>
      <c r="CI291" s="4">
        <f>Beams!$C$9/AS291</f>
        <v>7493.333333333333</v>
      </c>
      <c r="CJ291" s="4">
        <f>1.5*Beams!$B$8/(L291*T291)</f>
        <v>9366.6666666666679</v>
      </c>
      <c r="CK291" s="45">
        <f xml:space="preserve"> 1.5*Beams!$C$8/((G291-T291)*Q291)</f>
        <v>32674.41860465116</v>
      </c>
      <c r="CL291" s="4">
        <f>Beams!$B$12*T291/AX291</f>
        <v>42237.99582463465</v>
      </c>
      <c r="CM291" s="4">
        <f>Beams!$B$12*Q291/AX291</f>
        <v>28158.663883089772</v>
      </c>
      <c r="CN291" s="4">
        <f t="shared" si="8"/>
        <v>84705.083317579774</v>
      </c>
      <c r="CO291" s="4">
        <f t="shared" si="9"/>
        <v>84505.543493652716</v>
      </c>
      <c r="CP291" s="4"/>
      <c r="CQ291" s="3">
        <f>MIN(Beams!$B$21:$B$22)/MAX(CN291:CP291)-1</f>
        <v>-0.76388666161846297</v>
      </c>
    </row>
    <row r="292" spans="1:95" x14ac:dyDescent="0.55000000000000004">
      <c r="A292" s="1" t="s">
        <v>680</v>
      </c>
      <c r="B292" s="1" t="s">
        <v>969</v>
      </c>
      <c r="C292" s="1" t="s">
        <v>969</v>
      </c>
      <c r="D292" s="1" t="s">
        <v>100</v>
      </c>
      <c r="E292" s="3">
        <v>6.5</v>
      </c>
      <c r="F292" s="3">
        <v>1.91</v>
      </c>
      <c r="G292" s="3">
        <v>2.08</v>
      </c>
      <c r="H292" s="11">
        <v>2</v>
      </c>
      <c r="I292" s="1" t="s">
        <v>98</v>
      </c>
      <c r="J292" s="1" t="s">
        <v>98</v>
      </c>
      <c r="K292" s="1" t="s">
        <v>98</v>
      </c>
      <c r="L292" s="3">
        <v>4.0599999999999996</v>
      </c>
      <c r="M292" s="11">
        <v>4</v>
      </c>
      <c r="N292" s="11" t="s">
        <v>98</v>
      </c>
      <c r="O292" s="1" t="s">
        <v>98</v>
      </c>
      <c r="P292" s="1" t="s">
        <v>98</v>
      </c>
      <c r="Q292" s="14">
        <v>0.28000000000000003</v>
      </c>
      <c r="R292" s="11">
        <v>0.25</v>
      </c>
      <c r="S292" s="13">
        <v>0.125</v>
      </c>
      <c r="T292" s="14">
        <v>0.34499999999999997</v>
      </c>
      <c r="U292" s="13">
        <v>0.375</v>
      </c>
      <c r="V292" s="1" t="s">
        <v>98</v>
      </c>
      <c r="W292" s="1" t="s">
        <v>98</v>
      </c>
      <c r="X292" s="1" t="s">
        <v>98</v>
      </c>
      <c r="Y292" s="14">
        <v>0.59499999999999997</v>
      </c>
      <c r="Z292" s="13">
        <v>0.75</v>
      </c>
      <c r="AA292" s="13" t="s">
        <v>98</v>
      </c>
      <c r="AB292" s="1" t="s">
        <v>98</v>
      </c>
      <c r="AC292" s="14">
        <v>0.44</v>
      </c>
      <c r="AD292" s="1" t="s">
        <v>98</v>
      </c>
      <c r="AE292" s="1" t="s">
        <v>98</v>
      </c>
      <c r="AF292" s="14">
        <v>0.23599999999999999</v>
      </c>
      <c r="AG292" s="3">
        <v>5.88</v>
      </c>
      <c r="AH292" s="1" t="s">
        <v>98</v>
      </c>
      <c r="AI292" s="1" t="s">
        <v>98</v>
      </c>
      <c r="AJ292" s="1" t="s">
        <v>98</v>
      </c>
      <c r="AK292" s="1" t="s">
        <v>98</v>
      </c>
      <c r="AL292" s="3">
        <v>7.43</v>
      </c>
      <c r="AM292" s="14">
        <v>0.52600000000000002</v>
      </c>
      <c r="AN292" s="14">
        <v>0.61599999999999999</v>
      </c>
      <c r="AO292" s="14">
        <v>0.32100000000000001</v>
      </c>
      <c r="AP292" s="14">
        <v>0.52400000000000002</v>
      </c>
      <c r="AQ292" s="3">
        <v>1.93</v>
      </c>
      <c r="AR292" s="3">
        <v>1.46</v>
      </c>
      <c r="AS292" s="14">
        <v>0.95</v>
      </c>
      <c r="AT292" s="3">
        <v>1</v>
      </c>
      <c r="AU292" s="1" t="s">
        <v>98</v>
      </c>
      <c r="AV292" s="1" t="s">
        <v>98</v>
      </c>
      <c r="AW292" s="1" t="s">
        <v>98</v>
      </c>
      <c r="AX292" s="15">
        <v>7.4999999999999997E-2</v>
      </c>
      <c r="AY292" s="15">
        <v>2.3300000000000001E-2</v>
      </c>
      <c r="AZ292" s="1" t="s">
        <v>98</v>
      </c>
      <c r="BA292" s="1" t="s">
        <v>98</v>
      </c>
      <c r="BB292" s="1" t="s">
        <v>98</v>
      </c>
      <c r="BC292" s="1" t="s">
        <v>98</v>
      </c>
      <c r="BD292" s="1" t="s">
        <v>98</v>
      </c>
      <c r="BE292" s="1" t="s">
        <v>98</v>
      </c>
      <c r="BF292" s="1" t="s">
        <v>98</v>
      </c>
      <c r="BG292" s="3">
        <v>1.1599999999999999</v>
      </c>
      <c r="BH292" s="14">
        <v>0.94699999999999995</v>
      </c>
      <c r="BI292" s="1" t="s">
        <v>98</v>
      </c>
      <c r="BJ292" s="4" t="s">
        <v>98</v>
      </c>
      <c r="BK292" s="4" t="s">
        <v>98</v>
      </c>
      <c r="BL292" s="4" t="s">
        <v>98</v>
      </c>
      <c r="BM292" s="4" t="s">
        <v>98</v>
      </c>
      <c r="BN292" s="4" t="s">
        <v>98</v>
      </c>
      <c r="BO292" s="4" t="s">
        <v>98</v>
      </c>
      <c r="BP292" s="4" t="s">
        <v>98</v>
      </c>
      <c r="BQ292" s="4" t="s">
        <v>98</v>
      </c>
      <c r="BR292" s="4" t="s">
        <v>98</v>
      </c>
      <c r="BS292" s="4" t="s">
        <v>98</v>
      </c>
      <c r="BT292" s="4" t="s">
        <v>98</v>
      </c>
      <c r="BU292" s="4" t="s">
        <v>98</v>
      </c>
      <c r="BV292" s="4" t="s">
        <v>98</v>
      </c>
      <c r="BW292" s="35" t="s">
        <v>98</v>
      </c>
      <c r="BX292" s="35" t="s">
        <v>98</v>
      </c>
      <c r="BY292" s="3">
        <v>7.95</v>
      </c>
      <c r="BZ292" s="1" t="s">
        <v>98</v>
      </c>
      <c r="CA292" s="2">
        <v>12</v>
      </c>
      <c r="CB292" s="3">
        <v>8.2199999999999989</v>
      </c>
      <c r="CC292" s="2">
        <v>12.3</v>
      </c>
      <c r="CD292" s="1" t="s">
        <v>98</v>
      </c>
      <c r="CE292" s="11">
        <v>2.25</v>
      </c>
      <c r="CF292" s="1" t="s">
        <v>98</v>
      </c>
      <c r="CG292" s="4">
        <f>Beams!$B$11/F292</f>
        <v>5884.8167539267015</v>
      </c>
      <c r="CH292" s="4">
        <f>Beams!$B$9/AO292</f>
        <v>35015.576323987538</v>
      </c>
      <c r="CI292" s="4">
        <f>Beams!$C$9/AS292</f>
        <v>11831.578947368422</v>
      </c>
      <c r="CJ292" s="4">
        <f>1.5*Beams!$B$8/(L292*T292)</f>
        <v>12036.838723495397</v>
      </c>
      <c r="CK292" s="45">
        <f xml:space="preserve"> 1.5*Beams!$C$8/((G292-T292)*Q292)</f>
        <v>34705.640181144496</v>
      </c>
      <c r="CL292" s="4">
        <f>Beams!$B$12*T292/AX292</f>
        <v>51704</v>
      </c>
      <c r="CM292" s="4">
        <f>Beams!$B$12*Q292/AX292</f>
        <v>41962.666666666672</v>
      </c>
      <c r="CN292" s="4">
        <f t="shared" si="8"/>
        <v>105996.35928201264</v>
      </c>
      <c r="CO292" s="4">
        <f t="shared" si="9"/>
        <v>108058.78694561466</v>
      </c>
      <c r="CP292" s="4"/>
      <c r="CQ292" s="3">
        <f>MIN(Beams!$B$21:$B$22)/MAX(CN292:CP292)-1</f>
        <v>-0.81491556063769366</v>
      </c>
    </row>
  </sheetData>
  <mergeCells count="5">
    <mergeCell ref="CQ1:CQ3"/>
    <mergeCell ref="CH1:CI1"/>
    <mergeCell ref="CJ1:CK1"/>
    <mergeCell ref="CL1:CM1"/>
    <mergeCell ref="CN1:CP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0778-6716-4FCB-BE50-F47D253A68E2}">
  <sheetPr codeName="Sheet18">
    <tabColor theme="3"/>
  </sheetPr>
  <dimension ref="A1:CQ292"/>
  <sheetViews>
    <sheetView topLeftCell="AO1" workbookViewId="0">
      <selection activeCell="CG4" sqref="CG4:CI4"/>
    </sheetView>
  </sheetViews>
  <sheetFormatPr defaultRowHeight="14.4" x14ac:dyDescent="0.55000000000000004"/>
  <cols>
    <col min="2" max="2" width="21.41796875" bestFit="1" customWidth="1"/>
    <col min="3" max="3" width="18.20703125" bestFit="1" customWidth="1"/>
    <col min="9" max="11" width="0" hidden="1" customWidth="1"/>
    <col min="14" max="16" width="0" hidden="1" customWidth="1"/>
    <col min="22" max="24" width="0" hidden="1" customWidth="1"/>
    <col min="27" max="28" width="0" hidden="1" customWidth="1"/>
    <col min="30" max="31" width="0" hidden="1" customWidth="1"/>
    <col min="34" max="37" width="0" hidden="1" customWidth="1"/>
    <col min="47" max="49" width="0" hidden="1" customWidth="1"/>
    <col min="52" max="58" width="0" hidden="1" customWidth="1"/>
    <col min="61" max="84" width="0" hidden="1" customWidth="1"/>
    <col min="92" max="92" width="10.3125" bestFit="1" customWidth="1"/>
  </cols>
  <sheetData>
    <row r="1" spans="1:95" ht="14.7" thickBot="1" x14ac:dyDescent="0.6">
      <c r="CG1" s="20" t="s">
        <v>391</v>
      </c>
      <c r="CH1" s="127" t="s">
        <v>388</v>
      </c>
      <c r="CI1" s="128"/>
      <c r="CJ1" s="129" t="s">
        <v>393</v>
      </c>
      <c r="CK1" s="129"/>
      <c r="CL1" s="125" t="s">
        <v>394</v>
      </c>
      <c r="CM1" s="125"/>
      <c r="CN1" s="126" t="s">
        <v>397</v>
      </c>
      <c r="CO1" s="126"/>
      <c r="CP1" s="126"/>
      <c r="CQ1" s="124" t="s">
        <v>399</v>
      </c>
    </row>
    <row r="2" spans="1:95" x14ac:dyDescent="0.55000000000000004">
      <c r="CG2" s="23" t="s">
        <v>392</v>
      </c>
      <c r="CH2" s="22" t="s">
        <v>389</v>
      </c>
      <c r="CI2" s="22" t="s">
        <v>390</v>
      </c>
      <c r="CJ2" s="24" t="s">
        <v>389</v>
      </c>
      <c r="CK2" s="24" t="s">
        <v>390</v>
      </c>
      <c r="CL2" s="22" t="s">
        <v>395</v>
      </c>
      <c r="CM2" s="22" t="s">
        <v>398</v>
      </c>
      <c r="CN2" s="25" t="s">
        <v>395</v>
      </c>
      <c r="CO2" s="24" t="s">
        <v>398</v>
      </c>
      <c r="CP2" s="24"/>
      <c r="CQ2" s="124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41"/>
      <c r="CH3" s="40"/>
      <c r="CI3" s="29"/>
      <c r="CJ3" s="41"/>
      <c r="CK3" s="41"/>
      <c r="CL3" s="29"/>
      <c r="CM3" s="29"/>
      <c r="CN3" s="42"/>
      <c r="CO3" s="41"/>
      <c r="CP3" s="41"/>
      <c r="CQ3" s="124"/>
    </row>
    <row r="4" spans="1:95" x14ac:dyDescent="0.55000000000000004">
      <c r="A4" s="1" t="s">
        <v>970</v>
      </c>
      <c r="B4" s="1" t="s">
        <v>971</v>
      </c>
      <c r="C4" s="1" t="s">
        <v>971</v>
      </c>
      <c r="D4" s="1" t="s">
        <v>100</v>
      </c>
      <c r="E4" s="3">
        <v>6.2</v>
      </c>
      <c r="F4" s="3">
        <v>1.82</v>
      </c>
      <c r="G4" s="3">
        <v>6.27</v>
      </c>
      <c r="H4" s="11">
        <v>6.25</v>
      </c>
      <c r="I4" s="1" t="s">
        <v>98</v>
      </c>
      <c r="J4" s="1" t="s">
        <v>98</v>
      </c>
      <c r="K4" s="1" t="s">
        <v>98</v>
      </c>
      <c r="L4" s="3">
        <v>3.75</v>
      </c>
      <c r="M4" s="11">
        <v>3.75</v>
      </c>
      <c r="N4" s="11" t="s">
        <v>98</v>
      </c>
      <c r="O4" s="1" t="s">
        <v>98</v>
      </c>
      <c r="P4" s="1" t="s">
        <v>98</v>
      </c>
      <c r="Q4" s="14">
        <v>0.155</v>
      </c>
      <c r="R4" s="11">
        <v>0.125</v>
      </c>
      <c r="S4" s="13">
        <v>6.25E-2</v>
      </c>
      <c r="T4" s="14">
        <v>0.22800000000000001</v>
      </c>
      <c r="U4" s="13">
        <v>0.25</v>
      </c>
      <c r="V4" s="1" t="s">
        <v>98</v>
      </c>
      <c r="W4" s="1" t="s">
        <v>98</v>
      </c>
      <c r="X4" s="1" t="s">
        <v>98</v>
      </c>
      <c r="Y4" s="14">
        <v>0.56299999999999994</v>
      </c>
      <c r="Z4" s="13">
        <v>0.5625</v>
      </c>
      <c r="AA4" s="13" t="s">
        <v>98</v>
      </c>
      <c r="AB4" s="1" t="s">
        <v>98</v>
      </c>
      <c r="AC4" s="3">
        <v>1.74</v>
      </c>
      <c r="AD4" s="1" t="s">
        <v>98</v>
      </c>
      <c r="AE4" s="1" t="s">
        <v>98</v>
      </c>
      <c r="AF4" s="14">
        <v>0.372</v>
      </c>
      <c r="AG4" s="3">
        <v>8.2200000000000006</v>
      </c>
      <c r="AH4" s="1" t="s">
        <v>98</v>
      </c>
      <c r="AI4" s="1" t="s">
        <v>98</v>
      </c>
      <c r="AJ4" s="1" t="s">
        <v>98</v>
      </c>
      <c r="AK4" s="1" t="s">
        <v>98</v>
      </c>
      <c r="AL4" s="2">
        <v>40.4</v>
      </c>
      <c r="AM4" s="3">
        <v>7.29</v>
      </c>
      <c r="AN4" s="3">
        <v>2.92</v>
      </c>
      <c r="AO4" s="3">
        <v>1.61</v>
      </c>
      <c r="AP4" s="3">
        <v>2.0099999999999998</v>
      </c>
      <c r="AQ4" s="3">
        <v>1</v>
      </c>
      <c r="AR4" s="14">
        <v>0.83899999999999997</v>
      </c>
      <c r="AS4" s="14">
        <v>0.53600000000000003</v>
      </c>
      <c r="AT4" s="14">
        <v>0.746</v>
      </c>
      <c r="AU4" s="1" t="s">
        <v>98</v>
      </c>
      <c r="AV4" s="1" t="s">
        <v>98</v>
      </c>
      <c r="AW4" s="1" t="s">
        <v>98</v>
      </c>
      <c r="AX4" s="15">
        <v>2.46E-2</v>
      </c>
      <c r="AY4" s="15">
        <v>2.8400000000000002E-2</v>
      </c>
      <c r="AZ4" s="1" t="s">
        <v>98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3">
        <v>2.69</v>
      </c>
      <c r="BH4" s="14">
        <v>0.63400000000000001</v>
      </c>
      <c r="BI4" s="1" t="s">
        <v>98</v>
      </c>
      <c r="BJ4" s="4" t="s">
        <v>98</v>
      </c>
      <c r="BK4" s="4" t="s">
        <v>98</v>
      </c>
      <c r="BL4" s="4" t="s">
        <v>98</v>
      </c>
      <c r="BM4" s="4" t="s">
        <v>98</v>
      </c>
      <c r="BN4" s="4" t="s">
        <v>98</v>
      </c>
      <c r="BO4" s="4" t="s">
        <v>98</v>
      </c>
      <c r="BP4" s="4" t="s">
        <v>98</v>
      </c>
      <c r="BQ4" s="4" t="s">
        <v>98</v>
      </c>
      <c r="BR4" s="4" t="s">
        <v>98</v>
      </c>
      <c r="BS4" s="4" t="s">
        <v>98</v>
      </c>
      <c r="BT4" s="4" t="s">
        <v>98</v>
      </c>
      <c r="BU4" s="4" t="s">
        <v>98</v>
      </c>
      <c r="BV4" s="4" t="s">
        <v>98</v>
      </c>
      <c r="BW4" s="35" t="s">
        <v>98</v>
      </c>
      <c r="BX4" s="35" t="s">
        <v>98</v>
      </c>
      <c r="BY4" s="1" t="s">
        <v>98</v>
      </c>
      <c r="BZ4" s="1" t="s">
        <v>98</v>
      </c>
      <c r="CA4" s="1" t="s">
        <v>98</v>
      </c>
      <c r="CB4" s="1" t="s">
        <v>98</v>
      </c>
      <c r="CC4" s="1" t="s">
        <v>98</v>
      </c>
      <c r="CD4" s="1" t="s">
        <v>98</v>
      </c>
      <c r="CE4" s="1" t="s">
        <v>98</v>
      </c>
      <c r="CF4" s="1" t="s">
        <v>98</v>
      </c>
      <c r="CG4" s="4">
        <f>Beams!$B$11/F4</f>
        <v>6175.8241758241757</v>
      </c>
      <c r="CH4" s="4">
        <f>Beams!$B$9/AO4</f>
        <v>6981.3664596273284</v>
      </c>
      <c r="CI4" s="4">
        <f>Beams!$C$9/AS4</f>
        <v>20970.149253731342</v>
      </c>
      <c r="CJ4" s="4">
        <f>1.5*Beams!$B$8/(L4*T4)</f>
        <v>19719.298245614034</v>
      </c>
      <c r="CK4" s="45">
        <f xml:space="preserve"> 1.5*Beams!$C$8/((G4-T4)*Q4)</f>
        <v>18003.011179805875</v>
      </c>
      <c r="CL4" s="4">
        <f>Beams!$B$12*T4/AX4</f>
        <v>104175.60975609758</v>
      </c>
      <c r="CM4" s="4">
        <f>Beams!$B$12*Q4/AX4</f>
        <v>70821.138211382116</v>
      </c>
      <c r="CN4" s="4">
        <f xml:space="preserve"> SQRT((CG4+CH4+CI4)^2+3*(CJ4^2+CL4^2))</f>
        <v>186785.7074349492</v>
      </c>
      <c r="CO4" s="4">
        <f>SQRT((CG4+CH4+CI4)^2+3*(CK4^2+CM4^2))</f>
        <v>131087.38083888747</v>
      </c>
      <c r="CP4" s="4"/>
      <c r="CQ4" s="3">
        <f>MIN(Beams!$B$21:$B$22)/MAX(CN4:CP4)-1</f>
        <v>-0.89292542628313631</v>
      </c>
    </row>
    <row r="5" spans="1:95" x14ac:dyDescent="0.55000000000000004">
      <c r="A5" s="1" t="s">
        <v>970</v>
      </c>
      <c r="B5" s="1" t="s">
        <v>972</v>
      </c>
      <c r="C5" s="1" t="s">
        <v>972</v>
      </c>
      <c r="D5" s="1" t="s">
        <v>100</v>
      </c>
      <c r="E5" s="3">
        <v>5.8</v>
      </c>
      <c r="F5" s="3">
        <v>1.7</v>
      </c>
      <c r="G5" s="3">
        <v>6.25</v>
      </c>
      <c r="H5" s="11">
        <v>6.25</v>
      </c>
      <c r="I5" s="1" t="s">
        <v>98</v>
      </c>
      <c r="J5" s="1" t="s">
        <v>98</v>
      </c>
      <c r="K5" s="1" t="s">
        <v>98</v>
      </c>
      <c r="L5" s="3">
        <v>3.5</v>
      </c>
      <c r="M5" s="11">
        <v>3.5</v>
      </c>
      <c r="N5" s="11" t="s">
        <v>98</v>
      </c>
      <c r="O5" s="1" t="s">
        <v>98</v>
      </c>
      <c r="P5" s="1" t="s">
        <v>98</v>
      </c>
      <c r="Q5" s="14">
        <v>0.155</v>
      </c>
      <c r="R5" s="11">
        <v>0.125</v>
      </c>
      <c r="S5" s="13">
        <v>6.25E-2</v>
      </c>
      <c r="T5" s="14">
        <v>0.21099999999999999</v>
      </c>
      <c r="U5" s="13">
        <v>0.1875</v>
      </c>
      <c r="V5" s="1" t="s">
        <v>98</v>
      </c>
      <c r="W5" s="1" t="s">
        <v>98</v>
      </c>
      <c r="X5" s="1" t="s">
        <v>98</v>
      </c>
      <c r="Y5" s="14">
        <v>0.56299999999999994</v>
      </c>
      <c r="Z5" s="13">
        <v>0.5625</v>
      </c>
      <c r="AA5" s="13" t="s">
        <v>98</v>
      </c>
      <c r="AB5" s="1" t="s">
        <v>98</v>
      </c>
      <c r="AC5" s="3">
        <v>1.84</v>
      </c>
      <c r="AD5" s="1" t="s">
        <v>98</v>
      </c>
      <c r="AE5" s="1" t="s">
        <v>98</v>
      </c>
      <c r="AF5" s="14">
        <v>0.80800000000000005</v>
      </c>
      <c r="AG5" s="3">
        <v>8.2899999999999991</v>
      </c>
      <c r="AH5" s="1" t="s">
        <v>98</v>
      </c>
      <c r="AI5" s="1" t="s">
        <v>98</v>
      </c>
      <c r="AJ5" s="1" t="s">
        <v>98</v>
      </c>
      <c r="AK5" s="1" t="s">
        <v>98</v>
      </c>
      <c r="AL5" s="2">
        <v>40.299999999999997</v>
      </c>
      <c r="AM5" s="3">
        <v>6.94</v>
      </c>
      <c r="AN5" s="3">
        <v>2.86</v>
      </c>
      <c r="AO5" s="3">
        <v>1.57</v>
      </c>
      <c r="AP5" s="3">
        <v>2.0299999999999998</v>
      </c>
      <c r="AQ5" s="14">
        <v>0.75600000000000001</v>
      </c>
      <c r="AR5" s="14">
        <v>0.68400000000000005</v>
      </c>
      <c r="AS5" s="14">
        <v>0.432</v>
      </c>
      <c r="AT5" s="14">
        <v>0.66900000000000004</v>
      </c>
      <c r="AU5" s="1" t="s">
        <v>98</v>
      </c>
      <c r="AV5" s="1" t="s">
        <v>98</v>
      </c>
      <c r="AW5" s="1" t="s">
        <v>98</v>
      </c>
      <c r="AX5" s="15">
        <v>2.06E-2</v>
      </c>
      <c r="AY5" s="15">
        <v>2.6800000000000001E-2</v>
      </c>
      <c r="AZ5" s="1" t="s">
        <v>98</v>
      </c>
      <c r="BA5" s="1" t="s">
        <v>98</v>
      </c>
      <c r="BB5" s="1" t="s">
        <v>98</v>
      </c>
      <c r="BC5" s="1" t="s">
        <v>98</v>
      </c>
      <c r="BD5" s="1" t="s">
        <v>98</v>
      </c>
      <c r="BE5" s="1" t="s">
        <v>98</v>
      </c>
      <c r="BF5" s="1" t="s">
        <v>98</v>
      </c>
      <c r="BG5" s="3">
        <v>2.75</v>
      </c>
      <c r="BH5" s="14">
        <v>0.60199999999999998</v>
      </c>
      <c r="BI5" s="1" t="s">
        <v>98</v>
      </c>
      <c r="BJ5" s="4" t="s">
        <v>98</v>
      </c>
      <c r="BK5" s="4" t="s">
        <v>98</v>
      </c>
      <c r="BL5" s="4" t="s">
        <v>98</v>
      </c>
      <c r="BM5" s="4" t="s">
        <v>98</v>
      </c>
      <c r="BN5" s="4" t="s">
        <v>98</v>
      </c>
      <c r="BO5" s="4" t="s">
        <v>98</v>
      </c>
      <c r="BP5" s="4" t="s">
        <v>98</v>
      </c>
      <c r="BQ5" s="4" t="s">
        <v>98</v>
      </c>
      <c r="BR5" s="4" t="s">
        <v>98</v>
      </c>
      <c r="BS5" s="4" t="s">
        <v>98</v>
      </c>
      <c r="BT5" s="4" t="s">
        <v>98</v>
      </c>
      <c r="BU5" s="4" t="s">
        <v>98</v>
      </c>
      <c r="BV5" s="4" t="s">
        <v>98</v>
      </c>
      <c r="BW5" s="35" t="s">
        <v>98</v>
      </c>
      <c r="BX5" s="35" t="s">
        <v>98</v>
      </c>
      <c r="BY5" s="1" t="s">
        <v>98</v>
      </c>
      <c r="BZ5" s="1" t="s">
        <v>98</v>
      </c>
      <c r="CA5" s="1" t="s">
        <v>98</v>
      </c>
      <c r="CB5" s="1" t="s">
        <v>98</v>
      </c>
      <c r="CC5" s="1" t="s">
        <v>98</v>
      </c>
      <c r="CD5" s="1" t="s">
        <v>98</v>
      </c>
      <c r="CE5" s="1" t="s">
        <v>98</v>
      </c>
      <c r="CF5" s="1" t="s">
        <v>98</v>
      </c>
      <c r="CG5" s="4">
        <f>Beams!$B$11/F5</f>
        <v>6611.7647058823532</v>
      </c>
      <c r="CH5" s="4">
        <f>Beams!$B$9/AO5</f>
        <v>7159.2356687898082</v>
      </c>
      <c r="CI5" s="4">
        <f>Beams!$C$9/AS5</f>
        <v>26018.518518518518</v>
      </c>
      <c r="CJ5" s="4">
        <f>1.5*Beams!$B$8/(L5*T5)</f>
        <v>22830.060934326339</v>
      </c>
      <c r="CK5" s="45">
        <f xml:space="preserve"> 1.5*Beams!$C$8/((G5-T5)*Q5)</f>
        <v>18011.954553466981</v>
      </c>
      <c r="CL5" s="4">
        <f>Beams!$B$12*T5/AX5</f>
        <v>115128.15533980582</v>
      </c>
      <c r="CM5" s="4">
        <f>Beams!$B$12*Q5/AX5</f>
        <v>84572.815533980582</v>
      </c>
      <c r="CN5" s="4">
        <f t="shared" ref="CN5:CN45" si="0" xml:space="preserve"> SQRT((CG5+CH5+CI5)^2+3*(CJ5^2+CL5^2))</f>
        <v>207148.05651124541</v>
      </c>
      <c r="CO5" s="4">
        <f t="shared" ref="CO5:CO45" si="1">SQRT((CG5+CH5+CI5)^2+3*(CK5^2+CM5^2))</f>
        <v>154965.09515466436</v>
      </c>
      <c r="CP5" s="4"/>
      <c r="CQ5" s="3">
        <f>MIN(Beams!$B$21:$B$22)/MAX(CN5:CP5)-1</f>
        <v>-0.90345069928805122</v>
      </c>
    </row>
    <row r="6" spans="1:95" x14ac:dyDescent="0.55000000000000004">
      <c r="A6" s="1" t="s">
        <v>970</v>
      </c>
      <c r="B6" s="1" t="s">
        <v>973</v>
      </c>
      <c r="C6" s="1" t="s">
        <v>973</v>
      </c>
      <c r="D6" s="1" t="s">
        <v>100</v>
      </c>
      <c r="E6" s="3">
        <v>5.9</v>
      </c>
      <c r="F6" s="3">
        <v>1.74</v>
      </c>
      <c r="G6" s="3">
        <v>6</v>
      </c>
      <c r="H6" s="11">
        <v>6</v>
      </c>
      <c r="I6" s="1" t="s">
        <v>98</v>
      </c>
      <c r="J6" s="1" t="s">
        <v>98</v>
      </c>
      <c r="K6" s="1" t="s">
        <v>98</v>
      </c>
      <c r="L6" s="3">
        <v>3.07</v>
      </c>
      <c r="M6" s="11">
        <v>3.125</v>
      </c>
      <c r="N6" s="11" t="s">
        <v>98</v>
      </c>
      <c r="O6" s="1" t="s">
        <v>98</v>
      </c>
      <c r="P6" s="1" t="s">
        <v>98</v>
      </c>
      <c r="Q6" s="14">
        <v>0.17699999999999999</v>
      </c>
      <c r="R6" s="11">
        <v>0.1875</v>
      </c>
      <c r="S6" s="13">
        <v>0.125</v>
      </c>
      <c r="T6" s="14">
        <v>0.22500000000000001</v>
      </c>
      <c r="U6" s="13">
        <v>0.25</v>
      </c>
      <c r="V6" s="1" t="s">
        <v>98</v>
      </c>
      <c r="W6" s="1" t="s">
        <v>98</v>
      </c>
      <c r="X6" s="1" t="s">
        <v>98</v>
      </c>
      <c r="Y6" s="14">
        <v>0.56299999999999994</v>
      </c>
      <c r="Z6" s="13">
        <v>0.5625</v>
      </c>
      <c r="AA6" s="13" t="s">
        <v>98</v>
      </c>
      <c r="AB6" s="1" t="s">
        <v>98</v>
      </c>
      <c r="AC6" s="3">
        <v>1.89</v>
      </c>
      <c r="AD6" s="1" t="s">
        <v>98</v>
      </c>
      <c r="AE6" s="1" t="s">
        <v>98</v>
      </c>
      <c r="AF6" s="3">
        <v>1.1299999999999999</v>
      </c>
      <c r="AG6" s="3">
        <v>6.82</v>
      </c>
      <c r="AH6" s="1" t="s">
        <v>98</v>
      </c>
      <c r="AI6" s="1" t="s">
        <v>98</v>
      </c>
      <c r="AJ6" s="1" t="s">
        <v>98</v>
      </c>
      <c r="AK6" s="1" t="s">
        <v>98</v>
      </c>
      <c r="AL6" s="2">
        <v>33.9</v>
      </c>
      <c r="AM6" s="3">
        <v>6.61</v>
      </c>
      <c r="AN6" s="3">
        <v>2.89</v>
      </c>
      <c r="AO6" s="3">
        <v>1.61</v>
      </c>
      <c r="AP6" s="3">
        <v>1.96</v>
      </c>
      <c r="AQ6" s="14">
        <v>0.54300000000000004</v>
      </c>
      <c r="AR6" s="14">
        <v>0.57499999999999996</v>
      </c>
      <c r="AS6" s="14">
        <v>0.35399999999999998</v>
      </c>
      <c r="AT6" s="14">
        <v>0.56100000000000005</v>
      </c>
      <c r="AU6" s="1" t="s">
        <v>98</v>
      </c>
      <c r="AV6" s="1" t="s">
        <v>98</v>
      </c>
      <c r="AW6" s="1" t="s">
        <v>98</v>
      </c>
      <c r="AX6" s="15">
        <v>2.4899999999999999E-2</v>
      </c>
      <c r="AY6" s="15">
        <v>3.3700000000000001E-2</v>
      </c>
      <c r="AZ6" s="1" t="s">
        <v>98</v>
      </c>
      <c r="BA6" s="1" t="s">
        <v>98</v>
      </c>
      <c r="BB6" s="1" t="s">
        <v>98</v>
      </c>
      <c r="BC6" s="1" t="s">
        <v>98</v>
      </c>
      <c r="BD6" s="1" t="s">
        <v>98</v>
      </c>
      <c r="BE6" s="1" t="s">
        <v>98</v>
      </c>
      <c r="BF6" s="1" t="s">
        <v>98</v>
      </c>
      <c r="BG6" s="3">
        <v>2.71</v>
      </c>
      <c r="BH6" s="14">
        <v>0.56699999999999995</v>
      </c>
      <c r="BI6" s="1" t="s">
        <v>98</v>
      </c>
      <c r="BJ6" s="4" t="s">
        <v>98</v>
      </c>
      <c r="BK6" s="4" t="s">
        <v>98</v>
      </c>
      <c r="BL6" s="4" t="s">
        <v>98</v>
      </c>
      <c r="BM6" s="4" t="s">
        <v>98</v>
      </c>
      <c r="BN6" s="4" t="s">
        <v>98</v>
      </c>
      <c r="BO6" s="4" t="s">
        <v>98</v>
      </c>
      <c r="BP6" s="4" t="s">
        <v>98</v>
      </c>
      <c r="BQ6" s="4" t="s">
        <v>98</v>
      </c>
      <c r="BR6" s="4" t="s">
        <v>98</v>
      </c>
      <c r="BS6" s="4" t="s">
        <v>98</v>
      </c>
      <c r="BT6" s="4" t="s">
        <v>98</v>
      </c>
      <c r="BU6" s="4" t="s">
        <v>98</v>
      </c>
      <c r="BV6" s="4" t="s">
        <v>98</v>
      </c>
      <c r="BW6" s="35" t="s">
        <v>98</v>
      </c>
      <c r="BX6" s="35" t="s">
        <v>98</v>
      </c>
      <c r="BY6" s="1" t="s">
        <v>98</v>
      </c>
      <c r="BZ6" s="1" t="s">
        <v>98</v>
      </c>
      <c r="CA6" s="1" t="s">
        <v>98</v>
      </c>
      <c r="CB6" s="1" t="s">
        <v>98</v>
      </c>
      <c r="CC6" s="1" t="s">
        <v>98</v>
      </c>
      <c r="CD6" s="1" t="s">
        <v>98</v>
      </c>
      <c r="CE6" s="1" t="s">
        <v>98</v>
      </c>
      <c r="CF6" s="1" t="s">
        <v>98</v>
      </c>
      <c r="CG6" s="4">
        <f>Beams!$B$11/F6</f>
        <v>6459.7701149425284</v>
      </c>
      <c r="CH6" s="4">
        <f>Beams!$B$9/AO6</f>
        <v>6981.3664596273284</v>
      </c>
      <c r="CI6" s="4">
        <f>Beams!$C$9/AS6</f>
        <v>31751.412429378532</v>
      </c>
      <c r="CJ6" s="4">
        <f>1.5*Beams!$B$8/(L6*T6)</f>
        <v>24408.251900108578</v>
      </c>
      <c r="CK6" s="45">
        <f xml:space="preserve"> 1.5*Beams!$C$8/((G6-T6)*Q6)</f>
        <v>16494.240223053781</v>
      </c>
      <c r="CL6" s="4">
        <f>Beams!$B$12*T6/AX6</f>
        <v>101566.26506024097</v>
      </c>
      <c r="CM6" s="4">
        <f>Beams!$B$12*Q6/AX6</f>
        <v>79898.795180722882</v>
      </c>
      <c r="CN6" s="4">
        <f t="shared" si="0"/>
        <v>186485.31674851273</v>
      </c>
      <c r="CO6" s="4">
        <f t="shared" si="1"/>
        <v>148357.67179716393</v>
      </c>
      <c r="CP6" s="4"/>
      <c r="CQ6" s="3">
        <f>MIN(Beams!$B$21:$B$22)/MAX(CN6:CP6)-1</f>
        <v>-0.89275295048043235</v>
      </c>
    </row>
    <row r="7" spans="1:95" x14ac:dyDescent="0.55000000000000004">
      <c r="A7" s="1" t="s">
        <v>970</v>
      </c>
      <c r="B7" s="1" t="s">
        <v>974</v>
      </c>
      <c r="C7" s="1" t="s">
        <v>974</v>
      </c>
      <c r="D7" s="1" t="s">
        <v>100</v>
      </c>
      <c r="E7" s="3">
        <v>5.4</v>
      </c>
      <c r="F7" s="3">
        <v>1.59</v>
      </c>
      <c r="G7" s="3">
        <v>5.99</v>
      </c>
      <c r="H7" s="11">
        <v>5.875</v>
      </c>
      <c r="I7" s="1" t="s">
        <v>98</v>
      </c>
      <c r="J7" s="1" t="s">
        <v>98</v>
      </c>
      <c r="K7" s="1" t="s">
        <v>98</v>
      </c>
      <c r="L7" s="3">
        <v>3.07</v>
      </c>
      <c r="M7" s="11">
        <v>3.125</v>
      </c>
      <c r="N7" s="11" t="s">
        <v>98</v>
      </c>
      <c r="O7" s="1" t="s">
        <v>98</v>
      </c>
      <c r="P7" s="1" t="s">
        <v>98</v>
      </c>
      <c r="Q7" s="14">
        <v>0.16</v>
      </c>
      <c r="R7" s="11">
        <v>0.1875</v>
      </c>
      <c r="S7" s="13">
        <v>0.125</v>
      </c>
      <c r="T7" s="14">
        <v>0.21</v>
      </c>
      <c r="U7" s="13">
        <v>0.1875</v>
      </c>
      <c r="V7" s="1" t="s">
        <v>98</v>
      </c>
      <c r="W7" s="1" t="s">
        <v>98</v>
      </c>
      <c r="X7" s="1" t="s">
        <v>98</v>
      </c>
      <c r="Y7" s="14">
        <v>0.56299999999999994</v>
      </c>
      <c r="Z7" s="13">
        <v>0.5625</v>
      </c>
      <c r="AA7" s="13" t="s">
        <v>98</v>
      </c>
      <c r="AB7" s="1" t="s">
        <v>98</v>
      </c>
      <c r="AC7" s="3">
        <v>1.86</v>
      </c>
      <c r="AD7" s="1" t="s">
        <v>98</v>
      </c>
      <c r="AE7" s="1" t="s">
        <v>98</v>
      </c>
      <c r="AF7" s="3">
        <v>1.05</v>
      </c>
      <c r="AG7" s="3">
        <v>7.31</v>
      </c>
      <c r="AH7" s="1" t="s">
        <v>98</v>
      </c>
      <c r="AI7" s="1" t="s">
        <v>98</v>
      </c>
      <c r="AJ7" s="1" t="s">
        <v>98</v>
      </c>
      <c r="AK7" s="1" t="s">
        <v>98</v>
      </c>
      <c r="AL7" s="2">
        <v>37.4</v>
      </c>
      <c r="AM7" s="3">
        <v>6.03</v>
      </c>
      <c r="AN7" s="3">
        <v>2.63</v>
      </c>
      <c r="AO7" s="3">
        <v>1.46</v>
      </c>
      <c r="AP7" s="3">
        <v>1.95</v>
      </c>
      <c r="AQ7" s="14">
        <v>0.50600000000000001</v>
      </c>
      <c r="AR7" s="14">
        <v>0.53200000000000003</v>
      </c>
      <c r="AS7" s="14">
        <v>0.33</v>
      </c>
      <c r="AT7" s="14">
        <v>0.56599999999999995</v>
      </c>
      <c r="AU7" s="1" t="s">
        <v>98</v>
      </c>
      <c r="AV7" s="1" t="s">
        <v>98</v>
      </c>
      <c r="AW7" s="1" t="s">
        <v>98</v>
      </c>
      <c r="AX7" s="15">
        <v>1.9599999999999999E-2</v>
      </c>
      <c r="AY7" s="15">
        <v>2.5000000000000001E-2</v>
      </c>
      <c r="AZ7" s="1" t="s">
        <v>98</v>
      </c>
      <c r="BA7" s="1" t="s">
        <v>98</v>
      </c>
      <c r="BB7" s="1" t="s">
        <v>98</v>
      </c>
      <c r="BC7" s="1" t="s">
        <v>98</v>
      </c>
      <c r="BD7" s="1" t="s">
        <v>98</v>
      </c>
      <c r="BE7" s="1" t="s">
        <v>98</v>
      </c>
      <c r="BF7" s="1" t="s">
        <v>98</v>
      </c>
      <c r="BG7" s="3">
        <v>2.69</v>
      </c>
      <c r="BH7" s="14">
        <v>0.57399999999999995</v>
      </c>
      <c r="BI7" s="1" t="s">
        <v>98</v>
      </c>
      <c r="BJ7" s="4" t="s">
        <v>98</v>
      </c>
      <c r="BK7" s="4" t="s">
        <v>98</v>
      </c>
      <c r="BL7" s="4" t="s">
        <v>98</v>
      </c>
      <c r="BM7" s="4" t="s">
        <v>98</v>
      </c>
      <c r="BN7" s="4" t="s">
        <v>98</v>
      </c>
      <c r="BO7" s="4" t="s">
        <v>98</v>
      </c>
      <c r="BP7" s="4" t="s">
        <v>98</v>
      </c>
      <c r="BQ7" s="4" t="s">
        <v>98</v>
      </c>
      <c r="BR7" s="4" t="s">
        <v>98</v>
      </c>
      <c r="BS7" s="4" t="s">
        <v>98</v>
      </c>
      <c r="BT7" s="4" t="s">
        <v>98</v>
      </c>
      <c r="BU7" s="4" t="s">
        <v>98</v>
      </c>
      <c r="BV7" s="4" t="s">
        <v>98</v>
      </c>
      <c r="BW7" s="35" t="s">
        <v>98</v>
      </c>
      <c r="BX7" s="35" t="s">
        <v>98</v>
      </c>
      <c r="BY7" s="1" t="s">
        <v>98</v>
      </c>
      <c r="BZ7" s="1" t="s">
        <v>98</v>
      </c>
      <c r="CA7" s="1" t="s">
        <v>98</v>
      </c>
      <c r="CB7" s="1" t="s">
        <v>98</v>
      </c>
      <c r="CC7" s="1" t="s">
        <v>98</v>
      </c>
      <c r="CD7" s="1" t="s">
        <v>98</v>
      </c>
      <c r="CE7" s="1" t="s">
        <v>98</v>
      </c>
      <c r="CF7" s="1" t="s">
        <v>98</v>
      </c>
      <c r="CG7" s="4">
        <f>Beams!$B$11/F7</f>
        <v>7069.1823899371066</v>
      </c>
      <c r="CH7" s="4">
        <f>Beams!$B$9/AO7</f>
        <v>7698.6301369863013</v>
      </c>
      <c r="CI7" s="4">
        <f>Beams!$C$9/AS7</f>
        <v>34060.606060606056</v>
      </c>
      <c r="CJ7" s="4">
        <f>1.5*Beams!$B$8/(L7*T7)</f>
        <v>26151.698464402049</v>
      </c>
      <c r="CK7" s="45">
        <f xml:space="preserve"> 1.5*Beams!$C$8/((G7-T7)*Q7)</f>
        <v>18230.968858131488</v>
      </c>
      <c r="CL7" s="4">
        <f>Beams!$B$12*T7/AX7</f>
        <v>120428.57142857143</v>
      </c>
      <c r="CM7" s="4">
        <f>Beams!$B$12*Q7/AX7</f>
        <v>91755.102040816331</v>
      </c>
      <c r="CN7" s="4">
        <f t="shared" si="0"/>
        <v>218963.62919091751</v>
      </c>
      <c r="CO7" s="4">
        <f t="shared" si="1"/>
        <v>169228.58916223145</v>
      </c>
      <c r="CP7" s="4"/>
      <c r="CQ7" s="3">
        <f>MIN(Beams!$B$21:$B$22)/MAX(CN7:CP7)-1</f>
        <v>-0.90866062974065109</v>
      </c>
    </row>
    <row r="8" spans="1:95" x14ac:dyDescent="0.55000000000000004">
      <c r="A8" s="1" t="s">
        <v>970</v>
      </c>
      <c r="B8" s="1" t="s">
        <v>975</v>
      </c>
      <c r="C8" s="1" t="s">
        <v>975</v>
      </c>
      <c r="D8" s="1" t="s">
        <v>100</v>
      </c>
      <c r="E8" s="3">
        <v>5</v>
      </c>
      <c r="F8" s="3">
        <v>1.48</v>
      </c>
      <c r="G8" s="3">
        <v>5.99</v>
      </c>
      <c r="H8" s="11">
        <v>5.875</v>
      </c>
      <c r="I8" s="1" t="s">
        <v>98</v>
      </c>
      <c r="J8" s="1" t="s">
        <v>98</v>
      </c>
      <c r="K8" s="1" t="s">
        <v>98</v>
      </c>
      <c r="L8" s="3">
        <v>3.25</v>
      </c>
      <c r="M8" s="11">
        <v>3.25</v>
      </c>
      <c r="N8" s="11" t="s">
        <v>98</v>
      </c>
      <c r="O8" s="1" t="s">
        <v>98</v>
      </c>
      <c r="P8" s="1" t="s">
        <v>98</v>
      </c>
      <c r="Q8" s="14">
        <v>0.14899999999999999</v>
      </c>
      <c r="R8" s="11">
        <v>0.125</v>
      </c>
      <c r="S8" s="13">
        <v>6.25E-2</v>
      </c>
      <c r="T8" s="14">
        <v>0.18</v>
      </c>
      <c r="U8" s="13">
        <v>0.1875</v>
      </c>
      <c r="V8" s="1" t="s">
        <v>98</v>
      </c>
      <c r="W8" s="1" t="s">
        <v>98</v>
      </c>
      <c r="X8" s="1" t="s">
        <v>98</v>
      </c>
      <c r="Y8" s="14">
        <v>0.5</v>
      </c>
      <c r="Z8" s="13">
        <v>0.5</v>
      </c>
      <c r="AA8" s="13" t="s">
        <v>98</v>
      </c>
      <c r="AB8" s="1" t="s">
        <v>98</v>
      </c>
      <c r="AC8" s="3">
        <v>1.86</v>
      </c>
      <c r="AD8" s="1" t="s">
        <v>98</v>
      </c>
      <c r="AE8" s="1" t="s">
        <v>98</v>
      </c>
      <c r="AF8" s="3">
        <v>1.08</v>
      </c>
      <c r="AG8" s="3">
        <v>9.0299999999999994</v>
      </c>
      <c r="AH8" s="1" t="s">
        <v>98</v>
      </c>
      <c r="AI8" s="1" t="s">
        <v>98</v>
      </c>
      <c r="AJ8" s="1" t="s">
        <v>98</v>
      </c>
      <c r="AK8" s="1" t="s">
        <v>98</v>
      </c>
      <c r="AL8" s="2">
        <v>40.200000000000003</v>
      </c>
      <c r="AM8" s="3">
        <v>5.62</v>
      </c>
      <c r="AN8" s="3">
        <v>2.4500000000000002</v>
      </c>
      <c r="AO8" s="3">
        <v>1.36</v>
      </c>
      <c r="AP8" s="3">
        <v>1.96</v>
      </c>
      <c r="AQ8" s="14">
        <v>0.51700000000000002</v>
      </c>
      <c r="AR8" s="14">
        <v>0.50900000000000001</v>
      </c>
      <c r="AS8" s="14">
        <v>0.318</v>
      </c>
      <c r="AT8" s="14">
        <v>0.59399999999999997</v>
      </c>
      <c r="AU8" s="1" t="s">
        <v>98</v>
      </c>
      <c r="AV8" s="1" t="s">
        <v>98</v>
      </c>
      <c r="AW8" s="1" t="s">
        <v>98</v>
      </c>
      <c r="AX8" s="15">
        <v>1.4500000000000001E-2</v>
      </c>
      <c r="AY8" s="15">
        <v>2.0199999999999999E-2</v>
      </c>
      <c r="AZ8" s="1" t="s">
        <v>98</v>
      </c>
      <c r="BA8" s="1" t="s">
        <v>98</v>
      </c>
      <c r="BB8" s="1" t="s">
        <v>98</v>
      </c>
      <c r="BC8" s="1" t="s">
        <v>98</v>
      </c>
      <c r="BD8" s="1" t="s">
        <v>98</v>
      </c>
      <c r="BE8" s="1" t="s">
        <v>98</v>
      </c>
      <c r="BF8" s="1" t="s">
        <v>98</v>
      </c>
      <c r="BG8" s="3">
        <v>2.71</v>
      </c>
      <c r="BH8" s="14">
        <v>0.57199999999999995</v>
      </c>
      <c r="BI8" s="1" t="s">
        <v>98</v>
      </c>
      <c r="BJ8" s="4" t="s">
        <v>98</v>
      </c>
      <c r="BK8" s="4" t="s">
        <v>98</v>
      </c>
      <c r="BL8" s="4" t="s">
        <v>98</v>
      </c>
      <c r="BM8" s="4" t="s">
        <v>98</v>
      </c>
      <c r="BN8" s="4" t="s">
        <v>98</v>
      </c>
      <c r="BO8" s="4" t="s">
        <v>98</v>
      </c>
      <c r="BP8" s="4" t="s">
        <v>98</v>
      </c>
      <c r="BQ8" s="4" t="s">
        <v>98</v>
      </c>
      <c r="BR8" s="4" t="s">
        <v>98</v>
      </c>
      <c r="BS8" s="4" t="s">
        <v>98</v>
      </c>
      <c r="BT8" s="4" t="s">
        <v>98</v>
      </c>
      <c r="BU8" s="4" t="s">
        <v>98</v>
      </c>
      <c r="BV8" s="4" t="s">
        <v>98</v>
      </c>
      <c r="BW8" s="35" t="s">
        <v>98</v>
      </c>
      <c r="BX8" s="35" t="s">
        <v>98</v>
      </c>
      <c r="BY8" s="1" t="s">
        <v>98</v>
      </c>
      <c r="BZ8" s="1" t="s">
        <v>98</v>
      </c>
      <c r="CA8" s="1" t="s">
        <v>98</v>
      </c>
      <c r="CB8" s="1" t="s">
        <v>98</v>
      </c>
      <c r="CC8" s="1" t="s">
        <v>98</v>
      </c>
      <c r="CD8" s="1" t="s">
        <v>98</v>
      </c>
      <c r="CE8" s="1" t="s">
        <v>98</v>
      </c>
      <c r="CF8" s="1" t="s">
        <v>98</v>
      </c>
      <c r="CG8" s="4">
        <f>Beams!$B$11/F8</f>
        <v>7594.594594594595</v>
      </c>
      <c r="CH8" s="4">
        <f>Beams!$B$9/AO8</f>
        <v>8264.7058823529405</v>
      </c>
      <c r="CI8" s="4">
        <f>Beams!$C$9/AS8</f>
        <v>35345.911949685535</v>
      </c>
      <c r="CJ8" s="4">
        <f>1.5*Beams!$B$8/(L8*T8)</f>
        <v>28820.512820512824</v>
      </c>
      <c r="CK8" s="45">
        <f xml:space="preserve"> 1.5*Beams!$C$8/((G8-T8)*Q8)</f>
        <v>19475.793875405743</v>
      </c>
      <c r="CL8" s="4">
        <f>Beams!$B$12*T8/AX8</f>
        <v>139531.03448275861</v>
      </c>
      <c r="CM8" s="4">
        <f>Beams!$B$12*Q8/AX8</f>
        <v>115500.68965517241</v>
      </c>
      <c r="CN8" s="4">
        <f t="shared" si="0"/>
        <v>252032.87168314963</v>
      </c>
      <c r="CO8" s="4">
        <f t="shared" si="1"/>
        <v>209239.38767199122</v>
      </c>
      <c r="CP8" s="4"/>
      <c r="CQ8" s="3">
        <f>MIN(Beams!$B$21:$B$22)/MAX(CN8:CP8)-1</f>
        <v>-0.92064527191856316</v>
      </c>
    </row>
    <row r="9" spans="1:95" x14ac:dyDescent="0.55000000000000004">
      <c r="A9" s="1" t="s">
        <v>970</v>
      </c>
      <c r="B9" s="1" t="s">
        <v>976</v>
      </c>
      <c r="C9" s="1" t="s">
        <v>976</v>
      </c>
      <c r="D9" s="1" t="s">
        <v>100</v>
      </c>
      <c r="E9" s="3">
        <v>4.5</v>
      </c>
      <c r="F9" s="3">
        <v>1.33</v>
      </c>
      <c r="G9" s="3">
        <v>5</v>
      </c>
      <c r="H9" s="11">
        <v>5</v>
      </c>
      <c r="I9" s="1" t="s">
        <v>98</v>
      </c>
      <c r="J9" s="1" t="s">
        <v>98</v>
      </c>
      <c r="K9" s="1" t="s">
        <v>98</v>
      </c>
      <c r="L9" s="3">
        <v>2.69</v>
      </c>
      <c r="M9" s="11">
        <v>2.75</v>
      </c>
      <c r="N9" s="11" t="s">
        <v>98</v>
      </c>
      <c r="O9" s="1" t="s">
        <v>98</v>
      </c>
      <c r="P9" s="1" t="s">
        <v>98</v>
      </c>
      <c r="Q9" s="14">
        <v>0.157</v>
      </c>
      <c r="R9" s="11">
        <v>0.1875</v>
      </c>
      <c r="S9" s="13">
        <v>0.125</v>
      </c>
      <c r="T9" s="14">
        <v>0.20599999999999999</v>
      </c>
      <c r="U9" s="13">
        <v>0.1875</v>
      </c>
      <c r="V9" s="1" t="s">
        <v>98</v>
      </c>
      <c r="W9" s="1" t="s">
        <v>98</v>
      </c>
      <c r="X9" s="1" t="s">
        <v>98</v>
      </c>
      <c r="Y9" s="14">
        <v>0.56299999999999994</v>
      </c>
      <c r="Z9" s="13">
        <v>0.5625</v>
      </c>
      <c r="AA9" s="13" t="s">
        <v>98</v>
      </c>
      <c r="AB9" s="1" t="s">
        <v>98</v>
      </c>
      <c r="AC9" s="3">
        <v>1.54</v>
      </c>
      <c r="AD9" s="1" t="s">
        <v>98</v>
      </c>
      <c r="AE9" s="1" t="s">
        <v>98</v>
      </c>
      <c r="AF9" s="14">
        <v>0.80800000000000005</v>
      </c>
      <c r="AG9" s="3">
        <v>6.53</v>
      </c>
      <c r="AH9" s="1" t="s">
        <v>98</v>
      </c>
      <c r="AI9" s="1" t="s">
        <v>98</v>
      </c>
      <c r="AJ9" s="1" t="s">
        <v>98</v>
      </c>
      <c r="AK9" s="1" t="s">
        <v>98</v>
      </c>
      <c r="AL9" s="2">
        <v>31.8</v>
      </c>
      <c r="AM9" s="3">
        <v>3.47</v>
      </c>
      <c r="AN9" s="3">
        <v>1.81</v>
      </c>
      <c r="AO9" s="3">
        <v>1</v>
      </c>
      <c r="AP9" s="3">
        <v>1.62</v>
      </c>
      <c r="AQ9" s="14">
        <v>0.33600000000000002</v>
      </c>
      <c r="AR9" s="14">
        <v>0.40300000000000002</v>
      </c>
      <c r="AS9" s="14">
        <v>0.25</v>
      </c>
      <c r="AT9" s="14">
        <v>0.505</v>
      </c>
      <c r="AU9" s="1" t="s">
        <v>98</v>
      </c>
      <c r="AV9" s="1" t="s">
        <v>98</v>
      </c>
      <c r="AW9" s="1" t="s">
        <v>98</v>
      </c>
      <c r="AX9" s="15">
        <v>1.5599999999999999E-2</v>
      </c>
      <c r="AY9" s="15">
        <v>1.38E-2</v>
      </c>
      <c r="AZ9" s="1" t="s">
        <v>98</v>
      </c>
      <c r="BA9" s="1" t="s">
        <v>98</v>
      </c>
      <c r="BB9" s="1" t="s">
        <v>98</v>
      </c>
      <c r="BC9" s="1" t="s">
        <v>98</v>
      </c>
      <c r="BD9" s="1" t="s">
        <v>98</v>
      </c>
      <c r="BE9" s="1" t="s">
        <v>98</v>
      </c>
      <c r="BF9" s="1" t="s">
        <v>98</v>
      </c>
      <c r="BG9" s="3">
        <v>2.2200000000000002</v>
      </c>
      <c r="BH9" s="14">
        <v>0.58499999999999996</v>
      </c>
      <c r="BI9" s="1" t="s">
        <v>98</v>
      </c>
      <c r="BJ9" s="4" t="s">
        <v>98</v>
      </c>
      <c r="BK9" s="4" t="s">
        <v>98</v>
      </c>
      <c r="BL9" s="4" t="s">
        <v>98</v>
      </c>
      <c r="BM9" s="4" t="s">
        <v>98</v>
      </c>
      <c r="BN9" s="4" t="s">
        <v>98</v>
      </c>
      <c r="BO9" s="4" t="s">
        <v>98</v>
      </c>
      <c r="BP9" s="4" t="s">
        <v>98</v>
      </c>
      <c r="BQ9" s="4" t="s">
        <v>98</v>
      </c>
      <c r="BR9" s="4" t="s">
        <v>98</v>
      </c>
      <c r="BS9" s="4" t="s">
        <v>98</v>
      </c>
      <c r="BT9" s="4" t="s">
        <v>98</v>
      </c>
      <c r="BU9" s="4" t="s">
        <v>98</v>
      </c>
      <c r="BV9" s="4" t="s">
        <v>98</v>
      </c>
      <c r="BW9" s="35" t="s">
        <v>98</v>
      </c>
      <c r="BX9" s="35" t="s">
        <v>98</v>
      </c>
      <c r="BY9" s="1" t="s">
        <v>98</v>
      </c>
      <c r="BZ9" s="1" t="s">
        <v>98</v>
      </c>
      <c r="CA9" s="1" t="s">
        <v>98</v>
      </c>
      <c r="CB9" s="1" t="s">
        <v>98</v>
      </c>
      <c r="CC9" s="1" t="s">
        <v>98</v>
      </c>
      <c r="CD9" s="1" t="s">
        <v>98</v>
      </c>
      <c r="CE9" s="1" t="s">
        <v>98</v>
      </c>
      <c r="CF9" s="1" t="s">
        <v>98</v>
      </c>
      <c r="CG9" s="4">
        <f>Beams!$B$11/F9</f>
        <v>8451.1278195488721</v>
      </c>
      <c r="CH9" s="4">
        <f>Beams!$B$9/AO9</f>
        <v>11240</v>
      </c>
      <c r="CI9" s="4">
        <f>Beams!$C$9/AS9</f>
        <v>44960</v>
      </c>
      <c r="CJ9" s="4">
        <f>1.5*Beams!$B$8/(L9*T9)</f>
        <v>30425.524235752699</v>
      </c>
      <c r="CK9" s="45">
        <f xml:space="preserve"> 1.5*Beams!$C$8/((G9-T9)*Q9)</f>
        <v>22400.612230255974</v>
      </c>
      <c r="CL9" s="4">
        <f>Beams!$B$12*T9/AX9</f>
        <v>148425.64102564103</v>
      </c>
      <c r="CM9" s="4">
        <f>Beams!$B$12*Q9/AX9</f>
        <v>113120.51282051283</v>
      </c>
      <c r="CN9" s="4">
        <f t="shared" si="0"/>
        <v>270272.85961601499</v>
      </c>
      <c r="CO9" s="4">
        <f t="shared" si="1"/>
        <v>209937.80477926775</v>
      </c>
      <c r="CP9" s="4"/>
      <c r="CQ9" s="3">
        <f>MIN(Beams!$B$21:$B$22)/MAX(CN9:CP9)-1</f>
        <v>-0.92600070895607267</v>
      </c>
    </row>
    <row r="10" spans="1:95" x14ac:dyDescent="0.55000000000000004">
      <c r="A10" s="1" t="s">
        <v>970</v>
      </c>
      <c r="B10" s="1" t="s">
        <v>977</v>
      </c>
      <c r="C10" s="1" t="s">
        <v>977</v>
      </c>
      <c r="D10" s="1" t="s">
        <v>100</v>
      </c>
      <c r="E10" s="3">
        <v>4</v>
      </c>
      <c r="F10" s="3">
        <v>1.19</v>
      </c>
      <c r="G10" s="3">
        <v>4.9800000000000004</v>
      </c>
      <c r="H10" s="11">
        <v>4.875</v>
      </c>
      <c r="I10" s="1" t="s">
        <v>98</v>
      </c>
      <c r="J10" s="1" t="s">
        <v>98</v>
      </c>
      <c r="K10" s="1" t="s">
        <v>98</v>
      </c>
      <c r="L10" s="3">
        <v>2.69</v>
      </c>
      <c r="M10" s="11">
        <v>2.75</v>
      </c>
      <c r="N10" s="11" t="s">
        <v>98</v>
      </c>
      <c r="O10" s="1" t="s">
        <v>98</v>
      </c>
      <c r="P10" s="1" t="s">
        <v>98</v>
      </c>
      <c r="Q10" s="14">
        <v>0.14099999999999999</v>
      </c>
      <c r="R10" s="11">
        <v>0.125</v>
      </c>
      <c r="S10" s="13">
        <v>6.25E-2</v>
      </c>
      <c r="T10" s="14">
        <v>0.182</v>
      </c>
      <c r="U10" s="13">
        <v>0.1875</v>
      </c>
      <c r="V10" s="1" t="s">
        <v>98</v>
      </c>
      <c r="W10" s="1" t="s">
        <v>98</v>
      </c>
      <c r="X10" s="1" t="s">
        <v>98</v>
      </c>
      <c r="Y10" s="14">
        <v>0.56299999999999994</v>
      </c>
      <c r="Z10" s="13">
        <v>0.5625</v>
      </c>
      <c r="AA10" s="13" t="s">
        <v>98</v>
      </c>
      <c r="AB10" s="1" t="s">
        <v>98</v>
      </c>
      <c r="AC10" s="3">
        <v>1.52</v>
      </c>
      <c r="AD10" s="1" t="s">
        <v>98</v>
      </c>
      <c r="AE10" s="1" t="s">
        <v>98</v>
      </c>
      <c r="AF10" s="14">
        <v>0.80900000000000005</v>
      </c>
      <c r="AG10" s="3">
        <v>7.39</v>
      </c>
      <c r="AH10" s="1" t="s">
        <v>98</v>
      </c>
      <c r="AI10" s="1" t="s">
        <v>98</v>
      </c>
      <c r="AJ10" s="1" t="s">
        <v>98</v>
      </c>
      <c r="AK10" s="1" t="s">
        <v>98</v>
      </c>
      <c r="AL10" s="2">
        <v>35.299999999999997</v>
      </c>
      <c r="AM10" s="3">
        <v>3.08</v>
      </c>
      <c r="AN10" s="3">
        <v>1.61</v>
      </c>
      <c r="AO10" s="14">
        <v>0.89400000000000002</v>
      </c>
      <c r="AP10" s="3">
        <v>1.62</v>
      </c>
      <c r="AQ10" s="14">
        <v>0.29599999999999999</v>
      </c>
      <c r="AR10" s="14">
        <v>0.35399999999999998</v>
      </c>
      <c r="AS10" s="14">
        <v>0.22</v>
      </c>
      <c r="AT10" s="14">
        <v>0.502</v>
      </c>
      <c r="AU10" s="1" t="s">
        <v>98</v>
      </c>
      <c r="AV10" s="1" t="s">
        <v>98</v>
      </c>
      <c r="AW10" s="1" t="s">
        <v>98</v>
      </c>
      <c r="AX10" s="15">
        <v>1.12E-2</v>
      </c>
      <c r="AY10" s="34">
        <v>9.8899999999999995E-3</v>
      </c>
      <c r="AZ10" s="1" t="s">
        <v>98</v>
      </c>
      <c r="BA10" s="1" t="s">
        <v>98</v>
      </c>
      <c r="BB10" s="1" t="s">
        <v>98</v>
      </c>
      <c r="BC10" s="1" t="s">
        <v>98</v>
      </c>
      <c r="BD10" s="1" t="s">
        <v>98</v>
      </c>
      <c r="BE10" s="1" t="s">
        <v>98</v>
      </c>
      <c r="BF10" s="1" t="s">
        <v>98</v>
      </c>
      <c r="BG10" s="3">
        <v>2.2200000000000002</v>
      </c>
      <c r="BH10" s="14">
        <v>0.58299999999999996</v>
      </c>
      <c r="BI10" s="1" t="s">
        <v>98</v>
      </c>
      <c r="BJ10" s="4" t="s">
        <v>98</v>
      </c>
      <c r="BK10" s="4" t="s">
        <v>98</v>
      </c>
      <c r="BL10" s="4" t="s">
        <v>98</v>
      </c>
      <c r="BM10" s="4" t="s">
        <v>98</v>
      </c>
      <c r="BN10" s="4" t="s">
        <v>98</v>
      </c>
      <c r="BO10" s="4" t="s">
        <v>98</v>
      </c>
      <c r="BP10" s="4" t="s">
        <v>98</v>
      </c>
      <c r="BQ10" s="4" t="s">
        <v>98</v>
      </c>
      <c r="BR10" s="4" t="s">
        <v>98</v>
      </c>
      <c r="BS10" s="4" t="s">
        <v>98</v>
      </c>
      <c r="BT10" s="4" t="s">
        <v>98</v>
      </c>
      <c r="BU10" s="4" t="s">
        <v>98</v>
      </c>
      <c r="BV10" s="4" t="s">
        <v>98</v>
      </c>
      <c r="BW10" s="35" t="s">
        <v>98</v>
      </c>
      <c r="BX10" s="35" t="s">
        <v>98</v>
      </c>
      <c r="BY10" s="1" t="s">
        <v>98</v>
      </c>
      <c r="BZ10" s="1" t="s">
        <v>98</v>
      </c>
      <c r="CA10" s="1" t="s">
        <v>98</v>
      </c>
      <c r="CB10" s="1" t="s">
        <v>98</v>
      </c>
      <c r="CC10" s="1" t="s">
        <v>98</v>
      </c>
      <c r="CD10" s="1" t="s">
        <v>98</v>
      </c>
      <c r="CE10" s="1" t="s">
        <v>98</v>
      </c>
      <c r="CF10" s="1" t="s">
        <v>98</v>
      </c>
      <c r="CG10" s="4">
        <f>Beams!$B$11/F10</f>
        <v>9445.3781512605037</v>
      </c>
      <c r="CH10" s="4">
        <f>Beams!$B$9/AO10</f>
        <v>12572.706935123042</v>
      </c>
      <c r="CI10" s="4">
        <f>Beams!$C$9/AS10</f>
        <v>51090.909090909088</v>
      </c>
      <c r="CJ10" s="4">
        <f>1.5*Beams!$B$8/(L10*T10)</f>
        <v>34437.681277829979</v>
      </c>
      <c r="CK10" s="45">
        <f xml:space="preserve"> 1.5*Beams!$C$8/((G10-T10)*Q10)</f>
        <v>24921.731572552395</v>
      </c>
      <c r="CL10" s="4">
        <f>Beams!$B$12*T10/AX10</f>
        <v>182650</v>
      </c>
      <c r="CM10" s="4">
        <f>Beams!$B$12*Q10/AX10</f>
        <v>141503.57142857142</v>
      </c>
      <c r="CN10" s="4">
        <f t="shared" si="0"/>
        <v>330130.05650045804</v>
      </c>
      <c r="CO10" s="4">
        <f t="shared" si="1"/>
        <v>259380.00178205897</v>
      </c>
      <c r="CP10" s="4"/>
      <c r="CQ10" s="3">
        <f>MIN(Beams!$B$21:$B$22)/MAX(CN10:CP10)-1</f>
        <v>-0.93941781547548286</v>
      </c>
    </row>
    <row r="11" spans="1:95" x14ac:dyDescent="0.55000000000000004">
      <c r="A11" s="1" t="s">
        <v>970</v>
      </c>
      <c r="B11" s="1" t="s">
        <v>978</v>
      </c>
      <c r="C11" s="1" t="s">
        <v>978</v>
      </c>
      <c r="D11" s="1" t="s">
        <v>100</v>
      </c>
      <c r="E11" s="3">
        <v>3.75</v>
      </c>
      <c r="F11" s="3">
        <v>1.1100000000000001</v>
      </c>
      <c r="G11" s="3">
        <v>5</v>
      </c>
      <c r="H11" s="11">
        <v>5</v>
      </c>
      <c r="I11" s="1" t="s">
        <v>98</v>
      </c>
      <c r="J11" s="1" t="s">
        <v>98</v>
      </c>
      <c r="K11" s="1" t="s">
        <v>98</v>
      </c>
      <c r="L11" s="3">
        <v>2.69</v>
      </c>
      <c r="M11" s="11">
        <v>2.75</v>
      </c>
      <c r="N11" s="11" t="s">
        <v>98</v>
      </c>
      <c r="O11" s="1" t="s">
        <v>98</v>
      </c>
      <c r="P11" s="1" t="s">
        <v>98</v>
      </c>
      <c r="Q11" s="14">
        <v>0.13</v>
      </c>
      <c r="R11" s="11">
        <v>0.125</v>
      </c>
      <c r="S11" s="13">
        <v>6.25E-2</v>
      </c>
      <c r="T11" s="14">
        <v>0.17299999999999999</v>
      </c>
      <c r="U11" s="13">
        <v>0.1875</v>
      </c>
      <c r="V11" s="1" t="s">
        <v>98</v>
      </c>
      <c r="W11" s="1" t="s">
        <v>98</v>
      </c>
      <c r="X11" s="1" t="s">
        <v>98</v>
      </c>
      <c r="Y11" s="14">
        <v>0.438</v>
      </c>
      <c r="Z11" s="13">
        <v>0.4375</v>
      </c>
      <c r="AA11" s="13" t="s">
        <v>98</v>
      </c>
      <c r="AB11" s="1" t="s">
        <v>98</v>
      </c>
      <c r="AC11" s="3">
        <v>1.51</v>
      </c>
      <c r="AD11" s="1" t="s">
        <v>98</v>
      </c>
      <c r="AE11" s="1" t="s">
        <v>98</v>
      </c>
      <c r="AF11" s="14">
        <v>0.75900000000000001</v>
      </c>
      <c r="AG11" s="3">
        <v>7.77</v>
      </c>
      <c r="AH11" s="1" t="s">
        <v>98</v>
      </c>
      <c r="AI11" s="1" t="s">
        <v>98</v>
      </c>
      <c r="AJ11" s="1" t="s">
        <v>98</v>
      </c>
      <c r="AK11" s="1" t="s">
        <v>98</v>
      </c>
      <c r="AL11" s="2">
        <v>38.4</v>
      </c>
      <c r="AM11" s="3">
        <v>2.91</v>
      </c>
      <c r="AN11" s="3">
        <v>1.51</v>
      </c>
      <c r="AO11" s="14">
        <v>0.83599999999999997</v>
      </c>
      <c r="AP11" s="3">
        <v>1.63</v>
      </c>
      <c r="AQ11" s="14">
        <v>0.28100000000000003</v>
      </c>
      <c r="AR11" s="14">
        <v>0.33400000000000002</v>
      </c>
      <c r="AS11" s="14">
        <v>0.20899999999999999</v>
      </c>
      <c r="AT11" s="14">
        <v>0.505</v>
      </c>
      <c r="AU11" s="1" t="s">
        <v>98</v>
      </c>
      <c r="AV11" s="1" t="s">
        <v>98</v>
      </c>
      <c r="AW11" s="1" t="s">
        <v>98</v>
      </c>
      <c r="AX11" s="34">
        <v>9.3200000000000002E-3</v>
      </c>
      <c r="AY11" s="34">
        <v>7.92E-3</v>
      </c>
      <c r="AZ11" s="1" t="s">
        <v>98</v>
      </c>
      <c r="BA11" s="1" t="s">
        <v>98</v>
      </c>
      <c r="BB11" s="1" t="s">
        <v>98</v>
      </c>
      <c r="BC11" s="1" t="s">
        <v>98</v>
      </c>
      <c r="BD11" s="1" t="s">
        <v>98</v>
      </c>
      <c r="BE11" s="1" t="s">
        <v>98</v>
      </c>
      <c r="BF11" s="1" t="s">
        <v>98</v>
      </c>
      <c r="BG11" s="3">
        <v>2.2200000000000002</v>
      </c>
      <c r="BH11" s="14">
        <v>0.58799999999999997</v>
      </c>
      <c r="BI11" s="1" t="s">
        <v>98</v>
      </c>
      <c r="BJ11" s="4" t="s">
        <v>98</v>
      </c>
      <c r="BK11" s="4" t="s">
        <v>98</v>
      </c>
      <c r="BL11" s="4" t="s">
        <v>98</v>
      </c>
      <c r="BM11" s="4" t="s">
        <v>98</v>
      </c>
      <c r="BN11" s="4" t="s">
        <v>98</v>
      </c>
      <c r="BO11" s="4" t="s">
        <v>98</v>
      </c>
      <c r="BP11" s="4" t="s">
        <v>98</v>
      </c>
      <c r="BQ11" s="4" t="s">
        <v>98</v>
      </c>
      <c r="BR11" s="4" t="s">
        <v>98</v>
      </c>
      <c r="BS11" s="4" t="s">
        <v>98</v>
      </c>
      <c r="BT11" s="4" t="s">
        <v>98</v>
      </c>
      <c r="BU11" s="4" t="s">
        <v>98</v>
      </c>
      <c r="BV11" s="4" t="s">
        <v>98</v>
      </c>
      <c r="BW11" s="35" t="s">
        <v>98</v>
      </c>
      <c r="BX11" s="35" t="s">
        <v>98</v>
      </c>
      <c r="BY11" s="1" t="s">
        <v>98</v>
      </c>
      <c r="BZ11" s="1" t="s">
        <v>98</v>
      </c>
      <c r="CA11" s="1" t="s">
        <v>98</v>
      </c>
      <c r="CB11" s="1" t="s">
        <v>98</v>
      </c>
      <c r="CC11" s="1" t="s">
        <v>98</v>
      </c>
      <c r="CD11" s="1" t="s">
        <v>98</v>
      </c>
      <c r="CE11" s="1" t="s">
        <v>98</v>
      </c>
      <c r="CF11" s="1" t="s">
        <v>98</v>
      </c>
      <c r="CG11" s="4">
        <f>Beams!$B$11/F11</f>
        <v>10126.126126126126</v>
      </c>
      <c r="CH11" s="4">
        <f>Beams!$B$9/AO11</f>
        <v>13444.976076555024</v>
      </c>
      <c r="CI11" s="4">
        <f>Beams!$C$9/AS11</f>
        <v>53779.904306220094</v>
      </c>
      <c r="CJ11" s="4">
        <f>1.5*Beams!$B$8/(L11*T11)</f>
        <v>36229.236951243103</v>
      </c>
      <c r="CK11" s="45">
        <f xml:space="preserve"> 1.5*Beams!$C$8/((G11-T11)*Q11)</f>
        <v>26868.097719558253</v>
      </c>
      <c r="CL11" s="4">
        <f>Beams!$B$12*T11/AX11</f>
        <v>208639.48497854074</v>
      </c>
      <c r="CM11" s="4">
        <f>Beams!$B$12*Q11/AX11</f>
        <v>156781.11587982831</v>
      </c>
      <c r="CN11" s="4">
        <f t="shared" si="0"/>
        <v>374849.50995630265</v>
      </c>
      <c r="CO11" s="4">
        <f t="shared" si="1"/>
        <v>286163.96894563042</v>
      </c>
      <c r="CP11" s="4"/>
      <c r="CQ11" s="3">
        <f>MIN(Beams!$B$21:$B$22)/MAX(CN11:CP11)-1</f>
        <v>-0.94664525504560093</v>
      </c>
    </row>
    <row r="12" spans="1:95" x14ac:dyDescent="0.55000000000000004">
      <c r="A12" s="1" t="s">
        <v>970</v>
      </c>
      <c r="B12" s="1" t="s">
        <v>979</v>
      </c>
      <c r="C12" s="1" t="s">
        <v>979</v>
      </c>
      <c r="D12" s="1" t="s">
        <v>100</v>
      </c>
      <c r="E12" s="3">
        <v>3.25</v>
      </c>
      <c r="F12" s="14">
        <v>0.95899999999999996</v>
      </c>
      <c r="G12" s="3">
        <v>4</v>
      </c>
      <c r="H12" s="11">
        <v>4</v>
      </c>
      <c r="I12" s="1" t="s">
        <v>98</v>
      </c>
      <c r="J12" s="1" t="s">
        <v>98</v>
      </c>
      <c r="K12" s="1" t="s">
        <v>98</v>
      </c>
      <c r="L12" s="3">
        <v>2.2799999999999998</v>
      </c>
      <c r="M12" s="11">
        <v>2.25</v>
      </c>
      <c r="N12" s="11" t="s">
        <v>98</v>
      </c>
      <c r="O12" s="1" t="s">
        <v>98</v>
      </c>
      <c r="P12" s="1" t="s">
        <v>98</v>
      </c>
      <c r="Q12" s="14">
        <v>0.13500000000000001</v>
      </c>
      <c r="R12" s="11">
        <v>0.125</v>
      </c>
      <c r="S12" s="13">
        <v>6.25E-2</v>
      </c>
      <c r="T12" s="14">
        <v>0.189</v>
      </c>
      <c r="U12" s="13">
        <v>0.1875</v>
      </c>
      <c r="V12" s="1" t="s">
        <v>98</v>
      </c>
      <c r="W12" s="1" t="s">
        <v>98</v>
      </c>
      <c r="X12" s="1" t="s">
        <v>98</v>
      </c>
      <c r="Y12" s="14">
        <v>0.56299999999999994</v>
      </c>
      <c r="Z12" s="13">
        <v>0.5625</v>
      </c>
      <c r="AA12" s="13" t="s">
        <v>98</v>
      </c>
      <c r="AB12" s="1" t="s">
        <v>98</v>
      </c>
      <c r="AC12" s="3">
        <v>1.18</v>
      </c>
      <c r="AD12" s="1" t="s">
        <v>98</v>
      </c>
      <c r="AE12" s="1" t="s">
        <v>98</v>
      </c>
      <c r="AF12" s="14">
        <v>0.47199999999999998</v>
      </c>
      <c r="AG12" s="3">
        <v>6.03</v>
      </c>
      <c r="AH12" s="1" t="s">
        <v>98</v>
      </c>
      <c r="AI12" s="1" t="s">
        <v>98</v>
      </c>
      <c r="AJ12" s="1" t="s">
        <v>98</v>
      </c>
      <c r="AK12" s="1" t="s">
        <v>98</v>
      </c>
      <c r="AL12" s="2">
        <v>29.6</v>
      </c>
      <c r="AM12" s="3">
        <v>1.57</v>
      </c>
      <c r="AN12" s="3">
        <v>1.01</v>
      </c>
      <c r="AO12" s="14">
        <v>0.55800000000000005</v>
      </c>
      <c r="AP12" s="3">
        <v>1.29</v>
      </c>
      <c r="AQ12" s="14">
        <v>0.188</v>
      </c>
      <c r="AR12" s="14">
        <v>0.26400000000000001</v>
      </c>
      <c r="AS12" s="14">
        <v>0.16500000000000001</v>
      </c>
      <c r="AT12" s="14">
        <v>0.44400000000000001</v>
      </c>
      <c r="AU12" s="1" t="s">
        <v>98</v>
      </c>
      <c r="AV12" s="1" t="s">
        <v>98</v>
      </c>
      <c r="AW12" s="1" t="s">
        <v>98</v>
      </c>
      <c r="AX12" s="34">
        <v>9.1699999999999993E-3</v>
      </c>
      <c r="AY12" s="34">
        <v>4.6299999999999996E-3</v>
      </c>
      <c r="AZ12" s="1" t="s">
        <v>98</v>
      </c>
      <c r="BA12" s="1" t="s">
        <v>98</v>
      </c>
      <c r="BB12" s="1" t="s">
        <v>98</v>
      </c>
      <c r="BC12" s="1" t="s">
        <v>98</v>
      </c>
      <c r="BD12" s="1" t="s">
        <v>98</v>
      </c>
      <c r="BE12" s="1" t="s">
        <v>98</v>
      </c>
      <c r="BF12" s="1" t="s">
        <v>98</v>
      </c>
      <c r="BG12" s="3">
        <v>1.74</v>
      </c>
      <c r="BH12" s="14">
        <v>0.61199999999999999</v>
      </c>
      <c r="BI12" s="1" t="s">
        <v>98</v>
      </c>
      <c r="BJ12" s="4" t="s">
        <v>98</v>
      </c>
      <c r="BK12" s="4" t="s">
        <v>98</v>
      </c>
      <c r="BL12" s="4" t="s">
        <v>98</v>
      </c>
      <c r="BM12" s="4" t="s">
        <v>98</v>
      </c>
      <c r="BN12" s="4" t="s">
        <v>98</v>
      </c>
      <c r="BO12" s="4" t="s">
        <v>98</v>
      </c>
      <c r="BP12" s="4" t="s">
        <v>98</v>
      </c>
      <c r="BQ12" s="4" t="s">
        <v>98</v>
      </c>
      <c r="BR12" s="4" t="s">
        <v>98</v>
      </c>
      <c r="BS12" s="4" t="s">
        <v>98</v>
      </c>
      <c r="BT12" s="4" t="s">
        <v>98</v>
      </c>
      <c r="BU12" s="4" t="s">
        <v>98</v>
      </c>
      <c r="BV12" s="4" t="s">
        <v>98</v>
      </c>
      <c r="BW12" s="35" t="s">
        <v>98</v>
      </c>
      <c r="BX12" s="35" t="s">
        <v>98</v>
      </c>
      <c r="BY12" s="1" t="s">
        <v>98</v>
      </c>
      <c r="BZ12" s="1" t="s">
        <v>98</v>
      </c>
      <c r="CA12" s="1" t="s">
        <v>98</v>
      </c>
      <c r="CB12" s="1" t="s">
        <v>98</v>
      </c>
      <c r="CC12" s="1" t="s">
        <v>98</v>
      </c>
      <c r="CD12" s="1" t="s">
        <v>98</v>
      </c>
      <c r="CE12" s="1" t="s">
        <v>98</v>
      </c>
      <c r="CF12" s="1" t="s">
        <v>98</v>
      </c>
      <c r="CG12" s="4">
        <f>Beams!$B$11/F12</f>
        <v>11720.542231491137</v>
      </c>
      <c r="CH12" s="4">
        <f>Beams!$B$9/AO12</f>
        <v>20143.369175627238</v>
      </c>
      <c r="CI12" s="4">
        <f>Beams!$C$9/AS12</f>
        <v>68121.212121212113</v>
      </c>
      <c r="CJ12" s="4">
        <f>1.5*Beams!$B$8/(L12*T12)</f>
        <v>39125.59175717071</v>
      </c>
      <c r="CK12" s="45">
        <f xml:space="preserve"> 1.5*Beams!$C$8/((G12-T12)*Q12)</f>
        <v>32770.634712382278</v>
      </c>
      <c r="CL12" s="4">
        <f>Beams!$B$12*T12/AX12</f>
        <v>231664.1221374046</v>
      </c>
      <c r="CM12" s="4">
        <f>Beams!$B$12*Q12/AX12</f>
        <v>165474.372955289</v>
      </c>
      <c r="CN12" s="4">
        <f t="shared" si="0"/>
        <v>419039.6844871674</v>
      </c>
      <c r="CO12" s="4">
        <f t="shared" si="1"/>
        <v>308810.73935368721</v>
      </c>
      <c r="CP12" s="4"/>
      <c r="CQ12" s="3">
        <f>MIN(Beams!$B$21:$B$22)/MAX(CN12:CP12)-1</f>
        <v>-0.95227182355180373</v>
      </c>
    </row>
    <row r="13" spans="1:95" x14ac:dyDescent="0.55000000000000004">
      <c r="A13" s="1" t="s">
        <v>970</v>
      </c>
      <c r="B13" s="1" t="s">
        <v>980</v>
      </c>
      <c r="C13" s="1" t="s">
        <v>980</v>
      </c>
      <c r="D13" s="1" t="s">
        <v>100</v>
      </c>
      <c r="E13" s="3">
        <v>3.1</v>
      </c>
      <c r="F13" s="14">
        <v>0.91100000000000003</v>
      </c>
      <c r="G13" s="3">
        <v>4</v>
      </c>
      <c r="H13" s="11">
        <v>4</v>
      </c>
      <c r="I13" s="1" t="s">
        <v>98</v>
      </c>
      <c r="J13" s="1" t="s">
        <v>98</v>
      </c>
      <c r="K13" s="1" t="s">
        <v>98</v>
      </c>
      <c r="L13" s="3">
        <v>2.2799999999999998</v>
      </c>
      <c r="M13" s="11">
        <v>2.25</v>
      </c>
      <c r="N13" s="11" t="s">
        <v>98</v>
      </c>
      <c r="O13" s="1" t="s">
        <v>98</v>
      </c>
      <c r="P13" s="1" t="s">
        <v>98</v>
      </c>
      <c r="Q13" s="14">
        <v>0.129</v>
      </c>
      <c r="R13" s="11">
        <v>0.125</v>
      </c>
      <c r="S13" s="13">
        <v>6.25E-2</v>
      </c>
      <c r="T13" s="14">
        <v>0.17699999999999999</v>
      </c>
      <c r="U13" s="13">
        <v>0.1875</v>
      </c>
      <c r="V13" s="1" t="s">
        <v>98</v>
      </c>
      <c r="W13" s="1" t="s">
        <v>98</v>
      </c>
      <c r="X13" s="1" t="s">
        <v>98</v>
      </c>
      <c r="Y13" s="14">
        <v>0.438</v>
      </c>
      <c r="Z13" s="13">
        <v>0.4375</v>
      </c>
      <c r="AA13" s="13" t="s">
        <v>98</v>
      </c>
      <c r="AB13" s="1" t="s">
        <v>98</v>
      </c>
      <c r="AC13" s="3">
        <v>1.18</v>
      </c>
      <c r="AD13" s="1" t="s">
        <v>98</v>
      </c>
      <c r="AE13" s="1" t="s">
        <v>98</v>
      </c>
      <c r="AF13" s="14">
        <v>0.497</v>
      </c>
      <c r="AG13" s="3">
        <v>6.44</v>
      </c>
      <c r="AH13" s="1" t="s">
        <v>98</v>
      </c>
      <c r="AI13" s="1" t="s">
        <v>98</v>
      </c>
      <c r="AJ13" s="1" t="s">
        <v>98</v>
      </c>
      <c r="AK13" s="1" t="s">
        <v>98</v>
      </c>
      <c r="AL13" s="2">
        <v>31</v>
      </c>
      <c r="AM13" s="3">
        <v>1.5</v>
      </c>
      <c r="AN13" s="14">
        <v>0.96699999999999997</v>
      </c>
      <c r="AO13" s="14">
        <v>0.53300000000000003</v>
      </c>
      <c r="AP13" s="3">
        <v>1.29</v>
      </c>
      <c r="AQ13" s="14">
        <v>0.17599999999999999</v>
      </c>
      <c r="AR13" s="14">
        <v>0.247</v>
      </c>
      <c r="AS13" s="14">
        <v>0.154</v>
      </c>
      <c r="AT13" s="14">
        <v>0.441</v>
      </c>
      <c r="AU13" s="1" t="s">
        <v>98</v>
      </c>
      <c r="AV13" s="1" t="s">
        <v>98</v>
      </c>
      <c r="AW13" s="1" t="s">
        <v>98</v>
      </c>
      <c r="AX13" s="34">
        <v>7.7799999999999996E-3</v>
      </c>
      <c r="AY13" s="34">
        <v>4.0299999999999997E-3</v>
      </c>
      <c r="AZ13" s="1" t="s">
        <v>98</v>
      </c>
      <c r="BA13" s="1" t="s">
        <v>98</v>
      </c>
      <c r="BB13" s="1" t="s">
        <v>98</v>
      </c>
      <c r="BC13" s="1" t="s">
        <v>98</v>
      </c>
      <c r="BD13" s="1" t="s">
        <v>98</v>
      </c>
      <c r="BE13" s="1" t="s">
        <v>98</v>
      </c>
      <c r="BF13" s="1" t="s">
        <v>98</v>
      </c>
      <c r="BG13" s="3">
        <v>1.75</v>
      </c>
      <c r="BH13" s="14">
        <v>0.60799999999999998</v>
      </c>
      <c r="BI13" s="1" t="s">
        <v>98</v>
      </c>
      <c r="BJ13" s="4" t="s">
        <v>98</v>
      </c>
      <c r="BK13" s="4" t="s">
        <v>98</v>
      </c>
      <c r="BL13" s="4" t="s">
        <v>98</v>
      </c>
      <c r="BM13" s="4" t="s">
        <v>98</v>
      </c>
      <c r="BN13" s="4" t="s">
        <v>98</v>
      </c>
      <c r="BO13" s="4" t="s">
        <v>98</v>
      </c>
      <c r="BP13" s="4" t="s">
        <v>98</v>
      </c>
      <c r="BQ13" s="4" t="s">
        <v>98</v>
      </c>
      <c r="BR13" s="4" t="s">
        <v>98</v>
      </c>
      <c r="BS13" s="4" t="s">
        <v>98</v>
      </c>
      <c r="BT13" s="4" t="s">
        <v>98</v>
      </c>
      <c r="BU13" s="4" t="s">
        <v>98</v>
      </c>
      <c r="BV13" s="4" t="s">
        <v>98</v>
      </c>
      <c r="BW13" s="35" t="s">
        <v>98</v>
      </c>
      <c r="BX13" s="35" t="s">
        <v>98</v>
      </c>
      <c r="BY13" s="1" t="s">
        <v>98</v>
      </c>
      <c r="BZ13" s="1" t="s">
        <v>98</v>
      </c>
      <c r="CA13" s="1" t="s">
        <v>98</v>
      </c>
      <c r="CB13" s="1" t="s">
        <v>98</v>
      </c>
      <c r="CC13" s="1" t="s">
        <v>98</v>
      </c>
      <c r="CD13" s="1" t="s">
        <v>98</v>
      </c>
      <c r="CE13" s="1" t="s">
        <v>98</v>
      </c>
      <c r="CF13" s="1" t="s">
        <v>98</v>
      </c>
      <c r="CG13" s="4">
        <f>Beams!$B$11/F13</f>
        <v>12338.090010976948</v>
      </c>
      <c r="CH13" s="4">
        <f>Beams!$B$9/AO13</f>
        <v>21088.180112570357</v>
      </c>
      <c r="CI13" s="4">
        <f>Beams!$C$9/AS13</f>
        <v>72987.012987012989</v>
      </c>
      <c r="CJ13" s="4">
        <f>1.5*Beams!$B$8/(L13*T13)</f>
        <v>41778.174249182288</v>
      </c>
      <c r="CK13" s="45">
        <f xml:space="preserve"> 1.5*Beams!$C$8/((G13-T13)*Q13)</f>
        <v>34187.202306723688</v>
      </c>
      <c r="CL13" s="4">
        <f>Beams!$B$12*T13/AX13</f>
        <v>255717.2236503856</v>
      </c>
      <c r="CM13" s="4">
        <f>Beams!$B$12*Q13/AX13</f>
        <v>186370.17994858613</v>
      </c>
      <c r="CN13" s="4">
        <f t="shared" si="0"/>
        <v>461230.88553081237</v>
      </c>
      <c r="CO13" s="4">
        <f t="shared" si="1"/>
        <v>345009.58414115966</v>
      </c>
      <c r="CP13" s="4"/>
      <c r="CQ13" s="3">
        <f>MIN(Beams!$B$21:$B$22)/MAX(CN13:CP13)-1</f>
        <v>-0.95663776943952317</v>
      </c>
    </row>
    <row r="14" spans="1:95" x14ac:dyDescent="0.55000000000000004">
      <c r="A14" s="1" t="s">
        <v>970</v>
      </c>
      <c r="B14" s="1" t="s">
        <v>981</v>
      </c>
      <c r="C14" s="1" t="s">
        <v>981</v>
      </c>
      <c r="D14" s="1" t="s">
        <v>100</v>
      </c>
      <c r="E14" s="3">
        <v>2.2000000000000002</v>
      </c>
      <c r="F14" s="14">
        <v>0.64700000000000002</v>
      </c>
      <c r="G14" s="3">
        <v>3</v>
      </c>
      <c r="H14" s="11">
        <v>3</v>
      </c>
      <c r="I14" s="1" t="s">
        <v>98</v>
      </c>
      <c r="J14" s="1" t="s">
        <v>98</v>
      </c>
      <c r="K14" s="1" t="s">
        <v>98</v>
      </c>
      <c r="L14" s="3">
        <v>1.84</v>
      </c>
      <c r="M14" s="11">
        <v>1.875</v>
      </c>
      <c r="N14" s="11" t="s">
        <v>98</v>
      </c>
      <c r="O14" s="1" t="s">
        <v>98</v>
      </c>
      <c r="P14" s="1" t="s">
        <v>98</v>
      </c>
      <c r="Q14" s="14">
        <v>0.114</v>
      </c>
      <c r="R14" s="11">
        <v>0.125</v>
      </c>
      <c r="S14" s="13">
        <v>6.25E-2</v>
      </c>
      <c r="T14" s="14">
        <v>0.17100000000000001</v>
      </c>
      <c r="U14" s="13">
        <v>0.1875</v>
      </c>
      <c r="V14" s="1" t="s">
        <v>98</v>
      </c>
      <c r="W14" s="1" t="s">
        <v>98</v>
      </c>
      <c r="X14" s="1" t="s">
        <v>98</v>
      </c>
      <c r="Y14" s="14">
        <v>0.375</v>
      </c>
      <c r="Z14" s="13">
        <v>0.375</v>
      </c>
      <c r="AA14" s="13" t="s">
        <v>98</v>
      </c>
      <c r="AB14" s="1" t="s">
        <v>98</v>
      </c>
      <c r="AC14" s="14">
        <v>0.84099999999999997</v>
      </c>
      <c r="AD14" s="1" t="s">
        <v>98</v>
      </c>
      <c r="AE14" s="1" t="s">
        <v>98</v>
      </c>
      <c r="AF14" s="14">
        <v>0.19</v>
      </c>
      <c r="AG14" s="3">
        <v>5.38</v>
      </c>
      <c r="AH14" s="1" t="s">
        <v>98</v>
      </c>
      <c r="AI14" s="1" t="s">
        <v>98</v>
      </c>
      <c r="AJ14" s="1" t="s">
        <v>98</v>
      </c>
      <c r="AK14" s="1" t="s">
        <v>98</v>
      </c>
      <c r="AL14" s="2">
        <v>26.3</v>
      </c>
      <c r="AM14" s="14">
        <v>0.57899999999999996</v>
      </c>
      <c r="AN14" s="14">
        <v>0.48299999999999998</v>
      </c>
      <c r="AO14" s="14">
        <v>0.26800000000000002</v>
      </c>
      <c r="AP14" s="14">
        <v>0.94899999999999995</v>
      </c>
      <c r="AQ14" s="15">
        <v>8.9700000000000002E-2</v>
      </c>
      <c r="AR14" s="14">
        <v>0.155</v>
      </c>
      <c r="AS14" s="15">
        <v>9.7299999999999998E-2</v>
      </c>
      <c r="AT14" s="14">
        <v>0.374</v>
      </c>
      <c r="AU14" s="1" t="s">
        <v>98</v>
      </c>
      <c r="AV14" s="1" t="s">
        <v>98</v>
      </c>
      <c r="AW14" s="1" t="s">
        <v>98</v>
      </c>
      <c r="AX14" s="34">
        <v>4.9399999999999999E-3</v>
      </c>
      <c r="AY14" s="34">
        <v>1.24E-3</v>
      </c>
      <c r="AZ14" s="1" t="s">
        <v>98</v>
      </c>
      <c r="BA14" s="1" t="s">
        <v>98</v>
      </c>
      <c r="BB14" s="1" t="s">
        <v>98</v>
      </c>
      <c r="BC14" s="1" t="s">
        <v>98</v>
      </c>
      <c r="BD14" s="1" t="s">
        <v>98</v>
      </c>
      <c r="BE14" s="1" t="s">
        <v>98</v>
      </c>
      <c r="BF14" s="1" t="s">
        <v>98</v>
      </c>
      <c r="BG14" s="3">
        <v>1.27</v>
      </c>
      <c r="BH14" s="14">
        <v>0.64600000000000002</v>
      </c>
      <c r="BI14" s="1" t="s">
        <v>98</v>
      </c>
      <c r="BJ14" s="4" t="s">
        <v>98</v>
      </c>
      <c r="BK14" s="4" t="s">
        <v>98</v>
      </c>
      <c r="BL14" s="4" t="s">
        <v>98</v>
      </c>
      <c r="BM14" s="4" t="s">
        <v>98</v>
      </c>
      <c r="BN14" s="4" t="s">
        <v>98</v>
      </c>
      <c r="BO14" s="4" t="s">
        <v>98</v>
      </c>
      <c r="BP14" s="4" t="s">
        <v>98</v>
      </c>
      <c r="BQ14" s="4" t="s">
        <v>98</v>
      </c>
      <c r="BR14" s="4" t="s">
        <v>98</v>
      </c>
      <c r="BS14" s="4" t="s">
        <v>98</v>
      </c>
      <c r="BT14" s="4" t="s">
        <v>98</v>
      </c>
      <c r="BU14" s="4" t="s">
        <v>98</v>
      </c>
      <c r="BV14" s="4" t="s">
        <v>98</v>
      </c>
      <c r="BW14" s="35" t="s">
        <v>98</v>
      </c>
      <c r="BX14" s="35" t="s">
        <v>98</v>
      </c>
      <c r="BY14" s="1" t="s">
        <v>98</v>
      </c>
      <c r="BZ14" s="1" t="s">
        <v>98</v>
      </c>
      <c r="CA14" s="1" t="s">
        <v>98</v>
      </c>
      <c r="CB14" s="1" t="s">
        <v>98</v>
      </c>
      <c r="CC14" s="1" t="s">
        <v>98</v>
      </c>
      <c r="CD14" s="1" t="s">
        <v>98</v>
      </c>
      <c r="CE14" s="1" t="s">
        <v>98</v>
      </c>
      <c r="CF14" s="1" t="s">
        <v>98</v>
      </c>
      <c r="CG14" s="4">
        <f>Beams!$B$11/F14</f>
        <v>17372.488408037094</v>
      </c>
      <c r="CH14" s="4">
        <f>Beams!$B$9/AO14</f>
        <v>41940.298507462685</v>
      </c>
      <c r="CI14" s="4">
        <f>Beams!$C$9/AS14</f>
        <v>115519.01336073998</v>
      </c>
      <c r="CJ14" s="4">
        <f>1.5*Beams!$B$8/(L14*T14)</f>
        <v>53585.049580472914</v>
      </c>
      <c r="CK14" s="45">
        <f xml:space="preserve"> 1.5*Beams!$C$8/((G14-T14)*Q14)</f>
        <v>52278.097151680893</v>
      </c>
      <c r="CL14" s="4">
        <f>Beams!$B$12*T14/AX14</f>
        <v>389076.92307692312</v>
      </c>
      <c r="CM14" s="4">
        <f>Beams!$B$12*Q14/AX14</f>
        <v>259384.6153846154</v>
      </c>
      <c r="CN14" s="4">
        <f t="shared" si="0"/>
        <v>702369.40936837078</v>
      </c>
      <c r="CO14" s="4">
        <f t="shared" si="1"/>
        <v>490516.35325227166</v>
      </c>
      <c r="CP14" s="4"/>
      <c r="CQ14" s="3">
        <f>MIN(Beams!$B$21:$B$22)/MAX(CN14:CP14)-1</f>
        <v>-0.97152495576653075</v>
      </c>
    </row>
    <row r="15" spans="1:95" x14ac:dyDescent="0.55000000000000004">
      <c r="A15" s="1" t="s">
        <v>970</v>
      </c>
      <c r="B15" s="1" t="s">
        <v>982</v>
      </c>
      <c r="C15" s="1" t="s">
        <v>982</v>
      </c>
      <c r="D15" s="1" t="s">
        <v>100</v>
      </c>
      <c r="E15" s="3">
        <v>1.85</v>
      </c>
      <c r="F15" s="14">
        <v>0.54500000000000004</v>
      </c>
      <c r="G15" s="3">
        <v>2.96</v>
      </c>
      <c r="H15" s="11">
        <v>2.875</v>
      </c>
      <c r="I15" s="1" t="s">
        <v>98</v>
      </c>
      <c r="J15" s="1" t="s">
        <v>98</v>
      </c>
      <c r="K15" s="1" t="s">
        <v>98</v>
      </c>
      <c r="L15" s="3">
        <v>2</v>
      </c>
      <c r="M15" s="11">
        <v>2</v>
      </c>
      <c r="N15" s="11" t="s">
        <v>98</v>
      </c>
      <c r="O15" s="1" t="s">
        <v>98</v>
      </c>
      <c r="P15" s="1" t="s">
        <v>98</v>
      </c>
      <c r="Q15" s="15">
        <v>9.8000000000000004E-2</v>
      </c>
      <c r="R15" s="11">
        <v>0.125</v>
      </c>
      <c r="S15" s="13">
        <v>6.25E-2</v>
      </c>
      <c r="T15" s="14">
        <v>0.129</v>
      </c>
      <c r="U15" s="13">
        <v>0.125</v>
      </c>
      <c r="V15" s="1" t="s">
        <v>98</v>
      </c>
      <c r="W15" s="1" t="s">
        <v>98</v>
      </c>
      <c r="X15" s="1" t="s">
        <v>98</v>
      </c>
      <c r="Y15" s="14">
        <v>0.313</v>
      </c>
      <c r="Z15" s="13">
        <v>0.3125</v>
      </c>
      <c r="AA15" s="13" t="s">
        <v>98</v>
      </c>
      <c r="AB15" s="1" t="s">
        <v>98</v>
      </c>
      <c r="AC15" s="14">
        <v>0.82699999999999996</v>
      </c>
      <c r="AD15" s="1" t="s">
        <v>98</v>
      </c>
      <c r="AE15" s="1" t="s">
        <v>98</v>
      </c>
      <c r="AF15" s="14">
        <v>0.17399999999999999</v>
      </c>
      <c r="AG15" s="3">
        <v>7.75</v>
      </c>
      <c r="AH15" s="1" t="s">
        <v>98</v>
      </c>
      <c r="AI15" s="1" t="s">
        <v>98</v>
      </c>
      <c r="AJ15" s="1" t="s">
        <v>98</v>
      </c>
      <c r="AK15" s="1" t="s">
        <v>98</v>
      </c>
      <c r="AL15" s="2">
        <v>30.2</v>
      </c>
      <c r="AM15" s="14">
        <v>0.48299999999999998</v>
      </c>
      <c r="AN15" s="14">
        <v>0.40899999999999997</v>
      </c>
      <c r="AO15" s="14">
        <v>0.22600000000000001</v>
      </c>
      <c r="AP15" s="14">
        <v>0.94499999999999995</v>
      </c>
      <c r="AQ15" s="15">
        <v>8.6300000000000002E-2</v>
      </c>
      <c r="AR15" s="14">
        <v>0.13600000000000001</v>
      </c>
      <c r="AS15" s="15">
        <v>8.6300000000000002E-2</v>
      </c>
      <c r="AT15" s="14">
        <v>0.4</v>
      </c>
      <c r="AU15" s="1" t="s">
        <v>98</v>
      </c>
      <c r="AV15" s="1" t="s">
        <v>98</v>
      </c>
      <c r="AW15" s="1" t="s">
        <v>98</v>
      </c>
      <c r="AX15" s="34">
        <v>2.65E-3</v>
      </c>
      <c r="AY15" s="36">
        <v>7.54E-4</v>
      </c>
      <c r="AZ15" s="1" t="s">
        <v>98</v>
      </c>
      <c r="BA15" s="1" t="s">
        <v>98</v>
      </c>
      <c r="BB15" s="1" t="s">
        <v>98</v>
      </c>
      <c r="BC15" s="1" t="s">
        <v>98</v>
      </c>
      <c r="BD15" s="1" t="s">
        <v>98</v>
      </c>
      <c r="BE15" s="1" t="s">
        <v>98</v>
      </c>
      <c r="BF15" s="1" t="s">
        <v>98</v>
      </c>
      <c r="BG15" s="3">
        <v>1.28</v>
      </c>
      <c r="BH15" s="14">
        <v>0.64400000000000002</v>
      </c>
      <c r="BI15" s="1" t="s">
        <v>98</v>
      </c>
      <c r="BJ15" s="4" t="s">
        <v>98</v>
      </c>
      <c r="BK15" s="4" t="s">
        <v>98</v>
      </c>
      <c r="BL15" s="4" t="s">
        <v>98</v>
      </c>
      <c r="BM15" s="4" t="s">
        <v>98</v>
      </c>
      <c r="BN15" s="4" t="s">
        <v>98</v>
      </c>
      <c r="BO15" s="4" t="s">
        <v>98</v>
      </c>
      <c r="BP15" s="4" t="s">
        <v>98</v>
      </c>
      <c r="BQ15" s="4" t="s">
        <v>98</v>
      </c>
      <c r="BR15" s="4" t="s">
        <v>98</v>
      </c>
      <c r="BS15" s="4" t="s">
        <v>98</v>
      </c>
      <c r="BT15" s="4" t="s">
        <v>98</v>
      </c>
      <c r="BU15" s="4" t="s">
        <v>98</v>
      </c>
      <c r="BV15" s="4" t="s">
        <v>98</v>
      </c>
      <c r="BW15" s="35" t="s">
        <v>98</v>
      </c>
      <c r="BX15" s="35" t="s">
        <v>98</v>
      </c>
      <c r="BY15" s="1" t="s">
        <v>98</v>
      </c>
      <c r="BZ15" s="1" t="s">
        <v>98</v>
      </c>
      <c r="CA15" s="1" t="s">
        <v>98</v>
      </c>
      <c r="CB15" s="1" t="s">
        <v>98</v>
      </c>
      <c r="CC15" s="1" t="s">
        <v>98</v>
      </c>
      <c r="CD15" s="1" t="s">
        <v>98</v>
      </c>
      <c r="CE15" s="1" t="s">
        <v>98</v>
      </c>
      <c r="CF15" s="1" t="s">
        <v>98</v>
      </c>
      <c r="CG15" s="4">
        <f>Beams!$B$11/F15</f>
        <v>20623.853211009173</v>
      </c>
      <c r="CH15" s="4">
        <f>Beams!$B$9/AO15</f>
        <v>49734.513274336285</v>
      </c>
      <c r="CI15" s="4">
        <f>Beams!$C$9/AS15</f>
        <v>130243.3371958285</v>
      </c>
      <c r="CJ15" s="4">
        <f>1.5*Beams!$B$8/(L15*T15)</f>
        <v>65348.837209302321</v>
      </c>
      <c r="CK15" s="45">
        <f xml:space="preserve"> 1.5*Beams!$C$8/((G15-T15)*Q15)</f>
        <v>60770.334272882588</v>
      </c>
      <c r="CL15" s="4">
        <f>Beams!$B$12*T15/AX15</f>
        <v>547154.71698113205</v>
      </c>
      <c r="CM15" s="4">
        <f>Beams!$B$12*Q15/AX15</f>
        <v>415667.92452830187</v>
      </c>
      <c r="CN15" s="4">
        <f t="shared" si="0"/>
        <v>975288.32046616939</v>
      </c>
      <c r="CO15" s="4">
        <f t="shared" si="1"/>
        <v>754757.98409006663</v>
      </c>
      <c r="CP15" s="4"/>
      <c r="CQ15" s="3">
        <f>MIN(Beams!$B$21:$B$22)/MAX(CN15:CP15)-1</f>
        <v>-0.97949324360775658</v>
      </c>
    </row>
    <row r="16" spans="1:95" x14ac:dyDescent="0.55000000000000004">
      <c r="A16" s="1" t="s">
        <v>970</v>
      </c>
      <c r="B16" s="1" t="s">
        <v>983</v>
      </c>
      <c r="C16" s="1" t="s">
        <v>983</v>
      </c>
      <c r="D16" s="1" t="s">
        <v>94</v>
      </c>
      <c r="E16" s="3">
        <v>9.4499999999999993</v>
      </c>
      <c r="F16" s="3">
        <v>2.78</v>
      </c>
      <c r="G16" s="3">
        <v>2.5</v>
      </c>
      <c r="H16" s="11">
        <v>2.5</v>
      </c>
      <c r="I16" s="1" t="s">
        <v>98</v>
      </c>
      <c r="J16" s="1" t="s">
        <v>98</v>
      </c>
      <c r="K16" s="1" t="s">
        <v>98</v>
      </c>
      <c r="L16" s="3">
        <v>5</v>
      </c>
      <c r="M16" s="11">
        <v>5</v>
      </c>
      <c r="N16" s="11" t="s">
        <v>98</v>
      </c>
      <c r="O16" s="1" t="s">
        <v>98</v>
      </c>
      <c r="P16" s="1" t="s">
        <v>98</v>
      </c>
      <c r="Q16" s="14">
        <v>0.316</v>
      </c>
      <c r="R16" s="11">
        <v>0.3125</v>
      </c>
      <c r="S16" s="13">
        <v>0.1875</v>
      </c>
      <c r="T16" s="14">
        <v>0.41599999999999998</v>
      </c>
      <c r="U16" s="13">
        <v>0.4375</v>
      </c>
      <c r="V16" s="1" t="s">
        <v>98</v>
      </c>
      <c r="W16" s="1" t="s">
        <v>98</v>
      </c>
      <c r="X16" s="1" t="s">
        <v>98</v>
      </c>
      <c r="Y16" s="14">
        <v>0.81299999999999994</v>
      </c>
      <c r="Z16" s="13">
        <v>0.8125</v>
      </c>
      <c r="AA16" s="13" t="s">
        <v>98</v>
      </c>
      <c r="AB16" s="1" t="s">
        <v>98</v>
      </c>
      <c r="AC16" s="14">
        <v>0.51200000000000001</v>
      </c>
      <c r="AD16" s="1" t="s">
        <v>98</v>
      </c>
      <c r="AE16" s="1" t="s">
        <v>98</v>
      </c>
      <c r="AF16" s="14">
        <v>0.27600000000000002</v>
      </c>
      <c r="AG16" s="3">
        <v>6.01</v>
      </c>
      <c r="AH16" s="1" t="s">
        <v>98</v>
      </c>
      <c r="AI16" s="1" t="s">
        <v>98</v>
      </c>
      <c r="AJ16" s="1" t="s">
        <v>98</v>
      </c>
      <c r="AK16" s="1" t="s">
        <v>98</v>
      </c>
      <c r="AL16" s="3">
        <v>7.91</v>
      </c>
      <c r="AM16" s="3">
        <v>1.05</v>
      </c>
      <c r="AN16" s="3">
        <v>1.03</v>
      </c>
      <c r="AO16" s="14">
        <v>0.52800000000000002</v>
      </c>
      <c r="AP16" s="14">
        <v>0.61699999999999999</v>
      </c>
      <c r="AQ16" s="3">
        <v>4.3499999999999996</v>
      </c>
      <c r="AR16" s="3">
        <v>2.66</v>
      </c>
      <c r="AS16" s="3">
        <v>1.74</v>
      </c>
      <c r="AT16" s="3">
        <v>1.26</v>
      </c>
      <c r="AU16" s="1" t="s">
        <v>98</v>
      </c>
      <c r="AV16" s="1" t="s">
        <v>98</v>
      </c>
      <c r="AW16" s="1" t="s">
        <v>98</v>
      </c>
      <c r="AX16" s="14">
        <v>0.156</v>
      </c>
      <c r="AY16" s="15">
        <v>7.3200000000000001E-2</v>
      </c>
      <c r="AZ16" s="1" t="s">
        <v>98</v>
      </c>
      <c r="BA16" s="1" t="s">
        <v>98</v>
      </c>
      <c r="BB16" s="1" t="s">
        <v>98</v>
      </c>
      <c r="BC16" s="1" t="s">
        <v>98</v>
      </c>
      <c r="BD16" s="1" t="s">
        <v>98</v>
      </c>
      <c r="BE16" s="1" t="s">
        <v>98</v>
      </c>
      <c r="BF16" s="1" t="s">
        <v>98</v>
      </c>
      <c r="BG16" s="3">
        <v>1.43</v>
      </c>
      <c r="BH16" s="14">
        <v>0.95499999999999996</v>
      </c>
      <c r="BI16" s="1" t="s">
        <v>98</v>
      </c>
      <c r="BJ16" s="4" t="s">
        <v>98</v>
      </c>
      <c r="BK16" s="4" t="s">
        <v>98</v>
      </c>
      <c r="BL16" s="4" t="s">
        <v>98</v>
      </c>
      <c r="BM16" s="4" t="s">
        <v>98</v>
      </c>
      <c r="BN16" s="4" t="s">
        <v>98</v>
      </c>
      <c r="BO16" s="4" t="s">
        <v>98</v>
      </c>
      <c r="BP16" s="4" t="s">
        <v>98</v>
      </c>
      <c r="BQ16" s="4" t="s">
        <v>98</v>
      </c>
      <c r="BR16" s="4" t="s">
        <v>98</v>
      </c>
      <c r="BS16" s="4" t="s">
        <v>98</v>
      </c>
      <c r="BT16" s="4" t="s">
        <v>98</v>
      </c>
      <c r="BU16" s="4" t="s">
        <v>98</v>
      </c>
      <c r="BV16" s="4" t="s">
        <v>98</v>
      </c>
      <c r="BW16" s="35" t="s">
        <v>98</v>
      </c>
      <c r="BX16" s="35" t="s">
        <v>98</v>
      </c>
      <c r="BY16" s="1" t="s">
        <v>98</v>
      </c>
      <c r="BZ16" s="1" t="s">
        <v>98</v>
      </c>
      <c r="CA16" s="1" t="s">
        <v>98</v>
      </c>
      <c r="CB16" s="1" t="s">
        <v>98</v>
      </c>
      <c r="CC16" s="1" t="s">
        <v>98</v>
      </c>
      <c r="CD16" s="1" t="s">
        <v>98</v>
      </c>
      <c r="CE16" s="11">
        <v>2.75</v>
      </c>
      <c r="CF16" s="1" t="s">
        <v>98</v>
      </c>
      <c r="CG16" s="4">
        <f>Beams!$B$11/F16</f>
        <v>4043.1654676258995</v>
      </c>
      <c r="CH16" s="4">
        <f>Beams!$B$9/AO16</f>
        <v>21287.878787878788</v>
      </c>
      <c r="CI16" s="4">
        <f>Beams!$C$9/AS16</f>
        <v>6459.7701149425284</v>
      </c>
      <c r="CJ16" s="4">
        <f>1.5*Beams!$B$8/(L16*T16)</f>
        <v>8105.7692307692305</v>
      </c>
      <c r="CK16" s="45">
        <f xml:space="preserve"> 1.5*Beams!$C$8/((G16-T16)*Q16)</f>
        <v>25601.933963410189</v>
      </c>
      <c r="CL16" s="4">
        <f>Beams!$B$12*T16/AX16</f>
        <v>29973.333333333336</v>
      </c>
      <c r="CM16" s="4">
        <f>Beams!$B$12*Q16/AX16</f>
        <v>22768.205128205129</v>
      </c>
      <c r="CN16" s="4">
        <f t="shared" si="0"/>
        <v>62473.742453426166</v>
      </c>
      <c r="CO16" s="4">
        <f t="shared" si="1"/>
        <v>67321.663976886077</v>
      </c>
      <c r="CP16" s="4"/>
      <c r="CQ16" s="3">
        <f>MIN(Beams!$B$21:$B$22)/MAX(CN16:CP16)-1</f>
        <v>-0.70291881069863771</v>
      </c>
    </row>
    <row r="17" spans="1:95" x14ac:dyDescent="0.55000000000000004">
      <c r="A17" s="1" t="s">
        <v>970</v>
      </c>
      <c r="B17" s="1" t="s">
        <v>984</v>
      </c>
      <c r="C17" s="1" t="s">
        <v>984</v>
      </c>
      <c r="D17" s="1" t="s">
        <v>100</v>
      </c>
      <c r="E17" s="3">
        <v>3</v>
      </c>
      <c r="F17" s="14">
        <v>0.875</v>
      </c>
      <c r="G17" s="3">
        <v>1.9</v>
      </c>
      <c r="H17" s="11">
        <v>1.875</v>
      </c>
      <c r="I17" s="1" t="s">
        <v>98</v>
      </c>
      <c r="J17" s="1" t="s">
        <v>98</v>
      </c>
      <c r="K17" s="1" t="s">
        <v>98</v>
      </c>
      <c r="L17" s="3">
        <v>3.8</v>
      </c>
      <c r="M17" s="11">
        <v>3.75</v>
      </c>
      <c r="N17" s="11" t="s">
        <v>98</v>
      </c>
      <c r="O17" s="1" t="s">
        <v>98</v>
      </c>
      <c r="P17" s="1" t="s">
        <v>98</v>
      </c>
      <c r="Q17" s="14">
        <v>0.13</v>
      </c>
      <c r="R17" s="11">
        <v>0.125</v>
      </c>
      <c r="S17" s="13">
        <v>6.25E-2</v>
      </c>
      <c r="T17" s="14">
        <v>0.16</v>
      </c>
      <c r="U17" s="13">
        <v>0.1875</v>
      </c>
      <c r="V17" s="1" t="s">
        <v>98</v>
      </c>
      <c r="W17" s="1" t="s">
        <v>98</v>
      </c>
      <c r="X17" s="1" t="s">
        <v>98</v>
      </c>
      <c r="Y17" s="14">
        <v>0.5</v>
      </c>
      <c r="Z17" s="13">
        <v>0.5</v>
      </c>
      <c r="AA17" s="13" t="s">
        <v>98</v>
      </c>
      <c r="AB17" s="1" t="s">
        <v>98</v>
      </c>
      <c r="AC17" s="14">
        <v>0.34100000000000003</v>
      </c>
      <c r="AD17" s="1" t="s">
        <v>98</v>
      </c>
      <c r="AE17" s="1" t="s">
        <v>98</v>
      </c>
      <c r="AF17" s="14">
        <v>0.112</v>
      </c>
      <c r="AG17" s="2">
        <v>11.9</v>
      </c>
      <c r="AH17" s="1" t="s">
        <v>98</v>
      </c>
      <c r="AI17" s="1" t="s">
        <v>98</v>
      </c>
      <c r="AJ17" s="1" t="s">
        <v>98</v>
      </c>
      <c r="AK17" s="1" t="s">
        <v>98</v>
      </c>
      <c r="AL17" s="2">
        <v>14.6</v>
      </c>
      <c r="AM17" s="14">
        <v>0.20799999999999999</v>
      </c>
      <c r="AN17" s="14">
        <v>0.24099999999999999</v>
      </c>
      <c r="AO17" s="14">
        <v>0.13300000000000001</v>
      </c>
      <c r="AP17" s="14">
        <v>0.49299999999999999</v>
      </c>
      <c r="AQ17" s="14">
        <v>0.73199999999999998</v>
      </c>
      <c r="AR17" s="14">
        <v>0.58799999999999997</v>
      </c>
      <c r="AS17" s="14">
        <v>0.38500000000000001</v>
      </c>
      <c r="AT17" s="14">
        <v>0.92600000000000005</v>
      </c>
      <c r="AU17" s="1" t="s">
        <v>98</v>
      </c>
      <c r="AV17" s="1" t="s">
        <v>98</v>
      </c>
      <c r="AW17" s="1" t="s">
        <v>98</v>
      </c>
      <c r="AX17" s="34">
        <v>9.1900000000000003E-3</v>
      </c>
      <c r="AY17" s="34">
        <v>1.9300000000000001E-3</v>
      </c>
      <c r="AZ17" s="1" t="s">
        <v>98</v>
      </c>
      <c r="BA17" s="1" t="s">
        <v>98</v>
      </c>
      <c r="BB17" s="1" t="s">
        <v>98</v>
      </c>
      <c r="BC17" s="1" t="s">
        <v>98</v>
      </c>
      <c r="BD17" s="1" t="s">
        <v>98</v>
      </c>
      <c r="BE17" s="1" t="s">
        <v>98</v>
      </c>
      <c r="BF17" s="1" t="s">
        <v>98</v>
      </c>
      <c r="BG17" s="3">
        <v>1.08</v>
      </c>
      <c r="BH17" s="14">
        <v>0.94199999999999995</v>
      </c>
      <c r="BI17" s="1" t="s">
        <v>98</v>
      </c>
      <c r="BJ17" s="4" t="s">
        <v>98</v>
      </c>
      <c r="BK17" s="4" t="s">
        <v>98</v>
      </c>
      <c r="BL17" s="4" t="s">
        <v>98</v>
      </c>
      <c r="BM17" s="4" t="s">
        <v>98</v>
      </c>
      <c r="BN17" s="4" t="s">
        <v>98</v>
      </c>
      <c r="BO17" s="4" t="s">
        <v>98</v>
      </c>
      <c r="BP17" s="4" t="s">
        <v>98</v>
      </c>
      <c r="BQ17" s="4" t="s">
        <v>98</v>
      </c>
      <c r="BR17" s="4" t="s">
        <v>98</v>
      </c>
      <c r="BS17" s="4" t="s">
        <v>98</v>
      </c>
      <c r="BT17" s="4" t="s">
        <v>98</v>
      </c>
      <c r="BU17" s="4" t="s">
        <v>98</v>
      </c>
      <c r="BV17" s="4" t="s">
        <v>98</v>
      </c>
      <c r="BW17" s="35" t="s">
        <v>98</v>
      </c>
      <c r="BX17" s="35" t="s">
        <v>98</v>
      </c>
      <c r="BY17" s="1" t="s">
        <v>98</v>
      </c>
      <c r="BZ17" s="1" t="s">
        <v>98</v>
      </c>
      <c r="CA17" s="1" t="s">
        <v>98</v>
      </c>
      <c r="CB17" s="1" t="s">
        <v>98</v>
      </c>
      <c r="CC17" s="1" t="s">
        <v>98</v>
      </c>
      <c r="CD17" s="1" t="s">
        <v>98</v>
      </c>
      <c r="CE17" s="1" t="s">
        <v>98</v>
      </c>
      <c r="CF17" s="1" t="s">
        <v>98</v>
      </c>
      <c r="CG17" s="4">
        <f>Beams!$B$11/F17</f>
        <v>12845.714285714286</v>
      </c>
      <c r="CH17" s="4">
        <f>Beams!$B$9/AO17</f>
        <v>84511.278195488718</v>
      </c>
      <c r="CI17" s="4">
        <f>Beams!$C$9/AS17</f>
        <v>29194.805194805194</v>
      </c>
      <c r="CJ17" s="4">
        <f>1.5*Beams!$B$8/(L17*T17)</f>
        <v>27730.263157894737</v>
      </c>
      <c r="CK17" s="45">
        <f xml:space="preserve"> 1.5*Beams!$C$8/((G17-T17)*Q17)</f>
        <v>74535.809018567641</v>
      </c>
      <c r="CL17" s="4">
        <f>Beams!$B$12*T17/AX17</f>
        <v>195690.96844396082</v>
      </c>
      <c r="CM17" s="4">
        <f>Beams!$B$12*Q17/AX17</f>
        <v>158998.91186071816</v>
      </c>
      <c r="CN17" s="4">
        <f t="shared" si="0"/>
        <v>364975.51338556042</v>
      </c>
      <c r="CO17" s="4">
        <f t="shared" si="1"/>
        <v>329429.93168785336</v>
      </c>
      <c r="CP17" s="4"/>
      <c r="CQ17" s="3">
        <f>MIN(Beams!$B$21:$B$22)/MAX(CN17:CP17)-1</f>
        <v>-0.94520180322653047</v>
      </c>
    </row>
    <row r="18" spans="1:95" x14ac:dyDescent="0.55000000000000004">
      <c r="A18" s="1" t="s">
        <v>985</v>
      </c>
      <c r="B18" s="1" t="s">
        <v>986</v>
      </c>
      <c r="C18" s="1" t="s">
        <v>986</v>
      </c>
      <c r="D18" s="1" t="s">
        <v>98</v>
      </c>
      <c r="E18" s="2">
        <v>60.5</v>
      </c>
      <c r="F18" s="2">
        <v>17.8</v>
      </c>
      <c r="G18" s="2">
        <v>12.3</v>
      </c>
      <c r="H18" s="11">
        <v>12.25</v>
      </c>
      <c r="I18" s="1" t="s">
        <v>98</v>
      </c>
      <c r="J18" s="1" t="s">
        <v>98</v>
      </c>
      <c r="K18" s="1" t="s">
        <v>98</v>
      </c>
      <c r="L18" s="3">
        <v>8.0500000000000007</v>
      </c>
      <c r="M18" s="11">
        <v>8</v>
      </c>
      <c r="N18" s="11" t="s">
        <v>98</v>
      </c>
      <c r="O18" s="1" t="s">
        <v>98</v>
      </c>
      <c r="P18" s="1" t="s">
        <v>98</v>
      </c>
      <c r="Q18" s="14">
        <v>0.8</v>
      </c>
      <c r="R18" s="11">
        <v>0.8125</v>
      </c>
      <c r="S18" s="13">
        <v>0.4375</v>
      </c>
      <c r="T18" s="3">
        <v>1.0900000000000001</v>
      </c>
      <c r="U18" s="13">
        <v>1.0625</v>
      </c>
      <c r="V18" s="1" t="s">
        <v>98</v>
      </c>
      <c r="W18" s="1" t="s">
        <v>98</v>
      </c>
      <c r="X18" s="1" t="s">
        <v>98</v>
      </c>
      <c r="Y18" s="3">
        <v>2</v>
      </c>
      <c r="Z18" s="13">
        <v>2</v>
      </c>
      <c r="AA18" s="13" t="s">
        <v>98</v>
      </c>
      <c r="AB18" s="1" t="s">
        <v>98</v>
      </c>
      <c r="AC18" s="3">
        <v>3.63</v>
      </c>
      <c r="AD18" s="1" t="s">
        <v>98</v>
      </c>
      <c r="AE18" s="1" t="s">
        <v>98</v>
      </c>
      <c r="AF18" s="3">
        <v>1.26</v>
      </c>
      <c r="AG18" s="3">
        <v>3.69</v>
      </c>
      <c r="AH18" s="1" t="s">
        <v>98</v>
      </c>
      <c r="AI18" s="1" t="s">
        <v>98</v>
      </c>
      <c r="AJ18" s="1" t="s">
        <v>98</v>
      </c>
      <c r="AK18" s="1" t="s">
        <v>98</v>
      </c>
      <c r="AL18" s="2">
        <v>15.4</v>
      </c>
      <c r="AM18" s="1">
        <v>259</v>
      </c>
      <c r="AN18" s="2">
        <v>54.5</v>
      </c>
      <c r="AO18" s="2">
        <v>30.1</v>
      </c>
      <c r="AP18" s="3">
        <v>3.82</v>
      </c>
      <c r="AQ18" s="2">
        <v>41.5</v>
      </c>
      <c r="AR18" s="2">
        <v>18.100000000000001</v>
      </c>
      <c r="AS18" s="2">
        <v>10.3</v>
      </c>
      <c r="AT18" s="3">
        <v>1.53</v>
      </c>
      <c r="AU18" s="1" t="s">
        <v>98</v>
      </c>
      <c r="AV18" s="1" t="s">
        <v>98</v>
      </c>
      <c r="AW18" s="1" t="s">
        <v>98</v>
      </c>
      <c r="AX18" s="3">
        <v>6.38</v>
      </c>
      <c r="AY18" s="2">
        <v>27.5</v>
      </c>
      <c r="AZ18" s="1" t="s">
        <v>98</v>
      </c>
      <c r="BA18" s="1" t="s">
        <v>98</v>
      </c>
      <c r="BB18" s="1" t="s">
        <v>98</v>
      </c>
      <c r="BC18" s="1" t="s">
        <v>98</v>
      </c>
      <c r="BD18" s="1" t="s">
        <v>98</v>
      </c>
      <c r="BE18" s="1" t="s">
        <v>98</v>
      </c>
      <c r="BF18" s="1" t="s">
        <v>98</v>
      </c>
      <c r="BG18" s="3">
        <v>5.14</v>
      </c>
      <c r="BH18" s="14">
        <v>0.64</v>
      </c>
      <c r="BI18" s="1" t="s">
        <v>98</v>
      </c>
      <c r="BJ18" s="4" t="s">
        <v>98</v>
      </c>
      <c r="BK18" s="4" t="s">
        <v>98</v>
      </c>
      <c r="BL18" s="4" t="s">
        <v>98</v>
      </c>
      <c r="BM18" s="4" t="s">
        <v>98</v>
      </c>
      <c r="BN18" s="4" t="s">
        <v>98</v>
      </c>
      <c r="BO18" s="4" t="s">
        <v>98</v>
      </c>
      <c r="BP18" s="4" t="s">
        <v>98</v>
      </c>
      <c r="BQ18" s="4" t="s">
        <v>98</v>
      </c>
      <c r="BR18" s="4" t="s">
        <v>98</v>
      </c>
      <c r="BS18" s="4" t="s">
        <v>98</v>
      </c>
      <c r="BT18" s="4" t="s">
        <v>98</v>
      </c>
      <c r="BU18" s="4" t="s">
        <v>98</v>
      </c>
      <c r="BV18" s="4" t="s">
        <v>98</v>
      </c>
      <c r="BW18" s="35" t="s">
        <v>98</v>
      </c>
      <c r="BX18" s="35" t="s">
        <v>98</v>
      </c>
      <c r="BY18" s="1" t="s">
        <v>98</v>
      </c>
      <c r="BZ18" s="1" t="s">
        <v>98</v>
      </c>
      <c r="CA18" s="1" t="s">
        <v>98</v>
      </c>
      <c r="CB18" s="1" t="s">
        <v>98</v>
      </c>
      <c r="CC18" s="1" t="s">
        <v>98</v>
      </c>
      <c r="CD18" s="1" t="s">
        <v>98</v>
      </c>
      <c r="CE18" s="11">
        <v>4</v>
      </c>
      <c r="CF18" s="1" t="s">
        <v>98</v>
      </c>
      <c r="CG18" s="4">
        <f>Beams!$B$11/F18</f>
        <v>631.4606741573034</v>
      </c>
      <c r="CH18" s="4">
        <f>Beams!$B$9/AO18</f>
        <v>373.42192691029896</v>
      </c>
      <c r="CI18" s="4">
        <f>Beams!$C$9/AS18</f>
        <v>1091.2621359223301</v>
      </c>
      <c r="CJ18" s="4">
        <f>1.5*Beams!$B$8/(L18*T18)</f>
        <v>1921.4770072368792</v>
      </c>
      <c r="CK18" s="45">
        <f xml:space="preserve"> 1.5*Beams!$C$8/((G18-T18)*Q18)</f>
        <v>1880.017841213202</v>
      </c>
      <c r="CL18" s="4">
        <f>Beams!$B$12*T18/AX18</f>
        <v>1920.3134796238246</v>
      </c>
      <c r="CM18" s="4">
        <f>Beams!$B$12*Q18/AX18</f>
        <v>1409.4043887147336</v>
      </c>
      <c r="CN18" s="4">
        <f t="shared" si="0"/>
        <v>5151.0053393978787</v>
      </c>
      <c r="CO18" s="4">
        <f t="shared" si="1"/>
        <v>4577.8254882679284</v>
      </c>
      <c r="CP18" s="4"/>
      <c r="CQ18" s="3">
        <f>MIN(Beams!$B$21:$B$22)/MAX(CN18:CP18)-1</f>
        <v>2.8827371905496566</v>
      </c>
    </row>
    <row r="19" spans="1:95" x14ac:dyDescent="0.55000000000000004">
      <c r="A19" s="1" t="s">
        <v>985</v>
      </c>
      <c r="B19" s="1" t="s">
        <v>987</v>
      </c>
      <c r="C19" s="1" t="s">
        <v>987</v>
      </c>
      <c r="D19" s="1" t="s">
        <v>98</v>
      </c>
      <c r="E19" s="2">
        <v>53</v>
      </c>
      <c r="F19" s="2">
        <v>15.6</v>
      </c>
      <c r="G19" s="2">
        <v>12.3</v>
      </c>
      <c r="H19" s="11">
        <v>12.25</v>
      </c>
      <c r="I19" s="1" t="s">
        <v>98</v>
      </c>
      <c r="J19" s="1" t="s">
        <v>98</v>
      </c>
      <c r="K19" s="1" t="s">
        <v>98</v>
      </c>
      <c r="L19" s="3">
        <v>7.87</v>
      </c>
      <c r="M19" s="11">
        <v>7.875</v>
      </c>
      <c r="N19" s="11" t="s">
        <v>98</v>
      </c>
      <c r="O19" s="1" t="s">
        <v>98</v>
      </c>
      <c r="P19" s="1" t="s">
        <v>98</v>
      </c>
      <c r="Q19" s="14">
        <v>0.62</v>
      </c>
      <c r="R19" s="11">
        <v>0.625</v>
      </c>
      <c r="S19" s="13">
        <v>0.3125</v>
      </c>
      <c r="T19" s="3">
        <v>1.0900000000000001</v>
      </c>
      <c r="U19" s="13">
        <v>1.0625</v>
      </c>
      <c r="V19" s="1" t="s">
        <v>98</v>
      </c>
      <c r="W19" s="1" t="s">
        <v>98</v>
      </c>
      <c r="X19" s="1" t="s">
        <v>98</v>
      </c>
      <c r="Y19" s="3">
        <v>2</v>
      </c>
      <c r="Z19" s="13">
        <v>2</v>
      </c>
      <c r="AA19" s="13" t="s">
        <v>98</v>
      </c>
      <c r="AB19" s="1" t="s">
        <v>98</v>
      </c>
      <c r="AC19" s="3">
        <v>3.28</v>
      </c>
      <c r="AD19" s="1" t="s">
        <v>98</v>
      </c>
      <c r="AE19" s="1" t="s">
        <v>98</v>
      </c>
      <c r="AF19" s="3">
        <v>1.02</v>
      </c>
      <c r="AG19" s="3">
        <v>3.61</v>
      </c>
      <c r="AH19" s="1" t="s">
        <v>98</v>
      </c>
      <c r="AI19" s="1" t="s">
        <v>98</v>
      </c>
      <c r="AJ19" s="1" t="s">
        <v>98</v>
      </c>
      <c r="AK19" s="1" t="s">
        <v>98</v>
      </c>
      <c r="AL19" s="2">
        <v>19.8</v>
      </c>
      <c r="AM19" s="1">
        <v>216</v>
      </c>
      <c r="AN19" s="2">
        <v>43.3</v>
      </c>
      <c r="AO19" s="2">
        <v>24.1</v>
      </c>
      <c r="AP19" s="3">
        <v>3.72</v>
      </c>
      <c r="AQ19" s="2">
        <v>38.4</v>
      </c>
      <c r="AR19" s="2">
        <v>16.7</v>
      </c>
      <c r="AS19" s="3">
        <v>9.76</v>
      </c>
      <c r="AT19" s="3">
        <v>1.57</v>
      </c>
      <c r="AU19" s="1" t="s">
        <v>98</v>
      </c>
      <c r="AV19" s="1" t="s">
        <v>98</v>
      </c>
      <c r="AW19" s="1" t="s">
        <v>98</v>
      </c>
      <c r="AX19" s="3">
        <v>5.05</v>
      </c>
      <c r="AY19" s="2">
        <v>15</v>
      </c>
      <c r="AZ19" s="1" t="s">
        <v>98</v>
      </c>
      <c r="BA19" s="1" t="s">
        <v>98</v>
      </c>
      <c r="BB19" s="1" t="s">
        <v>98</v>
      </c>
      <c r="BC19" s="1" t="s">
        <v>98</v>
      </c>
      <c r="BD19" s="1" t="s">
        <v>98</v>
      </c>
      <c r="BE19" s="1" t="s">
        <v>98</v>
      </c>
      <c r="BF19" s="1" t="s">
        <v>98</v>
      </c>
      <c r="BG19" s="3">
        <v>4.88</v>
      </c>
      <c r="BH19" s="14">
        <v>0.68600000000000005</v>
      </c>
      <c r="BI19" s="1" t="s">
        <v>98</v>
      </c>
      <c r="BJ19" s="4" t="s">
        <v>98</v>
      </c>
      <c r="BK19" s="4" t="s">
        <v>98</v>
      </c>
      <c r="BL19" s="4" t="s">
        <v>98</v>
      </c>
      <c r="BM19" s="4" t="s">
        <v>98</v>
      </c>
      <c r="BN19" s="4" t="s">
        <v>98</v>
      </c>
      <c r="BO19" s="4" t="s">
        <v>98</v>
      </c>
      <c r="BP19" s="4" t="s">
        <v>98</v>
      </c>
      <c r="BQ19" s="4" t="s">
        <v>98</v>
      </c>
      <c r="BR19" s="4" t="s">
        <v>98</v>
      </c>
      <c r="BS19" s="4" t="s">
        <v>98</v>
      </c>
      <c r="BT19" s="4" t="s">
        <v>98</v>
      </c>
      <c r="BU19" s="4" t="s">
        <v>98</v>
      </c>
      <c r="BV19" s="4" t="s">
        <v>98</v>
      </c>
      <c r="BW19" s="35" t="s">
        <v>98</v>
      </c>
      <c r="BX19" s="35" t="s">
        <v>98</v>
      </c>
      <c r="BY19" s="1" t="s">
        <v>98</v>
      </c>
      <c r="BZ19" s="1" t="s">
        <v>98</v>
      </c>
      <c r="CA19" s="1" t="s">
        <v>98</v>
      </c>
      <c r="CB19" s="1" t="s">
        <v>98</v>
      </c>
      <c r="CC19" s="1" t="s">
        <v>98</v>
      </c>
      <c r="CD19" s="1" t="s">
        <v>98</v>
      </c>
      <c r="CE19" s="11">
        <v>4</v>
      </c>
      <c r="CF19" s="1" t="s">
        <v>98</v>
      </c>
      <c r="CG19" s="4">
        <f>Beams!$B$11/F19</f>
        <v>720.51282051282055</v>
      </c>
      <c r="CH19" s="4">
        <f>Beams!$B$9/AO19</f>
        <v>466.39004149377593</v>
      </c>
      <c r="CI19" s="4">
        <f>Beams!$C$9/AS19</f>
        <v>1151.639344262295</v>
      </c>
      <c r="CJ19" s="4">
        <f>1.5*Beams!$B$8/(L19*T19)</f>
        <v>1965.4243847848641</v>
      </c>
      <c r="CK19" s="45">
        <f xml:space="preserve"> 1.5*Beams!$C$8/((G19-T19)*Q19)</f>
        <v>2425.8294725331643</v>
      </c>
      <c r="CL19" s="4">
        <f>Beams!$B$12*T19/AX19</f>
        <v>2426.0594059405944</v>
      </c>
      <c r="CM19" s="4">
        <f>Beams!$B$12*Q19/AX19</f>
        <v>1379.9603960396041</v>
      </c>
      <c r="CN19" s="4">
        <f t="shared" si="0"/>
        <v>5891.9225564225089</v>
      </c>
      <c r="CO19" s="4">
        <f t="shared" si="1"/>
        <v>5369.8787345568535</v>
      </c>
      <c r="CP19" s="4"/>
      <c r="CQ19" s="3">
        <f>MIN(Beams!$B$21:$B$22)/MAX(CN19:CP19)-1</f>
        <v>2.3944777461813267</v>
      </c>
    </row>
    <row r="20" spans="1:95" x14ac:dyDescent="0.55000000000000004">
      <c r="A20" s="1" t="s">
        <v>985</v>
      </c>
      <c r="B20" s="1" t="s">
        <v>988</v>
      </c>
      <c r="C20" s="1" t="s">
        <v>988</v>
      </c>
      <c r="D20" s="1" t="s">
        <v>98</v>
      </c>
      <c r="E20" s="2">
        <v>50</v>
      </c>
      <c r="F20" s="2">
        <v>14.7</v>
      </c>
      <c r="G20" s="2">
        <v>12</v>
      </c>
      <c r="H20" s="11">
        <v>12</v>
      </c>
      <c r="I20" s="1" t="s">
        <v>98</v>
      </c>
      <c r="J20" s="1" t="s">
        <v>98</v>
      </c>
      <c r="K20" s="1" t="s">
        <v>98</v>
      </c>
      <c r="L20" s="3">
        <v>7.25</v>
      </c>
      <c r="M20" s="11">
        <v>7.25</v>
      </c>
      <c r="N20" s="11" t="s">
        <v>98</v>
      </c>
      <c r="O20" s="1" t="s">
        <v>98</v>
      </c>
      <c r="P20" s="1" t="s">
        <v>98</v>
      </c>
      <c r="Q20" s="14">
        <v>0.745</v>
      </c>
      <c r="R20" s="11">
        <v>0.75</v>
      </c>
      <c r="S20" s="13">
        <v>0.375</v>
      </c>
      <c r="T20" s="14">
        <v>0.87</v>
      </c>
      <c r="U20" s="13">
        <v>0.875</v>
      </c>
      <c r="V20" s="1" t="s">
        <v>98</v>
      </c>
      <c r="W20" s="1" t="s">
        <v>98</v>
      </c>
      <c r="X20" s="1" t="s">
        <v>98</v>
      </c>
      <c r="Y20" s="3">
        <v>1.75</v>
      </c>
      <c r="Z20" s="13">
        <v>1.75</v>
      </c>
      <c r="AA20" s="13" t="s">
        <v>98</v>
      </c>
      <c r="AB20" s="1" t="s">
        <v>98</v>
      </c>
      <c r="AC20" s="3">
        <v>3.84</v>
      </c>
      <c r="AD20" s="1" t="s">
        <v>98</v>
      </c>
      <c r="AE20" s="1" t="s">
        <v>98</v>
      </c>
      <c r="AF20" s="3">
        <v>2.16</v>
      </c>
      <c r="AG20" s="3">
        <v>4.17</v>
      </c>
      <c r="AH20" s="1" t="s">
        <v>98</v>
      </c>
      <c r="AI20" s="1" t="s">
        <v>98</v>
      </c>
      <c r="AJ20" s="1" t="s">
        <v>98</v>
      </c>
      <c r="AK20" s="1" t="s">
        <v>98</v>
      </c>
      <c r="AL20" s="2">
        <v>16.100000000000001</v>
      </c>
      <c r="AM20" s="1">
        <v>215</v>
      </c>
      <c r="AN20" s="2">
        <v>47.5</v>
      </c>
      <c r="AO20" s="2">
        <v>26.3</v>
      </c>
      <c r="AP20" s="3">
        <v>3.83</v>
      </c>
      <c r="AQ20" s="2">
        <v>23.7</v>
      </c>
      <c r="AR20" s="2">
        <v>12</v>
      </c>
      <c r="AS20" s="3">
        <v>6.55</v>
      </c>
      <c r="AT20" s="3">
        <v>1.27</v>
      </c>
      <c r="AU20" s="1" t="s">
        <v>98</v>
      </c>
      <c r="AV20" s="1" t="s">
        <v>98</v>
      </c>
      <c r="AW20" s="1" t="s">
        <v>98</v>
      </c>
      <c r="AX20" s="3">
        <v>3.76</v>
      </c>
      <c r="AY20" s="2">
        <v>19.5</v>
      </c>
      <c r="AZ20" s="1" t="s">
        <v>98</v>
      </c>
      <c r="BA20" s="1" t="s">
        <v>98</v>
      </c>
      <c r="BB20" s="1" t="s">
        <v>98</v>
      </c>
      <c r="BC20" s="1" t="s">
        <v>98</v>
      </c>
      <c r="BD20" s="1" t="s">
        <v>98</v>
      </c>
      <c r="BE20" s="1" t="s">
        <v>98</v>
      </c>
      <c r="BF20" s="1" t="s">
        <v>98</v>
      </c>
      <c r="BG20" s="3">
        <v>5.28</v>
      </c>
      <c r="BH20" s="14">
        <v>0.58399999999999996</v>
      </c>
      <c r="BI20" s="1" t="s">
        <v>98</v>
      </c>
      <c r="BJ20" s="4" t="s">
        <v>98</v>
      </c>
      <c r="BK20" s="4" t="s">
        <v>98</v>
      </c>
      <c r="BL20" s="4" t="s">
        <v>98</v>
      </c>
      <c r="BM20" s="4" t="s">
        <v>98</v>
      </c>
      <c r="BN20" s="4" t="s">
        <v>98</v>
      </c>
      <c r="BO20" s="4" t="s">
        <v>98</v>
      </c>
      <c r="BP20" s="4" t="s">
        <v>98</v>
      </c>
      <c r="BQ20" s="4" t="s">
        <v>98</v>
      </c>
      <c r="BR20" s="4" t="s">
        <v>98</v>
      </c>
      <c r="BS20" s="4" t="s">
        <v>98</v>
      </c>
      <c r="BT20" s="4" t="s">
        <v>98</v>
      </c>
      <c r="BU20" s="4" t="s">
        <v>98</v>
      </c>
      <c r="BV20" s="4" t="s">
        <v>98</v>
      </c>
      <c r="BW20" s="35" t="s">
        <v>98</v>
      </c>
      <c r="BX20" s="35" t="s">
        <v>98</v>
      </c>
      <c r="BY20" s="1" t="s">
        <v>98</v>
      </c>
      <c r="BZ20" s="1" t="s">
        <v>98</v>
      </c>
      <c r="CA20" s="1" t="s">
        <v>98</v>
      </c>
      <c r="CB20" s="1" t="s">
        <v>98</v>
      </c>
      <c r="CC20" s="1" t="s">
        <v>98</v>
      </c>
      <c r="CD20" s="1" t="s">
        <v>98</v>
      </c>
      <c r="CE20" s="11">
        <v>4</v>
      </c>
      <c r="CF20" s="1" t="s">
        <v>98</v>
      </c>
      <c r="CG20" s="4">
        <f>Beams!$B$11/F20</f>
        <v>764.62585034013614</v>
      </c>
      <c r="CH20" s="4">
        <f>Beams!$B$9/AO20</f>
        <v>427.37642585551328</v>
      </c>
      <c r="CI20" s="4">
        <f>Beams!$C$9/AS20</f>
        <v>1716.030534351145</v>
      </c>
      <c r="CJ20" s="4">
        <f>1.5*Beams!$B$8/(L20*T20)</f>
        <v>2673.0083234244944</v>
      </c>
      <c r="CK20" s="45">
        <f xml:space="preserve"> 1.5*Beams!$C$8/((G20-T20)*Q20)</f>
        <v>2033.3218763002224</v>
      </c>
      <c r="CL20" s="4">
        <f>Beams!$B$12*T20/AX20</f>
        <v>2600.744680851064</v>
      </c>
      <c r="CM20" s="4">
        <f>Beams!$B$12*Q20/AX20</f>
        <v>2227.0744680851062</v>
      </c>
      <c r="CN20" s="4">
        <f t="shared" si="0"/>
        <v>7084.0097404952703</v>
      </c>
      <c r="CO20" s="4">
        <f t="shared" si="1"/>
        <v>5978.2464355636539</v>
      </c>
      <c r="CP20" s="4"/>
      <c r="CQ20" s="3">
        <f>MIN(Beams!$B$21:$B$22)/MAX(CN20:CP20)-1</f>
        <v>1.8232598108485552</v>
      </c>
    </row>
    <row r="21" spans="1:95" x14ac:dyDescent="0.55000000000000004">
      <c r="A21" s="1" t="s">
        <v>985</v>
      </c>
      <c r="B21" s="1" t="s">
        <v>989</v>
      </c>
      <c r="C21" s="1" t="s">
        <v>989</v>
      </c>
      <c r="D21" s="1" t="s">
        <v>98</v>
      </c>
      <c r="E21" s="2">
        <v>45</v>
      </c>
      <c r="F21" s="2">
        <v>13.2</v>
      </c>
      <c r="G21" s="2">
        <v>12</v>
      </c>
      <c r="H21" s="11">
        <v>12</v>
      </c>
      <c r="I21" s="1" t="s">
        <v>98</v>
      </c>
      <c r="J21" s="1" t="s">
        <v>98</v>
      </c>
      <c r="K21" s="1" t="s">
        <v>98</v>
      </c>
      <c r="L21" s="3">
        <v>7.13</v>
      </c>
      <c r="M21" s="11">
        <v>7.125</v>
      </c>
      <c r="N21" s="11" t="s">
        <v>98</v>
      </c>
      <c r="O21" s="1" t="s">
        <v>98</v>
      </c>
      <c r="P21" s="1" t="s">
        <v>98</v>
      </c>
      <c r="Q21" s="14">
        <v>0.625</v>
      </c>
      <c r="R21" s="11">
        <v>0.625</v>
      </c>
      <c r="S21" s="13">
        <v>0.3125</v>
      </c>
      <c r="T21" s="14">
        <v>0.87</v>
      </c>
      <c r="U21" s="13">
        <v>0.875</v>
      </c>
      <c r="V21" s="1" t="s">
        <v>98</v>
      </c>
      <c r="W21" s="1" t="s">
        <v>98</v>
      </c>
      <c r="X21" s="1" t="s">
        <v>98</v>
      </c>
      <c r="Y21" s="3">
        <v>1.75</v>
      </c>
      <c r="Z21" s="13">
        <v>1.75</v>
      </c>
      <c r="AA21" s="13" t="s">
        <v>98</v>
      </c>
      <c r="AB21" s="1" t="s">
        <v>98</v>
      </c>
      <c r="AC21" s="3">
        <v>3.6</v>
      </c>
      <c r="AD21" s="1" t="s">
        <v>98</v>
      </c>
      <c r="AE21" s="1" t="s">
        <v>98</v>
      </c>
      <c r="AF21" s="3">
        <v>1.42</v>
      </c>
      <c r="AG21" s="3">
        <v>4.0999999999999996</v>
      </c>
      <c r="AH21" s="1" t="s">
        <v>98</v>
      </c>
      <c r="AI21" s="1" t="s">
        <v>98</v>
      </c>
      <c r="AJ21" s="1" t="s">
        <v>98</v>
      </c>
      <c r="AK21" s="1" t="s">
        <v>98</v>
      </c>
      <c r="AL21" s="2">
        <v>19.2</v>
      </c>
      <c r="AM21" s="1">
        <v>190</v>
      </c>
      <c r="AN21" s="2">
        <v>41.1</v>
      </c>
      <c r="AO21" s="2">
        <v>22.6</v>
      </c>
      <c r="AP21" s="3">
        <v>3.79</v>
      </c>
      <c r="AQ21" s="2">
        <v>22.3</v>
      </c>
      <c r="AR21" s="2">
        <v>11.2</v>
      </c>
      <c r="AS21" s="3">
        <v>6.27</v>
      </c>
      <c r="AT21" s="3">
        <v>1.3</v>
      </c>
      <c r="AU21" s="1" t="s">
        <v>98</v>
      </c>
      <c r="AV21" s="1" t="s">
        <v>98</v>
      </c>
      <c r="AW21" s="1" t="s">
        <v>98</v>
      </c>
      <c r="AX21" s="3">
        <v>3.01</v>
      </c>
      <c r="AY21" s="2">
        <v>12.1</v>
      </c>
      <c r="AZ21" s="1" t="s">
        <v>98</v>
      </c>
      <c r="BA21" s="1" t="s">
        <v>98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98</v>
      </c>
      <c r="BG21" s="3">
        <v>5.1100000000000003</v>
      </c>
      <c r="BH21" s="14">
        <v>0.61499999999999999</v>
      </c>
      <c r="BI21" s="1" t="s">
        <v>98</v>
      </c>
      <c r="BJ21" s="4" t="s">
        <v>98</v>
      </c>
      <c r="BK21" s="4" t="s">
        <v>98</v>
      </c>
      <c r="BL21" s="4" t="s">
        <v>98</v>
      </c>
      <c r="BM21" s="4" t="s">
        <v>98</v>
      </c>
      <c r="BN21" s="4" t="s">
        <v>98</v>
      </c>
      <c r="BO21" s="4" t="s">
        <v>98</v>
      </c>
      <c r="BP21" s="4" t="s">
        <v>98</v>
      </c>
      <c r="BQ21" s="4" t="s">
        <v>98</v>
      </c>
      <c r="BR21" s="4" t="s">
        <v>98</v>
      </c>
      <c r="BS21" s="4" t="s">
        <v>98</v>
      </c>
      <c r="BT21" s="4" t="s">
        <v>98</v>
      </c>
      <c r="BU21" s="4" t="s">
        <v>98</v>
      </c>
      <c r="BV21" s="4" t="s">
        <v>98</v>
      </c>
      <c r="BW21" s="35" t="s">
        <v>98</v>
      </c>
      <c r="BX21" s="35" t="s">
        <v>98</v>
      </c>
      <c r="BY21" s="1" t="s">
        <v>98</v>
      </c>
      <c r="BZ21" s="1" t="s">
        <v>98</v>
      </c>
      <c r="CA21" s="1" t="s">
        <v>98</v>
      </c>
      <c r="CB21" s="1" t="s">
        <v>98</v>
      </c>
      <c r="CC21" s="1" t="s">
        <v>98</v>
      </c>
      <c r="CD21" s="1" t="s">
        <v>98</v>
      </c>
      <c r="CE21" s="11">
        <v>4</v>
      </c>
      <c r="CF21" s="1" t="s">
        <v>98</v>
      </c>
      <c r="CG21" s="4">
        <f>Beams!$B$11/F21</f>
        <v>851.51515151515162</v>
      </c>
      <c r="CH21" s="4">
        <f>Beams!$B$9/AO21</f>
        <v>497.3451327433628</v>
      </c>
      <c r="CI21" s="4">
        <f>Beams!$C$9/AS21</f>
        <v>1792.6634768740032</v>
      </c>
      <c r="CJ21" s="4">
        <f>1.5*Beams!$B$8/(L21*T21)</f>
        <v>2717.9958407892827</v>
      </c>
      <c r="CK21" s="45">
        <f xml:space="preserve"> 1.5*Beams!$C$8/((G21-T21)*Q21)</f>
        <v>2423.7196765498652</v>
      </c>
      <c r="CL21" s="4">
        <f>Beams!$B$12*T21/AX21</f>
        <v>3248.7707641196012</v>
      </c>
      <c r="CM21" s="4">
        <f>Beams!$B$12*Q21/AX21</f>
        <v>2333.8870431893688</v>
      </c>
      <c r="CN21" s="4">
        <f t="shared" si="0"/>
        <v>7980.9279001127734</v>
      </c>
      <c r="CO21" s="4">
        <f t="shared" si="1"/>
        <v>6620.6879509871778</v>
      </c>
      <c r="CP21" s="4"/>
      <c r="CQ21" s="3">
        <f>MIN(Beams!$B$21:$B$22)/MAX(CN21:CP21)-1</f>
        <v>1.5059742739584694</v>
      </c>
    </row>
    <row r="22" spans="1:95" x14ac:dyDescent="0.55000000000000004">
      <c r="A22" s="1" t="s">
        <v>985</v>
      </c>
      <c r="B22" s="1" t="s">
        <v>990</v>
      </c>
      <c r="C22" s="1" t="s">
        <v>990</v>
      </c>
      <c r="D22" s="1" t="s">
        <v>98</v>
      </c>
      <c r="E22" s="2">
        <v>40</v>
      </c>
      <c r="F22" s="2">
        <v>11.7</v>
      </c>
      <c r="G22" s="2">
        <v>12</v>
      </c>
      <c r="H22" s="11">
        <v>12</v>
      </c>
      <c r="I22" s="1" t="s">
        <v>98</v>
      </c>
      <c r="J22" s="1" t="s">
        <v>98</v>
      </c>
      <c r="K22" s="1" t="s">
        <v>98</v>
      </c>
      <c r="L22" s="3">
        <v>7</v>
      </c>
      <c r="M22" s="11">
        <v>7</v>
      </c>
      <c r="N22" s="11" t="s">
        <v>98</v>
      </c>
      <c r="O22" s="1" t="s">
        <v>98</v>
      </c>
      <c r="P22" s="1" t="s">
        <v>98</v>
      </c>
      <c r="Q22" s="14">
        <v>0.5</v>
      </c>
      <c r="R22" s="11">
        <v>0.5</v>
      </c>
      <c r="S22" s="13">
        <v>0.25</v>
      </c>
      <c r="T22" s="14">
        <v>0.87</v>
      </c>
      <c r="U22" s="13">
        <v>0.875</v>
      </c>
      <c r="V22" s="1" t="s">
        <v>98</v>
      </c>
      <c r="W22" s="1" t="s">
        <v>98</v>
      </c>
      <c r="X22" s="1" t="s">
        <v>98</v>
      </c>
      <c r="Y22" s="3">
        <v>1.75</v>
      </c>
      <c r="Z22" s="13">
        <v>1.75</v>
      </c>
      <c r="AA22" s="13" t="s">
        <v>98</v>
      </c>
      <c r="AB22" s="1" t="s">
        <v>98</v>
      </c>
      <c r="AC22" s="3">
        <v>3.3</v>
      </c>
      <c r="AD22" s="1" t="s">
        <v>98</v>
      </c>
      <c r="AE22" s="1" t="s">
        <v>98</v>
      </c>
      <c r="AF22" s="14">
        <v>0.90900000000000003</v>
      </c>
      <c r="AG22" s="3">
        <v>4.0199999999999996</v>
      </c>
      <c r="AH22" s="1" t="s">
        <v>98</v>
      </c>
      <c r="AI22" s="1" t="s">
        <v>98</v>
      </c>
      <c r="AJ22" s="1" t="s">
        <v>98</v>
      </c>
      <c r="AK22" s="1" t="s">
        <v>98</v>
      </c>
      <c r="AL22" s="2">
        <v>24</v>
      </c>
      <c r="AM22" s="1">
        <v>162</v>
      </c>
      <c r="AN22" s="2">
        <v>33.6</v>
      </c>
      <c r="AO22" s="2">
        <v>18.600000000000001</v>
      </c>
      <c r="AP22" s="3">
        <v>3.72</v>
      </c>
      <c r="AQ22" s="2">
        <v>21</v>
      </c>
      <c r="AR22" s="2">
        <v>10.4</v>
      </c>
      <c r="AS22" s="3">
        <v>6</v>
      </c>
      <c r="AT22" s="3">
        <v>1.34</v>
      </c>
      <c r="AU22" s="1" t="s">
        <v>98</v>
      </c>
      <c r="AV22" s="1" t="s">
        <v>98</v>
      </c>
      <c r="AW22" s="1" t="s">
        <v>98</v>
      </c>
      <c r="AX22" s="3">
        <v>2.44</v>
      </c>
      <c r="AY22" s="3">
        <v>6.94</v>
      </c>
      <c r="AZ22" s="1" t="s">
        <v>98</v>
      </c>
      <c r="BA22" s="1" t="s">
        <v>98</v>
      </c>
      <c r="BB22" s="1" t="s">
        <v>98</v>
      </c>
      <c r="BC22" s="1" t="s">
        <v>98</v>
      </c>
      <c r="BD22" s="1" t="s">
        <v>98</v>
      </c>
      <c r="BE22" s="1" t="s">
        <v>98</v>
      </c>
      <c r="BF22" s="1" t="s">
        <v>98</v>
      </c>
      <c r="BG22" s="3">
        <v>4.88</v>
      </c>
      <c r="BH22" s="14">
        <v>0.65600000000000003</v>
      </c>
      <c r="BI22" s="1" t="s">
        <v>98</v>
      </c>
      <c r="BJ22" s="4" t="s">
        <v>98</v>
      </c>
      <c r="BK22" s="4" t="s">
        <v>98</v>
      </c>
      <c r="BL22" s="4" t="s">
        <v>98</v>
      </c>
      <c r="BM22" s="4" t="s">
        <v>98</v>
      </c>
      <c r="BN22" s="4" t="s">
        <v>98</v>
      </c>
      <c r="BO22" s="4" t="s">
        <v>98</v>
      </c>
      <c r="BP22" s="4" t="s">
        <v>98</v>
      </c>
      <c r="BQ22" s="4" t="s">
        <v>98</v>
      </c>
      <c r="BR22" s="4" t="s">
        <v>98</v>
      </c>
      <c r="BS22" s="4" t="s">
        <v>98</v>
      </c>
      <c r="BT22" s="4" t="s">
        <v>98</v>
      </c>
      <c r="BU22" s="4" t="s">
        <v>98</v>
      </c>
      <c r="BV22" s="4" t="s">
        <v>98</v>
      </c>
      <c r="BW22" s="35" t="s">
        <v>98</v>
      </c>
      <c r="BX22" s="35" t="s">
        <v>98</v>
      </c>
      <c r="BY22" s="1" t="s">
        <v>98</v>
      </c>
      <c r="BZ22" s="1" t="s">
        <v>98</v>
      </c>
      <c r="CA22" s="1" t="s">
        <v>98</v>
      </c>
      <c r="CB22" s="1" t="s">
        <v>98</v>
      </c>
      <c r="CC22" s="1" t="s">
        <v>98</v>
      </c>
      <c r="CD22" s="1" t="s">
        <v>98</v>
      </c>
      <c r="CE22" s="11">
        <v>4</v>
      </c>
      <c r="CF22" s="1" t="s">
        <v>98</v>
      </c>
      <c r="CG22" s="4">
        <f>Beams!$B$11/F22</f>
        <v>960.68376068376074</v>
      </c>
      <c r="CH22" s="4">
        <f>Beams!$B$9/AO22</f>
        <v>604.30107526881716</v>
      </c>
      <c r="CI22" s="4">
        <f>Beams!$C$9/AS22</f>
        <v>1873.3333333333333</v>
      </c>
      <c r="CJ22" s="4">
        <f>1.5*Beams!$B$8/(L22*T22)</f>
        <v>2768.4729064039411</v>
      </c>
      <c r="CK22" s="45">
        <f xml:space="preserve"> 1.5*Beams!$C$8/((G22-T22)*Q22)</f>
        <v>3029.6495956873314</v>
      </c>
      <c r="CL22" s="4">
        <f>Beams!$B$12*T22/AX22</f>
        <v>4007.7049180327867</v>
      </c>
      <c r="CM22" s="4">
        <f>Beams!$B$12*Q22/AX22</f>
        <v>2303.2786885245901</v>
      </c>
      <c r="CN22" s="4">
        <f t="shared" si="0"/>
        <v>9110.4585320274746</v>
      </c>
      <c r="CO22" s="4">
        <f t="shared" si="1"/>
        <v>7434.6244022291748</v>
      </c>
      <c r="CP22" s="4"/>
      <c r="CQ22" s="3">
        <f>MIN(Beams!$B$21:$B$22)/MAX(CN22:CP22)-1</f>
        <v>1.1952791870673414</v>
      </c>
    </row>
    <row r="23" spans="1:95" x14ac:dyDescent="0.55000000000000004">
      <c r="A23" s="1" t="s">
        <v>985</v>
      </c>
      <c r="B23" s="1" t="s">
        <v>991</v>
      </c>
      <c r="C23" s="1" t="s">
        <v>991</v>
      </c>
      <c r="D23" s="1" t="s">
        <v>98</v>
      </c>
      <c r="E23" s="2">
        <v>48</v>
      </c>
      <c r="F23" s="2">
        <v>14.1</v>
      </c>
      <c r="G23" s="2">
        <v>10.199999999999999</v>
      </c>
      <c r="H23" s="11">
        <v>10.125</v>
      </c>
      <c r="I23" s="1" t="s">
        <v>98</v>
      </c>
      <c r="J23" s="1" t="s">
        <v>98</v>
      </c>
      <c r="K23" s="1" t="s">
        <v>98</v>
      </c>
      <c r="L23" s="3">
        <v>7.2</v>
      </c>
      <c r="M23" s="11">
        <v>7.25</v>
      </c>
      <c r="N23" s="11" t="s">
        <v>98</v>
      </c>
      <c r="O23" s="1" t="s">
        <v>98</v>
      </c>
      <c r="P23" s="1" t="s">
        <v>98</v>
      </c>
      <c r="Q23" s="14">
        <v>0.8</v>
      </c>
      <c r="R23" s="11">
        <v>0.8125</v>
      </c>
      <c r="S23" s="13">
        <v>0.4375</v>
      </c>
      <c r="T23" s="14">
        <v>0.92</v>
      </c>
      <c r="U23" s="13">
        <v>0.9375</v>
      </c>
      <c r="V23" s="1" t="s">
        <v>98</v>
      </c>
      <c r="W23" s="1" t="s">
        <v>98</v>
      </c>
      <c r="X23" s="1" t="s">
        <v>98</v>
      </c>
      <c r="Y23" s="3">
        <v>1.75</v>
      </c>
      <c r="Z23" s="13">
        <v>1.75</v>
      </c>
      <c r="AA23" s="13" t="s">
        <v>98</v>
      </c>
      <c r="AB23" s="1" t="s">
        <v>98</v>
      </c>
      <c r="AC23" s="3">
        <v>3.13</v>
      </c>
      <c r="AD23" s="1" t="s">
        <v>98</v>
      </c>
      <c r="AE23" s="1" t="s">
        <v>98</v>
      </c>
      <c r="AF23" s="3">
        <v>1.35</v>
      </c>
      <c r="AG23" s="3">
        <v>3.91</v>
      </c>
      <c r="AH23" s="1" t="s">
        <v>98</v>
      </c>
      <c r="AI23" s="1" t="s">
        <v>98</v>
      </c>
      <c r="AJ23" s="1" t="s">
        <v>98</v>
      </c>
      <c r="AK23" s="1" t="s">
        <v>98</v>
      </c>
      <c r="AL23" s="2">
        <v>12.7</v>
      </c>
      <c r="AM23" s="1">
        <v>143</v>
      </c>
      <c r="AN23" s="2">
        <v>36.9</v>
      </c>
      <c r="AO23" s="2">
        <v>20.3</v>
      </c>
      <c r="AP23" s="3">
        <v>3.18</v>
      </c>
      <c r="AQ23" s="2">
        <v>25</v>
      </c>
      <c r="AR23" s="2">
        <v>12.5</v>
      </c>
      <c r="AS23" s="3">
        <v>6.93</v>
      </c>
      <c r="AT23" s="3">
        <v>1.33</v>
      </c>
      <c r="AU23" s="1" t="s">
        <v>98</v>
      </c>
      <c r="AV23" s="1" t="s">
        <v>98</v>
      </c>
      <c r="AW23" s="1" t="s">
        <v>98</v>
      </c>
      <c r="AX23" s="3">
        <v>4.16</v>
      </c>
      <c r="AY23" s="2">
        <v>15</v>
      </c>
      <c r="AZ23" s="1" t="s">
        <v>98</v>
      </c>
      <c r="BA23" s="1" t="s">
        <v>98</v>
      </c>
      <c r="BB23" s="1" t="s">
        <v>98</v>
      </c>
      <c r="BC23" s="1" t="s">
        <v>98</v>
      </c>
      <c r="BD23" s="1" t="s">
        <v>98</v>
      </c>
      <c r="BE23" s="1" t="s">
        <v>98</v>
      </c>
      <c r="BF23" s="1" t="s">
        <v>98</v>
      </c>
      <c r="BG23" s="3">
        <v>4.3600000000000003</v>
      </c>
      <c r="BH23" s="14">
        <v>0.625</v>
      </c>
      <c r="BI23" s="1" t="s">
        <v>98</v>
      </c>
      <c r="BJ23" s="4" t="s">
        <v>98</v>
      </c>
      <c r="BK23" s="4" t="s">
        <v>98</v>
      </c>
      <c r="BL23" s="4" t="s">
        <v>98</v>
      </c>
      <c r="BM23" s="4" t="s">
        <v>98</v>
      </c>
      <c r="BN23" s="4" t="s">
        <v>98</v>
      </c>
      <c r="BO23" s="4" t="s">
        <v>98</v>
      </c>
      <c r="BP23" s="4" t="s">
        <v>98</v>
      </c>
      <c r="BQ23" s="4" t="s">
        <v>98</v>
      </c>
      <c r="BR23" s="4" t="s">
        <v>98</v>
      </c>
      <c r="BS23" s="4" t="s">
        <v>98</v>
      </c>
      <c r="BT23" s="4" t="s">
        <v>98</v>
      </c>
      <c r="BU23" s="4" t="s">
        <v>98</v>
      </c>
      <c r="BV23" s="4" t="s">
        <v>98</v>
      </c>
      <c r="BW23" s="35" t="s">
        <v>98</v>
      </c>
      <c r="BX23" s="35" t="s">
        <v>98</v>
      </c>
      <c r="BY23" s="1" t="s">
        <v>98</v>
      </c>
      <c r="BZ23" s="1" t="s">
        <v>98</v>
      </c>
      <c r="CA23" s="1" t="s">
        <v>98</v>
      </c>
      <c r="CB23" s="1" t="s">
        <v>98</v>
      </c>
      <c r="CC23" s="1" t="s">
        <v>98</v>
      </c>
      <c r="CD23" s="1" t="s">
        <v>98</v>
      </c>
      <c r="CE23" s="11">
        <v>4</v>
      </c>
      <c r="CF23" s="1" t="s">
        <v>98</v>
      </c>
      <c r="CG23" s="4">
        <f>Beams!$B$11/F23</f>
        <v>797.16312056737593</v>
      </c>
      <c r="CH23" s="4">
        <f>Beams!$B$9/AO23</f>
        <v>553.69458128078816</v>
      </c>
      <c r="CI23" s="4">
        <f>Beams!$C$9/AS23</f>
        <v>1621.9336219336219</v>
      </c>
      <c r="CJ23" s="4">
        <f>1.5*Beams!$B$8/(L23*T23)</f>
        <v>2545.2898550724635</v>
      </c>
      <c r="CK23" s="45">
        <f xml:space="preserve"> 1.5*Beams!$C$8/((G23-T23)*Q23)</f>
        <v>2271.0129310344828</v>
      </c>
      <c r="CL23" s="4">
        <f>Beams!$B$12*T23/AX23</f>
        <v>2485.7692307692309</v>
      </c>
      <c r="CM23" s="4">
        <f>Beams!$B$12*Q23/AX23</f>
        <v>2161.5384615384614</v>
      </c>
      <c r="CN23" s="4">
        <f t="shared" si="0"/>
        <v>6841.7933029048636</v>
      </c>
      <c r="CO23" s="4">
        <f t="shared" si="1"/>
        <v>6190.8588269851489</v>
      </c>
      <c r="CP23" s="4"/>
      <c r="CQ23" s="3">
        <f>MIN(Beams!$B$21:$B$22)/MAX(CN23:CP23)-1</f>
        <v>1.9232102044808155</v>
      </c>
    </row>
    <row r="24" spans="1:95" x14ac:dyDescent="0.55000000000000004">
      <c r="A24" s="1" t="s">
        <v>985</v>
      </c>
      <c r="B24" s="1" t="s">
        <v>992</v>
      </c>
      <c r="C24" s="1" t="s">
        <v>992</v>
      </c>
      <c r="D24" s="1" t="s">
        <v>98</v>
      </c>
      <c r="E24" s="2">
        <v>43</v>
      </c>
      <c r="F24" s="2">
        <v>12.7</v>
      </c>
      <c r="G24" s="2">
        <v>10.199999999999999</v>
      </c>
      <c r="H24" s="11">
        <v>10.125</v>
      </c>
      <c r="I24" s="1" t="s">
        <v>98</v>
      </c>
      <c r="J24" s="1" t="s">
        <v>98</v>
      </c>
      <c r="K24" s="1" t="s">
        <v>98</v>
      </c>
      <c r="L24" s="3">
        <v>7.06</v>
      </c>
      <c r="M24" s="11">
        <v>7</v>
      </c>
      <c r="N24" s="11" t="s">
        <v>98</v>
      </c>
      <c r="O24" s="1" t="s">
        <v>98</v>
      </c>
      <c r="P24" s="1" t="s">
        <v>98</v>
      </c>
      <c r="Q24" s="14">
        <v>0.66</v>
      </c>
      <c r="R24" s="11">
        <v>0.6875</v>
      </c>
      <c r="S24" s="13">
        <v>0.375</v>
      </c>
      <c r="T24" s="14">
        <v>0.92</v>
      </c>
      <c r="U24" s="13">
        <v>0.9375</v>
      </c>
      <c r="V24" s="1" t="s">
        <v>98</v>
      </c>
      <c r="W24" s="1" t="s">
        <v>98</v>
      </c>
      <c r="X24" s="1" t="s">
        <v>98</v>
      </c>
      <c r="Y24" s="3">
        <v>1.75</v>
      </c>
      <c r="Z24" s="13">
        <v>1.75</v>
      </c>
      <c r="AA24" s="13" t="s">
        <v>98</v>
      </c>
      <c r="AB24" s="1" t="s">
        <v>98</v>
      </c>
      <c r="AC24" s="3">
        <v>2.91</v>
      </c>
      <c r="AD24" s="1" t="s">
        <v>98</v>
      </c>
      <c r="AE24" s="1" t="s">
        <v>98</v>
      </c>
      <c r="AF24" s="14">
        <v>0.97199999999999998</v>
      </c>
      <c r="AG24" s="3">
        <v>3.84</v>
      </c>
      <c r="AH24" s="1" t="s">
        <v>98</v>
      </c>
      <c r="AI24" s="1" t="s">
        <v>98</v>
      </c>
      <c r="AJ24" s="1" t="s">
        <v>98</v>
      </c>
      <c r="AK24" s="1" t="s">
        <v>98</v>
      </c>
      <c r="AL24" s="2">
        <v>15.4</v>
      </c>
      <c r="AM24" s="1">
        <v>124</v>
      </c>
      <c r="AN24" s="2">
        <v>31.1</v>
      </c>
      <c r="AO24" s="2">
        <v>17.2</v>
      </c>
      <c r="AP24" s="3">
        <v>3.13</v>
      </c>
      <c r="AQ24" s="2">
        <v>23.3</v>
      </c>
      <c r="AR24" s="2">
        <v>11.6</v>
      </c>
      <c r="AS24" s="3">
        <v>6.59</v>
      </c>
      <c r="AT24" s="3">
        <v>1.36</v>
      </c>
      <c r="AU24" s="1" t="s">
        <v>98</v>
      </c>
      <c r="AV24" s="1" t="s">
        <v>98</v>
      </c>
      <c r="AW24" s="1" t="s">
        <v>98</v>
      </c>
      <c r="AX24" s="3">
        <v>3.3</v>
      </c>
      <c r="AY24" s="3">
        <v>9.17</v>
      </c>
      <c r="AZ24" s="1" t="s">
        <v>98</v>
      </c>
      <c r="BA24" s="1" t="s">
        <v>98</v>
      </c>
      <c r="BB24" s="1" t="s">
        <v>98</v>
      </c>
      <c r="BC24" s="1" t="s">
        <v>98</v>
      </c>
      <c r="BD24" s="1" t="s">
        <v>98</v>
      </c>
      <c r="BE24" s="1" t="s">
        <v>98</v>
      </c>
      <c r="BF24" s="1" t="s">
        <v>98</v>
      </c>
      <c r="BG24" s="3">
        <v>4.21</v>
      </c>
      <c r="BH24" s="14">
        <v>0.65900000000000003</v>
      </c>
      <c r="BI24" s="1" t="s">
        <v>98</v>
      </c>
      <c r="BJ24" s="4" t="s">
        <v>98</v>
      </c>
      <c r="BK24" s="4" t="s">
        <v>98</v>
      </c>
      <c r="BL24" s="4" t="s">
        <v>98</v>
      </c>
      <c r="BM24" s="4" t="s">
        <v>98</v>
      </c>
      <c r="BN24" s="4" t="s">
        <v>98</v>
      </c>
      <c r="BO24" s="4" t="s">
        <v>98</v>
      </c>
      <c r="BP24" s="4" t="s">
        <v>98</v>
      </c>
      <c r="BQ24" s="4" t="s">
        <v>98</v>
      </c>
      <c r="BR24" s="4" t="s">
        <v>98</v>
      </c>
      <c r="BS24" s="4" t="s">
        <v>98</v>
      </c>
      <c r="BT24" s="4" t="s">
        <v>98</v>
      </c>
      <c r="BU24" s="4" t="s">
        <v>98</v>
      </c>
      <c r="BV24" s="4" t="s">
        <v>98</v>
      </c>
      <c r="BW24" s="35" t="s">
        <v>98</v>
      </c>
      <c r="BX24" s="35" t="s">
        <v>98</v>
      </c>
      <c r="BY24" s="1" t="s">
        <v>98</v>
      </c>
      <c r="BZ24" s="1" t="s">
        <v>98</v>
      </c>
      <c r="CA24" s="1" t="s">
        <v>98</v>
      </c>
      <c r="CB24" s="1" t="s">
        <v>98</v>
      </c>
      <c r="CC24" s="1" t="s">
        <v>98</v>
      </c>
      <c r="CD24" s="1" t="s">
        <v>98</v>
      </c>
      <c r="CE24" s="11">
        <v>4</v>
      </c>
      <c r="CF24" s="1" t="s">
        <v>98</v>
      </c>
      <c r="CG24" s="4">
        <f>Beams!$B$11/F24</f>
        <v>885.03937007874026</v>
      </c>
      <c r="CH24" s="4">
        <f>Beams!$B$9/AO24</f>
        <v>653.48837209302326</v>
      </c>
      <c r="CI24" s="4">
        <f>Beams!$C$9/AS24</f>
        <v>1705.6145675265554</v>
      </c>
      <c r="CJ24" s="4">
        <f>1.5*Beams!$B$8/(L24*T24)</f>
        <v>2595.7630250030793</v>
      </c>
      <c r="CK24" s="45">
        <f xml:space="preserve"> 1.5*Beams!$C$8/((G24-T24)*Q24)</f>
        <v>2752.7429467084639</v>
      </c>
      <c r="CL24" s="4">
        <f>Beams!$B$12*T24/AX24</f>
        <v>3133.575757575758</v>
      </c>
      <c r="CM24" s="4">
        <f>Beams!$B$12*Q24/AX24</f>
        <v>2248.0000000000005</v>
      </c>
      <c r="CN24" s="4">
        <f t="shared" si="0"/>
        <v>7758.6279364906786</v>
      </c>
      <c r="CO24" s="4">
        <f t="shared" si="1"/>
        <v>6958.2866078894986</v>
      </c>
      <c r="CP24" s="4"/>
      <c r="CQ24" s="3">
        <f>MIN(Beams!$B$21:$B$22)/MAX(CN24:CP24)-1</f>
        <v>1.5777753700412966</v>
      </c>
    </row>
    <row r="25" spans="1:95" x14ac:dyDescent="0.55000000000000004">
      <c r="A25" s="1" t="s">
        <v>985</v>
      </c>
      <c r="B25" s="1" t="s">
        <v>993</v>
      </c>
      <c r="C25" s="1" t="s">
        <v>993</v>
      </c>
      <c r="D25" s="1" t="s">
        <v>98</v>
      </c>
      <c r="E25" s="2">
        <v>37.5</v>
      </c>
      <c r="F25" s="2">
        <v>11</v>
      </c>
      <c r="G25" s="2">
        <v>10</v>
      </c>
      <c r="H25" s="11">
        <v>10</v>
      </c>
      <c r="I25" s="1" t="s">
        <v>98</v>
      </c>
      <c r="J25" s="1" t="s">
        <v>98</v>
      </c>
      <c r="K25" s="1" t="s">
        <v>98</v>
      </c>
      <c r="L25" s="3">
        <v>6.39</v>
      </c>
      <c r="M25" s="11">
        <v>6.375</v>
      </c>
      <c r="N25" s="11" t="s">
        <v>98</v>
      </c>
      <c r="O25" s="1" t="s">
        <v>98</v>
      </c>
      <c r="P25" s="1" t="s">
        <v>98</v>
      </c>
      <c r="Q25" s="14">
        <v>0.63500000000000001</v>
      </c>
      <c r="R25" s="11">
        <v>0.625</v>
      </c>
      <c r="S25" s="13">
        <v>0.3125</v>
      </c>
      <c r="T25" s="14">
        <v>0.79500000000000004</v>
      </c>
      <c r="U25" s="13">
        <v>0.8125</v>
      </c>
      <c r="V25" s="1" t="s">
        <v>98</v>
      </c>
      <c r="W25" s="1" t="s">
        <v>98</v>
      </c>
      <c r="X25" s="1" t="s">
        <v>98</v>
      </c>
      <c r="Y25" s="3">
        <v>1.63</v>
      </c>
      <c r="Z25" s="13">
        <v>1.625</v>
      </c>
      <c r="AA25" s="13" t="s">
        <v>98</v>
      </c>
      <c r="AB25" s="1" t="s">
        <v>98</v>
      </c>
      <c r="AC25" s="3">
        <v>3.07</v>
      </c>
      <c r="AD25" s="1" t="s">
        <v>98</v>
      </c>
      <c r="AE25" s="1" t="s">
        <v>98</v>
      </c>
      <c r="AF25" s="3">
        <v>1.34</v>
      </c>
      <c r="AG25" s="3">
        <v>4.0199999999999996</v>
      </c>
      <c r="AH25" s="1" t="s">
        <v>98</v>
      </c>
      <c r="AI25" s="1" t="s">
        <v>98</v>
      </c>
      <c r="AJ25" s="1" t="s">
        <v>98</v>
      </c>
      <c r="AK25" s="1" t="s">
        <v>98</v>
      </c>
      <c r="AL25" s="2">
        <v>15.7</v>
      </c>
      <c r="AM25" s="1">
        <v>109</v>
      </c>
      <c r="AN25" s="2">
        <v>28.6</v>
      </c>
      <c r="AO25" s="2">
        <v>15.8</v>
      </c>
      <c r="AP25" s="3">
        <v>3.15</v>
      </c>
      <c r="AQ25" s="2">
        <v>14.8</v>
      </c>
      <c r="AR25" s="3">
        <v>8.36</v>
      </c>
      <c r="AS25" s="3">
        <v>4.62</v>
      </c>
      <c r="AT25" s="3">
        <v>1.1599999999999999</v>
      </c>
      <c r="AU25" s="1" t="s">
        <v>98</v>
      </c>
      <c r="AV25" s="1" t="s">
        <v>98</v>
      </c>
      <c r="AW25" s="1" t="s">
        <v>98</v>
      </c>
      <c r="AX25" s="3">
        <v>2.2799999999999998</v>
      </c>
      <c r="AY25" s="3">
        <v>7.21</v>
      </c>
      <c r="AZ25" s="1" t="s">
        <v>98</v>
      </c>
      <c r="BA25" s="1" t="s">
        <v>98</v>
      </c>
      <c r="BB25" s="1" t="s">
        <v>98</v>
      </c>
      <c r="BC25" s="1" t="s">
        <v>98</v>
      </c>
      <c r="BD25" s="1" t="s">
        <v>98</v>
      </c>
      <c r="BE25" s="1" t="s">
        <v>98</v>
      </c>
      <c r="BF25" s="1" t="s">
        <v>98</v>
      </c>
      <c r="BG25" s="3">
        <v>4.29</v>
      </c>
      <c r="BH25" s="14">
        <v>0.61299999999999999</v>
      </c>
      <c r="BI25" s="1" t="s">
        <v>98</v>
      </c>
      <c r="BJ25" s="4" t="s">
        <v>98</v>
      </c>
      <c r="BK25" s="4" t="s">
        <v>98</v>
      </c>
      <c r="BL25" s="4" t="s">
        <v>98</v>
      </c>
      <c r="BM25" s="4" t="s">
        <v>98</v>
      </c>
      <c r="BN25" s="4" t="s">
        <v>98</v>
      </c>
      <c r="BO25" s="4" t="s">
        <v>98</v>
      </c>
      <c r="BP25" s="4" t="s">
        <v>98</v>
      </c>
      <c r="BQ25" s="4" t="s">
        <v>98</v>
      </c>
      <c r="BR25" s="4" t="s">
        <v>98</v>
      </c>
      <c r="BS25" s="4" t="s">
        <v>98</v>
      </c>
      <c r="BT25" s="4" t="s">
        <v>98</v>
      </c>
      <c r="BU25" s="4" t="s">
        <v>98</v>
      </c>
      <c r="BV25" s="4" t="s">
        <v>98</v>
      </c>
      <c r="BW25" s="35" t="s">
        <v>98</v>
      </c>
      <c r="BX25" s="35" t="s">
        <v>98</v>
      </c>
      <c r="BY25" s="1" t="s">
        <v>98</v>
      </c>
      <c r="BZ25" s="1" t="s">
        <v>98</v>
      </c>
      <c r="CA25" s="1" t="s">
        <v>98</v>
      </c>
      <c r="CB25" s="1" t="s">
        <v>98</v>
      </c>
      <c r="CC25" s="1" t="s">
        <v>98</v>
      </c>
      <c r="CD25" s="1" t="s">
        <v>98</v>
      </c>
      <c r="CE25" s="11">
        <v>3.5</v>
      </c>
      <c r="CF25" s="1" t="s">
        <v>98</v>
      </c>
      <c r="CG25" s="4">
        <f>Beams!$B$11/F25</f>
        <v>1021.8181818181819</v>
      </c>
      <c r="CH25" s="4">
        <f>Beams!$B$9/AO25</f>
        <v>711.39240506329111</v>
      </c>
      <c r="CI25" s="4">
        <f>Beams!$C$9/AS25</f>
        <v>2432.9004329004329</v>
      </c>
      <c r="CJ25" s="4">
        <f>1.5*Beams!$B$8/(L25*T25)</f>
        <v>3318.8649718014585</v>
      </c>
      <c r="CK25" s="45">
        <f xml:space="preserve"> 1.5*Beams!$C$8/((G25-T25)*Q25)</f>
        <v>2884.4303207346229</v>
      </c>
      <c r="CL25" s="4">
        <f>Beams!$B$12*T25/AX25</f>
        <v>3919.2105263157905</v>
      </c>
      <c r="CM25" s="4">
        <f>Beams!$B$12*Q25/AX25</f>
        <v>3130.4385964912285</v>
      </c>
      <c r="CN25" s="4">
        <f t="shared" si="0"/>
        <v>9822.5102993610435</v>
      </c>
      <c r="CO25" s="4">
        <f t="shared" si="1"/>
        <v>8468.4847094314264</v>
      </c>
      <c r="CP25" s="4"/>
      <c r="CQ25" s="3">
        <f>MIN(Beams!$B$21:$B$22)/MAX(CN25:CP25)-1</f>
        <v>1.0361393768455507</v>
      </c>
    </row>
    <row r="26" spans="1:95" x14ac:dyDescent="0.55000000000000004">
      <c r="A26" s="1" t="s">
        <v>985</v>
      </c>
      <c r="B26" s="1" t="s">
        <v>994</v>
      </c>
      <c r="C26" s="1" t="s">
        <v>994</v>
      </c>
      <c r="D26" s="1" t="s">
        <v>98</v>
      </c>
      <c r="E26" s="2">
        <v>33</v>
      </c>
      <c r="F26" s="3">
        <v>9.6999999999999993</v>
      </c>
      <c r="G26" s="2">
        <v>10</v>
      </c>
      <c r="H26" s="11">
        <v>10</v>
      </c>
      <c r="I26" s="1" t="s">
        <v>98</v>
      </c>
      <c r="J26" s="1" t="s">
        <v>98</v>
      </c>
      <c r="K26" s="1" t="s">
        <v>98</v>
      </c>
      <c r="L26" s="3">
        <v>6.26</v>
      </c>
      <c r="M26" s="11">
        <v>6.25</v>
      </c>
      <c r="N26" s="11" t="s">
        <v>98</v>
      </c>
      <c r="O26" s="1" t="s">
        <v>98</v>
      </c>
      <c r="P26" s="1" t="s">
        <v>98</v>
      </c>
      <c r="Q26" s="14">
        <v>0.505</v>
      </c>
      <c r="R26" s="11">
        <v>0.5</v>
      </c>
      <c r="S26" s="13">
        <v>0.25</v>
      </c>
      <c r="T26" s="14">
        <v>0.79500000000000004</v>
      </c>
      <c r="U26" s="13">
        <v>0.8125</v>
      </c>
      <c r="V26" s="1" t="s">
        <v>98</v>
      </c>
      <c r="W26" s="1" t="s">
        <v>98</v>
      </c>
      <c r="X26" s="1" t="s">
        <v>98</v>
      </c>
      <c r="Y26" s="3">
        <v>1.63</v>
      </c>
      <c r="Z26" s="13">
        <v>1.625</v>
      </c>
      <c r="AA26" s="13" t="s">
        <v>98</v>
      </c>
      <c r="AB26" s="1" t="s">
        <v>98</v>
      </c>
      <c r="AC26" s="3">
        <v>2.81</v>
      </c>
      <c r="AD26" s="1" t="s">
        <v>98</v>
      </c>
      <c r="AE26" s="1" t="s">
        <v>98</v>
      </c>
      <c r="AF26" s="14">
        <v>0.84099999999999997</v>
      </c>
      <c r="AG26" s="3">
        <v>3.94</v>
      </c>
      <c r="AH26" s="1" t="s">
        <v>98</v>
      </c>
      <c r="AI26" s="1" t="s">
        <v>98</v>
      </c>
      <c r="AJ26" s="1" t="s">
        <v>98</v>
      </c>
      <c r="AK26" s="1" t="s">
        <v>98</v>
      </c>
      <c r="AL26" s="2">
        <v>19.8</v>
      </c>
      <c r="AM26" s="2">
        <v>92.9</v>
      </c>
      <c r="AN26" s="2">
        <v>23.4</v>
      </c>
      <c r="AO26" s="2">
        <v>12.9</v>
      </c>
      <c r="AP26" s="3">
        <v>3.1</v>
      </c>
      <c r="AQ26" s="2">
        <v>13.7</v>
      </c>
      <c r="AR26" s="3">
        <v>7.7</v>
      </c>
      <c r="AS26" s="3">
        <v>4.3899999999999997</v>
      </c>
      <c r="AT26" s="3">
        <v>1.19</v>
      </c>
      <c r="AU26" s="1" t="s">
        <v>98</v>
      </c>
      <c r="AV26" s="1" t="s">
        <v>98</v>
      </c>
      <c r="AW26" s="1" t="s">
        <v>98</v>
      </c>
      <c r="AX26" s="3">
        <v>1.78</v>
      </c>
      <c r="AY26" s="3">
        <v>4.0199999999999996</v>
      </c>
      <c r="AZ26" s="1" t="s">
        <v>98</v>
      </c>
      <c r="BA26" s="1" t="s">
        <v>98</v>
      </c>
      <c r="BB26" s="1" t="s">
        <v>98</v>
      </c>
      <c r="BC26" s="1" t="s">
        <v>98</v>
      </c>
      <c r="BD26" s="1" t="s">
        <v>98</v>
      </c>
      <c r="BE26" s="1" t="s">
        <v>98</v>
      </c>
      <c r="BF26" s="1" t="s">
        <v>98</v>
      </c>
      <c r="BG26" s="3">
        <v>4.0999999999999996</v>
      </c>
      <c r="BH26" s="14">
        <v>0.65400000000000003</v>
      </c>
      <c r="BI26" s="1" t="s">
        <v>98</v>
      </c>
      <c r="BJ26" s="4" t="s">
        <v>98</v>
      </c>
      <c r="BK26" s="4" t="s">
        <v>98</v>
      </c>
      <c r="BL26" s="4" t="s">
        <v>98</v>
      </c>
      <c r="BM26" s="4" t="s">
        <v>98</v>
      </c>
      <c r="BN26" s="4" t="s">
        <v>98</v>
      </c>
      <c r="BO26" s="4" t="s">
        <v>98</v>
      </c>
      <c r="BP26" s="4" t="s">
        <v>98</v>
      </c>
      <c r="BQ26" s="4" t="s">
        <v>98</v>
      </c>
      <c r="BR26" s="4" t="s">
        <v>98</v>
      </c>
      <c r="BS26" s="4" t="s">
        <v>98</v>
      </c>
      <c r="BT26" s="4" t="s">
        <v>98</v>
      </c>
      <c r="BU26" s="4" t="s">
        <v>98</v>
      </c>
      <c r="BV26" s="4" t="s">
        <v>98</v>
      </c>
      <c r="BW26" s="35" t="s">
        <v>98</v>
      </c>
      <c r="BX26" s="35" t="s">
        <v>98</v>
      </c>
      <c r="BY26" s="1" t="s">
        <v>98</v>
      </c>
      <c r="BZ26" s="1" t="s">
        <v>98</v>
      </c>
      <c r="CA26" s="1" t="s">
        <v>98</v>
      </c>
      <c r="CB26" s="1" t="s">
        <v>98</v>
      </c>
      <c r="CC26" s="1" t="s">
        <v>98</v>
      </c>
      <c r="CD26" s="1" t="s">
        <v>98</v>
      </c>
      <c r="CE26" s="11">
        <v>3.5</v>
      </c>
      <c r="CF26" s="1" t="s">
        <v>98</v>
      </c>
      <c r="CG26" s="4">
        <f>Beams!$B$11/F26</f>
        <v>1158.7628865979382</v>
      </c>
      <c r="CH26" s="4">
        <f>Beams!$B$9/AO26</f>
        <v>871.31782945736427</v>
      </c>
      <c r="CI26" s="4">
        <f>Beams!$C$9/AS26</f>
        <v>2560.3644646924831</v>
      </c>
      <c r="CJ26" s="4">
        <f>1.5*Beams!$B$8/(L26*T26)</f>
        <v>3387.7870878292842</v>
      </c>
      <c r="CK26" s="45">
        <f xml:space="preserve"> 1.5*Beams!$C$8/((G26-T26)*Q26)</f>
        <v>3626.9569379534369</v>
      </c>
      <c r="CL26" s="4">
        <f>Beams!$B$12*T26/AX26</f>
        <v>5020.1123595505624</v>
      </c>
      <c r="CM26" s="4">
        <f>Beams!$B$12*Q26/AX26</f>
        <v>3188.8764044943819</v>
      </c>
      <c r="CN26" s="4">
        <f t="shared" si="0"/>
        <v>11450.243461270855</v>
      </c>
      <c r="CO26" s="4">
        <f t="shared" si="1"/>
        <v>9541.6683560150705</v>
      </c>
      <c r="CP26" s="4"/>
      <c r="CQ26" s="3">
        <f>MIN(Beams!$B$21:$B$22)/MAX(CN26:CP26)-1</f>
        <v>0.74668775102011797</v>
      </c>
    </row>
    <row r="27" spans="1:95" x14ac:dyDescent="0.55000000000000004">
      <c r="A27" s="1" t="s">
        <v>985</v>
      </c>
      <c r="B27" s="1" t="s">
        <v>995</v>
      </c>
      <c r="C27" s="1" t="s">
        <v>995</v>
      </c>
      <c r="D27" s="1" t="s">
        <v>98</v>
      </c>
      <c r="E27" s="2">
        <v>35</v>
      </c>
      <c r="F27" s="2">
        <v>10.3</v>
      </c>
      <c r="G27" s="3">
        <v>9</v>
      </c>
      <c r="H27" s="11">
        <v>9</v>
      </c>
      <c r="I27" s="1" t="s">
        <v>98</v>
      </c>
      <c r="J27" s="1" t="s">
        <v>98</v>
      </c>
      <c r="K27" s="1" t="s">
        <v>98</v>
      </c>
      <c r="L27" s="3">
        <v>6.25</v>
      </c>
      <c r="M27" s="11">
        <v>6.25</v>
      </c>
      <c r="N27" s="11" t="s">
        <v>98</v>
      </c>
      <c r="O27" s="1" t="s">
        <v>98</v>
      </c>
      <c r="P27" s="1" t="s">
        <v>98</v>
      </c>
      <c r="Q27" s="14">
        <v>0.71099999999999997</v>
      </c>
      <c r="R27" s="11">
        <v>0.6875</v>
      </c>
      <c r="S27" s="13">
        <v>0.375</v>
      </c>
      <c r="T27" s="14">
        <v>0.69099999999999995</v>
      </c>
      <c r="U27" s="13">
        <v>0.6875</v>
      </c>
      <c r="V27" s="1" t="s">
        <v>98</v>
      </c>
      <c r="W27" s="1" t="s">
        <v>98</v>
      </c>
      <c r="X27" s="1" t="s">
        <v>98</v>
      </c>
      <c r="Y27" s="3">
        <v>1.5</v>
      </c>
      <c r="Z27" s="13">
        <v>1.5</v>
      </c>
      <c r="AA27" s="13" t="s">
        <v>98</v>
      </c>
      <c r="AB27" s="1" t="s">
        <v>98</v>
      </c>
      <c r="AC27" s="3">
        <v>2.94</v>
      </c>
      <c r="AD27" s="1" t="s">
        <v>98</v>
      </c>
      <c r="AE27" s="1" t="s">
        <v>98</v>
      </c>
      <c r="AF27" s="3">
        <v>1.78</v>
      </c>
      <c r="AG27" s="3">
        <v>4.5199999999999996</v>
      </c>
      <c r="AH27" s="1" t="s">
        <v>98</v>
      </c>
      <c r="AI27" s="1" t="s">
        <v>98</v>
      </c>
      <c r="AJ27" s="1" t="s">
        <v>98</v>
      </c>
      <c r="AK27" s="1" t="s">
        <v>98</v>
      </c>
      <c r="AL27" s="2">
        <v>12.7</v>
      </c>
      <c r="AM27" s="2">
        <v>84.5</v>
      </c>
      <c r="AN27" s="2">
        <v>25.1</v>
      </c>
      <c r="AO27" s="2">
        <v>14</v>
      </c>
      <c r="AP27" s="3">
        <v>2.87</v>
      </c>
      <c r="AQ27" s="2">
        <v>12</v>
      </c>
      <c r="AR27" s="3">
        <v>7.17</v>
      </c>
      <c r="AS27" s="3">
        <v>3.84</v>
      </c>
      <c r="AT27" s="3">
        <v>1.08</v>
      </c>
      <c r="AU27" s="1" t="s">
        <v>98</v>
      </c>
      <c r="AV27" s="1" t="s">
        <v>98</v>
      </c>
      <c r="AW27" s="1" t="s">
        <v>98</v>
      </c>
      <c r="AX27" s="3">
        <v>2.02</v>
      </c>
      <c r="AY27" s="3">
        <v>7.03</v>
      </c>
      <c r="AZ27" s="1" t="s">
        <v>98</v>
      </c>
      <c r="BA27" s="1" t="s">
        <v>98</v>
      </c>
      <c r="BB27" s="1" t="s">
        <v>98</v>
      </c>
      <c r="BC27" s="1" t="s">
        <v>98</v>
      </c>
      <c r="BD27" s="1" t="s">
        <v>98</v>
      </c>
      <c r="BE27" s="1" t="s">
        <v>98</v>
      </c>
      <c r="BF27" s="1" t="s">
        <v>98</v>
      </c>
      <c r="BG27" s="3">
        <v>4.0199999999999996</v>
      </c>
      <c r="BH27" s="14">
        <v>0.58199999999999996</v>
      </c>
      <c r="BI27" s="1" t="s">
        <v>98</v>
      </c>
      <c r="BJ27" s="4" t="s">
        <v>98</v>
      </c>
      <c r="BK27" s="4" t="s">
        <v>98</v>
      </c>
      <c r="BL27" s="4" t="s">
        <v>98</v>
      </c>
      <c r="BM27" s="4" t="s">
        <v>98</v>
      </c>
      <c r="BN27" s="4" t="s">
        <v>98</v>
      </c>
      <c r="BO27" s="4" t="s">
        <v>98</v>
      </c>
      <c r="BP27" s="4" t="s">
        <v>98</v>
      </c>
      <c r="BQ27" s="4" t="s">
        <v>98</v>
      </c>
      <c r="BR27" s="4" t="s">
        <v>98</v>
      </c>
      <c r="BS27" s="4" t="s">
        <v>98</v>
      </c>
      <c r="BT27" s="4" t="s">
        <v>98</v>
      </c>
      <c r="BU27" s="4" t="s">
        <v>98</v>
      </c>
      <c r="BV27" s="4" t="s">
        <v>98</v>
      </c>
      <c r="BW27" s="35" t="s">
        <v>98</v>
      </c>
      <c r="BX27" s="35" t="s">
        <v>98</v>
      </c>
      <c r="BY27" s="1" t="s">
        <v>98</v>
      </c>
      <c r="BZ27" s="1" t="s">
        <v>98</v>
      </c>
      <c r="CA27" s="1" t="s">
        <v>98</v>
      </c>
      <c r="CB27" s="1" t="s">
        <v>98</v>
      </c>
      <c r="CC27" s="1" t="s">
        <v>98</v>
      </c>
      <c r="CD27" s="1" t="s">
        <v>98</v>
      </c>
      <c r="CE27" s="11">
        <v>3.5</v>
      </c>
      <c r="CF27" s="1" t="s">
        <v>98</v>
      </c>
      <c r="CG27" s="4">
        <f>Beams!$B$11/F27</f>
        <v>1091.2621359223301</v>
      </c>
      <c r="CH27" s="4">
        <f>Beams!$B$9/AO27</f>
        <v>802.85714285714289</v>
      </c>
      <c r="CI27" s="4">
        <f>Beams!$C$9/AS27</f>
        <v>2927.0833333333335</v>
      </c>
      <c r="CJ27" s="4">
        <f>1.5*Beams!$B$8/(L27*T27)</f>
        <v>3903.907380607815</v>
      </c>
      <c r="CK27" s="45">
        <f xml:space="preserve"> 1.5*Beams!$C$8/((G27-T27)*Q27)</f>
        <v>2853.903017062989</v>
      </c>
      <c r="CL27" s="4">
        <f>Beams!$B$12*T27/AX27</f>
        <v>3844.9702970297026</v>
      </c>
      <c r="CM27" s="4">
        <f>Beams!$B$12*Q27/AX27</f>
        <v>3956.257425742574</v>
      </c>
      <c r="CN27" s="4">
        <f t="shared" si="0"/>
        <v>10645.039356022029</v>
      </c>
      <c r="CO27" s="4">
        <f t="shared" si="1"/>
        <v>9728.011121276375</v>
      </c>
      <c r="CP27" s="4"/>
      <c r="CQ27" s="3">
        <f>MIN(Beams!$B$21:$B$22)/MAX(CN27:CP27)-1</f>
        <v>0.87880939948669656</v>
      </c>
    </row>
    <row r="28" spans="1:95" x14ac:dyDescent="0.55000000000000004">
      <c r="A28" s="1" t="s">
        <v>985</v>
      </c>
      <c r="B28" s="1" t="s">
        <v>996</v>
      </c>
      <c r="C28" s="1" t="s">
        <v>996</v>
      </c>
      <c r="D28" s="1" t="s">
        <v>98</v>
      </c>
      <c r="E28" s="3">
        <v>27.35</v>
      </c>
      <c r="F28" s="3">
        <v>8.02</v>
      </c>
      <c r="G28" s="3">
        <v>9</v>
      </c>
      <c r="H28" s="11">
        <v>9</v>
      </c>
      <c r="I28" s="1" t="s">
        <v>98</v>
      </c>
      <c r="J28" s="1" t="s">
        <v>98</v>
      </c>
      <c r="K28" s="1" t="s">
        <v>98</v>
      </c>
      <c r="L28" s="3">
        <v>6</v>
      </c>
      <c r="M28" s="11">
        <v>6</v>
      </c>
      <c r="N28" s="11" t="s">
        <v>98</v>
      </c>
      <c r="O28" s="1" t="s">
        <v>98</v>
      </c>
      <c r="P28" s="1" t="s">
        <v>98</v>
      </c>
      <c r="Q28" s="14">
        <v>0.46100000000000002</v>
      </c>
      <c r="R28" s="11">
        <v>0.4375</v>
      </c>
      <c r="S28" s="13">
        <v>0.25</v>
      </c>
      <c r="T28" s="14">
        <v>0.69099999999999995</v>
      </c>
      <c r="U28" s="13">
        <v>0.6875</v>
      </c>
      <c r="V28" s="1" t="s">
        <v>98</v>
      </c>
      <c r="W28" s="1" t="s">
        <v>98</v>
      </c>
      <c r="X28" s="1" t="s">
        <v>98</v>
      </c>
      <c r="Y28" s="3">
        <v>1.5</v>
      </c>
      <c r="Z28" s="13">
        <v>1.5</v>
      </c>
      <c r="AA28" s="13" t="s">
        <v>98</v>
      </c>
      <c r="AB28" s="1" t="s">
        <v>98</v>
      </c>
      <c r="AC28" s="3">
        <v>2.5099999999999998</v>
      </c>
      <c r="AD28" s="1" t="s">
        <v>98</v>
      </c>
      <c r="AE28" s="1" t="s">
        <v>98</v>
      </c>
      <c r="AF28" s="14">
        <v>0.73699999999999999</v>
      </c>
      <c r="AG28" s="3">
        <v>4.34</v>
      </c>
      <c r="AH28" s="1" t="s">
        <v>98</v>
      </c>
      <c r="AI28" s="1" t="s">
        <v>98</v>
      </c>
      <c r="AJ28" s="1" t="s">
        <v>98</v>
      </c>
      <c r="AK28" s="1" t="s">
        <v>98</v>
      </c>
      <c r="AL28" s="2">
        <v>19.5</v>
      </c>
      <c r="AM28" s="2">
        <v>62.3</v>
      </c>
      <c r="AN28" s="2">
        <v>17.3</v>
      </c>
      <c r="AO28" s="3">
        <v>9.6</v>
      </c>
      <c r="AP28" s="3">
        <v>2.79</v>
      </c>
      <c r="AQ28" s="2">
        <v>10.4</v>
      </c>
      <c r="AR28" s="3">
        <v>6.06</v>
      </c>
      <c r="AS28" s="3">
        <v>3.45</v>
      </c>
      <c r="AT28" s="3">
        <v>1.1399999999999999</v>
      </c>
      <c r="AU28" s="1" t="s">
        <v>98</v>
      </c>
      <c r="AV28" s="1" t="s">
        <v>98</v>
      </c>
      <c r="AW28" s="1" t="s">
        <v>98</v>
      </c>
      <c r="AX28" s="3">
        <v>1.1599999999999999</v>
      </c>
      <c r="AY28" s="3">
        <v>2.2599999999999998</v>
      </c>
      <c r="AZ28" s="1" t="s">
        <v>98</v>
      </c>
      <c r="BA28" s="1" t="s">
        <v>98</v>
      </c>
      <c r="BB28" s="1" t="s">
        <v>98</v>
      </c>
      <c r="BC28" s="1" t="s">
        <v>98</v>
      </c>
      <c r="BD28" s="1" t="s">
        <v>98</v>
      </c>
      <c r="BE28" s="1" t="s">
        <v>98</v>
      </c>
      <c r="BF28" s="1" t="s">
        <v>98</v>
      </c>
      <c r="BG28" s="3">
        <v>3.71</v>
      </c>
      <c r="BH28" s="14">
        <v>0.66</v>
      </c>
      <c r="BI28" s="1" t="s">
        <v>98</v>
      </c>
      <c r="BJ28" s="4" t="s">
        <v>98</v>
      </c>
      <c r="BK28" s="4" t="s">
        <v>98</v>
      </c>
      <c r="BL28" s="4" t="s">
        <v>98</v>
      </c>
      <c r="BM28" s="4" t="s">
        <v>98</v>
      </c>
      <c r="BN28" s="4" t="s">
        <v>98</v>
      </c>
      <c r="BO28" s="4" t="s">
        <v>98</v>
      </c>
      <c r="BP28" s="4" t="s">
        <v>98</v>
      </c>
      <c r="BQ28" s="4" t="s">
        <v>98</v>
      </c>
      <c r="BR28" s="4" t="s">
        <v>98</v>
      </c>
      <c r="BS28" s="4" t="s">
        <v>98</v>
      </c>
      <c r="BT28" s="4" t="s">
        <v>98</v>
      </c>
      <c r="BU28" s="4" t="s">
        <v>98</v>
      </c>
      <c r="BV28" s="4" t="s">
        <v>98</v>
      </c>
      <c r="BW28" s="35" t="s">
        <v>98</v>
      </c>
      <c r="BX28" s="35" t="s">
        <v>98</v>
      </c>
      <c r="BY28" s="1" t="s">
        <v>98</v>
      </c>
      <c r="BZ28" s="1" t="s">
        <v>98</v>
      </c>
      <c r="CA28" s="1" t="s">
        <v>98</v>
      </c>
      <c r="CB28" s="1" t="s">
        <v>98</v>
      </c>
      <c r="CC28" s="1" t="s">
        <v>98</v>
      </c>
      <c r="CD28" s="1" t="s">
        <v>98</v>
      </c>
      <c r="CE28" s="11">
        <v>3.5</v>
      </c>
      <c r="CF28" s="1" t="s">
        <v>98</v>
      </c>
      <c r="CG28" s="4">
        <f>Beams!$B$11/F28</f>
        <v>1401.4962593516211</v>
      </c>
      <c r="CH28" s="4">
        <f>Beams!$B$9/AO28</f>
        <v>1170.8333333333335</v>
      </c>
      <c r="CI28" s="4">
        <f>Beams!$C$9/AS28</f>
        <v>3257.9710144927535</v>
      </c>
      <c r="CJ28" s="4">
        <f>1.5*Beams!$B$8/(L28*T28)</f>
        <v>4066.5701881331406</v>
      </c>
      <c r="CK28" s="45">
        <f xml:space="preserve"> 1.5*Beams!$C$8/((G28-T28)*Q28)</f>
        <v>4401.5727660125485</v>
      </c>
      <c r="CL28" s="4">
        <f>Beams!$B$12*T28/AX28</f>
        <v>6695.5517241379312</v>
      </c>
      <c r="CM28" s="4">
        <f>Beams!$B$12*Q28/AX28</f>
        <v>4466.9310344827591</v>
      </c>
      <c r="CN28" s="4">
        <f t="shared" si="0"/>
        <v>14768.027056005676</v>
      </c>
      <c r="CO28" s="4">
        <f t="shared" si="1"/>
        <v>12327.787806984774</v>
      </c>
      <c r="CP28" s="4"/>
      <c r="CQ28" s="3">
        <f>MIN(Beams!$B$21:$B$22)/MAX(CN28:CP28)-1</f>
        <v>0.35427704216364164</v>
      </c>
    </row>
    <row r="29" spans="1:95" x14ac:dyDescent="0.55000000000000004">
      <c r="A29" s="1" t="s">
        <v>985</v>
      </c>
      <c r="B29" s="1" t="s">
        <v>997</v>
      </c>
      <c r="C29" s="1" t="s">
        <v>997</v>
      </c>
      <c r="D29" s="1" t="s">
        <v>98</v>
      </c>
      <c r="E29" s="2">
        <v>25</v>
      </c>
      <c r="F29" s="3">
        <v>7.34</v>
      </c>
      <c r="G29" s="3">
        <v>7.5</v>
      </c>
      <c r="H29" s="11">
        <v>7.5</v>
      </c>
      <c r="I29" s="1" t="s">
        <v>98</v>
      </c>
      <c r="J29" s="1" t="s">
        <v>98</v>
      </c>
      <c r="K29" s="1" t="s">
        <v>98</v>
      </c>
      <c r="L29" s="3">
        <v>5.64</v>
      </c>
      <c r="M29" s="11">
        <v>5.625</v>
      </c>
      <c r="N29" s="11" t="s">
        <v>98</v>
      </c>
      <c r="O29" s="1" t="s">
        <v>98</v>
      </c>
      <c r="P29" s="1" t="s">
        <v>98</v>
      </c>
      <c r="Q29" s="14">
        <v>0.55000000000000004</v>
      </c>
      <c r="R29" s="11">
        <v>0.5625</v>
      </c>
      <c r="S29" s="13">
        <v>0.3125</v>
      </c>
      <c r="T29" s="14">
        <v>0.622</v>
      </c>
      <c r="U29" s="13">
        <v>0.625</v>
      </c>
      <c r="V29" s="1" t="s">
        <v>98</v>
      </c>
      <c r="W29" s="1" t="s">
        <v>98</v>
      </c>
      <c r="X29" s="1" t="s">
        <v>98</v>
      </c>
      <c r="Y29" s="3">
        <v>1.38</v>
      </c>
      <c r="Z29" s="13">
        <v>1.375</v>
      </c>
      <c r="AA29" s="13" t="s">
        <v>98</v>
      </c>
      <c r="AB29" s="1" t="s">
        <v>98</v>
      </c>
      <c r="AC29" s="3">
        <v>2.25</v>
      </c>
      <c r="AD29" s="1" t="s">
        <v>98</v>
      </c>
      <c r="AE29" s="1" t="s">
        <v>98</v>
      </c>
      <c r="AF29" s="14">
        <v>0.82599999999999996</v>
      </c>
      <c r="AG29" s="3">
        <v>4.53</v>
      </c>
      <c r="AH29" s="1" t="s">
        <v>98</v>
      </c>
      <c r="AI29" s="1" t="s">
        <v>98</v>
      </c>
      <c r="AJ29" s="1" t="s">
        <v>98</v>
      </c>
      <c r="AK29" s="1" t="s">
        <v>98</v>
      </c>
      <c r="AL29" s="2">
        <v>13.6</v>
      </c>
      <c r="AM29" s="2">
        <v>40.5</v>
      </c>
      <c r="AN29" s="2">
        <v>14</v>
      </c>
      <c r="AO29" s="3">
        <v>7.72</v>
      </c>
      <c r="AP29" s="3">
        <v>2.35</v>
      </c>
      <c r="AQ29" s="3">
        <v>7.79</v>
      </c>
      <c r="AR29" s="3">
        <v>4.99</v>
      </c>
      <c r="AS29" s="3">
        <v>2.76</v>
      </c>
      <c r="AT29" s="3">
        <v>1.03</v>
      </c>
      <c r="AU29" s="1" t="s">
        <v>98</v>
      </c>
      <c r="AV29" s="1" t="s">
        <v>98</v>
      </c>
      <c r="AW29" s="1" t="s">
        <v>98</v>
      </c>
      <c r="AX29" s="3">
        <v>1.05</v>
      </c>
      <c r="AY29" s="3">
        <v>2.02</v>
      </c>
      <c r="AZ29" s="1" t="s">
        <v>98</v>
      </c>
      <c r="BA29" s="1" t="s">
        <v>98</v>
      </c>
      <c r="BB29" s="1" t="s">
        <v>98</v>
      </c>
      <c r="BC29" s="1" t="s">
        <v>98</v>
      </c>
      <c r="BD29" s="1" t="s">
        <v>98</v>
      </c>
      <c r="BE29" s="1" t="s">
        <v>98</v>
      </c>
      <c r="BF29" s="1" t="s">
        <v>98</v>
      </c>
      <c r="BG29" s="3">
        <v>3.22</v>
      </c>
      <c r="BH29" s="14">
        <v>0.63500000000000001</v>
      </c>
      <c r="BI29" s="1" t="s">
        <v>98</v>
      </c>
      <c r="BJ29" s="4" t="s">
        <v>98</v>
      </c>
      <c r="BK29" s="4" t="s">
        <v>98</v>
      </c>
      <c r="BL29" s="4" t="s">
        <v>98</v>
      </c>
      <c r="BM29" s="4" t="s">
        <v>98</v>
      </c>
      <c r="BN29" s="4" t="s">
        <v>98</v>
      </c>
      <c r="BO29" s="4" t="s">
        <v>98</v>
      </c>
      <c r="BP29" s="4" t="s">
        <v>98</v>
      </c>
      <c r="BQ29" s="4" t="s">
        <v>98</v>
      </c>
      <c r="BR29" s="4" t="s">
        <v>98</v>
      </c>
      <c r="BS29" s="4" t="s">
        <v>98</v>
      </c>
      <c r="BT29" s="4" t="s">
        <v>98</v>
      </c>
      <c r="BU29" s="4" t="s">
        <v>98</v>
      </c>
      <c r="BV29" s="4" t="s">
        <v>98</v>
      </c>
      <c r="BW29" s="35" t="s">
        <v>98</v>
      </c>
      <c r="BX29" s="35" t="s">
        <v>98</v>
      </c>
      <c r="BY29" s="1" t="s">
        <v>98</v>
      </c>
      <c r="BZ29" s="1" t="s">
        <v>98</v>
      </c>
      <c r="CA29" s="1" t="s">
        <v>98</v>
      </c>
      <c r="CB29" s="1" t="s">
        <v>98</v>
      </c>
      <c r="CC29" s="1" t="s">
        <v>98</v>
      </c>
      <c r="CD29" s="1" t="s">
        <v>98</v>
      </c>
      <c r="CE29" s="11">
        <v>3.5</v>
      </c>
      <c r="CF29" s="1" t="s">
        <v>98</v>
      </c>
      <c r="CG29" s="4">
        <f>Beams!$B$11/F29</f>
        <v>1531.3351498637603</v>
      </c>
      <c r="CH29" s="4">
        <f>Beams!$B$9/AO29</f>
        <v>1455.958549222798</v>
      </c>
      <c r="CI29" s="4">
        <f>Beams!$C$9/AS29</f>
        <v>4072.4637681159425</v>
      </c>
      <c r="CJ29" s="4">
        <f>1.5*Beams!$B$8/(L29*T29)</f>
        <v>4806.047752616817</v>
      </c>
      <c r="CK29" s="45">
        <f xml:space="preserve"> 1.5*Beams!$C$8/((G29-T29)*Q29)</f>
        <v>4456.8981469243172</v>
      </c>
      <c r="CL29" s="4">
        <f>Beams!$B$12*T29/AX29</f>
        <v>6658.361904761904</v>
      </c>
      <c r="CM29" s="4">
        <f>Beams!$B$12*Q29/AX29</f>
        <v>5887.6190476190486</v>
      </c>
      <c r="CN29" s="4">
        <f t="shared" si="0"/>
        <v>15878.78491136443</v>
      </c>
      <c r="CO29" s="4">
        <f t="shared" si="1"/>
        <v>14609.04421656508</v>
      </c>
      <c r="CP29" s="4"/>
      <c r="CQ29" s="3">
        <f>MIN(Beams!$B$21:$B$22)/MAX(CN29:CP29)-1</f>
        <v>0.25954222011572314</v>
      </c>
    </row>
    <row r="30" spans="1:95" x14ac:dyDescent="0.55000000000000004">
      <c r="A30" s="1" t="s">
        <v>985</v>
      </c>
      <c r="B30" s="1" t="s">
        <v>998</v>
      </c>
      <c r="C30" s="1" t="s">
        <v>998</v>
      </c>
      <c r="D30" s="1" t="s">
        <v>98</v>
      </c>
      <c r="E30" s="3">
        <v>21.45</v>
      </c>
      <c r="F30" s="3">
        <v>6.3</v>
      </c>
      <c r="G30" s="3">
        <v>7.5</v>
      </c>
      <c r="H30" s="11">
        <v>7.5</v>
      </c>
      <c r="I30" s="1" t="s">
        <v>98</v>
      </c>
      <c r="J30" s="1" t="s">
        <v>98</v>
      </c>
      <c r="K30" s="1" t="s">
        <v>98</v>
      </c>
      <c r="L30" s="3">
        <v>5.5</v>
      </c>
      <c r="M30" s="11">
        <v>5.5</v>
      </c>
      <c r="N30" s="11" t="s">
        <v>98</v>
      </c>
      <c r="O30" s="1" t="s">
        <v>98</v>
      </c>
      <c r="P30" s="1" t="s">
        <v>98</v>
      </c>
      <c r="Q30" s="14">
        <v>0.41099999999999998</v>
      </c>
      <c r="R30" s="11">
        <v>0.4375</v>
      </c>
      <c r="S30" s="13">
        <v>0.25</v>
      </c>
      <c r="T30" s="14">
        <v>0.622</v>
      </c>
      <c r="U30" s="13">
        <v>0.625</v>
      </c>
      <c r="V30" s="1" t="s">
        <v>98</v>
      </c>
      <c r="W30" s="1" t="s">
        <v>98</v>
      </c>
      <c r="X30" s="1" t="s">
        <v>98</v>
      </c>
      <c r="Y30" s="3">
        <v>1.38</v>
      </c>
      <c r="Z30" s="13">
        <v>1.375</v>
      </c>
      <c r="AA30" s="13" t="s">
        <v>98</v>
      </c>
      <c r="AB30" s="1" t="s">
        <v>98</v>
      </c>
      <c r="AC30" s="3">
        <v>2.0099999999999998</v>
      </c>
      <c r="AD30" s="1" t="s">
        <v>98</v>
      </c>
      <c r="AE30" s="1" t="s">
        <v>98</v>
      </c>
      <c r="AF30" s="14">
        <v>0.60499999999999998</v>
      </c>
      <c r="AG30" s="3">
        <v>4.42</v>
      </c>
      <c r="AH30" s="1" t="s">
        <v>98</v>
      </c>
      <c r="AI30" s="1" t="s">
        <v>98</v>
      </c>
      <c r="AJ30" s="1" t="s">
        <v>98</v>
      </c>
      <c r="AK30" s="1" t="s">
        <v>98</v>
      </c>
      <c r="AL30" s="2">
        <v>18.2</v>
      </c>
      <c r="AM30" s="2">
        <v>32.9</v>
      </c>
      <c r="AN30" s="2">
        <v>10.8</v>
      </c>
      <c r="AO30" s="3">
        <v>5.99</v>
      </c>
      <c r="AP30" s="3">
        <v>2.29</v>
      </c>
      <c r="AQ30" s="3">
        <v>7.13</v>
      </c>
      <c r="AR30" s="3">
        <v>4.54</v>
      </c>
      <c r="AS30" s="3">
        <v>2.59</v>
      </c>
      <c r="AT30" s="3">
        <v>1.06</v>
      </c>
      <c r="AU30" s="1" t="s">
        <v>98</v>
      </c>
      <c r="AV30" s="1" t="s">
        <v>98</v>
      </c>
      <c r="AW30" s="1" t="s">
        <v>98</v>
      </c>
      <c r="AX30" s="14">
        <v>0.76500000000000001</v>
      </c>
      <c r="AY30" s="14">
        <v>0.995</v>
      </c>
      <c r="AZ30" s="1" t="s">
        <v>98</v>
      </c>
      <c r="BA30" s="1" t="s">
        <v>98</v>
      </c>
      <c r="BB30" s="1" t="s">
        <v>98</v>
      </c>
      <c r="BC30" s="1" t="s">
        <v>98</v>
      </c>
      <c r="BD30" s="1" t="s">
        <v>98</v>
      </c>
      <c r="BE30" s="1" t="s">
        <v>98</v>
      </c>
      <c r="BF30" s="1" t="s">
        <v>98</v>
      </c>
      <c r="BG30" s="3">
        <v>3.04</v>
      </c>
      <c r="BH30" s="14">
        <v>0.68899999999999995</v>
      </c>
      <c r="BI30" s="1" t="s">
        <v>98</v>
      </c>
      <c r="BJ30" s="4" t="s">
        <v>98</v>
      </c>
      <c r="BK30" s="4" t="s">
        <v>98</v>
      </c>
      <c r="BL30" s="4" t="s">
        <v>98</v>
      </c>
      <c r="BM30" s="4" t="s">
        <v>98</v>
      </c>
      <c r="BN30" s="4" t="s">
        <v>98</v>
      </c>
      <c r="BO30" s="4" t="s">
        <v>98</v>
      </c>
      <c r="BP30" s="4" t="s">
        <v>98</v>
      </c>
      <c r="BQ30" s="4" t="s">
        <v>98</v>
      </c>
      <c r="BR30" s="4" t="s">
        <v>98</v>
      </c>
      <c r="BS30" s="4" t="s">
        <v>98</v>
      </c>
      <c r="BT30" s="4" t="s">
        <v>98</v>
      </c>
      <c r="BU30" s="4" t="s">
        <v>98</v>
      </c>
      <c r="BV30" s="4" t="s">
        <v>98</v>
      </c>
      <c r="BW30" s="35" t="s">
        <v>98</v>
      </c>
      <c r="BX30" s="35" t="s">
        <v>98</v>
      </c>
      <c r="BY30" s="1" t="s">
        <v>98</v>
      </c>
      <c r="BZ30" s="1" t="s">
        <v>98</v>
      </c>
      <c r="CA30" s="1" t="s">
        <v>98</v>
      </c>
      <c r="CB30" s="1" t="s">
        <v>98</v>
      </c>
      <c r="CC30" s="1" t="s">
        <v>98</v>
      </c>
      <c r="CD30" s="1" t="s">
        <v>98</v>
      </c>
      <c r="CE30" s="11">
        <v>3.5</v>
      </c>
      <c r="CF30" s="1" t="s">
        <v>98</v>
      </c>
      <c r="CG30" s="4">
        <f>Beams!$B$11/F30</f>
        <v>1784.1269841269841</v>
      </c>
      <c r="CH30" s="4">
        <f>Beams!$B$9/AO30</f>
        <v>1876.4607679465776</v>
      </c>
      <c r="CI30" s="4">
        <f>Beams!$C$9/AS30</f>
        <v>4339.7683397683404</v>
      </c>
      <c r="CJ30" s="4">
        <f>1.5*Beams!$B$8/(L30*T30)</f>
        <v>4928.3835135925174</v>
      </c>
      <c r="CK30" s="45">
        <f xml:space="preserve"> 1.5*Beams!$C$8/((G30-T30)*Q30)</f>
        <v>5964.2189314072375</v>
      </c>
      <c r="CL30" s="4">
        <f>Beams!$B$12*T30/AX30</f>
        <v>9138.9281045751632</v>
      </c>
      <c r="CM30" s="4">
        <f>Beams!$B$12*Q30/AX30</f>
        <v>6038.745098039215</v>
      </c>
      <c r="CN30" s="4">
        <f t="shared" si="0"/>
        <v>19683.307914809564</v>
      </c>
      <c r="CO30" s="4">
        <f t="shared" si="1"/>
        <v>16736.808150266264</v>
      </c>
      <c r="CP30" s="4"/>
      <c r="CQ30" s="3">
        <f>MIN(Beams!$B$21:$B$22)/MAX(CN30:CP30)-1</f>
        <v>1.6089373115590888E-2</v>
      </c>
    </row>
    <row r="31" spans="1:95" x14ac:dyDescent="0.55000000000000004">
      <c r="A31" s="1" t="s">
        <v>985</v>
      </c>
      <c r="B31" s="1" t="s">
        <v>999</v>
      </c>
      <c r="C31" s="1" t="s">
        <v>999</v>
      </c>
      <c r="D31" s="1" t="s">
        <v>98</v>
      </c>
      <c r="E31" s="2">
        <v>25</v>
      </c>
      <c r="F31" s="3">
        <v>7.33</v>
      </c>
      <c r="G31" s="3">
        <v>6</v>
      </c>
      <c r="H31" s="11">
        <v>6</v>
      </c>
      <c r="I31" s="1" t="s">
        <v>98</v>
      </c>
      <c r="J31" s="1" t="s">
        <v>98</v>
      </c>
      <c r="K31" s="1" t="s">
        <v>98</v>
      </c>
      <c r="L31" s="3">
        <v>5.48</v>
      </c>
      <c r="M31" s="11">
        <v>5.5</v>
      </c>
      <c r="N31" s="11" t="s">
        <v>98</v>
      </c>
      <c r="O31" s="1" t="s">
        <v>98</v>
      </c>
      <c r="P31" s="1" t="s">
        <v>98</v>
      </c>
      <c r="Q31" s="14">
        <v>0.68700000000000006</v>
      </c>
      <c r="R31" s="11">
        <v>0.6875</v>
      </c>
      <c r="S31" s="13">
        <v>0.375</v>
      </c>
      <c r="T31" s="14">
        <v>0.65900000000000003</v>
      </c>
      <c r="U31" s="13">
        <v>0.6875</v>
      </c>
      <c r="V31" s="1" t="s">
        <v>98</v>
      </c>
      <c r="W31" s="1" t="s">
        <v>98</v>
      </c>
      <c r="X31" s="1" t="s">
        <v>98</v>
      </c>
      <c r="Y31" s="3">
        <v>1.44</v>
      </c>
      <c r="Z31" s="13">
        <v>1.4375</v>
      </c>
      <c r="AA31" s="13" t="s">
        <v>98</v>
      </c>
      <c r="AB31" s="1" t="s">
        <v>98</v>
      </c>
      <c r="AC31" s="3">
        <v>1.84</v>
      </c>
      <c r="AD31" s="1" t="s">
        <v>98</v>
      </c>
      <c r="AE31" s="1" t="s">
        <v>98</v>
      </c>
      <c r="AF31" s="14">
        <v>0.75800000000000001</v>
      </c>
      <c r="AG31" s="3">
        <v>4.17</v>
      </c>
      <c r="AH31" s="1" t="s">
        <v>98</v>
      </c>
      <c r="AI31" s="1" t="s">
        <v>98</v>
      </c>
      <c r="AJ31" s="1" t="s">
        <v>98</v>
      </c>
      <c r="AK31" s="1" t="s">
        <v>98</v>
      </c>
      <c r="AL31" s="3">
        <v>8.73</v>
      </c>
      <c r="AM31" s="2">
        <v>25.1</v>
      </c>
      <c r="AN31" s="2">
        <v>11</v>
      </c>
      <c r="AO31" s="3">
        <v>6.04</v>
      </c>
      <c r="AP31" s="3">
        <v>1.85</v>
      </c>
      <c r="AQ31" s="3">
        <v>7.79</v>
      </c>
      <c r="AR31" s="3">
        <v>5.16</v>
      </c>
      <c r="AS31" s="3">
        <v>2.84</v>
      </c>
      <c r="AT31" s="3">
        <v>1.03</v>
      </c>
      <c r="AU31" s="1" t="s">
        <v>98</v>
      </c>
      <c r="AV31" s="1" t="s">
        <v>98</v>
      </c>
      <c r="AW31" s="1" t="s">
        <v>98</v>
      </c>
      <c r="AX31" s="3">
        <v>1.36</v>
      </c>
      <c r="AY31" s="3">
        <v>1.97</v>
      </c>
      <c r="AZ31" s="1" t="s">
        <v>98</v>
      </c>
      <c r="BA31" s="1" t="s">
        <v>98</v>
      </c>
      <c r="BB31" s="1" t="s">
        <v>98</v>
      </c>
      <c r="BC31" s="1" t="s">
        <v>98</v>
      </c>
      <c r="BD31" s="1" t="s">
        <v>98</v>
      </c>
      <c r="BE31" s="1" t="s">
        <v>98</v>
      </c>
      <c r="BF31" s="1" t="s">
        <v>98</v>
      </c>
      <c r="BG31" s="3">
        <v>2.6</v>
      </c>
      <c r="BH31" s="14">
        <v>0.66200000000000003</v>
      </c>
      <c r="BI31" s="1" t="s">
        <v>98</v>
      </c>
      <c r="BJ31" s="4" t="s">
        <v>98</v>
      </c>
      <c r="BK31" s="4" t="s">
        <v>98</v>
      </c>
      <c r="BL31" s="4" t="s">
        <v>98</v>
      </c>
      <c r="BM31" s="4" t="s">
        <v>98</v>
      </c>
      <c r="BN31" s="4" t="s">
        <v>98</v>
      </c>
      <c r="BO31" s="4" t="s">
        <v>98</v>
      </c>
      <c r="BP31" s="4" t="s">
        <v>98</v>
      </c>
      <c r="BQ31" s="4" t="s">
        <v>98</v>
      </c>
      <c r="BR31" s="4" t="s">
        <v>98</v>
      </c>
      <c r="BS31" s="4" t="s">
        <v>98</v>
      </c>
      <c r="BT31" s="4" t="s">
        <v>98</v>
      </c>
      <c r="BU31" s="4" t="s">
        <v>98</v>
      </c>
      <c r="BV31" s="4" t="s">
        <v>98</v>
      </c>
      <c r="BW31" s="35" t="s">
        <v>98</v>
      </c>
      <c r="BX31" s="35" t="s">
        <v>98</v>
      </c>
      <c r="BY31" s="1" t="s">
        <v>98</v>
      </c>
      <c r="BZ31" s="1" t="s">
        <v>98</v>
      </c>
      <c r="CA31" s="1" t="s">
        <v>98</v>
      </c>
      <c r="CB31" s="1" t="s">
        <v>98</v>
      </c>
      <c r="CC31" s="1" t="s">
        <v>98</v>
      </c>
      <c r="CD31" s="1" t="s">
        <v>98</v>
      </c>
      <c r="CE31" s="11">
        <v>3</v>
      </c>
      <c r="CF31" s="1" t="s">
        <v>98</v>
      </c>
      <c r="CG31" s="4">
        <f>Beams!$B$11/F31</f>
        <v>1533.4242837653478</v>
      </c>
      <c r="CH31" s="4">
        <f>Beams!$B$9/AO31</f>
        <v>1860.9271523178809</v>
      </c>
      <c r="CI31" s="4">
        <f>Beams!$C$9/AS31</f>
        <v>3957.7464788732395</v>
      </c>
      <c r="CJ31" s="4">
        <f>1.5*Beams!$B$8/(L31*T31)</f>
        <v>4668.6530133026145</v>
      </c>
      <c r="CK31" s="45">
        <f xml:space="preserve"> 1.5*Beams!$C$8/((G31-T31)*Q31)</f>
        <v>4594.923182205056</v>
      </c>
      <c r="CL31" s="4">
        <f>Beams!$B$12*T31/AX31</f>
        <v>5446.4411764705883</v>
      </c>
      <c r="CM31" s="4">
        <f>Beams!$B$12*Q31/AX31</f>
        <v>5677.8529411764712</v>
      </c>
      <c r="CN31" s="4">
        <f t="shared" si="0"/>
        <v>14437.225186760403</v>
      </c>
      <c r="CO31" s="4">
        <f t="shared" si="1"/>
        <v>14632.4072854429</v>
      </c>
      <c r="CP31" s="4"/>
      <c r="CQ31" s="3">
        <f>MIN(Beams!$B$21:$B$22)/MAX(CN31:CP31)-1</f>
        <v>0.36682909447832746</v>
      </c>
    </row>
    <row r="32" spans="1:95" x14ac:dyDescent="0.55000000000000004">
      <c r="A32" s="1" t="s">
        <v>985</v>
      </c>
      <c r="B32" s="1" t="s">
        <v>1000</v>
      </c>
      <c r="C32" s="1" t="s">
        <v>1000</v>
      </c>
      <c r="D32" s="1" t="s">
        <v>98</v>
      </c>
      <c r="E32" s="2">
        <v>20.399999999999999</v>
      </c>
      <c r="F32" s="3">
        <v>5.96</v>
      </c>
      <c r="G32" s="3">
        <v>6</v>
      </c>
      <c r="H32" s="11">
        <v>6</v>
      </c>
      <c r="I32" s="1" t="s">
        <v>98</v>
      </c>
      <c r="J32" s="1" t="s">
        <v>98</v>
      </c>
      <c r="K32" s="1" t="s">
        <v>98</v>
      </c>
      <c r="L32" s="3">
        <v>5.25</v>
      </c>
      <c r="M32" s="11">
        <v>5.25</v>
      </c>
      <c r="N32" s="11" t="s">
        <v>98</v>
      </c>
      <c r="O32" s="1" t="s">
        <v>98</v>
      </c>
      <c r="P32" s="1" t="s">
        <v>98</v>
      </c>
      <c r="Q32" s="14">
        <v>0.46200000000000002</v>
      </c>
      <c r="R32" s="11">
        <v>0.4375</v>
      </c>
      <c r="S32" s="13">
        <v>0.25</v>
      </c>
      <c r="T32" s="14">
        <v>0.65900000000000003</v>
      </c>
      <c r="U32" s="13">
        <v>0.6875</v>
      </c>
      <c r="V32" s="1" t="s">
        <v>98</v>
      </c>
      <c r="W32" s="1" t="s">
        <v>98</v>
      </c>
      <c r="X32" s="1" t="s">
        <v>98</v>
      </c>
      <c r="Y32" s="3">
        <v>1.44</v>
      </c>
      <c r="Z32" s="13">
        <v>1.4375</v>
      </c>
      <c r="AA32" s="13" t="s">
        <v>98</v>
      </c>
      <c r="AB32" s="1" t="s">
        <v>98</v>
      </c>
      <c r="AC32" s="3">
        <v>1.58</v>
      </c>
      <c r="AD32" s="1" t="s">
        <v>98</v>
      </c>
      <c r="AE32" s="1" t="s">
        <v>98</v>
      </c>
      <c r="AF32" s="14">
        <v>0.57699999999999996</v>
      </c>
      <c r="AG32" s="3">
        <v>3.98</v>
      </c>
      <c r="AH32" s="1" t="s">
        <v>98</v>
      </c>
      <c r="AI32" s="1" t="s">
        <v>98</v>
      </c>
      <c r="AJ32" s="1" t="s">
        <v>98</v>
      </c>
      <c r="AK32" s="1" t="s">
        <v>98</v>
      </c>
      <c r="AL32" s="2">
        <v>13</v>
      </c>
      <c r="AM32" s="2">
        <v>18.899999999999999</v>
      </c>
      <c r="AN32" s="3">
        <v>7.71</v>
      </c>
      <c r="AO32" s="3">
        <v>4.2699999999999996</v>
      </c>
      <c r="AP32" s="3">
        <v>1.78</v>
      </c>
      <c r="AQ32" s="3">
        <v>6.74</v>
      </c>
      <c r="AR32" s="3">
        <v>4.43</v>
      </c>
      <c r="AS32" s="3">
        <v>2.57</v>
      </c>
      <c r="AT32" s="3">
        <v>1.06</v>
      </c>
      <c r="AU32" s="1" t="s">
        <v>98</v>
      </c>
      <c r="AV32" s="1" t="s">
        <v>98</v>
      </c>
      <c r="AW32" s="1" t="s">
        <v>98</v>
      </c>
      <c r="AX32" s="14">
        <v>0.84199999999999997</v>
      </c>
      <c r="AY32" s="14">
        <v>0.78700000000000003</v>
      </c>
      <c r="AZ32" s="1" t="s">
        <v>98</v>
      </c>
      <c r="BA32" s="1" t="s">
        <v>98</v>
      </c>
      <c r="BB32" s="1" t="s">
        <v>98</v>
      </c>
      <c r="BC32" s="1" t="s">
        <v>98</v>
      </c>
      <c r="BD32" s="1" t="s">
        <v>98</v>
      </c>
      <c r="BE32" s="1" t="s">
        <v>98</v>
      </c>
      <c r="BF32" s="1" t="s">
        <v>98</v>
      </c>
      <c r="BG32" s="3">
        <v>2.42</v>
      </c>
      <c r="BH32" s="14">
        <v>0.73199999999999998</v>
      </c>
      <c r="BI32" s="1" t="s">
        <v>98</v>
      </c>
      <c r="BJ32" s="4" t="s">
        <v>98</v>
      </c>
      <c r="BK32" s="4" t="s">
        <v>98</v>
      </c>
      <c r="BL32" s="4" t="s">
        <v>98</v>
      </c>
      <c r="BM32" s="4" t="s">
        <v>98</v>
      </c>
      <c r="BN32" s="4" t="s">
        <v>98</v>
      </c>
      <c r="BO32" s="4" t="s">
        <v>98</v>
      </c>
      <c r="BP32" s="4" t="s">
        <v>98</v>
      </c>
      <c r="BQ32" s="4" t="s">
        <v>98</v>
      </c>
      <c r="BR32" s="4" t="s">
        <v>98</v>
      </c>
      <c r="BS32" s="4" t="s">
        <v>98</v>
      </c>
      <c r="BT32" s="4" t="s">
        <v>98</v>
      </c>
      <c r="BU32" s="4" t="s">
        <v>98</v>
      </c>
      <c r="BV32" s="4" t="s">
        <v>98</v>
      </c>
      <c r="BW32" s="35" t="s">
        <v>98</v>
      </c>
      <c r="BX32" s="35" t="s">
        <v>98</v>
      </c>
      <c r="BY32" s="1" t="s">
        <v>98</v>
      </c>
      <c r="BZ32" s="1" t="s">
        <v>98</v>
      </c>
      <c r="CA32" s="1" t="s">
        <v>98</v>
      </c>
      <c r="CB32" s="1" t="s">
        <v>98</v>
      </c>
      <c r="CC32" s="1" t="s">
        <v>98</v>
      </c>
      <c r="CD32" s="1" t="s">
        <v>98</v>
      </c>
      <c r="CE32" s="11">
        <v>3</v>
      </c>
      <c r="CF32" s="1" t="s">
        <v>98</v>
      </c>
      <c r="CG32" s="4">
        <f>Beams!$B$11/F32</f>
        <v>1885.9060402684563</v>
      </c>
      <c r="CH32" s="4">
        <f>Beams!$B$9/AO32</f>
        <v>2632.3185011709606</v>
      </c>
      <c r="CI32" s="4">
        <f>Beams!$C$9/AS32</f>
        <v>4373.5408560311289</v>
      </c>
      <c r="CJ32" s="4">
        <f>1.5*Beams!$B$8/(L32*T32)</f>
        <v>4873.1844786473011</v>
      </c>
      <c r="CK32" s="45">
        <f xml:space="preserve"> 1.5*Beams!$C$8/((G32-T32)*Q32)</f>
        <v>6832.710446265959</v>
      </c>
      <c r="CL32" s="4">
        <f>Beams!$B$12*T32/AX32</f>
        <v>8797.1021377672223</v>
      </c>
      <c r="CM32" s="4">
        <f>Beams!$B$12*Q32/AX32</f>
        <v>6167.3159144893116</v>
      </c>
      <c r="CN32" s="4">
        <f t="shared" si="0"/>
        <v>19556.949937026668</v>
      </c>
      <c r="CO32" s="4">
        <f t="shared" si="1"/>
        <v>18254.551344213582</v>
      </c>
      <c r="CP32" s="4"/>
      <c r="CQ32" s="3">
        <f>MIN(Beams!$B$21:$B$22)/MAX(CN32:CP32)-1</f>
        <v>2.2654353792383342E-2</v>
      </c>
    </row>
    <row r="33" spans="1:95" x14ac:dyDescent="0.55000000000000004">
      <c r="A33" s="1" t="s">
        <v>985</v>
      </c>
      <c r="B33" s="1" t="s">
        <v>1001</v>
      </c>
      <c r="C33" s="1" t="s">
        <v>1001</v>
      </c>
      <c r="D33" s="1" t="s">
        <v>98</v>
      </c>
      <c r="E33" s="2">
        <v>17.5</v>
      </c>
      <c r="F33" s="3">
        <v>5.12</v>
      </c>
      <c r="G33" s="3">
        <v>6</v>
      </c>
      <c r="H33" s="11">
        <v>6</v>
      </c>
      <c r="I33" s="1" t="s">
        <v>98</v>
      </c>
      <c r="J33" s="1" t="s">
        <v>98</v>
      </c>
      <c r="K33" s="1" t="s">
        <v>98</v>
      </c>
      <c r="L33" s="3">
        <v>5.08</v>
      </c>
      <c r="M33" s="11">
        <v>5.125</v>
      </c>
      <c r="N33" s="11" t="s">
        <v>98</v>
      </c>
      <c r="O33" s="1" t="s">
        <v>98</v>
      </c>
      <c r="P33" s="1" t="s">
        <v>98</v>
      </c>
      <c r="Q33" s="14">
        <v>0.42799999999999999</v>
      </c>
      <c r="R33" s="11">
        <v>0.4375</v>
      </c>
      <c r="S33" s="13">
        <v>0.25</v>
      </c>
      <c r="T33" s="14">
        <v>0.54400000000000004</v>
      </c>
      <c r="U33" s="13">
        <v>0.5625</v>
      </c>
      <c r="V33" s="1" t="s">
        <v>98</v>
      </c>
      <c r="W33" s="1" t="s">
        <v>98</v>
      </c>
      <c r="X33" s="1" t="s">
        <v>98</v>
      </c>
      <c r="Y33" s="3">
        <v>1.19</v>
      </c>
      <c r="Z33" s="13">
        <v>1.1875</v>
      </c>
      <c r="AA33" s="13" t="s">
        <v>98</v>
      </c>
      <c r="AB33" s="1" t="s">
        <v>98</v>
      </c>
      <c r="AC33" s="3">
        <v>1.65</v>
      </c>
      <c r="AD33" s="1" t="s">
        <v>98</v>
      </c>
      <c r="AE33" s="1" t="s">
        <v>98</v>
      </c>
      <c r="AF33" s="14">
        <v>0.54300000000000004</v>
      </c>
      <c r="AG33" s="3">
        <v>4.67</v>
      </c>
      <c r="AH33" s="1" t="s">
        <v>98</v>
      </c>
      <c r="AI33" s="1" t="s">
        <v>98</v>
      </c>
      <c r="AJ33" s="1" t="s">
        <v>98</v>
      </c>
      <c r="AK33" s="1" t="s">
        <v>98</v>
      </c>
      <c r="AL33" s="2">
        <v>14</v>
      </c>
      <c r="AM33" s="2">
        <v>17.2</v>
      </c>
      <c r="AN33" s="3">
        <v>7.12</v>
      </c>
      <c r="AO33" s="3">
        <v>3.95</v>
      </c>
      <c r="AP33" s="3">
        <v>1.83</v>
      </c>
      <c r="AQ33" s="3">
        <v>4.92</v>
      </c>
      <c r="AR33" s="3">
        <v>3.4</v>
      </c>
      <c r="AS33" s="3">
        <v>1.94</v>
      </c>
      <c r="AT33" s="14">
        <v>0.98</v>
      </c>
      <c r="AU33" s="1" t="s">
        <v>98</v>
      </c>
      <c r="AV33" s="1" t="s">
        <v>98</v>
      </c>
      <c r="AW33" s="1" t="s">
        <v>98</v>
      </c>
      <c r="AX33" s="14">
        <v>0.52400000000000002</v>
      </c>
      <c r="AY33" s="14">
        <v>0.55600000000000005</v>
      </c>
      <c r="AZ33" s="1" t="s">
        <v>98</v>
      </c>
      <c r="BA33" s="1" t="s">
        <v>98</v>
      </c>
      <c r="BB33" s="1" t="s">
        <v>98</v>
      </c>
      <c r="BC33" s="1" t="s">
        <v>98</v>
      </c>
      <c r="BD33" s="1" t="s">
        <v>98</v>
      </c>
      <c r="BE33" s="1" t="s">
        <v>98</v>
      </c>
      <c r="BF33" s="1" t="s">
        <v>98</v>
      </c>
      <c r="BG33" s="3">
        <v>2.4900000000000002</v>
      </c>
      <c r="BH33" s="14">
        <v>0.69499999999999995</v>
      </c>
      <c r="BI33" s="1" t="s">
        <v>98</v>
      </c>
      <c r="BJ33" s="4" t="s">
        <v>98</v>
      </c>
      <c r="BK33" s="4" t="s">
        <v>98</v>
      </c>
      <c r="BL33" s="4" t="s">
        <v>98</v>
      </c>
      <c r="BM33" s="4" t="s">
        <v>98</v>
      </c>
      <c r="BN33" s="4" t="s">
        <v>98</v>
      </c>
      <c r="BO33" s="4" t="s">
        <v>98</v>
      </c>
      <c r="BP33" s="4" t="s">
        <v>98</v>
      </c>
      <c r="BQ33" s="4" t="s">
        <v>98</v>
      </c>
      <c r="BR33" s="4" t="s">
        <v>98</v>
      </c>
      <c r="BS33" s="4" t="s">
        <v>98</v>
      </c>
      <c r="BT33" s="4" t="s">
        <v>98</v>
      </c>
      <c r="BU33" s="4" t="s">
        <v>98</v>
      </c>
      <c r="BV33" s="4" t="s">
        <v>98</v>
      </c>
      <c r="BW33" s="35" t="s">
        <v>98</v>
      </c>
      <c r="BX33" s="35" t="s">
        <v>98</v>
      </c>
      <c r="BY33" s="1" t="s">
        <v>98</v>
      </c>
      <c r="BZ33" s="1" t="s">
        <v>98</v>
      </c>
      <c r="CA33" s="1" t="s">
        <v>98</v>
      </c>
      <c r="CB33" s="1" t="s">
        <v>98</v>
      </c>
      <c r="CC33" s="1" t="s">
        <v>98</v>
      </c>
      <c r="CD33" s="1" t="s">
        <v>98</v>
      </c>
      <c r="CE33" s="11">
        <v>3</v>
      </c>
      <c r="CF33" s="1" t="s">
        <v>98</v>
      </c>
      <c r="CG33" s="4">
        <f>Beams!$B$11/F33</f>
        <v>2195.3125</v>
      </c>
      <c r="CH33" s="4">
        <f>Beams!$B$9/AO33</f>
        <v>2845.5696202531644</v>
      </c>
      <c r="CI33" s="4">
        <f>Beams!$C$9/AS33</f>
        <v>5793.8144329896904</v>
      </c>
      <c r="CJ33" s="4">
        <f>1.5*Beams!$B$8/(L33*T33)</f>
        <v>6100.9147753589623</v>
      </c>
      <c r="CK33" s="45">
        <f xml:space="preserve"> 1.5*Beams!$C$8/((G33-T33)*Q33)</f>
        <v>7220.0372735494839</v>
      </c>
      <c r="CL33" s="4">
        <f>Beams!$B$12*T33/AX33</f>
        <v>11669.007633587786</v>
      </c>
      <c r="CM33" s="4">
        <f>Beams!$B$12*Q33/AX33</f>
        <v>9180.7633587786258</v>
      </c>
      <c r="CN33" s="4">
        <f t="shared" si="0"/>
        <v>25249.779209878696</v>
      </c>
      <c r="CO33" s="4">
        <f t="shared" si="1"/>
        <v>22948.566657742718</v>
      </c>
      <c r="CP33" s="4"/>
      <c r="CQ33" s="3">
        <f>MIN(Beams!$B$21:$B$22)/MAX(CN33:CP33)-1</f>
        <v>-0.20791386594876748</v>
      </c>
    </row>
    <row r="34" spans="1:95" x14ac:dyDescent="0.55000000000000004">
      <c r="A34" s="1" t="s">
        <v>985</v>
      </c>
      <c r="B34" s="1" t="s">
        <v>1002</v>
      </c>
      <c r="C34" s="1" t="s">
        <v>1002</v>
      </c>
      <c r="D34" s="1" t="s">
        <v>98</v>
      </c>
      <c r="E34" s="2">
        <v>15.9</v>
      </c>
      <c r="F34" s="3">
        <v>4.6500000000000004</v>
      </c>
      <c r="G34" s="3">
        <v>6</v>
      </c>
      <c r="H34" s="11">
        <v>6</v>
      </c>
      <c r="I34" s="1" t="s">
        <v>98</v>
      </c>
      <c r="J34" s="1" t="s">
        <v>98</v>
      </c>
      <c r="K34" s="1" t="s">
        <v>98</v>
      </c>
      <c r="L34" s="3">
        <v>5</v>
      </c>
      <c r="M34" s="11">
        <v>5</v>
      </c>
      <c r="N34" s="11" t="s">
        <v>98</v>
      </c>
      <c r="O34" s="1" t="s">
        <v>98</v>
      </c>
      <c r="P34" s="1" t="s">
        <v>98</v>
      </c>
      <c r="Q34" s="14">
        <v>0.35</v>
      </c>
      <c r="R34" s="11">
        <v>0.375</v>
      </c>
      <c r="S34" s="13">
        <v>0.1875</v>
      </c>
      <c r="T34" s="14">
        <v>0.54400000000000004</v>
      </c>
      <c r="U34" s="13">
        <v>0.5625</v>
      </c>
      <c r="V34" s="1" t="s">
        <v>98</v>
      </c>
      <c r="W34" s="1" t="s">
        <v>98</v>
      </c>
      <c r="X34" s="1" t="s">
        <v>98</v>
      </c>
      <c r="Y34" s="3">
        <v>1.19</v>
      </c>
      <c r="Z34" s="13">
        <v>1.1875</v>
      </c>
      <c r="AA34" s="13" t="s">
        <v>98</v>
      </c>
      <c r="AB34" s="1" t="s">
        <v>98</v>
      </c>
      <c r="AC34" s="3">
        <v>1.51</v>
      </c>
      <c r="AD34" s="1" t="s">
        <v>98</v>
      </c>
      <c r="AE34" s="1" t="s">
        <v>98</v>
      </c>
      <c r="AF34" s="14">
        <v>0.48</v>
      </c>
      <c r="AG34" s="3">
        <v>4.5999999999999996</v>
      </c>
      <c r="AH34" s="1" t="s">
        <v>98</v>
      </c>
      <c r="AI34" s="1" t="s">
        <v>98</v>
      </c>
      <c r="AJ34" s="1" t="s">
        <v>98</v>
      </c>
      <c r="AK34" s="1" t="s">
        <v>98</v>
      </c>
      <c r="AL34" s="2">
        <v>17.100000000000001</v>
      </c>
      <c r="AM34" s="2">
        <v>14.8</v>
      </c>
      <c r="AN34" s="3">
        <v>5.94</v>
      </c>
      <c r="AO34" s="3">
        <v>3.3</v>
      </c>
      <c r="AP34" s="3">
        <v>1.78</v>
      </c>
      <c r="AQ34" s="3">
        <v>4.66</v>
      </c>
      <c r="AR34" s="3">
        <v>3.22</v>
      </c>
      <c r="AS34" s="3">
        <v>1.87</v>
      </c>
      <c r="AT34" s="3">
        <v>1</v>
      </c>
      <c r="AU34" s="1" t="s">
        <v>98</v>
      </c>
      <c r="AV34" s="1" t="s">
        <v>98</v>
      </c>
      <c r="AW34" s="1" t="s">
        <v>98</v>
      </c>
      <c r="AX34" s="14">
        <v>0.438</v>
      </c>
      <c r="AY34" s="14">
        <v>0.36399999999999999</v>
      </c>
      <c r="AZ34" s="1" t="s">
        <v>98</v>
      </c>
      <c r="BA34" s="1" t="s">
        <v>98</v>
      </c>
      <c r="BB34" s="1" t="s">
        <v>98</v>
      </c>
      <c r="BC34" s="1" t="s">
        <v>98</v>
      </c>
      <c r="BD34" s="1" t="s">
        <v>98</v>
      </c>
      <c r="BE34" s="1" t="s">
        <v>98</v>
      </c>
      <c r="BF34" s="1" t="s">
        <v>98</v>
      </c>
      <c r="BG34" s="3">
        <v>2.39</v>
      </c>
      <c r="BH34" s="14">
        <v>0.73099999999999998</v>
      </c>
      <c r="BI34" s="1" t="s">
        <v>98</v>
      </c>
      <c r="BJ34" s="4" t="s">
        <v>98</v>
      </c>
      <c r="BK34" s="4" t="s">
        <v>98</v>
      </c>
      <c r="BL34" s="4" t="s">
        <v>98</v>
      </c>
      <c r="BM34" s="4" t="s">
        <v>98</v>
      </c>
      <c r="BN34" s="4" t="s">
        <v>98</v>
      </c>
      <c r="BO34" s="4" t="s">
        <v>98</v>
      </c>
      <c r="BP34" s="4" t="s">
        <v>98</v>
      </c>
      <c r="BQ34" s="4" t="s">
        <v>98</v>
      </c>
      <c r="BR34" s="4" t="s">
        <v>98</v>
      </c>
      <c r="BS34" s="4" t="s">
        <v>98</v>
      </c>
      <c r="BT34" s="4" t="s">
        <v>98</v>
      </c>
      <c r="BU34" s="4" t="s">
        <v>98</v>
      </c>
      <c r="BV34" s="4" t="s">
        <v>98</v>
      </c>
      <c r="BW34" s="35" t="s">
        <v>98</v>
      </c>
      <c r="BX34" s="35" t="s">
        <v>98</v>
      </c>
      <c r="BY34" s="1" t="s">
        <v>98</v>
      </c>
      <c r="BZ34" s="1" t="s">
        <v>98</v>
      </c>
      <c r="CA34" s="1" t="s">
        <v>98</v>
      </c>
      <c r="CB34" s="1" t="s">
        <v>98</v>
      </c>
      <c r="CC34" s="1" t="s">
        <v>98</v>
      </c>
      <c r="CD34" s="1" t="s">
        <v>98</v>
      </c>
      <c r="CE34" s="11">
        <v>3</v>
      </c>
      <c r="CF34" s="1" t="s">
        <v>98</v>
      </c>
      <c r="CG34" s="4">
        <f>Beams!$B$11/F34</f>
        <v>2417.2043010752686</v>
      </c>
      <c r="CH34" s="4">
        <f>Beams!$B$9/AO34</f>
        <v>3406.0606060606065</v>
      </c>
      <c r="CI34" s="4">
        <f>Beams!$C$9/AS34</f>
        <v>6010.6951871657748</v>
      </c>
      <c r="CJ34" s="4">
        <f>1.5*Beams!$B$8/(L34*T34)</f>
        <v>6198.5294117647054</v>
      </c>
      <c r="CK34" s="45">
        <f xml:space="preserve"> 1.5*Beams!$C$8/((G34-T34)*Q34)</f>
        <v>8829.0741516547987</v>
      </c>
      <c r="CL34" s="4">
        <f>Beams!$B$12*T34/AX34</f>
        <v>13960.182648401827</v>
      </c>
      <c r="CM34" s="4">
        <f>Beams!$B$12*Q34/AX34</f>
        <v>8981.73515981735</v>
      </c>
      <c r="CN34" s="4">
        <f t="shared" si="0"/>
        <v>28982.201621845063</v>
      </c>
      <c r="CO34" s="4">
        <f t="shared" si="1"/>
        <v>24817.63409519687</v>
      </c>
      <c r="CP34" s="4"/>
      <c r="CQ34" s="3">
        <f>MIN(Beams!$B$21:$B$22)/MAX(CN34:CP34)-1</f>
        <v>-0.30992130063282741</v>
      </c>
    </row>
    <row r="35" spans="1:95" x14ac:dyDescent="0.55000000000000004">
      <c r="A35" s="1" t="s">
        <v>985</v>
      </c>
      <c r="B35" s="1" t="s">
        <v>1003</v>
      </c>
      <c r="C35" s="1" t="s">
        <v>1003</v>
      </c>
      <c r="D35" s="1" t="s">
        <v>98</v>
      </c>
      <c r="E35" s="2">
        <v>17.5</v>
      </c>
      <c r="F35" s="3">
        <v>5.14</v>
      </c>
      <c r="G35" s="3">
        <v>5</v>
      </c>
      <c r="H35" s="11">
        <v>5</v>
      </c>
      <c r="I35" s="1" t="s">
        <v>98</v>
      </c>
      <c r="J35" s="1" t="s">
        <v>98</v>
      </c>
      <c r="K35" s="1" t="s">
        <v>98</v>
      </c>
      <c r="L35" s="3">
        <v>4.9400000000000004</v>
      </c>
      <c r="M35" s="11">
        <v>5</v>
      </c>
      <c r="N35" s="11" t="s">
        <v>98</v>
      </c>
      <c r="O35" s="1" t="s">
        <v>98</v>
      </c>
      <c r="P35" s="1" t="s">
        <v>98</v>
      </c>
      <c r="Q35" s="14">
        <v>0.59399999999999997</v>
      </c>
      <c r="R35" s="11">
        <v>0.625</v>
      </c>
      <c r="S35" s="13">
        <v>0.3125</v>
      </c>
      <c r="T35" s="14">
        <v>0.49099999999999999</v>
      </c>
      <c r="U35" s="13">
        <v>0.5</v>
      </c>
      <c r="V35" s="1" t="s">
        <v>98</v>
      </c>
      <c r="W35" s="1" t="s">
        <v>98</v>
      </c>
      <c r="X35" s="1" t="s">
        <v>98</v>
      </c>
      <c r="Y35" s="3">
        <v>1.1299999999999999</v>
      </c>
      <c r="Z35" s="13">
        <v>1.125</v>
      </c>
      <c r="AA35" s="13" t="s">
        <v>98</v>
      </c>
      <c r="AB35" s="1" t="s">
        <v>98</v>
      </c>
      <c r="AC35" s="3">
        <v>1.56</v>
      </c>
      <c r="AD35" s="1" t="s">
        <v>98</v>
      </c>
      <c r="AE35" s="1" t="s">
        <v>98</v>
      </c>
      <c r="AF35" s="14">
        <v>0.67300000000000004</v>
      </c>
      <c r="AG35" s="3">
        <v>5.03</v>
      </c>
      <c r="AH35" s="1" t="s">
        <v>98</v>
      </c>
      <c r="AI35" s="1" t="s">
        <v>98</v>
      </c>
      <c r="AJ35" s="1" t="s">
        <v>98</v>
      </c>
      <c r="AK35" s="1" t="s">
        <v>98</v>
      </c>
      <c r="AL35" s="3">
        <v>8.42</v>
      </c>
      <c r="AM35" s="2">
        <v>12.5</v>
      </c>
      <c r="AN35" s="3">
        <v>6.58</v>
      </c>
      <c r="AO35" s="3">
        <v>3.62</v>
      </c>
      <c r="AP35" s="3">
        <v>1.56</v>
      </c>
      <c r="AQ35" s="3">
        <v>4.1500000000000004</v>
      </c>
      <c r="AR35" s="3">
        <v>3.1</v>
      </c>
      <c r="AS35" s="3">
        <v>1.68</v>
      </c>
      <c r="AT35" s="14">
        <v>0.89900000000000002</v>
      </c>
      <c r="AU35" s="1" t="s">
        <v>98</v>
      </c>
      <c r="AV35" s="1" t="s">
        <v>98</v>
      </c>
      <c r="AW35" s="1" t="s">
        <v>98</v>
      </c>
      <c r="AX35" s="14">
        <v>0.63300000000000001</v>
      </c>
      <c r="AY35" s="14">
        <v>0.72499999999999998</v>
      </c>
      <c r="AZ35" s="1" t="s">
        <v>98</v>
      </c>
      <c r="BA35" s="1" t="s">
        <v>98</v>
      </c>
      <c r="BB35" s="1" t="s">
        <v>98</v>
      </c>
      <c r="BC35" s="1" t="s">
        <v>98</v>
      </c>
      <c r="BD35" s="1" t="s">
        <v>98</v>
      </c>
      <c r="BE35" s="1" t="s">
        <v>98</v>
      </c>
      <c r="BF35" s="1" t="s">
        <v>98</v>
      </c>
      <c r="BG35" s="3">
        <v>2.23</v>
      </c>
      <c r="BH35" s="14">
        <v>0.65300000000000002</v>
      </c>
      <c r="BI35" s="1" t="s">
        <v>98</v>
      </c>
      <c r="BJ35" s="4" t="s">
        <v>98</v>
      </c>
      <c r="BK35" s="4" t="s">
        <v>98</v>
      </c>
      <c r="BL35" s="4" t="s">
        <v>98</v>
      </c>
      <c r="BM35" s="4" t="s">
        <v>98</v>
      </c>
      <c r="BN35" s="4" t="s">
        <v>98</v>
      </c>
      <c r="BO35" s="4" t="s">
        <v>98</v>
      </c>
      <c r="BP35" s="4" t="s">
        <v>98</v>
      </c>
      <c r="BQ35" s="4" t="s">
        <v>98</v>
      </c>
      <c r="BR35" s="4" t="s">
        <v>98</v>
      </c>
      <c r="BS35" s="4" t="s">
        <v>98</v>
      </c>
      <c r="BT35" s="4" t="s">
        <v>98</v>
      </c>
      <c r="BU35" s="4" t="s">
        <v>98</v>
      </c>
      <c r="BV35" s="4" t="s">
        <v>98</v>
      </c>
      <c r="BW35" s="35" t="s">
        <v>98</v>
      </c>
      <c r="BX35" s="35" t="s">
        <v>98</v>
      </c>
      <c r="BY35" s="1" t="s">
        <v>98</v>
      </c>
      <c r="BZ35" s="1" t="s">
        <v>98</v>
      </c>
      <c r="CA35" s="1" t="s">
        <v>98</v>
      </c>
      <c r="CB35" s="1" t="s">
        <v>98</v>
      </c>
      <c r="CC35" s="1" t="s">
        <v>98</v>
      </c>
      <c r="CD35" s="1" t="s">
        <v>98</v>
      </c>
      <c r="CE35" s="11">
        <v>2.75</v>
      </c>
      <c r="CF35" s="1" t="s">
        <v>98</v>
      </c>
      <c r="CG35" s="4">
        <f>Beams!$B$11/F35</f>
        <v>2186.7704280155644</v>
      </c>
      <c r="CH35" s="4">
        <f>Beams!$B$9/AO35</f>
        <v>3104.9723756906078</v>
      </c>
      <c r="CI35" s="4">
        <f>Beams!$C$9/AS35</f>
        <v>6690.4761904761908</v>
      </c>
      <c r="CJ35" s="4">
        <f>1.5*Beams!$B$8/(L35*T35)</f>
        <v>6951.0294614807417</v>
      </c>
      <c r="CK35" s="45">
        <f xml:space="preserve"> 1.5*Beams!$C$8/((G35-T35)*Q35)</f>
        <v>6294.9297812903933</v>
      </c>
      <c r="CL35" s="4">
        <f>Beams!$B$12*T35/AX35</f>
        <v>8718.5466034755136</v>
      </c>
      <c r="CM35" s="4">
        <f>Beams!$B$12*Q35/AX35</f>
        <v>10547.488151658767</v>
      </c>
      <c r="CN35" s="4">
        <f t="shared" si="0"/>
        <v>22728.026055480215</v>
      </c>
      <c r="CO35" s="4">
        <f t="shared" si="1"/>
        <v>24417.217568896358</v>
      </c>
      <c r="CP35" s="4"/>
      <c r="CQ35" s="3">
        <f>MIN(Beams!$B$21:$B$22)/MAX(CN35:CP35)-1</f>
        <v>-0.18090585286520067</v>
      </c>
    </row>
    <row r="36" spans="1:95" x14ac:dyDescent="0.55000000000000004">
      <c r="A36" s="1" t="s">
        <v>985</v>
      </c>
      <c r="B36" s="1" t="s">
        <v>1004</v>
      </c>
      <c r="C36" s="1" t="s">
        <v>1004</v>
      </c>
      <c r="D36" s="1" t="s">
        <v>98</v>
      </c>
      <c r="E36" s="2">
        <v>12.7</v>
      </c>
      <c r="F36" s="3">
        <v>3.72</v>
      </c>
      <c r="G36" s="3">
        <v>5</v>
      </c>
      <c r="H36" s="11">
        <v>5</v>
      </c>
      <c r="I36" s="1" t="s">
        <v>98</v>
      </c>
      <c r="J36" s="1" t="s">
        <v>98</v>
      </c>
      <c r="K36" s="1" t="s">
        <v>98</v>
      </c>
      <c r="L36" s="3">
        <v>4.66</v>
      </c>
      <c r="M36" s="11">
        <v>4.625</v>
      </c>
      <c r="N36" s="11" t="s">
        <v>98</v>
      </c>
      <c r="O36" s="1" t="s">
        <v>98</v>
      </c>
      <c r="P36" s="1" t="s">
        <v>98</v>
      </c>
      <c r="Q36" s="14">
        <v>0.311</v>
      </c>
      <c r="R36" s="11">
        <v>0.3125</v>
      </c>
      <c r="S36" s="13">
        <v>0.1875</v>
      </c>
      <c r="T36" s="14">
        <v>0.49099999999999999</v>
      </c>
      <c r="U36" s="13">
        <v>0.5</v>
      </c>
      <c r="V36" s="1" t="s">
        <v>98</v>
      </c>
      <c r="W36" s="1" t="s">
        <v>98</v>
      </c>
      <c r="X36" s="1" t="s">
        <v>98</v>
      </c>
      <c r="Y36" s="3">
        <v>1.1299999999999999</v>
      </c>
      <c r="Z36" s="13">
        <v>1.125</v>
      </c>
      <c r="AA36" s="13" t="s">
        <v>98</v>
      </c>
      <c r="AB36" s="1" t="s">
        <v>98</v>
      </c>
      <c r="AC36" s="3">
        <v>1.2</v>
      </c>
      <c r="AD36" s="1" t="s">
        <v>98</v>
      </c>
      <c r="AE36" s="1" t="s">
        <v>98</v>
      </c>
      <c r="AF36" s="14">
        <v>0.40300000000000002</v>
      </c>
      <c r="AG36" s="3">
        <v>4.75</v>
      </c>
      <c r="AH36" s="1" t="s">
        <v>98</v>
      </c>
      <c r="AI36" s="1" t="s">
        <v>98</v>
      </c>
      <c r="AJ36" s="1" t="s">
        <v>98</v>
      </c>
      <c r="AK36" s="1" t="s">
        <v>98</v>
      </c>
      <c r="AL36" s="2">
        <v>16.100000000000001</v>
      </c>
      <c r="AM36" s="3">
        <v>7.79</v>
      </c>
      <c r="AN36" s="3">
        <v>3.7</v>
      </c>
      <c r="AO36" s="3">
        <v>2.0499999999999998</v>
      </c>
      <c r="AP36" s="3">
        <v>1.45</v>
      </c>
      <c r="AQ36" s="3">
        <v>3.36</v>
      </c>
      <c r="AR36" s="3">
        <v>2.4900000000000002</v>
      </c>
      <c r="AS36" s="3">
        <v>1.44</v>
      </c>
      <c r="AT36" s="14">
        <v>0.95</v>
      </c>
      <c r="AU36" s="1" t="s">
        <v>98</v>
      </c>
      <c r="AV36" s="1" t="s">
        <v>98</v>
      </c>
      <c r="AW36" s="1" t="s">
        <v>98</v>
      </c>
      <c r="AX36" s="14">
        <v>0.3</v>
      </c>
      <c r="AY36" s="14">
        <v>0.17299999999999999</v>
      </c>
      <c r="AZ36" s="1" t="s">
        <v>98</v>
      </c>
      <c r="BA36" s="1" t="s">
        <v>98</v>
      </c>
      <c r="BB36" s="1" t="s">
        <v>98</v>
      </c>
      <c r="BC36" s="1" t="s">
        <v>98</v>
      </c>
      <c r="BD36" s="1" t="s">
        <v>98</v>
      </c>
      <c r="BE36" s="1" t="s">
        <v>98</v>
      </c>
      <c r="BF36" s="1" t="s">
        <v>98</v>
      </c>
      <c r="BG36" s="3">
        <v>1.98</v>
      </c>
      <c r="BH36" s="14">
        <v>0.76700000000000002</v>
      </c>
      <c r="BI36" s="1" t="s">
        <v>98</v>
      </c>
      <c r="BJ36" s="4" t="s">
        <v>98</v>
      </c>
      <c r="BK36" s="4" t="s">
        <v>98</v>
      </c>
      <c r="BL36" s="4" t="s">
        <v>98</v>
      </c>
      <c r="BM36" s="4" t="s">
        <v>98</v>
      </c>
      <c r="BN36" s="4" t="s">
        <v>98</v>
      </c>
      <c r="BO36" s="4" t="s">
        <v>98</v>
      </c>
      <c r="BP36" s="4" t="s">
        <v>98</v>
      </c>
      <c r="BQ36" s="4" t="s">
        <v>98</v>
      </c>
      <c r="BR36" s="4" t="s">
        <v>98</v>
      </c>
      <c r="BS36" s="4" t="s">
        <v>98</v>
      </c>
      <c r="BT36" s="4" t="s">
        <v>98</v>
      </c>
      <c r="BU36" s="4" t="s">
        <v>98</v>
      </c>
      <c r="BV36" s="4" t="s">
        <v>98</v>
      </c>
      <c r="BW36" s="35" t="s">
        <v>98</v>
      </c>
      <c r="BX36" s="35" t="s">
        <v>98</v>
      </c>
      <c r="BY36" s="1" t="s">
        <v>98</v>
      </c>
      <c r="BZ36" s="1" t="s">
        <v>98</v>
      </c>
      <c r="CA36" s="1" t="s">
        <v>98</v>
      </c>
      <c r="CB36" s="1" t="s">
        <v>98</v>
      </c>
      <c r="CC36" s="1" t="s">
        <v>98</v>
      </c>
      <c r="CD36" s="1" t="s">
        <v>98</v>
      </c>
      <c r="CE36" s="11">
        <v>2.75</v>
      </c>
      <c r="CF36" s="1" t="s">
        <v>98</v>
      </c>
      <c r="CG36" s="4">
        <f>Beams!$B$11/F36</f>
        <v>3021.505376344086</v>
      </c>
      <c r="CH36" s="4">
        <f>Beams!$B$9/AO36</f>
        <v>5482.9268292682927</v>
      </c>
      <c r="CI36" s="4">
        <f>Beams!$C$9/AS36</f>
        <v>7805.5555555555557</v>
      </c>
      <c r="CJ36" s="4">
        <f>1.5*Beams!$B$8/(L36*T36)</f>
        <v>7368.6878840589834</v>
      </c>
      <c r="CK36" s="45">
        <f xml:space="preserve"> 1.5*Beams!$C$8/((G36-T36)*Q36)</f>
        <v>12023.113472946923</v>
      </c>
      <c r="CL36" s="4">
        <f>Beams!$B$12*T36/AX36</f>
        <v>18396.133333333335</v>
      </c>
      <c r="CM36" s="4">
        <f>Beams!$B$12*Q36/AX36</f>
        <v>11652.133333333333</v>
      </c>
      <c r="CN36" s="4">
        <f t="shared" si="0"/>
        <v>38002.125585561851</v>
      </c>
      <c r="CO36" s="4">
        <f t="shared" si="1"/>
        <v>33271.581074136746</v>
      </c>
      <c r="CP36" s="4"/>
      <c r="CQ36" s="3">
        <f>MIN(Beams!$B$21:$B$22)/MAX(CN36:CP36)-1</f>
        <v>-0.47371364912286373</v>
      </c>
    </row>
    <row r="37" spans="1:95" x14ac:dyDescent="0.55000000000000004">
      <c r="A37" s="1" t="s">
        <v>985</v>
      </c>
      <c r="B37" s="1" t="s">
        <v>1005</v>
      </c>
      <c r="C37" s="1" t="s">
        <v>1005</v>
      </c>
      <c r="D37" s="1" t="s">
        <v>98</v>
      </c>
      <c r="E37" s="2">
        <v>11.5</v>
      </c>
      <c r="F37" s="3">
        <v>3.38</v>
      </c>
      <c r="G37" s="3">
        <v>4</v>
      </c>
      <c r="H37" s="11">
        <v>4</v>
      </c>
      <c r="I37" s="1" t="s">
        <v>98</v>
      </c>
      <c r="J37" s="1" t="s">
        <v>98</v>
      </c>
      <c r="K37" s="1" t="s">
        <v>98</v>
      </c>
      <c r="L37" s="3">
        <v>4.17</v>
      </c>
      <c r="M37" s="11">
        <v>4.125</v>
      </c>
      <c r="N37" s="11" t="s">
        <v>98</v>
      </c>
      <c r="O37" s="1" t="s">
        <v>98</v>
      </c>
      <c r="P37" s="1" t="s">
        <v>98</v>
      </c>
      <c r="Q37" s="14">
        <v>0.441</v>
      </c>
      <c r="R37" s="11">
        <v>0.4375</v>
      </c>
      <c r="S37" s="13">
        <v>0.25</v>
      </c>
      <c r="T37" s="14">
        <v>0.42499999999999999</v>
      </c>
      <c r="U37" s="13">
        <v>0.4375</v>
      </c>
      <c r="V37" s="1" t="s">
        <v>98</v>
      </c>
      <c r="W37" s="1" t="s">
        <v>98</v>
      </c>
      <c r="X37" s="1" t="s">
        <v>98</v>
      </c>
      <c r="Y37" s="3">
        <v>1</v>
      </c>
      <c r="Z37" s="13">
        <v>1</v>
      </c>
      <c r="AA37" s="13" t="s">
        <v>98</v>
      </c>
      <c r="AB37" s="1" t="s">
        <v>98</v>
      </c>
      <c r="AC37" s="3">
        <v>1.1499999999999999</v>
      </c>
      <c r="AD37" s="1" t="s">
        <v>98</v>
      </c>
      <c r="AE37" s="1" t="s">
        <v>98</v>
      </c>
      <c r="AF37" s="14">
        <v>0.439</v>
      </c>
      <c r="AG37" s="3">
        <v>4.91</v>
      </c>
      <c r="AH37" s="1" t="s">
        <v>98</v>
      </c>
      <c r="AI37" s="1" t="s">
        <v>98</v>
      </c>
      <c r="AJ37" s="1" t="s">
        <v>98</v>
      </c>
      <c r="AK37" s="1" t="s">
        <v>98</v>
      </c>
      <c r="AL37" s="3">
        <v>9.07</v>
      </c>
      <c r="AM37" s="3">
        <v>5</v>
      </c>
      <c r="AN37" s="3">
        <v>3.19</v>
      </c>
      <c r="AO37" s="3">
        <v>1.76</v>
      </c>
      <c r="AP37" s="3">
        <v>1.22</v>
      </c>
      <c r="AQ37" s="3">
        <v>2.13</v>
      </c>
      <c r="AR37" s="3">
        <v>1.84</v>
      </c>
      <c r="AS37" s="3">
        <v>1.02</v>
      </c>
      <c r="AT37" s="14">
        <v>0.79500000000000004</v>
      </c>
      <c r="AU37" s="1" t="s">
        <v>98</v>
      </c>
      <c r="AV37" s="1" t="s">
        <v>98</v>
      </c>
      <c r="AW37" s="1" t="s">
        <v>98</v>
      </c>
      <c r="AX37" s="14">
        <v>0.27100000000000002</v>
      </c>
      <c r="AY37" s="14">
        <v>0.16800000000000001</v>
      </c>
      <c r="AZ37" s="1" t="s">
        <v>98</v>
      </c>
      <c r="BA37" s="1" t="s">
        <v>98</v>
      </c>
      <c r="BB37" s="1" t="s">
        <v>98</v>
      </c>
      <c r="BC37" s="1" t="s">
        <v>98</v>
      </c>
      <c r="BD37" s="1" t="s">
        <v>98</v>
      </c>
      <c r="BE37" s="1" t="s">
        <v>98</v>
      </c>
      <c r="BF37" s="1" t="s">
        <v>98</v>
      </c>
      <c r="BG37" s="3">
        <v>1.73</v>
      </c>
      <c r="BH37" s="14">
        <v>0.70399999999999996</v>
      </c>
      <c r="BI37" s="1" t="s">
        <v>98</v>
      </c>
      <c r="BJ37" s="4" t="s">
        <v>98</v>
      </c>
      <c r="BK37" s="4" t="s">
        <v>98</v>
      </c>
      <c r="BL37" s="4" t="s">
        <v>98</v>
      </c>
      <c r="BM37" s="4" t="s">
        <v>98</v>
      </c>
      <c r="BN37" s="4" t="s">
        <v>98</v>
      </c>
      <c r="BO37" s="4" t="s">
        <v>98</v>
      </c>
      <c r="BP37" s="4" t="s">
        <v>98</v>
      </c>
      <c r="BQ37" s="4" t="s">
        <v>98</v>
      </c>
      <c r="BR37" s="4" t="s">
        <v>98</v>
      </c>
      <c r="BS37" s="4" t="s">
        <v>98</v>
      </c>
      <c r="BT37" s="4" t="s">
        <v>98</v>
      </c>
      <c r="BU37" s="4" t="s">
        <v>98</v>
      </c>
      <c r="BV37" s="4" t="s">
        <v>98</v>
      </c>
      <c r="BW37" s="35" t="s">
        <v>98</v>
      </c>
      <c r="BX37" s="35" t="s">
        <v>98</v>
      </c>
      <c r="BY37" s="1" t="s">
        <v>98</v>
      </c>
      <c r="BZ37" s="1" t="s">
        <v>98</v>
      </c>
      <c r="CA37" s="1" t="s">
        <v>98</v>
      </c>
      <c r="CB37" s="1" t="s">
        <v>98</v>
      </c>
      <c r="CC37" s="1" t="s">
        <v>98</v>
      </c>
      <c r="CD37" s="1" t="s">
        <v>98</v>
      </c>
      <c r="CE37" s="11">
        <v>2.25</v>
      </c>
      <c r="CF37" s="1" t="s">
        <v>98</v>
      </c>
      <c r="CG37" s="4">
        <f>Beams!$B$11/F37</f>
        <v>3325.4437869822486</v>
      </c>
      <c r="CH37" s="4">
        <f>Beams!$B$9/AO37</f>
        <v>6386.363636363636</v>
      </c>
      <c r="CI37" s="4">
        <f>Beams!$C$9/AS37</f>
        <v>11019.607843137255</v>
      </c>
      <c r="CJ37" s="4">
        <f>1.5*Beams!$B$8/(L37*T37)</f>
        <v>9513.3305120609402</v>
      </c>
      <c r="CK37" s="45">
        <f xml:space="preserve"> 1.5*Beams!$C$8/((G37-T37)*Q37)</f>
        <v>10694.06783692498</v>
      </c>
      <c r="CL37" s="4">
        <f>Beams!$B$12*T37/AX37</f>
        <v>17627.306273062728</v>
      </c>
      <c r="CM37" s="4">
        <f>Beams!$B$12*Q37/AX37</f>
        <v>18290.922509225093</v>
      </c>
      <c r="CN37" s="4">
        <f t="shared" si="0"/>
        <v>40416.181543777355</v>
      </c>
      <c r="CO37" s="4">
        <f t="shared" si="1"/>
        <v>42149.191906477419</v>
      </c>
      <c r="CP37" s="4"/>
      <c r="CQ37" s="3">
        <f>MIN(Beams!$B$21:$B$22)/MAX(CN37:CP37)-1</f>
        <v>-0.52549505470052837</v>
      </c>
    </row>
    <row r="38" spans="1:95" x14ac:dyDescent="0.55000000000000004">
      <c r="A38" s="1" t="s">
        <v>985</v>
      </c>
      <c r="B38" s="1" t="s">
        <v>1006</v>
      </c>
      <c r="C38" s="1" t="s">
        <v>1006</v>
      </c>
      <c r="D38" s="1" t="s">
        <v>98</v>
      </c>
      <c r="E38" s="3">
        <v>9.1999999999999993</v>
      </c>
      <c r="F38" s="3">
        <v>2.7</v>
      </c>
      <c r="G38" s="3">
        <v>4</v>
      </c>
      <c r="H38" s="11">
        <v>4</v>
      </c>
      <c r="I38" s="1" t="s">
        <v>98</v>
      </c>
      <c r="J38" s="1" t="s">
        <v>98</v>
      </c>
      <c r="K38" s="1" t="s">
        <v>98</v>
      </c>
      <c r="L38" s="3">
        <v>4</v>
      </c>
      <c r="M38" s="11">
        <v>4</v>
      </c>
      <c r="N38" s="11" t="s">
        <v>98</v>
      </c>
      <c r="O38" s="1" t="s">
        <v>98</v>
      </c>
      <c r="P38" s="1" t="s">
        <v>98</v>
      </c>
      <c r="Q38" s="14">
        <v>0.27100000000000002</v>
      </c>
      <c r="R38" s="11">
        <v>0.25</v>
      </c>
      <c r="S38" s="13">
        <v>0.125</v>
      </c>
      <c r="T38" s="14">
        <v>0.42499999999999999</v>
      </c>
      <c r="U38" s="13">
        <v>0.4375</v>
      </c>
      <c r="V38" s="1" t="s">
        <v>98</v>
      </c>
      <c r="W38" s="1" t="s">
        <v>98</v>
      </c>
      <c r="X38" s="1" t="s">
        <v>98</v>
      </c>
      <c r="Y38" s="3">
        <v>1</v>
      </c>
      <c r="Z38" s="13">
        <v>1</v>
      </c>
      <c r="AA38" s="13" t="s">
        <v>98</v>
      </c>
      <c r="AB38" s="1" t="s">
        <v>98</v>
      </c>
      <c r="AC38" s="14">
        <v>0.94199999999999995</v>
      </c>
      <c r="AD38" s="1" t="s">
        <v>98</v>
      </c>
      <c r="AE38" s="1" t="s">
        <v>98</v>
      </c>
      <c r="AF38" s="14">
        <v>0.33600000000000002</v>
      </c>
      <c r="AG38" s="3">
        <v>4.71</v>
      </c>
      <c r="AH38" s="1" t="s">
        <v>98</v>
      </c>
      <c r="AI38" s="1" t="s">
        <v>98</v>
      </c>
      <c r="AJ38" s="1" t="s">
        <v>98</v>
      </c>
      <c r="AK38" s="1" t="s">
        <v>98</v>
      </c>
      <c r="AL38" s="2">
        <v>14.8</v>
      </c>
      <c r="AM38" s="3">
        <v>3.49</v>
      </c>
      <c r="AN38" s="3">
        <v>2.0699999999999998</v>
      </c>
      <c r="AO38" s="3">
        <v>1.1399999999999999</v>
      </c>
      <c r="AP38" s="3">
        <v>1.1399999999999999</v>
      </c>
      <c r="AQ38" s="3">
        <v>1.84</v>
      </c>
      <c r="AR38" s="3">
        <v>1.59</v>
      </c>
      <c r="AS38" s="14">
        <v>0.92200000000000004</v>
      </c>
      <c r="AT38" s="14">
        <v>0.82699999999999996</v>
      </c>
      <c r="AU38" s="1" t="s">
        <v>98</v>
      </c>
      <c r="AV38" s="1" t="s">
        <v>98</v>
      </c>
      <c r="AW38" s="1" t="s">
        <v>98</v>
      </c>
      <c r="AX38" s="14">
        <v>0.16700000000000001</v>
      </c>
      <c r="AY38" s="15">
        <v>6.4199999999999993E-2</v>
      </c>
      <c r="AZ38" s="1" t="s">
        <v>98</v>
      </c>
      <c r="BA38" s="1" t="s">
        <v>98</v>
      </c>
      <c r="BB38" s="1" t="s">
        <v>98</v>
      </c>
      <c r="BC38" s="1" t="s">
        <v>98</v>
      </c>
      <c r="BD38" s="1" t="s">
        <v>98</v>
      </c>
      <c r="BE38" s="1" t="s">
        <v>98</v>
      </c>
      <c r="BF38" s="1" t="s">
        <v>98</v>
      </c>
      <c r="BG38" s="3">
        <v>1.58</v>
      </c>
      <c r="BH38" s="14">
        <v>0.78800000000000003</v>
      </c>
      <c r="BI38" s="1" t="s">
        <v>98</v>
      </c>
      <c r="BJ38" s="4" t="s">
        <v>98</v>
      </c>
      <c r="BK38" s="4" t="s">
        <v>98</v>
      </c>
      <c r="BL38" s="4" t="s">
        <v>98</v>
      </c>
      <c r="BM38" s="4" t="s">
        <v>98</v>
      </c>
      <c r="BN38" s="4" t="s">
        <v>98</v>
      </c>
      <c r="BO38" s="4" t="s">
        <v>98</v>
      </c>
      <c r="BP38" s="4" t="s">
        <v>98</v>
      </c>
      <c r="BQ38" s="4" t="s">
        <v>98</v>
      </c>
      <c r="BR38" s="4" t="s">
        <v>98</v>
      </c>
      <c r="BS38" s="4" t="s">
        <v>98</v>
      </c>
      <c r="BT38" s="4" t="s">
        <v>98</v>
      </c>
      <c r="BU38" s="4" t="s">
        <v>98</v>
      </c>
      <c r="BV38" s="4" t="s">
        <v>98</v>
      </c>
      <c r="BW38" s="35" t="s">
        <v>98</v>
      </c>
      <c r="BX38" s="35" t="s">
        <v>98</v>
      </c>
      <c r="BY38" s="1" t="s">
        <v>98</v>
      </c>
      <c r="BZ38" s="1" t="s">
        <v>98</v>
      </c>
      <c r="CA38" s="1" t="s">
        <v>98</v>
      </c>
      <c r="CB38" s="1" t="s">
        <v>98</v>
      </c>
      <c r="CC38" s="1" t="s">
        <v>98</v>
      </c>
      <c r="CD38" s="1" t="s">
        <v>98</v>
      </c>
      <c r="CE38" s="11">
        <v>2.25</v>
      </c>
      <c r="CF38" s="1" t="s">
        <v>98</v>
      </c>
      <c r="CG38" s="4">
        <f>Beams!$B$11/F38</f>
        <v>4162.9629629629626</v>
      </c>
      <c r="CH38" s="4">
        <f>Beams!$B$9/AO38</f>
        <v>9859.649122807019</v>
      </c>
      <c r="CI38" s="4">
        <f>Beams!$C$9/AS38</f>
        <v>12190.889370932755</v>
      </c>
      <c r="CJ38" s="4">
        <f>1.5*Beams!$B$8/(L38*T38)</f>
        <v>9917.6470588235297</v>
      </c>
      <c r="CK38" s="45">
        <f xml:space="preserve"> 1.5*Beams!$C$8/((G38-T38)*Q38)</f>
        <v>17402.523675586403</v>
      </c>
      <c r="CL38" s="4">
        <f>Beams!$B$12*T38/AX38</f>
        <v>28604.790419161676</v>
      </c>
      <c r="CM38" s="4">
        <f>Beams!$B$12*Q38/AX38</f>
        <v>18239.760479041917</v>
      </c>
      <c r="CN38" s="4">
        <f t="shared" si="0"/>
        <v>58625.32671928763</v>
      </c>
      <c r="CO38" s="4">
        <f t="shared" si="1"/>
        <v>50928.94792214984</v>
      </c>
      <c r="CP38" s="4"/>
      <c r="CQ38" s="3">
        <f>MIN(Beams!$B$21:$B$22)/MAX(CN38:CP38)-1</f>
        <v>-0.65885051531115757</v>
      </c>
    </row>
    <row r="39" spans="1:95" x14ac:dyDescent="0.55000000000000004">
      <c r="A39" s="1" t="s">
        <v>985</v>
      </c>
      <c r="B39" s="1" t="s">
        <v>1007</v>
      </c>
      <c r="C39" s="1" t="s">
        <v>1007</v>
      </c>
      <c r="D39" s="1" t="s">
        <v>98</v>
      </c>
      <c r="E39" s="3">
        <v>8.6</v>
      </c>
      <c r="F39" s="3">
        <v>2.5299999999999998</v>
      </c>
      <c r="G39" s="3">
        <v>3</v>
      </c>
      <c r="H39" s="11">
        <v>3</v>
      </c>
      <c r="I39" s="1" t="s">
        <v>98</v>
      </c>
      <c r="J39" s="1" t="s">
        <v>98</v>
      </c>
      <c r="K39" s="1" t="s">
        <v>98</v>
      </c>
      <c r="L39" s="3">
        <v>3.57</v>
      </c>
      <c r="M39" s="11">
        <v>3.625</v>
      </c>
      <c r="N39" s="11" t="s">
        <v>98</v>
      </c>
      <c r="O39" s="1" t="s">
        <v>98</v>
      </c>
      <c r="P39" s="1" t="s">
        <v>98</v>
      </c>
      <c r="Q39" s="14">
        <v>0.46500000000000002</v>
      </c>
      <c r="R39" s="11">
        <v>0.4375</v>
      </c>
      <c r="S39" s="13">
        <v>0.25</v>
      </c>
      <c r="T39" s="14">
        <v>0.35899999999999999</v>
      </c>
      <c r="U39" s="13">
        <v>0.375</v>
      </c>
      <c r="V39" s="1" t="s">
        <v>98</v>
      </c>
      <c r="W39" s="1" t="s">
        <v>98</v>
      </c>
      <c r="X39" s="1" t="s">
        <v>98</v>
      </c>
      <c r="Y39" s="14">
        <v>0.81299999999999994</v>
      </c>
      <c r="Z39" s="13">
        <v>0.8125</v>
      </c>
      <c r="AA39" s="13" t="s">
        <v>98</v>
      </c>
      <c r="AB39" s="1" t="s">
        <v>98</v>
      </c>
      <c r="AC39" s="14">
        <v>0.91500000000000004</v>
      </c>
      <c r="AD39" s="1" t="s">
        <v>98</v>
      </c>
      <c r="AE39" s="1" t="s">
        <v>98</v>
      </c>
      <c r="AF39" s="14">
        <v>0.39400000000000002</v>
      </c>
      <c r="AG39" s="3">
        <v>4.97</v>
      </c>
      <c r="AH39" s="1" t="s">
        <v>98</v>
      </c>
      <c r="AI39" s="1" t="s">
        <v>98</v>
      </c>
      <c r="AJ39" s="1" t="s">
        <v>98</v>
      </c>
      <c r="AK39" s="1" t="s">
        <v>98</v>
      </c>
      <c r="AL39" s="3">
        <v>6.45</v>
      </c>
      <c r="AM39" s="3">
        <v>2.12</v>
      </c>
      <c r="AN39" s="3">
        <v>1.85</v>
      </c>
      <c r="AO39" s="3">
        <v>1.02</v>
      </c>
      <c r="AP39" s="14">
        <v>0.91500000000000004</v>
      </c>
      <c r="AQ39" s="3">
        <v>1.1399999999999999</v>
      </c>
      <c r="AR39" s="3">
        <v>1.17</v>
      </c>
      <c r="AS39" s="14">
        <v>0.64200000000000002</v>
      </c>
      <c r="AT39" s="14">
        <v>0.67300000000000004</v>
      </c>
      <c r="AU39" s="1" t="s">
        <v>98</v>
      </c>
      <c r="AV39" s="1" t="s">
        <v>98</v>
      </c>
      <c r="AW39" s="1" t="s">
        <v>98</v>
      </c>
      <c r="AX39" s="14">
        <v>0.18099999999999999</v>
      </c>
      <c r="AY39" s="15">
        <v>7.7200000000000005E-2</v>
      </c>
      <c r="AZ39" s="1" t="s">
        <v>98</v>
      </c>
      <c r="BA39" s="1" t="s">
        <v>98</v>
      </c>
      <c r="BB39" s="1" t="s">
        <v>98</v>
      </c>
      <c r="BC39" s="1" t="s">
        <v>98</v>
      </c>
      <c r="BD39" s="1" t="s">
        <v>98</v>
      </c>
      <c r="BE39" s="1" t="s">
        <v>98</v>
      </c>
      <c r="BF39" s="1" t="s">
        <v>98</v>
      </c>
      <c r="BG39" s="3">
        <v>1.35</v>
      </c>
      <c r="BH39" s="14">
        <v>0.70499999999999996</v>
      </c>
      <c r="BI39" s="1" t="s">
        <v>98</v>
      </c>
      <c r="BJ39" s="4" t="s">
        <v>98</v>
      </c>
      <c r="BK39" s="4" t="s">
        <v>98</v>
      </c>
      <c r="BL39" s="4" t="s">
        <v>98</v>
      </c>
      <c r="BM39" s="4" t="s">
        <v>98</v>
      </c>
      <c r="BN39" s="4" t="s">
        <v>98</v>
      </c>
      <c r="BO39" s="4" t="s">
        <v>98</v>
      </c>
      <c r="BP39" s="4" t="s">
        <v>98</v>
      </c>
      <c r="BQ39" s="4" t="s">
        <v>98</v>
      </c>
      <c r="BR39" s="4" t="s">
        <v>98</v>
      </c>
      <c r="BS39" s="4" t="s">
        <v>98</v>
      </c>
      <c r="BT39" s="4" t="s">
        <v>98</v>
      </c>
      <c r="BU39" s="4" t="s">
        <v>98</v>
      </c>
      <c r="BV39" s="4" t="s">
        <v>98</v>
      </c>
      <c r="BW39" s="35" t="s">
        <v>98</v>
      </c>
      <c r="BX39" s="35" t="s">
        <v>98</v>
      </c>
      <c r="BY39" s="1" t="s">
        <v>98</v>
      </c>
      <c r="BZ39" s="1" t="s">
        <v>98</v>
      </c>
      <c r="CA39" s="1" t="s">
        <v>98</v>
      </c>
      <c r="CB39" s="1" t="s">
        <v>98</v>
      </c>
      <c r="CC39" s="1" t="s">
        <v>98</v>
      </c>
      <c r="CD39" s="1" t="s">
        <v>98</v>
      </c>
      <c r="CE39" s="1" t="s">
        <v>98</v>
      </c>
      <c r="CF39" s="1" t="s">
        <v>98</v>
      </c>
      <c r="CG39" s="4">
        <f>Beams!$B$11/F39</f>
        <v>4442.6877470355739</v>
      </c>
      <c r="CH39" s="4">
        <f>Beams!$B$9/AO39</f>
        <v>11019.607843137255</v>
      </c>
      <c r="CI39" s="4">
        <f>Beams!$C$9/AS39</f>
        <v>17507.788161993769</v>
      </c>
      <c r="CJ39" s="4">
        <f>1.5*Beams!$B$8/(L39*T39)</f>
        <v>13155.122773343322</v>
      </c>
      <c r="CK39" s="45">
        <f xml:space="preserve"> 1.5*Beams!$C$8/((G39-T39)*Q39)</f>
        <v>13728.915000427502</v>
      </c>
      <c r="CL39" s="4">
        <f>Beams!$B$12*T39/AX39</f>
        <v>22293.701657458565</v>
      </c>
      <c r="CM39" s="4">
        <f>Beams!$B$12*Q39/AX39</f>
        <v>28876.243093922654</v>
      </c>
      <c r="CN39" s="4">
        <f t="shared" si="0"/>
        <v>55652.723104493278</v>
      </c>
      <c r="CO39" s="4">
        <f t="shared" si="1"/>
        <v>64451.439002940169</v>
      </c>
      <c r="CP39" s="4"/>
      <c r="CQ39" s="3">
        <f>MIN(Beams!$B$21:$B$22)/MAX(CN39:CP39)-1</f>
        <v>-0.68968885242286626</v>
      </c>
    </row>
    <row r="40" spans="1:95" x14ac:dyDescent="0.55000000000000004">
      <c r="A40" s="1" t="s">
        <v>985</v>
      </c>
      <c r="B40" s="1" t="s">
        <v>1008</v>
      </c>
      <c r="C40" s="1" t="s">
        <v>1008</v>
      </c>
      <c r="D40" s="1" t="s">
        <v>98</v>
      </c>
      <c r="E40" s="3">
        <v>6.25</v>
      </c>
      <c r="F40" s="3">
        <v>1.83</v>
      </c>
      <c r="G40" s="3">
        <v>3</v>
      </c>
      <c r="H40" s="11">
        <v>3</v>
      </c>
      <c r="I40" s="1" t="s">
        <v>98</v>
      </c>
      <c r="J40" s="1" t="s">
        <v>98</v>
      </c>
      <c r="K40" s="1" t="s">
        <v>98</v>
      </c>
      <c r="L40" s="3">
        <v>3.33</v>
      </c>
      <c r="M40" s="11">
        <v>3.375</v>
      </c>
      <c r="N40" s="11" t="s">
        <v>98</v>
      </c>
      <c r="O40" s="1" t="s">
        <v>98</v>
      </c>
      <c r="P40" s="1" t="s">
        <v>98</v>
      </c>
      <c r="Q40" s="14">
        <v>0.23200000000000001</v>
      </c>
      <c r="R40" s="11">
        <v>0.25</v>
      </c>
      <c r="S40" s="13">
        <v>0.125</v>
      </c>
      <c r="T40" s="14">
        <v>0.35899999999999999</v>
      </c>
      <c r="U40" s="13">
        <v>0.375</v>
      </c>
      <c r="V40" s="1" t="s">
        <v>98</v>
      </c>
      <c r="W40" s="1" t="s">
        <v>98</v>
      </c>
      <c r="X40" s="1" t="s">
        <v>98</v>
      </c>
      <c r="Y40" s="14">
        <v>0.81299999999999994</v>
      </c>
      <c r="Z40" s="13">
        <v>0.8125</v>
      </c>
      <c r="AA40" s="13" t="s">
        <v>98</v>
      </c>
      <c r="AB40" s="1" t="s">
        <v>98</v>
      </c>
      <c r="AC40" s="14">
        <v>0.69199999999999995</v>
      </c>
      <c r="AD40" s="1" t="s">
        <v>98</v>
      </c>
      <c r="AE40" s="1" t="s">
        <v>98</v>
      </c>
      <c r="AF40" s="14">
        <v>0.27100000000000002</v>
      </c>
      <c r="AG40" s="3">
        <v>4.6399999999999997</v>
      </c>
      <c r="AH40" s="1" t="s">
        <v>98</v>
      </c>
      <c r="AI40" s="1" t="s">
        <v>98</v>
      </c>
      <c r="AJ40" s="1" t="s">
        <v>98</v>
      </c>
      <c r="AK40" s="1" t="s">
        <v>98</v>
      </c>
      <c r="AL40" s="2">
        <v>12.9</v>
      </c>
      <c r="AM40" s="3">
        <v>1.26</v>
      </c>
      <c r="AN40" s="3">
        <v>1.01</v>
      </c>
      <c r="AO40" s="14">
        <v>0.54700000000000004</v>
      </c>
      <c r="AP40" s="14">
        <v>0.83099999999999996</v>
      </c>
      <c r="AQ40" s="14">
        <v>0.90100000000000002</v>
      </c>
      <c r="AR40" s="14">
        <v>0.93</v>
      </c>
      <c r="AS40" s="14">
        <v>0.54100000000000004</v>
      </c>
      <c r="AT40" s="14">
        <v>0.70199999999999996</v>
      </c>
      <c r="AU40" s="1" t="s">
        <v>98</v>
      </c>
      <c r="AV40" s="1" t="s">
        <v>98</v>
      </c>
      <c r="AW40" s="1" t="s">
        <v>98</v>
      </c>
      <c r="AX40" s="15">
        <v>8.3000000000000004E-2</v>
      </c>
      <c r="AY40" s="15">
        <v>1.9699999999999999E-2</v>
      </c>
      <c r="AZ40" s="1" t="s">
        <v>98</v>
      </c>
      <c r="BA40" s="1" t="s">
        <v>98</v>
      </c>
      <c r="BB40" s="1" t="s">
        <v>98</v>
      </c>
      <c r="BC40" s="1" t="s">
        <v>98</v>
      </c>
      <c r="BD40" s="1" t="s">
        <v>98</v>
      </c>
      <c r="BE40" s="1" t="s">
        <v>98</v>
      </c>
      <c r="BF40" s="1" t="s">
        <v>98</v>
      </c>
      <c r="BG40" s="3">
        <v>1.2</v>
      </c>
      <c r="BH40" s="14">
        <v>0.81899999999999995</v>
      </c>
      <c r="BI40" s="1" t="s">
        <v>98</v>
      </c>
      <c r="BJ40" s="4" t="s">
        <v>98</v>
      </c>
      <c r="BK40" s="4" t="s">
        <v>98</v>
      </c>
      <c r="BL40" s="4" t="s">
        <v>98</v>
      </c>
      <c r="BM40" s="4" t="s">
        <v>98</v>
      </c>
      <c r="BN40" s="4" t="s">
        <v>98</v>
      </c>
      <c r="BO40" s="4" t="s">
        <v>98</v>
      </c>
      <c r="BP40" s="4" t="s">
        <v>98</v>
      </c>
      <c r="BQ40" s="4" t="s">
        <v>98</v>
      </c>
      <c r="BR40" s="4" t="s">
        <v>98</v>
      </c>
      <c r="BS40" s="4" t="s">
        <v>98</v>
      </c>
      <c r="BT40" s="4" t="s">
        <v>98</v>
      </c>
      <c r="BU40" s="4" t="s">
        <v>98</v>
      </c>
      <c r="BV40" s="4" t="s">
        <v>98</v>
      </c>
      <c r="BW40" s="35" t="s">
        <v>98</v>
      </c>
      <c r="BX40" s="35" t="s">
        <v>98</v>
      </c>
      <c r="BY40" s="1" t="s">
        <v>98</v>
      </c>
      <c r="BZ40" s="1" t="s">
        <v>98</v>
      </c>
      <c r="CA40" s="1" t="s">
        <v>98</v>
      </c>
      <c r="CB40" s="1" t="s">
        <v>98</v>
      </c>
      <c r="CC40" s="1" t="s">
        <v>98</v>
      </c>
      <c r="CD40" s="1" t="s">
        <v>98</v>
      </c>
      <c r="CE40" s="1" t="s">
        <v>98</v>
      </c>
      <c r="CF40" s="1" t="s">
        <v>98</v>
      </c>
      <c r="CG40" s="4">
        <f>Beams!$B$11/F40</f>
        <v>6142.0765027322404</v>
      </c>
      <c r="CH40" s="4">
        <f>Beams!$B$9/AO40</f>
        <v>20548.446069469835</v>
      </c>
      <c r="CI40" s="4">
        <f>Beams!$C$9/AS40</f>
        <v>20776.34011090573</v>
      </c>
      <c r="CJ40" s="4">
        <f>1.5*Beams!$B$8/(L40*T40)</f>
        <v>14103.239729980676</v>
      </c>
      <c r="CK40" s="45">
        <f xml:space="preserve"> 1.5*Beams!$C$8/((G40-T40)*Q40)</f>
        <v>27517.006358615465</v>
      </c>
      <c r="CL40" s="4">
        <f>Beams!$B$12*T40/AX40</f>
        <v>48616.385542168668</v>
      </c>
      <c r="CM40" s="4">
        <f>Beams!$B$12*Q40/AX40</f>
        <v>31417.831325301206</v>
      </c>
      <c r="CN40" s="4">
        <f t="shared" si="0"/>
        <v>99701.88561494356</v>
      </c>
      <c r="CO40" s="4">
        <f t="shared" si="1"/>
        <v>86521.097689248592</v>
      </c>
      <c r="CP40" s="4"/>
      <c r="CQ40" s="3">
        <f>MIN(Beams!$B$21:$B$22)/MAX(CN40:CP40)-1</f>
        <v>-0.79940198847149635</v>
      </c>
    </row>
    <row r="41" spans="1:95" x14ac:dyDescent="0.55000000000000004">
      <c r="A41" s="1" t="s">
        <v>985</v>
      </c>
      <c r="B41" s="1" t="s">
        <v>1009</v>
      </c>
      <c r="C41" s="1" t="s">
        <v>1009</v>
      </c>
      <c r="D41" s="1" t="s">
        <v>98</v>
      </c>
      <c r="E41" s="3">
        <v>5</v>
      </c>
      <c r="F41" s="3">
        <v>1.46</v>
      </c>
      <c r="G41" s="3">
        <v>2.5</v>
      </c>
      <c r="H41" s="11">
        <v>2.5</v>
      </c>
      <c r="I41" s="1" t="s">
        <v>98</v>
      </c>
      <c r="J41" s="1" t="s">
        <v>98</v>
      </c>
      <c r="K41" s="1" t="s">
        <v>98</v>
      </c>
      <c r="L41" s="3">
        <v>3</v>
      </c>
      <c r="M41" s="11">
        <v>3</v>
      </c>
      <c r="N41" s="11" t="s">
        <v>98</v>
      </c>
      <c r="O41" s="1" t="s">
        <v>98</v>
      </c>
      <c r="P41" s="1" t="s">
        <v>98</v>
      </c>
      <c r="Q41" s="14">
        <v>0.214</v>
      </c>
      <c r="R41" s="11">
        <v>0.1875</v>
      </c>
      <c r="S41" s="13">
        <v>0.125</v>
      </c>
      <c r="T41" s="14">
        <v>0.32600000000000001</v>
      </c>
      <c r="U41" s="13">
        <v>0.3125</v>
      </c>
      <c r="V41" s="1" t="s">
        <v>98</v>
      </c>
      <c r="W41" s="1" t="s">
        <v>98</v>
      </c>
      <c r="X41" s="1" t="s">
        <v>98</v>
      </c>
      <c r="Y41" s="14">
        <v>0.75</v>
      </c>
      <c r="Z41" s="13">
        <v>0.75</v>
      </c>
      <c r="AA41" s="13" t="s">
        <v>98</v>
      </c>
      <c r="AB41" s="1" t="s">
        <v>98</v>
      </c>
      <c r="AC41" s="14">
        <v>0.56999999999999995</v>
      </c>
      <c r="AD41" s="1" t="s">
        <v>98</v>
      </c>
      <c r="AE41" s="1" t="s">
        <v>98</v>
      </c>
      <c r="AF41" s="14">
        <v>0.23899999999999999</v>
      </c>
      <c r="AG41" s="3">
        <v>4.5999999999999996</v>
      </c>
      <c r="AH41" s="1" t="s">
        <v>98</v>
      </c>
      <c r="AI41" s="1" t="s">
        <v>98</v>
      </c>
      <c r="AJ41" s="1" t="s">
        <v>98</v>
      </c>
      <c r="AK41" s="1" t="s">
        <v>98</v>
      </c>
      <c r="AL41" s="2">
        <v>11.7</v>
      </c>
      <c r="AM41" s="14">
        <v>0.67100000000000004</v>
      </c>
      <c r="AN41" s="14">
        <v>0.65</v>
      </c>
      <c r="AO41" s="14">
        <v>0.34799999999999998</v>
      </c>
      <c r="AP41" s="14">
        <v>0.67700000000000005</v>
      </c>
      <c r="AQ41" s="14">
        <v>0.59699999999999998</v>
      </c>
      <c r="AR41" s="14">
        <v>0.68600000000000005</v>
      </c>
      <c r="AS41" s="14">
        <v>0.39800000000000002</v>
      </c>
      <c r="AT41" s="14">
        <v>0.63800000000000001</v>
      </c>
      <c r="AU41" s="1" t="s">
        <v>98</v>
      </c>
      <c r="AV41" s="1" t="s">
        <v>98</v>
      </c>
      <c r="AW41" s="1" t="s">
        <v>98</v>
      </c>
      <c r="AX41" s="15">
        <v>5.6800000000000003E-2</v>
      </c>
      <c r="AY41" s="15">
        <v>0.01</v>
      </c>
      <c r="AZ41" s="1" t="s">
        <v>98</v>
      </c>
      <c r="BA41" s="1" t="s">
        <v>98</v>
      </c>
      <c r="BB41" s="1" t="s">
        <v>98</v>
      </c>
      <c r="BC41" s="1" t="s">
        <v>98</v>
      </c>
      <c r="BD41" s="1" t="s">
        <v>98</v>
      </c>
      <c r="BE41" s="1" t="s">
        <v>98</v>
      </c>
      <c r="BF41" s="1" t="s">
        <v>98</v>
      </c>
      <c r="BG41" s="3">
        <v>1.02</v>
      </c>
      <c r="BH41" s="14">
        <v>0.83899999999999997</v>
      </c>
      <c r="BI41" s="1" t="s">
        <v>98</v>
      </c>
      <c r="BJ41" s="4" t="s">
        <v>98</v>
      </c>
      <c r="BK41" s="4" t="s">
        <v>98</v>
      </c>
      <c r="BL41" s="4" t="s">
        <v>98</v>
      </c>
      <c r="BM41" s="4" t="s">
        <v>98</v>
      </c>
      <c r="BN41" s="4" t="s">
        <v>98</v>
      </c>
      <c r="BO41" s="4" t="s">
        <v>98</v>
      </c>
      <c r="BP41" s="4" t="s">
        <v>98</v>
      </c>
      <c r="BQ41" s="4" t="s">
        <v>98</v>
      </c>
      <c r="BR41" s="4" t="s">
        <v>98</v>
      </c>
      <c r="BS41" s="4" t="s">
        <v>98</v>
      </c>
      <c r="BT41" s="4" t="s">
        <v>98</v>
      </c>
      <c r="BU41" s="4" t="s">
        <v>98</v>
      </c>
      <c r="BV41" s="4" t="s">
        <v>98</v>
      </c>
      <c r="BW41" s="35" t="s">
        <v>98</v>
      </c>
      <c r="BX41" s="35" t="s">
        <v>98</v>
      </c>
      <c r="BY41" s="1" t="s">
        <v>98</v>
      </c>
      <c r="BZ41" s="1" t="s">
        <v>98</v>
      </c>
      <c r="CA41" s="1" t="s">
        <v>98</v>
      </c>
      <c r="CB41" s="1" t="s">
        <v>98</v>
      </c>
      <c r="CC41" s="1" t="s">
        <v>98</v>
      </c>
      <c r="CD41" s="1" t="s">
        <v>98</v>
      </c>
      <c r="CE41" s="1" t="s">
        <v>98</v>
      </c>
      <c r="CF41" s="1" t="s">
        <v>98</v>
      </c>
      <c r="CG41" s="4">
        <f>Beams!$B$11/F41</f>
        <v>7698.6301369863013</v>
      </c>
      <c r="CH41" s="4">
        <f>Beams!$B$9/AO41</f>
        <v>32298.850574712647</v>
      </c>
      <c r="CI41" s="4">
        <f>Beams!$C$9/AS41</f>
        <v>28241.206030150752</v>
      </c>
      <c r="CJ41" s="4">
        <f>1.5*Beams!$B$8/(L41*T41)</f>
        <v>17239.26380368098</v>
      </c>
      <c r="CK41" s="45">
        <f xml:space="preserve"> 1.5*Beams!$C$8/((G41-T41)*Q41)</f>
        <v>36239.671908450764</v>
      </c>
      <c r="CL41" s="4">
        <f>Beams!$B$12*T41/AX41</f>
        <v>64511.267605633802</v>
      </c>
      <c r="CM41" s="4">
        <f>Beams!$B$12*Q41/AX41</f>
        <v>42347.887323943665</v>
      </c>
      <c r="CN41" s="4">
        <f t="shared" si="0"/>
        <v>134287.77294299024</v>
      </c>
      <c r="CO41" s="4">
        <f t="shared" si="1"/>
        <v>118222.20819606206</v>
      </c>
      <c r="CP41" s="4"/>
      <c r="CQ41" s="3">
        <f>MIN(Beams!$B$21:$B$22)/MAX(CN41:CP41)-1</f>
        <v>-0.85106611300724544</v>
      </c>
    </row>
    <row r="42" spans="1:95" x14ac:dyDescent="0.55000000000000004">
      <c r="A42" s="1" t="s">
        <v>985</v>
      </c>
      <c r="B42" s="1" t="s">
        <v>1010</v>
      </c>
      <c r="C42" s="1" t="s">
        <v>1010</v>
      </c>
      <c r="D42" s="1" t="s">
        <v>98</v>
      </c>
      <c r="E42" s="3">
        <v>4.75</v>
      </c>
      <c r="F42" s="3">
        <v>1.4</v>
      </c>
      <c r="G42" s="3">
        <v>2</v>
      </c>
      <c r="H42" s="11">
        <v>2</v>
      </c>
      <c r="I42" s="1" t="s">
        <v>98</v>
      </c>
      <c r="J42" s="1" t="s">
        <v>98</v>
      </c>
      <c r="K42" s="1" t="s">
        <v>98</v>
      </c>
      <c r="L42" s="3">
        <v>2.8</v>
      </c>
      <c r="M42" s="11">
        <v>2.75</v>
      </c>
      <c r="N42" s="11" t="s">
        <v>98</v>
      </c>
      <c r="O42" s="1" t="s">
        <v>98</v>
      </c>
      <c r="P42" s="1" t="s">
        <v>98</v>
      </c>
      <c r="Q42" s="14">
        <v>0.32600000000000001</v>
      </c>
      <c r="R42" s="11">
        <v>0.3125</v>
      </c>
      <c r="S42" s="13">
        <v>0.1875</v>
      </c>
      <c r="T42" s="14">
        <v>0.29299999999999998</v>
      </c>
      <c r="U42" s="13">
        <v>0.3125</v>
      </c>
      <c r="V42" s="1" t="s">
        <v>98</v>
      </c>
      <c r="W42" s="1" t="s">
        <v>98</v>
      </c>
      <c r="X42" s="1" t="s">
        <v>98</v>
      </c>
      <c r="Y42" s="14">
        <v>0.75</v>
      </c>
      <c r="Z42" s="13">
        <v>0.75</v>
      </c>
      <c r="AA42" s="13" t="s">
        <v>98</v>
      </c>
      <c r="AB42" s="1" t="s">
        <v>98</v>
      </c>
      <c r="AC42" s="14">
        <v>0.55300000000000005</v>
      </c>
      <c r="AD42" s="1" t="s">
        <v>98</v>
      </c>
      <c r="AE42" s="1" t="s">
        <v>98</v>
      </c>
      <c r="AF42" s="14">
        <v>0.25</v>
      </c>
      <c r="AG42" s="3">
        <v>4.78</v>
      </c>
      <c r="AH42" s="1" t="s">
        <v>98</v>
      </c>
      <c r="AI42" s="1" t="s">
        <v>98</v>
      </c>
      <c r="AJ42" s="1" t="s">
        <v>98</v>
      </c>
      <c r="AK42" s="1" t="s">
        <v>98</v>
      </c>
      <c r="AL42" s="3">
        <v>6.13</v>
      </c>
      <c r="AM42" s="14">
        <v>0.46200000000000002</v>
      </c>
      <c r="AN42" s="14">
        <v>0.59199999999999997</v>
      </c>
      <c r="AO42" s="14">
        <v>0.31900000000000001</v>
      </c>
      <c r="AP42" s="14">
        <v>0.57499999999999996</v>
      </c>
      <c r="AQ42" s="14">
        <v>0.44400000000000001</v>
      </c>
      <c r="AR42" s="14">
        <v>0.56499999999999995</v>
      </c>
      <c r="AS42" s="14">
        <v>0.317</v>
      </c>
      <c r="AT42" s="14">
        <v>0.56399999999999995</v>
      </c>
      <c r="AU42" s="1" t="s">
        <v>98</v>
      </c>
      <c r="AV42" s="1" t="s">
        <v>98</v>
      </c>
      <c r="AW42" s="1" t="s">
        <v>98</v>
      </c>
      <c r="AX42" s="15">
        <v>5.8999999999999997E-2</v>
      </c>
      <c r="AY42" s="15">
        <v>9.9500000000000005E-3</v>
      </c>
      <c r="AZ42" s="1" t="s">
        <v>98</v>
      </c>
      <c r="BA42" s="1" t="s">
        <v>98</v>
      </c>
      <c r="BB42" s="1" t="s">
        <v>98</v>
      </c>
      <c r="BC42" s="1" t="s">
        <v>98</v>
      </c>
      <c r="BD42" s="1" t="s">
        <v>98</v>
      </c>
      <c r="BE42" s="1" t="s">
        <v>98</v>
      </c>
      <c r="BF42" s="1" t="s">
        <v>98</v>
      </c>
      <c r="BG42" s="14">
        <v>0.90300000000000002</v>
      </c>
      <c r="BH42" s="14">
        <v>0.79700000000000004</v>
      </c>
      <c r="BI42" s="1" t="s">
        <v>98</v>
      </c>
      <c r="BJ42" s="4" t="s">
        <v>98</v>
      </c>
      <c r="BK42" s="4" t="s">
        <v>98</v>
      </c>
      <c r="BL42" s="4" t="s">
        <v>98</v>
      </c>
      <c r="BM42" s="4" t="s">
        <v>98</v>
      </c>
      <c r="BN42" s="4" t="s">
        <v>98</v>
      </c>
      <c r="BO42" s="4" t="s">
        <v>98</v>
      </c>
      <c r="BP42" s="4" t="s">
        <v>98</v>
      </c>
      <c r="BQ42" s="4" t="s">
        <v>98</v>
      </c>
      <c r="BR42" s="4" t="s">
        <v>98</v>
      </c>
      <c r="BS42" s="4" t="s">
        <v>98</v>
      </c>
      <c r="BT42" s="4" t="s">
        <v>98</v>
      </c>
      <c r="BU42" s="4" t="s">
        <v>98</v>
      </c>
      <c r="BV42" s="4" t="s">
        <v>98</v>
      </c>
      <c r="BW42" s="35" t="s">
        <v>98</v>
      </c>
      <c r="BX42" s="35" t="s">
        <v>98</v>
      </c>
      <c r="BY42" s="1" t="s">
        <v>98</v>
      </c>
      <c r="BZ42" s="1" t="s">
        <v>98</v>
      </c>
      <c r="CA42" s="1" t="s">
        <v>98</v>
      </c>
      <c r="CB42" s="1" t="s">
        <v>98</v>
      </c>
      <c r="CC42" s="1" t="s">
        <v>98</v>
      </c>
      <c r="CD42" s="1" t="s">
        <v>98</v>
      </c>
      <c r="CE42" s="1" t="s">
        <v>98</v>
      </c>
      <c r="CF42" s="1" t="s">
        <v>98</v>
      </c>
      <c r="CG42" s="4">
        <f>Beams!$B$11/F42</f>
        <v>8028.5714285714294</v>
      </c>
      <c r="CH42" s="4">
        <f>Beams!$B$9/AO42</f>
        <v>35235.109717868341</v>
      </c>
      <c r="CI42" s="4">
        <f>Beams!$C$9/AS42</f>
        <v>35457.413249211357</v>
      </c>
      <c r="CJ42" s="4">
        <f>1.5*Beams!$B$8/(L42*T42)</f>
        <v>20550.950755728914</v>
      </c>
      <c r="CK42" s="45">
        <f xml:space="preserve"> 1.5*Beams!$C$8/((G42-T42)*Q42)</f>
        <v>30297.475929140564</v>
      </c>
      <c r="CL42" s="4">
        <f>Beams!$B$12*T42/AX42</f>
        <v>55818.983050847455</v>
      </c>
      <c r="CM42" s="4">
        <f>Beams!$B$12*Q42/AX42</f>
        <v>62105.762711864416</v>
      </c>
      <c r="CN42" s="4">
        <f t="shared" si="0"/>
        <v>129658.44376759497</v>
      </c>
      <c r="CO42" s="4">
        <f t="shared" si="1"/>
        <v>143255.7123885355</v>
      </c>
      <c r="CP42" s="4"/>
      <c r="CQ42" s="3">
        <f>MIN(Beams!$B$21:$B$22)/MAX(CN42:CP42)-1</f>
        <v>-0.86038951140910624</v>
      </c>
    </row>
    <row r="43" spans="1:95" x14ac:dyDescent="0.55000000000000004">
      <c r="A43" s="1" t="s">
        <v>985</v>
      </c>
      <c r="B43" s="1" t="s">
        <v>1011</v>
      </c>
      <c r="C43" s="1" t="s">
        <v>1011</v>
      </c>
      <c r="D43" s="1" t="s">
        <v>98</v>
      </c>
      <c r="E43" s="3">
        <v>3.85</v>
      </c>
      <c r="F43" s="3">
        <v>1.1299999999999999</v>
      </c>
      <c r="G43" s="3">
        <v>2</v>
      </c>
      <c r="H43" s="11">
        <v>2</v>
      </c>
      <c r="I43" s="1" t="s">
        <v>98</v>
      </c>
      <c r="J43" s="1" t="s">
        <v>98</v>
      </c>
      <c r="K43" s="1" t="s">
        <v>98</v>
      </c>
      <c r="L43" s="3">
        <v>2.66</v>
      </c>
      <c r="M43" s="11">
        <v>2.625</v>
      </c>
      <c r="N43" s="11" t="s">
        <v>98</v>
      </c>
      <c r="O43" s="1" t="s">
        <v>98</v>
      </c>
      <c r="P43" s="1" t="s">
        <v>98</v>
      </c>
      <c r="Q43" s="14">
        <v>0.193</v>
      </c>
      <c r="R43" s="11">
        <v>0.1875</v>
      </c>
      <c r="S43" s="13">
        <v>0.125</v>
      </c>
      <c r="T43" s="14">
        <v>0.29299999999999998</v>
      </c>
      <c r="U43" s="13">
        <v>0.3125</v>
      </c>
      <c r="V43" s="1" t="s">
        <v>98</v>
      </c>
      <c r="W43" s="1" t="s">
        <v>98</v>
      </c>
      <c r="X43" s="1" t="s">
        <v>98</v>
      </c>
      <c r="Y43" s="14">
        <v>0.75</v>
      </c>
      <c r="Z43" s="13">
        <v>0.75</v>
      </c>
      <c r="AA43" s="13" t="s">
        <v>98</v>
      </c>
      <c r="AB43" s="1" t="s">
        <v>98</v>
      </c>
      <c r="AC43" s="14">
        <v>0.44800000000000001</v>
      </c>
      <c r="AD43" s="1" t="s">
        <v>98</v>
      </c>
      <c r="AE43" s="1" t="s">
        <v>98</v>
      </c>
      <c r="AF43" s="14">
        <v>0.20399999999999999</v>
      </c>
      <c r="AG43" s="3">
        <v>4.54</v>
      </c>
      <c r="AH43" s="1" t="s">
        <v>98</v>
      </c>
      <c r="AI43" s="1" t="s">
        <v>98</v>
      </c>
      <c r="AJ43" s="1" t="s">
        <v>98</v>
      </c>
      <c r="AK43" s="1" t="s">
        <v>98</v>
      </c>
      <c r="AL43" s="2">
        <v>10.4</v>
      </c>
      <c r="AM43" s="14">
        <v>0.307</v>
      </c>
      <c r="AN43" s="14">
        <v>0.38100000000000001</v>
      </c>
      <c r="AO43" s="14">
        <v>0.19800000000000001</v>
      </c>
      <c r="AP43" s="14">
        <v>0.52200000000000002</v>
      </c>
      <c r="AQ43" s="14">
        <v>0.374</v>
      </c>
      <c r="AR43" s="14">
        <v>0.48499999999999999</v>
      </c>
      <c r="AS43" s="14">
        <v>0.28100000000000003</v>
      </c>
      <c r="AT43" s="14">
        <v>0.57599999999999996</v>
      </c>
      <c r="AU43" s="1" t="s">
        <v>98</v>
      </c>
      <c r="AV43" s="1" t="s">
        <v>98</v>
      </c>
      <c r="AW43" s="1" t="s">
        <v>98</v>
      </c>
      <c r="AX43" s="15">
        <v>3.6400000000000002E-2</v>
      </c>
      <c r="AY43" s="34">
        <v>4.5700000000000003E-3</v>
      </c>
      <c r="AZ43" s="1" t="s">
        <v>98</v>
      </c>
      <c r="BA43" s="1" t="s">
        <v>98</v>
      </c>
      <c r="BB43" s="1" t="s">
        <v>98</v>
      </c>
      <c r="BC43" s="1" t="s">
        <v>98</v>
      </c>
      <c r="BD43" s="1" t="s">
        <v>98</v>
      </c>
      <c r="BE43" s="1" t="s">
        <v>98</v>
      </c>
      <c r="BF43" s="1" t="s">
        <v>98</v>
      </c>
      <c r="BG43" s="14">
        <v>0.83399999999999996</v>
      </c>
      <c r="BH43" s="14">
        <v>0.86899999999999999</v>
      </c>
      <c r="BI43" s="1" t="s">
        <v>98</v>
      </c>
      <c r="BJ43" s="4" t="s">
        <v>98</v>
      </c>
      <c r="BK43" s="4" t="s">
        <v>98</v>
      </c>
      <c r="BL43" s="4" t="s">
        <v>98</v>
      </c>
      <c r="BM43" s="4" t="s">
        <v>98</v>
      </c>
      <c r="BN43" s="4" t="s">
        <v>98</v>
      </c>
      <c r="BO43" s="4" t="s">
        <v>98</v>
      </c>
      <c r="BP43" s="4" t="s">
        <v>98</v>
      </c>
      <c r="BQ43" s="4" t="s">
        <v>98</v>
      </c>
      <c r="BR43" s="4" t="s">
        <v>98</v>
      </c>
      <c r="BS43" s="4" t="s">
        <v>98</v>
      </c>
      <c r="BT43" s="4" t="s">
        <v>98</v>
      </c>
      <c r="BU43" s="4" t="s">
        <v>98</v>
      </c>
      <c r="BV43" s="4" t="s">
        <v>98</v>
      </c>
      <c r="BW43" s="35" t="s">
        <v>98</v>
      </c>
      <c r="BX43" s="35" t="s">
        <v>98</v>
      </c>
      <c r="BY43" s="1" t="s">
        <v>98</v>
      </c>
      <c r="BZ43" s="1" t="s">
        <v>98</v>
      </c>
      <c r="CA43" s="1" t="s">
        <v>98</v>
      </c>
      <c r="CB43" s="1" t="s">
        <v>98</v>
      </c>
      <c r="CC43" s="1" t="s">
        <v>98</v>
      </c>
      <c r="CD43" s="1" t="s">
        <v>98</v>
      </c>
      <c r="CE43" s="1" t="s">
        <v>98</v>
      </c>
      <c r="CF43" s="1" t="s">
        <v>98</v>
      </c>
      <c r="CG43" s="4">
        <f>Beams!$B$11/F43</f>
        <v>9946.9026548672573</v>
      </c>
      <c r="CH43" s="4">
        <f>Beams!$B$9/AO43</f>
        <v>56767.676767676763</v>
      </c>
      <c r="CI43" s="4">
        <f>Beams!$C$9/AS43</f>
        <v>39999.999999999993</v>
      </c>
      <c r="CJ43" s="4">
        <f>1.5*Beams!$B$8/(L43*T43)</f>
        <v>21632.579742872542</v>
      </c>
      <c r="CK43" s="45">
        <f xml:space="preserve"> 1.5*Beams!$C$8/((G43-T43)*Q43)</f>
        <v>51176.047424351411</v>
      </c>
      <c r="CL43" s="4">
        <f>Beams!$B$12*T43/AX43</f>
        <v>90475.824175824164</v>
      </c>
      <c r="CM43" s="4">
        <f>Beams!$B$12*Q43/AX43</f>
        <v>59596.703296703301</v>
      </c>
      <c r="CN43" s="4">
        <f t="shared" si="0"/>
        <v>193260.26819087678</v>
      </c>
      <c r="CO43" s="4">
        <f t="shared" si="1"/>
        <v>172916.93405440287</v>
      </c>
      <c r="CP43" s="4"/>
      <c r="CQ43" s="3">
        <f>MIN(Beams!$B$21:$B$22)/MAX(CN43:CP43)-1</f>
        <v>-0.89651261385890935</v>
      </c>
    </row>
    <row r="44" spans="1:95" x14ac:dyDescent="0.55000000000000004">
      <c r="A44" s="1" t="s">
        <v>985</v>
      </c>
      <c r="B44" s="1" t="s">
        <v>1012</v>
      </c>
      <c r="C44" s="1" t="s">
        <v>1012</v>
      </c>
      <c r="D44" s="1" t="s">
        <v>98</v>
      </c>
      <c r="E44" s="3">
        <v>3.75</v>
      </c>
      <c r="F44" s="3">
        <v>1.1000000000000001</v>
      </c>
      <c r="G44" s="3">
        <v>1.5</v>
      </c>
      <c r="H44" s="11">
        <v>1.5</v>
      </c>
      <c r="I44" s="1" t="s">
        <v>98</v>
      </c>
      <c r="J44" s="1" t="s">
        <v>98</v>
      </c>
      <c r="K44" s="1" t="s">
        <v>98</v>
      </c>
      <c r="L44" s="3">
        <v>2.5099999999999998</v>
      </c>
      <c r="M44" s="11">
        <v>2.5</v>
      </c>
      <c r="N44" s="11" t="s">
        <v>98</v>
      </c>
      <c r="O44" s="1" t="s">
        <v>98</v>
      </c>
      <c r="P44" s="1" t="s">
        <v>98</v>
      </c>
      <c r="Q44" s="14">
        <v>0.34899999999999998</v>
      </c>
      <c r="R44" s="11">
        <v>0.375</v>
      </c>
      <c r="S44" s="13">
        <v>0.1875</v>
      </c>
      <c r="T44" s="14">
        <v>0.26</v>
      </c>
      <c r="U44" s="13">
        <v>0.25</v>
      </c>
      <c r="V44" s="1" t="s">
        <v>98</v>
      </c>
      <c r="W44" s="1" t="s">
        <v>98</v>
      </c>
      <c r="X44" s="1" t="s">
        <v>98</v>
      </c>
      <c r="Y44" s="14">
        <v>0.625</v>
      </c>
      <c r="Z44" s="13">
        <v>0.625</v>
      </c>
      <c r="AA44" s="13" t="s">
        <v>98</v>
      </c>
      <c r="AB44" s="1" t="s">
        <v>98</v>
      </c>
      <c r="AC44" s="14">
        <v>0.432</v>
      </c>
      <c r="AD44" s="1" t="s">
        <v>98</v>
      </c>
      <c r="AE44" s="1" t="s">
        <v>98</v>
      </c>
      <c r="AF44" s="14">
        <v>0.219</v>
      </c>
      <c r="AG44" s="3">
        <v>4.83</v>
      </c>
      <c r="AH44" s="1" t="s">
        <v>98</v>
      </c>
      <c r="AI44" s="1" t="s">
        <v>98</v>
      </c>
      <c r="AJ44" s="1" t="s">
        <v>98</v>
      </c>
      <c r="AK44" s="1" t="s">
        <v>98</v>
      </c>
      <c r="AL44" s="3">
        <v>4.3</v>
      </c>
      <c r="AM44" s="14">
        <v>0.2</v>
      </c>
      <c r="AN44" s="14">
        <v>0.35099999999999998</v>
      </c>
      <c r="AO44" s="14">
        <v>0.187</v>
      </c>
      <c r="AP44" s="14">
        <v>0.42599999999999999</v>
      </c>
      <c r="AQ44" s="14">
        <v>0.28899999999999998</v>
      </c>
      <c r="AR44" s="14">
        <v>0.41099999999999998</v>
      </c>
      <c r="AS44" s="14">
        <v>0.23</v>
      </c>
      <c r="AT44" s="14">
        <v>0.51300000000000001</v>
      </c>
      <c r="AU44" s="1" t="s">
        <v>98</v>
      </c>
      <c r="AV44" s="1" t="s">
        <v>98</v>
      </c>
      <c r="AW44" s="1" t="s">
        <v>98</v>
      </c>
      <c r="AX44" s="15">
        <v>4.3200000000000002E-2</v>
      </c>
      <c r="AY44" s="34">
        <v>4.96E-3</v>
      </c>
      <c r="AZ44" s="1" t="s">
        <v>98</v>
      </c>
      <c r="BA44" s="1" t="s">
        <v>98</v>
      </c>
      <c r="BB44" s="1" t="s">
        <v>98</v>
      </c>
      <c r="BC44" s="1" t="s">
        <v>98</v>
      </c>
      <c r="BD44" s="1" t="s">
        <v>98</v>
      </c>
      <c r="BE44" s="1" t="s">
        <v>98</v>
      </c>
      <c r="BF44" s="1" t="s">
        <v>98</v>
      </c>
      <c r="BG44" s="14">
        <v>0.73199999999999998</v>
      </c>
      <c r="BH44" s="14">
        <v>0.83</v>
      </c>
      <c r="BI44" s="1" t="s">
        <v>98</v>
      </c>
      <c r="BJ44" s="4" t="s">
        <v>98</v>
      </c>
      <c r="BK44" s="4" t="s">
        <v>98</v>
      </c>
      <c r="BL44" s="4" t="s">
        <v>98</v>
      </c>
      <c r="BM44" s="4" t="s">
        <v>98</v>
      </c>
      <c r="BN44" s="4" t="s">
        <v>98</v>
      </c>
      <c r="BO44" s="4" t="s">
        <v>98</v>
      </c>
      <c r="BP44" s="4" t="s">
        <v>98</v>
      </c>
      <c r="BQ44" s="4" t="s">
        <v>98</v>
      </c>
      <c r="BR44" s="4" t="s">
        <v>98</v>
      </c>
      <c r="BS44" s="4" t="s">
        <v>98</v>
      </c>
      <c r="BT44" s="4" t="s">
        <v>98</v>
      </c>
      <c r="BU44" s="4" t="s">
        <v>98</v>
      </c>
      <c r="BV44" s="4" t="s">
        <v>98</v>
      </c>
      <c r="BW44" s="35" t="s">
        <v>98</v>
      </c>
      <c r="BX44" s="35" t="s">
        <v>98</v>
      </c>
      <c r="BY44" s="1" t="s">
        <v>98</v>
      </c>
      <c r="BZ44" s="1" t="s">
        <v>98</v>
      </c>
      <c r="CA44" s="1" t="s">
        <v>98</v>
      </c>
      <c r="CB44" s="1" t="s">
        <v>98</v>
      </c>
      <c r="CC44" s="1" t="s">
        <v>98</v>
      </c>
      <c r="CD44" s="1" t="s">
        <v>98</v>
      </c>
      <c r="CE44" s="1" t="s">
        <v>98</v>
      </c>
      <c r="CF44" s="1" t="s">
        <v>98</v>
      </c>
      <c r="CG44" s="4">
        <f>Beams!$B$11/F44</f>
        <v>10218.181818181818</v>
      </c>
      <c r="CH44" s="4">
        <f>Beams!$B$9/AO44</f>
        <v>60106.951871657751</v>
      </c>
      <c r="CI44" s="4">
        <f>Beams!$C$9/AS44</f>
        <v>48869.565217391304</v>
      </c>
      <c r="CJ44" s="4">
        <f>1.5*Beams!$B$8/(L44*T44)</f>
        <v>25835.121054244562</v>
      </c>
      <c r="CK44" s="45">
        <f xml:space="preserve"> 1.5*Beams!$C$8/((G44-T44)*Q44)</f>
        <v>38959.238376929476</v>
      </c>
      <c r="CL44" s="4">
        <f>Beams!$B$12*T44/AX44</f>
        <v>67648.148148148146</v>
      </c>
      <c r="CM44" s="4">
        <f>Beams!$B$12*Q44/AX44</f>
        <v>90804.62962962962</v>
      </c>
      <c r="CN44" s="4">
        <f t="shared" si="0"/>
        <v>173027.60626810172</v>
      </c>
      <c r="CO44" s="4">
        <f t="shared" si="1"/>
        <v>208560.02804669761</v>
      </c>
      <c r="CP44" s="4"/>
      <c r="CQ44" s="3">
        <f>MIN(Beams!$B$21:$B$22)/MAX(CN44:CP44)-1</f>
        <v>-0.90410434737992118</v>
      </c>
    </row>
    <row r="45" spans="1:95" x14ac:dyDescent="0.55000000000000004">
      <c r="A45" s="1" t="s">
        <v>985</v>
      </c>
      <c r="B45" s="1" t="s">
        <v>1013</v>
      </c>
      <c r="C45" s="1" t="s">
        <v>1013</v>
      </c>
      <c r="D45" s="1" t="s">
        <v>98</v>
      </c>
      <c r="E45" s="3">
        <v>2.85</v>
      </c>
      <c r="F45" s="14">
        <v>0.83</v>
      </c>
      <c r="G45" s="3">
        <v>1.5</v>
      </c>
      <c r="H45" s="11">
        <v>1.5</v>
      </c>
      <c r="I45" s="1" t="s">
        <v>98</v>
      </c>
      <c r="J45" s="1" t="s">
        <v>98</v>
      </c>
      <c r="K45" s="1" t="s">
        <v>98</v>
      </c>
      <c r="L45" s="3">
        <v>2.33</v>
      </c>
      <c r="M45" s="11">
        <v>2.375</v>
      </c>
      <c r="N45" s="11" t="s">
        <v>98</v>
      </c>
      <c r="O45" s="1" t="s">
        <v>98</v>
      </c>
      <c r="P45" s="1" t="s">
        <v>98</v>
      </c>
      <c r="Q45" s="14">
        <v>0.17</v>
      </c>
      <c r="R45" s="11">
        <v>0.1875</v>
      </c>
      <c r="S45" s="13">
        <v>0.125</v>
      </c>
      <c r="T45" s="14">
        <v>0.26</v>
      </c>
      <c r="U45" s="13">
        <v>0.25</v>
      </c>
      <c r="V45" s="1" t="s">
        <v>98</v>
      </c>
      <c r="W45" s="1" t="s">
        <v>98</v>
      </c>
      <c r="X45" s="1" t="s">
        <v>98</v>
      </c>
      <c r="Y45" s="14">
        <v>0.625</v>
      </c>
      <c r="Z45" s="13">
        <v>0.625</v>
      </c>
      <c r="AA45" s="13" t="s">
        <v>98</v>
      </c>
      <c r="AB45" s="1" t="s">
        <v>98</v>
      </c>
      <c r="AC45" s="14">
        <v>0.32900000000000001</v>
      </c>
      <c r="AD45" s="1" t="s">
        <v>98</v>
      </c>
      <c r="AE45" s="1" t="s">
        <v>98</v>
      </c>
      <c r="AF45" s="14">
        <v>0.17100000000000001</v>
      </c>
      <c r="AG45" s="3">
        <v>4.4800000000000004</v>
      </c>
      <c r="AH45" s="1" t="s">
        <v>98</v>
      </c>
      <c r="AI45" s="1" t="s">
        <v>98</v>
      </c>
      <c r="AJ45" s="1" t="s">
        <v>98</v>
      </c>
      <c r="AK45" s="1" t="s">
        <v>98</v>
      </c>
      <c r="AL45" s="3">
        <v>8.82</v>
      </c>
      <c r="AM45" s="14">
        <v>0.114</v>
      </c>
      <c r="AN45" s="14">
        <v>0.19600000000000001</v>
      </c>
      <c r="AO45" s="15">
        <v>9.7000000000000003E-2</v>
      </c>
      <c r="AP45" s="14">
        <v>0.37</v>
      </c>
      <c r="AQ45" s="14">
        <v>0.223</v>
      </c>
      <c r="AR45" s="14">
        <v>0.32800000000000001</v>
      </c>
      <c r="AS45" s="14">
        <v>0.192</v>
      </c>
      <c r="AT45" s="14">
        <v>0.51800000000000002</v>
      </c>
      <c r="AU45" s="1" t="s">
        <v>98</v>
      </c>
      <c r="AV45" s="1" t="s">
        <v>98</v>
      </c>
      <c r="AW45" s="1" t="s">
        <v>98</v>
      </c>
      <c r="AX45" s="15">
        <v>2.1600000000000001E-2</v>
      </c>
      <c r="AY45" s="34">
        <v>1.89E-3</v>
      </c>
      <c r="AZ45" s="1" t="s">
        <v>98</v>
      </c>
      <c r="BA45" s="1" t="s">
        <v>98</v>
      </c>
      <c r="BB45" s="1" t="s">
        <v>98</v>
      </c>
      <c r="BC45" s="1" t="s">
        <v>98</v>
      </c>
      <c r="BD45" s="1" t="s">
        <v>98</v>
      </c>
      <c r="BE45" s="1" t="s">
        <v>98</v>
      </c>
      <c r="BF45" s="1" t="s">
        <v>98</v>
      </c>
      <c r="BG45" s="14">
        <v>0.66700000000000004</v>
      </c>
      <c r="BH45" s="14">
        <v>0.91100000000000003</v>
      </c>
      <c r="BI45" s="1" t="s">
        <v>98</v>
      </c>
      <c r="BJ45" s="4" t="s">
        <v>98</v>
      </c>
      <c r="BK45" s="4" t="s">
        <v>98</v>
      </c>
      <c r="BL45" s="4" t="s">
        <v>98</v>
      </c>
      <c r="BM45" s="4" t="s">
        <v>98</v>
      </c>
      <c r="BN45" s="4" t="s">
        <v>98</v>
      </c>
      <c r="BO45" s="4" t="s">
        <v>98</v>
      </c>
      <c r="BP45" s="4" t="s">
        <v>98</v>
      </c>
      <c r="BQ45" s="4" t="s">
        <v>98</v>
      </c>
      <c r="BR45" s="4" t="s">
        <v>98</v>
      </c>
      <c r="BS45" s="4" t="s">
        <v>98</v>
      </c>
      <c r="BT45" s="4" t="s">
        <v>98</v>
      </c>
      <c r="BU45" s="4" t="s">
        <v>98</v>
      </c>
      <c r="BV45" s="4" t="s">
        <v>98</v>
      </c>
      <c r="BW45" s="35" t="s">
        <v>98</v>
      </c>
      <c r="BX45" s="35" t="s">
        <v>98</v>
      </c>
      <c r="BY45" s="1" t="s">
        <v>98</v>
      </c>
      <c r="BZ45" s="1" t="s">
        <v>98</v>
      </c>
      <c r="CA45" s="1" t="s">
        <v>98</v>
      </c>
      <c r="CB45" s="1" t="s">
        <v>98</v>
      </c>
      <c r="CC45" s="1" t="s">
        <v>98</v>
      </c>
      <c r="CD45" s="1" t="s">
        <v>98</v>
      </c>
      <c r="CE45" s="1" t="s">
        <v>98</v>
      </c>
      <c r="CF45" s="1" t="s">
        <v>98</v>
      </c>
      <c r="CG45" s="4">
        <f>Beams!$B$11/F45</f>
        <v>13542.168674698796</v>
      </c>
      <c r="CH45" s="4">
        <f>Beams!$B$9/AO45</f>
        <v>115876.2886597938</v>
      </c>
      <c r="CI45" s="4">
        <f>Beams!$C$9/AS45</f>
        <v>58541.666666666664</v>
      </c>
      <c r="CJ45" s="4">
        <f>1.5*Beams!$B$8/(L45*T45)</f>
        <v>27830.967315945858</v>
      </c>
      <c r="CK45" s="45">
        <f xml:space="preserve"> 1.5*Beams!$C$8/((G45-T45)*Q45)</f>
        <v>79981.024667931677</v>
      </c>
      <c r="CL45" s="4">
        <f>Beams!$B$12*T45/AX45</f>
        <v>135296.29629629629</v>
      </c>
      <c r="CM45" s="4">
        <f>Beams!$B$12*Q45/AX45</f>
        <v>88462.962962962964</v>
      </c>
      <c r="CN45" s="4">
        <f t="shared" si="0"/>
        <v>304249.83124767797</v>
      </c>
      <c r="CO45" s="4">
        <f t="shared" si="1"/>
        <v>279279.40952366631</v>
      </c>
      <c r="CP45" s="4"/>
      <c r="CQ45" s="3">
        <f>MIN(Beams!$B$21:$B$22)/MAX(CN45:CP45)-1</f>
        <v>-0.93426454858501207</v>
      </c>
    </row>
    <row r="46" spans="1:95" x14ac:dyDescent="0.55000000000000004">
      <c r="CG46" s="4"/>
      <c r="CH46" s="4"/>
      <c r="CI46" s="4"/>
      <c r="CJ46" s="4"/>
      <c r="CK46" s="45"/>
      <c r="CL46" s="4"/>
      <c r="CM46" s="4"/>
      <c r="CN46" s="4"/>
      <c r="CO46" s="4"/>
      <c r="CP46" s="4"/>
      <c r="CQ46" s="3"/>
    </row>
    <row r="47" spans="1:95" x14ac:dyDescent="0.55000000000000004">
      <c r="CG47" s="4"/>
      <c r="CH47" s="4"/>
      <c r="CI47" s="4"/>
      <c r="CJ47" s="4"/>
      <c r="CK47" s="45"/>
      <c r="CL47" s="4"/>
      <c r="CM47" s="4"/>
      <c r="CN47" s="4"/>
      <c r="CO47" s="4"/>
      <c r="CP47" s="4"/>
      <c r="CQ47" s="3"/>
    </row>
    <row r="48" spans="1:95" x14ac:dyDescent="0.55000000000000004">
      <c r="CG48" s="4"/>
      <c r="CH48" s="4"/>
      <c r="CI48" s="4"/>
      <c r="CJ48" s="4"/>
      <c r="CK48" s="45"/>
      <c r="CL48" s="4"/>
      <c r="CM48" s="4"/>
      <c r="CN48" s="4"/>
      <c r="CO48" s="4"/>
      <c r="CP48" s="4"/>
      <c r="CQ48" s="3"/>
    </row>
    <row r="49" spans="85:95" x14ac:dyDescent="0.55000000000000004">
      <c r="CG49" s="4"/>
      <c r="CH49" s="4"/>
      <c r="CI49" s="4"/>
      <c r="CJ49" s="4"/>
      <c r="CK49" s="45"/>
      <c r="CL49" s="4"/>
      <c r="CM49" s="4"/>
      <c r="CN49" s="4"/>
      <c r="CO49" s="4"/>
      <c r="CP49" s="4"/>
      <c r="CQ49" s="3"/>
    </row>
    <row r="50" spans="85:95" x14ac:dyDescent="0.55000000000000004">
      <c r="CG50" s="4"/>
      <c r="CH50" s="4"/>
      <c r="CI50" s="4"/>
      <c r="CJ50" s="4"/>
      <c r="CK50" s="45"/>
      <c r="CL50" s="4"/>
      <c r="CM50" s="4"/>
      <c r="CN50" s="4"/>
      <c r="CO50" s="4"/>
      <c r="CP50" s="4"/>
      <c r="CQ50" s="3"/>
    </row>
    <row r="51" spans="85:95" x14ac:dyDescent="0.55000000000000004">
      <c r="CG51" s="4"/>
      <c r="CH51" s="4"/>
      <c r="CI51" s="4"/>
      <c r="CJ51" s="4"/>
      <c r="CK51" s="45"/>
      <c r="CL51" s="4"/>
      <c r="CM51" s="4"/>
      <c r="CN51" s="4"/>
      <c r="CO51" s="4"/>
      <c r="CP51" s="4"/>
      <c r="CQ51" s="3"/>
    </row>
    <row r="52" spans="85:95" x14ac:dyDescent="0.55000000000000004">
      <c r="CG52" s="4"/>
      <c r="CH52" s="4"/>
      <c r="CI52" s="4"/>
      <c r="CJ52" s="4"/>
      <c r="CK52" s="45"/>
      <c r="CL52" s="4"/>
      <c r="CM52" s="4"/>
      <c r="CN52" s="4"/>
      <c r="CO52" s="4"/>
      <c r="CP52" s="4"/>
      <c r="CQ52" s="3"/>
    </row>
    <row r="53" spans="85:95" x14ac:dyDescent="0.55000000000000004">
      <c r="CG53" s="4"/>
      <c r="CH53" s="4"/>
      <c r="CI53" s="4"/>
      <c r="CJ53" s="4"/>
      <c r="CK53" s="45"/>
      <c r="CL53" s="4"/>
      <c r="CM53" s="4"/>
      <c r="CN53" s="4"/>
      <c r="CO53" s="4"/>
      <c r="CP53" s="4"/>
      <c r="CQ53" s="3"/>
    </row>
    <row r="54" spans="85:95" x14ac:dyDescent="0.55000000000000004">
      <c r="CG54" s="4"/>
      <c r="CH54" s="4"/>
      <c r="CI54" s="4"/>
      <c r="CJ54" s="4"/>
      <c r="CK54" s="45"/>
      <c r="CL54" s="4"/>
      <c r="CM54" s="4"/>
      <c r="CN54" s="4"/>
      <c r="CO54" s="4"/>
      <c r="CP54" s="4"/>
      <c r="CQ54" s="3"/>
    </row>
    <row r="55" spans="85:95" x14ac:dyDescent="0.55000000000000004">
      <c r="CG55" s="4"/>
      <c r="CH55" s="4"/>
      <c r="CI55" s="4"/>
      <c r="CJ55" s="4"/>
      <c r="CK55" s="45"/>
      <c r="CL55" s="4"/>
      <c r="CM55" s="4"/>
      <c r="CN55" s="4"/>
      <c r="CO55" s="4"/>
      <c r="CP55" s="4"/>
      <c r="CQ55" s="3"/>
    </row>
    <row r="56" spans="85:95" x14ac:dyDescent="0.55000000000000004">
      <c r="CG56" s="4"/>
      <c r="CH56" s="4"/>
      <c r="CI56" s="4"/>
      <c r="CJ56" s="4"/>
      <c r="CK56" s="45"/>
      <c r="CL56" s="4"/>
      <c r="CM56" s="4"/>
      <c r="CN56" s="4"/>
      <c r="CO56" s="4"/>
      <c r="CP56" s="4"/>
      <c r="CQ56" s="3"/>
    </row>
    <row r="57" spans="85:95" x14ac:dyDescent="0.55000000000000004">
      <c r="CG57" s="4"/>
      <c r="CH57" s="4"/>
      <c r="CI57" s="4"/>
      <c r="CJ57" s="4"/>
      <c r="CK57" s="45"/>
      <c r="CL57" s="4"/>
      <c r="CM57" s="4"/>
      <c r="CN57" s="4"/>
      <c r="CO57" s="4"/>
      <c r="CP57" s="4"/>
      <c r="CQ57" s="3"/>
    </row>
    <row r="58" spans="85:95" x14ac:dyDescent="0.55000000000000004">
      <c r="CG58" s="4"/>
      <c r="CH58" s="4"/>
      <c r="CI58" s="4"/>
      <c r="CJ58" s="4"/>
      <c r="CK58" s="45"/>
      <c r="CL58" s="4"/>
      <c r="CM58" s="4"/>
      <c r="CN58" s="4"/>
      <c r="CO58" s="4"/>
      <c r="CP58" s="4"/>
      <c r="CQ58" s="3"/>
    </row>
    <row r="59" spans="85:95" x14ac:dyDescent="0.55000000000000004">
      <c r="CG59" s="4"/>
      <c r="CH59" s="4"/>
      <c r="CI59" s="4"/>
      <c r="CJ59" s="4"/>
      <c r="CK59" s="45"/>
      <c r="CL59" s="4"/>
      <c r="CM59" s="4"/>
      <c r="CN59" s="4"/>
      <c r="CO59" s="4"/>
      <c r="CP59" s="4"/>
      <c r="CQ59" s="3"/>
    </row>
    <row r="60" spans="85:95" x14ac:dyDescent="0.55000000000000004">
      <c r="CG60" s="4"/>
      <c r="CH60" s="4"/>
      <c r="CI60" s="4"/>
      <c r="CJ60" s="4"/>
      <c r="CK60" s="45"/>
      <c r="CL60" s="4"/>
      <c r="CM60" s="4"/>
      <c r="CN60" s="4"/>
      <c r="CO60" s="4"/>
      <c r="CP60" s="4"/>
      <c r="CQ60" s="3"/>
    </row>
    <row r="61" spans="85:95" x14ac:dyDescent="0.55000000000000004">
      <c r="CG61" s="4"/>
      <c r="CH61" s="4"/>
      <c r="CI61" s="4"/>
      <c r="CJ61" s="4"/>
      <c r="CK61" s="45"/>
      <c r="CL61" s="4"/>
      <c r="CM61" s="4"/>
      <c r="CN61" s="4"/>
      <c r="CO61" s="4"/>
      <c r="CP61" s="4"/>
      <c r="CQ61" s="3"/>
    </row>
    <row r="62" spans="85:95" x14ac:dyDescent="0.55000000000000004">
      <c r="CG62" s="4"/>
      <c r="CH62" s="4"/>
      <c r="CI62" s="4"/>
      <c r="CJ62" s="4"/>
      <c r="CK62" s="45"/>
      <c r="CL62" s="4"/>
      <c r="CM62" s="4"/>
      <c r="CN62" s="4"/>
      <c r="CO62" s="4"/>
      <c r="CP62" s="4"/>
      <c r="CQ62" s="3"/>
    </row>
    <row r="63" spans="85:95" x14ac:dyDescent="0.55000000000000004">
      <c r="CG63" s="4"/>
      <c r="CH63" s="4"/>
      <c r="CI63" s="4"/>
      <c r="CJ63" s="4"/>
      <c r="CK63" s="45"/>
      <c r="CL63" s="4"/>
      <c r="CM63" s="4"/>
      <c r="CN63" s="4"/>
      <c r="CO63" s="4"/>
      <c r="CP63" s="4"/>
      <c r="CQ63" s="3"/>
    </row>
    <row r="64" spans="85:95" x14ac:dyDescent="0.55000000000000004">
      <c r="CG64" s="4"/>
      <c r="CH64" s="4"/>
      <c r="CI64" s="4"/>
      <c r="CJ64" s="4"/>
      <c r="CK64" s="45"/>
      <c r="CL64" s="4"/>
      <c r="CM64" s="4"/>
      <c r="CN64" s="4"/>
      <c r="CO64" s="4"/>
      <c r="CP64" s="4"/>
      <c r="CQ64" s="3"/>
    </row>
    <row r="65" spans="85:95" x14ac:dyDescent="0.55000000000000004">
      <c r="CG65" s="4"/>
      <c r="CH65" s="4"/>
      <c r="CI65" s="4"/>
      <c r="CJ65" s="4"/>
      <c r="CK65" s="45"/>
      <c r="CL65" s="4"/>
      <c r="CM65" s="4"/>
      <c r="CN65" s="4"/>
      <c r="CO65" s="4"/>
      <c r="CP65" s="4"/>
      <c r="CQ65" s="3"/>
    </row>
    <row r="66" spans="85:95" x14ac:dyDescent="0.55000000000000004">
      <c r="CG66" s="4"/>
      <c r="CH66" s="4"/>
      <c r="CI66" s="4"/>
      <c r="CJ66" s="4"/>
      <c r="CK66" s="45"/>
      <c r="CL66" s="4"/>
      <c r="CM66" s="4"/>
      <c r="CN66" s="4"/>
      <c r="CO66" s="4"/>
      <c r="CP66" s="4"/>
      <c r="CQ66" s="3"/>
    </row>
    <row r="67" spans="85:95" x14ac:dyDescent="0.55000000000000004">
      <c r="CG67" s="4"/>
      <c r="CH67" s="4"/>
      <c r="CI67" s="4"/>
      <c r="CJ67" s="4"/>
      <c r="CK67" s="45"/>
      <c r="CL67" s="4"/>
      <c r="CM67" s="4"/>
      <c r="CN67" s="4"/>
      <c r="CO67" s="4"/>
      <c r="CP67" s="4"/>
      <c r="CQ67" s="3"/>
    </row>
    <row r="68" spans="85:95" x14ac:dyDescent="0.55000000000000004">
      <c r="CG68" s="4"/>
      <c r="CH68" s="4"/>
      <c r="CI68" s="4"/>
      <c r="CJ68" s="4"/>
      <c r="CK68" s="45"/>
      <c r="CL68" s="4"/>
      <c r="CM68" s="4"/>
      <c r="CN68" s="4"/>
      <c r="CO68" s="4"/>
      <c r="CP68" s="4"/>
      <c r="CQ68" s="3"/>
    </row>
    <row r="69" spans="85:95" x14ac:dyDescent="0.55000000000000004">
      <c r="CG69" s="4"/>
      <c r="CH69" s="4"/>
      <c r="CI69" s="4"/>
      <c r="CJ69" s="4"/>
      <c r="CK69" s="45"/>
      <c r="CL69" s="4"/>
      <c r="CM69" s="4"/>
      <c r="CN69" s="4"/>
      <c r="CO69" s="4"/>
      <c r="CP69" s="4"/>
      <c r="CQ69" s="3"/>
    </row>
    <row r="70" spans="85:95" x14ac:dyDescent="0.55000000000000004">
      <c r="CG70" s="4"/>
      <c r="CH70" s="4"/>
      <c r="CI70" s="4"/>
      <c r="CJ70" s="4"/>
      <c r="CK70" s="45"/>
      <c r="CL70" s="4"/>
      <c r="CM70" s="4"/>
      <c r="CN70" s="4"/>
      <c r="CO70" s="4"/>
      <c r="CP70" s="4"/>
      <c r="CQ70" s="3"/>
    </row>
    <row r="71" spans="85:95" x14ac:dyDescent="0.55000000000000004">
      <c r="CG71" s="4"/>
      <c r="CH71" s="4"/>
      <c r="CI71" s="4"/>
      <c r="CJ71" s="4"/>
      <c r="CK71" s="45"/>
      <c r="CL71" s="4"/>
      <c r="CM71" s="4"/>
      <c r="CN71" s="4"/>
      <c r="CO71" s="4"/>
      <c r="CP71" s="4"/>
      <c r="CQ71" s="3"/>
    </row>
    <row r="72" spans="85:95" x14ac:dyDescent="0.55000000000000004">
      <c r="CG72" s="4"/>
      <c r="CH72" s="4"/>
      <c r="CI72" s="4"/>
      <c r="CJ72" s="4"/>
      <c r="CK72" s="45"/>
      <c r="CL72" s="4"/>
      <c r="CM72" s="4"/>
      <c r="CN72" s="4"/>
      <c r="CO72" s="4"/>
      <c r="CP72" s="4"/>
      <c r="CQ72" s="3"/>
    </row>
    <row r="73" spans="85:95" x14ac:dyDescent="0.55000000000000004">
      <c r="CG73" s="4"/>
      <c r="CH73" s="4"/>
      <c r="CI73" s="4"/>
      <c r="CJ73" s="4"/>
      <c r="CK73" s="45"/>
      <c r="CL73" s="4"/>
      <c r="CM73" s="4"/>
      <c r="CN73" s="4"/>
      <c r="CO73" s="4"/>
      <c r="CP73" s="4"/>
      <c r="CQ73" s="3"/>
    </row>
    <row r="74" spans="85:95" x14ac:dyDescent="0.55000000000000004">
      <c r="CG74" s="4"/>
      <c r="CH74" s="4"/>
      <c r="CI74" s="4"/>
      <c r="CJ74" s="4"/>
      <c r="CK74" s="45"/>
      <c r="CL74" s="4"/>
      <c r="CM74" s="4"/>
      <c r="CN74" s="4"/>
      <c r="CO74" s="4"/>
      <c r="CP74" s="4"/>
      <c r="CQ74" s="3"/>
    </row>
    <row r="75" spans="85:95" x14ac:dyDescent="0.55000000000000004">
      <c r="CG75" s="4"/>
      <c r="CH75" s="4"/>
      <c r="CI75" s="4"/>
      <c r="CJ75" s="4"/>
      <c r="CK75" s="45"/>
      <c r="CL75" s="4"/>
      <c r="CM75" s="4"/>
      <c r="CN75" s="4"/>
      <c r="CO75" s="4"/>
      <c r="CP75" s="4"/>
      <c r="CQ75" s="3"/>
    </row>
    <row r="76" spans="85:95" x14ac:dyDescent="0.55000000000000004">
      <c r="CG76" s="4"/>
      <c r="CH76" s="4"/>
      <c r="CI76" s="4"/>
      <c r="CJ76" s="4"/>
      <c r="CK76" s="45"/>
      <c r="CL76" s="4"/>
      <c r="CM76" s="4"/>
      <c r="CN76" s="4"/>
      <c r="CO76" s="4"/>
      <c r="CP76" s="4"/>
      <c r="CQ76" s="3"/>
    </row>
    <row r="77" spans="85:95" x14ac:dyDescent="0.55000000000000004">
      <c r="CG77" s="4"/>
      <c r="CH77" s="4"/>
      <c r="CI77" s="4"/>
      <c r="CJ77" s="4"/>
      <c r="CK77" s="45"/>
      <c r="CL77" s="4"/>
      <c r="CM77" s="4"/>
      <c r="CN77" s="4"/>
      <c r="CO77" s="4"/>
      <c r="CP77" s="4"/>
      <c r="CQ77" s="3"/>
    </row>
    <row r="78" spans="85:95" x14ac:dyDescent="0.55000000000000004">
      <c r="CG78" s="4"/>
      <c r="CH78" s="4"/>
      <c r="CI78" s="4"/>
      <c r="CJ78" s="4"/>
      <c r="CK78" s="45"/>
      <c r="CL78" s="4"/>
      <c r="CM78" s="4"/>
      <c r="CN78" s="4"/>
      <c r="CO78" s="4"/>
      <c r="CP78" s="4"/>
      <c r="CQ78" s="3"/>
    </row>
    <row r="79" spans="85:95" x14ac:dyDescent="0.55000000000000004">
      <c r="CG79" s="4"/>
      <c r="CH79" s="4"/>
      <c r="CI79" s="4"/>
      <c r="CJ79" s="4"/>
      <c r="CK79" s="45"/>
      <c r="CL79" s="4"/>
      <c r="CM79" s="4"/>
      <c r="CN79" s="4"/>
      <c r="CO79" s="4"/>
      <c r="CP79" s="4"/>
      <c r="CQ79" s="3"/>
    </row>
    <row r="80" spans="85:95" x14ac:dyDescent="0.55000000000000004">
      <c r="CG80" s="4"/>
      <c r="CH80" s="4"/>
      <c r="CI80" s="4"/>
      <c r="CJ80" s="4"/>
      <c r="CK80" s="45"/>
      <c r="CL80" s="4"/>
      <c r="CM80" s="4"/>
      <c r="CN80" s="4"/>
      <c r="CO80" s="4"/>
      <c r="CP80" s="4"/>
      <c r="CQ80" s="3"/>
    </row>
    <row r="81" spans="85:95" x14ac:dyDescent="0.55000000000000004">
      <c r="CG81" s="4"/>
      <c r="CH81" s="4"/>
      <c r="CI81" s="4"/>
      <c r="CJ81" s="4"/>
      <c r="CK81" s="45"/>
      <c r="CL81" s="4"/>
      <c r="CM81" s="4"/>
      <c r="CN81" s="4"/>
      <c r="CO81" s="4"/>
      <c r="CP81" s="4"/>
      <c r="CQ81" s="3"/>
    </row>
    <row r="82" spans="85:95" x14ac:dyDescent="0.55000000000000004">
      <c r="CG82" s="4"/>
      <c r="CH82" s="4"/>
      <c r="CI82" s="4"/>
      <c r="CJ82" s="4"/>
      <c r="CK82" s="45"/>
      <c r="CL82" s="4"/>
      <c r="CM82" s="4"/>
      <c r="CN82" s="4"/>
      <c r="CO82" s="4"/>
      <c r="CP82" s="4"/>
      <c r="CQ82" s="3"/>
    </row>
    <row r="83" spans="85:95" x14ac:dyDescent="0.55000000000000004">
      <c r="CG83" s="4"/>
      <c r="CH83" s="4"/>
      <c r="CI83" s="4"/>
      <c r="CJ83" s="4"/>
      <c r="CK83" s="45"/>
      <c r="CL83" s="4"/>
      <c r="CM83" s="4"/>
      <c r="CN83" s="4"/>
      <c r="CO83" s="4"/>
      <c r="CP83" s="4"/>
      <c r="CQ83" s="3"/>
    </row>
    <row r="84" spans="85:95" x14ac:dyDescent="0.55000000000000004">
      <c r="CG84" s="4"/>
      <c r="CH84" s="4"/>
      <c r="CI84" s="4"/>
      <c r="CJ84" s="4"/>
      <c r="CK84" s="45"/>
      <c r="CL84" s="4"/>
      <c r="CM84" s="4"/>
      <c r="CN84" s="4"/>
      <c r="CO84" s="4"/>
      <c r="CP84" s="4"/>
      <c r="CQ84" s="3"/>
    </row>
    <row r="85" spans="85:95" x14ac:dyDescent="0.55000000000000004">
      <c r="CG85" s="4"/>
      <c r="CH85" s="4"/>
      <c r="CI85" s="4"/>
      <c r="CJ85" s="4"/>
      <c r="CK85" s="45"/>
      <c r="CL85" s="4"/>
      <c r="CM85" s="4"/>
      <c r="CN85" s="4"/>
      <c r="CO85" s="4"/>
      <c r="CP85" s="4"/>
      <c r="CQ85" s="3"/>
    </row>
    <row r="86" spans="85:95" x14ac:dyDescent="0.55000000000000004">
      <c r="CG86" s="4"/>
      <c r="CH86" s="4"/>
      <c r="CI86" s="4"/>
      <c r="CJ86" s="4"/>
      <c r="CK86" s="45"/>
      <c r="CL86" s="4"/>
      <c r="CM86" s="4"/>
      <c r="CN86" s="4"/>
      <c r="CO86" s="4"/>
      <c r="CP86" s="4"/>
      <c r="CQ86" s="3"/>
    </row>
    <row r="87" spans="85:95" x14ac:dyDescent="0.55000000000000004">
      <c r="CG87" s="4"/>
      <c r="CH87" s="4"/>
      <c r="CI87" s="4"/>
      <c r="CJ87" s="4"/>
      <c r="CK87" s="45"/>
      <c r="CL87" s="4"/>
      <c r="CM87" s="4"/>
      <c r="CN87" s="4"/>
      <c r="CO87" s="4"/>
      <c r="CP87" s="4"/>
      <c r="CQ87" s="3"/>
    </row>
    <row r="88" spans="85:95" x14ac:dyDescent="0.55000000000000004">
      <c r="CG88" s="4"/>
      <c r="CH88" s="4"/>
      <c r="CI88" s="4"/>
      <c r="CJ88" s="4"/>
      <c r="CK88" s="45"/>
      <c r="CL88" s="4"/>
      <c r="CM88" s="4"/>
      <c r="CN88" s="4"/>
      <c r="CO88" s="4"/>
      <c r="CP88" s="4"/>
      <c r="CQ88" s="3"/>
    </row>
    <row r="89" spans="85:95" x14ac:dyDescent="0.55000000000000004">
      <c r="CG89" s="4"/>
      <c r="CH89" s="4"/>
      <c r="CI89" s="4"/>
      <c r="CJ89" s="4"/>
      <c r="CK89" s="45"/>
      <c r="CL89" s="4"/>
      <c r="CM89" s="4"/>
      <c r="CN89" s="4"/>
      <c r="CO89" s="4"/>
      <c r="CP89" s="4"/>
      <c r="CQ89" s="3"/>
    </row>
    <row r="90" spans="85:95" x14ac:dyDescent="0.55000000000000004">
      <c r="CG90" s="4"/>
      <c r="CH90" s="4"/>
      <c r="CI90" s="4"/>
      <c r="CJ90" s="4"/>
      <c r="CK90" s="45"/>
      <c r="CL90" s="4"/>
      <c r="CM90" s="4"/>
      <c r="CN90" s="4"/>
      <c r="CO90" s="4"/>
      <c r="CP90" s="4"/>
      <c r="CQ90" s="3"/>
    </row>
    <row r="91" spans="85:95" x14ac:dyDescent="0.55000000000000004">
      <c r="CG91" s="4"/>
      <c r="CH91" s="4"/>
      <c r="CI91" s="4"/>
      <c r="CJ91" s="4"/>
      <c r="CK91" s="45"/>
      <c r="CL91" s="4"/>
      <c r="CM91" s="4"/>
      <c r="CN91" s="4"/>
      <c r="CO91" s="4"/>
      <c r="CP91" s="4"/>
      <c r="CQ91" s="3"/>
    </row>
    <row r="92" spans="85:95" x14ac:dyDescent="0.55000000000000004">
      <c r="CG92" s="4"/>
      <c r="CH92" s="4"/>
      <c r="CI92" s="4"/>
      <c r="CJ92" s="4"/>
      <c r="CK92" s="45"/>
      <c r="CL92" s="4"/>
      <c r="CM92" s="4"/>
      <c r="CN92" s="4"/>
      <c r="CO92" s="4"/>
      <c r="CP92" s="4"/>
      <c r="CQ92" s="3"/>
    </row>
    <row r="93" spans="85:95" x14ac:dyDescent="0.55000000000000004">
      <c r="CG93" s="4"/>
      <c r="CH93" s="4"/>
      <c r="CI93" s="4"/>
      <c r="CJ93" s="4"/>
      <c r="CK93" s="45"/>
      <c r="CL93" s="4"/>
      <c r="CM93" s="4"/>
      <c r="CN93" s="4"/>
      <c r="CO93" s="4"/>
      <c r="CP93" s="4"/>
      <c r="CQ93" s="3"/>
    </row>
    <row r="94" spans="85:95" x14ac:dyDescent="0.55000000000000004">
      <c r="CG94" s="4"/>
      <c r="CH94" s="4"/>
      <c r="CI94" s="4"/>
      <c r="CJ94" s="4"/>
      <c r="CK94" s="45"/>
      <c r="CL94" s="4"/>
      <c r="CM94" s="4"/>
      <c r="CN94" s="4"/>
      <c r="CO94" s="4"/>
      <c r="CP94" s="4"/>
      <c r="CQ94" s="3"/>
    </row>
    <row r="95" spans="85:95" x14ac:dyDescent="0.55000000000000004">
      <c r="CG95" s="4"/>
      <c r="CH95" s="4"/>
      <c r="CI95" s="4"/>
      <c r="CJ95" s="4"/>
      <c r="CK95" s="45"/>
      <c r="CL95" s="4"/>
      <c r="CM95" s="4"/>
      <c r="CN95" s="4"/>
      <c r="CO95" s="4"/>
      <c r="CP95" s="4"/>
      <c r="CQ95" s="3"/>
    </row>
    <row r="96" spans="85:95" x14ac:dyDescent="0.55000000000000004">
      <c r="CG96" s="4"/>
      <c r="CH96" s="4"/>
      <c r="CI96" s="4"/>
      <c r="CJ96" s="4"/>
      <c r="CK96" s="45"/>
      <c r="CL96" s="4"/>
      <c r="CM96" s="4"/>
      <c r="CN96" s="4"/>
      <c r="CO96" s="4"/>
      <c r="CP96" s="4"/>
      <c r="CQ96" s="3"/>
    </row>
    <row r="97" spans="85:95" x14ac:dyDescent="0.55000000000000004">
      <c r="CG97" s="4"/>
      <c r="CH97" s="4"/>
      <c r="CI97" s="4"/>
      <c r="CJ97" s="4"/>
      <c r="CK97" s="45"/>
      <c r="CL97" s="4"/>
      <c r="CM97" s="4"/>
      <c r="CN97" s="4"/>
      <c r="CO97" s="4"/>
      <c r="CP97" s="4"/>
      <c r="CQ97" s="3"/>
    </row>
    <row r="98" spans="85:95" x14ac:dyDescent="0.55000000000000004">
      <c r="CG98" s="4"/>
      <c r="CH98" s="4"/>
      <c r="CI98" s="4"/>
      <c r="CJ98" s="4"/>
      <c r="CK98" s="45"/>
      <c r="CL98" s="4"/>
      <c r="CM98" s="4"/>
      <c r="CN98" s="4"/>
      <c r="CO98" s="4"/>
      <c r="CP98" s="4"/>
      <c r="CQ98" s="3"/>
    </row>
    <row r="99" spans="85:95" x14ac:dyDescent="0.55000000000000004">
      <c r="CG99" s="4"/>
      <c r="CH99" s="4"/>
      <c r="CI99" s="4"/>
      <c r="CJ99" s="4"/>
      <c r="CK99" s="45"/>
      <c r="CL99" s="4"/>
      <c r="CM99" s="4"/>
      <c r="CN99" s="4"/>
      <c r="CO99" s="4"/>
      <c r="CP99" s="4"/>
      <c r="CQ99" s="3"/>
    </row>
    <row r="100" spans="85:95" x14ac:dyDescent="0.55000000000000004">
      <c r="CG100" s="4"/>
      <c r="CH100" s="4"/>
      <c r="CI100" s="4"/>
      <c r="CJ100" s="4"/>
      <c r="CK100" s="45"/>
      <c r="CL100" s="4"/>
      <c r="CM100" s="4"/>
      <c r="CN100" s="4"/>
      <c r="CO100" s="4"/>
      <c r="CP100" s="4"/>
      <c r="CQ100" s="3"/>
    </row>
    <row r="101" spans="85:95" x14ac:dyDescent="0.55000000000000004">
      <c r="CG101" s="4"/>
      <c r="CH101" s="4"/>
      <c r="CI101" s="4"/>
      <c r="CJ101" s="4"/>
      <c r="CK101" s="45"/>
      <c r="CL101" s="4"/>
      <c r="CM101" s="4"/>
      <c r="CN101" s="4"/>
      <c r="CO101" s="4"/>
      <c r="CP101" s="4"/>
      <c r="CQ101" s="3"/>
    </row>
    <row r="102" spans="85:95" x14ac:dyDescent="0.55000000000000004">
      <c r="CG102" s="4"/>
      <c r="CH102" s="4"/>
      <c r="CI102" s="4"/>
      <c r="CJ102" s="4"/>
      <c r="CK102" s="45"/>
      <c r="CL102" s="4"/>
      <c r="CM102" s="4"/>
      <c r="CN102" s="4"/>
      <c r="CO102" s="4"/>
      <c r="CP102" s="4"/>
      <c r="CQ102" s="3"/>
    </row>
    <row r="103" spans="85:95" x14ac:dyDescent="0.55000000000000004">
      <c r="CG103" s="4"/>
      <c r="CH103" s="4"/>
      <c r="CI103" s="4"/>
      <c r="CJ103" s="4"/>
      <c r="CK103" s="45"/>
      <c r="CL103" s="4"/>
      <c r="CM103" s="4"/>
      <c r="CN103" s="4"/>
      <c r="CO103" s="4"/>
      <c r="CP103" s="4"/>
      <c r="CQ103" s="3"/>
    </row>
    <row r="104" spans="85:95" x14ac:dyDescent="0.55000000000000004">
      <c r="CG104" s="4"/>
      <c r="CH104" s="4"/>
      <c r="CI104" s="4"/>
      <c r="CJ104" s="4"/>
      <c r="CK104" s="45"/>
      <c r="CL104" s="4"/>
      <c r="CM104" s="4"/>
      <c r="CN104" s="4"/>
      <c r="CO104" s="4"/>
      <c r="CP104" s="4"/>
      <c r="CQ104" s="3"/>
    </row>
    <row r="105" spans="85:95" x14ac:dyDescent="0.55000000000000004">
      <c r="CG105" s="4"/>
      <c r="CH105" s="4"/>
      <c r="CI105" s="4"/>
      <c r="CJ105" s="4"/>
      <c r="CK105" s="45"/>
      <c r="CL105" s="4"/>
      <c r="CM105" s="4"/>
      <c r="CN105" s="4"/>
      <c r="CO105" s="4"/>
      <c r="CP105" s="4"/>
      <c r="CQ105" s="3"/>
    </row>
    <row r="106" spans="85:95" x14ac:dyDescent="0.55000000000000004">
      <c r="CG106" s="4"/>
      <c r="CH106" s="4"/>
      <c r="CI106" s="4"/>
      <c r="CJ106" s="4"/>
      <c r="CK106" s="45"/>
      <c r="CL106" s="4"/>
      <c r="CM106" s="4"/>
      <c r="CN106" s="4"/>
      <c r="CO106" s="4"/>
      <c r="CP106" s="4"/>
      <c r="CQ106" s="3"/>
    </row>
    <row r="107" spans="85:95" x14ac:dyDescent="0.55000000000000004">
      <c r="CG107" s="4"/>
      <c r="CH107" s="4"/>
      <c r="CI107" s="4"/>
      <c r="CJ107" s="4"/>
      <c r="CK107" s="45"/>
      <c r="CL107" s="4"/>
      <c r="CM107" s="4"/>
      <c r="CN107" s="4"/>
      <c r="CO107" s="4"/>
      <c r="CP107" s="4"/>
      <c r="CQ107" s="3"/>
    </row>
    <row r="108" spans="85:95" x14ac:dyDescent="0.55000000000000004">
      <c r="CG108" s="4"/>
      <c r="CH108" s="4"/>
      <c r="CI108" s="4"/>
      <c r="CJ108" s="4"/>
      <c r="CK108" s="45"/>
      <c r="CL108" s="4"/>
      <c r="CM108" s="4"/>
      <c r="CN108" s="4"/>
      <c r="CO108" s="4"/>
      <c r="CP108" s="4"/>
      <c r="CQ108" s="3"/>
    </row>
    <row r="109" spans="85:95" x14ac:dyDescent="0.55000000000000004">
      <c r="CG109" s="4"/>
      <c r="CH109" s="4"/>
      <c r="CI109" s="4"/>
      <c r="CJ109" s="4"/>
      <c r="CK109" s="45"/>
      <c r="CL109" s="4"/>
      <c r="CM109" s="4"/>
      <c r="CN109" s="4"/>
      <c r="CO109" s="4"/>
      <c r="CP109" s="4"/>
      <c r="CQ109" s="3"/>
    </row>
    <row r="110" spans="85:95" x14ac:dyDescent="0.55000000000000004">
      <c r="CG110" s="4"/>
      <c r="CH110" s="4"/>
      <c r="CI110" s="4"/>
      <c r="CJ110" s="4"/>
      <c r="CK110" s="45"/>
      <c r="CL110" s="4"/>
      <c r="CM110" s="4"/>
      <c r="CN110" s="4"/>
      <c r="CO110" s="4"/>
      <c r="CP110" s="4"/>
      <c r="CQ110" s="3"/>
    </row>
    <row r="111" spans="85:95" x14ac:dyDescent="0.55000000000000004">
      <c r="CG111" s="4"/>
      <c r="CH111" s="4"/>
      <c r="CI111" s="4"/>
      <c r="CJ111" s="4"/>
      <c r="CK111" s="45"/>
      <c r="CL111" s="4"/>
      <c r="CM111" s="4"/>
      <c r="CN111" s="4"/>
      <c r="CO111" s="4"/>
      <c r="CP111" s="4"/>
      <c r="CQ111" s="3"/>
    </row>
    <row r="112" spans="85:95" x14ac:dyDescent="0.55000000000000004">
      <c r="CG112" s="4"/>
      <c r="CH112" s="4"/>
      <c r="CI112" s="4"/>
      <c r="CJ112" s="4"/>
      <c r="CK112" s="45"/>
      <c r="CL112" s="4"/>
      <c r="CM112" s="4"/>
      <c r="CN112" s="4"/>
      <c r="CO112" s="4"/>
      <c r="CP112" s="4"/>
      <c r="CQ112" s="3"/>
    </row>
    <row r="113" spans="85:95" x14ac:dyDescent="0.55000000000000004">
      <c r="CG113" s="4"/>
      <c r="CH113" s="4"/>
      <c r="CI113" s="4"/>
      <c r="CJ113" s="4"/>
      <c r="CK113" s="45"/>
      <c r="CL113" s="4"/>
      <c r="CM113" s="4"/>
      <c r="CN113" s="4"/>
      <c r="CO113" s="4"/>
      <c r="CP113" s="4"/>
      <c r="CQ113" s="3"/>
    </row>
    <row r="114" spans="85:95" x14ac:dyDescent="0.55000000000000004">
      <c r="CG114" s="4"/>
      <c r="CH114" s="4"/>
      <c r="CI114" s="4"/>
      <c r="CJ114" s="4"/>
      <c r="CK114" s="45"/>
      <c r="CL114" s="4"/>
      <c r="CM114" s="4"/>
      <c r="CN114" s="4"/>
      <c r="CO114" s="4"/>
      <c r="CP114" s="4"/>
      <c r="CQ114" s="3"/>
    </row>
    <row r="115" spans="85:95" x14ac:dyDescent="0.55000000000000004">
      <c r="CG115" s="4"/>
      <c r="CH115" s="4"/>
      <c r="CI115" s="4"/>
      <c r="CJ115" s="4"/>
      <c r="CK115" s="45"/>
      <c r="CL115" s="4"/>
      <c r="CM115" s="4"/>
      <c r="CN115" s="4"/>
      <c r="CO115" s="4"/>
      <c r="CP115" s="4"/>
      <c r="CQ115" s="3"/>
    </row>
    <row r="116" spans="85:95" x14ac:dyDescent="0.55000000000000004">
      <c r="CG116" s="4"/>
      <c r="CH116" s="4"/>
      <c r="CI116" s="4"/>
      <c r="CJ116" s="4"/>
      <c r="CK116" s="45"/>
      <c r="CL116" s="4"/>
      <c r="CM116" s="4"/>
      <c r="CN116" s="4"/>
      <c r="CO116" s="4"/>
      <c r="CP116" s="4"/>
      <c r="CQ116" s="3"/>
    </row>
    <row r="117" spans="85:95" x14ac:dyDescent="0.55000000000000004">
      <c r="CG117" s="4"/>
      <c r="CH117" s="4"/>
      <c r="CI117" s="4"/>
      <c r="CJ117" s="4"/>
      <c r="CK117" s="45"/>
      <c r="CL117" s="4"/>
      <c r="CM117" s="4"/>
      <c r="CN117" s="4"/>
      <c r="CO117" s="4"/>
      <c r="CP117" s="4"/>
      <c r="CQ117" s="3"/>
    </row>
    <row r="118" spans="85:95" x14ac:dyDescent="0.55000000000000004">
      <c r="CG118" s="4"/>
      <c r="CH118" s="4"/>
      <c r="CI118" s="4"/>
      <c r="CJ118" s="4"/>
      <c r="CK118" s="45"/>
      <c r="CL118" s="4"/>
      <c r="CM118" s="4"/>
      <c r="CN118" s="4"/>
      <c r="CO118" s="4"/>
      <c r="CP118" s="4"/>
      <c r="CQ118" s="3"/>
    </row>
    <row r="119" spans="85:95" x14ac:dyDescent="0.55000000000000004">
      <c r="CG119" s="4"/>
      <c r="CH119" s="4"/>
      <c r="CI119" s="4"/>
      <c r="CJ119" s="4"/>
      <c r="CK119" s="45"/>
      <c r="CL119" s="4"/>
      <c r="CM119" s="4"/>
      <c r="CN119" s="4"/>
      <c r="CO119" s="4"/>
      <c r="CP119" s="4"/>
      <c r="CQ119" s="3"/>
    </row>
    <row r="120" spans="85:95" x14ac:dyDescent="0.55000000000000004">
      <c r="CG120" s="4"/>
      <c r="CH120" s="4"/>
      <c r="CI120" s="4"/>
      <c r="CJ120" s="4"/>
      <c r="CK120" s="45"/>
      <c r="CL120" s="4"/>
      <c r="CM120" s="4"/>
      <c r="CN120" s="4"/>
      <c r="CO120" s="4"/>
      <c r="CP120" s="4"/>
      <c r="CQ120" s="3"/>
    </row>
    <row r="121" spans="85:95" x14ac:dyDescent="0.55000000000000004">
      <c r="CG121" s="4"/>
      <c r="CH121" s="4"/>
      <c r="CI121" s="4"/>
      <c r="CJ121" s="4"/>
      <c r="CK121" s="45"/>
      <c r="CL121" s="4"/>
      <c r="CM121" s="4"/>
      <c r="CN121" s="4"/>
      <c r="CO121" s="4"/>
      <c r="CP121" s="4"/>
      <c r="CQ121" s="3"/>
    </row>
    <row r="122" spans="85:95" x14ac:dyDescent="0.55000000000000004">
      <c r="CG122" s="4"/>
      <c r="CH122" s="4"/>
      <c r="CI122" s="4"/>
      <c r="CJ122" s="4"/>
      <c r="CK122" s="45"/>
      <c r="CL122" s="4"/>
      <c r="CM122" s="4"/>
      <c r="CN122" s="4"/>
      <c r="CO122" s="4"/>
      <c r="CP122" s="4"/>
      <c r="CQ122" s="3"/>
    </row>
    <row r="123" spans="85:95" x14ac:dyDescent="0.55000000000000004">
      <c r="CG123" s="4"/>
      <c r="CH123" s="4"/>
      <c r="CI123" s="4"/>
      <c r="CJ123" s="4"/>
      <c r="CK123" s="45"/>
      <c r="CL123" s="4"/>
      <c r="CM123" s="4"/>
      <c r="CN123" s="4"/>
      <c r="CO123" s="4"/>
      <c r="CP123" s="4"/>
      <c r="CQ123" s="3"/>
    </row>
    <row r="124" spans="85:95" x14ac:dyDescent="0.55000000000000004">
      <c r="CG124" s="4"/>
      <c r="CH124" s="4"/>
      <c r="CI124" s="4"/>
      <c r="CJ124" s="4"/>
      <c r="CK124" s="45"/>
      <c r="CL124" s="4"/>
      <c r="CM124" s="4"/>
      <c r="CN124" s="4"/>
      <c r="CO124" s="4"/>
      <c r="CP124" s="4"/>
      <c r="CQ124" s="3"/>
    </row>
    <row r="125" spans="85:95" x14ac:dyDescent="0.55000000000000004">
      <c r="CG125" s="4"/>
      <c r="CH125" s="4"/>
      <c r="CI125" s="4"/>
      <c r="CJ125" s="4"/>
      <c r="CK125" s="45"/>
      <c r="CL125" s="4"/>
      <c r="CM125" s="4"/>
      <c r="CN125" s="4"/>
      <c r="CO125" s="4"/>
      <c r="CP125" s="4"/>
      <c r="CQ125" s="3"/>
    </row>
    <row r="126" spans="85:95" x14ac:dyDescent="0.55000000000000004">
      <c r="CG126" s="4"/>
      <c r="CH126" s="4"/>
      <c r="CI126" s="4"/>
      <c r="CJ126" s="4"/>
      <c r="CK126" s="45"/>
      <c r="CL126" s="4"/>
      <c r="CM126" s="4"/>
      <c r="CN126" s="4"/>
      <c r="CO126" s="4"/>
      <c r="CP126" s="4"/>
      <c r="CQ126" s="3"/>
    </row>
    <row r="127" spans="85:95" x14ac:dyDescent="0.55000000000000004">
      <c r="CG127" s="4"/>
      <c r="CH127" s="4"/>
      <c r="CI127" s="4"/>
      <c r="CJ127" s="4"/>
      <c r="CK127" s="45"/>
      <c r="CL127" s="4"/>
      <c r="CM127" s="4"/>
      <c r="CN127" s="4"/>
      <c r="CO127" s="4"/>
      <c r="CP127" s="4"/>
      <c r="CQ127" s="3"/>
    </row>
    <row r="128" spans="85:95" x14ac:dyDescent="0.55000000000000004">
      <c r="CG128" s="4"/>
      <c r="CH128" s="4"/>
      <c r="CI128" s="4"/>
      <c r="CJ128" s="4"/>
      <c r="CK128" s="45"/>
      <c r="CL128" s="4"/>
      <c r="CM128" s="4"/>
      <c r="CN128" s="4"/>
      <c r="CO128" s="4"/>
      <c r="CP128" s="4"/>
      <c r="CQ128" s="3"/>
    </row>
    <row r="129" spans="85:95" x14ac:dyDescent="0.55000000000000004">
      <c r="CG129" s="4"/>
      <c r="CH129" s="4"/>
      <c r="CI129" s="4"/>
      <c r="CJ129" s="4"/>
      <c r="CK129" s="45"/>
      <c r="CL129" s="4"/>
      <c r="CM129" s="4"/>
      <c r="CN129" s="4"/>
      <c r="CO129" s="4"/>
      <c r="CP129" s="4"/>
      <c r="CQ129" s="3"/>
    </row>
    <row r="130" spans="85:95" x14ac:dyDescent="0.55000000000000004">
      <c r="CG130" s="4"/>
      <c r="CH130" s="4"/>
      <c r="CI130" s="4"/>
      <c r="CJ130" s="4"/>
      <c r="CK130" s="45"/>
      <c r="CL130" s="4"/>
      <c r="CM130" s="4"/>
      <c r="CN130" s="4"/>
      <c r="CO130" s="4"/>
      <c r="CP130" s="4"/>
      <c r="CQ130" s="3"/>
    </row>
    <row r="131" spans="85:95" x14ac:dyDescent="0.55000000000000004">
      <c r="CG131" s="4"/>
      <c r="CH131" s="4"/>
      <c r="CI131" s="4"/>
      <c r="CJ131" s="4"/>
      <c r="CK131" s="45"/>
      <c r="CL131" s="4"/>
      <c r="CM131" s="4"/>
      <c r="CN131" s="4"/>
      <c r="CO131" s="4"/>
      <c r="CP131" s="4"/>
      <c r="CQ131" s="3"/>
    </row>
    <row r="132" spans="85:95" x14ac:dyDescent="0.55000000000000004">
      <c r="CG132" s="4"/>
      <c r="CH132" s="4"/>
      <c r="CI132" s="4"/>
      <c r="CJ132" s="4"/>
      <c r="CK132" s="45"/>
      <c r="CL132" s="4"/>
      <c r="CM132" s="4"/>
      <c r="CN132" s="4"/>
      <c r="CO132" s="4"/>
      <c r="CP132" s="4"/>
      <c r="CQ132" s="3"/>
    </row>
    <row r="133" spans="85:95" x14ac:dyDescent="0.55000000000000004">
      <c r="CG133" s="4"/>
      <c r="CH133" s="4"/>
      <c r="CI133" s="4"/>
      <c r="CJ133" s="4"/>
      <c r="CK133" s="45"/>
      <c r="CL133" s="4"/>
      <c r="CM133" s="4"/>
      <c r="CN133" s="4"/>
      <c r="CO133" s="4"/>
      <c r="CP133" s="4"/>
      <c r="CQ133" s="3"/>
    </row>
    <row r="134" spans="85:95" x14ac:dyDescent="0.55000000000000004">
      <c r="CG134" s="4"/>
      <c r="CH134" s="4"/>
      <c r="CI134" s="4"/>
      <c r="CJ134" s="4"/>
      <c r="CK134" s="45"/>
      <c r="CL134" s="4"/>
      <c r="CM134" s="4"/>
      <c r="CN134" s="4"/>
      <c r="CO134" s="4"/>
      <c r="CP134" s="4"/>
      <c r="CQ134" s="3"/>
    </row>
    <row r="135" spans="85:95" x14ac:dyDescent="0.55000000000000004">
      <c r="CG135" s="4"/>
      <c r="CH135" s="4"/>
      <c r="CI135" s="4"/>
      <c r="CJ135" s="4"/>
      <c r="CK135" s="45"/>
      <c r="CL135" s="4"/>
      <c r="CM135" s="4"/>
      <c r="CN135" s="4"/>
      <c r="CO135" s="4"/>
      <c r="CP135" s="4"/>
      <c r="CQ135" s="3"/>
    </row>
    <row r="136" spans="85:95" x14ac:dyDescent="0.55000000000000004">
      <c r="CG136" s="4"/>
      <c r="CH136" s="4"/>
      <c r="CI136" s="4"/>
      <c r="CJ136" s="4"/>
      <c r="CK136" s="45"/>
      <c r="CL136" s="4"/>
      <c r="CM136" s="4"/>
      <c r="CN136" s="4"/>
      <c r="CO136" s="4"/>
      <c r="CP136" s="4"/>
      <c r="CQ136" s="3"/>
    </row>
    <row r="137" spans="85:95" x14ac:dyDescent="0.55000000000000004">
      <c r="CG137" s="4"/>
      <c r="CH137" s="4"/>
      <c r="CI137" s="4"/>
      <c r="CJ137" s="4"/>
      <c r="CK137" s="45"/>
      <c r="CL137" s="4"/>
      <c r="CM137" s="4"/>
      <c r="CN137" s="4"/>
      <c r="CO137" s="4"/>
      <c r="CP137" s="4"/>
      <c r="CQ137" s="3"/>
    </row>
    <row r="138" spans="85:95" x14ac:dyDescent="0.55000000000000004">
      <c r="CG138" s="4"/>
      <c r="CH138" s="4"/>
      <c r="CI138" s="4"/>
      <c r="CJ138" s="4"/>
      <c r="CK138" s="45"/>
      <c r="CL138" s="4"/>
      <c r="CM138" s="4"/>
      <c r="CN138" s="4"/>
      <c r="CO138" s="4"/>
      <c r="CP138" s="4"/>
      <c r="CQ138" s="3"/>
    </row>
    <row r="139" spans="85:95" x14ac:dyDescent="0.55000000000000004">
      <c r="CG139" s="4"/>
      <c r="CH139" s="4"/>
      <c r="CI139" s="4"/>
      <c r="CJ139" s="4"/>
      <c r="CK139" s="45"/>
      <c r="CL139" s="4"/>
      <c r="CM139" s="4"/>
      <c r="CN139" s="4"/>
      <c r="CO139" s="4"/>
      <c r="CP139" s="4"/>
      <c r="CQ139" s="3"/>
    </row>
    <row r="140" spans="85:95" x14ac:dyDescent="0.55000000000000004">
      <c r="CG140" s="4"/>
      <c r="CH140" s="4"/>
      <c r="CI140" s="4"/>
      <c r="CJ140" s="4"/>
      <c r="CK140" s="45"/>
      <c r="CL140" s="4"/>
      <c r="CM140" s="4"/>
      <c r="CN140" s="4"/>
      <c r="CO140" s="4"/>
      <c r="CP140" s="4"/>
      <c r="CQ140" s="3"/>
    </row>
    <row r="141" spans="85:95" x14ac:dyDescent="0.55000000000000004">
      <c r="CG141" s="4"/>
      <c r="CH141" s="4"/>
      <c r="CI141" s="4"/>
      <c r="CJ141" s="4"/>
      <c r="CK141" s="45"/>
      <c r="CL141" s="4"/>
      <c r="CM141" s="4"/>
      <c r="CN141" s="4"/>
      <c r="CO141" s="4"/>
      <c r="CP141" s="4"/>
      <c r="CQ141" s="3"/>
    </row>
    <row r="142" spans="85:95" x14ac:dyDescent="0.55000000000000004">
      <c r="CG142" s="4"/>
      <c r="CH142" s="4"/>
      <c r="CI142" s="4"/>
      <c r="CJ142" s="4"/>
      <c r="CK142" s="45"/>
      <c r="CL142" s="4"/>
      <c r="CM142" s="4"/>
      <c r="CN142" s="4"/>
      <c r="CO142" s="4"/>
      <c r="CP142" s="4"/>
      <c r="CQ142" s="3"/>
    </row>
    <row r="143" spans="85:95" x14ac:dyDescent="0.55000000000000004">
      <c r="CG143" s="4"/>
      <c r="CH143" s="4"/>
      <c r="CI143" s="4"/>
      <c r="CJ143" s="4"/>
      <c r="CK143" s="45"/>
      <c r="CL143" s="4"/>
      <c r="CM143" s="4"/>
      <c r="CN143" s="4"/>
      <c r="CO143" s="4"/>
      <c r="CP143" s="4"/>
      <c r="CQ143" s="3"/>
    </row>
    <row r="144" spans="85:95" x14ac:dyDescent="0.55000000000000004">
      <c r="CG144" s="4"/>
      <c r="CH144" s="4"/>
      <c r="CI144" s="4"/>
      <c r="CJ144" s="4"/>
      <c r="CK144" s="45"/>
      <c r="CL144" s="4"/>
      <c r="CM144" s="4"/>
      <c r="CN144" s="4"/>
      <c r="CO144" s="4"/>
      <c r="CP144" s="4"/>
      <c r="CQ144" s="3"/>
    </row>
    <row r="145" spans="85:95" x14ac:dyDescent="0.55000000000000004">
      <c r="CG145" s="4"/>
      <c r="CH145" s="4"/>
      <c r="CI145" s="4"/>
      <c r="CJ145" s="4"/>
      <c r="CK145" s="45"/>
      <c r="CL145" s="4"/>
      <c r="CM145" s="4"/>
      <c r="CN145" s="4"/>
      <c r="CO145" s="4"/>
      <c r="CP145" s="4"/>
      <c r="CQ145" s="3"/>
    </row>
    <row r="146" spans="85:95" x14ac:dyDescent="0.55000000000000004">
      <c r="CG146" s="4"/>
      <c r="CH146" s="4"/>
      <c r="CI146" s="4"/>
      <c r="CJ146" s="4"/>
      <c r="CK146" s="45"/>
      <c r="CL146" s="4"/>
      <c r="CM146" s="4"/>
      <c r="CN146" s="4"/>
      <c r="CO146" s="4"/>
      <c r="CP146" s="4"/>
      <c r="CQ146" s="3"/>
    </row>
    <row r="147" spans="85:95" x14ac:dyDescent="0.55000000000000004">
      <c r="CG147" s="4"/>
      <c r="CH147" s="4"/>
      <c r="CI147" s="4"/>
      <c r="CJ147" s="4"/>
      <c r="CK147" s="45"/>
      <c r="CL147" s="4"/>
      <c r="CM147" s="4"/>
      <c r="CN147" s="4"/>
      <c r="CO147" s="4"/>
      <c r="CP147" s="4"/>
      <c r="CQ147" s="3"/>
    </row>
    <row r="148" spans="85:95" x14ac:dyDescent="0.55000000000000004">
      <c r="CG148" s="4"/>
      <c r="CH148" s="4"/>
      <c r="CI148" s="4"/>
      <c r="CJ148" s="4"/>
      <c r="CK148" s="45"/>
      <c r="CL148" s="4"/>
      <c r="CM148" s="4"/>
      <c r="CN148" s="4"/>
      <c r="CO148" s="4"/>
      <c r="CP148" s="4"/>
      <c r="CQ148" s="3"/>
    </row>
    <row r="149" spans="85:95" x14ac:dyDescent="0.55000000000000004">
      <c r="CG149" s="4"/>
      <c r="CH149" s="4"/>
      <c r="CI149" s="4"/>
      <c r="CJ149" s="4"/>
      <c r="CK149" s="45"/>
      <c r="CL149" s="4"/>
      <c r="CM149" s="4"/>
      <c r="CN149" s="4"/>
      <c r="CO149" s="4"/>
      <c r="CP149" s="4"/>
      <c r="CQ149" s="3"/>
    </row>
    <row r="150" spans="85:95" x14ac:dyDescent="0.55000000000000004">
      <c r="CG150" s="4"/>
      <c r="CH150" s="4"/>
      <c r="CI150" s="4"/>
      <c r="CJ150" s="4"/>
      <c r="CK150" s="45"/>
      <c r="CL150" s="4"/>
      <c r="CM150" s="4"/>
      <c r="CN150" s="4"/>
      <c r="CO150" s="4"/>
      <c r="CP150" s="4"/>
      <c r="CQ150" s="3"/>
    </row>
    <row r="151" spans="85:95" x14ac:dyDescent="0.55000000000000004">
      <c r="CG151" s="4"/>
      <c r="CH151" s="4"/>
      <c r="CI151" s="4"/>
      <c r="CJ151" s="4"/>
      <c r="CK151" s="45"/>
      <c r="CL151" s="4"/>
      <c r="CM151" s="4"/>
      <c r="CN151" s="4"/>
      <c r="CO151" s="4"/>
      <c r="CP151" s="4"/>
      <c r="CQ151" s="3"/>
    </row>
    <row r="152" spans="85:95" x14ac:dyDescent="0.55000000000000004">
      <c r="CG152" s="4"/>
      <c r="CH152" s="4"/>
      <c r="CI152" s="4"/>
      <c r="CJ152" s="4"/>
      <c r="CK152" s="45"/>
      <c r="CL152" s="4"/>
      <c r="CM152" s="4"/>
      <c r="CN152" s="4"/>
      <c r="CO152" s="4"/>
      <c r="CP152" s="4"/>
      <c r="CQ152" s="3"/>
    </row>
    <row r="153" spans="85:95" x14ac:dyDescent="0.55000000000000004">
      <c r="CG153" s="4"/>
      <c r="CH153" s="4"/>
      <c r="CI153" s="4"/>
      <c r="CJ153" s="4"/>
      <c r="CK153" s="45"/>
      <c r="CL153" s="4"/>
      <c r="CM153" s="4"/>
      <c r="CN153" s="4"/>
      <c r="CO153" s="4"/>
      <c r="CP153" s="4"/>
      <c r="CQ153" s="3"/>
    </row>
    <row r="154" spans="85:95" x14ac:dyDescent="0.55000000000000004">
      <c r="CG154" s="4"/>
      <c r="CH154" s="4"/>
      <c r="CI154" s="4"/>
      <c r="CJ154" s="4"/>
      <c r="CK154" s="45"/>
      <c r="CL154" s="4"/>
      <c r="CM154" s="4"/>
      <c r="CN154" s="4"/>
      <c r="CO154" s="4"/>
      <c r="CP154" s="4"/>
      <c r="CQ154" s="3"/>
    </row>
    <row r="155" spans="85:95" x14ac:dyDescent="0.55000000000000004">
      <c r="CG155" s="4"/>
      <c r="CH155" s="4"/>
      <c r="CI155" s="4"/>
      <c r="CJ155" s="4"/>
      <c r="CK155" s="45"/>
      <c r="CL155" s="4"/>
      <c r="CM155" s="4"/>
      <c r="CN155" s="4"/>
      <c r="CO155" s="4"/>
      <c r="CP155" s="4"/>
      <c r="CQ155" s="3"/>
    </row>
    <row r="156" spans="85:95" x14ac:dyDescent="0.55000000000000004">
      <c r="CG156" s="4"/>
      <c r="CH156" s="4"/>
      <c r="CI156" s="4"/>
      <c r="CJ156" s="4"/>
      <c r="CK156" s="45"/>
      <c r="CL156" s="4"/>
      <c r="CM156" s="4"/>
      <c r="CN156" s="4"/>
      <c r="CO156" s="4"/>
      <c r="CP156" s="4"/>
      <c r="CQ156" s="3"/>
    </row>
    <row r="157" spans="85:95" x14ac:dyDescent="0.55000000000000004">
      <c r="CG157" s="4"/>
      <c r="CH157" s="4"/>
      <c r="CI157" s="4"/>
      <c r="CJ157" s="4"/>
      <c r="CK157" s="45"/>
      <c r="CL157" s="4"/>
      <c r="CM157" s="4"/>
      <c r="CN157" s="4"/>
      <c r="CO157" s="4"/>
      <c r="CP157" s="4"/>
      <c r="CQ157" s="3"/>
    </row>
    <row r="158" spans="85:95" x14ac:dyDescent="0.55000000000000004">
      <c r="CG158" s="4"/>
      <c r="CH158" s="4"/>
      <c r="CI158" s="4"/>
      <c r="CJ158" s="4"/>
      <c r="CK158" s="45"/>
      <c r="CL158" s="4"/>
      <c r="CM158" s="4"/>
      <c r="CN158" s="4"/>
      <c r="CO158" s="4"/>
      <c r="CP158" s="4"/>
      <c r="CQ158" s="3"/>
    </row>
    <row r="159" spans="85:95" x14ac:dyDescent="0.55000000000000004">
      <c r="CG159" s="4"/>
      <c r="CH159" s="4"/>
      <c r="CI159" s="4"/>
      <c r="CJ159" s="4"/>
      <c r="CK159" s="45"/>
      <c r="CL159" s="4"/>
      <c r="CM159" s="4"/>
      <c r="CN159" s="4"/>
      <c r="CO159" s="4"/>
      <c r="CP159" s="4"/>
      <c r="CQ159" s="3"/>
    </row>
    <row r="160" spans="85:95" x14ac:dyDescent="0.55000000000000004">
      <c r="CG160" s="4"/>
      <c r="CH160" s="4"/>
      <c r="CI160" s="4"/>
      <c r="CJ160" s="4"/>
      <c r="CK160" s="45"/>
      <c r="CL160" s="4"/>
      <c r="CM160" s="4"/>
      <c r="CN160" s="4"/>
      <c r="CO160" s="4"/>
      <c r="CP160" s="4"/>
      <c r="CQ160" s="3"/>
    </row>
    <row r="161" spans="85:95" x14ac:dyDescent="0.55000000000000004">
      <c r="CG161" s="4"/>
      <c r="CH161" s="4"/>
      <c r="CI161" s="4"/>
      <c r="CJ161" s="4"/>
      <c r="CK161" s="45"/>
      <c r="CL161" s="4"/>
      <c r="CM161" s="4"/>
      <c r="CN161" s="4"/>
      <c r="CO161" s="4"/>
      <c r="CP161" s="4"/>
      <c r="CQ161" s="3"/>
    </row>
    <row r="162" spans="85:95" x14ac:dyDescent="0.55000000000000004">
      <c r="CG162" s="4"/>
      <c r="CH162" s="4"/>
      <c r="CI162" s="4"/>
      <c r="CJ162" s="4"/>
      <c r="CK162" s="45"/>
      <c r="CL162" s="4"/>
      <c r="CM162" s="4"/>
      <c r="CN162" s="4"/>
      <c r="CO162" s="4"/>
      <c r="CP162" s="4"/>
      <c r="CQ162" s="3"/>
    </row>
    <row r="163" spans="85:95" x14ac:dyDescent="0.55000000000000004">
      <c r="CG163" s="4"/>
      <c r="CH163" s="4"/>
      <c r="CI163" s="4"/>
      <c r="CJ163" s="4"/>
      <c r="CK163" s="45"/>
      <c r="CL163" s="4"/>
      <c r="CM163" s="4"/>
      <c r="CN163" s="4"/>
      <c r="CO163" s="4"/>
      <c r="CP163" s="4"/>
      <c r="CQ163" s="3"/>
    </row>
    <row r="164" spans="85:95" x14ac:dyDescent="0.55000000000000004">
      <c r="CG164" s="4"/>
      <c r="CH164" s="4"/>
      <c r="CI164" s="4"/>
      <c r="CJ164" s="4"/>
      <c r="CK164" s="45"/>
      <c r="CL164" s="4"/>
      <c r="CM164" s="4"/>
      <c r="CN164" s="4"/>
      <c r="CO164" s="4"/>
      <c r="CP164" s="4"/>
      <c r="CQ164" s="3"/>
    </row>
    <row r="165" spans="85:95" x14ac:dyDescent="0.55000000000000004">
      <c r="CG165" s="4"/>
      <c r="CH165" s="4"/>
      <c r="CI165" s="4"/>
      <c r="CJ165" s="4"/>
      <c r="CK165" s="45"/>
      <c r="CL165" s="4"/>
      <c r="CM165" s="4"/>
      <c r="CN165" s="4"/>
      <c r="CO165" s="4"/>
      <c r="CP165" s="4"/>
      <c r="CQ165" s="3"/>
    </row>
    <row r="166" spans="85:95" x14ac:dyDescent="0.55000000000000004">
      <c r="CG166" s="4"/>
      <c r="CH166" s="4"/>
      <c r="CI166" s="4"/>
      <c r="CJ166" s="4"/>
      <c r="CK166" s="45"/>
      <c r="CL166" s="4"/>
      <c r="CM166" s="4"/>
      <c r="CN166" s="4"/>
      <c r="CO166" s="4"/>
      <c r="CP166" s="4"/>
      <c r="CQ166" s="3"/>
    </row>
    <row r="167" spans="85:95" x14ac:dyDescent="0.55000000000000004">
      <c r="CG167" s="4"/>
      <c r="CH167" s="4"/>
      <c r="CI167" s="4"/>
      <c r="CJ167" s="4"/>
      <c r="CK167" s="45"/>
      <c r="CL167" s="4"/>
      <c r="CM167" s="4"/>
      <c r="CN167" s="4"/>
      <c r="CO167" s="4"/>
      <c r="CP167" s="4"/>
      <c r="CQ167" s="3"/>
    </row>
    <row r="168" spans="85:95" x14ac:dyDescent="0.55000000000000004">
      <c r="CG168" s="4"/>
      <c r="CH168" s="4"/>
      <c r="CI168" s="4"/>
      <c r="CJ168" s="4"/>
      <c r="CK168" s="45"/>
      <c r="CL168" s="4"/>
      <c r="CM168" s="4"/>
      <c r="CN168" s="4"/>
      <c r="CO168" s="4"/>
      <c r="CP168" s="4"/>
      <c r="CQ168" s="3"/>
    </row>
    <row r="169" spans="85:95" x14ac:dyDescent="0.55000000000000004">
      <c r="CG169" s="4"/>
      <c r="CH169" s="4"/>
      <c r="CI169" s="4"/>
      <c r="CJ169" s="4"/>
      <c r="CK169" s="45"/>
      <c r="CL169" s="4"/>
      <c r="CM169" s="4"/>
      <c r="CN169" s="4"/>
      <c r="CO169" s="4"/>
      <c r="CP169" s="4"/>
      <c r="CQ169" s="3"/>
    </row>
    <row r="170" spans="85:95" x14ac:dyDescent="0.55000000000000004">
      <c r="CG170" s="4"/>
      <c r="CH170" s="4"/>
      <c r="CI170" s="4"/>
      <c r="CJ170" s="4"/>
      <c r="CK170" s="45"/>
      <c r="CL170" s="4"/>
      <c r="CM170" s="4"/>
      <c r="CN170" s="4"/>
      <c r="CO170" s="4"/>
      <c r="CP170" s="4"/>
      <c r="CQ170" s="3"/>
    </row>
    <row r="171" spans="85:95" x14ac:dyDescent="0.55000000000000004">
      <c r="CG171" s="4"/>
      <c r="CH171" s="4"/>
      <c r="CI171" s="4"/>
      <c r="CJ171" s="4"/>
      <c r="CK171" s="45"/>
      <c r="CL171" s="4"/>
      <c r="CM171" s="4"/>
      <c r="CN171" s="4"/>
      <c r="CO171" s="4"/>
      <c r="CP171" s="4"/>
      <c r="CQ171" s="3"/>
    </row>
    <row r="172" spans="85:95" x14ac:dyDescent="0.55000000000000004">
      <c r="CG172" s="4"/>
      <c r="CH172" s="4"/>
      <c r="CI172" s="4"/>
      <c r="CJ172" s="4"/>
      <c r="CK172" s="45"/>
      <c r="CL172" s="4"/>
      <c r="CM172" s="4"/>
      <c r="CN172" s="4"/>
      <c r="CO172" s="4"/>
      <c r="CP172" s="4"/>
      <c r="CQ172" s="3"/>
    </row>
    <row r="173" spans="85:95" x14ac:dyDescent="0.55000000000000004">
      <c r="CG173" s="4"/>
      <c r="CH173" s="4"/>
      <c r="CI173" s="4"/>
      <c r="CJ173" s="4"/>
      <c r="CK173" s="45"/>
      <c r="CL173" s="4"/>
      <c r="CM173" s="4"/>
      <c r="CN173" s="4"/>
      <c r="CO173" s="4"/>
      <c r="CP173" s="4"/>
      <c r="CQ173" s="3"/>
    </row>
    <row r="174" spans="85:95" x14ac:dyDescent="0.55000000000000004">
      <c r="CG174" s="4"/>
      <c r="CH174" s="4"/>
      <c r="CI174" s="4"/>
      <c r="CJ174" s="4"/>
      <c r="CK174" s="45"/>
      <c r="CL174" s="4"/>
      <c r="CM174" s="4"/>
      <c r="CN174" s="4"/>
      <c r="CO174" s="4"/>
      <c r="CP174" s="4"/>
      <c r="CQ174" s="3"/>
    </row>
    <row r="175" spans="85:95" x14ac:dyDescent="0.55000000000000004">
      <c r="CG175" s="4"/>
      <c r="CH175" s="4"/>
      <c r="CI175" s="4"/>
      <c r="CJ175" s="4"/>
      <c r="CK175" s="45"/>
      <c r="CL175" s="4"/>
      <c r="CM175" s="4"/>
      <c r="CN175" s="4"/>
      <c r="CO175" s="4"/>
      <c r="CP175" s="4"/>
      <c r="CQ175" s="3"/>
    </row>
    <row r="176" spans="85:95" x14ac:dyDescent="0.55000000000000004">
      <c r="CG176" s="4"/>
      <c r="CH176" s="4"/>
      <c r="CI176" s="4"/>
      <c r="CJ176" s="4"/>
      <c r="CK176" s="45"/>
      <c r="CL176" s="4"/>
      <c r="CM176" s="4"/>
      <c r="CN176" s="4"/>
      <c r="CO176" s="4"/>
      <c r="CP176" s="4"/>
      <c r="CQ176" s="3"/>
    </row>
    <row r="177" spans="85:95" x14ac:dyDescent="0.55000000000000004">
      <c r="CG177" s="4"/>
      <c r="CH177" s="4"/>
      <c r="CI177" s="4"/>
      <c r="CJ177" s="4"/>
      <c r="CK177" s="45"/>
      <c r="CL177" s="4"/>
      <c r="CM177" s="4"/>
      <c r="CN177" s="4"/>
      <c r="CO177" s="4"/>
      <c r="CP177" s="4"/>
      <c r="CQ177" s="3"/>
    </row>
    <row r="178" spans="85:95" x14ac:dyDescent="0.55000000000000004">
      <c r="CG178" s="4"/>
      <c r="CH178" s="4"/>
      <c r="CI178" s="4"/>
      <c r="CJ178" s="4"/>
      <c r="CK178" s="45"/>
      <c r="CL178" s="4"/>
      <c r="CM178" s="4"/>
      <c r="CN178" s="4"/>
      <c r="CO178" s="4"/>
      <c r="CP178" s="4"/>
      <c r="CQ178" s="3"/>
    </row>
    <row r="179" spans="85:95" x14ac:dyDescent="0.55000000000000004">
      <c r="CG179" s="4"/>
      <c r="CH179" s="4"/>
      <c r="CI179" s="4"/>
      <c r="CJ179" s="4"/>
      <c r="CK179" s="45"/>
      <c r="CL179" s="4"/>
      <c r="CM179" s="4"/>
      <c r="CN179" s="4"/>
      <c r="CO179" s="4"/>
      <c r="CP179" s="4"/>
      <c r="CQ179" s="3"/>
    </row>
    <row r="180" spans="85:95" x14ac:dyDescent="0.55000000000000004">
      <c r="CG180" s="4"/>
      <c r="CH180" s="4"/>
      <c r="CI180" s="4"/>
      <c r="CJ180" s="4"/>
      <c r="CK180" s="45"/>
      <c r="CL180" s="4"/>
      <c r="CM180" s="4"/>
      <c r="CN180" s="4"/>
      <c r="CO180" s="4"/>
      <c r="CP180" s="4"/>
      <c r="CQ180" s="3"/>
    </row>
    <row r="181" spans="85:95" x14ac:dyDescent="0.55000000000000004">
      <c r="CG181" s="4"/>
      <c r="CH181" s="4"/>
      <c r="CI181" s="4"/>
      <c r="CJ181" s="4"/>
      <c r="CK181" s="45"/>
      <c r="CL181" s="4"/>
      <c r="CM181" s="4"/>
      <c r="CN181" s="4"/>
      <c r="CO181" s="4"/>
      <c r="CP181" s="4"/>
      <c r="CQ181" s="3"/>
    </row>
    <row r="182" spans="85:95" x14ac:dyDescent="0.55000000000000004">
      <c r="CG182" s="4"/>
      <c r="CH182" s="4"/>
      <c r="CI182" s="4"/>
      <c r="CJ182" s="4"/>
      <c r="CK182" s="45"/>
      <c r="CL182" s="4"/>
      <c r="CM182" s="4"/>
      <c r="CN182" s="4"/>
      <c r="CO182" s="4"/>
      <c r="CP182" s="4"/>
      <c r="CQ182" s="3"/>
    </row>
    <row r="183" spans="85:95" x14ac:dyDescent="0.55000000000000004">
      <c r="CG183" s="4"/>
      <c r="CH183" s="4"/>
      <c r="CI183" s="4"/>
      <c r="CJ183" s="4"/>
      <c r="CK183" s="45"/>
      <c r="CL183" s="4"/>
      <c r="CM183" s="4"/>
      <c r="CN183" s="4"/>
      <c r="CO183" s="4"/>
      <c r="CP183" s="4"/>
      <c r="CQ183" s="3"/>
    </row>
    <row r="184" spans="85:95" x14ac:dyDescent="0.55000000000000004">
      <c r="CG184" s="4"/>
      <c r="CH184" s="4"/>
      <c r="CI184" s="4"/>
      <c r="CJ184" s="4"/>
      <c r="CK184" s="45"/>
      <c r="CL184" s="4"/>
      <c r="CM184" s="4"/>
      <c r="CN184" s="4"/>
      <c r="CO184" s="4"/>
      <c r="CP184" s="4"/>
      <c r="CQ184" s="3"/>
    </row>
    <row r="185" spans="85:95" x14ac:dyDescent="0.55000000000000004">
      <c r="CG185" s="4"/>
      <c r="CH185" s="4"/>
      <c r="CI185" s="4"/>
      <c r="CJ185" s="4"/>
      <c r="CK185" s="45"/>
      <c r="CL185" s="4"/>
      <c r="CM185" s="4"/>
      <c r="CN185" s="4"/>
      <c r="CO185" s="4"/>
      <c r="CP185" s="4"/>
      <c r="CQ185" s="3"/>
    </row>
    <row r="186" spans="85:95" x14ac:dyDescent="0.55000000000000004">
      <c r="CG186" s="4"/>
      <c r="CH186" s="4"/>
      <c r="CI186" s="4"/>
      <c r="CJ186" s="4"/>
      <c r="CK186" s="45"/>
      <c r="CL186" s="4"/>
      <c r="CM186" s="4"/>
      <c r="CN186" s="4"/>
      <c r="CO186" s="4"/>
      <c r="CP186" s="4"/>
      <c r="CQ186" s="3"/>
    </row>
    <row r="187" spans="85:95" x14ac:dyDescent="0.55000000000000004">
      <c r="CG187" s="4"/>
      <c r="CH187" s="4"/>
      <c r="CI187" s="4"/>
      <c r="CJ187" s="4"/>
      <c r="CK187" s="45"/>
      <c r="CL187" s="4"/>
      <c r="CM187" s="4"/>
      <c r="CN187" s="4"/>
      <c r="CO187" s="4"/>
      <c r="CP187" s="4"/>
      <c r="CQ187" s="3"/>
    </row>
    <row r="188" spans="85:95" x14ac:dyDescent="0.55000000000000004">
      <c r="CG188" s="4"/>
      <c r="CH188" s="4"/>
      <c r="CI188" s="4"/>
      <c r="CJ188" s="4"/>
      <c r="CK188" s="45"/>
      <c r="CL188" s="4"/>
      <c r="CM188" s="4"/>
      <c r="CN188" s="4"/>
      <c r="CO188" s="4"/>
      <c r="CP188" s="4"/>
      <c r="CQ188" s="3"/>
    </row>
    <row r="189" spans="85:95" x14ac:dyDescent="0.55000000000000004">
      <c r="CG189" s="4"/>
      <c r="CH189" s="4"/>
      <c r="CI189" s="4"/>
      <c r="CJ189" s="4"/>
      <c r="CK189" s="45"/>
      <c r="CL189" s="4"/>
      <c r="CM189" s="4"/>
      <c r="CN189" s="4"/>
      <c r="CO189" s="4"/>
      <c r="CP189" s="4"/>
      <c r="CQ189" s="3"/>
    </row>
    <row r="190" spans="85:95" x14ac:dyDescent="0.55000000000000004">
      <c r="CG190" s="4"/>
      <c r="CH190" s="4"/>
      <c r="CI190" s="4"/>
      <c r="CJ190" s="4"/>
      <c r="CK190" s="45"/>
      <c r="CL190" s="4"/>
      <c r="CM190" s="4"/>
      <c r="CN190" s="4"/>
      <c r="CO190" s="4"/>
      <c r="CP190" s="4"/>
      <c r="CQ190" s="3"/>
    </row>
    <row r="191" spans="85:95" x14ac:dyDescent="0.55000000000000004">
      <c r="CG191" s="4"/>
      <c r="CH191" s="4"/>
      <c r="CI191" s="4"/>
      <c r="CJ191" s="4"/>
      <c r="CK191" s="45"/>
      <c r="CL191" s="4"/>
      <c r="CM191" s="4"/>
      <c r="CN191" s="4"/>
      <c r="CO191" s="4"/>
      <c r="CP191" s="4"/>
      <c r="CQ191" s="3"/>
    </row>
    <row r="192" spans="85:95" x14ac:dyDescent="0.55000000000000004">
      <c r="CG192" s="4"/>
      <c r="CH192" s="4"/>
      <c r="CI192" s="4"/>
      <c r="CJ192" s="4"/>
      <c r="CK192" s="45"/>
      <c r="CL192" s="4"/>
      <c r="CM192" s="4"/>
      <c r="CN192" s="4"/>
      <c r="CO192" s="4"/>
      <c r="CP192" s="4"/>
      <c r="CQ192" s="3"/>
    </row>
    <row r="193" spans="85:95" x14ac:dyDescent="0.55000000000000004">
      <c r="CG193" s="4"/>
      <c r="CH193" s="4"/>
      <c r="CI193" s="4"/>
      <c r="CJ193" s="4"/>
      <c r="CK193" s="45"/>
      <c r="CL193" s="4"/>
      <c r="CM193" s="4"/>
      <c r="CN193" s="4"/>
      <c r="CO193" s="4"/>
      <c r="CP193" s="4"/>
      <c r="CQ193" s="3"/>
    </row>
    <row r="194" spans="85:95" x14ac:dyDescent="0.55000000000000004">
      <c r="CG194" s="4"/>
      <c r="CH194" s="4"/>
      <c r="CI194" s="4"/>
      <c r="CJ194" s="4"/>
      <c r="CK194" s="45"/>
      <c r="CL194" s="4"/>
      <c r="CM194" s="4"/>
      <c r="CN194" s="4"/>
      <c r="CO194" s="4"/>
      <c r="CP194" s="4"/>
      <c r="CQ194" s="3"/>
    </row>
    <row r="195" spans="85:95" x14ac:dyDescent="0.55000000000000004">
      <c r="CG195" s="4"/>
      <c r="CH195" s="4"/>
      <c r="CI195" s="4"/>
      <c r="CJ195" s="4"/>
      <c r="CK195" s="45"/>
      <c r="CL195" s="4"/>
      <c r="CM195" s="4"/>
      <c r="CN195" s="4"/>
      <c r="CO195" s="4"/>
      <c r="CP195" s="4"/>
      <c r="CQ195" s="3"/>
    </row>
    <row r="196" spans="85:95" x14ac:dyDescent="0.55000000000000004">
      <c r="CG196" s="4"/>
      <c r="CH196" s="4"/>
      <c r="CI196" s="4"/>
      <c r="CJ196" s="4"/>
      <c r="CK196" s="45"/>
      <c r="CL196" s="4"/>
      <c r="CM196" s="4"/>
      <c r="CN196" s="4"/>
      <c r="CO196" s="4"/>
      <c r="CP196" s="4"/>
      <c r="CQ196" s="3"/>
    </row>
    <row r="197" spans="85:95" x14ac:dyDescent="0.55000000000000004">
      <c r="CG197" s="4"/>
      <c r="CH197" s="4"/>
      <c r="CI197" s="4"/>
      <c r="CJ197" s="4"/>
      <c r="CK197" s="45"/>
      <c r="CL197" s="4"/>
      <c r="CM197" s="4"/>
      <c r="CN197" s="4"/>
      <c r="CO197" s="4"/>
      <c r="CP197" s="4"/>
      <c r="CQ197" s="3"/>
    </row>
    <row r="198" spans="85:95" x14ac:dyDescent="0.55000000000000004">
      <c r="CG198" s="4"/>
      <c r="CH198" s="4"/>
      <c r="CI198" s="4"/>
      <c r="CJ198" s="4"/>
      <c r="CK198" s="45"/>
      <c r="CL198" s="4"/>
      <c r="CM198" s="4"/>
      <c r="CN198" s="4"/>
      <c r="CO198" s="4"/>
      <c r="CP198" s="4"/>
      <c r="CQ198" s="3"/>
    </row>
    <row r="199" spans="85:95" x14ac:dyDescent="0.55000000000000004">
      <c r="CG199" s="4"/>
      <c r="CH199" s="4"/>
      <c r="CI199" s="4"/>
      <c r="CJ199" s="4"/>
      <c r="CK199" s="45"/>
      <c r="CL199" s="4"/>
      <c r="CM199" s="4"/>
      <c r="CN199" s="4"/>
      <c r="CO199" s="4"/>
      <c r="CP199" s="4"/>
      <c r="CQ199" s="3"/>
    </row>
    <row r="200" spans="85:95" x14ac:dyDescent="0.55000000000000004">
      <c r="CG200" s="4"/>
      <c r="CH200" s="4"/>
      <c r="CI200" s="4"/>
      <c r="CJ200" s="4"/>
      <c r="CK200" s="45"/>
      <c r="CL200" s="4"/>
      <c r="CM200" s="4"/>
      <c r="CN200" s="4"/>
      <c r="CO200" s="4"/>
      <c r="CP200" s="4"/>
      <c r="CQ200" s="3"/>
    </row>
    <row r="201" spans="85:95" x14ac:dyDescent="0.55000000000000004">
      <c r="CG201" s="4"/>
      <c r="CH201" s="4"/>
      <c r="CI201" s="4"/>
      <c r="CJ201" s="4"/>
      <c r="CK201" s="45"/>
      <c r="CL201" s="4"/>
      <c r="CM201" s="4"/>
      <c r="CN201" s="4"/>
      <c r="CO201" s="4"/>
      <c r="CP201" s="4"/>
      <c r="CQ201" s="3"/>
    </row>
    <row r="202" spans="85:95" x14ac:dyDescent="0.55000000000000004">
      <c r="CG202" s="4"/>
      <c r="CH202" s="4"/>
      <c r="CI202" s="4"/>
      <c r="CJ202" s="4"/>
      <c r="CK202" s="45"/>
      <c r="CL202" s="4"/>
      <c r="CM202" s="4"/>
      <c r="CN202" s="4"/>
      <c r="CO202" s="4"/>
      <c r="CP202" s="4"/>
      <c r="CQ202" s="3"/>
    </row>
    <row r="203" spans="85:95" x14ac:dyDescent="0.55000000000000004">
      <c r="CG203" s="4"/>
      <c r="CH203" s="4"/>
      <c r="CI203" s="4"/>
      <c r="CJ203" s="4"/>
      <c r="CK203" s="45"/>
      <c r="CL203" s="4"/>
      <c r="CM203" s="4"/>
      <c r="CN203" s="4"/>
      <c r="CO203" s="4"/>
      <c r="CP203" s="4"/>
      <c r="CQ203" s="3"/>
    </row>
    <row r="204" spans="85:95" x14ac:dyDescent="0.55000000000000004">
      <c r="CG204" s="4"/>
      <c r="CH204" s="4"/>
      <c r="CI204" s="4"/>
      <c r="CJ204" s="4"/>
      <c r="CK204" s="45"/>
      <c r="CL204" s="4"/>
      <c r="CM204" s="4"/>
      <c r="CN204" s="4"/>
      <c r="CO204" s="4"/>
      <c r="CP204" s="4"/>
      <c r="CQ204" s="3"/>
    </row>
    <row r="205" spans="85:95" x14ac:dyDescent="0.55000000000000004">
      <c r="CG205" s="4"/>
      <c r="CH205" s="4"/>
      <c r="CI205" s="4"/>
      <c r="CJ205" s="4"/>
      <c r="CK205" s="45"/>
      <c r="CL205" s="4"/>
      <c r="CM205" s="4"/>
      <c r="CN205" s="4"/>
      <c r="CO205" s="4"/>
      <c r="CP205" s="4"/>
      <c r="CQ205" s="3"/>
    </row>
    <row r="206" spans="85:95" x14ac:dyDescent="0.55000000000000004">
      <c r="CG206" s="4"/>
      <c r="CH206" s="4"/>
      <c r="CI206" s="4"/>
      <c r="CJ206" s="4"/>
      <c r="CK206" s="45"/>
      <c r="CL206" s="4"/>
      <c r="CM206" s="4"/>
      <c r="CN206" s="4"/>
      <c r="CO206" s="4"/>
      <c r="CP206" s="4"/>
      <c r="CQ206" s="3"/>
    </row>
    <row r="207" spans="85:95" x14ac:dyDescent="0.55000000000000004">
      <c r="CG207" s="4"/>
      <c r="CH207" s="4"/>
      <c r="CI207" s="4"/>
      <c r="CJ207" s="4"/>
      <c r="CK207" s="45"/>
      <c r="CL207" s="4"/>
      <c r="CM207" s="4"/>
      <c r="CN207" s="4"/>
      <c r="CO207" s="4"/>
      <c r="CP207" s="4"/>
      <c r="CQ207" s="3"/>
    </row>
    <row r="208" spans="85:95" x14ac:dyDescent="0.55000000000000004">
      <c r="CG208" s="4"/>
      <c r="CH208" s="4"/>
      <c r="CI208" s="4"/>
      <c r="CJ208" s="4"/>
      <c r="CK208" s="45"/>
      <c r="CL208" s="4"/>
      <c r="CM208" s="4"/>
      <c r="CN208" s="4"/>
      <c r="CO208" s="4"/>
      <c r="CP208" s="4"/>
      <c r="CQ208" s="3"/>
    </row>
    <row r="209" spans="85:95" x14ac:dyDescent="0.55000000000000004">
      <c r="CG209" s="4"/>
      <c r="CH209" s="4"/>
      <c r="CI209" s="4"/>
      <c r="CJ209" s="4"/>
      <c r="CK209" s="45"/>
      <c r="CL209" s="4"/>
      <c r="CM209" s="4"/>
      <c r="CN209" s="4"/>
      <c r="CO209" s="4"/>
      <c r="CP209" s="4"/>
      <c r="CQ209" s="3"/>
    </row>
    <row r="210" spans="85:95" x14ac:dyDescent="0.55000000000000004">
      <c r="CG210" s="4"/>
      <c r="CH210" s="4"/>
      <c r="CI210" s="4"/>
      <c r="CJ210" s="4"/>
      <c r="CK210" s="45"/>
      <c r="CL210" s="4"/>
      <c r="CM210" s="4"/>
      <c r="CN210" s="4"/>
      <c r="CO210" s="4"/>
      <c r="CP210" s="4"/>
      <c r="CQ210" s="3"/>
    </row>
    <row r="211" spans="85:95" x14ac:dyDescent="0.55000000000000004">
      <c r="CG211" s="4"/>
      <c r="CH211" s="4"/>
      <c r="CI211" s="4"/>
      <c r="CJ211" s="4"/>
      <c r="CK211" s="45"/>
      <c r="CL211" s="4"/>
      <c r="CM211" s="4"/>
      <c r="CN211" s="4"/>
      <c r="CO211" s="4"/>
      <c r="CP211" s="4"/>
      <c r="CQ211" s="3"/>
    </row>
    <row r="212" spans="85:95" x14ac:dyDescent="0.55000000000000004">
      <c r="CG212" s="4"/>
      <c r="CH212" s="4"/>
      <c r="CI212" s="4"/>
      <c r="CJ212" s="4"/>
      <c r="CK212" s="45"/>
      <c r="CL212" s="4"/>
      <c r="CM212" s="4"/>
      <c r="CN212" s="4"/>
      <c r="CO212" s="4"/>
      <c r="CP212" s="4"/>
      <c r="CQ212" s="3"/>
    </row>
    <row r="213" spans="85:95" x14ac:dyDescent="0.55000000000000004">
      <c r="CG213" s="4"/>
      <c r="CH213" s="4"/>
      <c r="CI213" s="4"/>
      <c r="CJ213" s="4"/>
      <c r="CK213" s="45"/>
      <c r="CL213" s="4"/>
      <c r="CM213" s="4"/>
      <c r="CN213" s="4"/>
      <c r="CO213" s="4"/>
      <c r="CP213" s="4"/>
      <c r="CQ213" s="3"/>
    </row>
    <row r="214" spans="85:95" x14ac:dyDescent="0.55000000000000004">
      <c r="CG214" s="4"/>
      <c r="CH214" s="4"/>
      <c r="CI214" s="4"/>
      <c r="CJ214" s="4"/>
      <c r="CK214" s="45"/>
      <c r="CL214" s="4"/>
      <c r="CM214" s="4"/>
      <c r="CN214" s="4"/>
      <c r="CO214" s="4"/>
      <c r="CP214" s="4"/>
      <c r="CQ214" s="3"/>
    </row>
    <row r="215" spans="85:95" x14ac:dyDescent="0.55000000000000004">
      <c r="CG215" s="4"/>
      <c r="CH215" s="4"/>
      <c r="CI215" s="4"/>
      <c r="CJ215" s="4"/>
      <c r="CK215" s="45"/>
      <c r="CL215" s="4"/>
      <c r="CM215" s="4"/>
      <c r="CN215" s="4"/>
      <c r="CO215" s="4"/>
      <c r="CP215" s="4"/>
      <c r="CQ215" s="3"/>
    </row>
    <row r="216" spans="85:95" x14ac:dyDescent="0.55000000000000004">
      <c r="CG216" s="4"/>
      <c r="CH216" s="4"/>
      <c r="CI216" s="4"/>
      <c r="CJ216" s="4"/>
      <c r="CK216" s="45"/>
      <c r="CL216" s="4"/>
      <c r="CM216" s="4"/>
      <c r="CN216" s="4"/>
      <c r="CO216" s="4"/>
      <c r="CP216" s="4"/>
      <c r="CQ216" s="3"/>
    </row>
    <row r="217" spans="85:95" x14ac:dyDescent="0.55000000000000004">
      <c r="CG217" s="4"/>
      <c r="CH217" s="4"/>
      <c r="CI217" s="4"/>
      <c r="CJ217" s="4"/>
      <c r="CK217" s="45"/>
      <c r="CL217" s="4"/>
      <c r="CM217" s="4"/>
      <c r="CN217" s="4"/>
      <c r="CO217" s="4"/>
      <c r="CP217" s="4"/>
      <c r="CQ217" s="3"/>
    </row>
    <row r="218" spans="85:95" x14ac:dyDescent="0.55000000000000004">
      <c r="CG218" s="4"/>
      <c r="CH218" s="4"/>
      <c r="CI218" s="4"/>
      <c r="CJ218" s="4"/>
      <c r="CK218" s="45"/>
      <c r="CL218" s="4"/>
      <c r="CM218" s="4"/>
      <c r="CN218" s="4"/>
      <c r="CO218" s="4"/>
      <c r="CP218" s="4"/>
      <c r="CQ218" s="3"/>
    </row>
    <row r="219" spans="85:95" x14ac:dyDescent="0.55000000000000004">
      <c r="CG219" s="4"/>
      <c r="CH219" s="4"/>
      <c r="CI219" s="4"/>
      <c r="CJ219" s="4"/>
      <c r="CK219" s="45"/>
      <c r="CL219" s="4"/>
      <c r="CM219" s="4"/>
      <c r="CN219" s="4"/>
      <c r="CO219" s="4"/>
      <c r="CP219" s="4"/>
      <c r="CQ219" s="3"/>
    </row>
    <row r="220" spans="85:95" x14ac:dyDescent="0.55000000000000004">
      <c r="CG220" s="4"/>
      <c r="CH220" s="4"/>
      <c r="CI220" s="4"/>
      <c r="CJ220" s="4"/>
      <c r="CK220" s="45"/>
      <c r="CL220" s="4"/>
      <c r="CM220" s="4"/>
      <c r="CN220" s="4"/>
      <c r="CO220" s="4"/>
      <c r="CP220" s="4"/>
      <c r="CQ220" s="3"/>
    </row>
    <row r="221" spans="85:95" x14ac:dyDescent="0.55000000000000004">
      <c r="CG221" s="4"/>
      <c r="CH221" s="4"/>
      <c r="CI221" s="4"/>
      <c r="CJ221" s="4"/>
      <c r="CK221" s="45"/>
      <c r="CL221" s="4"/>
      <c r="CM221" s="4"/>
      <c r="CN221" s="4"/>
      <c r="CO221" s="4"/>
      <c r="CP221" s="4"/>
      <c r="CQ221" s="3"/>
    </row>
    <row r="222" spans="85:95" x14ac:dyDescent="0.55000000000000004">
      <c r="CG222" s="4"/>
      <c r="CH222" s="4"/>
      <c r="CI222" s="4"/>
      <c r="CJ222" s="4"/>
      <c r="CK222" s="45"/>
      <c r="CL222" s="4"/>
      <c r="CM222" s="4"/>
      <c r="CN222" s="4"/>
      <c r="CO222" s="4"/>
      <c r="CP222" s="4"/>
      <c r="CQ222" s="3"/>
    </row>
    <row r="223" spans="85:95" x14ac:dyDescent="0.55000000000000004">
      <c r="CG223" s="4"/>
      <c r="CH223" s="4"/>
      <c r="CI223" s="4"/>
      <c r="CJ223" s="4"/>
      <c r="CK223" s="45"/>
      <c r="CL223" s="4"/>
      <c r="CM223" s="4"/>
      <c r="CN223" s="4"/>
      <c r="CO223" s="4"/>
      <c r="CP223" s="4"/>
      <c r="CQ223" s="3"/>
    </row>
    <row r="224" spans="85:95" x14ac:dyDescent="0.55000000000000004">
      <c r="CG224" s="4"/>
      <c r="CH224" s="4"/>
      <c r="CI224" s="4"/>
      <c r="CJ224" s="4"/>
      <c r="CK224" s="45"/>
      <c r="CL224" s="4"/>
      <c r="CM224" s="4"/>
      <c r="CN224" s="4"/>
      <c r="CO224" s="4"/>
      <c r="CP224" s="4"/>
      <c r="CQ224" s="3"/>
    </row>
    <row r="225" spans="85:95" x14ac:dyDescent="0.55000000000000004">
      <c r="CG225" s="4"/>
      <c r="CH225" s="4"/>
      <c r="CI225" s="4"/>
      <c r="CJ225" s="4"/>
      <c r="CK225" s="45"/>
      <c r="CL225" s="4"/>
      <c r="CM225" s="4"/>
      <c r="CN225" s="4"/>
      <c r="CO225" s="4"/>
      <c r="CP225" s="4"/>
      <c r="CQ225" s="3"/>
    </row>
    <row r="226" spans="85:95" x14ac:dyDescent="0.55000000000000004">
      <c r="CG226" s="4"/>
      <c r="CH226" s="4"/>
      <c r="CI226" s="4"/>
      <c r="CJ226" s="4"/>
      <c r="CK226" s="45"/>
      <c r="CL226" s="4"/>
      <c r="CM226" s="4"/>
      <c r="CN226" s="4"/>
      <c r="CO226" s="4"/>
      <c r="CP226" s="4"/>
      <c r="CQ226" s="3"/>
    </row>
    <row r="227" spans="85:95" x14ac:dyDescent="0.55000000000000004">
      <c r="CG227" s="4"/>
      <c r="CH227" s="4"/>
      <c r="CI227" s="4"/>
      <c r="CJ227" s="4"/>
      <c r="CK227" s="45"/>
      <c r="CL227" s="4"/>
      <c r="CM227" s="4"/>
      <c r="CN227" s="4"/>
      <c r="CO227" s="4"/>
      <c r="CP227" s="4"/>
      <c r="CQ227" s="3"/>
    </row>
    <row r="228" spans="85:95" x14ac:dyDescent="0.55000000000000004">
      <c r="CG228" s="4"/>
      <c r="CH228" s="4"/>
      <c r="CI228" s="4"/>
      <c r="CJ228" s="4"/>
      <c r="CK228" s="45"/>
      <c r="CL228" s="4"/>
      <c r="CM228" s="4"/>
      <c r="CN228" s="4"/>
      <c r="CO228" s="4"/>
      <c r="CP228" s="4"/>
      <c r="CQ228" s="3"/>
    </row>
    <row r="229" spans="85:95" x14ac:dyDescent="0.55000000000000004">
      <c r="CG229" s="4"/>
      <c r="CH229" s="4"/>
      <c r="CI229" s="4"/>
      <c r="CJ229" s="4"/>
      <c r="CK229" s="45"/>
      <c r="CL229" s="4"/>
      <c r="CM229" s="4"/>
      <c r="CN229" s="4"/>
      <c r="CO229" s="4"/>
      <c r="CP229" s="4"/>
      <c r="CQ229" s="3"/>
    </row>
    <row r="230" spans="85:95" x14ac:dyDescent="0.55000000000000004">
      <c r="CG230" s="4"/>
      <c r="CH230" s="4"/>
      <c r="CI230" s="4"/>
      <c r="CJ230" s="4"/>
      <c r="CK230" s="45"/>
      <c r="CL230" s="4"/>
      <c r="CM230" s="4"/>
      <c r="CN230" s="4"/>
      <c r="CO230" s="4"/>
      <c r="CP230" s="4"/>
      <c r="CQ230" s="3"/>
    </row>
    <row r="231" spans="85:95" x14ac:dyDescent="0.55000000000000004">
      <c r="CG231" s="4"/>
      <c r="CH231" s="4"/>
      <c r="CI231" s="4"/>
      <c r="CJ231" s="4"/>
      <c r="CK231" s="45"/>
      <c r="CL231" s="4"/>
      <c r="CM231" s="4"/>
      <c r="CN231" s="4"/>
      <c r="CO231" s="4"/>
      <c r="CP231" s="4"/>
      <c r="CQ231" s="3"/>
    </row>
    <row r="232" spans="85:95" x14ac:dyDescent="0.55000000000000004">
      <c r="CG232" s="4"/>
      <c r="CH232" s="4"/>
      <c r="CI232" s="4"/>
      <c r="CJ232" s="4"/>
      <c r="CK232" s="45"/>
      <c r="CL232" s="4"/>
      <c r="CM232" s="4"/>
      <c r="CN232" s="4"/>
      <c r="CO232" s="4"/>
      <c r="CP232" s="4"/>
      <c r="CQ232" s="3"/>
    </row>
    <row r="233" spans="85:95" x14ac:dyDescent="0.55000000000000004">
      <c r="CG233" s="4"/>
      <c r="CH233" s="4"/>
      <c r="CI233" s="4"/>
      <c r="CJ233" s="4"/>
      <c r="CK233" s="45"/>
      <c r="CL233" s="4"/>
      <c r="CM233" s="4"/>
      <c r="CN233" s="4"/>
      <c r="CO233" s="4"/>
      <c r="CP233" s="4"/>
      <c r="CQ233" s="3"/>
    </row>
    <row r="234" spans="85:95" x14ac:dyDescent="0.55000000000000004">
      <c r="CG234" s="4"/>
      <c r="CH234" s="4"/>
      <c r="CI234" s="4"/>
      <c r="CJ234" s="4"/>
      <c r="CK234" s="45"/>
      <c r="CL234" s="4"/>
      <c r="CM234" s="4"/>
      <c r="CN234" s="4"/>
      <c r="CO234" s="4"/>
      <c r="CP234" s="4"/>
      <c r="CQ234" s="3"/>
    </row>
    <row r="235" spans="85:95" x14ac:dyDescent="0.55000000000000004">
      <c r="CG235" s="4"/>
      <c r="CH235" s="4"/>
      <c r="CI235" s="4"/>
      <c r="CJ235" s="4"/>
      <c r="CK235" s="45"/>
      <c r="CL235" s="4"/>
      <c r="CM235" s="4"/>
      <c r="CN235" s="4"/>
      <c r="CO235" s="4"/>
      <c r="CP235" s="4"/>
      <c r="CQ235" s="3"/>
    </row>
    <row r="236" spans="85:95" x14ac:dyDescent="0.55000000000000004">
      <c r="CG236" s="4"/>
      <c r="CH236" s="4"/>
      <c r="CI236" s="4"/>
      <c r="CJ236" s="4"/>
      <c r="CK236" s="45"/>
      <c r="CL236" s="4"/>
      <c r="CM236" s="4"/>
      <c r="CN236" s="4"/>
      <c r="CO236" s="4"/>
      <c r="CP236" s="4"/>
      <c r="CQ236" s="3"/>
    </row>
    <row r="237" spans="85:95" x14ac:dyDescent="0.55000000000000004">
      <c r="CG237" s="4"/>
      <c r="CH237" s="4"/>
      <c r="CI237" s="4"/>
      <c r="CJ237" s="4"/>
      <c r="CK237" s="45"/>
      <c r="CL237" s="4"/>
      <c r="CM237" s="4"/>
      <c r="CN237" s="4"/>
      <c r="CO237" s="4"/>
      <c r="CP237" s="4"/>
      <c r="CQ237" s="3"/>
    </row>
    <row r="238" spans="85:95" x14ac:dyDescent="0.55000000000000004">
      <c r="CG238" s="4"/>
      <c r="CH238" s="4"/>
      <c r="CI238" s="4"/>
      <c r="CJ238" s="4"/>
      <c r="CK238" s="45"/>
      <c r="CL238" s="4"/>
      <c r="CM238" s="4"/>
      <c r="CN238" s="4"/>
      <c r="CO238" s="4"/>
      <c r="CP238" s="4"/>
      <c r="CQ238" s="3"/>
    </row>
    <row r="239" spans="85:95" x14ac:dyDescent="0.55000000000000004">
      <c r="CG239" s="4"/>
      <c r="CH239" s="4"/>
      <c r="CI239" s="4"/>
      <c r="CJ239" s="4"/>
      <c r="CK239" s="45"/>
      <c r="CL239" s="4"/>
      <c r="CM239" s="4"/>
      <c r="CN239" s="4"/>
      <c r="CO239" s="4"/>
      <c r="CP239" s="4"/>
      <c r="CQ239" s="3"/>
    </row>
    <row r="240" spans="85:95" x14ac:dyDescent="0.55000000000000004">
      <c r="CG240" s="4"/>
      <c r="CH240" s="4"/>
      <c r="CI240" s="4"/>
      <c r="CJ240" s="4"/>
      <c r="CK240" s="45"/>
      <c r="CL240" s="4"/>
      <c r="CM240" s="4"/>
      <c r="CN240" s="4"/>
      <c r="CO240" s="4"/>
      <c r="CP240" s="4"/>
      <c r="CQ240" s="3"/>
    </row>
    <row r="241" spans="85:95" x14ac:dyDescent="0.55000000000000004">
      <c r="CG241" s="4"/>
      <c r="CH241" s="4"/>
      <c r="CI241" s="4"/>
      <c r="CJ241" s="4"/>
      <c r="CK241" s="45"/>
      <c r="CL241" s="4"/>
      <c r="CM241" s="4"/>
      <c r="CN241" s="4"/>
      <c r="CO241" s="4"/>
      <c r="CP241" s="4"/>
      <c r="CQ241" s="3"/>
    </row>
    <row r="242" spans="85:95" x14ac:dyDescent="0.55000000000000004">
      <c r="CG242" s="4"/>
      <c r="CH242" s="4"/>
      <c r="CI242" s="4"/>
      <c r="CJ242" s="4"/>
      <c r="CK242" s="45"/>
      <c r="CL242" s="4"/>
      <c r="CM242" s="4"/>
      <c r="CN242" s="4"/>
      <c r="CO242" s="4"/>
      <c r="CP242" s="4"/>
      <c r="CQ242" s="3"/>
    </row>
    <row r="243" spans="85:95" x14ac:dyDescent="0.55000000000000004">
      <c r="CG243" s="4"/>
      <c r="CH243" s="4"/>
      <c r="CI243" s="4"/>
      <c r="CJ243" s="4"/>
      <c r="CK243" s="45"/>
      <c r="CL243" s="4"/>
      <c r="CM243" s="4"/>
      <c r="CN243" s="4"/>
      <c r="CO243" s="4"/>
      <c r="CP243" s="4"/>
      <c r="CQ243" s="3"/>
    </row>
    <row r="244" spans="85:95" x14ac:dyDescent="0.55000000000000004">
      <c r="CG244" s="4"/>
      <c r="CH244" s="4"/>
      <c r="CI244" s="4"/>
      <c r="CJ244" s="4"/>
      <c r="CK244" s="45"/>
      <c r="CL244" s="4"/>
      <c r="CM244" s="4"/>
      <c r="CN244" s="4"/>
      <c r="CO244" s="4"/>
      <c r="CP244" s="4"/>
      <c r="CQ244" s="3"/>
    </row>
    <row r="245" spans="85:95" x14ac:dyDescent="0.55000000000000004">
      <c r="CG245" s="4"/>
      <c r="CH245" s="4"/>
      <c r="CI245" s="4"/>
      <c r="CJ245" s="4"/>
      <c r="CK245" s="45"/>
      <c r="CL245" s="4"/>
      <c r="CM245" s="4"/>
      <c r="CN245" s="4"/>
      <c r="CO245" s="4"/>
      <c r="CP245" s="4"/>
      <c r="CQ245" s="3"/>
    </row>
    <row r="246" spans="85:95" x14ac:dyDescent="0.55000000000000004">
      <c r="CG246" s="4"/>
      <c r="CH246" s="4"/>
      <c r="CI246" s="4"/>
      <c r="CJ246" s="4"/>
      <c r="CK246" s="45"/>
      <c r="CL246" s="4"/>
      <c r="CM246" s="4"/>
      <c r="CN246" s="4"/>
      <c r="CO246" s="4"/>
      <c r="CP246" s="4"/>
      <c r="CQ246" s="3"/>
    </row>
    <row r="247" spans="85:95" x14ac:dyDescent="0.55000000000000004">
      <c r="CG247" s="4"/>
      <c r="CH247" s="4"/>
      <c r="CI247" s="4"/>
      <c r="CJ247" s="4"/>
      <c r="CK247" s="45"/>
      <c r="CL247" s="4"/>
      <c r="CM247" s="4"/>
      <c r="CN247" s="4"/>
      <c r="CO247" s="4"/>
      <c r="CP247" s="4"/>
      <c r="CQ247" s="3"/>
    </row>
    <row r="248" spans="85:95" x14ac:dyDescent="0.55000000000000004">
      <c r="CG248" s="4"/>
      <c r="CH248" s="4"/>
      <c r="CI248" s="4"/>
      <c r="CJ248" s="4"/>
      <c r="CK248" s="45"/>
      <c r="CL248" s="4"/>
      <c r="CM248" s="4"/>
      <c r="CN248" s="4"/>
      <c r="CO248" s="4"/>
      <c r="CP248" s="4"/>
      <c r="CQ248" s="3"/>
    </row>
    <row r="249" spans="85:95" x14ac:dyDescent="0.55000000000000004">
      <c r="CG249" s="4"/>
      <c r="CH249" s="4"/>
      <c r="CI249" s="4"/>
      <c r="CJ249" s="4"/>
      <c r="CK249" s="45"/>
      <c r="CL249" s="4"/>
      <c r="CM249" s="4"/>
      <c r="CN249" s="4"/>
      <c r="CO249" s="4"/>
      <c r="CP249" s="4"/>
      <c r="CQ249" s="3"/>
    </row>
    <row r="250" spans="85:95" x14ac:dyDescent="0.55000000000000004">
      <c r="CG250" s="4"/>
      <c r="CH250" s="4"/>
      <c r="CI250" s="4"/>
      <c r="CJ250" s="4"/>
      <c r="CK250" s="45"/>
      <c r="CL250" s="4"/>
      <c r="CM250" s="4"/>
      <c r="CN250" s="4"/>
      <c r="CO250" s="4"/>
      <c r="CP250" s="4"/>
      <c r="CQ250" s="3"/>
    </row>
    <row r="251" spans="85:95" x14ac:dyDescent="0.55000000000000004">
      <c r="CG251" s="4"/>
      <c r="CH251" s="4"/>
      <c r="CI251" s="4"/>
      <c r="CJ251" s="4"/>
      <c r="CK251" s="45"/>
      <c r="CL251" s="4"/>
      <c r="CM251" s="4"/>
      <c r="CN251" s="4"/>
      <c r="CO251" s="4"/>
      <c r="CP251" s="4"/>
      <c r="CQ251" s="3"/>
    </row>
    <row r="252" spans="85:95" x14ac:dyDescent="0.55000000000000004">
      <c r="CG252" s="4"/>
      <c r="CH252" s="4"/>
      <c r="CI252" s="4"/>
      <c r="CJ252" s="4"/>
      <c r="CK252" s="45"/>
      <c r="CL252" s="4"/>
      <c r="CM252" s="4"/>
      <c r="CN252" s="4"/>
      <c r="CO252" s="4"/>
      <c r="CP252" s="4"/>
      <c r="CQ252" s="3"/>
    </row>
    <row r="253" spans="85:95" x14ac:dyDescent="0.55000000000000004">
      <c r="CG253" s="4"/>
      <c r="CH253" s="4"/>
      <c r="CI253" s="4"/>
      <c r="CJ253" s="4"/>
      <c r="CK253" s="45"/>
      <c r="CL253" s="4"/>
      <c r="CM253" s="4"/>
      <c r="CN253" s="4"/>
      <c r="CO253" s="4"/>
      <c r="CP253" s="4"/>
      <c r="CQ253" s="3"/>
    </row>
    <row r="254" spans="85:95" x14ac:dyDescent="0.55000000000000004">
      <c r="CG254" s="4"/>
      <c r="CH254" s="4"/>
      <c r="CI254" s="4"/>
      <c r="CJ254" s="4"/>
      <c r="CK254" s="45"/>
      <c r="CL254" s="4"/>
      <c r="CM254" s="4"/>
      <c r="CN254" s="4"/>
      <c r="CO254" s="4"/>
      <c r="CP254" s="4"/>
      <c r="CQ254" s="3"/>
    </row>
    <row r="255" spans="85:95" x14ac:dyDescent="0.55000000000000004">
      <c r="CG255" s="4"/>
      <c r="CH255" s="4"/>
      <c r="CI255" s="4"/>
      <c r="CJ255" s="4"/>
      <c r="CK255" s="45"/>
      <c r="CL255" s="4"/>
      <c r="CM255" s="4"/>
      <c r="CN255" s="4"/>
      <c r="CO255" s="4"/>
      <c r="CP255" s="4"/>
      <c r="CQ255" s="3"/>
    </row>
    <row r="256" spans="85:95" x14ac:dyDescent="0.55000000000000004">
      <c r="CG256" s="4"/>
      <c r="CH256" s="4"/>
      <c r="CI256" s="4"/>
      <c r="CJ256" s="4"/>
      <c r="CK256" s="45"/>
      <c r="CL256" s="4"/>
      <c r="CM256" s="4"/>
      <c r="CN256" s="4"/>
      <c r="CO256" s="4"/>
      <c r="CP256" s="4"/>
      <c r="CQ256" s="3"/>
    </row>
    <row r="257" spans="85:95" x14ac:dyDescent="0.55000000000000004">
      <c r="CG257" s="4"/>
      <c r="CH257" s="4"/>
      <c r="CI257" s="4"/>
      <c r="CJ257" s="4"/>
      <c r="CK257" s="45"/>
      <c r="CL257" s="4"/>
      <c r="CM257" s="4"/>
      <c r="CN257" s="4"/>
      <c r="CO257" s="4"/>
      <c r="CP257" s="4"/>
      <c r="CQ257" s="3"/>
    </row>
    <row r="258" spans="85:95" x14ac:dyDescent="0.55000000000000004">
      <c r="CG258" s="4"/>
      <c r="CH258" s="4"/>
      <c r="CI258" s="4"/>
      <c r="CJ258" s="4"/>
      <c r="CK258" s="45"/>
      <c r="CL258" s="4"/>
      <c r="CM258" s="4"/>
      <c r="CN258" s="4"/>
      <c r="CO258" s="4"/>
      <c r="CP258" s="4"/>
      <c r="CQ258" s="3"/>
    </row>
    <row r="259" spans="85:95" x14ac:dyDescent="0.55000000000000004">
      <c r="CG259" s="4"/>
      <c r="CH259" s="4"/>
      <c r="CI259" s="4"/>
      <c r="CJ259" s="4"/>
      <c r="CK259" s="45"/>
      <c r="CL259" s="4"/>
      <c r="CM259" s="4"/>
      <c r="CN259" s="4"/>
      <c r="CO259" s="4"/>
      <c r="CP259" s="4"/>
      <c r="CQ259" s="3"/>
    </row>
    <row r="260" spans="85:95" x14ac:dyDescent="0.55000000000000004">
      <c r="CG260" s="4"/>
      <c r="CH260" s="4"/>
      <c r="CI260" s="4"/>
      <c r="CJ260" s="4"/>
      <c r="CK260" s="45"/>
      <c r="CL260" s="4"/>
      <c r="CM260" s="4"/>
      <c r="CN260" s="4"/>
      <c r="CO260" s="4"/>
      <c r="CP260" s="4"/>
      <c r="CQ260" s="3"/>
    </row>
    <row r="261" spans="85:95" x14ac:dyDescent="0.55000000000000004">
      <c r="CG261" s="4"/>
      <c r="CH261" s="4"/>
      <c r="CI261" s="4"/>
      <c r="CJ261" s="4"/>
      <c r="CK261" s="45"/>
      <c r="CL261" s="4"/>
      <c r="CM261" s="4"/>
      <c r="CN261" s="4"/>
      <c r="CO261" s="4"/>
      <c r="CP261" s="4"/>
      <c r="CQ261" s="3"/>
    </row>
    <row r="262" spans="85:95" x14ac:dyDescent="0.55000000000000004">
      <c r="CG262" s="4"/>
      <c r="CH262" s="4"/>
      <c r="CI262" s="4"/>
      <c r="CJ262" s="4"/>
      <c r="CK262" s="45"/>
      <c r="CL262" s="4"/>
      <c r="CM262" s="4"/>
      <c r="CN262" s="4"/>
      <c r="CO262" s="4"/>
      <c r="CP262" s="4"/>
      <c r="CQ262" s="3"/>
    </row>
    <row r="263" spans="85:95" x14ac:dyDescent="0.55000000000000004">
      <c r="CG263" s="4"/>
      <c r="CH263" s="4"/>
      <c r="CI263" s="4"/>
      <c r="CJ263" s="4"/>
      <c r="CK263" s="45"/>
      <c r="CL263" s="4"/>
      <c r="CM263" s="4"/>
      <c r="CN263" s="4"/>
      <c r="CO263" s="4"/>
      <c r="CP263" s="4"/>
      <c r="CQ263" s="3"/>
    </row>
    <row r="264" spans="85:95" x14ac:dyDescent="0.55000000000000004">
      <c r="CG264" s="4"/>
      <c r="CH264" s="4"/>
      <c r="CI264" s="4"/>
      <c r="CJ264" s="4"/>
      <c r="CK264" s="45"/>
      <c r="CL264" s="4"/>
      <c r="CM264" s="4"/>
      <c r="CN264" s="4"/>
      <c r="CO264" s="4"/>
      <c r="CP264" s="4"/>
      <c r="CQ264" s="3"/>
    </row>
    <row r="265" spans="85:95" x14ac:dyDescent="0.55000000000000004">
      <c r="CG265" s="4"/>
      <c r="CH265" s="4"/>
      <c r="CI265" s="4"/>
      <c r="CJ265" s="4"/>
      <c r="CK265" s="45"/>
      <c r="CL265" s="4"/>
      <c r="CM265" s="4"/>
      <c r="CN265" s="4"/>
      <c r="CO265" s="4"/>
      <c r="CP265" s="4"/>
      <c r="CQ265" s="3"/>
    </row>
    <row r="266" spans="85:95" x14ac:dyDescent="0.55000000000000004">
      <c r="CG266" s="4"/>
      <c r="CH266" s="4"/>
      <c r="CI266" s="4"/>
      <c r="CJ266" s="4"/>
      <c r="CK266" s="45"/>
      <c r="CL266" s="4"/>
      <c r="CM266" s="4"/>
      <c r="CN266" s="4"/>
      <c r="CO266" s="4"/>
      <c r="CP266" s="4"/>
      <c r="CQ266" s="3"/>
    </row>
    <row r="267" spans="85:95" x14ac:dyDescent="0.55000000000000004">
      <c r="CG267" s="4"/>
      <c r="CH267" s="4"/>
      <c r="CI267" s="4"/>
      <c r="CJ267" s="4"/>
      <c r="CK267" s="45"/>
      <c r="CL267" s="4"/>
      <c r="CM267" s="4"/>
      <c r="CN267" s="4"/>
      <c r="CO267" s="4"/>
      <c r="CP267" s="4"/>
      <c r="CQ267" s="3"/>
    </row>
    <row r="268" spans="85:95" x14ac:dyDescent="0.55000000000000004">
      <c r="CG268" s="4"/>
      <c r="CH268" s="4"/>
      <c r="CI268" s="4"/>
      <c r="CJ268" s="4"/>
      <c r="CK268" s="45"/>
      <c r="CL268" s="4"/>
      <c r="CM268" s="4"/>
      <c r="CN268" s="4"/>
      <c r="CO268" s="4"/>
      <c r="CP268" s="4"/>
      <c r="CQ268" s="3"/>
    </row>
    <row r="269" spans="85:95" x14ac:dyDescent="0.55000000000000004">
      <c r="CG269" s="4"/>
      <c r="CH269" s="4"/>
      <c r="CI269" s="4"/>
      <c r="CJ269" s="4"/>
      <c r="CK269" s="45"/>
      <c r="CL269" s="4"/>
      <c r="CM269" s="4"/>
      <c r="CN269" s="4"/>
      <c r="CO269" s="4"/>
      <c r="CP269" s="4"/>
      <c r="CQ269" s="3"/>
    </row>
    <row r="270" spans="85:95" x14ac:dyDescent="0.55000000000000004">
      <c r="CG270" s="4"/>
      <c r="CH270" s="4"/>
      <c r="CI270" s="4"/>
      <c r="CJ270" s="4"/>
      <c r="CK270" s="45"/>
      <c r="CL270" s="4"/>
      <c r="CM270" s="4"/>
      <c r="CN270" s="4"/>
      <c r="CO270" s="4"/>
      <c r="CP270" s="4"/>
      <c r="CQ270" s="3"/>
    </row>
    <row r="271" spans="85:95" x14ac:dyDescent="0.55000000000000004">
      <c r="CG271" s="4"/>
      <c r="CH271" s="4"/>
      <c r="CI271" s="4"/>
      <c r="CJ271" s="4"/>
      <c r="CK271" s="45"/>
      <c r="CL271" s="4"/>
      <c r="CM271" s="4"/>
      <c r="CN271" s="4"/>
      <c r="CO271" s="4"/>
      <c r="CP271" s="4"/>
      <c r="CQ271" s="3"/>
    </row>
    <row r="272" spans="85:95" x14ac:dyDescent="0.55000000000000004">
      <c r="CG272" s="4"/>
      <c r="CH272" s="4"/>
      <c r="CI272" s="4"/>
      <c r="CJ272" s="4"/>
      <c r="CK272" s="45"/>
      <c r="CL272" s="4"/>
      <c r="CM272" s="4"/>
      <c r="CN272" s="4"/>
      <c r="CO272" s="4"/>
      <c r="CP272" s="4"/>
      <c r="CQ272" s="3"/>
    </row>
    <row r="273" spans="85:95" x14ac:dyDescent="0.55000000000000004">
      <c r="CG273" s="4"/>
      <c r="CH273" s="4"/>
      <c r="CI273" s="4"/>
      <c r="CJ273" s="4"/>
      <c r="CK273" s="45"/>
      <c r="CL273" s="4"/>
      <c r="CM273" s="4"/>
      <c r="CN273" s="4"/>
      <c r="CO273" s="4"/>
      <c r="CP273" s="4"/>
      <c r="CQ273" s="3"/>
    </row>
    <row r="274" spans="85:95" x14ac:dyDescent="0.55000000000000004">
      <c r="CG274" s="4"/>
      <c r="CH274" s="4"/>
      <c r="CI274" s="4"/>
      <c r="CJ274" s="4"/>
      <c r="CK274" s="45"/>
      <c r="CL274" s="4"/>
      <c r="CM274" s="4"/>
      <c r="CN274" s="4"/>
      <c r="CO274" s="4"/>
      <c r="CP274" s="4"/>
      <c r="CQ274" s="3"/>
    </row>
    <row r="275" spans="85:95" x14ac:dyDescent="0.55000000000000004">
      <c r="CG275" s="4"/>
      <c r="CH275" s="4"/>
      <c r="CI275" s="4"/>
      <c r="CJ275" s="4"/>
      <c r="CK275" s="45"/>
      <c r="CL275" s="4"/>
      <c r="CM275" s="4"/>
      <c r="CN275" s="4"/>
      <c r="CO275" s="4"/>
      <c r="CP275" s="4"/>
      <c r="CQ275" s="3"/>
    </row>
    <row r="276" spans="85:95" x14ac:dyDescent="0.55000000000000004">
      <c r="CG276" s="4"/>
      <c r="CH276" s="4"/>
      <c r="CI276" s="4"/>
      <c r="CJ276" s="4"/>
      <c r="CK276" s="45"/>
      <c r="CL276" s="4"/>
      <c r="CM276" s="4"/>
      <c r="CN276" s="4"/>
      <c r="CO276" s="4"/>
      <c r="CP276" s="4"/>
      <c r="CQ276" s="3"/>
    </row>
    <row r="277" spans="85:95" x14ac:dyDescent="0.55000000000000004">
      <c r="CG277" s="4"/>
      <c r="CH277" s="4"/>
      <c r="CI277" s="4"/>
      <c r="CJ277" s="4"/>
      <c r="CK277" s="45"/>
      <c r="CL277" s="4"/>
      <c r="CM277" s="4"/>
      <c r="CN277" s="4"/>
      <c r="CO277" s="4"/>
      <c r="CP277" s="4"/>
      <c r="CQ277" s="3"/>
    </row>
    <row r="278" spans="85:95" x14ac:dyDescent="0.55000000000000004">
      <c r="CG278" s="4"/>
      <c r="CH278" s="4"/>
      <c r="CI278" s="4"/>
      <c r="CJ278" s="4"/>
      <c r="CK278" s="45"/>
      <c r="CL278" s="4"/>
      <c r="CM278" s="4"/>
      <c r="CN278" s="4"/>
      <c r="CO278" s="4"/>
      <c r="CP278" s="4"/>
      <c r="CQ278" s="3"/>
    </row>
    <row r="279" spans="85:95" x14ac:dyDescent="0.55000000000000004">
      <c r="CG279" s="4"/>
      <c r="CH279" s="4"/>
      <c r="CI279" s="4"/>
      <c r="CJ279" s="4"/>
      <c r="CK279" s="45"/>
      <c r="CL279" s="4"/>
      <c r="CM279" s="4"/>
      <c r="CN279" s="4"/>
      <c r="CO279" s="4"/>
      <c r="CP279" s="4"/>
      <c r="CQ279" s="3"/>
    </row>
    <row r="280" spans="85:95" x14ac:dyDescent="0.55000000000000004">
      <c r="CG280" s="4"/>
      <c r="CH280" s="4"/>
      <c r="CI280" s="4"/>
      <c r="CJ280" s="4"/>
      <c r="CK280" s="45"/>
      <c r="CL280" s="4"/>
      <c r="CM280" s="4"/>
      <c r="CN280" s="4"/>
      <c r="CO280" s="4"/>
      <c r="CP280" s="4"/>
      <c r="CQ280" s="3"/>
    </row>
    <row r="281" spans="85:95" x14ac:dyDescent="0.55000000000000004">
      <c r="CG281" s="4"/>
      <c r="CH281" s="4"/>
      <c r="CI281" s="4"/>
      <c r="CJ281" s="4"/>
      <c r="CK281" s="45"/>
      <c r="CL281" s="4"/>
      <c r="CM281" s="4"/>
      <c r="CN281" s="4"/>
      <c r="CO281" s="4"/>
      <c r="CP281" s="4"/>
      <c r="CQ281" s="3"/>
    </row>
    <row r="282" spans="85:95" x14ac:dyDescent="0.55000000000000004">
      <c r="CG282" s="4"/>
      <c r="CH282" s="4"/>
      <c r="CI282" s="4"/>
      <c r="CJ282" s="4"/>
      <c r="CK282" s="45"/>
      <c r="CL282" s="4"/>
      <c r="CM282" s="4"/>
      <c r="CN282" s="4"/>
      <c r="CO282" s="4"/>
      <c r="CP282" s="4"/>
      <c r="CQ282" s="3"/>
    </row>
    <row r="283" spans="85:95" x14ac:dyDescent="0.55000000000000004">
      <c r="CG283" s="4"/>
      <c r="CH283" s="4"/>
      <c r="CI283" s="4"/>
      <c r="CJ283" s="4"/>
      <c r="CK283" s="45"/>
      <c r="CL283" s="4"/>
      <c r="CM283" s="4"/>
      <c r="CN283" s="4"/>
      <c r="CO283" s="4"/>
      <c r="CP283" s="4"/>
      <c r="CQ283" s="3"/>
    </row>
    <row r="284" spans="85:95" x14ac:dyDescent="0.55000000000000004">
      <c r="CG284" s="4"/>
      <c r="CH284" s="4"/>
      <c r="CI284" s="4"/>
      <c r="CJ284" s="4"/>
      <c r="CK284" s="45"/>
      <c r="CL284" s="4"/>
      <c r="CM284" s="4"/>
      <c r="CN284" s="4"/>
      <c r="CO284" s="4"/>
      <c r="CP284" s="4"/>
      <c r="CQ284" s="3"/>
    </row>
    <row r="285" spans="85:95" x14ac:dyDescent="0.55000000000000004">
      <c r="CG285" s="4"/>
      <c r="CH285" s="4"/>
      <c r="CI285" s="4"/>
      <c r="CJ285" s="4"/>
      <c r="CK285" s="45"/>
      <c r="CL285" s="4"/>
      <c r="CM285" s="4"/>
      <c r="CN285" s="4"/>
      <c r="CO285" s="4"/>
      <c r="CP285" s="4"/>
      <c r="CQ285" s="3"/>
    </row>
    <row r="286" spans="85:95" x14ac:dyDescent="0.55000000000000004">
      <c r="CG286" s="4"/>
      <c r="CH286" s="4"/>
      <c r="CI286" s="4"/>
      <c r="CJ286" s="4"/>
      <c r="CK286" s="45"/>
      <c r="CL286" s="4"/>
      <c r="CM286" s="4"/>
      <c r="CN286" s="4"/>
      <c r="CO286" s="4"/>
      <c r="CP286" s="4"/>
      <c r="CQ286" s="3"/>
    </row>
    <row r="287" spans="85:95" x14ac:dyDescent="0.55000000000000004">
      <c r="CG287" s="4"/>
      <c r="CH287" s="4"/>
      <c r="CI287" s="4"/>
      <c r="CJ287" s="4"/>
      <c r="CK287" s="45"/>
      <c r="CL287" s="4"/>
      <c r="CM287" s="4"/>
      <c r="CN287" s="4"/>
      <c r="CO287" s="4"/>
      <c r="CP287" s="4"/>
      <c r="CQ287" s="3"/>
    </row>
    <row r="288" spans="85:95" x14ac:dyDescent="0.55000000000000004">
      <c r="CG288" s="4"/>
      <c r="CH288" s="4"/>
      <c r="CI288" s="4"/>
      <c r="CJ288" s="4"/>
      <c r="CK288" s="45"/>
      <c r="CL288" s="4"/>
      <c r="CM288" s="4"/>
      <c r="CN288" s="4"/>
      <c r="CO288" s="4"/>
      <c r="CP288" s="4"/>
      <c r="CQ288" s="3"/>
    </row>
    <row r="289" spans="85:95" x14ac:dyDescent="0.55000000000000004">
      <c r="CG289" s="4"/>
      <c r="CH289" s="4"/>
      <c r="CI289" s="4"/>
      <c r="CJ289" s="4"/>
      <c r="CK289" s="45"/>
      <c r="CL289" s="4"/>
      <c r="CM289" s="4"/>
      <c r="CN289" s="4"/>
      <c r="CO289" s="4"/>
      <c r="CP289" s="4"/>
      <c r="CQ289" s="3"/>
    </row>
    <row r="290" spans="85:95" x14ac:dyDescent="0.55000000000000004">
      <c r="CG290" s="4"/>
      <c r="CH290" s="4"/>
      <c r="CI290" s="4"/>
      <c r="CJ290" s="4"/>
      <c r="CK290" s="45"/>
      <c r="CL290" s="4"/>
      <c r="CM290" s="4"/>
      <c r="CN290" s="4"/>
      <c r="CO290" s="4"/>
      <c r="CP290" s="4"/>
      <c r="CQ290" s="3"/>
    </row>
    <row r="291" spans="85:95" x14ac:dyDescent="0.55000000000000004">
      <c r="CG291" s="4"/>
      <c r="CH291" s="4"/>
      <c r="CI291" s="4"/>
      <c r="CJ291" s="4"/>
      <c r="CK291" s="45"/>
      <c r="CL291" s="4"/>
      <c r="CM291" s="4"/>
      <c r="CN291" s="4"/>
      <c r="CO291" s="4"/>
      <c r="CP291" s="4"/>
      <c r="CQ291" s="3"/>
    </row>
    <row r="292" spans="85:95" x14ac:dyDescent="0.55000000000000004">
      <c r="CG292" s="4"/>
      <c r="CH292" s="4"/>
      <c r="CI292" s="4"/>
      <c r="CJ292" s="4"/>
      <c r="CK292" s="45"/>
      <c r="CL292" s="4"/>
      <c r="CM292" s="4"/>
      <c r="CN292" s="4"/>
      <c r="CO292" s="4"/>
      <c r="CP292" s="4"/>
      <c r="CQ292" s="3"/>
    </row>
  </sheetData>
  <mergeCells count="5">
    <mergeCell ref="CQ1:CQ3"/>
    <mergeCell ref="CH1:CI1"/>
    <mergeCell ref="CJ1:CK1"/>
    <mergeCell ref="CL1:CM1"/>
    <mergeCell ref="CN1:C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A455-83FB-4415-9318-C099BBFC7F9F}">
  <sheetPr codeName="Sheet19">
    <tabColor theme="3"/>
  </sheetPr>
  <dimension ref="A1:CQ528"/>
  <sheetViews>
    <sheetView topLeftCell="E1" workbookViewId="0">
      <selection activeCell="CL7" sqref="CL7"/>
    </sheetView>
  </sheetViews>
  <sheetFormatPr defaultRowHeight="14.4" x14ac:dyDescent="0.55000000000000004"/>
  <cols>
    <col min="2" max="2" width="21.41796875" bestFit="1" customWidth="1"/>
    <col min="3" max="3" width="19.3125" bestFit="1" customWidth="1"/>
    <col min="4" max="4" width="0" hidden="1" customWidth="1"/>
    <col min="7" max="8" width="0" hidden="1" customWidth="1"/>
    <col min="11" max="13" width="0" hidden="1" customWidth="1"/>
    <col min="16" max="22" width="0" hidden="1" customWidth="1"/>
    <col min="25" max="34" width="0" hidden="1" customWidth="1"/>
    <col min="36" max="36" width="0" hidden="1" customWidth="1"/>
    <col min="38" max="38" width="0" hidden="1" customWidth="1"/>
    <col min="47" max="49" width="0" hidden="1" customWidth="1"/>
    <col min="51" max="51" width="0" hidden="1" customWidth="1"/>
    <col min="53" max="84" width="0" hidden="1" customWidth="1"/>
  </cols>
  <sheetData>
    <row r="1" spans="1:95" ht="14.7" customHeight="1" thickBot="1" x14ac:dyDescent="0.6">
      <c r="CG1" s="20" t="s">
        <v>391</v>
      </c>
      <c r="CH1" s="127" t="s">
        <v>388</v>
      </c>
      <c r="CI1" s="128"/>
      <c r="CJ1" s="129" t="s">
        <v>393</v>
      </c>
      <c r="CK1" s="129"/>
      <c r="CO1" s="126" t="s">
        <v>397</v>
      </c>
      <c r="CP1" s="126"/>
      <c r="CQ1" s="123" t="s">
        <v>399</v>
      </c>
    </row>
    <row r="2" spans="1:95" x14ac:dyDescent="0.55000000000000004">
      <c r="CG2" s="23" t="s">
        <v>392</v>
      </c>
      <c r="CH2" s="30" t="s">
        <v>389</v>
      </c>
      <c r="CI2" s="22" t="s">
        <v>390</v>
      </c>
      <c r="CJ2" s="24" t="s">
        <v>389</v>
      </c>
      <c r="CK2" s="24" t="s">
        <v>390</v>
      </c>
      <c r="CM2" s="94" t="s">
        <v>2611</v>
      </c>
      <c r="CO2" s="25" t="s">
        <v>2616</v>
      </c>
      <c r="CP2" s="24" t="s">
        <v>2617</v>
      </c>
      <c r="CQ2" s="123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41"/>
      <c r="CH3" s="40"/>
      <c r="CI3" s="29"/>
      <c r="CJ3" s="41"/>
      <c r="CK3" s="41"/>
      <c r="CM3" s="29"/>
      <c r="CO3" s="42"/>
      <c r="CP3" s="41"/>
      <c r="CQ3" s="124"/>
    </row>
    <row r="4" spans="1:95" x14ac:dyDescent="0.55000000000000004">
      <c r="A4" s="1" t="s">
        <v>1014</v>
      </c>
      <c r="B4" s="1" t="s">
        <v>1015</v>
      </c>
      <c r="C4" s="1" t="s">
        <v>1015</v>
      </c>
      <c r="D4" s="1" t="s">
        <v>98</v>
      </c>
      <c r="E4" s="3">
        <v>277.07</v>
      </c>
      <c r="F4" s="2">
        <v>76.2</v>
      </c>
      <c r="G4" s="3" t="s">
        <v>98</v>
      </c>
      <c r="H4" s="11" t="s">
        <v>98</v>
      </c>
      <c r="I4" s="2">
        <v>34</v>
      </c>
      <c r="J4" s="1">
        <v>31.2</v>
      </c>
      <c r="K4" s="1" t="s">
        <v>98</v>
      </c>
      <c r="L4" s="1" t="s">
        <v>98</v>
      </c>
      <c r="M4" s="11" t="s">
        <v>98</v>
      </c>
      <c r="N4" s="2">
        <v>10</v>
      </c>
      <c r="O4" s="3" t="s">
        <v>1016</v>
      </c>
      <c r="P4" s="1" t="s">
        <v>98</v>
      </c>
      <c r="Q4" s="1" t="s">
        <v>98</v>
      </c>
      <c r="R4" s="11" t="s">
        <v>98</v>
      </c>
      <c r="S4" s="13" t="s">
        <v>98</v>
      </c>
      <c r="T4" s="1" t="s">
        <v>98</v>
      </c>
      <c r="U4" s="13" t="s">
        <v>98</v>
      </c>
      <c r="V4" s="14" t="s">
        <v>98</v>
      </c>
      <c r="W4" s="3">
        <v>1</v>
      </c>
      <c r="X4" s="14">
        <v>0.93</v>
      </c>
      <c r="Y4" s="1" t="s">
        <v>98</v>
      </c>
      <c r="Z4" s="13" t="s">
        <v>98</v>
      </c>
      <c r="AA4" s="13" t="s">
        <v>98</v>
      </c>
      <c r="AB4" s="1" t="s">
        <v>98</v>
      </c>
      <c r="AC4" s="14" t="s">
        <v>98</v>
      </c>
      <c r="AD4" s="1" t="s">
        <v>98</v>
      </c>
      <c r="AE4" s="1" t="s">
        <v>98</v>
      </c>
      <c r="AF4" s="14" t="s">
        <v>98</v>
      </c>
      <c r="AG4" s="1" t="s">
        <v>98</v>
      </c>
      <c r="AH4" s="2" t="s">
        <v>98</v>
      </c>
      <c r="AI4" s="1">
        <v>7.75</v>
      </c>
      <c r="AJ4" s="1" t="s">
        <v>98</v>
      </c>
      <c r="AK4" s="1">
        <v>33.6</v>
      </c>
      <c r="AL4" s="1" t="s">
        <v>98</v>
      </c>
      <c r="AM4" s="4">
        <v>9600</v>
      </c>
      <c r="AN4" s="4">
        <v>750</v>
      </c>
      <c r="AO4" s="4">
        <v>565</v>
      </c>
      <c r="AP4" s="2">
        <v>11.2</v>
      </c>
      <c r="AQ4" s="1">
        <v>1340</v>
      </c>
      <c r="AR4" s="1">
        <v>307</v>
      </c>
      <c r="AS4" s="1">
        <v>268</v>
      </c>
      <c r="AT4" s="3">
        <v>4.1900000000000004</v>
      </c>
      <c r="AU4" s="1" t="s">
        <v>98</v>
      </c>
      <c r="AV4" s="1" t="s">
        <v>98</v>
      </c>
      <c r="AW4" s="1" t="s">
        <v>98</v>
      </c>
      <c r="AX4" s="1">
        <v>4040</v>
      </c>
      <c r="AY4" s="1" t="s">
        <v>98</v>
      </c>
      <c r="AZ4" s="1">
        <v>555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3" t="s">
        <v>98</v>
      </c>
      <c r="BH4" s="14" t="s">
        <v>98</v>
      </c>
      <c r="BI4" s="1" t="s">
        <v>98</v>
      </c>
      <c r="BJ4" s="4" t="s">
        <v>98</v>
      </c>
      <c r="BK4" s="4" t="s">
        <v>98</v>
      </c>
      <c r="BL4" s="4" t="s">
        <v>98</v>
      </c>
      <c r="BM4" s="4" t="s">
        <v>98</v>
      </c>
      <c r="BN4" s="4" t="s">
        <v>98</v>
      </c>
      <c r="BO4" s="4" t="s">
        <v>98</v>
      </c>
      <c r="BP4" s="4" t="s">
        <v>98</v>
      </c>
      <c r="BQ4" s="4" t="s">
        <v>98</v>
      </c>
      <c r="BR4" s="4" t="s">
        <v>98</v>
      </c>
      <c r="BS4" s="4" t="s">
        <v>98</v>
      </c>
      <c r="BT4" s="4" t="s">
        <v>98</v>
      </c>
      <c r="BU4" s="4" t="s">
        <v>98</v>
      </c>
      <c r="BV4" s="4" t="s">
        <v>98</v>
      </c>
      <c r="BW4" s="35" t="s">
        <v>98</v>
      </c>
      <c r="BX4" s="35" t="s">
        <v>98</v>
      </c>
      <c r="BY4" s="1" t="s">
        <v>98</v>
      </c>
      <c r="BZ4" s="1" t="s">
        <v>98</v>
      </c>
      <c r="CA4" s="1" t="s">
        <v>98</v>
      </c>
      <c r="CB4" s="1" t="s">
        <v>98</v>
      </c>
      <c r="CC4" s="1" t="s">
        <v>98</v>
      </c>
      <c r="CD4" s="1" t="s">
        <v>98</v>
      </c>
      <c r="CE4" s="1" t="s">
        <v>98</v>
      </c>
      <c r="CF4" s="1" t="s">
        <v>98</v>
      </c>
      <c r="CG4" s="4">
        <f>Beams!$B$11/F4</f>
        <v>147.50656167979002</v>
      </c>
      <c r="CH4" s="4">
        <f>Beams!$B$9/AO4</f>
        <v>19.893805309734514</v>
      </c>
      <c r="CI4" s="4">
        <f>Beams!$C$9/AS4</f>
        <v>41.940298507462686</v>
      </c>
      <c r="CJ4" s="4">
        <f>Beams!$B$8/((N4-2*X4)*X4*2)</f>
        <v>742.38461335235525</v>
      </c>
      <c r="CK4" s="4">
        <f>Beams!$C$8/((J4-2*X4)*X4*2)</f>
        <v>205.96491999618854</v>
      </c>
      <c r="CM4" s="4">
        <f xml:space="preserve"> Beams!$B$12 / ( 2 * X4 * (N4 - X4) * (J4 - X4) )</f>
        <v>22.010690090866042</v>
      </c>
      <c r="CO4" s="4">
        <f xml:space="preserve"> SQRT((CG4+CH4+CI4)^2+3*(CJ4^2+CM4^2))</f>
        <v>1303.3348257805926</v>
      </c>
      <c r="CP4" s="4">
        <f xml:space="preserve"> SQRT((CG4+CH4+CI4)^2+3*(CM4^2+CK4^2))</f>
        <v>415.38123509934701</v>
      </c>
      <c r="CQ4" s="3">
        <f>MIN(Beams!$B$21:$B$22)/MAX(CM4:CP4)-1</f>
        <v>14.34525097034955</v>
      </c>
    </row>
    <row r="5" spans="1:95" x14ac:dyDescent="0.55000000000000004">
      <c r="A5" s="1" t="s">
        <v>1014</v>
      </c>
      <c r="B5" s="1" t="s">
        <v>1017</v>
      </c>
      <c r="C5" s="1" t="s">
        <v>1018</v>
      </c>
      <c r="D5" s="1" t="s">
        <v>98</v>
      </c>
      <c r="E5" s="3">
        <v>244.88</v>
      </c>
      <c r="F5" s="2">
        <v>67.3</v>
      </c>
      <c r="G5" s="3" t="s">
        <v>98</v>
      </c>
      <c r="H5" s="11" t="s">
        <v>98</v>
      </c>
      <c r="I5" s="2">
        <v>34</v>
      </c>
      <c r="J5" s="1">
        <v>31.6</v>
      </c>
      <c r="K5" s="1" t="s">
        <v>98</v>
      </c>
      <c r="L5" s="1" t="s">
        <v>98</v>
      </c>
      <c r="M5" s="11" t="s">
        <v>98</v>
      </c>
      <c r="N5" s="2">
        <v>10</v>
      </c>
      <c r="O5" s="3" t="s">
        <v>1019</v>
      </c>
      <c r="P5" s="1" t="s">
        <v>98</v>
      </c>
      <c r="Q5" s="1" t="s">
        <v>98</v>
      </c>
      <c r="R5" s="11" t="s">
        <v>98</v>
      </c>
      <c r="S5" s="13" t="s">
        <v>98</v>
      </c>
      <c r="T5" s="1" t="s">
        <v>98</v>
      </c>
      <c r="U5" s="13" t="s">
        <v>98</v>
      </c>
      <c r="V5" s="14" t="s">
        <v>98</v>
      </c>
      <c r="W5" s="14">
        <v>0.875</v>
      </c>
      <c r="X5" s="14">
        <v>0.81399999999999995</v>
      </c>
      <c r="Y5" s="1" t="s">
        <v>98</v>
      </c>
      <c r="Z5" s="13" t="s">
        <v>98</v>
      </c>
      <c r="AA5" s="13" t="s">
        <v>98</v>
      </c>
      <c r="AB5" s="1" t="s">
        <v>98</v>
      </c>
      <c r="AC5" s="14" t="s">
        <v>98</v>
      </c>
      <c r="AD5" s="1" t="s">
        <v>98</v>
      </c>
      <c r="AE5" s="1" t="s">
        <v>98</v>
      </c>
      <c r="AF5" s="14" t="s">
        <v>98</v>
      </c>
      <c r="AG5" s="1" t="s">
        <v>98</v>
      </c>
      <c r="AH5" s="2" t="s">
        <v>98</v>
      </c>
      <c r="AI5" s="1">
        <v>9.2899999999999991</v>
      </c>
      <c r="AJ5" s="1" t="s">
        <v>98</v>
      </c>
      <c r="AK5" s="1">
        <v>38.799999999999997</v>
      </c>
      <c r="AL5" s="1" t="s">
        <v>98</v>
      </c>
      <c r="AM5" s="4">
        <v>8600</v>
      </c>
      <c r="AN5" s="4">
        <v>668</v>
      </c>
      <c r="AO5" s="4">
        <v>506</v>
      </c>
      <c r="AP5" s="2">
        <v>11.3</v>
      </c>
      <c r="AQ5" s="1">
        <v>1210</v>
      </c>
      <c r="AR5" s="1">
        <v>274</v>
      </c>
      <c r="AS5" s="1">
        <v>242</v>
      </c>
      <c r="AT5" s="3">
        <v>4.24</v>
      </c>
      <c r="AU5" s="1" t="s">
        <v>98</v>
      </c>
      <c r="AV5" s="1" t="s">
        <v>98</v>
      </c>
      <c r="AW5" s="1" t="s">
        <v>98</v>
      </c>
      <c r="AX5" s="1">
        <v>3630</v>
      </c>
      <c r="AY5" s="1" t="s">
        <v>98</v>
      </c>
      <c r="AZ5" s="1">
        <v>494</v>
      </c>
      <c r="BA5" s="1" t="s">
        <v>98</v>
      </c>
      <c r="BB5" s="1" t="s">
        <v>98</v>
      </c>
      <c r="BC5" s="1" t="s">
        <v>98</v>
      </c>
      <c r="BD5" s="1" t="s">
        <v>98</v>
      </c>
      <c r="BE5" s="1" t="s">
        <v>98</v>
      </c>
      <c r="BF5" s="1" t="s">
        <v>98</v>
      </c>
      <c r="BG5" s="3" t="s">
        <v>98</v>
      </c>
      <c r="BH5" s="14" t="s">
        <v>98</v>
      </c>
      <c r="BI5" s="1" t="s">
        <v>98</v>
      </c>
      <c r="BJ5" s="4" t="s">
        <v>98</v>
      </c>
      <c r="BK5" s="4" t="s">
        <v>98</v>
      </c>
      <c r="BL5" s="4" t="s">
        <v>98</v>
      </c>
      <c r="BM5" s="4" t="s">
        <v>98</v>
      </c>
      <c r="BN5" s="4" t="s">
        <v>98</v>
      </c>
      <c r="BO5" s="4" t="s">
        <v>98</v>
      </c>
      <c r="BP5" s="4" t="s">
        <v>98</v>
      </c>
      <c r="BQ5" s="4" t="s">
        <v>98</v>
      </c>
      <c r="BR5" s="4" t="s">
        <v>98</v>
      </c>
      <c r="BS5" s="4" t="s">
        <v>98</v>
      </c>
      <c r="BT5" s="4" t="s">
        <v>98</v>
      </c>
      <c r="BU5" s="4" t="s">
        <v>98</v>
      </c>
      <c r="BV5" s="4" t="s">
        <v>98</v>
      </c>
      <c r="BW5" s="35" t="s">
        <v>98</v>
      </c>
      <c r="BX5" s="35" t="s">
        <v>98</v>
      </c>
      <c r="BY5" s="1" t="s">
        <v>98</v>
      </c>
      <c r="BZ5" s="1" t="s">
        <v>98</v>
      </c>
      <c r="CA5" s="1" t="s">
        <v>98</v>
      </c>
      <c r="CB5" s="1" t="s">
        <v>98</v>
      </c>
      <c r="CC5" s="1" t="s">
        <v>98</v>
      </c>
      <c r="CD5" s="1" t="s">
        <v>98</v>
      </c>
      <c r="CE5" s="1" t="s">
        <v>98</v>
      </c>
      <c r="CF5" s="1" t="s">
        <v>98</v>
      </c>
      <c r="CG5" s="4">
        <f>Beams!$B$11/F5</f>
        <v>167.01337295690936</v>
      </c>
      <c r="CH5" s="4">
        <f>Beams!$B$9/AO5</f>
        <v>22.213438735177867</v>
      </c>
      <c r="CI5" s="4">
        <f>Beams!$C$9/AS5</f>
        <v>46.446280991735534</v>
      </c>
      <c r="CJ5" s="4">
        <f>Beams!$B$8/((N5-2*X5)*X5*2)</f>
        <v>824.67473771821608</v>
      </c>
      <c r="CK5" s="4">
        <f>Beams!$C$8/((J5-2*X5)*X5*2)</f>
        <v>230.35422741815376</v>
      </c>
      <c r="CM5" s="4">
        <f xml:space="preserve"> Beams!$B$12 / ( 2 * X5 * (N5 - X5) * (J5 - X5) )</f>
        <v>24.413621354692783</v>
      </c>
      <c r="CO5" s="4">
        <f t="shared" ref="CO5:CO68" si="0" xml:space="preserve"> SQRT((CG5+CH5+CI5)^2+3*(CJ5^2+CM5^2))</f>
        <v>1448.3076849999568</v>
      </c>
      <c r="CP5" s="4">
        <f t="shared" ref="CP5:CP68" si="1" xml:space="preserve"> SQRT((CG5+CH5+CI5)^2+3*(CM5^2+CK5^2))</f>
        <v>465.31612008005072</v>
      </c>
      <c r="CQ5" s="3">
        <f>MIN(Beams!$B$21:$B$22)/MAX(CM5:CP5)-1</f>
        <v>12.809220379853606</v>
      </c>
    </row>
    <row r="6" spans="1:95" x14ac:dyDescent="0.55000000000000004">
      <c r="A6" s="1" t="s">
        <v>1014</v>
      </c>
      <c r="B6" s="1" t="s">
        <v>1020</v>
      </c>
      <c r="C6" s="1" t="s">
        <v>1021</v>
      </c>
      <c r="D6" s="1" t="s">
        <v>98</v>
      </c>
      <c r="E6" s="3">
        <v>212</v>
      </c>
      <c r="F6" s="2">
        <v>58.2</v>
      </c>
      <c r="G6" s="3" t="s">
        <v>98</v>
      </c>
      <c r="H6" s="11" t="s">
        <v>98</v>
      </c>
      <c r="I6" s="2">
        <v>34</v>
      </c>
      <c r="J6" s="1">
        <v>31.9</v>
      </c>
      <c r="K6" s="1" t="s">
        <v>98</v>
      </c>
      <c r="L6" s="1" t="s">
        <v>98</v>
      </c>
      <c r="M6" s="11" t="s">
        <v>98</v>
      </c>
      <c r="N6" s="2">
        <v>10</v>
      </c>
      <c r="O6" s="3" t="s">
        <v>1022</v>
      </c>
      <c r="P6" s="1" t="s">
        <v>98</v>
      </c>
      <c r="Q6" s="1" t="s">
        <v>98</v>
      </c>
      <c r="R6" s="11" t="s">
        <v>98</v>
      </c>
      <c r="S6" s="13" t="s">
        <v>98</v>
      </c>
      <c r="T6" s="1" t="s">
        <v>98</v>
      </c>
      <c r="U6" s="13" t="s">
        <v>98</v>
      </c>
      <c r="V6" s="14" t="s">
        <v>98</v>
      </c>
      <c r="W6" s="14">
        <v>0.75</v>
      </c>
      <c r="X6" s="14">
        <v>0.69799999999999995</v>
      </c>
      <c r="Y6" s="1" t="s">
        <v>98</v>
      </c>
      <c r="Z6" s="13" t="s">
        <v>98</v>
      </c>
      <c r="AA6" s="13" t="s">
        <v>98</v>
      </c>
      <c r="AB6" s="1" t="s">
        <v>98</v>
      </c>
      <c r="AC6" s="14" t="s">
        <v>98</v>
      </c>
      <c r="AD6" s="1" t="s">
        <v>98</v>
      </c>
      <c r="AE6" s="1" t="s">
        <v>98</v>
      </c>
      <c r="AF6" s="14" t="s">
        <v>98</v>
      </c>
      <c r="AG6" s="1" t="s">
        <v>98</v>
      </c>
      <c r="AH6" s="2" t="s">
        <v>98</v>
      </c>
      <c r="AI6" s="1">
        <v>11.3</v>
      </c>
      <c r="AJ6" s="1" t="s">
        <v>98</v>
      </c>
      <c r="AK6" s="1">
        <v>45.7</v>
      </c>
      <c r="AL6" s="1" t="s">
        <v>98</v>
      </c>
      <c r="AM6" s="4">
        <v>7550</v>
      </c>
      <c r="AN6" s="4">
        <v>582</v>
      </c>
      <c r="AO6" s="4">
        <v>444</v>
      </c>
      <c r="AP6" s="2">
        <v>11.4</v>
      </c>
      <c r="AQ6" s="1">
        <v>1070</v>
      </c>
      <c r="AR6" s="1">
        <v>240</v>
      </c>
      <c r="AS6" s="1">
        <v>215</v>
      </c>
      <c r="AT6" s="3">
        <v>4.29</v>
      </c>
      <c r="AU6" s="1" t="s">
        <v>98</v>
      </c>
      <c r="AV6" s="1" t="s">
        <v>98</v>
      </c>
      <c r="AW6" s="1" t="s">
        <v>98</v>
      </c>
      <c r="AX6" s="1">
        <v>3190</v>
      </c>
      <c r="AY6" s="1" t="s">
        <v>98</v>
      </c>
      <c r="AZ6" s="1">
        <v>431</v>
      </c>
      <c r="BA6" s="1" t="s">
        <v>98</v>
      </c>
      <c r="BB6" s="1" t="s">
        <v>98</v>
      </c>
      <c r="BC6" s="1" t="s">
        <v>98</v>
      </c>
      <c r="BD6" s="1" t="s">
        <v>98</v>
      </c>
      <c r="BE6" s="1" t="s">
        <v>98</v>
      </c>
      <c r="BF6" s="1" t="s">
        <v>98</v>
      </c>
      <c r="BG6" s="3" t="s">
        <v>98</v>
      </c>
      <c r="BH6" s="14" t="s">
        <v>98</v>
      </c>
      <c r="BI6" s="1" t="s">
        <v>98</v>
      </c>
      <c r="BJ6" s="4" t="s">
        <v>98</v>
      </c>
      <c r="BK6" s="4" t="s">
        <v>98</v>
      </c>
      <c r="BL6" s="4" t="s">
        <v>98</v>
      </c>
      <c r="BM6" s="4" t="s">
        <v>98</v>
      </c>
      <c r="BN6" s="4" t="s">
        <v>98</v>
      </c>
      <c r="BO6" s="4" t="s">
        <v>98</v>
      </c>
      <c r="BP6" s="4" t="s">
        <v>98</v>
      </c>
      <c r="BQ6" s="4" t="s">
        <v>98</v>
      </c>
      <c r="BR6" s="4" t="s">
        <v>98</v>
      </c>
      <c r="BS6" s="4" t="s">
        <v>98</v>
      </c>
      <c r="BT6" s="4" t="s">
        <v>98</v>
      </c>
      <c r="BU6" s="4" t="s">
        <v>98</v>
      </c>
      <c r="BV6" s="4" t="s">
        <v>98</v>
      </c>
      <c r="BW6" s="35" t="s">
        <v>98</v>
      </c>
      <c r="BX6" s="35" t="s">
        <v>98</v>
      </c>
      <c r="BY6" s="1" t="s">
        <v>98</v>
      </c>
      <c r="BZ6" s="1" t="s">
        <v>98</v>
      </c>
      <c r="CA6" s="1" t="s">
        <v>98</v>
      </c>
      <c r="CB6" s="1" t="s">
        <v>98</v>
      </c>
      <c r="CC6" s="1" t="s">
        <v>98</v>
      </c>
      <c r="CD6" s="1" t="s">
        <v>98</v>
      </c>
      <c r="CE6" s="1" t="s">
        <v>98</v>
      </c>
      <c r="CF6" s="1" t="s">
        <v>98</v>
      </c>
      <c r="CG6" s="4">
        <f>Beams!$B$11/F6</f>
        <v>193.12714776632302</v>
      </c>
      <c r="CH6" s="4">
        <f>Beams!$B$9/AO6</f>
        <v>25.315315315315317</v>
      </c>
      <c r="CI6" s="4">
        <f>Beams!$C$9/AS6</f>
        <v>52.279069767441861</v>
      </c>
      <c r="CJ6" s="4">
        <f>Beams!$B$8/((N6-2*X6)*X6*2)</f>
        <v>935.79450618690066</v>
      </c>
      <c r="CK6" s="4">
        <f>Beams!$C$8/((J6-2*X6)*X6*2)</f>
        <v>263.95147951849242</v>
      </c>
      <c r="CM6" s="4">
        <f xml:space="preserve"> Beams!$B$12 / ( 2 * X6 * (N6 - X6) * (J6 - X6) )</f>
        <v>27.741000824377295</v>
      </c>
      <c r="CO6" s="4">
        <f t="shared" si="0"/>
        <v>1643.9990605706334</v>
      </c>
      <c r="CP6" s="4">
        <f t="shared" si="1"/>
        <v>533.4885081689888</v>
      </c>
      <c r="CQ6" s="3">
        <f>MIN(Beams!$B$21:$B$22)/MAX(CM6:CP6)-1</f>
        <v>11.165457073350142</v>
      </c>
    </row>
    <row r="7" spans="1:95" x14ac:dyDescent="0.55000000000000004">
      <c r="A7" s="1" t="s">
        <v>1014</v>
      </c>
      <c r="B7" s="1" t="s">
        <v>1023</v>
      </c>
      <c r="C7" s="1" t="s">
        <v>1024</v>
      </c>
      <c r="D7" s="1" t="s">
        <v>98</v>
      </c>
      <c r="E7" s="3">
        <v>178.41</v>
      </c>
      <c r="F7" s="2">
        <v>48.9</v>
      </c>
      <c r="G7" s="3" t="s">
        <v>98</v>
      </c>
      <c r="H7" s="11" t="s">
        <v>98</v>
      </c>
      <c r="I7" s="2">
        <v>34</v>
      </c>
      <c r="J7" s="1">
        <v>32.299999999999997</v>
      </c>
      <c r="K7" s="1" t="s">
        <v>98</v>
      </c>
      <c r="L7" s="1" t="s">
        <v>98</v>
      </c>
      <c r="M7" s="11" t="s">
        <v>98</v>
      </c>
      <c r="N7" s="2">
        <v>10</v>
      </c>
      <c r="O7" s="3" t="s">
        <v>1025</v>
      </c>
      <c r="P7" s="1" t="s">
        <v>98</v>
      </c>
      <c r="Q7" s="1" t="s">
        <v>98</v>
      </c>
      <c r="R7" s="11" t="s">
        <v>98</v>
      </c>
      <c r="S7" s="13" t="s">
        <v>98</v>
      </c>
      <c r="T7" s="1" t="s">
        <v>98</v>
      </c>
      <c r="U7" s="13" t="s">
        <v>98</v>
      </c>
      <c r="V7" s="14" t="s">
        <v>98</v>
      </c>
      <c r="W7" s="14">
        <v>0.625</v>
      </c>
      <c r="X7" s="14">
        <v>0.58099999999999996</v>
      </c>
      <c r="Y7" s="1" t="s">
        <v>98</v>
      </c>
      <c r="Z7" s="13" t="s">
        <v>98</v>
      </c>
      <c r="AA7" s="13" t="s">
        <v>98</v>
      </c>
      <c r="AB7" s="1" t="s">
        <v>98</v>
      </c>
      <c r="AC7" s="14" t="s">
        <v>98</v>
      </c>
      <c r="AD7" s="1" t="s">
        <v>98</v>
      </c>
      <c r="AE7" s="1" t="s">
        <v>98</v>
      </c>
      <c r="AF7" s="14" t="s">
        <v>98</v>
      </c>
      <c r="AG7" s="1" t="s">
        <v>98</v>
      </c>
      <c r="AH7" s="2" t="s">
        <v>98</v>
      </c>
      <c r="AI7" s="1">
        <v>14.2</v>
      </c>
      <c r="AJ7" s="1" t="s">
        <v>98</v>
      </c>
      <c r="AK7" s="1">
        <v>55.5</v>
      </c>
      <c r="AL7" s="1" t="s">
        <v>98</v>
      </c>
      <c r="AM7" s="4">
        <v>6430</v>
      </c>
      <c r="AN7" s="4">
        <v>493</v>
      </c>
      <c r="AO7" s="4">
        <v>378</v>
      </c>
      <c r="AP7" s="2">
        <v>11.5</v>
      </c>
      <c r="AQ7" s="1">
        <v>924</v>
      </c>
      <c r="AR7" s="1">
        <v>205</v>
      </c>
      <c r="AS7" s="1">
        <v>185</v>
      </c>
      <c r="AT7" s="3">
        <v>4.3499999999999996</v>
      </c>
      <c r="AU7" s="1" t="s">
        <v>98</v>
      </c>
      <c r="AV7" s="1" t="s">
        <v>98</v>
      </c>
      <c r="AW7" s="1" t="s">
        <v>98</v>
      </c>
      <c r="AX7" s="1">
        <v>2720</v>
      </c>
      <c r="AY7" s="1" t="s">
        <v>98</v>
      </c>
      <c r="AZ7" s="1">
        <v>365</v>
      </c>
      <c r="BA7" s="1" t="s">
        <v>98</v>
      </c>
      <c r="BB7" s="1" t="s">
        <v>98</v>
      </c>
      <c r="BC7" s="1" t="s">
        <v>98</v>
      </c>
      <c r="BD7" s="1" t="s">
        <v>98</v>
      </c>
      <c r="BE7" s="1" t="s">
        <v>98</v>
      </c>
      <c r="BF7" s="1" t="s">
        <v>98</v>
      </c>
      <c r="BG7" s="3" t="s">
        <v>98</v>
      </c>
      <c r="BH7" s="14" t="s">
        <v>98</v>
      </c>
      <c r="BI7" s="1" t="s">
        <v>98</v>
      </c>
      <c r="BJ7" s="4" t="s">
        <v>98</v>
      </c>
      <c r="BK7" s="4" t="s">
        <v>98</v>
      </c>
      <c r="BL7" s="4" t="s">
        <v>98</v>
      </c>
      <c r="BM7" s="4" t="s">
        <v>98</v>
      </c>
      <c r="BN7" s="4" t="s">
        <v>98</v>
      </c>
      <c r="BO7" s="4" t="s">
        <v>98</v>
      </c>
      <c r="BP7" s="4" t="s">
        <v>98</v>
      </c>
      <c r="BQ7" s="4" t="s">
        <v>98</v>
      </c>
      <c r="BR7" s="4" t="s">
        <v>98</v>
      </c>
      <c r="BS7" s="4" t="s">
        <v>98</v>
      </c>
      <c r="BT7" s="4" t="s">
        <v>98</v>
      </c>
      <c r="BU7" s="4" t="s">
        <v>98</v>
      </c>
      <c r="BV7" s="4" t="s">
        <v>98</v>
      </c>
      <c r="BW7" s="35" t="s">
        <v>98</v>
      </c>
      <c r="BX7" s="35" t="s">
        <v>98</v>
      </c>
      <c r="BY7" s="1" t="s">
        <v>98</v>
      </c>
      <c r="BZ7" s="1" t="s">
        <v>98</v>
      </c>
      <c r="CA7" s="1" t="s">
        <v>98</v>
      </c>
      <c r="CB7" s="1" t="s">
        <v>98</v>
      </c>
      <c r="CC7" s="1" t="s">
        <v>98</v>
      </c>
      <c r="CD7" s="1" t="s">
        <v>98</v>
      </c>
      <c r="CE7" s="1" t="s">
        <v>98</v>
      </c>
      <c r="CF7" s="1" t="s">
        <v>98</v>
      </c>
      <c r="CG7" s="4">
        <f>Beams!$B$11/F7</f>
        <v>229.85685071574642</v>
      </c>
      <c r="CH7" s="4">
        <f>Beams!$B$9/AO7</f>
        <v>29.735449735449734</v>
      </c>
      <c r="CI7" s="4">
        <f>Beams!$C$9/AS7</f>
        <v>60.756756756756758</v>
      </c>
      <c r="CJ7" s="4">
        <f>Beams!$B$8/((N7-2*X7)*X7*2)</f>
        <v>1094.4758570700219</v>
      </c>
      <c r="CK7" s="4">
        <f>Beams!$C$8/((J7-2*X7)*X7*2)</f>
        <v>310.64864875023619</v>
      </c>
      <c r="CM7" s="4">
        <f xml:space="preserve"> Beams!$B$12 / ( 2 * X7 * (N7 - X7) * (J7 - X7) )</f>
        <v>32.376947373993225</v>
      </c>
      <c r="CO7" s="4">
        <f t="shared" si="0"/>
        <v>1923.3825734224786</v>
      </c>
      <c r="CP7" s="4">
        <f t="shared" si="1"/>
        <v>628.70984367102301</v>
      </c>
      <c r="CQ7" s="3">
        <f>MIN(Beams!$B$21:$B$22)/MAX(CM7:CP7)-1</f>
        <v>9.3983473056074747</v>
      </c>
    </row>
    <row r="8" spans="1:95" x14ac:dyDescent="0.55000000000000004">
      <c r="A8" s="1" t="s">
        <v>1014</v>
      </c>
      <c r="B8" s="1" t="s">
        <v>1026</v>
      </c>
      <c r="C8" s="1" t="s">
        <v>1026</v>
      </c>
      <c r="D8" s="1" t="s">
        <v>98</v>
      </c>
      <c r="E8" s="3">
        <v>249.85</v>
      </c>
      <c r="F8" s="2">
        <v>68.7</v>
      </c>
      <c r="G8" s="3" t="s">
        <v>98</v>
      </c>
      <c r="H8" s="11" t="s">
        <v>98</v>
      </c>
      <c r="I8" s="2">
        <v>30</v>
      </c>
      <c r="J8" s="1">
        <v>27.2</v>
      </c>
      <c r="K8" s="1" t="s">
        <v>98</v>
      </c>
      <c r="L8" s="1" t="s">
        <v>98</v>
      </c>
      <c r="M8" s="11" t="s">
        <v>98</v>
      </c>
      <c r="N8" s="2">
        <v>10</v>
      </c>
      <c r="O8" s="3" t="s">
        <v>1016</v>
      </c>
      <c r="P8" s="1" t="s">
        <v>98</v>
      </c>
      <c r="Q8" s="1" t="s">
        <v>98</v>
      </c>
      <c r="R8" s="11" t="s">
        <v>98</v>
      </c>
      <c r="S8" s="13" t="s">
        <v>98</v>
      </c>
      <c r="T8" s="1" t="s">
        <v>98</v>
      </c>
      <c r="U8" s="13" t="s">
        <v>98</v>
      </c>
      <c r="V8" s="14" t="s">
        <v>98</v>
      </c>
      <c r="W8" s="3">
        <v>1</v>
      </c>
      <c r="X8" s="14">
        <v>0.93</v>
      </c>
      <c r="Y8" s="1" t="s">
        <v>98</v>
      </c>
      <c r="Z8" s="13" t="s">
        <v>98</v>
      </c>
      <c r="AA8" s="13" t="s">
        <v>98</v>
      </c>
      <c r="AB8" s="1" t="s">
        <v>98</v>
      </c>
      <c r="AC8" s="14" t="s">
        <v>98</v>
      </c>
      <c r="AD8" s="1" t="s">
        <v>98</v>
      </c>
      <c r="AE8" s="1" t="s">
        <v>98</v>
      </c>
      <c r="AF8" s="14" t="s">
        <v>98</v>
      </c>
      <c r="AG8" s="1" t="s">
        <v>98</v>
      </c>
      <c r="AH8" s="2" t="s">
        <v>98</v>
      </c>
      <c r="AI8" s="1">
        <v>7.75</v>
      </c>
      <c r="AJ8" s="1" t="s">
        <v>98</v>
      </c>
      <c r="AK8" s="1">
        <v>29.3</v>
      </c>
      <c r="AL8" s="1" t="s">
        <v>98</v>
      </c>
      <c r="AM8" s="4">
        <v>6900</v>
      </c>
      <c r="AN8" s="4">
        <v>606</v>
      </c>
      <c r="AO8" s="4">
        <v>460</v>
      </c>
      <c r="AP8" s="2">
        <v>10</v>
      </c>
      <c r="AQ8" s="1">
        <v>1180</v>
      </c>
      <c r="AR8" s="1">
        <v>273</v>
      </c>
      <c r="AS8" s="1">
        <v>237</v>
      </c>
      <c r="AT8" s="3">
        <v>4.1500000000000004</v>
      </c>
      <c r="AU8" s="1" t="s">
        <v>98</v>
      </c>
      <c r="AV8" s="1" t="s">
        <v>98</v>
      </c>
      <c r="AW8" s="1" t="s">
        <v>98</v>
      </c>
      <c r="AX8" s="1">
        <v>3460</v>
      </c>
      <c r="AY8" s="1" t="s">
        <v>98</v>
      </c>
      <c r="AZ8" s="1">
        <v>487</v>
      </c>
      <c r="BA8" s="1" t="s">
        <v>98</v>
      </c>
      <c r="BB8" s="1" t="s">
        <v>98</v>
      </c>
      <c r="BC8" s="1" t="s">
        <v>98</v>
      </c>
      <c r="BD8" s="1" t="s">
        <v>98</v>
      </c>
      <c r="BE8" s="1" t="s">
        <v>98</v>
      </c>
      <c r="BF8" s="1" t="s">
        <v>98</v>
      </c>
      <c r="BG8" s="3" t="s">
        <v>98</v>
      </c>
      <c r="BH8" s="14" t="s">
        <v>98</v>
      </c>
      <c r="BI8" s="1" t="s">
        <v>98</v>
      </c>
      <c r="BJ8" s="4" t="s">
        <v>98</v>
      </c>
      <c r="BK8" s="4" t="s">
        <v>98</v>
      </c>
      <c r="BL8" s="4" t="s">
        <v>98</v>
      </c>
      <c r="BM8" s="4" t="s">
        <v>98</v>
      </c>
      <c r="BN8" s="4" t="s">
        <v>98</v>
      </c>
      <c r="BO8" s="4" t="s">
        <v>98</v>
      </c>
      <c r="BP8" s="4" t="s">
        <v>98</v>
      </c>
      <c r="BQ8" s="4" t="s">
        <v>98</v>
      </c>
      <c r="BR8" s="4" t="s">
        <v>98</v>
      </c>
      <c r="BS8" s="4" t="s">
        <v>98</v>
      </c>
      <c r="BT8" s="4" t="s">
        <v>98</v>
      </c>
      <c r="BU8" s="4" t="s">
        <v>98</v>
      </c>
      <c r="BV8" s="4" t="s">
        <v>98</v>
      </c>
      <c r="BW8" s="35" t="s">
        <v>98</v>
      </c>
      <c r="BX8" s="35" t="s">
        <v>98</v>
      </c>
      <c r="BY8" s="1" t="s">
        <v>98</v>
      </c>
      <c r="BZ8" s="1" t="s">
        <v>98</v>
      </c>
      <c r="CA8" s="1" t="s">
        <v>98</v>
      </c>
      <c r="CB8" s="1" t="s">
        <v>98</v>
      </c>
      <c r="CC8" s="1" t="s">
        <v>98</v>
      </c>
      <c r="CD8" s="1" t="s">
        <v>98</v>
      </c>
      <c r="CE8" s="1" t="s">
        <v>98</v>
      </c>
      <c r="CF8" s="1" t="s">
        <v>98</v>
      </c>
      <c r="CG8" s="4">
        <f>Beams!$B$11/F8</f>
        <v>163.60989810771468</v>
      </c>
      <c r="CH8" s="4">
        <f>Beams!$B$9/AO8</f>
        <v>24.434782608695652</v>
      </c>
      <c r="CI8" s="4">
        <f>Beams!$C$9/AS8</f>
        <v>47.426160337552744</v>
      </c>
      <c r="CJ8" s="4">
        <f>Beams!$B$8/((N8-2*X8)*X8*2)</f>
        <v>742.38461335235525</v>
      </c>
      <c r="CK8" s="4">
        <f>Beams!$C$8/((J8-2*X8)*X8*2)</f>
        <v>238.47714099006203</v>
      </c>
      <c r="CM8" s="4">
        <f xml:space="preserve"> Beams!$B$12 / ( 2 * X8 * (N8 - X8) * (J8 - X8) )</f>
        <v>25.362146518862392</v>
      </c>
      <c r="CO8" s="4">
        <f t="shared" si="0"/>
        <v>1307.9682621691443</v>
      </c>
      <c r="CP8" s="4">
        <f t="shared" si="1"/>
        <v>477.48326959085722</v>
      </c>
      <c r="CQ8" s="3">
        <f>MIN(Beams!$B$21:$B$22)/MAX(CM8:CP8)-1</f>
        <v>14.290890901918255</v>
      </c>
    </row>
    <row r="9" spans="1:95" x14ac:dyDescent="0.55000000000000004">
      <c r="A9" s="1" t="s">
        <v>1014</v>
      </c>
      <c r="B9" s="1" t="s">
        <v>1027</v>
      </c>
      <c r="C9" s="1" t="s">
        <v>1028</v>
      </c>
      <c r="D9" s="1" t="s">
        <v>98</v>
      </c>
      <c r="E9" s="3">
        <v>221.06</v>
      </c>
      <c r="F9" s="2">
        <v>60.8</v>
      </c>
      <c r="G9" s="3" t="s">
        <v>98</v>
      </c>
      <c r="H9" s="11" t="s">
        <v>98</v>
      </c>
      <c r="I9" s="2">
        <v>30</v>
      </c>
      <c r="J9" s="1">
        <v>27.6</v>
      </c>
      <c r="K9" s="1" t="s">
        <v>98</v>
      </c>
      <c r="L9" s="1" t="s">
        <v>98</v>
      </c>
      <c r="M9" s="11" t="s">
        <v>98</v>
      </c>
      <c r="N9" s="2">
        <v>10</v>
      </c>
      <c r="O9" s="3" t="s">
        <v>1019</v>
      </c>
      <c r="P9" s="1" t="s">
        <v>98</v>
      </c>
      <c r="Q9" s="1" t="s">
        <v>98</v>
      </c>
      <c r="R9" s="11" t="s">
        <v>98</v>
      </c>
      <c r="S9" s="13" t="s">
        <v>98</v>
      </c>
      <c r="T9" s="1" t="s">
        <v>98</v>
      </c>
      <c r="U9" s="13" t="s">
        <v>98</v>
      </c>
      <c r="V9" s="14" t="s">
        <v>98</v>
      </c>
      <c r="W9" s="14">
        <v>0.875</v>
      </c>
      <c r="X9" s="14">
        <v>0.81399999999999995</v>
      </c>
      <c r="Y9" s="1" t="s">
        <v>98</v>
      </c>
      <c r="Z9" s="13" t="s">
        <v>98</v>
      </c>
      <c r="AA9" s="13" t="s">
        <v>98</v>
      </c>
      <c r="AB9" s="1" t="s">
        <v>98</v>
      </c>
      <c r="AC9" s="14" t="s">
        <v>98</v>
      </c>
      <c r="AD9" s="1" t="s">
        <v>98</v>
      </c>
      <c r="AE9" s="1" t="s">
        <v>98</v>
      </c>
      <c r="AF9" s="14" t="s">
        <v>98</v>
      </c>
      <c r="AG9" s="1" t="s">
        <v>98</v>
      </c>
      <c r="AH9" s="2" t="s">
        <v>98</v>
      </c>
      <c r="AI9" s="1">
        <v>9.2899999999999991</v>
      </c>
      <c r="AJ9" s="1" t="s">
        <v>98</v>
      </c>
      <c r="AK9" s="1">
        <v>33.9</v>
      </c>
      <c r="AL9" s="1" t="s">
        <v>98</v>
      </c>
      <c r="AM9" s="4">
        <v>6190</v>
      </c>
      <c r="AN9" s="4">
        <v>540</v>
      </c>
      <c r="AO9" s="4">
        <v>413</v>
      </c>
      <c r="AP9" s="2">
        <v>10.1</v>
      </c>
      <c r="AQ9" s="1">
        <v>1070</v>
      </c>
      <c r="AR9" s="1">
        <v>245</v>
      </c>
      <c r="AS9" s="1">
        <v>215</v>
      </c>
      <c r="AT9" s="3">
        <v>4.2</v>
      </c>
      <c r="AU9" s="1" t="s">
        <v>98</v>
      </c>
      <c r="AV9" s="1" t="s">
        <v>98</v>
      </c>
      <c r="AW9" s="1" t="s">
        <v>98</v>
      </c>
      <c r="AX9" s="1">
        <v>3110</v>
      </c>
      <c r="AY9" s="1" t="s">
        <v>98</v>
      </c>
      <c r="AZ9" s="1">
        <v>434</v>
      </c>
      <c r="BA9" s="1" t="s">
        <v>98</v>
      </c>
      <c r="BB9" s="1" t="s">
        <v>98</v>
      </c>
      <c r="BC9" s="1" t="s">
        <v>98</v>
      </c>
      <c r="BD9" s="1" t="s">
        <v>98</v>
      </c>
      <c r="BE9" s="1" t="s">
        <v>98</v>
      </c>
      <c r="BF9" s="1" t="s">
        <v>98</v>
      </c>
      <c r="BG9" s="3" t="s">
        <v>98</v>
      </c>
      <c r="BH9" s="14" t="s">
        <v>98</v>
      </c>
      <c r="BI9" s="1" t="s">
        <v>98</v>
      </c>
      <c r="BJ9" s="4" t="s">
        <v>98</v>
      </c>
      <c r="BK9" s="4" t="s">
        <v>98</v>
      </c>
      <c r="BL9" s="4" t="s">
        <v>98</v>
      </c>
      <c r="BM9" s="4" t="s">
        <v>98</v>
      </c>
      <c r="BN9" s="4" t="s">
        <v>98</v>
      </c>
      <c r="BO9" s="4" t="s">
        <v>98</v>
      </c>
      <c r="BP9" s="4" t="s">
        <v>98</v>
      </c>
      <c r="BQ9" s="4" t="s">
        <v>98</v>
      </c>
      <c r="BR9" s="4" t="s">
        <v>98</v>
      </c>
      <c r="BS9" s="4" t="s">
        <v>98</v>
      </c>
      <c r="BT9" s="4" t="s">
        <v>98</v>
      </c>
      <c r="BU9" s="4" t="s">
        <v>98</v>
      </c>
      <c r="BV9" s="4" t="s">
        <v>98</v>
      </c>
      <c r="BW9" s="35" t="s">
        <v>98</v>
      </c>
      <c r="BX9" s="35" t="s">
        <v>98</v>
      </c>
      <c r="BY9" s="1" t="s">
        <v>98</v>
      </c>
      <c r="BZ9" s="1" t="s">
        <v>98</v>
      </c>
      <c r="CA9" s="1" t="s">
        <v>98</v>
      </c>
      <c r="CB9" s="1" t="s">
        <v>98</v>
      </c>
      <c r="CC9" s="1" t="s">
        <v>98</v>
      </c>
      <c r="CD9" s="1" t="s">
        <v>98</v>
      </c>
      <c r="CE9" s="1" t="s">
        <v>98</v>
      </c>
      <c r="CF9" s="1" t="s">
        <v>98</v>
      </c>
      <c r="CG9" s="4">
        <f>Beams!$B$11/F9</f>
        <v>184.86842105263159</v>
      </c>
      <c r="CH9" s="4">
        <f>Beams!$B$9/AO9</f>
        <v>27.215496368038743</v>
      </c>
      <c r="CI9" s="4">
        <f>Beams!$C$9/AS9</f>
        <v>52.279069767441861</v>
      </c>
      <c r="CJ9" s="4">
        <f>Beams!$B$8/((N9-2*X9)*X9*2)</f>
        <v>824.67473771821608</v>
      </c>
      <c r="CK9" s="4">
        <f>Beams!$C$8/((J9-2*X9)*X9*2)</f>
        <v>265.83154567137319</v>
      </c>
      <c r="CM9" s="4">
        <f xml:space="preserve"> Beams!$B$12 / ( 2 * X9 * (N9 - X9) * (J9 - X9) )</f>
        <v>28.059349922555516</v>
      </c>
      <c r="CO9" s="4">
        <f t="shared" si="0"/>
        <v>1453.4493590906691</v>
      </c>
      <c r="CP9" s="4">
        <f t="shared" si="1"/>
        <v>533.1500749051296</v>
      </c>
      <c r="CQ9" s="3">
        <f>MIN(Beams!$B$21:$B$22)/MAX(CM9:CP9)-1</f>
        <v>12.760369341325196</v>
      </c>
    </row>
    <row r="10" spans="1:95" x14ac:dyDescent="0.55000000000000004">
      <c r="A10" s="1" t="s">
        <v>1014</v>
      </c>
      <c r="B10" s="1" t="s">
        <v>1029</v>
      </c>
      <c r="C10" s="1" t="s">
        <v>1030</v>
      </c>
      <c r="D10" s="1" t="s">
        <v>98</v>
      </c>
      <c r="E10" s="3">
        <v>191.58</v>
      </c>
      <c r="F10" s="2">
        <v>52.6</v>
      </c>
      <c r="G10" s="3" t="s">
        <v>98</v>
      </c>
      <c r="H10" s="11" t="s">
        <v>98</v>
      </c>
      <c r="I10" s="2">
        <v>30</v>
      </c>
      <c r="J10" s="1">
        <v>27.9</v>
      </c>
      <c r="K10" s="1" t="s">
        <v>98</v>
      </c>
      <c r="L10" s="1" t="s">
        <v>98</v>
      </c>
      <c r="M10" s="11" t="s">
        <v>98</v>
      </c>
      <c r="N10" s="2">
        <v>10</v>
      </c>
      <c r="O10" s="3" t="s">
        <v>1022</v>
      </c>
      <c r="P10" s="1" t="s">
        <v>98</v>
      </c>
      <c r="Q10" s="1" t="s">
        <v>98</v>
      </c>
      <c r="R10" s="11" t="s">
        <v>98</v>
      </c>
      <c r="S10" s="13" t="s">
        <v>98</v>
      </c>
      <c r="T10" s="1" t="s">
        <v>98</v>
      </c>
      <c r="U10" s="13" t="s">
        <v>98</v>
      </c>
      <c r="V10" s="14" t="s">
        <v>98</v>
      </c>
      <c r="W10" s="14">
        <v>0.75</v>
      </c>
      <c r="X10" s="14">
        <v>0.69799999999999995</v>
      </c>
      <c r="Y10" s="1" t="s">
        <v>98</v>
      </c>
      <c r="Z10" s="13" t="s">
        <v>98</v>
      </c>
      <c r="AA10" s="13" t="s">
        <v>98</v>
      </c>
      <c r="AB10" s="1" t="s">
        <v>98</v>
      </c>
      <c r="AC10" s="14" t="s">
        <v>98</v>
      </c>
      <c r="AD10" s="1" t="s">
        <v>98</v>
      </c>
      <c r="AE10" s="1" t="s">
        <v>98</v>
      </c>
      <c r="AF10" s="14" t="s">
        <v>98</v>
      </c>
      <c r="AG10" s="1" t="s">
        <v>98</v>
      </c>
      <c r="AH10" s="2" t="s">
        <v>98</v>
      </c>
      <c r="AI10" s="1">
        <v>11.3</v>
      </c>
      <c r="AJ10" s="1" t="s">
        <v>98</v>
      </c>
      <c r="AK10" s="2">
        <v>40</v>
      </c>
      <c r="AL10" s="1" t="s">
        <v>98</v>
      </c>
      <c r="AM10" s="4">
        <v>5440</v>
      </c>
      <c r="AN10" s="4">
        <v>471</v>
      </c>
      <c r="AO10" s="4">
        <v>363</v>
      </c>
      <c r="AP10" s="2">
        <v>10.199999999999999</v>
      </c>
      <c r="AQ10" s="1">
        <v>952</v>
      </c>
      <c r="AR10" s="1">
        <v>215</v>
      </c>
      <c r="AS10" s="1">
        <v>190</v>
      </c>
      <c r="AT10" s="3">
        <v>4.25</v>
      </c>
      <c r="AU10" s="1" t="s">
        <v>98</v>
      </c>
      <c r="AV10" s="1" t="s">
        <v>98</v>
      </c>
      <c r="AW10" s="1" t="s">
        <v>98</v>
      </c>
      <c r="AX10" s="1">
        <v>2730</v>
      </c>
      <c r="AY10" s="1" t="s">
        <v>98</v>
      </c>
      <c r="AZ10" s="1">
        <v>379</v>
      </c>
      <c r="BA10" s="1" t="s">
        <v>98</v>
      </c>
      <c r="BB10" s="1" t="s">
        <v>98</v>
      </c>
      <c r="BC10" s="1" t="s">
        <v>98</v>
      </c>
      <c r="BD10" s="1" t="s">
        <v>98</v>
      </c>
      <c r="BE10" s="1" t="s">
        <v>98</v>
      </c>
      <c r="BF10" s="1" t="s">
        <v>98</v>
      </c>
      <c r="BG10" s="3" t="s">
        <v>98</v>
      </c>
      <c r="BH10" s="14" t="s">
        <v>98</v>
      </c>
      <c r="BI10" s="1" t="s">
        <v>98</v>
      </c>
      <c r="BJ10" s="4" t="s">
        <v>98</v>
      </c>
      <c r="BK10" s="4" t="s">
        <v>98</v>
      </c>
      <c r="BL10" s="4" t="s">
        <v>98</v>
      </c>
      <c r="BM10" s="4" t="s">
        <v>98</v>
      </c>
      <c r="BN10" s="4" t="s">
        <v>98</v>
      </c>
      <c r="BO10" s="4" t="s">
        <v>98</v>
      </c>
      <c r="BP10" s="4" t="s">
        <v>98</v>
      </c>
      <c r="BQ10" s="4" t="s">
        <v>98</v>
      </c>
      <c r="BR10" s="4" t="s">
        <v>98</v>
      </c>
      <c r="BS10" s="4" t="s">
        <v>98</v>
      </c>
      <c r="BT10" s="4" t="s">
        <v>98</v>
      </c>
      <c r="BU10" s="4" t="s">
        <v>98</v>
      </c>
      <c r="BV10" s="4" t="s">
        <v>98</v>
      </c>
      <c r="BW10" s="35" t="s">
        <v>98</v>
      </c>
      <c r="BX10" s="35" t="s">
        <v>98</v>
      </c>
      <c r="BY10" s="1" t="s">
        <v>98</v>
      </c>
      <c r="BZ10" s="1" t="s">
        <v>98</v>
      </c>
      <c r="CA10" s="1" t="s">
        <v>98</v>
      </c>
      <c r="CB10" s="1" t="s">
        <v>98</v>
      </c>
      <c r="CC10" s="1" t="s">
        <v>98</v>
      </c>
      <c r="CD10" s="1" t="s">
        <v>98</v>
      </c>
      <c r="CE10" s="1" t="s">
        <v>98</v>
      </c>
      <c r="CF10" s="1" t="s">
        <v>98</v>
      </c>
      <c r="CG10" s="4">
        <f>Beams!$B$11/F10</f>
        <v>213.68821292775664</v>
      </c>
      <c r="CH10" s="4">
        <f>Beams!$B$9/AO10</f>
        <v>30.964187327823691</v>
      </c>
      <c r="CI10" s="4">
        <f>Beams!$C$9/AS10</f>
        <v>59.157894736842103</v>
      </c>
      <c r="CJ10" s="4">
        <f>Beams!$B$8/((N10-2*X10)*X10*2)</f>
        <v>935.79450618690066</v>
      </c>
      <c r="CK10" s="4">
        <f>Beams!$C$8/((J10-2*X10)*X10*2)</f>
        <v>303.78719933716019</v>
      </c>
      <c r="CM10" s="4">
        <f xml:space="preserve"> Beams!$B$12 / ( 2 * X10 * (N10 - X10) * (J10 - X10) )</f>
        <v>31.82025982362401</v>
      </c>
      <c r="CO10" s="4">
        <f t="shared" si="0"/>
        <v>1649.9916228811187</v>
      </c>
      <c r="CP10" s="4">
        <f t="shared" si="1"/>
        <v>610.08054352885085</v>
      </c>
      <c r="CQ10" s="3">
        <f>MIN(Beams!$B$21:$B$22)/MAX(CM10:CP10)-1</f>
        <v>11.121273661424517</v>
      </c>
    </row>
    <row r="11" spans="1:95" x14ac:dyDescent="0.55000000000000004">
      <c r="A11" s="1" t="s">
        <v>1014</v>
      </c>
      <c r="B11" s="1" t="s">
        <v>1031</v>
      </c>
      <c r="C11" s="1" t="s">
        <v>1032</v>
      </c>
      <c r="D11" s="1" t="s">
        <v>98</v>
      </c>
      <c r="E11" s="3">
        <v>161.4</v>
      </c>
      <c r="F11" s="2">
        <v>44.3</v>
      </c>
      <c r="G11" s="3" t="s">
        <v>98</v>
      </c>
      <c r="H11" s="11" t="s">
        <v>98</v>
      </c>
      <c r="I11" s="2">
        <v>30</v>
      </c>
      <c r="J11" s="1">
        <v>28.3</v>
      </c>
      <c r="K11" s="1" t="s">
        <v>98</v>
      </c>
      <c r="L11" s="1" t="s">
        <v>98</v>
      </c>
      <c r="M11" s="11" t="s">
        <v>98</v>
      </c>
      <c r="N11" s="2">
        <v>10</v>
      </c>
      <c r="O11" s="3" t="s">
        <v>1025</v>
      </c>
      <c r="P11" s="1" t="s">
        <v>98</v>
      </c>
      <c r="Q11" s="1" t="s">
        <v>98</v>
      </c>
      <c r="R11" s="11" t="s">
        <v>98</v>
      </c>
      <c r="S11" s="13" t="s">
        <v>98</v>
      </c>
      <c r="T11" s="1" t="s">
        <v>98</v>
      </c>
      <c r="U11" s="13" t="s">
        <v>98</v>
      </c>
      <c r="V11" s="14" t="s">
        <v>98</v>
      </c>
      <c r="W11" s="14">
        <v>0.625</v>
      </c>
      <c r="X11" s="14">
        <v>0.58099999999999996</v>
      </c>
      <c r="Y11" s="1" t="s">
        <v>98</v>
      </c>
      <c r="Z11" s="13" t="s">
        <v>98</v>
      </c>
      <c r="AA11" s="13" t="s">
        <v>98</v>
      </c>
      <c r="AB11" s="1" t="s">
        <v>98</v>
      </c>
      <c r="AC11" s="14" t="s">
        <v>98</v>
      </c>
      <c r="AD11" s="1" t="s">
        <v>98</v>
      </c>
      <c r="AE11" s="1" t="s">
        <v>98</v>
      </c>
      <c r="AF11" s="14" t="s">
        <v>98</v>
      </c>
      <c r="AG11" s="1" t="s">
        <v>98</v>
      </c>
      <c r="AH11" s="2" t="s">
        <v>98</v>
      </c>
      <c r="AI11" s="1">
        <v>14.2</v>
      </c>
      <c r="AJ11" s="1" t="s">
        <v>98</v>
      </c>
      <c r="AK11" s="1">
        <v>48.6</v>
      </c>
      <c r="AL11" s="1" t="s">
        <v>98</v>
      </c>
      <c r="AM11" s="4">
        <v>4640</v>
      </c>
      <c r="AN11" s="4">
        <v>400</v>
      </c>
      <c r="AO11" s="4">
        <v>310</v>
      </c>
      <c r="AP11" s="2">
        <v>10.199999999999999</v>
      </c>
      <c r="AQ11" s="1">
        <v>820</v>
      </c>
      <c r="AR11" s="1">
        <v>183</v>
      </c>
      <c r="AS11" s="1">
        <v>164</v>
      </c>
      <c r="AT11" s="3">
        <v>4.3099999999999996</v>
      </c>
      <c r="AU11" s="1" t="s">
        <v>98</v>
      </c>
      <c r="AV11" s="1" t="s">
        <v>98</v>
      </c>
      <c r="AW11" s="1" t="s">
        <v>98</v>
      </c>
      <c r="AX11" s="1">
        <v>2330</v>
      </c>
      <c r="AY11" s="1" t="s">
        <v>98</v>
      </c>
      <c r="AZ11" s="1">
        <v>321</v>
      </c>
      <c r="BA11" s="1" t="s">
        <v>98</v>
      </c>
      <c r="BB11" s="1" t="s">
        <v>98</v>
      </c>
      <c r="BC11" s="1" t="s">
        <v>98</v>
      </c>
      <c r="BD11" s="1" t="s">
        <v>98</v>
      </c>
      <c r="BE11" s="1" t="s">
        <v>98</v>
      </c>
      <c r="BF11" s="1" t="s">
        <v>98</v>
      </c>
      <c r="BG11" s="3" t="s">
        <v>98</v>
      </c>
      <c r="BH11" s="14" t="s">
        <v>98</v>
      </c>
      <c r="BI11" s="1" t="s">
        <v>98</v>
      </c>
      <c r="BJ11" s="4" t="s">
        <v>98</v>
      </c>
      <c r="BK11" s="4" t="s">
        <v>98</v>
      </c>
      <c r="BL11" s="4" t="s">
        <v>98</v>
      </c>
      <c r="BM11" s="4" t="s">
        <v>98</v>
      </c>
      <c r="BN11" s="4" t="s">
        <v>98</v>
      </c>
      <c r="BO11" s="4" t="s">
        <v>98</v>
      </c>
      <c r="BP11" s="4" t="s">
        <v>98</v>
      </c>
      <c r="BQ11" s="4" t="s">
        <v>98</v>
      </c>
      <c r="BR11" s="4" t="s">
        <v>98</v>
      </c>
      <c r="BS11" s="4" t="s">
        <v>98</v>
      </c>
      <c r="BT11" s="4" t="s">
        <v>98</v>
      </c>
      <c r="BU11" s="4" t="s">
        <v>98</v>
      </c>
      <c r="BV11" s="4" t="s">
        <v>98</v>
      </c>
      <c r="BW11" s="35" t="s">
        <v>98</v>
      </c>
      <c r="BX11" s="35" t="s">
        <v>98</v>
      </c>
      <c r="BY11" s="1" t="s">
        <v>98</v>
      </c>
      <c r="BZ11" s="1" t="s">
        <v>98</v>
      </c>
      <c r="CA11" s="1" t="s">
        <v>98</v>
      </c>
      <c r="CB11" s="1" t="s">
        <v>98</v>
      </c>
      <c r="CC11" s="1" t="s">
        <v>98</v>
      </c>
      <c r="CD11" s="1" t="s">
        <v>98</v>
      </c>
      <c r="CE11" s="1" t="s">
        <v>98</v>
      </c>
      <c r="CF11" s="1" t="s">
        <v>98</v>
      </c>
      <c r="CG11" s="4">
        <f>Beams!$B$11/F11</f>
        <v>253.72460496613996</v>
      </c>
      <c r="CH11" s="4">
        <f>Beams!$B$9/AO11</f>
        <v>36.258064516129032</v>
      </c>
      <c r="CI11" s="4">
        <f>Beams!$C$9/AS11</f>
        <v>68.536585365853654</v>
      </c>
      <c r="CJ11" s="4">
        <f>Beams!$B$8/((N11-2*X11)*X11*2)</f>
        <v>1094.4758570700219</v>
      </c>
      <c r="CK11" s="4">
        <f>Beams!$C$8/((J11-2*X11)*X11*2)</f>
        <v>356.43664325981479</v>
      </c>
      <c r="CM11" s="4">
        <f xml:space="preserve"> Beams!$B$12 / ( 2 * X11 * (N11 - X11) * (J11 - X11) )</f>
        <v>37.049114100641837</v>
      </c>
      <c r="CO11" s="4">
        <f t="shared" si="0"/>
        <v>1930.359078459564</v>
      </c>
      <c r="CP11" s="4">
        <f t="shared" si="1"/>
        <v>716.7950952948504</v>
      </c>
      <c r="CQ11" s="3">
        <f>MIN(Beams!$B$21:$B$22)/MAX(CM11:CP11)-1</f>
        <v>9.3607666693598262</v>
      </c>
    </row>
    <row r="12" spans="1:95" x14ac:dyDescent="0.55000000000000004">
      <c r="A12" s="1" t="s">
        <v>1014</v>
      </c>
      <c r="B12" s="1" t="s">
        <v>1033</v>
      </c>
      <c r="C12" s="1" t="s">
        <v>1034</v>
      </c>
      <c r="D12" s="1" t="s">
        <v>98</v>
      </c>
      <c r="E12" s="3">
        <v>130.52000000000001</v>
      </c>
      <c r="F12" s="2">
        <v>35.799999999999997</v>
      </c>
      <c r="G12" s="3" t="s">
        <v>98</v>
      </c>
      <c r="H12" s="11" t="s">
        <v>98</v>
      </c>
      <c r="I12" s="2">
        <v>30</v>
      </c>
      <c r="J12" s="1">
        <v>28.6</v>
      </c>
      <c r="K12" s="1" t="s">
        <v>98</v>
      </c>
      <c r="L12" s="1" t="s">
        <v>98</v>
      </c>
      <c r="M12" s="11" t="s">
        <v>98</v>
      </c>
      <c r="N12" s="2">
        <v>10</v>
      </c>
      <c r="O12" s="3" t="s">
        <v>1035</v>
      </c>
      <c r="P12" s="1" t="s">
        <v>98</v>
      </c>
      <c r="Q12" s="1" t="s">
        <v>98</v>
      </c>
      <c r="R12" s="11" t="s">
        <v>98</v>
      </c>
      <c r="S12" s="13" t="s">
        <v>98</v>
      </c>
      <c r="T12" s="1" t="s">
        <v>98</v>
      </c>
      <c r="U12" s="13" t="s">
        <v>98</v>
      </c>
      <c r="V12" s="14" t="s">
        <v>98</v>
      </c>
      <c r="W12" s="14">
        <v>0.5</v>
      </c>
      <c r="X12" s="14">
        <v>0.46500000000000002</v>
      </c>
      <c r="Y12" s="1" t="s">
        <v>98</v>
      </c>
      <c r="Z12" s="13" t="s">
        <v>98</v>
      </c>
      <c r="AA12" s="13" t="s">
        <v>98</v>
      </c>
      <c r="AB12" s="1" t="s">
        <v>98</v>
      </c>
      <c r="AC12" s="14" t="s">
        <v>98</v>
      </c>
      <c r="AD12" s="1" t="s">
        <v>98</v>
      </c>
      <c r="AE12" s="1" t="s">
        <v>98</v>
      </c>
      <c r="AF12" s="14" t="s">
        <v>98</v>
      </c>
      <c r="AG12" s="1" t="s">
        <v>98</v>
      </c>
      <c r="AH12" s="2" t="s">
        <v>98</v>
      </c>
      <c r="AI12" s="1">
        <v>18.5</v>
      </c>
      <c r="AJ12" s="1" t="s">
        <v>98</v>
      </c>
      <c r="AK12" s="1">
        <v>61.5</v>
      </c>
      <c r="AL12" s="1" t="s">
        <v>98</v>
      </c>
      <c r="AM12" s="4">
        <v>3810</v>
      </c>
      <c r="AN12" s="4">
        <v>326</v>
      </c>
      <c r="AO12" s="4">
        <v>254</v>
      </c>
      <c r="AP12" s="2">
        <v>10.3</v>
      </c>
      <c r="AQ12" s="1">
        <v>679</v>
      </c>
      <c r="AR12" s="1">
        <v>149</v>
      </c>
      <c r="AS12" s="1">
        <v>136</v>
      </c>
      <c r="AT12" s="3">
        <v>4.3600000000000003</v>
      </c>
      <c r="AU12" s="1" t="s">
        <v>98</v>
      </c>
      <c r="AV12" s="1" t="s">
        <v>98</v>
      </c>
      <c r="AW12" s="1" t="s">
        <v>98</v>
      </c>
      <c r="AX12" s="1">
        <v>1910</v>
      </c>
      <c r="AY12" s="1" t="s">
        <v>98</v>
      </c>
      <c r="AZ12" s="1">
        <v>262</v>
      </c>
      <c r="BA12" s="1" t="s">
        <v>98</v>
      </c>
      <c r="BB12" s="1" t="s">
        <v>98</v>
      </c>
      <c r="BC12" s="1" t="s">
        <v>98</v>
      </c>
      <c r="BD12" s="1" t="s">
        <v>98</v>
      </c>
      <c r="BE12" s="1" t="s">
        <v>98</v>
      </c>
      <c r="BF12" s="1" t="s">
        <v>98</v>
      </c>
      <c r="BG12" s="3" t="s">
        <v>98</v>
      </c>
      <c r="BH12" s="14" t="s">
        <v>98</v>
      </c>
      <c r="BI12" s="1" t="s">
        <v>98</v>
      </c>
      <c r="BJ12" s="4" t="s">
        <v>98</v>
      </c>
      <c r="BK12" s="4" t="s">
        <v>98</v>
      </c>
      <c r="BL12" s="4" t="s">
        <v>98</v>
      </c>
      <c r="BM12" s="4" t="s">
        <v>98</v>
      </c>
      <c r="BN12" s="4" t="s">
        <v>98</v>
      </c>
      <c r="BO12" s="4" t="s">
        <v>98</v>
      </c>
      <c r="BP12" s="4" t="s">
        <v>98</v>
      </c>
      <c r="BQ12" s="4" t="s">
        <v>98</v>
      </c>
      <c r="BR12" s="4" t="s">
        <v>98</v>
      </c>
      <c r="BS12" s="4" t="s">
        <v>98</v>
      </c>
      <c r="BT12" s="4" t="s">
        <v>98</v>
      </c>
      <c r="BU12" s="4" t="s">
        <v>98</v>
      </c>
      <c r="BV12" s="4" t="s">
        <v>98</v>
      </c>
      <c r="BW12" s="35" t="s">
        <v>98</v>
      </c>
      <c r="BX12" s="35" t="s">
        <v>98</v>
      </c>
      <c r="BY12" s="1" t="s">
        <v>98</v>
      </c>
      <c r="BZ12" s="1" t="s">
        <v>98</v>
      </c>
      <c r="CA12" s="1" t="s">
        <v>98</v>
      </c>
      <c r="CB12" s="1" t="s">
        <v>98</v>
      </c>
      <c r="CC12" s="1" t="s">
        <v>98</v>
      </c>
      <c r="CD12" s="1" t="s">
        <v>98</v>
      </c>
      <c r="CE12" s="1" t="s">
        <v>98</v>
      </c>
      <c r="CF12" s="1" t="s">
        <v>98</v>
      </c>
      <c r="CG12" s="4">
        <f>Beams!$B$11/F12</f>
        <v>313.96648044692739</v>
      </c>
      <c r="CH12" s="4">
        <f>Beams!$B$9/AO12</f>
        <v>44.251968503937007</v>
      </c>
      <c r="CI12" s="4">
        <f>Beams!$C$9/AS12</f>
        <v>82.647058823529406</v>
      </c>
      <c r="CJ12" s="4">
        <f>Beams!$B$8/((N12-2*X12)*X12*2)</f>
        <v>1332.5271781010301</v>
      </c>
      <c r="CK12" s="4">
        <f>Beams!$C$8/((J12-2*X12)*X12*2)</f>
        <v>436.79152531175794</v>
      </c>
      <c r="CM12" s="4">
        <f xml:space="preserve"> Beams!$B$12 / ( 2 * X12 * (N12 - X12) * (J12 - X12) )</f>
        <v>45.05217327750843</v>
      </c>
      <c r="CO12" s="4">
        <f t="shared" si="0"/>
        <v>2351.0290368325818</v>
      </c>
      <c r="CP12" s="4">
        <f t="shared" si="1"/>
        <v>879.09726461226694</v>
      </c>
      <c r="CQ12" s="3">
        <f>MIN(Beams!$B$21:$B$22)/MAX(CM12:CP12)-1</f>
        <v>7.5069132225372055</v>
      </c>
    </row>
    <row r="13" spans="1:95" x14ac:dyDescent="0.55000000000000004">
      <c r="A13" s="1" t="s">
        <v>1014</v>
      </c>
      <c r="B13" s="1" t="s">
        <v>1036</v>
      </c>
      <c r="C13" s="1" t="s">
        <v>1037</v>
      </c>
      <c r="D13" s="1" t="s">
        <v>98</v>
      </c>
      <c r="E13" s="3">
        <v>212</v>
      </c>
      <c r="F13" s="2">
        <v>58.2</v>
      </c>
      <c r="G13" s="3" t="s">
        <v>98</v>
      </c>
      <c r="H13" s="11" t="s">
        <v>98</v>
      </c>
      <c r="I13" s="2">
        <v>24</v>
      </c>
      <c r="J13" s="1">
        <v>21.9</v>
      </c>
      <c r="K13" s="1" t="s">
        <v>98</v>
      </c>
      <c r="L13" s="1" t="s">
        <v>98</v>
      </c>
      <c r="M13" s="11" t="s">
        <v>98</v>
      </c>
      <c r="N13" s="2">
        <v>20</v>
      </c>
      <c r="O13" s="3" t="s">
        <v>1038</v>
      </c>
      <c r="P13" s="1" t="s">
        <v>98</v>
      </c>
      <c r="Q13" s="1" t="s">
        <v>98</v>
      </c>
      <c r="R13" s="11" t="s">
        <v>98</v>
      </c>
      <c r="S13" s="13" t="s">
        <v>98</v>
      </c>
      <c r="T13" s="1" t="s">
        <v>98</v>
      </c>
      <c r="U13" s="13" t="s">
        <v>98</v>
      </c>
      <c r="V13" s="14" t="s">
        <v>98</v>
      </c>
      <c r="W13" s="14">
        <v>0.75</v>
      </c>
      <c r="X13" s="14">
        <v>0.69799999999999995</v>
      </c>
      <c r="Y13" s="1" t="s">
        <v>98</v>
      </c>
      <c r="Z13" s="13" t="s">
        <v>98</v>
      </c>
      <c r="AA13" s="13" t="s">
        <v>98</v>
      </c>
      <c r="AB13" s="1" t="s">
        <v>98</v>
      </c>
      <c r="AC13" s="14" t="s">
        <v>98</v>
      </c>
      <c r="AD13" s="1" t="s">
        <v>98</v>
      </c>
      <c r="AE13" s="1" t="s">
        <v>98</v>
      </c>
      <c r="AF13" s="14" t="s">
        <v>98</v>
      </c>
      <c r="AG13" s="1" t="s">
        <v>98</v>
      </c>
      <c r="AH13" s="2" t="s">
        <v>98</v>
      </c>
      <c r="AI13" s="1">
        <v>25.7</v>
      </c>
      <c r="AJ13" s="1" t="s">
        <v>98</v>
      </c>
      <c r="AK13" s="1">
        <v>31.4</v>
      </c>
      <c r="AL13" s="1" t="s">
        <v>98</v>
      </c>
      <c r="AM13" s="4">
        <v>4960</v>
      </c>
      <c r="AN13" s="4">
        <v>489</v>
      </c>
      <c r="AO13" s="4">
        <v>413</v>
      </c>
      <c r="AP13" s="3">
        <v>9.23</v>
      </c>
      <c r="AQ13" s="1">
        <v>3750</v>
      </c>
      <c r="AR13" s="1">
        <v>432</v>
      </c>
      <c r="AS13" s="1">
        <v>375</v>
      </c>
      <c r="AT13" s="3">
        <v>8.02</v>
      </c>
      <c r="AU13" s="1" t="s">
        <v>98</v>
      </c>
      <c r="AV13" s="1" t="s">
        <v>98</v>
      </c>
      <c r="AW13" s="1" t="s">
        <v>98</v>
      </c>
      <c r="AX13" s="1">
        <v>6740</v>
      </c>
      <c r="AY13" s="1" t="s">
        <v>98</v>
      </c>
      <c r="AZ13" s="1">
        <v>627</v>
      </c>
      <c r="BA13" s="1" t="s">
        <v>98</v>
      </c>
      <c r="BB13" s="1" t="s">
        <v>98</v>
      </c>
      <c r="BC13" s="1" t="s">
        <v>98</v>
      </c>
      <c r="BD13" s="1" t="s">
        <v>98</v>
      </c>
      <c r="BE13" s="1" t="s">
        <v>98</v>
      </c>
      <c r="BF13" s="1" t="s">
        <v>98</v>
      </c>
      <c r="BG13" s="3" t="s">
        <v>98</v>
      </c>
      <c r="BH13" s="14" t="s">
        <v>98</v>
      </c>
      <c r="BI13" s="1" t="s">
        <v>98</v>
      </c>
      <c r="BJ13" s="4" t="s">
        <v>98</v>
      </c>
      <c r="BK13" s="4" t="s">
        <v>98</v>
      </c>
      <c r="BL13" s="4" t="s">
        <v>98</v>
      </c>
      <c r="BM13" s="4" t="s">
        <v>98</v>
      </c>
      <c r="BN13" s="4" t="s">
        <v>98</v>
      </c>
      <c r="BO13" s="4" t="s">
        <v>98</v>
      </c>
      <c r="BP13" s="4" t="s">
        <v>98</v>
      </c>
      <c r="BQ13" s="4" t="s">
        <v>98</v>
      </c>
      <c r="BR13" s="4" t="s">
        <v>98</v>
      </c>
      <c r="BS13" s="4" t="s">
        <v>98</v>
      </c>
      <c r="BT13" s="4" t="s">
        <v>98</v>
      </c>
      <c r="BU13" s="4" t="s">
        <v>98</v>
      </c>
      <c r="BV13" s="4" t="s">
        <v>98</v>
      </c>
      <c r="BW13" s="35" t="s">
        <v>98</v>
      </c>
      <c r="BX13" s="35" t="s">
        <v>98</v>
      </c>
      <c r="BY13" s="1" t="s">
        <v>98</v>
      </c>
      <c r="BZ13" s="1" t="s">
        <v>98</v>
      </c>
      <c r="CA13" s="1" t="s">
        <v>98</v>
      </c>
      <c r="CB13" s="1" t="s">
        <v>98</v>
      </c>
      <c r="CC13" s="1" t="s">
        <v>98</v>
      </c>
      <c r="CD13" s="1" t="s">
        <v>98</v>
      </c>
      <c r="CE13" s="1" t="s">
        <v>98</v>
      </c>
      <c r="CF13" s="1" t="s">
        <v>98</v>
      </c>
      <c r="CG13" s="4">
        <f>Beams!$B$11/F13</f>
        <v>193.12714776632302</v>
      </c>
      <c r="CH13" s="4">
        <f>Beams!$B$9/AO13</f>
        <v>27.215496368038743</v>
      </c>
      <c r="CI13" s="4">
        <f>Beams!$C$9/AS13</f>
        <v>29.973333333333333</v>
      </c>
      <c r="CJ13" s="4">
        <f>Beams!$B$8/((N13-2*X13)*X13*2)</f>
        <v>432.78735386111009</v>
      </c>
      <c r="CK13" s="4">
        <f>Beams!$C$8/((J13-2*X13)*X13*2)</f>
        <v>392.68318041514306</v>
      </c>
      <c r="CM13" s="4">
        <f xml:space="preserve"> Beams!$B$12 / ( 2 * X13 * (N13 - X13) * (J13 - X13) )</f>
        <v>19.67441153876187</v>
      </c>
      <c r="CO13" s="4">
        <f t="shared" si="0"/>
        <v>791.03351191343495</v>
      </c>
      <c r="CP13" s="4">
        <f t="shared" si="1"/>
        <v>725.54777687389594</v>
      </c>
      <c r="CQ13" s="3">
        <f>MIN(Beams!$B$21:$B$22)/MAX(CM13:CP13)-1</f>
        <v>24.283378894557703</v>
      </c>
    </row>
    <row r="14" spans="1:95" x14ac:dyDescent="0.55000000000000004">
      <c r="A14" s="1" t="s">
        <v>1014</v>
      </c>
      <c r="B14" s="1" t="s">
        <v>1039</v>
      </c>
      <c r="C14" s="1" t="s">
        <v>1040</v>
      </c>
      <c r="D14" s="1" t="s">
        <v>98</v>
      </c>
      <c r="E14" s="3">
        <v>178.41</v>
      </c>
      <c r="F14" s="2">
        <v>48.9</v>
      </c>
      <c r="G14" s="3" t="s">
        <v>98</v>
      </c>
      <c r="H14" s="11" t="s">
        <v>98</v>
      </c>
      <c r="I14" s="2">
        <v>24</v>
      </c>
      <c r="J14" s="1">
        <v>22.3</v>
      </c>
      <c r="K14" s="1" t="s">
        <v>98</v>
      </c>
      <c r="L14" s="1" t="s">
        <v>98</v>
      </c>
      <c r="M14" s="11" t="s">
        <v>98</v>
      </c>
      <c r="N14" s="2">
        <v>20</v>
      </c>
      <c r="O14" s="3" t="s">
        <v>1041</v>
      </c>
      <c r="P14" s="1" t="s">
        <v>98</v>
      </c>
      <c r="Q14" s="1" t="s">
        <v>98</v>
      </c>
      <c r="R14" s="11" t="s">
        <v>98</v>
      </c>
      <c r="S14" s="13" t="s">
        <v>98</v>
      </c>
      <c r="T14" s="1" t="s">
        <v>98</v>
      </c>
      <c r="U14" s="13" t="s">
        <v>98</v>
      </c>
      <c r="V14" s="14" t="s">
        <v>98</v>
      </c>
      <c r="W14" s="14">
        <v>0.625</v>
      </c>
      <c r="X14" s="14">
        <v>0.58099999999999996</v>
      </c>
      <c r="Y14" s="1" t="s">
        <v>98</v>
      </c>
      <c r="Z14" s="13" t="s">
        <v>98</v>
      </c>
      <c r="AA14" s="13" t="s">
        <v>98</v>
      </c>
      <c r="AB14" s="1" t="s">
        <v>98</v>
      </c>
      <c r="AC14" s="14" t="s">
        <v>98</v>
      </c>
      <c r="AD14" s="1" t="s">
        <v>98</v>
      </c>
      <c r="AE14" s="1" t="s">
        <v>98</v>
      </c>
      <c r="AF14" s="14" t="s">
        <v>98</v>
      </c>
      <c r="AG14" s="1" t="s">
        <v>98</v>
      </c>
      <c r="AH14" s="2" t="s">
        <v>98</v>
      </c>
      <c r="AI14" s="1">
        <v>31.4</v>
      </c>
      <c r="AJ14" s="1" t="s">
        <v>98</v>
      </c>
      <c r="AK14" s="1">
        <v>38.299999999999997</v>
      </c>
      <c r="AL14" s="1" t="s">
        <v>98</v>
      </c>
      <c r="AM14" s="4">
        <v>4220</v>
      </c>
      <c r="AN14" s="4">
        <v>413</v>
      </c>
      <c r="AO14" s="4">
        <v>351</v>
      </c>
      <c r="AP14" s="3">
        <v>9.2899999999999991</v>
      </c>
      <c r="AQ14" s="1">
        <v>3190</v>
      </c>
      <c r="AR14" s="1">
        <v>365</v>
      </c>
      <c r="AS14" s="1">
        <v>319</v>
      </c>
      <c r="AT14" s="3">
        <v>8.08</v>
      </c>
      <c r="AU14" s="1" t="s">
        <v>98</v>
      </c>
      <c r="AV14" s="1" t="s">
        <v>98</v>
      </c>
      <c r="AW14" s="1" t="s">
        <v>98</v>
      </c>
      <c r="AX14" s="1">
        <v>5690</v>
      </c>
      <c r="AY14" s="1" t="s">
        <v>98</v>
      </c>
      <c r="AZ14" s="1">
        <v>528</v>
      </c>
      <c r="BA14" s="1" t="s">
        <v>98</v>
      </c>
      <c r="BB14" s="1" t="s">
        <v>98</v>
      </c>
      <c r="BC14" s="1" t="s">
        <v>98</v>
      </c>
      <c r="BD14" s="1" t="s">
        <v>98</v>
      </c>
      <c r="BE14" s="1" t="s">
        <v>98</v>
      </c>
      <c r="BF14" s="1" t="s">
        <v>98</v>
      </c>
      <c r="BG14" s="3" t="s">
        <v>98</v>
      </c>
      <c r="BH14" s="14" t="s">
        <v>98</v>
      </c>
      <c r="BI14" s="1" t="s">
        <v>98</v>
      </c>
      <c r="BJ14" s="4" t="s">
        <v>98</v>
      </c>
      <c r="BK14" s="4" t="s">
        <v>98</v>
      </c>
      <c r="BL14" s="4" t="s">
        <v>98</v>
      </c>
      <c r="BM14" s="4" t="s">
        <v>98</v>
      </c>
      <c r="BN14" s="4" t="s">
        <v>98</v>
      </c>
      <c r="BO14" s="4" t="s">
        <v>98</v>
      </c>
      <c r="BP14" s="4" t="s">
        <v>98</v>
      </c>
      <c r="BQ14" s="4" t="s">
        <v>98</v>
      </c>
      <c r="BR14" s="4" t="s">
        <v>98</v>
      </c>
      <c r="BS14" s="4" t="s">
        <v>98</v>
      </c>
      <c r="BT14" s="4" t="s">
        <v>98</v>
      </c>
      <c r="BU14" s="4" t="s">
        <v>98</v>
      </c>
      <c r="BV14" s="4" t="s">
        <v>98</v>
      </c>
      <c r="BW14" s="35" t="s">
        <v>98</v>
      </c>
      <c r="BX14" s="35" t="s">
        <v>98</v>
      </c>
      <c r="BY14" s="1" t="s">
        <v>98</v>
      </c>
      <c r="BZ14" s="1" t="s">
        <v>98</v>
      </c>
      <c r="CA14" s="1" t="s">
        <v>98</v>
      </c>
      <c r="CB14" s="1" t="s">
        <v>98</v>
      </c>
      <c r="CC14" s="1" t="s">
        <v>98</v>
      </c>
      <c r="CD14" s="1" t="s">
        <v>98</v>
      </c>
      <c r="CE14" s="1" t="s">
        <v>98</v>
      </c>
      <c r="CF14" s="1" t="s">
        <v>98</v>
      </c>
      <c r="CG14" s="4">
        <f>Beams!$B$11/F14</f>
        <v>229.85685071574642</v>
      </c>
      <c r="CH14" s="4">
        <f>Beams!$B$9/AO14</f>
        <v>32.022792022792025</v>
      </c>
      <c r="CI14" s="4">
        <f>Beams!$C$9/AS14</f>
        <v>35.23510971786834</v>
      </c>
      <c r="CJ14" s="4">
        <f>Beams!$B$8/((N14-2*X14)*X14*2)</f>
        <v>513.48219687784558</v>
      </c>
      <c r="CK14" s="4">
        <f>Beams!$C$8/((J14-2*X14)*X14*2)</f>
        <v>457.61082528076702</v>
      </c>
      <c r="CM14" s="4">
        <f xml:space="preserve"> Beams!$B$12 / ( 2 * X14 * (N14 - X14) * (J14 - X14) )</f>
        <v>22.934722837868346</v>
      </c>
      <c r="CO14" s="4">
        <f t="shared" si="0"/>
        <v>938.53453862587139</v>
      </c>
      <c r="CP14" s="4">
        <f t="shared" si="1"/>
        <v>847.3949391544744</v>
      </c>
      <c r="CQ14" s="3">
        <f>MIN(Beams!$B$21:$B$22)/MAX(CM14:CP14)-1</f>
        <v>20.309817781754127</v>
      </c>
    </row>
    <row r="15" spans="1:95" x14ac:dyDescent="0.55000000000000004">
      <c r="A15" s="1" t="s">
        <v>1014</v>
      </c>
      <c r="B15" s="1" t="s">
        <v>1042</v>
      </c>
      <c r="C15" s="1" t="s">
        <v>1043</v>
      </c>
      <c r="D15" s="1" t="s">
        <v>98</v>
      </c>
      <c r="E15" s="3">
        <v>144.13</v>
      </c>
      <c r="F15" s="2">
        <v>39.5</v>
      </c>
      <c r="G15" s="3" t="s">
        <v>98</v>
      </c>
      <c r="H15" s="11" t="s">
        <v>98</v>
      </c>
      <c r="I15" s="2">
        <v>24</v>
      </c>
      <c r="J15" s="1">
        <v>22.6</v>
      </c>
      <c r="K15" s="1" t="s">
        <v>98</v>
      </c>
      <c r="L15" s="1" t="s">
        <v>98</v>
      </c>
      <c r="M15" s="11" t="s">
        <v>98</v>
      </c>
      <c r="N15" s="2">
        <v>20</v>
      </c>
      <c r="O15" s="3" t="s">
        <v>1044</v>
      </c>
      <c r="P15" s="1" t="s">
        <v>98</v>
      </c>
      <c r="Q15" s="1" t="s">
        <v>98</v>
      </c>
      <c r="R15" s="11" t="s">
        <v>98</v>
      </c>
      <c r="S15" s="13" t="s">
        <v>98</v>
      </c>
      <c r="T15" s="1" t="s">
        <v>98</v>
      </c>
      <c r="U15" s="13" t="s">
        <v>98</v>
      </c>
      <c r="V15" s="14" t="s">
        <v>98</v>
      </c>
      <c r="W15" s="14">
        <v>0.5</v>
      </c>
      <c r="X15" s="14">
        <v>0.46500000000000002</v>
      </c>
      <c r="Y15" s="1" t="s">
        <v>98</v>
      </c>
      <c r="Z15" s="13" t="s">
        <v>98</v>
      </c>
      <c r="AA15" s="13" t="s">
        <v>98</v>
      </c>
      <c r="AB15" s="1" t="s">
        <v>98</v>
      </c>
      <c r="AC15" s="14" t="s">
        <v>98</v>
      </c>
      <c r="AD15" s="1" t="s">
        <v>98</v>
      </c>
      <c r="AE15" s="1" t="s">
        <v>98</v>
      </c>
      <c r="AF15" s="14" t="s">
        <v>98</v>
      </c>
      <c r="AG15" s="1" t="s">
        <v>98</v>
      </c>
      <c r="AH15" s="2" t="s">
        <v>98</v>
      </c>
      <c r="AI15" s="2">
        <v>40</v>
      </c>
      <c r="AJ15" s="1" t="s">
        <v>98</v>
      </c>
      <c r="AK15" s="1">
        <v>48.6</v>
      </c>
      <c r="AL15" s="1" t="s">
        <v>98</v>
      </c>
      <c r="AM15" s="4">
        <v>3450</v>
      </c>
      <c r="AN15" s="4">
        <v>336</v>
      </c>
      <c r="AO15" s="4">
        <v>287</v>
      </c>
      <c r="AP15" s="3">
        <v>9.34</v>
      </c>
      <c r="AQ15" s="1">
        <v>2610</v>
      </c>
      <c r="AR15" s="1">
        <v>297</v>
      </c>
      <c r="AS15" s="1">
        <v>261</v>
      </c>
      <c r="AT15" s="3">
        <v>8.1300000000000008</v>
      </c>
      <c r="AU15" s="1" t="s">
        <v>98</v>
      </c>
      <c r="AV15" s="1" t="s">
        <v>98</v>
      </c>
      <c r="AW15" s="1" t="s">
        <v>98</v>
      </c>
      <c r="AX15" s="1">
        <v>4620</v>
      </c>
      <c r="AY15" s="1" t="s">
        <v>98</v>
      </c>
      <c r="AZ15" s="1">
        <v>427</v>
      </c>
      <c r="BA15" s="1" t="s">
        <v>98</v>
      </c>
      <c r="BB15" s="1" t="s">
        <v>98</v>
      </c>
      <c r="BC15" s="1" t="s">
        <v>98</v>
      </c>
      <c r="BD15" s="1" t="s">
        <v>98</v>
      </c>
      <c r="BE15" s="1" t="s">
        <v>98</v>
      </c>
      <c r="BF15" s="1" t="s">
        <v>98</v>
      </c>
      <c r="BG15" s="3" t="s">
        <v>98</v>
      </c>
      <c r="BH15" s="14" t="s">
        <v>98</v>
      </c>
      <c r="BI15" s="1" t="s">
        <v>98</v>
      </c>
      <c r="BJ15" s="4" t="s">
        <v>98</v>
      </c>
      <c r="BK15" s="4" t="s">
        <v>98</v>
      </c>
      <c r="BL15" s="4" t="s">
        <v>98</v>
      </c>
      <c r="BM15" s="4" t="s">
        <v>98</v>
      </c>
      <c r="BN15" s="4" t="s">
        <v>98</v>
      </c>
      <c r="BO15" s="4" t="s">
        <v>98</v>
      </c>
      <c r="BP15" s="4" t="s">
        <v>98</v>
      </c>
      <c r="BQ15" s="4" t="s">
        <v>98</v>
      </c>
      <c r="BR15" s="4" t="s">
        <v>98</v>
      </c>
      <c r="BS15" s="4" t="s">
        <v>98</v>
      </c>
      <c r="BT15" s="4" t="s">
        <v>98</v>
      </c>
      <c r="BU15" s="4" t="s">
        <v>98</v>
      </c>
      <c r="BV15" s="4" t="s">
        <v>98</v>
      </c>
      <c r="BW15" s="35" t="s">
        <v>98</v>
      </c>
      <c r="BX15" s="35" t="s">
        <v>98</v>
      </c>
      <c r="BY15" s="1" t="s">
        <v>98</v>
      </c>
      <c r="BZ15" s="1" t="s">
        <v>98</v>
      </c>
      <c r="CA15" s="1" t="s">
        <v>98</v>
      </c>
      <c r="CB15" s="1" t="s">
        <v>98</v>
      </c>
      <c r="CC15" s="1" t="s">
        <v>98</v>
      </c>
      <c r="CD15" s="1" t="s">
        <v>98</v>
      </c>
      <c r="CE15" s="1" t="s">
        <v>98</v>
      </c>
      <c r="CF15" s="1" t="s">
        <v>98</v>
      </c>
      <c r="CG15" s="4">
        <f>Beams!$B$11/F15</f>
        <v>284.55696202531647</v>
      </c>
      <c r="CH15" s="4">
        <f>Beams!$B$9/AO15</f>
        <v>39.163763066202094</v>
      </c>
      <c r="CI15" s="4">
        <f>Beams!$C$9/AS15</f>
        <v>43.065134099616856</v>
      </c>
      <c r="CJ15" s="4">
        <f>Beams!$B$8/((N15-2*X15)*X15*2)</f>
        <v>633.77144758134989</v>
      </c>
      <c r="CK15" s="4">
        <f>Beams!$C$8/((J15-2*X15)*X15*2)</f>
        <v>557.7305724677592</v>
      </c>
      <c r="CM15" s="4">
        <f xml:space="preserve"> Beams!$B$12 / ( 2 * X15 * (N15 - X15) * (J15 - X15) )</f>
        <v>27.950554030119044</v>
      </c>
      <c r="CO15" s="4">
        <f t="shared" si="0"/>
        <v>1158.3929860899671</v>
      </c>
      <c r="CP15" s="4">
        <f t="shared" si="1"/>
        <v>1034.4398200523772</v>
      </c>
      <c r="CQ15" s="3">
        <f>MIN(Beams!$B$21:$B$22)/MAX(CM15:CP15)-1</f>
        <v>16.265297908534379</v>
      </c>
    </row>
    <row r="16" spans="1:95" x14ac:dyDescent="0.55000000000000004">
      <c r="A16" s="1" t="s">
        <v>1014</v>
      </c>
      <c r="B16" s="1" t="s">
        <v>1045</v>
      </c>
      <c r="C16" s="1" t="s">
        <v>1046</v>
      </c>
      <c r="D16" s="1" t="s">
        <v>98</v>
      </c>
      <c r="E16" s="3">
        <v>109.15</v>
      </c>
      <c r="F16" s="2">
        <v>29.9</v>
      </c>
      <c r="G16" s="3" t="s">
        <v>98</v>
      </c>
      <c r="H16" s="11" t="s">
        <v>98</v>
      </c>
      <c r="I16" s="2">
        <v>24</v>
      </c>
      <c r="J16" s="2">
        <v>23</v>
      </c>
      <c r="K16" s="1" t="s">
        <v>98</v>
      </c>
      <c r="L16" s="1" t="s">
        <v>98</v>
      </c>
      <c r="M16" s="11" t="s">
        <v>98</v>
      </c>
      <c r="N16" s="2">
        <v>20</v>
      </c>
      <c r="O16" s="3" t="s">
        <v>1047</v>
      </c>
      <c r="P16" s="1" t="s">
        <v>98</v>
      </c>
      <c r="Q16" s="1" t="s">
        <v>98</v>
      </c>
      <c r="R16" s="11" t="s">
        <v>98</v>
      </c>
      <c r="S16" s="13" t="s">
        <v>98</v>
      </c>
      <c r="T16" s="1" t="s">
        <v>98</v>
      </c>
      <c r="U16" s="13" t="s">
        <v>98</v>
      </c>
      <c r="V16" s="14" t="s">
        <v>98</v>
      </c>
      <c r="W16" s="14">
        <v>0.375</v>
      </c>
      <c r="X16" s="14">
        <v>0.34899999999999998</v>
      </c>
      <c r="Y16" s="1" t="s">
        <v>98</v>
      </c>
      <c r="Z16" s="13" t="s">
        <v>98</v>
      </c>
      <c r="AA16" s="13" t="s">
        <v>98</v>
      </c>
      <c r="AB16" s="1" t="s">
        <v>98</v>
      </c>
      <c r="AC16" s="14" t="s">
        <v>98</v>
      </c>
      <c r="AD16" s="1" t="s">
        <v>98</v>
      </c>
      <c r="AE16" s="1" t="s">
        <v>98</v>
      </c>
      <c r="AF16" s="14" t="s">
        <v>98</v>
      </c>
      <c r="AG16" s="1" t="s">
        <v>98</v>
      </c>
      <c r="AH16" s="2" t="s">
        <v>98</v>
      </c>
      <c r="AI16" s="1">
        <v>54.3</v>
      </c>
      <c r="AJ16" s="1" t="s">
        <v>98</v>
      </c>
      <c r="AK16" s="1">
        <v>65.8</v>
      </c>
      <c r="AL16" s="1" t="s">
        <v>98</v>
      </c>
      <c r="AM16" s="4">
        <v>2640</v>
      </c>
      <c r="AN16" s="4">
        <v>256</v>
      </c>
      <c r="AO16" s="4">
        <v>220</v>
      </c>
      <c r="AP16" s="3">
        <v>9.4</v>
      </c>
      <c r="AQ16" s="1">
        <v>2000</v>
      </c>
      <c r="AR16" s="1">
        <v>226</v>
      </c>
      <c r="AS16" s="1">
        <v>200</v>
      </c>
      <c r="AT16" s="3">
        <v>8.19</v>
      </c>
      <c r="AU16" s="1" t="s">
        <v>98</v>
      </c>
      <c r="AV16" s="1" t="s">
        <v>98</v>
      </c>
      <c r="AW16" s="1" t="s">
        <v>98</v>
      </c>
      <c r="AX16" s="1">
        <v>3510</v>
      </c>
      <c r="AY16" s="1" t="s">
        <v>98</v>
      </c>
      <c r="AZ16" s="1">
        <v>324</v>
      </c>
      <c r="BA16" s="1" t="s">
        <v>98</v>
      </c>
      <c r="BB16" s="1" t="s">
        <v>98</v>
      </c>
      <c r="BC16" s="1" t="s">
        <v>98</v>
      </c>
      <c r="BD16" s="1" t="s">
        <v>98</v>
      </c>
      <c r="BE16" s="1" t="s">
        <v>98</v>
      </c>
      <c r="BF16" s="1" t="s">
        <v>98</v>
      </c>
      <c r="BG16" s="3" t="s">
        <v>98</v>
      </c>
      <c r="BH16" s="14" t="s">
        <v>98</v>
      </c>
      <c r="BI16" s="1" t="s">
        <v>98</v>
      </c>
      <c r="BJ16" s="4" t="s">
        <v>98</v>
      </c>
      <c r="BK16" s="4" t="s">
        <v>98</v>
      </c>
      <c r="BL16" s="4" t="s">
        <v>98</v>
      </c>
      <c r="BM16" s="4" t="s">
        <v>98</v>
      </c>
      <c r="BN16" s="4" t="s">
        <v>98</v>
      </c>
      <c r="BO16" s="4" t="s">
        <v>98</v>
      </c>
      <c r="BP16" s="4" t="s">
        <v>98</v>
      </c>
      <c r="BQ16" s="4" t="s">
        <v>98</v>
      </c>
      <c r="BR16" s="4" t="s">
        <v>98</v>
      </c>
      <c r="BS16" s="4" t="s">
        <v>98</v>
      </c>
      <c r="BT16" s="4" t="s">
        <v>98</v>
      </c>
      <c r="BU16" s="4" t="s">
        <v>98</v>
      </c>
      <c r="BV16" s="4" t="s">
        <v>98</v>
      </c>
      <c r="BW16" s="35" t="s">
        <v>98</v>
      </c>
      <c r="BX16" s="35" t="s">
        <v>98</v>
      </c>
      <c r="BY16" s="1" t="s">
        <v>98</v>
      </c>
      <c r="BZ16" s="1" t="s">
        <v>98</v>
      </c>
      <c r="CA16" s="1" t="s">
        <v>98</v>
      </c>
      <c r="CB16" s="1" t="s">
        <v>98</v>
      </c>
      <c r="CC16" s="1" t="s">
        <v>98</v>
      </c>
      <c r="CD16" s="1" t="s">
        <v>98</v>
      </c>
      <c r="CE16" s="1" t="s">
        <v>98</v>
      </c>
      <c r="CF16" s="1" t="s">
        <v>98</v>
      </c>
      <c r="CG16" s="4">
        <f>Beams!$B$11/F16</f>
        <v>375.91973244147158</v>
      </c>
      <c r="CH16" s="4">
        <f>Beams!$B$9/AO16</f>
        <v>51.090909090909093</v>
      </c>
      <c r="CI16" s="4">
        <f>Beams!$C$9/AS16</f>
        <v>56.2</v>
      </c>
      <c r="CJ16" s="4">
        <f>Beams!$B$8/((N16-2*X16)*X16*2)</f>
        <v>834.27374688965836</v>
      </c>
      <c r="CK16" s="4">
        <f>Beams!$C$8/((J16-2*X16)*X16*2)</f>
        <v>722.04967547592969</v>
      </c>
      <c r="CM16" s="4">
        <f xml:space="preserve"> Beams!$B$12 / ( 2 * X16 * (N16 - X16) * (J16 - X16) )</f>
        <v>36.177525048114916</v>
      </c>
      <c r="CO16" s="4">
        <f t="shared" si="0"/>
        <v>1524.9449230362011</v>
      </c>
      <c r="CP16" s="4">
        <f t="shared" si="1"/>
        <v>1342.1945334453728</v>
      </c>
      <c r="CQ16" s="3">
        <f>MIN(Beams!$B$21:$B$22)/MAX(CM16:CP16)-1</f>
        <v>12.115227768475423</v>
      </c>
    </row>
    <row r="17" spans="1:95" x14ac:dyDescent="0.55000000000000004">
      <c r="A17" s="1" t="s">
        <v>1014</v>
      </c>
      <c r="B17" s="1" t="s">
        <v>1048</v>
      </c>
      <c r="C17" s="1" t="s">
        <v>1049</v>
      </c>
      <c r="D17" s="1" t="s">
        <v>98</v>
      </c>
      <c r="E17" s="3">
        <v>91.39</v>
      </c>
      <c r="F17" s="2">
        <v>25.1</v>
      </c>
      <c r="G17" s="3" t="s">
        <v>98</v>
      </c>
      <c r="H17" s="11" t="s">
        <v>98</v>
      </c>
      <c r="I17" s="2">
        <v>24</v>
      </c>
      <c r="J17" s="1">
        <v>23.1</v>
      </c>
      <c r="K17" s="1" t="s">
        <v>98</v>
      </c>
      <c r="L17" s="1" t="s">
        <v>98</v>
      </c>
      <c r="M17" s="11" t="s">
        <v>98</v>
      </c>
      <c r="N17" s="2">
        <v>20</v>
      </c>
      <c r="O17" s="3" t="s">
        <v>1050</v>
      </c>
      <c r="P17" s="1" t="s">
        <v>98</v>
      </c>
      <c r="Q17" s="1" t="s">
        <v>98</v>
      </c>
      <c r="R17" s="11" t="s">
        <v>98</v>
      </c>
      <c r="S17" s="13" t="s">
        <v>98</v>
      </c>
      <c r="T17" s="1" t="s">
        <v>98</v>
      </c>
      <c r="U17" s="13" t="s">
        <v>98</v>
      </c>
      <c r="V17" s="14" t="s">
        <v>98</v>
      </c>
      <c r="W17" s="15">
        <v>0.3125</v>
      </c>
      <c r="X17" s="14">
        <v>0.29099999999999998</v>
      </c>
      <c r="Y17" s="1" t="s">
        <v>98</v>
      </c>
      <c r="Z17" s="13" t="s">
        <v>98</v>
      </c>
      <c r="AA17" s="13" t="s">
        <v>98</v>
      </c>
      <c r="AB17" s="1" t="s">
        <v>98</v>
      </c>
      <c r="AC17" s="14" t="s">
        <v>98</v>
      </c>
      <c r="AD17" s="1" t="s">
        <v>98</v>
      </c>
      <c r="AE17" s="1" t="s">
        <v>98</v>
      </c>
      <c r="AF17" s="14" t="s">
        <v>98</v>
      </c>
      <c r="AG17" s="1" t="s">
        <v>98</v>
      </c>
      <c r="AH17" s="2" t="s">
        <v>98</v>
      </c>
      <c r="AI17" s="1">
        <v>65.7</v>
      </c>
      <c r="AJ17" s="1" t="s">
        <v>98</v>
      </c>
      <c r="AK17" s="1">
        <v>79.5</v>
      </c>
      <c r="AL17" s="1" t="s">
        <v>98</v>
      </c>
      <c r="AM17" s="4">
        <v>2230</v>
      </c>
      <c r="AN17" s="4">
        <v>215</v>
      </c>
      <c r="AO17" s="4">
        <v>186</v>
      </c>
      <c r="AP17" s="3">
        <v>9.43</v>
      </c>
      <c r="AQ17" s="1">
        <v>1690</v>
      </c>
      <c r="AR17" s="1">
        <v>190</v>
      </c>
      <c r="AS17" s="1">
        <v>169</v>
      </c>
      <c r="AT17" s="3">
        <v>8.2100000000000009</v>
      </c>
      <c r="AU17" s="1" t="s">
        <v>98</v>
      </c>
      <c r="AV17" s="1" t="s">
        <v>98</v>
      </c>
      <c r="AW17" s="1" t="s">
        <v>98</v>
      </c>
      <c r="AX17" s="1">
        <v>2950</v>
      </c>
      <c r="AY17" s="1" t="s">
        <v>98</v>
      </c>
      <c r="AZ17" s="1">
        <v>272</v>
      </c>
      <c r="BA17" s="1" t="s">
        <v>98</v>
      </c>
      <c r="BB17" s="1" t="s">
        <v>98</v>
      </c>
      <c r="BC17" s="1" t="s">
        <v>98</v>
      </c>
      <c r="BD17" s="1" t="s">
        <v>98</v>
      </c>
      <c r="BE17" s="1" t="s">
        <v>98</v>
      </c>
      <c r="BF17" s="1" t="s">
        <v>98</v>
      </c>
      <c r="BG17" s="3" t="s">
        <v>98</v>
      </c>
      <c r="BH17" s="14" t="s">
        <v>98</v>
      </c>
      <c r="BI17" s="1" t="s">
        <v>98</v>
      </c>
      <c r="BJ17" s="4" t="s">
        <v>98</v>
      </c>
      <c r="BK17" s="4" t="s">
        <v>98</v>
      </c>
      <c r="BL17" s="4" t="s">
        <v>98</v>
      </c>
      <c r="BM17" s="4" t="s">
        <v>98</v>
      </c>
      <c r="BN17" s="4" t="s">
        <v>98</v>
      </c>
      <c r="BO17" s="4" t="s">
        <v>98</v>
      </c>
      <c r="BP17" s="4" t="s">
        <v>98</v>
      </c>
      <c r="BQ17" s="4" t="s">
        <v>98</v>
      </c>
      <c r="BR17" s="4" t="s">
        <v>98</v>
      </c>
      <c r="BS17" s="4" t="s">
        <v>98</v>
      </c>
      <c r="BT17" s="4" t="s">
        <v>98</v>
      </c>
      <c r="BU17" s="4" t="s">
        <v>98</v>
      </c>
      <c r="BV17" s="4" t="s">
        <v>98</v>
      </c>
      <c r="BW17" s="35" t="s">
        <v>98</v>
      </c>
      <c r="BX17" s="35" t="s">
        <v>98</v>
      </c>
      <c r="BY17" s="1" t="s">
        <v>98</v>
      </c>
      <c r="BZ17" s="1" t="s">
        <v>98</v>
      </c>
      <c r="CA17" s="1" t="s">
        <v>98</v>
      </c>
      <c r="CB17" s="1" t="s">
        <v>98</v>
      </c>
      <c r="CC17" s="1" t="s">
        <v>98</v>
      </c>
      <c r="CD17" s="1" t="s">
        <v>98</v>
      </c>
      <c r="CE17" s="1" t="s">
        <v>98</v>
      </c>
      <c r="CF17" s="1" t="s">
        <v>98</v>
      </c>
      <c r="CG17" s="4">
        <f>Beams!$B$11/F17</f>
        <v>447.80876494023903</v>
      </c>
      <c r="CH17" s="4">
        <f>Beams!$B$9/AO17</f>
        <v>60.43010752688172</v>
      </c>
      <c r="CI17" s="4">
        <f>Beams!$C$9/AS17</f>
        <v>66.508875739644964</v>
      </c>
      <c r="CJ17" s="4">
        <f>Beams!$B$8/((N17-2*X17)*X17*2)</f>
        <v>994.57795739171399</v>
      </c>
      <c r="CK17" s="4">
        <f>Beams!$C$8/((J17-2*X17)*X17*2)</f>
        <v>857.65675355858878</v>
      </c>
      <c r="CM17" s="4">
        <f xml:space="preserve"> Beams!$B$12 / ( 2 * X17 * (N17 - X17) * (J17 - X17) )</f>
        <v>42.960813041717856</v>
      </c>
      <c r="CO17" s="4">
        <f t="shared" si="0"/>
        <v>1817.5334408006875</v>
      </c>
      <c r="CP17" s="4">
        <f t="shared" si="1"/>
        <v>1594.552347592997</v>
      </c>
      <c r="CQ17" s="3">
        <f>MIN(Beams!$B$21:$B$22)/MAX(CM17:CP17)-1</f>
        <v>10.003924082513329</v>
      </c>
    </row>
    <row r="18" spans="1:95" x14ac:dyDescent="0.55000000000000004">
      <c r="A18" s="1" t="s">
        <v>1014</v>
      </c>
      <c r="B18" s="1" t="s">
        <v>1051</v>
      </c>
      <c r="C18" s="1" t="s">
        <v>1052</v>
      </c>
      <c r="D18" s="1" t="s">
        <v>98</v>
      </c>
      <c r="E18" s="3">
        <v>201.79</v>
      </c>
      <c r="F18" s="2">
        <v>55.4</v>
      </c>
      <c r="G18" s="3" t="s">
        <v>98</v>
      </c>
      <c r="H18" s="11" t="s">
        <v>98</v>
      </c>
      <c r="I18" s="2">
        <v>24</v>
      </c>
      <c r="J18" s="1">
        <v>21.9</v>
      </c>
      <c r="K18" s="1" t="s">
        <v>98</v>
      </c>
      <c r="L18" s="1" t="s">
        <v>98</v>
      </c>
      <c r="M18" s="11" t="s">
        <v>98</v>
      </c>
      <c r="N18" s="2">
        <v>18</v>
      </c>
      <c r="O18" s="3" t="s">
        <v>1053</v>
      </c>
      <c r="P18" s="1" t="s">
        <v>98</v>
      </c>
      <c r="Q18" s="1" t="s">
        <v>98</v>
      </c>
      <c r="R18" s="11" t="s">
        <v>98</v>
      </c>
      <c r="S18" s="13" t="s">
        <v>98</v>
      </c>
      <c r="T18" s="1" t="s">
        <v>98</v>
      </c>
      <c r="U18" s="13" t="s">
        <v>98</v>
      </c>
      <c r="V18" s="14" t="s">
        <v>98</v>
      </c>
      <c r="W18" s="14">
        <v>0.75</v>
      </c>
      <c r="X18" s="14">
        <v>0.69799999999999995</v>
      </c>
      <c r="Y18" s="1" t="s">
        <v>98</v>
      </c>
      <c r="Z18" s="13" t="s">
        <v>98</v>
      </c>
      <c r="AA18" s="13" t="s">
        <v>98</v>
      </c>
      <c r="AB18" s="1" t="s">
        <v>98</v>
      </c>
      <c r="AC18" s="14" t="s">
        <v>98</v>
      </c>
      <c r="AD18" s="1" t="s">
        <v>98</v>
      </c>
      <c r="AE18" s="1" t="s">
        <v>98</v>
      </c>
      <c r="AF18" s="14" t="s">
        <v>98</v>
      </c>
      <c r="AG18" s="1" t="s">
        <v>98</v>
      </c>
      <c r="AH18" s="2" t="s">
        <v>98</v>
      </c>
      <c r="AI18" s="1">
        <v>22.8</v>
      </c>
      <c r="AJ18" s="1" t="s">
        <v>98</v>
      </c>
      <c r="AK18" s="1">
        <v>31.4</v>
      </c>
      <c r="AL18" s="1" t="s">
        <v>98</v>
      </c>
      <c r="AM18" s="4">
        <v>4580</v>
      </c>
      <c r="AN18" s="4">
        <v>456</v>
      </c>
      <c r="AO18" s="4">
        <v>382</v>
      </c>
      <c r="AP18" s="3">
        <v>9.09</v>
      </c>
      <c r="AQ18" s="1">
        <v>2940</v>
      </c>
      <c r="AR18" s="1">
        <v>375</v>
      </c>
      <c r="AS18" s="1">
        <v>327</v>
      </c>
      <c r="AT18" s="3">
        <v>7.29</v>
      </c>
      <c r="AU18" s="1" t="s">
        <v>98</v>
      </c>
      <c r="AV18" s="1" t="s">
        <v>98</v>
      </c>
      <c r="AW18" s="1" t="s">
        <v>98</v>
      </c>
      <c r="AX18" s="1">
        <v>5690</v>
      </c>
      <c r="AY18" s="1" t="s">
        <v>98</v>
      </c>
      <c r="AZ18" s="1">
        <v>562</v>
      </c>
      <c r="BA18" s="1" t="s">
        <v>98</v>
      </c>
      <c r="BB18" s="1" t="s">
        <v>98</v>
      </c>
      <c r="BC18" s="1" t="s">
        <v>98</v>
      </c>
      <c r="BD18" s="1" t="s">
        <v>98</v>
      </c>
      <c r="BE18" s="1" t="s">
        <v>98</v>
      </c>
      <c r="BF18" s="1" t="s">
        <v>98</v>
      </c>
      <c r="BG18" s="3" t="s">
        <v>98</v>
      </c>
      <c r="BH18" s="14" t="s">
        <v>98</v>
      </c>
      <c r="BI18" s="1" t="s">
        <v>98</v>
      </c>
      <c r="BJ18" s="4" t="s">
        <v>98</v>
      </c>
      <c r="BK18" s="4" t="s">
        <v>98</v>
      </c>
      <c r="BL18" s="4" t="s">
        <v>98</v>
      </c>
      <c r="BM18" s="4" t="s">
        <v>98</v>
      </c>
      <c r="BN18" s="4" t="s">
        <v>98</v>
      </c>
      <c r="BO18" s="4" t="s">
        <v>98</v>
      </c>
      <c r="BP18" s="4" t="s">
        <v>98</v>
      </c>
      <c r="BQ18" s="4" t="s">
        <v>98</v>
      </c>
      <c r="BR18" s="4" t="s">
        <v>98</v>
      </c>
      <c r="BS18" s="4" t="s">
        <v>98</v>
      </c>
      <c r="BT18" s="4" t="s">
        <v>98</v>
      </c>
      <c r="BU18" s="4" t="s">
        <v>98</v>
      </c>
      <c r="BV18" s="4" t="s">
        <v>98</v>
      </c>
      <c r="BW18" s="35" t="s">
        <v>98</v>
      </c>
      <c r="BX18" s="35" t="s">
        <v>98</v>
      </c>
      <c r="BY18" s="1" t="s">
        <v>98</v>
      </c>
      <c r="BZ18" s="1" t="s">
        <v>98</v>
      </c>
      <c r="CA18" s="1" t="s">
        <v>98</v>
      </c>
      <c r="CB18" s="1" t="s">
        <v>98</v>
      </c>
      <c r="CC18" s="1" t="s">
        <v>98</v>
      </c>
      <c r="CD18" s="1" t="s">
        <v>98</v>
      </c>
      <c r="CE18" s="1" t="s">
        <v>98</v>
      </c>
      <c r="CF18" s="1" t="s">
        <v>98</v>
      </c>
      <c r="CG18" s="4">
        <f>Beams!$B$11/F18</f>
        <v>202.88808664259929</v>
      </c>
      <c r="CH18" s="4">
        <f>Beams!$B$9/AO18</f>
        <v>29.424083769633508</v>
      </c>
      <c r="CI18" s="4">
        <f>Beams!$C$9/AS18</f>
        <v>34.37308868501529</v>
      </c>
      <c r="CJ18" s="4">
        <f>Beams!$B$8/((N18-2*X18)*X18*2)</f>
        <v>484.91784697856497</v>
      </c>
      <c r="CK18" s="4">
        <f>Beams!$C$8/((J18-2*X18)*X18*2)</f>
        <v>392.68318041514306</v>
      </c>
      <c r="CM18" s="4">
        <f xml:space="preserve"> Beams!$B$12 / ( 2 * X18 * (N18 - X18) * (J18 - X18) )</f>
        <v>21.94864706514748</v>
      </c>
      <c r="CO18" s="4">
        <f t="shared" si="0"/>
        <v>882.04433658332539</v>
      </c>
      <c r="CP18" s="4">
        <f t="shared" si="1"/>
        <v>731.55074826466625</v>
      </c>
      <c r="CQ18" s="3">
        <f>MIN(Beams!$B$21:$B$22)/MAX(CM18:CP18)-1</f>
        <v>21.674597149471783</v>
      </c>
    </row>
    <row r="19" spans="1:95" x14ac:dyDescent="0.55000000000000004">
      <c r="A19" s="1" t="s">
        <v>1014</v>
      </c>
      <c r="B19" s="1" t="s">
        <v>1054</v>
      </c>
      <c r="C19" s="1" t="s">
        <v>1055</v>
      </c>
      <c r="D19" s="1" t="s">
        <v>98</v>
      </c>
      <c r="E19" s="3">
        <v>169.91</v>
      </c>
      <c r="F19" s="2">
        <v>46.6</v>
      </c>
      <c r="G19" s="3" t="s">
        <v>98</v>
      </c>
      <c r="H19" s="11" t="s">
        <v>98</v>
      </c>
      <c r="I19" s="2">
        <v>24</v>
      </c>
      <c r="J19" s="1">
        <v>22.3</v>
      </c>
      <c r="K19" s="1" t="s">
        <v>98</v>
      </c>
      <c r="L19" s="1" t="s">
        <v>98</v>
      </c>
      <c r="M19" s="11" t="s">
        <v>98</v>
      </c>
      <c r="N19" s="2">
        <v>18</v>
      </c>
      <c r="O19" s="3" t="s">
        <v>1056</v>
      </c>
      <c r="P19" s="1" t="s">
        <v>98</v>
      </c>
      <c r="Q19" s="1" t="s">
        <v>98</v>
      </c>
      <c r="R19" s="11" t="s">
        <v>98</v>
      </c>
      <c r="S19" s="13" t="s">
        <v>98</v>
      </c>
      <c r="T19" s="1" t="s">
        <v>98</v>
      </c>
      <c r="U19" s="13" t="s">
        <v>98</v>
      </c>
      <c r="V19" s="14" t="s">
        <v>98</v>
      </c>
      <c r="W19" s="14">
        <v>0.625</v>
      </c>
      <c r="X19" s="14">
        <v>0.58099999999999996</v>
      </c>
      <c r="Y19" s="1" t="s">
        <v>98</v>
      </c>
      <c r="Z19" s="13" t="s">
        <v>98</v>
      </c>
      <c r="AA19" s="13" t="s">
        <v>98</v>
      </c>
      <c r="AB19" s="1" t="s">
        <v>98</v>
      </c>
      <c r="AC19" s="14" t="s">
        <v>98</v>
      </c>
      <c r="AD19" s="1" t="s">
        <v>98</v>
      </c>
      <c r="AE19" s="1" t="s">
        <v>98</v>
      </c>
      <c r="AF19" s="14" t="s">
        <v>98</v>
      </c>
      <c r="AG19" s="1" t="s">
        <v>98</v>
      </c>
      <c r="AH19" s="2" t="s">
        <v>98</v>
      </c>
      <c r="AI19" s="2">
        <v>28</v>
      </c>
      <c r="AJ19" s="1" t="s">
        <v>98</v>
      </c>
      <c r="AK19" s="1">
        <v>38.299999999999997</v>
      </c>
      <c r="AL19" s="1" t="s">
        <v>98</v>
      </c>
      <c r="AM19" s="4">
        <v>3900</v>
      </c>
      <c r="AN19" s="4">
        <v>386</v>
      </c>
      <c r="AO19" s="4">
        <v>325</v>
      </c>
      <c r="AP19" s="3">
        <v>9.15</v>
      </c>
      <c r="AQ19" s="1">
        <v>2510</v>
      </c>
      <c r="AR19" s="1">
        <v>318</v>
      </c>
      <c r="AS19" s="1">
        <v>279</v>
      </c>
      <c r="AT19" s="3">
        <v>7.34</v>
      </c>
      <c r="AU19" s="1" t="s">
        <v>98</v>
      </c>
      <c r="AV19" s="1" t="s">
        <v>98</v>
      </c>
      <c r="AW19" s="1" t="s">
        <v>98</v>
      </c>
      <c r="AX19" s="1">
        <v>4810</v>
      </c>
      <c r="AY19" s="1" t="s">
        <v>98</v>
      </c>
      <c r="AZ19" s="1">
        <v>473</v>
      </c>
      <c r="BA19" s="1" t="s">
        <v>98</v>
      </c>
      <c r="BB19" s="1" t="s">
        <v>98</v>
      </c>
      <c r="BC19" s="1" t="s">
        <v>98</v>
      </c>
      <c r="BD19" s="1" t="s">
        <v>98</v>
      </c>
      <c r="BE19" s="1" t="s">
        <v>98</v>
      </c>
      <c r="BF19" s="1" t="s">
        <v>98</v>
      </c>
      <c r="BG19" s="3" t="s">
        <v>98</v>
      </c>
      <c r="BH19" s="14" t="s">
        <v>98</v>
      </c>
      <c r="BI19" s="1" t="s">
        <v>98</v>
      </c>
      <c r="BJ19" s="4" t="s">
        <v>98</v>
      </c>
      <c r="BK19" s="4" t="s">
        <v>98</v>
      </c>
      <c r="BL19" s="4" t="s">
        <v>98</v>
      </c>
      <c r="BM19" s="4" t="s">
        <v>98</v>
      </c>
      <c r="BN19" s="4" t="s">
        <v>98</v>
      </c>
      <c r="BO19" s="4" t="s">
        <v>98</v>
      </c>
      <c r="BP19" s="4" t="s">
        <v>98</v>
      </c>
      <c r="BQ19" s="4" t="s">
        <v>98</v>
      </c>
      <c r="BR19" s="4" t="s">
        <v>98</v>
      </c>
      <c r="BS19" s="4" t="s">
        <v>98</v>
      </c>
      <c r="BT19" s="4" t="s">
        <v>98</v>
      </c>
      <c r="BU19" s="4" t="s">
        <v>98</v>
      </c>
      <c r="BV19" s="4" t="s">
        <v>98</v>
      </c>
      <c r="BW19" s="35" t="s">
        <v>98</v>
      </c>
      <c r="BX19" s="35" t="s">
        <v>98</v>
      </c>
      <c r="BY19" s="1" t="s">
        <v>98</v>
      </c>
      <c r="BZ19" s="1" t="s">
        <v>98</v>
      </c>
      <c r="CA19" s="1" t="s">
        <v>98</v>
      </c>
      <c r="CB19" s="1" t="s">
        <v>98</v>
      </c>
      <c r="CC19" s="1" t="s">
        <v>98</v>
      </c>
      <c r="CD19" s="1" t="s">
        <v>98</v>
      </c>
      <c r="CE19" s="1" t="s">
        <v>98</v>
      </c>
      <c r="CF19" s="1" t="s">
        <v>98</v>
      </c>
      <c r="CG19" s="4">
        <f>Beams!$B$11/F19</f>
        <v>241.2017167381974</v>
      </c>
      <c r="CH19" s="4">
        <f>Beams!$B$9/AO19</f>
        <v>34.584615384615383</v>
      </c>
      <c r="CI19" s="4">
        <f>Beams!$C$9/AS19</f>
        <v>40.286738351254478</v>
      </c>
      <c r="CJ19" s="4">
        <f>Beams!$B$8/((N19-2*X19)*X19*2)</f>
        <v>574.47307428345732</v>
      </c>
      <c r="CK19" s="4">
        <f>Beams!$C$8/((J19-2*X19)*X19*2)</f>
        <v>457.61082528076702</v>
      </c>
      <c r="CM19" s="4">
        <f xml:space="preserve"> Beams!$B$12 / ( 2 * X19 * (N19 - X19) * (J19 - X19) )</f>
        <v>25.568022434615393</v>
      </c>
      <c r="CO19" s="4">
        <f t="shared" si="0"/>
        <v>1044.9503798853875</v>
      </c>
      <c r="CP19" s="4">
        <f t="shared" si="1"/>
        <v>854.4509110738835</v>
      </c>
      <c r="CQ19" s="3">
        <f>MIN(Beams!$B$21:$B$22)/MAX(CM19:CP19)-1</f>
        <v>18.139664796517557</v>
      </c>
    </row>
    <row r="20" spans="1:95" x14ac:dyDescent="0.55000000000000004">
      <c r="A20" s="1" t="s">
        <v>1014</v>
      </c>
      <c r="B20" s="1" t="s">
        <v>1057</v>
      </c>
      <c r="C20" s="1" t="s">
        <v>1058</v>
      </c>
      <c r="D20" s="1" t="s">
        <v>98</v>
      </c>
      <c r="E20" s="3">
        <v>137.32</v>
      </c>
      <c r="F20" s="2">
        <v>37.6</v>
      </c>
      <c r="G20" s="3" t="s">
        <v>98</v>
      </c>
      <c r="H20" s="11" t="s">
        <v>98</v>
      </c>
      <c r="I20" s="2">
        <v>24</v>
      </c>
      <c r="J20" s="1">
        <v>22.6</v>
      </c>
      <c r="K20" s="1" t="s">
        <v>98</v>
      </c>
      <c r="L20" s="1" t="s">
        <v>98</v>
      </c>
      <c r="M20" s="11" t="s">
        <v>98</v>
      </c>
      <c r="N20" s="2">
        <v>18</v>
      </c>
      <c r="O20" s="3" t="s">
        <v>1059</v>
      </c>
      <c r="P20" s="1" t="s">
        <v>98</v>
      </c>
      <c r="Q20" s="1" t="s">
        <v>98</v>
      </c>
      <c r="R20" s="11" t="s">
        <v>98</v>
      </c>
      <c r="S20" s="13" t="s">
        <v>98</v>
      </c>
      <c r="T20" s="1" t="s">
        <v>98</v>
      </c>
      <c r="U20" s="13" t="s">
        <v>98</v>
      </c>
      <c r="V20" s="14" t="s">
        <v>98</v>
      </c>
      <c r="W20" s="14">
        <v>0.5</v>
      </c>
      <c r="X20" s="14">
        <v>0.46500000000000002</v>
      </c>
      <c r="Y20" s="1" t="s">
        <v>98</v>
      </c>
      <c r="Z20" s="13" t="s">
        <v>98</v>
      </c>
      <c r="AA20" s="13" t="s">
        <v>98</v>
      </c>
      <c r="AB20" s="1" t="s">
        <v>98</v>
      </c>
      <c r="AC20" s="14" t="s">
        <v>98</v>
      </c>
      <c r="AD20" s="1" t="s">
        <v>98</v>
      </c>
      <c r="AE20" s="1" t="s">
        <v>98</v>
      </c>
      <c r="AF20" s="14" t="s">
        <v>98</v>
      </c>
      <c r="AG20" s="1" t="s">
        <v>98</v>
      </c>
      <c r="AH20" s="2" t="s">
        <v>98</v>
      </c>
      <c r="AI20" s="1">
        <v>35.700000000000003</v>
      </c>
      <c r="AJ20" s="1" t="s">
        <v>98</v>
      </c>
      <c r="AK20" s="1">
        <v>48.6</v>
      </c>
      <c r="AL20" s="1" t="s">
        <v>98</v>
      </c>
      <c r="AM20" s="4">
        <v>3190</v>
      </c>
      <c r="AN20" s="4">
        <v>314</v>
      </c>
      <c r="AO20" s="4">
        <v>266</v>
      </c>
      <c r="AP20" s="3">
        <v>9.2100000000000009</v>
      </c>
      <c r="AQ20" s="1">
        <v>2060</v>
      </c>
      <c r="AR20" s="1">
        <v>258</v>
      </c>
      <c r="AS20" s="1">
        <v>229</v>
      </c>
      <c r="AT20" s="3">
        <v>7.39</v>
      </c>
      <c r="AU20" s="1" t="s">
        <v>98</v>
      </c>
      <c r="AV20" s="1" t="s">
        <v>98</v>
      </c>
      <c r="AW20" s="1" t="s">
        <v>98</v>
      </c>
      <c r="AX20" s="1">
        <v>3910</v>
      </c>
      <c r="AY20" s="1" t="s">
        <v>98</v>
      </c>
      <c r="AZ20" s="1">
        <v>383</v>
      </c>
      <c r="BA20" s="1" t="s">
        <v>98</v>
      </c>
      <c r="BB20" s="1" t="s">
        <v>98</v>
      </c>
      <c r="BC20" s="1" t="s">
        <v>98</v>
      </c>
      <c r="BD20" s="1" t="s">
        <v>98</v>
      </c>
      <c r="BE20" s="1" t="s">
        <v>98</v>
      </c>
      <c r="BF20" s="1" t="s">
        <v>98</v>
      </c>
      <c r="BG20" s="3" t="s">
        <v>98</v>
      </c>
      <c r="BH20" s="14" t="s">
        <v>98</v>
      </c>
      <c r="BI20" s="1" t="s">
        <v>98</v>
      </c>
      <c r="BJ20" s="4" t="s">
        <v>98</v>
      </c>
      <c r="BK20" s="4" t="s">
        <v>98</v>
      </c>
      <c r="BL20" s="4" t="s">
        <v>98</v>
      </c>
      <c r="BM20" s="4" t="s">
        <v>98</v>
      </c>
      <c r="BN20" s="4" t="s">
        <v>98</v>
      </c>
      <c r="BO20" s="4" t="s">
        <v>98</v>
      </c>
      <c r="BP20" s="4" t="s">
        <v>98</v>
      </c>
      <c r="BQ20" s="4" t="s">
        <v>98</v>
      </c>
      <c r="BR20" s="4" t="s">
        <v>98</v>
      </c>
      <c r="BS20" s="4" t="s">
        <v>98</v>
      </c>
      <c r="BT20" s="4" t="s">
        <v>98</v>
      </c>
      <c r="BU20" s="4" t="s">
        <v>98</v>
      </c>
      <c r="BV20" s="4" t="s">
        <v>98</v>
      </c>
      <c r="BW20" s="35" t="s">
        <v>98</v>
      </c>
      <c r="BX20" s="35" t="s">
        <v>98</v>
      </c>
      <c r="BY20" s="1" t="s">
        <v>98</v>
      </c>
      <c r="BZ20" s="1" t="s">
        <v>98</v>
      </c>
      <c r="CA20" s="1" t="s">
        <v>98</v>
      </c>
      <c r="CB20" s="1" t="s">
        <v>98</v>
      </c>
      <c r="CC20" s="1" t="s">
        <v>98</v>
      </c>
      <c r="CD20" s="1" t="s">
        <v>98</v>
      </c>
      <c r="CE20" s="1" t="s">
        <v>98</v>
      </c>
      <c r="CF20" s="1" t="s">
        <v>98</v>
      </c>
      <c r="CG20" s="4">
        <f>Beams!$B$11/F20</f>
        <v>298.93617021276594</v>
      </c>
      <c r="CH20" s="4">
        <f>Beams!$B$9/AO20</f>
        <v>42.255639097744364</v>
      </c>
      <c r="CI20" s="4">
        <f>Beams!$C$9/AS20</f>
        <v>49.082969432314414</v>
      </c>
      <c r="CJ20" s="4">
        <f>Beams!$B$8/((N20-2*X20)*X20*2)</f>
        <v>708.02703605016654</v>
      </c>
      <c r="CK20" s="4">
        <f>Beams!$C$8/((J20-2*X20)*X20*2)</f>
        <v>557.7305724677592</v>
      </c>
      <c r="CM20" s="4">
        <f xml:space="preserve"> Beams!$B$12 / ( 2 * X20 * (N20 - X20) * (J20 - X20) )</f>
        <v>31.138527115960962</v>
      </c>
      <c r="CO20" s="4">
        <f t="shared" si="0"/>
        <v>1288.0722331723352</v>
      </c>
      <c r="CP20" s="4">
        <f t="shared" si="1"/>
        <v>1043.2705310374956</v>
      </c>
      <c r="CQ20" s="3">
        <f>MIN(Beams!$B$21:$B$22)/MAX(CM20:CP20)-1</f>
        <v>14.527079526233477</v>
      </c>
    </row>
    <row r="21" spans="1:95" x14ac:dyDescent="0.55000000000000004">
      <c r="A21" s="1" t="s">
        <v>1014</v>
      </c>
      <c r="B21" s="1" t="s">
        <v>1060</v>
      </c>
      <c r="C21" s="1" t="s">
        <v>1061</v>
      </c>
      <c r="D21" s="1" t="s">
        <v>98</v>
      </c>
      <c r="E21" s="3">
        <v>104.04</v>
      </c>
      <c r="F21" s="2">
        <v>28.5</v>
      </c>
      <c r="G21" s="3" t="s">
        <v>98</v>
      </c>
      <c r="H21" s="11" t="s">
        <v>98</v>
      </c>
      <c r="I21" s="2">
        <v>24</v>
      </c>
      <c r="J21" s="2">
        <v>23</v>
      </c>
      <c r="K21" s="1" t="s">
        <v>98</v>
      </c>
      <c r="L21" s="1" t="s">
        <v>98</v>
      </c>
      <c r="M21" s="11" t="s">
        <v>98</v>
      </c>
      <c r="N21" s="2">
        <v>18</v>
      </c>
      <c r="O21" s="3" t="s">
        <v>1062</v>
      </c>
      <c r="P21" s="1" t="s">
        <v>98</v>
      </c>
      <c r="Q21" s="1" t="s">
        <v>98</v>
      </c>
      <c r="R21" s="11" t="s">
        <v>98</v>
      </c>
      <c r="S21" s="13" t="s">
        <v>98</v>
      </c>
      <c r="T21" s="1" t="s">
        <v>98</v>
      </c>
      <c r="U21" s="13" t="s">
        <v>98</v>
      </c>
      <c r="V21" s="14" t="s">
        <v>98</v>
      </c>
      <c r="W21" s="14">
        <v>0.375</v>
      </c>
      <c r="X21" s="14">
        <v>0.34899999999999998</v>
      </c>
      <c r="Y21" s="1" t="s">
        <v>98</v>
      </c>
      <c r="Z21" s="13" t="s">
        <v>98</v>
      </c>
      <c r="AA21" s="13" t="s">
        <v>98</v>
      </c>
      <c r="AB21" s="1" t="s">
        <v>98</v>
      </c>
      <c r="AC21" s="14" t="s">
        <v>98</v>
      </c>
      <c r="AD21" s="1" t="s">
        <v>98</v>
      </c>
      <c r="AE21" s="1" t="s">
        <v>98</v>
      </c>
      <c r="AF21" s="14" t="s">
        <v>98</v>
      </c>
      <c r="AG21" s="1" t="s">
        <v>98</v>
      </c>
      <c r="AH21" s="2" t="s">
        <v>98</v>
      </c>
      <c r="AI21" s="1">
        <v>48.6</v>
      </c>
      <c r="AJ21" s="1" t="s">
        <v>98</v>
      </c>
      <c r="AK21" s="1">
        <v>65.8</v>
      </c>
      <c r="AL21" s="1" t="s">
        <v>98</v>
      </c>
      <c r="AM21" s="4">
        <v>2450</v>
      </c>
      <c r="AN21" s="4">
        <v>240</v>
      </c>
      <c r="AO21" s="4">
        <v>204</v>
      </c>
      <c r="AP21" s="3">
        <v>9.27</v>
      </c>
      <c r="AQ21" s="1">
        <v>1580</v>
      </c>
      <c r="AR21" s="1">
        <v>197</v>
      </c>
      <c r="AS21" s="1">
        <v>176</v>
      </c>
      <c r="AT21" s="3">
        <v>7.45</v>
      </c>
      <c r="AU21" s="1" t="s">
        <v>98</v>
      </c>
      <c r="AV21" s="1" t="s">
        <v>98</v>
      </c>
      <c r="AW21" s="1" t="s">
        <v>98</v>
      </c>
      <c r="AX21" s="1">
        <v>2970</v>
      </c>
      <c r="AY21" s="1" t="s">
        <v>98</v>
      </c>
      <c r="AZ21" s="1">
        <v>291</v>
      </c>
      <c r="BA21" s="1" t="s">
        <v>98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98</v>
      </c>
      <c r="BG21" s="3" t="s">
        <v>98</v>
      </c>
      <c r="BH21" s="14" t="s">
        <v>98</v>
      </c>
      <c r="BI21" s="1" t="s">
        <v>98</v>
      </c>
      <c r="BJ21" s="4" t="s">
        <v>98</v>
      </c>
      <c r="BK21" s="4" t="s">
        <v>98</v>
      </c>
      <c r="BL21" s="4" t="s">
        <v>98</v>
      </c>
      <c r="BM21" s="4" t="s">
        <v>98</v>
      </c>
      <c r="BN21" s="4" t="s">
        <v>98</v>
      </c>
      <c r="BO21" s="4" t="s">
        <v>98</v>
      </c>
      <c r="BP21" s="4" t="s">
        <v>98</v>
      </c>
      <c r="BQ21" s="4" t="s">
        <v>98</v>
      </c>
      <c r="BR21" s="4" t="s">
        <v>98</v>
      </c>
      <c r="BS21" s="4" t="s">
        <v>98</v>
      </c>
      <c r="BT21" s="4" t="s">
        <v>98</v>
      </c>
      <c r="BU21" s="4" t="s">
        <v>98</v>
      </c>
      <c r="BV21" s="4" t="s">
        <v>98</v>
      </c>
      <c r="BW21" s="35" t="s">
        <v>98</v>
      </c>
      <c r="BX21" s="35" t="s">
        <v>98</v>
      </c>
      <c r="BY21" s="1" t="s">
        <v>98</v>
      </c>
      <c r="BZ21" s="1" t="s">
        <v>98</v>
      </c>
      <c r="CA21" s="1" t="s">
        <v>98</v>
      </c>
      <c r="CB21" s="1" t="s">
        <v>98</v>
      </c>
      <c r="CC21" s="1" t="s">
        <v>98</v>
      </c>
      <c r="CD21" s="1" t="s">
        <v>98</v>
      </c>
      <c r="CE21" s="1" t="s">
        <v>98</v>
      </c>
      <c r="CF21" s="1" t="s">
        <v>98</v>
      </c>
      <c r="CG21" s="4">
        <f>Beams!$B$11/F21</f>
        <v>394.38596491228071</v>
      </c>
      <c r="CH21" s="4">
        <f>Beams!$B$9/AO21</f>
        <v>55.098039215686278</v>
      </c>
      <c r="CI21" s="4">
        <f>Beams!$C$9/AS21</f>
        <v>63.863636363636367</v>
      </c>
      <c r="CJ21" s="4">
        <f>Beams!$B$8/((N21-2*X21)*X21*2)</f>
        <v>930.71043015051362</v>
      </c>
      <c r="CK21" s="4">
        <f>Beams!$C$8/((J21-2*X21)*X21*2)</f>
        <v>722.04967547592969</v>
      </c>
      <c r="CM21" s="4">
        <f xml:space="preserve"> Beams!$B$12 / ( 2 * X21 * (N21 - X21) * (J21 - X21) )</f>
        <v>40.27672906467091</v>
      </c>
      <c r="CO21" s="4">
        <f t="shared" si="0"/>
        <v>1693.2389551045669</v>
      </c>
      <c r="CP21" s="4">
        <f t="shared" si="1"/>
        <v>1353.6837319977769</v>
      </c>
      <c r="CQ21" s="3">
        <f>MIN(Beams!$B$21:$B$22)/MAX(CM21:CP21)-1</f>
        <v>10.811681948201391</v>
      </c>
    </row>
    <row r="22" spans="1:95" x14ac:dyDescent="0.55000000000000004">
      <c r="A22" s="1" t="s">
        <v>1014</v>
      </c>
      <c r="B22" s="1" t="s">
        <v>1063</v>
      </c>
      <c r="C22" s="1" t="s">
        <v>1064</v>
      </c>
      <c r="D22" s="1" t="s">
        <v>98</v>
      </c>
      <c r="E22" s="3">
        <v>87.14</v>
      </c>
      <c r="F22" s="2">
        <v>23.9</v>
      </c>
      <c r="G22" s="3" t="s">
        <v>98</v>
      </c>
      <c r="H22" s="11" t="s">
        <v>98</v>
      </c>
      <c r="I22" s="2">
        <v>24</v>
      </c>
      <c r="J22" s="1">
        <v>23.1</v>
      </c>
      <c r="K22" s="1" t="s">
        <v>98</v>
      </c>
      <c r="L22" s="1" t="s">
        <v>98</v>
      </c>
      <c r="M22" s="11" t="s">
        <v>98</v>
      </c>
      <c r="N22" s="2">
        <v>18</v>
      </c>
      <c r="O22" s="3" t="s">
        <v>1065</v>
      </c>
      <c r="P22" s="1" t="s">
        <v>98</v>
      </c>
      <c r="Q22" s="1" t="s">
        <v>98</v>
      </c>
      <c r="R22" s="11" t="s">
        <v>98</v>
      </c>
      <c r="S22" s="13" t="s">
        <v>98</v>
      </c>
      <c r="T22" s="1" t="s">
        <v>98</v>
      </c>
      <c r="U22" s="13" t="s">
        <v>98</v>
      </c>
      <c r="V22" s="14" t="s">
        <v>98</v>
      </c>
      <c r="W22" s="15">
        <v>0.3125</v>
      </c>
      <c r="X22" s="14">
        <v>0.29099999999999998</v>
      </c>
      <c r="Y22" s="1" t="s">
        <v>98</v>
      </c>
      <c r="Z22" s="13" t="s">
        <v>98</v>
      </c>
      <c r="AA22" s="13" t="s">
        <v>98</v>
      </c>
      <c r="AB22" s="1" t="s">
        <v>98</v>
      </c>
      <c r="AC22" s="14" t="s">
        <v>98</v>
      </c>
      <c r="AD22" s="1" t="s">
        <v>98</v>
      </c>
      <c r="AE22" s="1" t="s">
        <v>98</v>
      </c>
      <c r="AF22" s="14" t="s">
        <v>98</v>
      </c>
      <c r="AG22" s="1" t="s">
        <v>98</v>
      </c>
      <c r="AH22" s="2" t="s">
        <v>98</v>
      </c>
      <c r="AI22" s="1">
        <v>58.9</v>
      </c>
      <c r="AJ22" s="1" t="s">
        <v>98</v>
      </c>
      <c r="AK22" s="1">
        <v>79.5</v>
      </c>
      <c r="AL22" s="1" t="s">
        <v>98</v>
      </c>
      <c r="AM22" s="4">
        <v>2060</v>
      </c>
      <c r="AN22" s="4">
        <v>201</v>
      </c>
      <c r="AO22" s="4">
        <v>172</v>
      </c>
      <c r="AP22" s="3">
        <v>9.3000000000000007</v>
      </c>
      <c r="AQ22" s="1">
        <v>1330</v>
      </c>
      <c r="AR22" s="1">
        <v>166</v>
      </c>
      <c r="AS22" s="1">
        <v>148</v>
      </c>
      <c r="AT22" s="3">
        <v>7.47</v>
      </c>
      <c r="AU22" s="1" t="s">
        <v>98</v>
      </c>
      <c r="AV22" s="1" t="s">
        <v>98</v>
      </c>
      <c r="AW22" s="1" t="s">
        <v>98</v>
      </c>
      <c r="AX22" s="1">
        <v>2500</v>
      </c>
      <c r="AY22" s="1" t="s">
        <v>98</v>
      </c>
      <c r="AZ22" s="1">
        <v>244</v>
      </c>
      <c r="BA22" s="1" t="s">
        <v>98</v>
      </c>
      <c r="BB22" s="1" t="s">
        <v>98</v>
      </c>
      <c r="BC22" s="1" t="s">
        <v>98</v>
      </c>
      <c r="BD22" s="1" t="s">
        <v>98</v>
      </c>
      <c r="BE22" s="1" t="s">
        <v>98</v>
      </c>
      <c r="BF22" s="1" t="s">
        <v>98</v>
      </c>
      <c r="BG22" s="3" t="s">
        <v>98</v>
      </c>
      <c r="BH22" s="14" t="s">
        <v>98</v>
      </c>
      <c r="BI22" s="1" t="s">
        <v>98</v>
      </c>
      <c r="BJ22" s="4" t="s">
        <v>98</v>
      </c>
      <c r="BK22" s="4" t="s">
        <v>98</v>
      </c>
      <c r="BL22" s="4" t="s">
        <v>98</v>
      </c>
      <c r="BM22" s="4" t="s">
        <v>98</v>
      </c>
      <c r="BN22" s="4" t="s">
        <v>98</v>
      </c>
      <c r="BO22" s="4" t="s">
        <v>98</v>
      </c>
      <c r="BP22" s="4" t="s">
        <v>98</v>
      </c>
      <c r="BQ22" s="4" t="s">
        <v>98</v>
      </c>
      <c r="BR22" s="4" t="s">
        <v>98</v>
      </c>
      <c r="BS22" s="4" t="s">
        <v>98</v>
      </c>
      <c r="BT22" s="4" t="s">
        <v>98</v>
      </c>
      <c r="BU22" s="4" t="s">
        <v>98</v>
      </c>
      <c r="BV22" s="4" t="s">
        <v>98</v>
      </c>
      <c r="BW22" s="35" t="s">
        <v>98</v>
      </c>
      <c r="BX22" s="35" t="s">
        <v>98</v>
      </c>
      <c r="BY22" s="1" t="s">
        <v>98</v>
      </c>
      <c r="BZ22" s="1" t="s">
        <v>98</v>
      </c>
      <c r="CA22" s="1" t="s">
        <v>98</v>
      </c>
      <c r="CB22" s="1" t="s">
        <v>98</v>
      </c>
      <c r="CC22" s="1" t="s">
        <v>98</v>
      </c>
      <c r="CD22" s="1" t="s">
        <v>98</v>
      </c>
      <c r="CE22" s="1" t="s">
        <v>98</v>
      </c>
      <c r="CF22" s="1" t="s">
        <v>98</v>
      </c>
      <c r="CG22" s="4">
        <f>Beams!$B$11/F22</f>
        <v>470.29288702928875</v>
      </c>
      <c r="CH22" s="4">
        <f>Beams!$B$9/AO22</f>
        <v>65.348837209302332</v>
      </c>
      <c r="CI22" s="4">
        <f>Beams!$C$9/AS22</f>
        <v>75.945945945945951</v>
      </c>
      <c r="CJ22" s="4">
        <f>Beams!$B$8/((N22-2*X22)*X22*2)</f>
        <v>1108.7791237014758</v>
      </c>
      <c r="CK22" s="4">
        <f>Beams!$C$8/((J22-2*X22)*X22*2)</f>
        <v>857.65675355858878</v>
      </c>
      <c r="CM22" s="4">
        <f xml:space="preserve"> Beams!$B$12 / ( 2 * X22 * (N22 - X22) * (J22 - X22) )</f>
        <v>47.812675150444242</v>
      </c>
      <c r="CO22" s="4">
        <f t="shared" si="0"/>
        <v>2017.1938601694962</v>
      </c>
      <c r="CP22" s="4">
        <f t="shared" si="1"/>
        <v>1608.6090124112973</v>
      </c>
      <c r="CQ22" s="3">
        <f>MIN(Beams!$B$21:$B$22)/MAX(CM22:CP22)-1</f>
        <v>8.9147634716276034</v>
      </c>
    </row>
    <row r="23" spans="1:95" x14ac:dyDescent="0.55000000000000004">
      <c r="A23" s="1" t="s">
        <v>1014</v>
      </c>
      <c r="B23" s="1" t="s">
        <v>1066</v>
      </c>
      <c r="C23" s="1" t="s">
        <v>1067</v>
      </c>
      <c r="D23" s="1" t="s">
        <v>98</v>
      </c>
      <c r="E23" s="3">
        <v>191.58</v>
      </c>
      <c r="F23" s="2">
        <v>52.6</v>
      </c>
      <c r="G23" s="3" t="s">
        <v>98</v>
      </c>
      <c r="H23" s="11" t="s">
        <v>98</v>
      </c>
      <c r="I23" s="2">
        <v>24</v>
      </c>
      <c r="J23" s="1">
        <v>21.9</v>
      </c>
      <c r="K23" s="1" t="s">
        <v>98</v>
      </c>
      <c r="L23" s="1" t="s">
        <v>98</v>
      </c>
      <c r="M23" s="11" t="s">
        <v>98</v>
      </c>
      <c r="N23" s="2">
        <v>16</v>
      </c>
      <c r="O23" s="3" t="s">
        <v>1068</v>
      </c>
      <c r="P23" s="1" t="s">
        <v>98</v>
      </c>
      <c r="Q23" s="1" t="s">
        <v>98</v>
      </c>
      <c r="R23" s="11" t="s">
        <v>98</v>
      </c>
      <c r="S23" s="13" t="s">
        <v>98</v>
      </c>
      <c r="T23" s="1" t="s">
        <v>98</v>
      </c>
      <c r="U23" s="13" t="s">
        <v>98</v>
      </c>
      <c r="V23" s="14" t="s">
        <v>98</v>
      </c>
      <c r="W23" s="14">
        <v>0.75</v>
      </c>
      <c r="X23" s="14">
        <v>0.69799999999999995</v>
      </c>
      <c r="Y23" s="1" t="s">
        <v>98</v>
      </c>
      <c r="Z23" s="13" t="s">
        <v>98</v>
      </c>
      <c r="AA23" s="13" t="s">
        <v>98</v>
      </c>
      <c r="AB23" s="1" t="s">
        <v>98</v>
      </c>
      <c r="AC23" s="14" t="s">
        <v>98</v>
      </c>
      <c r="AD23" s="1" t="s">
        <v>98</v>
      </c>
      <c r="AE23" s="1" t="s">
        <v>98</v>
      </c>
      <c r="AF23" s="14" t="s">
        <v>98</v>
      </c>
      <c r="AG23" s="1" t="s">
        <v>98</v>
      </c>
      <c r="AH23" s="2" t="s">
        <v>98</v>
      </c>
      <c r="AI23" s="1">
        <v>19.899999999999999</v>
      </c>
      <c r="AJ23" s="1" t="s">
        <v>98</v>
      </c>
      <c r="AK23" s="1">
        <v>31.4</v>
      </c>
      <c r="AL23" s="1" t="s">
        <v>98</v>
      </c>
      <c r="AM23" s="4">
        <v>4200</v>
      </c>
      <c r="AN23" s="4">
        <v>424</v>
      </c>
      <c r="AO23" s="4">
        <v>350</v>
      </c>
      <c r="AP23" s="3">
        <v>8.93</v>
      </c>
      <c r="AQ23" s="1">
        <v>2250</v>
      </c>
      <c r="AR23" s="1">
        <v>321</v>
      </c>
      <c r="AS23" s="1">
        <v>281</v>
      </c>
      <c r="AT23" s="3">
        <v>6.53</v>
      </c>
      <c r="AU23" s="1" t="s">
        <v>98</v>
      </c>
      <c r="AV23" s="1" t="s">
        <v>98</v>
      </c>
      <c r="AW23" s="1" t="s">
        <v>98</v>
      </c>
      <c r="AX23" s="1">
        <v>4680</v>
      </c>
      <c r="AY23" s="1" t="s">
        <v>98</v>
      </c>
      <c r="AZ23" s="1">
        <v>496</v>
      </c>
      <c r="BA23" s="1" t="s">
        <v>98</v>
      </c>
      <c r="BB23" s="1" t="s">
        <v>98</v>
      </c>
      <c r="BC23" s="1" t="s">
        <v>98</v>
      </c>
      <c r="BD23" s="1" t="s">
        <v>98</v>
      </c>
      <c r="BE23" s="1" t="s">
        <v>98</v>
      </c>
      <c r="BF23" s="1" t="s">
        <v>98</v>
      </c>
      <c r="BG23" s="3" t="s">
        <v>98</v>
      </c>
      <c r="BH23" s="14" t="s">
        <v>98</v>
      </c>
      <c r="BI23" s="1" t="s">
        <v>98</v>
      </c>
      <c r="BJ23" s="4" t="s">
        <v>98</v>
      </c>
      <c r="BK23" s="4" t="s">
        <v>98</v>
      </c>
      <c r="BL23" s="4" t="s">
        <v>98</v>
      </c>
      <c r="BM23" s="4" t="s">
        <v>98</v>
      </c>
      <c r="BN23" s="4" t="s">
        <v>98</v>
      </c>
      <c r="BO23" s="4" t="s">
        <v>98</v>
      </c>
      <c r="BP23" s="4" t="s">
        <v>98</v>
      </c>
      <c r="BQ23" s="4" t="s">
        <v>98</v>
      </c>
      <c r="BR23" s="4" t="s">
        <v>98</v>
      </c>
      <c r="BS23" s="4" t="s">
        <v>98</v>
      </c>
      <c r="BT23" s="4" t="s">
        <v>98</v>
      </c>
      <c r="BU23" s="4" t="s">
        <v>98</v>
      </c>
      <c r="BV23" s="4" t="s">
        <v>98</v>
      </c>
      <c r="BW23" s="35" t="s">
        <v>98</v>
      </c>
      <c r="BX23" s="35" t="s">
        <v>98</v>
      </c>
      <c r="BY23" s="1" t="s">
        <v>98</v>
      </c>
      <c r="BZ23" s="1" t="s">
        <v>98</v>
      </c>
      <c r="CA23" s="1" t="s">
        <v>98</v>
      </c>
      <c r="CB23" s="1" t="s">
        <v>98</v>
      </c>
      <c r="CC23" s="1" t="s">
        <v>98</v>
      </c>
      <c r="CD23" s="1" t="s">
        <v>98</v>
      </c>
      <c r="CE23" s="1" t="s">
        <v>98</v>
      </c>
      <c r="CF23" s="1" t="s">
        <v>98</v>
      </c>
      <c r="CG23" s="4">
        <f>Beams!$B$11/F23</f>
        <v>213.68821292775664</v>
      </c>
      <c r="CH23" s="4">
        <f>Beams!$B$9/AO23</f>
        <v>32.114285714285714</v>
      </c>
      <c r="CI23" s="4">
        <f>Beams!$C$9/AS23</f>
        <v>40</v>
      </c>
      <c r="CJ23" s="4">
        <f>Beams!$B$8/((N23-2*X23)*X23*2)</f>
        <v>551.32675508299735</v>
      </c>
      <c r="CK23" s="4">
        <f>Beams!$C$8/((J23-2*X23)*X23*2)</f>
        <v>392.68318041514306</v>
      </c>
      <c r="CM23" s="4">
        <f xml:space="preserve"> Beams!$B$12 / ( 2 * X23 * (N23 - X23) * (J23 - X23) )</f>
        <v>24.817376259389729</v>
      </c>
      <c r="CO23" s="4">
        <f t="shared" si="0"/>
        <v>997.70453909675939</v>
      </c>
      <c r="CP23" s="4">
        <f t="shared" si="1"/>
        <v>739.00677619768169</v>
      </c>
      <c r="CQ23" s="3">
        <f>MIN(Beams!$B$21:$B$22)/MAX(CM23:CP23)-1</f>
        <v>19.046014843338664</v>
      </c>
    </row>
    <row r="24" spans="1:95" x14ac:dyDescent="0.55000000000000004">
      <c r="A24" s="1" t="s">
        <v>1014</v>
      </c>
      <c r="B24" s="1" t="s">
        <v>1069</v>
      </c>
      <c r="C24" s="1" t="s">
        <v>1070</v>
      </c>
      <c r="D24" s="1" t="s">
        <v>98</v>
      </c>
      <c r="E24" s="3">
        <v>161.4</v>
      </c>
      <c r="F24" s="2">
        <v>44.3</v>
      </c>
      <c r="G24" s="3" t="s">
        <v>98</v>
      </c>
      <c r="H24" s="11" t="s">
        <v>98</v>
      </c>
      <c r="I24" s="2">
        <v>24</v>
      </c>
      <c r="J24" s="1">
        <v>22.3</v>
      </c>
      <c r="K24" s="1" t="s">
        <v>98</v>
      </c>
      <c r="L24" s="1" t="s">
        <v>98</v>
      </c>
      <c r="M24" s="11" t="s">
        <v>98</v>
      </c>
      <c r="N24" s="2">
        <v>16</v>
      </c>
      <c r="O24" s="3" t="s">
        <v>1071</v>
      </c>
      <c r="P24" s="1" t="s">
        <v>98</v>
      </c>
      <c r="Q24" s="1" t="s">
        <v>98</v>
      </c>
      <c r="R24" s="11" t="s">
        <v>98</v>
      </c>
      <c r="S24" s="13" t="s">
        <v>98</v>
      </c>
      <c r="T24" s="1" t="s">
        <v>98</v>
      </c>
      <c r="U24" s="13" t="s">
        <v>98</v>
      </c>
      <c r="V24" s="14" t="s">
        <v>98</v>
      </c>
      <c r="W24" s="14">
        <v>0.625</v>
      </c>
      <c r="X24" s="14">
        <v>0.58099999999999996</v>
      </c>
      <c r="Y24" s="1" t="s">
        <v>98</v>
      </c>
      <c r="Z24" s="13" t="s">
        <v>98</v>
      </c>
      <c r="AA24" s="13" t="s">
        <v>98</v>
      </c>
      <c r="AB24" s="1" t="s">
        <v>98</v>
      </c>
      <c r="AC24" s="14" t="s">
        <v>98</v>
      </c>
      <c r="AD24" s="1" t="s">
        <v>98</v>
      </c>
      <c r="AE24" s="1" t="s">
        <v>98</v>
      </c>
      <c r="AF24" s="14" t="s">
        <v>98</v>
      </c>
      <c r="AG24" s="1" t="s">
        <v>98</v>
      </c>
      <c r="AH24" s="2" t="s">
        <v>98</v>
      </c>
      <c r="AI24" s="1">
        <v>24.5</v>
      </c>
      <c r="AJ24" s="1" t="s">
        <v>98</v>
      </c>
      <c r="AK24" s="1">
        <v>38.299999999999997</v>
      </c>
      <c r="AL24" s="1" t="s">
        <v>98</v>
      </c>
      <c r="AM24" s="4">
        <v>3580</v>
      </c>
      <c r="AN24" s="4">
        <v>359</v>
      </c>
      <c r="AO24" s="4">
        <v>298</v>
      </c>
      <c r="AP24" s="3">
        <v>8.99</v>
      </c>
      <c r="AQ24" s="1">
        <v>1920</v>
      </c>
      <c r="AR24" s="1">
        <v>272</v>
      </c>
      <c r="AS24" s="1">
        <v>240</v>
      </c>
      <c r="AT24" s="3">
        <v>6.59</v>
      </c>
      <c r="AU24" s="1" t="s">
        <v>98</v>
      </c>
      <c r="AV24" s="1" t="s">
        <v>98</v>
      </c>
      <c r="AW24" s="1" t="s">
        <v>98</v>
      </c>
      <c r="AX24" s="1">
        <v>3960</v>
      </c>
      <c r="AY24" s="1" t="s">
        <v>98</v>
      </c>
      <c r="AZ24" s="1">
        <v>419</v>
      </c>
      <c r="BA24" s="1" t="s">
        <v>98</v>
      </c>
      <c r="BB24" s="1" t="s">
        <v>98</v>
      </c>
      <c r="BC24" s="1" t="s">
        <v>98</v>
      </c>
      <c r="BD24" s="1" t="s">
        <v>98</v>
      </c>
      <c r="BE24" s="1" t="s">
        <v>98</v>
      </c>
      <c r="BF24" s="1" t="s">
        <v>98</v>
      </c>
      <c r="BG24" s="3" t="s">
        <v>98</v>
      </c>
      <c r="BH24" s="14" t="s">
        <v>98</v>
      </c>
      <c r="BI24" s="1" t="s">
        <v>98</v>
      </c>
      <c r="BJ24" s="4" t="s">
        <v>98</v>
      </c>
      <c r="BK24" s="4" t="s">
        <v>98</v>
      </c>
      <c r="BL24" s="4" t="s">
        <v>98</v>
      </c>
      <c r="BM24" s="4" t="s">
        <v>98</v>
      </c>
      <c r="BN24" s="4" t="s">
        <v>98</v>
      </c>
      <c r="BO24" s="4" t="s">
        <v>98</v>
      </c>
      <c r="BP24" s="4" t="s">
        <v>98</v>
      </c>
      <c r="BQ24" s="4" t="s">
        <v>98</v>
      </c>
      <c r="BR24" s="4" t="s">
        <v>98</v>
      </c>
      <c r="BS24" s="4" t="s">
        <v>98</v>
      </c>
      <c r="BT24" s="4" t="s">
        <v>98</v>
      </c>
      <c r="BU24" s="4" t="s">
        <v>98</v>
      </c>
      <c r="BV24" s="4" t="s">
        <v>98</v>
      </c>
      <c r="BW24" s="35" t="s">
        <v>98</v>
      </c>
      <c r="BX24" s="35" t="s">
        <v>98</v>
      </c>
      <c r="BY24" s="1" t="s">
        <v>98</v>
      </c>
      <c r="BZ24" s="1" t="s">
        <v>98</v>
      </c>
      <c r="CA24" s="1" t="s">
        <v>98</v>
      </c>
      <c r="CB24" s="1" t="s">
        <v>98</v>
      </c>
      <c r="CC24" s="1" t="s">
        <v>98</v>
      </c>
      <c r="CD24" s="1" t="s">
        <v>98</v>
      </c>
      <c r="CE24" s="1" t="s">
        <v>98</v>
      </c>
      <c r="CF24" s="1" t="s">
        <v>98</v>
      </c>
      <c r="CG24" s="4">
        <f>Beams!$B$11/F24</f>
        <v>253.72460496613996</v>
      </c>
      <c r="CH24" s="4">
        <f>Beams!$B$9/AO24</f>
        <v>37.718120805369125</v>
      </c>
      <c r="CI24" s="4">
        <f>Beams!$C$9/AS24</f>
        <v>46.833333333333336</v>
      </c>
      <c r="CJ24" s="4">
        <f>Beams!$B$8/((N24-2*X24)*X24*2)</f>
        <v>651.9057571630176</v>
      </c>
      <c r="CK24" s="4">
        <f>Beams!$C$8/((J24-2*X24)*X24*2)</f>
        <v>457.61082528076702</v>
      </c>
      <c r="CM24" s="4">
        <f xml:space="preserve"> Beams!$B$12 / ( 2 * X24 * (N24 - X24) * (J24 - X24) )</f>
        <v>28.884453128514522</v>
      </c>
      <c r="CO24" s="4">
        <f t="shared" si="0"/>
        <v>1179.7783587301324</v>
      </c>
      <c r="CP24" s="4">
        <f t="shared" si="1"/>
        <v>863.22455323255076</v>
      </c>
      <c r="CQ24" s="3">
        <f>MIN(Beams!$B$21:$B$22)/MAX(CM24:CP24)-1</f>
        <v>15.952336726643487</v>
      </c>
    </row>
    <row r="25" spans="1:95" x14ac:dyDescent="0.55000000000000004">
      <c r="A25" s="1" t="s">
        <v>1014</v>
      </c>
      <c r="B25" s="1" t="s">
        <v>1072</v>
      </c>
      <c r="C25" s="1" t="s">
        <v>1073</v>
      </c>
      <c r="D25" s="1" t="s">
        <v>98</v>
      </c>
      <c r="E25" s="3">
        <v>130.52000000000001</v>
      </c>
      <c r="F25" s="2">
        <v>35.799999999999997</v>
      </c>
      <c r="G25" s="3" t="s">
        <v>98</v>
      </c>
      <c r="H25" s="11" t="s">
        <v>98</v>
      </c>
      <c r="I25" s="2">
        <v>24</v>
      </c>
      <c r="J25" s="1">
        <v>22.6</v>
      </c>
      <c r="K25" s="1" t="s">
        <v>98</v>
      </c>
      <c r="L25" s="1" t="s">
        <v>98</v>
      </c>
      <c r="M25" s="11" t="s">
        <v>98</v>
      </c>
      <c r="N25" s="2">
        <v>16</v>
      </c>
      <c r="O25" s="3" t="s">
        <v>1074</v>
      </c>
      <c r="P25" s="1" t="s">
        <v>98</v>
      </c>
      <c r="Q25" s="1" t="s">
        <v>98</v>
      </c>
      <c r="R25" s="11" t="s">
        <v>98</v>
      </c>
      <c r="S25" s="13" t="s">
        <v>98</v>
      </c>
      <c r="T25" s="1" t="s">
        <v>98</v>
      </c>
      <c r="U25" s="13" t="s">
        <v>98</v>
      </c>
      <c r="V25" s="14" t="s">
        <v>98</v>
      </c>
      <c r="W25" s="14">
        <v>0.5</v>
      </c>
      <c r="X25" s="14">
        <v>0.46500000000000002</v>
      </c>
      <c r="Y25" s="1" t="s">
        <v>98</v>
      </c>
      <c r="Z25" s="13" t="s">
        <v>98</v>
      </c>
      <c r="AA25" s="13" t="s">
        <v>98</v>
      </c>
      <c r="AB25" s="1" t="s">
        <v>98</v>
      </c>
      <c r="AC25" s="14" t="s">
        <v>98</v>
      </c>
      <c r="AD25" s="1" t="s">
        <v>98</v>
      </c>
      <c r="AE25" s="1" t="s">
        <v>98</v>
      </c>
      <c r="AF25" s="14" t="s">
        <v>98</v>
      </c>
      <c r="AG25" s="1" t="s">
        <v>98</v>
      </c>
      <c r="AH25" s="2" t="s">
        <v>98</v>
      </c>
      <c r="AI25" s="1">
        <v>31.4</v>
      </c>
      <c r="AJ25" s="1" t="s">
        <v>98</v>
      </c>
      <c r="AK25" s="1">
        <v>48.6</v>
      </c>
      <c r="AL25" s="1" t="s">
        <v>98</v>
      </c>
      <c r="AM25" s="4">
        <v>2930</v>
      </c>
      <c r="AN25" s="4">
        <v>292</v>
      </c>
      <c r="AO25" s="4">
        <v>244</v>
      </c>
      <c r="AP25" s="3">
        <v>9.0500000000000007</v>
      </c>
      <c r="AQ25" s="1">
        <v>1580</v>
      </c>
      <c r="AR25" s="1">
        <v>222</v>
      </c>
      <c r="AS25" s="1">
        <v>197</v>
      </c>
      <c r="AT25" s="3">
        <v>6.64</v>
      </c>
      <c r="AU25" s="1" t="s">
        <v>98</v>
      </c>
      <c r="AV25" s="1" t="s">
        <v>98</v>
      </c>
      <c r="AW25" s="1" t="s">
        <v>98</v>
      </c>
      <c r="AX25" s="1">
        <v>3220</v>
      </c>
      <c r="AY25" s="1" t="s">
        <v>98</v>
      </c>
      <c r="AZ25" s="1">
        <v>340</v>
      </c>
      <c r="BA25" s="1" t="s">
        <v>98</v>
      </c>
      <c r="BB25" s="1" t="s">
        <v>98</v>
      </c>
      <c r="BC25" s="1" t="s">
        <v>98</v>
      </c>
      <c r="BD25" s="1" t="s">
        <v>98</v>
      </c>
      <c r="BE25" s="1" t="s">
        <v>98</v>
      </c>
      <c r="BF25" s="1" t="s">
        <v>98</v>
      </c>
      <c r="BG25" s="3" t="s">
        <v>98</v>
      </c>
      <c r="BH25" s="14" t="s">
        <v>98</v>
      </c>
      <c r="BI25" s="1" t="s">
        <v>98</v>
      </c>
      <c r="BJ25" s="4" t="s">
        <v>98</v>
      </c>
      <c r="BK25" s="4" t="s">
        <v>98</v>
      </c>
      <c r="BL25" s="4" t="s">
        <v>98</v>
      </c>
      <c r="BM25" s="4" t="s">
        <v>98</v>
      </c>
      <c r="BN25" s="4" t="s">
        <v>98</v>
      </c>
      <c r="BO25" s="4" t="s">
        <v>98</v>
      </c>
      <c r="BP25" s="4" t="s">
        <v>98</v>
      </c>
      <c r="BQ25" s="4" t="s">
        <v>98</v>
      </c>
      <c r="BR25" s="4" t="s">
        <v>98</v>
      </c>
      <c r="BS25" s="4" t="s">
        <v>98</v>
      </c>
      <c r="BT25" s="4" t="s">
        <v>98</v>
      </c>
      <c r="BU25" s="4" t="s">
        <v>98</v>
      </c>
      <c r="BV25" s="4" t="s">
        <v>98</v>
      </c>
      <c r="BW25" s="35" t="s">
        <v>98</v>
      </c>
      <c r="BX25" s="35" t="s">
        <v>98</v>
      </c>
      <c r="BY25" s="1" t="s">
        <v>98</v>
      </c>
      <c r="BZ25" s="1" t="s">
        <v>98</v>
      </c>
      <c r="CA25" s="1" t="s">
        <v>98</v>
      </c>
      <c r="CB25" s="1" t="s">
        <v>98</v>
      </c>
      <c r="CC25" s="1" t="s">
        <v>98</v>
      </c>
      <c r="CD25" s="1" t="s">
        <v>98</v>
      </c>
      <c r="CE25" s="1" t="s">
        <v>98</v>
      </c>
      <c r="CF25" s="1" t="s">
        <v>98</v>
      </c>
      <c r="CG25" s="4">
        <f>Beams!$B$11/F25</f>
        <v>313.96648044692739</v>
      </c>
      <c r="CH25" s="4">
        <f>Beams!$B$9/AO25</f>
        <v>46.065573770491802</v>
      </c>
      <c r="CI25" s="4">
        <f>Beams!$C$9/AS25</f>
        <v>57.055837563451774</v>
      </c>
      <c r="CJ25" s="4">
        <f>Beams!$B$8/((N25-2*X25)*X25*2)</f>
        <v>801.99213705217937</v>
      </c>
      <c r="CK25" s="4">
        <f>Beams!$C$8/((J25-2*X25)*X25*2)</f>
        <v>557.7305724677592</v>
      </c>
      <c r="CM25" s="4">
        <f xml:space="preserve"> Beams!$B$12 / ( 2 * X25 * (N25 - X25) * (J25 - X25) )</f>
        <v>35.147349403178339</v>
      </c>
      <c r="CO25" s="4">
        <f t="shared" si="0"/>
        <v>1451.6344173589243</v>
      </c>
      <c r="CP25" s="4">
        <f t="shared" si="1"/>
        <v>1053.9727189904215</v>
      </c>
      <c r="CQ25" s="3">
        <f>MIN(Beams!$B$21:$B$22)/MAX(CM25:CP25)-1</f>
        <v>12.777573582464113</v>
      </c>
    </row>
    <row r="26" spans="1:95" x14ac:dyDescent="0.55000000000000004">
      <c r="A26" s="1" t="s">
        <v>1014</v>
      </c>
      <c r="B26" s="1" t="s">
        <v>1075</v>
      </c>
      <c r="C26" s="1" t="s">
        <v>1076</v>
      </c>
      <c r="D26" s="1" t="s">
        <v>98</v>
      </c>
      <c r="E26" s="3">
        <v>98.94</v>
      </c>
      <c r="F26" s="2">
        <v>27.1</v>
      </c>
      <c r="G26" s="3" t="s">
        <v>98</v>
      </c>
      <c r="H26" s="11" t="s">
        <v>98</v>
      </c>
      <c r="I26" s="2">
        <v>24</v>
      </c>
      <c r="J26" s="2">
        <v>23</v>
      </c>
      <c r="K26" s="1" t="s">
        <v>98</v>
      </c>
      <c r="L26" s="1" t="s">
        <v>98</v>
      </c>
      <c r="M26" s="11" t="s">
        <v>98</v>
      </c>
      <c r="N26" s="2">
        <v>16</v>
      </c>
      <c r="O26" s="3" t="s">
        <v>1077</v>
      </c>
      <c r="P26" s="1" t="s">
        <v>98</v>
      </c>
      <c r="Q26" s="1" t="s">
        <v>98</v>
      </c>
      <c r="R26" s="11" t="s">
        <v>98</v>
      </c>
      <c r="S26" s="13" t="s">
        <v>98</v>
      </c>
      <c r="T26" s="1" t="s">
        <v>98</v>
      </c>
      <c r="U26" s="13" t="s">
        <v>98</v>
      </c>
      <c r="V26" s="14" t="s">
        <v>98</v>
      </c>
      <c r="W26" s="14">
        <v>0.375</v>
      </c>
      <c r="X26" s="14">
        <v>0.34899999999999998</v>
      </c>
      <c r="Y26" s="1" t="s">
        <v>98</v>
      </c>
      <c r="Z26" s="13" t="s">
        <v>98</v>
      </c>
      <c r="AA26" s="13" t="s">
        <v>98</v>
      </c>
      <c r="AB26" s="1" t="s">
        <v>98</v>
      </c>
      <c r="AC26" s="14" t="s">
        <v>98</v>
      </c>
      <c r="AD26" s="1" t="s">
        <v>98</v>
      </c>
      <c r="AE26" s="1" t="s">
        <v>98</v>
      </c>
      <c r="AF26" s="14" t="s">
        <v>98</v>
      </c>
      <c r="AG26" s="1" t="s">
        <v>98</v>
      </c>
      <c r="AH26" s="2" t="s">
        <v>98</v>
      </c>
      <c r="AI26" s="1">
        <v>42.8</v>
      </c>
      <c r="AJ26" s="1" t="s">
        <v>98</v>
      </c>
      <c r="AK26" s="1">
        <v>65.8</v>
      </c>
      <c r="AL26" s="1" t="s">
        <v>98</v>
      </c>
      <c r="AM26" s="4">
        <v>2250</v>
      </c>
      <c r="AN26" s="4">
        <v>223</v>
      </c>
      <c r="AO26" s="4">
        <v>188</v>
      </c>
      <c r="AP26" s="3">
        <v>9.1199999999999992</v>
      </c>
      <c r="AQ26" s="1">
        <v>1210</v>
      </c>
      <c r="AR26" s="1">
        <v>169</v>
      </c>
      <c r="AS26" s="1">
        <v>152</v>
      </c>
      <c r="AT26" s="3">
        <v>6.69</v>
      </c>
      <c r="AU26" s="1" t="s">
        <v>98</v>
      </c>
      <c r="AV26" s="1" t="s">
        <v>98</v>
      </c>
      <c r="AW26" s="1" t="s">
        <v>98</v>
      </c>
      <c r="AX26" s="1">
        <v>2460</v>
      </c>
      <c r="AY26" s="1" t="s">
        <v>98</v>
      </c>
      <c r="AZ26" s="1">
        <v>258</v>
      </c>
      <c r="BA26" s="1" t="s">
        <v>98</v>
      </c>
      <c r="BB26" s="1" t="s">
        <v>98</v>
      </c>
      <c r="BC26" s="1" t="s">
        <v>98</v>
      </c>
      <c r="BD26" s="1" t="s">
        <v>98</v>
      </c>
      <c r="BE26" s="1" t="s">
        <v>98</v>
      </c>
      <c r="BF26" s="1" t="s">
        <v>98</v>
      </c>
      <c r="BG26" s="3" t="s">
        <v>98</v>
      </c>
      <c r="BH26" s="14" t="s">
        <v>98</v>
      </c>
      <c r="BI26" s="1" t="s">
        <v>98</v>
      </c>
      <c r="BJ26" s="4" t="s">
        <v>98</v>
      </c>
      <c r="BK26" s="4" t="s">
        <v>98</v>
      </c>
      <c r="BL26" s="4" t="s">
        <v>98</v>
      </c>
      <c r="BM26" s="4" t="s">
        <v>98</v>
      </c>
      <c r="BN26" s="4" t="s">
        <v>98</v>
      </c>
      <c r="BO26" s="4" t="s">
        <v>98</v>
      </c>
      <c r="BP26" s="4" t="s">
        <v>98</v>
      </c>
      <c r="BQ26" s="4" t="s">
        <v>98</v>
      </c>
      <c r="BR26" s="4" t="s">
        <v>98</v>
      </c>
      <c r="BS26" s="4" t="s">
        <v>98</v>
      </c>
      <c r="BT26" s="4" t="s">
        <v>98</v>
      </c>
      <c r="BU26" s="4" t="s">
        <v>98</v>
      </c>
      <c r="BV26" s="4" t="s">
        <v>98</v>
      </c>
      <c r="BW26" s="35" t="s">
        <v>98</v>
      </c>
      <c r="BX26" s="35" t="s">
        <v>98</v>
      </c>
      <c r="BY26" s="1" t="s">
        <v>98</v>
      </c>
      <c r="BZ26" s="1" t="s">
        <v>98</v>
      </c>
      <c r="CA26" s="1" t="s">
        <v>98</v>
      </c>
      <c r="CB26" s="1" t="s">
        <v>98</v>
      </c>
      <c r="CC26" s="1" t="s">
        <v>98</v>
      </c>
      <c r="CD26" s="1" t="s">
        <v>98</v>
      </c>
      <c r="CE26" s="1" t="s">
        <v>98</v>
      </c>
      <c r="CF26" s="1" t="s">
        <v>98</v>
      </c>
      <c r="CG26" s="4">
        <f>Beams!$B$11/F26</f>
        <v>414.76014760147598</v>
      </c>
      <c r="CH26" s="4">
        <f>Beams!$B$9/AO26</f>
        <v>59.787234042553195</v>
      </c>
      <c r="CI26" s="4">
        <f>Beams!$C$9/AS26</f>
        <v>73.94736842105263</v>
      </c>
      <c r="CJ26" s="4">
        <f>Beams!$B$8/((N26-2*X26)*X26*2)</f>
        <v>1052.3560229031621</v>
      </c>
      <c r="CK26" s="4">
        <f>Beams!$C$8/((J26-2*X26)*X26*2)</f>
        <v>722.04967547592969</v>
      </c>
      <c r="CM26" s="4">
        <f xml:space="preserve"> Beams!$B$12 / ( 2 * X26 * (N26 - X26) * (J26 - X26) )</f>
        <v>45.423586014983464</v>
      </c>
      <c r="CO26" s="4">
        <f t="shared" si="0"/>
        <v>1905.0973713094088</v>
      </c>
      <c r="CP26" s="4">
        <f t="shared" si="1"/>
        <v>1367.8828893267964</v>
      </c>
      <c r="CQ26" s="3">
        <f>MIN(Beams!$B$21:$B$22)/MAX(CM26:CP26)-1</f>
        <v>9.4981510662909727</v>
      </c>
    </row>
    <row r="27" spans="1:95" x14ac:dyDescent="0.55000000000000004">
      <c r="A27" s="1" t="s">
        <v>1014</v>
      </c>
      <c r="B27" s="1" t="s">
        <v>1078</v>
      </c>
      <c r="C27" s="1" t="s">
        <v>1079</v>
      </c>
      <c r="D27" s="1" t="s">
        <v>98</v>
      </c>
      <c r="E27" s="3">
        <v>82.88</v>
      </c>
      <c r="F27" s="2">
        <v>22.7</v>
      </c>
      <c r="G27" s="3" t="s">
        <v>98</v>
      </c>
      <c r="H27" s="11" t="s">
        <v>98</v>
      </c>
      <c r="I27" s="2">
        <v>24</v>
      </c>
      <c r="J27" s="1">
        <v>23.1</v>
      </c>
      <c r="K27" s="1" t="s">
        <v>98</v>
      </c>
      <c r="L27" s="1" t="s">
        <v>98</v>
      </c>
      <c r="M27" s="11" t="s">
        <v>98</v>
      </c>
      <c r="N27" s="2">
        <v>16</v>
      </c>
      <c r="O27" s="3" t="s">
        <v>1080</v>
      </c>
      <c r="P27" s="1" t="s">
        <v>98</v>
      </c>
      <c r="Q27" s="1" t="s">
        <v>98</v>
      </c>
      <c r="R27" s="11" t="s">
        <v>98</v>
      </c>
      <c r="S27" s="13" t="s">
        <v>98</v>
      </c>
      <c r="T27" s="1" t="s">
        <v>98</v>
      </c>
      <c r="U27" s="13" t="s">
        <v>98</v>
      </c>
      <c r="V27" s="14" t="s">
        <v>98</v>
      </c>
      <c r="W27" s="15">
        <v>0.3125</v>
      </c>
      <c r="X27" s="14">
        <v>0.29099999999999998</v>
      </c>
      <c r="Y27" s="1" t="s">
        <v>98</v>
      </c>
      <c r="Z27" s="13" t="s">
        <v>98</v>
      </c>
      <c r="AA27" s="13" t="s">
        <v>98</v>
      </c>
      <c r="AB27" s="1" t="s">
        <v>98</v>
      </c>
      <c r="AC27" s="14" t="s">
        <v>98</v>
      </c>
      <c r="AD27" s="1" t="s">
        <v>98</v>
      </c>
      <c r="AE27" s="1" t="s">
        <v>98</v>
      </c>
      <c r="AF27" s="14" t="s">
        <v>98</v>
      </c>
      <c r="AG27" s="1" t="s">
        <v>98</v>
      </c>
      <c r="AH27" s="2" t="s">
        <v>98</v>
      </c>
      <c r="AI27" s="2">
        <v>52</v>
      </c>
      <c r="AJ27" s="1" t="s">
        <v>98</v>
      </c>
      <c r="AK27" s="1">
        <v>79.5</v>
      </c>
      <c r="AL27" s="1" t="s">
        <v>98</v>
      </c>
      <c r="AM27" s="4">
        <v>1900</v>
      </c>
      <c r="AN27" s="4">
        <v>188</v>
      </c>
      <c r="AO27" s="4">
        <v>158</v>
      </c>
      <c r="AP27" s="3">
        <v>9.15</v>
      </c>
      <c r="AQ27" s="1">
        <v>1030</v>
      </c>
      <c r="AR27" s="1">
        <v>143</v>
      </c>
      <c r="AS27" s="1">
        <v>128</v>
      </c>
      <c r="AT27" s="3">
        <v>6.72</v>
      </c>
      <c r="AU27" s="1" t="s">
        <v>98</v>
      </c>
      <c r="AV27" s="1" t="s">
        <v>98</v>
      </c>
      <c r="AW27" s="1" t="s">
        <v>98</v>
      </c>
      <c r="AX27" s="1">
        <v>2070</v>
      </c>
      <c r="AY27" s="1" t="s">
        <v>98</v>
      </c>
      <c r="AZ27" s="1">
        <v>217</v>
      </c>
      <c r="BA27" s="1" t="s">
        <v>98</v>
      </c>
      <c r="BB27" s="1" t="s">
        <v>98</v>
      </c>
      <c r="BC27" s="1" t="s">
        <v>98</v>
      </c>
      <c r="BD27" s="1" t="s">
        <v>98</v>
      </c>
      <c r="BE27" s="1" t="s">
        <v>98</v>
      </c>
      <c r="BF27" s="1" t="s">
        <v>98</v>
      </c>
      <c r="BG27" s="3" t="s">
        <v>98</v>
      </c>
      <c r="BH27" s="14" t="s">
        <v>98</v>
      </c>
      <c r="BI27" s="1" t="s">
        <v>98</v>
      </c>
      <c r="BJ27" s="4" t="s">
        <v>98</v>
      </c>
      <c r="BK27" s="4" t="s">
        <v>98</v>
      </c>
      <c r="BL27" s="4" t="s">
        <v>98</v>
      </c>
      <c r="BM27" s="4" t="s">
        <v>98</v>
      </c>
      <c r="BN27" s="4" t="s">
        <v>98</v>
      </c>
      <c r="BO27" s="4" t="s">
        <v>98</v>
      </c>
      <c r="BP27" s="4" t="s">
        <v>98</v>
      </c>
      <c r="BQ27" s="4" t="s">
        <v>98</v>
      </c>
      <c r="BR27" s="4" t="s">
        <v>98</v>
      </c>
      <c r="BS27" s="4" t="s">
        <v>98</v>
      </c>
      <c r="BT27" s="4" t="s">
        <v>98</v>
      </c>
      <c r="BU27" s="4" t="s">
        <v>98</v>
      </c>
      <c r="BV27" s="4" t="s">
        <v>98</v>
      </c>
      <c r="BW27" s="35" t="s">
        <v>98</v>
      </c>
      <c r="BX27" s="35" t="s">
        <v>98</v>
      </c>
      <c r="BY27" s="1" t="s">
        <v>98</v>
      </c>
      <c r="BZ27" s="1" t="s">
        <v>98</v>
      </c>
      <c r="CA27" s="1" t="s">
        <v>98</v>
      </c>
      <c r="CB27" s="1" t="s">
        <v>98</v>
      </c>
      <c r="CC27" s="1" t="s">
        <v>98</v>
      </c>
      <c r="CD27" s="1" t="s">
        <v>98</v>
      </c>
      <c r="CE27" s="1" t="s">
        <v>98</v>
      </c>
      <c r="CF27" s="1" t="s">
        <v>98</v>
      </c>
      <c r="CG27" s="4">
        <f>Beams!$B$11/F27</f>
        <v>495.15418502202647</v>
      </c>
      <c r="CH27" s="4">
        <f>Beams!$B$9/AO27</f>
        <v>71.139240506329116</v>
      </c>
      <c r="CI27" s="4">
        <f>Beams!$C$9/AS27</f>
        <v>87.8125</v>
      </c>
      <c r="CJ27" s="4">
        <f>Beams!$B$8/((N27-2*X27)*X27*2)</f>
        <v>1252.608300469082</v>
      </c>
      <c r="CK27" s="4">
        <f>Beams!$C$8/((J27-2*X27)*X27*2)</f>
        <v>857.65675355858878</v>
      </c>
      <c r="CM27" s="4">
        <f xml:space="preserve"> Beams!$B$12 / ( 2 * X27 * (N27 - X27) * (J27 - X27) )</f>
        <v>53.899972260437778</v>
      </c>
      <c r="CO27" s="4">
        <f t="shared" si="0"/>
        <v>2267.9622673343711</v>
      </c>
      <c r="CP27" s="4">
        <f t="shared" si="1"/>
        <v>1625.8214857770542</v>
      </c>
      <c r="CQ27" s="3">
        <f>MIN(Beams!$B$21:$B$22)/MAX(CM27:CP27)-1</f>
        <v>7.8184888646788728</v>
      </c>
    </row>
    <row r="28" spans="1:95" x14ac:dyDescent="0.55000000000000004">
      <c r="A28" s="1" t="s">
        <v>1014</v>
      </c>
      <c r="B28" s="1" t="s">
        <v>1081</v>
      </c>
      <c r="C28" s="1" t="s">
        <v>1082</v>
      </c>
      <c r="D28" s="1" t="s">
        <v>98</v>
      </c>
      <c r="E28" s="3">
        <v>181.37</v>
      </c>
      <c r="F28" s="2">
        <v>49.8</v>
      </c>
      <c r="G28" s="3" t="s">
        <v>98</v>
      </c>
      <c r="H28" s="11" t="s">
        <v>98</v>
      </c>
      <c r="I28" s="2">
        <v>24</v>
      </c>
      <c r="J28" s="1">
        <v>21.9</v>
      </c>
      <c r="K28" s="1" t="s">
        <v>98</v>
      </c>
      <c r="L28" s="1" t="s">
        <v>98</v>
      </c>
      <c r="M28" s="11" t="s">
        <v>98</v>
      </c>
      <c r="N28" s="2">
        <v>14</v>
      </c>
      <c r="O28" s="3" t="s">
        <v>1083</v>
      </c>
      <c r="P28" s="1" t="s">
        <v>98</v>
      </c>
      <c r="Q28" s="1" t="s">
        <v>98</v>
      </c>
      <c r="R28" s="11" t="s">
        <v>98</v>
      </c>
      <c r="S28" s="13" t="s">
        <v>98</v>
      </c>
      <c r="T28" s="1" t="s">
        <v>98</v>
      </c>
      <c r="U28" s="13" t="s">
        <v>98</v>
      </c>
      <c r="V28" s="14" t="s">
        <v>98</v>
      </c>
      <c r="W28" s="14">
        <v>0.75</v>
      </c>
      <c r="X28" s="14">
        <v>0.69799999999999995</v>
      </c>
      <c r="Y28" s="1" t="s">
        <v>98</v>
      </c>
      <c r="Z28" s="13" t="s">
        <v>98</v>
      </c>
      <c r="AA28" s="13" t="s">
        <v>98</v>
      </c>
      <c r="AB28" s="1" t="s">
        <v>98</v>
      </c>
      <c r="AC28" s="14" t="s">
        <v>98</v>
      </c>
      <c r="AD28" s="1" t="s">
        <v>98</v>
      </c>
      <c r="AE28" s="1" t="s">
        <v>98</v>
      </c>
      <c r="AF28" s="14" t="s">
        <v>98</v>
      </c>
      <c r="AG28" s="1" t="s">
        <v>98</v>
      </c>
      <c r="AH28" s="2" t="s">
        <v>98</v>
      </c>
      <c r="AI28" s="1">
        <v>17.100000000000001</v>
      </c>
      <c r="AJ28" s="1" t="s">
        <v>98</v>
      </c>
      <c r="AK28" s="1">
        <v>31.4</v>
      </c>
      <c r="AL28" s="1" t="s">
        <v>98</v>
      </c>
      <c r="AM28" s="4">
        <v>3820</v>
      </c>
      <c r="AN28" s="4">
        <v>391</v>
      </c>
      <c r="AO28" s="4">
        <v>318</v>
      </c>
      <c r="AP28" s="3">
        <v>8.76</v>
      </c>
      <c r="AQ28" s="1">
        <v>1660</v>
      </c>
      <c r="AR28" s="1">
        <v>270</v>
      </c>
      <c r="AS28" s="1">
        <v>237</v>
      </c>
      <c r="AT28" s="3">
        <v>5.77</v>
      </c>
      <c r="AU28" s="1" t="s">
        <v>98</v>
      </c>
      <c r="AV28" s="1" t="s">
        <v>98</v>
      </c>
      <c r="AW28" s="1" t="s">
        <v>98</v>
      </c>
      <c r="AX28" s="1">
        <v>3730</v>
      </c>
      <c r="AY28" s="1" t="s">
        <v>98</v>
      </c>
      <c r="AZ28" s="1">
        <v>431</v>
      </c>
      <c r="BA28" s="1" t="s">
        <v>98</v>
      </c>
      <c r="BB28" s="1" t="s">
        <v>98</v>
      </c>
      <c r="BC28" s="1" t="s">
        <v>98</v>
      </c>
      <c r="BD28" s="1" t="s">
        <v>98</v>
      </c>
      <c r="BE28" s="1" t="s">
        <v>98</v>
      </c>
      <c r="BF28" s="1" t="s">
        <v>98</v>
      </c>
      <c r="BG28" s="3" t="s">
        <v>98</v>
      </c>
      <c r="BH28" s="14" t="s">
        <v>98</v>
      </c>
      <c r="BI28" s="1" t="s">
        <v>98</v>
      </c>
      <c r="BJ28" s="4" t="s">
        <v>98</v>
      </c>
      <c r="BK28" s="4" t="s">
        <v>98</v>
      </c>
      <c r="BL28" s="4" t="s">
        <v>98</v>
      </c>
      <c r="BM28" s="4" t="s">
        <v>98</v>
      </c>
      <c r="BN28" s="4" t="s">
        <v>98</v>
      </c>
      <c r="BO28" s="4" t="s">
        <v>98</v>
      </c>
      <c r="BP28" s="4" t="s">
        <v>98</v>
      </c>
      <c r="BQ28" s="4" t="s">
        <v>98</v>
      </c>
      <c r="BR28" s="4" t="s">
        <v>98</v>
      </c>
      <c r="BS28" s="4" t="s">
        <v>98</v>
      </c>
      <c r="BT28" s="4" t="s">
        <v>98</v>
      </c>
      <c r="BU28" s="4" t="s">
        <v>98</v>
      </c>
      <c r="BV28" s="4" t="s">
        <v>98</v>
      </c>
      <c r="BW28" s="35" t="s">
        <v>98</v>
      </c>
      <c r="BX28" s="35" t="s">
        <v>98</v>
      </c>
      <c r="BY28" s="1" t="s">
        <v>98</v>
      </c>
      <c r="BZ28" s="1" t="s">
        <v>98</v>
      </c>
      <c r="CA28" s="1" t="s">
        <v>98</v>
      </c>
      <c r="CB28" s="1" t="s">
        <v>98</v>
      </c>
      <c r="CC28" s="1" t="s">
        <v>98</v>
      </c>
      <c r="CD28" s="1" t="s">
        <v>98</v>
      </c>
      <c r="CE28" s="1" t="s">
        <v>98</v>
      </c>
      <c r="CF28" s="1" t="s">
        <v>98</v>
      </c>
      <c r="CG28" s="4">
        <f>Beams!$B$11/F28</f>
        <v>225.70281124497993</v>
      </c>
      <c r="CH28" s="4">
        <f>Beams!$B$9/AO28</f>
        <v>35.345911949685537</v>
      </c>
      <c r="CI28" s="4">
        <f>Beams!$C$9/AS28</f>
        <v>47.426160337552744</v>
      </c>
      <c r="CJ28" s="4">
        <f>Beams!$B$8/((N28-2*X28)*X28*2)</f>
        <v>638.81116560076907</v>
      </c>
      <c r="CK28" s="4">
        <f>Beams!$C$8/((J28-2*X28)*X28*2)</f>
        <v>392.68318041514306</v>
      </c>
      <c r="CM28" s="4">
        <f xml:space="preserve"> Beams!$B$12 / ( 2 * X28 * (N28 - X28) * (J28 - X28) )</f>
        <v>28.548751429949004</v>
      </c>
      <c r="CO28" s="4">
        <f t="shared" si="0"/>
        <v>1149.7134265909406</v>
      </c>
      <c r="CP28" s="4">
        <f t="shared" si="1"/>
        <v>748.46649085827346</v>
      </c>
      <c r="CQ28" s="3">
        <f>MIN(Beams!$B$21:$B$22)/MAX(CM28:CP28)-1</f>
        <v>16.395639241426245</v>
      </c>
    </row>
    <row r="29" spans="1:95" x14ac:dyDescent="0.55000000000000004">
      <c r="A29" s="1" t="s">
        <v>1014</v>
      </c>
      <c r="B29" s="1" t="s">
        <v>1084</v>
      </c>
      <c r="C29" s="1" t="s">
        <v>1085</v>
      </c>
      <c r="D29" s="1" t="s">
        <v>98</v>
      </c>
      <c r="E29" s="3">
        <v>152.89000000000001</v>
      </c>
      <c r="F29" s="2">
        <v>41.9</v>
      </c>
      <c r="G29" s="3" t="s">
        <v>98</v>
      </c>
      <c r="H29" s="11" t="s">
        <v>98</v>
      </c>
      <c r="I29" s="2">
        <v>24</v>
      </c>
      <c r="J29" s="1">
        <v>22.3</v>
      </c>
      <c r="K29" s="1" t="s">
        <v>98</v>
      </c>
      <c r="L29" s="1" t="s">
        <v>98</v>
      </c>
      <c r="M29" s="11" t="s">
        <v>98</v>
      </c>
      <c r="N29" s="2">
        <v>14</v>
      </c>
      <c r="O29" s="3" t="s">
        <v>1086</v>
      </c>
      <c r="P29" s="1" t="s">
        <v>98</v>
      </c>
      <c r="Q29" s="1" t="s">
        <v>98</v>
      </c>
      <c r="R29" s="11" t="s">
        <v>98</v>
      </c>
      <c r="S29" s="13" t="s">
        <v>98</v>
      </c>
      <c r="T29" s="1" t="s">
        <v>98</v>
      </c>
      <c r="U29" s="13" t="s">
        <v>98</v>
      </c>
      <c r="V29" s="14" t="s">
        <v>98</v>
      </c>
      <c r="W29" s="14">
        <v>0.625</v>
      </c>
      <c r="X29" s="14">
        <v>0.58099999999999996</v>
      </c>
      <c r="Y29" s="1" t="s">
        <v>98</v>
      </c>
      <c r="Z29" s="13" t="s">
        <v>98</v>
      </c>
      <c r="AA29" s="13" t="s">
        <v>98</v>
      </c>
      <c r="AB29" s="1" t="s">
        <v>98</v>
      </c>
      <c r="AC29" s="14" t="s">
        <v>98</v>
      </c>
      <c r="AD29" s="1" t="s">
        <v>98</v>
      </c>
      <c r="AE29" s="1" t="s">
        <v>98</v>
      </c>
      <c r="AF29" s="14" t="s">
        <v>98</v>
      </c>
      <c r="AG29" s="1" t="s">
        <v>98</v>
      </c>
      <c r="AH29" s="2" t="s">
        <v>98</v>
      </c>
      <c r="AI29" s="1">
        <v>21.1</v>
      </c>
      <c r="AJ29" s="1" t="s">
        <v>98</v>
      </c>
      <c r="AK29" s="1">
        <v>38.299999999999997</v>
      </c>
      <c r="AL29" s="1" t="s">
        <v>98</v>
      </c>
      <c r="AM29" s="4">
        <v>3260</v>
      </c>
      <c r="AN29" s="4">
        <v>332</v>
      </c>
      <c r="AO29" s="4">
        <v>272</v>
      </c>
      <c r="AP29" s="3">
        <v>8.82</v>
      </c>
      <c r="AQ29" s="1">
        <v>1420</v>
      </c>
      <c r="AR29" s="1">
        <v>229</v>
      </c>
      <c r="AS29" s="1">
        <v>203</v>
      </c>
      <c r="AT29" s="3">
        <v>5.82</v>
      </c>
      <c r="AU29" s="1" t="s">
        <v>98</v>
      </c>
      <c r="AV29" s="1" t="s">
        <v>98</v>
      </c>
      <c r="AW29" s="1" t="s">
        <v>98</v>
      </c>
      <c r="AX29" s="1">
        <v>3170</v>
      </c>
      <c r="AY29" s="1" t="s">
        <v>98</v>
      </c>
      <c r="AZ29" s="1">
        <v>364</v>
      </c>
      <c r="BA29" s="1" t="s">
        <v>98</v>
      </c>
      <c r="BB29" s="1" t="s">
        <v>98</v>
      </c>
      <c r="BC29" s="1" t="s">
        <v>98</v>
      </c>
      <c r="BD29" s="1" t="s">
        <v>98</v>
      </c>
      <c r="BE29" s="1" t="s">
        <v>98</v>
      </c>
      <c r="BF29" s="1" t="s">
        <v>98</v>
      </c>
      <c r="BG29" s="3" t="s">
        <v>98</v>
      </c>
      <c r="BH29" s="14" t="s">
        <v>98</v>
      </c>
      <c r="BI29" s="1" t="s">
        <v>98</v>
      </c>
      <c r="BJ29" s="4" t="s">
        <v>98</v>
      </c>
      <c r="BK29" s="4" t="s">
        <v>98</v>
      </c>
      <c r="BL29" s="4" t="s">
        <v>98</v>
      </c>
      <c r="BM29" s="4" t="s">
        <v>98</v>
      </c>
      <c r="BN29" s="4" t="s">
        <v>98</v>
      </c>
      <c r="BO29" s="4" t="s">
        <v>98</v>
      </c>
      <c r="BP29" s="4" t="s">
        <v>98</v>
      </c>
      <c r="BQ29" s="4" t="s">
        <v>98</v>
      </c>
      <c r="BR29" s="4" t="s">
        <v>98</v>
      </c>
      <c r="BS29" s="4" t="s">
        <v>98</v>
      </c>
      <c r="BT29" s="4" t="s">
        <v>98</v>
      </c>
      <c r="BU29" s="4" t="s">
        <v>98</v>
      </c>
      <c r="BV29" s="4" t="s">
        <v>98</v>
      </c>
      <c r="BW29" s="35" t="s">
        <v>98</v>
      </c>
      <c r="BX29" s="35" t="s">
        <v>98</v>
      </c>
      <c r="BY29" s="1" t="s">
        <v>98</v>
      </c>
      <c r="BZ29" s="1" t="s">
        <v>98</v>
      </c>
      <c r="CA29" s="1" t="s">
        <v>98</v>
      </c>
      <c r="CB29" s="1" t="s">
        <v>98</v>
      </c>
      <c r="CC29" s="1" t="s">
        <v>98</v>
      </c>
      <c r="CD29" s="1" t="s">
        <v>98</v>
      </c>
      <c r="CE29" s="1" t="s">
        <v>98</v>
      </c>
      <c r="CF29" s="1" t="s">
        <v>98</v>
      </c>
      <c r="CG29" s="4">
        <f>Beams!$B$11/F29</f>
        <v>268.25775656324583</v>
      </c>
      <c r="CH29" s="4">
        <f>Beams!$B$9/AO29</f>
        <v>41.323529411764703</v>
      </c>
      <c r="CI29" s="4">
        <f>Beams!$C$9/AS29</f>
        <v>55.369458128078819</v>
      </c>
      <c r="CJ29" s="4">
        <f>Beams!$B$8/((N29-2*X29)*X29*2)</f>
        <v>753.464529115505</v>
      </c>
      <c r="CK29" s="4">
        <f>Beams!$C$8/((J29-2*X29)*X29*2)</f>
        <v>457.61082528076702</v>
      </c>
      <c r="CM29" s="4">
        <f xml:space="preserve"> Beams!$B$12 / ( 2 * X29 * (N29 - X29) * (J29 - X29) )</f>
        <v>33.189461419521983</v>
      </c>
      <c r="CO29" s="4">
        <f t="shared" si="0"/>
        <v>1356.3259403901045</v>
      </c>
      <c r="CP29" s="4">
        <f t="shared" si="1"/>
        <v>874.48079962443228</v>
      </c>
      <c r="CQ29" s="3">
        <f>MIN(Beams!$B$21:$B$22)/MAX(CM29:CP29)-1</f>
        <v>13.745718123069761</v>
      </c>
    </row>
    <row r="30" spans="1:95" x14ac:dyDescent="0.55000000000000004">
      <c r="A30" s="1" t="s">
        <v>1014</v>
      </c>
      <c r="B30" s="1" t="s">
        <v>1087</v>
      </c>
      <c r="C30" s="1" t="s">
        <v>1088</v>
      </c>
      <c r="D30" s="1" t="s">
        <v>98</v>
      </c>
      <c r="E30" s="3">
        <v>123.71000000000001</v>
      </c>
      <c r="F30" s="2">
        <v>33.9</v>
      </c>
      <c r="G30" s="3" t="s">
        <v>98</v>
      </c>
      <c r="H30" s="11" t="s">
        <v>98</v>
      </c>
      <c r="I30" s="2">
        <v>24</v>
      </c>
      <c r="J30" s="1">
        <v>22.6</v>
      </c>
      <c r="K30" s="1" t="s">
        <v>98</v>
      </c>
      <c r="L30" s="1" t="s">
        <v>98</v>
      </c>
      <c r="M30" s="11" t="s">
        <v>98</v>
      </c>
      <c r="N30" s="2">
        <v>14</v>
      </c>
      <c r="O30" s="3" t="s">
        <v>1089</v>
      </c>
      <c r="P30" s="1" t="s">
        <v>98</v>
      </c>
      <c r="Q30" s="1" t="s">
        <v>98</v>
      </c>
      <c r="R30" s="11" t="s">
        <v>98</v>
      </c>
      <c r="S30" s="13" t="s">
        <v>98</v>
      </c>
      <c r="T30" s="1" t="s">
        <v>98</v>
      </c>
      <c r="U30" s="13" t="s">
        <v>98</v>
      </c>
      <c r="V30" s="14" t="s">
        <v>98</v>
      </c>
      <c r="W30" s="14">
        <v>0.5</v>
      </c>
      <c r="X30" s="14">
        <v>0.46500000000000002</v>
      </c>
      <c r="Y30" s="1" t="s">
        <v>98</v>
      </c>
      <c r="Z30" s="13" t="s">
        <v>98</v>
      </c>
      <c r="AA30" s="13" t="s">
        <v>98</v>
      </c>
      <c r="AB30" s="1" t="s">
        <v>98</v>
      </c>
      <c r="AC30" s="14" t="s">
        <v>98</v>
      </c>
      <c r="AD30" s="1" t="s">
        <v>98</v>
      </c>
      <c r="AE30" s="1" t="s">
        <v>98</v>
      </c>
      <c r="AF30" s="14" t="s">
        <v>98</v>
      </c>
      <c r="AG30" s="1" t="s">
        <v>98</v>
      </c>
      <c r="AH30" s="2" t="s">
        <v>98</v>
      </c>
      <c r="AI30" s="1">
        <v>27.1</v>
      </c>
      <c r="AJ30" s="1" t="s">
        <v>98</v>
      </c>
      <c r="AK30" s="1">
        <v>48.6</v>
      </c>
      <c r="AL30" s="1" t="s">
        <v>98</v>
      </c>
      <c r="AM30" s="4">
        <v>2680</v>
      </c>
      <c r="AN30" s="4">
        <v>270</v>
      </c>
      <c r="AO30" s="4">
        <v>223</v>
      </c>
      <c r="AP30" s="3">
        <v>8.8800000000000008</v>
      </c>
      <c r="AQ30" s="1">
        <v>1170</v>
      </c>
      <c r="AR30" s="1">
        <v>187</v>
      </c>
      <c r="AS30" s="1">
        <v>167</v>
      </c>
      <c r="AT30" s="3">
        <v>5.87</v>
      </c>
      <c r="AU30" s="1" t="s">
        <v>98</v>
      </c>
      <c r="AV30" s="1" t="s">
        <v>98</v>
      </c>
      <c r="AW30" s="1" t="s">
        <v>98</v>
      </c>
      <c r="AX30" s="1">
        <v>2580</v>
      </c>
      <c r="AY30" s="1" t="s">
        <v>98</v>
      </c>
      <c r="AZ30" s="1">
        <v>296</v>
      </c>
      <c r="BA30" s="1" t="s">
        <v>98</v>
      </c>
      <c r="BB30" s="1" t="s">
        <v>98</v>
      </c>
      <c r="BC30" s="1" t="s">
        <v>98</v>
      </c>
      <c r="BD30" s="1" t="s">
        <v>98</v>
      </c>
      <c r="BE30" s="1" t="s">
        <v>98</v>
      </c>
      <c r="BF30" s="1" t="s">
        <v>98</v>
      </c>
      <c r="BG30" s="3" t="s">
        <v>98</v>
      </c>
      <c r="BH30" s="14" t="s">
        <v>98</v>
      </c>
      <c r="BI30" s="1" t="s">
        <v>98</v>
      </c>
      <c r="BJ30" s="4" t="s">
        <v>98</v>
      </c>
      <c r="BK30" s="4" t="s">
        <v>98</v>
      </c>
      <c r="BL30" s="4" t="s">
        <v>98</v>
      </c>
      <c r="BM30" s="4" t="s">
        <v>98</v>
      </c>
      <c r="BN30" s="4" t="s">
        <v>98</v>
      </c>
      <c r="BO30" s="4" t="s">
        <v>98</v>
      </c>
      <c r="BP30" s="4" t="s">
        <v>98</v>
      </c>
      <c r="BQ30" s="4" t="s">
        <v>98</v>
      </c>
      <c r="BR30" s="4" t="s">
        <v>98</v>
      </c>
      <c r="BS30" s="4" t="s">
        <v>98</v>
      </c>
      <c r="BT30" s="4" t="s">
        <v>98</v>
      </c>
      <c r="BU30" s="4" t="s">
        <v>98</v>
      </c>
      <c r="BV30" s="4" t="s">
        <v>98</v>
      </c>
      <c r="BW30" s="35" t="s">
        <v>98</v>
      </c>
      <c r="BX30" s="35" t="s">
        <v>98</v>
      </c>
      <c r="BY30" s="1" t="s">
        <v>98</v>
      </c>
      <c r="BZ30" s="1" t="s">
        <v>98</v>
      </c>
      <c r="CA30" s="1" t="s">
        <v>98</v>
      </c>
      <c r="CB30" s="1" t="s">
        <v>98</v>
      </c>
      <c r="CC30" s="1" t="s">
        <v>98</v>
      </c>
      <c r="CD30" s="1" t="s">
        <v>98</v>
      </c>
      <c r="CE30" s="1" t="s">
        <v>98</v>
      </c>
      <c r="CF30" s="1" t="s">
        <v>98</v>
      </c>
      <c r="CG30" s="4">
        <f>Beams!$B$11/F30</f>
        <v>331.56342182890859</v>
      </c>
      <c r="CH30" s="4">
        <f>Beams!$B$9/AO30</f>
        <v>50.403587443946186</v>
      </c>
      <c r="CI30" s="4">
        <f>Beams!$C$9/AS30</f>
        <v>67.305389221556879</v>
      </c>
      <c r="CJ30" s="4">
        <f>Beams!$B$8/((N30-2*X30)*X30*2)</f>
        <v>924.7147287969658</v>
      </c>
      <c r="CK30" s="4">
        <f>Beams!$C$8/((J30-2*X30)*X30*2)</f>
        <v>557.7305724677592</v>
      </c>
      <c r="CM30" s="4">
        <f xml:space="preserve"> Beams!$B$12 / ( 2 * X30 * (N30 - X30) * (J30 - X30) )</f>
        <v>40.340899370400848</v>
      </c>
      <c r="CO30" s="4">
        <f t="shared" si="0"/>
        <v>1664.9383897000807</v>
      </c>
      <c r="CP30" s="4">
        <f t="shared" si="1"/>
        <v>1067.6694371061685</v>
      </c>
      <c r="CQ30" s="3">
        <f>MIN(Beams!$B$21:$B$22)/MAX(CM30:CP30)-1</f>
        <v>11.012456511140192</v>
      </c>
    </row>
    <row r="31" spans="1:95" x14ac:dyDescent="0.55000000000000004">
      <c r="A31" s="1" t="s">
        <v>1014</v>
      </c>
      <c r="B31" s="1" t="s">
        <v>1090</v>
      </c>
      <c r="C31" s="1" t="s">
        <v>1091</v>
      </c>
      <c r="D31" s="1" t="s">
        <v>98</v>
      </c>
      <c r="E31" s="3">
        <v>93.83</v>
      </c>
      <c r="F31" s="2">
        <v>25.7</v>
      </c>
      <c r="G31" s="3" t="s">
        <v>98</v>
      </c>
      <c r="H31" s="11" t="s">
        <v>98</v>
      </c>
      <c r="I31" s="2">
        <v>24</v>
      </c>
      <c r="J31" s="2">
        <v>23</v>
      </c>
      <c r="K31" s="1" t="s">
        <v>98</v>
      </c>
      <c r="L31" s="1" t="s">
        <v>98</v>
      </c>
      <c r="M31" s="11" t="s">
        <v>98</v>
      </c>
      <c r="N31" s="2">
        <v>14</v>
      </c>
      <c r="O31" s="3" t="s">
        <v>1092</v>
      </c>
      <c r="P31" s="1" t="s">
        <v>98</v>
      </c>
      <c r="Q31" s="1" t="s">
        <v>98</v>
      </c>
      <c r="R31" s="11" t="s">
        <v>98</v>
      </c>
      <c r="S31" s="13" t="s">
        <v>98</v>
      </c>
      <c r="T31" s="1" t="s">
        <v>98</v>
      </c>
      <c r="U31" s="13" t="s">
        <v>98</v>
      </c>
      <c r="V31" s="14" t="s">
        <v>98</v>
      </c>
      <c r="W31" s="14">
        <v>0.375</v>
      </c>
      <c r="X31" s="14">
        <v>0.34899999999999998</v>
      </c>
      <c r="Y31" s="1" t="s">
        <v>98</v>
      </c>
      <c r="Z31" s="13" t="s">
        <v>98</v>
      </c>
      <c r="AA31" s="13" t="s">
        <v>98</v>
      </c>
      <c r="AB31" s="1" t="s">
        <v>98</v>
      </c>
      <c r="AC31" s="14" t="s">
        <v>98</v>
      </c>
      <c r="AD31" s="1" t="s">
        <v>98</v>
      </c>
      <c r="AE31" s="1" t="s">
        <v>98</v>
      </c>
      <c r="AF31" s="14" t="s">
        <v>98</v>
      </c>
      <c r="AG31" s="1" t="s">
        <v>98</v>
      </c>
      <c r="AH31" s="2" t="s">
        <v>98</v>
      </c>
      <c r="AI31" s="1">
        <v>37.1</v>
      </c>
      <c r="AJ31" s="1" t="s">
        <v>98</v>
      </c>
      <c r="AK31" s="1">
        <v>65.8</v>
      </c>
      <c r="AL31" s="1" t="s">
        <v>98</v>
      </c>
      <c r="AM31" s="4">
        <v>2060</v>
      </c>
      <c r="AN31" s="4">
        <v>207</v>
      </c>
      <c r="AO31" s="4">
        <v>171</v>
      </c>
      <c r="AP31" s="3">
        <v>8.94</v>
      </c>
      <c r="AQ31" s="1">
        <v>902</v>
      </c>
      <c r="AR31" s="1">
        <v>143</v>
      </c>
      <c r="AS31" s="1">
        <v>129</v>
      </c>
      <c r="AT31" s="3">
        <v>5.92</v>
      </c>
      <c r="AU31" s="1" t="s">
        <v>98</v>
      </c>
      <c r="AV31" s="1" t="s">
        <v>98</v>
      </c>
      <c r="AW31" s="1" t="s">
        <v>98</v>
      </c>
      <c r="AX31" s="1">
        <v>1970</v>
      </c>
      <c r="AY31" s="1" t="s">
        <v>98</v>
      </c>
      <c r="AZ31" s="1">
        <v>225</v>
      </c>
      <c r="BA31" s="1" t="s">
        <v>98</v>
      </c>
      <c r="BB31" s="1" t="s">
        <v>98</v>
      </c>
      <c r="BC31" s="1" t="s">
        <v>98</v>
      </c>
      <c r="BD31" s="1" t="s">
        <v>98</v>
      </c>
      <c r="BE31" s="1" t="s">
        <v>98</v>
      </c>
      <c r="BF31" s="1" t="s">
        <v>98</v>
      </c>
      <c r="BG31" s="3" t="s">
        <v>98</v>
      </c>
      <c r="BH31" s="14" t="s">
        <v>98</v>
      </c>
      <c r="BI31" s="1" t="s">
        <v>98</v>
      </c>
      <c r="BJ31" s="4" t="s">
        <v>98</v>
      </c>
      <c r="BK31" s="4" t="s">
        <v>98</v>
      </c>
      <c r="BL31" s="4" t="s">
        <v>98</v>
      </c>
      <c r="BM31" s="4" t="s">
        <v>98</v>
      </c>
      <c r="BN31" s="4" t="s">
        <v>98</v>
      </c>
      <c r="BO31" s="4" t="s">
        <v>98</v>
      </c>
      <c r="BP31" s="4" t="s">
        <v>98</v>
      </c>
      <c r="BQ31" s="4" t="s">
        <v>98</v>
      </c>
      <c r="BR31" s="4" t="s">
        <v>98</v>
      </c>
      <c r="BS31" s="4" t="s">
        <v>98</v>
      </c>
      <c r="BT31" s="4" t="s">
        <v>98</v>
      </c>
      <c r="BU31" s="4" t="s">
        <v>98</v>
      </c>
      <c r="BV31" s="4" t="s">
        <v>98</v>
      </c>
      <c r="BW31" s="35" t="s">
        <v>98</v>
      </c>
      <c r="BX31" s="35" t="s">
        <v>98</v>
      </c>
      <c r="BY31" s="1" t="s">
        <v>98</v>
      </c>
      <c r="BZ31" s="1" t="s">
        <v>98</v>
      </c>
      <c r="CA31" s="1" t="s">
        <v>98</v>
      </c>
      <c r="CB31" s="1" t="s">
        <v>98</v>
      </c>
      <c r="CC31" s="1" t="s">
        <v>98</v>
      </c>
      <c r="CD31" s="1" t="s">
        <v>98</v>
      </c>
      <c r="CE31" s="1" t="s">
        <v>98</v>
      </c>
      <c r="CF31" s="1" t="s">
        <v>98</v>
      </c>
      <c r="CG31" s="4">
        <f>Beams!$B$11/F31</f>
        <v>437.35408560311288</v>
      </c>
      <c r="CH31" s="4">
        <f>Beams!$B$9/AO31</f>
        <v>65.73099415204679</v>
      </c>
      <c r="CI31" s="4">
        <f>Beams!$C$9/AS31</f>
        <v>87.131782945736433</v>
      </c>
      <c r="CJ31" s="4">
        <f>Beams!$B$8/((N31-2*X31)*X31*2)</f>
        <v>1210.5812556355575</v>
      </c>
      <c r="CK31" s="4">
        <f>Beams!$C$8/((J31-2*X31)*X31*2)</f>
        <v>722.04967547592969</v>
      </c>
      <c r="CM31" s="4">
        <f xml:space="preserve"> Beams!$B$12 / ( 2 * X31 * (N31 - X31) * (J31 - X31) )</f>
        <v>52.078568948832036</v>
      </c>
      <c r="CO31" s="4">
        <f t="shared" si="0"/>
        <v>2180.1406850330213</v>
      </c>
      <c r="CP31" s="4">
        <f t="shared" si="1"/>
        <v>1385.8425879631673</v>
      </c>
      <c r="CQ31" s="3">
        <f>MIN(Beams!$B$21:$B$22)/MAX(CM31:CP31)-1</f>
        <v>8.1737199059229848</v>
      </c>
    </row>
    <row r="32" spans="1:95" x14ac:dyDescent="0.55000000000000004">
      <c r="A32" s="1" t="s">
        <v>1014</v>
      </c>
      <c r="B32" s="1" t="s">
        <v>1093</v>
      </c>
      <c r="C32" s="1" t="s">
        <v>1094</v>
      </c>
      <c r="D32" s="1" t="s">
        <v>98</v>
      </c>
      <c r="E32" s="3">
        <v>78.63</v>
      </c>
      <c r="F32" s="2">
        <v>21.6</v>
      </c>
      <c r="G32" s="3" t="s">
        <v>98</v>
      </c>
      <c r="H32" s="11" t="s">
        <v>98</v>
      </c>
      <c r="I32" s="2">
        <v>24</v>
      </c>
      <c r="J32" s="1">
        <v>23.1</v>
      </c>
      <c r="K32" s="1" t="s">
        <v>98</v>
      </c>
      <c r="L32" s="1" t="s">
        <v>98</v>
      </c>
      <c r="M32" s="11" t="s">
        <v>98</v>
      </c>
      <c r="N32" s="2">
        <v>14</v>
      </c>
      <c r="O32" s="3" t="s">
        <v>1095</v>
      </c>
      <c r="P32" s="1" t="s">
        <v>98</v>
      </c>
      <c r="Q32" s="1" t="s">
        <v>98</v>
      </c>
      <c r="R32" s="11" t="s">
        <v>98</v>
      </c>
      <c r="S32" s="13" t="s">
        <v>98</v>
      </c>
      <c r="T32" s="1" t="s">
        <v>98</v>
      </c>
      <c r="U32" s="13" t="s">
        <v>98</v>
      </c>
      <c r="V32" s="14" t="s">
        <v>98</v>
      </c>
      <c r="W32" s="15">
        <v>0.3125</v>
      </c>
      <c r="X32" s="14">
        <v>0.29099999999999998</v>
      </c>
      <c r="Y32" s="1" t="s">
        <v>98</v>
      </c>
      <c r="Z32" s="13" t="s">
        <v>98</v>
      </c>
      <c r="AA32" s="13" t="s">
        <v>98</v>
      </c>
      <c r="AB32" s="1" t="s">
        <v>98</v>
      </c>
      <c r="AC32" s="14" t="s">
        <v>98</v>
      </c>
      <c r="AD32" s="1" t="s">
        <v>98</v>
      </c>
      <c r="AE32" s="1" t="s">
        <v>98</v>
      </c>
      <c r="AF32" s="14" t="s">
        <v>98</v>
      </c>
      <c r="AG32" s="1" t="s">
        <v>98</v>
      </c>
      <c r="AH32" s="2" t="s">
        <v>98</v>
      </c>
      <c r="AI32" s="1">
        <v>45.1</v>
      </c>
      <c r="AJ32" s="1" t="s">
        <v>98</v>
      </c>
      <c r="AK32" s="1">
        <v>79.5</v>
      </c>
      <c r="AL32" s="1" t="s">
        <v>98</v>
      </c>
      <c r="AM32" s="4">
        <v>1740</v>
      </c>
      <c r="AN32" s="4">
        <v>174</v>
      </c>
      <c r="AO32" s="4">
        <v>145</v>
      </c>
      <c r="AP32" s="3">
        <v>8.98</v>
      </c>
      <c r="AQ32" s="1">
        <v>763</v>
      </c>
      <c r="AR32" s="1">
        <v>120</v>
      </c>
      <c r="AS32" s="1">
        <v>109</v>
      </c>
      <c r="AT32" s="3">
        <v>5.95</v>
      </c>
      <c r="AU32" s="1" t="s">
        <v>98</v>
      </c>
      <c r="AV32" s="1" t="s">
        <v>98</v>
      </c>
      <c r="AW32" s="1" t="s">
        <v>98</v>
      </c>
      <c r="AX32" s="1">
        <v>1660</v>
      </c>
      <c r="AY32" s="1" t="s">
        <v>98</v>
      </c>
      <c r="AZ32" s="1">
        <v>189</v>
      </c>
      <c r="BA32" s="1" t="s">
        <v>98</v>
      </c>
      <c r="BB32" s="1" t="s">
        <v>98</v>
      </c>
      <c r="BC32" s="1" t="s">
        <v>98</v>
      </c>
      <c r="BD32" s="1" t="s">
        <v>98</v>
      </c>
      <c r="BE32" s="1" t="s">
        <v>98</v>
      </c>
      <c r="BF32" s="1" t="s">
        <v>98</v>
      </c>
      <c r="BG32" s="3" t="s">
        <v>98</v>
      </c>
      <c r="BH32" s="14" t="s">
        <v>98</v>
      </c>
      <c r="BI32" s="1" t="s">
        <v>98</v>
      </c>
      <c r="BJ32" s="4" t="s">
        <v>98</v>
      </c>
      <c r="BK32" s="4" t="s">
        <v>98</v>
      </c>
      <c r="BL32" s="4" t="s">
        <v>98</v>
      </c>
      <c r="BM32" s="4" t="s">
        <v>98</v>
      </c>
      <c r="BN32" s="4" t="s">
        <v>98</v>
      </c>
      <c r="BO32" s="4" t="s">
        <v>98</v>
      </c>
      <c r="BP32" s="4" t="s">
        <v>98</v>
      </c>
      <c r="BQ32" s="4" t="s">
        <v>98</v>
      </c>
      <c r="BR32" s="4" t="s">
        <v>98</v>
      </c>
      <c r="BS32" s="4" t="s">
        <v>98</v>
      </c>
      <c r="BT32" s="4" t="s">
        <v>98</v>
      </c>
      <c r="BU32" s="4" t="s">
        <v>98</v>
      </c>
      <c r="BV32" s="4" t="s">
        <v>98</v>
      </c>
      <c r="BW32" s="35" t="s">
        <v>98</v>
      </c>
      <c r="BX32" s="35" t="s">
        <v>98</v>
      </c>
      <c r="BY32" s="1" t="s">
        <v>98</v>
      </c>
      <c r="BZ32" s="1" t="s">
        <v>98</v>
      </c>
      <c r="CA32" s="1" t="s">
        <v>98</v>
      </c>
      <c r="CB32" s="1" t="s">
        <v>98</v>
      </c>
      <c r="CC32" s="1" t="s">
        <v>98</v>
      </c>
      <c r="CD32" s="1" t="s">
        <v>98</v>
      </c>
      <c r="CE32" s="1" t="s">
        <v>98</v>
      </c>
      <c r="CF32" s="1" t="s">
        <v>98</v>
      </c>
      <c r="CG32" s="4">
        <f>Beams!$B$11/F32</f>
        <v>520.37037037037032</v>
      </c>
      <c r="CH32" s="4">
        <f>Beams!$B$9/AO32</f>
        <v>77.517241379310349</v>
      </c>
      <c r="CI32" s="4">
        <f>Beams!$C$9/AS32</f>
        <v>103.11926605504587</v>
      </c>
      <c r="CJ32" s="4">
        <f>Beams!$B$8/((N32-2*X32)*X32*2)</f>
        <v>1439.3139645723882</v>
      </c>
      <c r="CK32" s="4">
        <f>Beams!$C$8/((J32-2*X32)*X32*2)</f>
        <v>857.65675355858878</v>
      </c>
      <c r="CM32" s="4">
        <f xml:space="preserve"> Beams!$B$12 / ( 2 * X32 * (N32 - X32) * (J32 - X32) )</f>
        <v>61.763415583865864</v>
      </c>
      <c r="CO32" s="4">
        <f t="shared" si="0"/>
        <v>2591.8581880732872</v>
      </c>
      <c r="CP32" s="4">
        <f t="shared" si="1"/>
        <v>1646.0802295201956</v>
      </c>
      <c r="CQ32" s="3">
        <f>MIN(Beams!$B$21:$B$22)/MAX(CM32:CP32)-1</f>
        <v>6.716471561612491</v>
      </c>
    </row>
    <row r="33" spans="1:95" x14ac:dyDescent="0.55000000000000004">
      <c r="A33" s="1" t="s">
        <v>1014</v>
      </c>
      <c r="B33" s="1" t="s">
        <v>1096</v>
      </c>
      <c r="C33" s="1" t="s">
        <v>1097</v>
      </c>
      <c r="D33" s="1" t="s">
        <v>98</v>
      </c>
      <c r="E33" s="3">
        <v>63.25</v>
      </c>
      <c r="F33" s="2">
        <v>17.399999999999999</v>
      </c>
      <c r="G33" s="3" t="s">
        <v>98</v>
      </c>
      <c r="H33" s="11" t="s">
        <v>98</v>
      </c>
      <c r="I33" s="2">
        <v>24</v>
      </c>
      <c r="J33" s="1">
        <v>23.3</v>
      </c>
      <c r="K33" s="1" t="s">
        <v>98</v>
      </c>
      <c r="L33" s="1" t="s">
        <v>98</v>
      </c>
      <c r="M33" s="11" t="s">
        <v>98</v>
      </c>
      <c r="N33" s="2">
        <v>14</v>
      </c>
      <c r="O33" s="3" t="s">
        <v>1098</v>
      </c>
      <c r="P33" s="1" t="s">
        <v>98</v>
      </c>
      <c r="Q33" s="1" t="s">
        <v>98</v>
      </c>
      <c r="R33" s="11" t="s">
        <v>98</v>
      </c>
      <c r="S33" s="13" t="s">
        <v>98</v>
      </c>
      <c r="T33" s="1" t="s">
        <v>98</v>
      </c>
      <c r="U33" s="13" t="s">
        <v>98</v>
      </c>
      <c r="V33" s="14" t="s">
        <v>98</v>
      </c>
      <c r="W33" s="3">
        <v>0.25</v>
      </c>
      <c r="X33" s="14">
        <v>0.23300000000000001</v>
      </c>
      <c r="Y33" s="1" t="s">
        <v>98</v>
      </c>
      <c r="Z33" s="13" t="s">
        <v>98</v>
      </c>
      <c r="AA33" s="13" t="s">
        <v>98</v>
      </c>
      <c r="AB33" s="1" t="s">
        <v>98</v>
      </c>
      <c r="AC33" s="14" t="s">
        <v>98</v>
      </c>
      <c r="AD33" s="1" t="s">
        <v>98</v>
      </c>
      <c r="AE33" s="1" t="s">
        <v>98</v>
      </c>
      <c r="AF33" s="14" t="s">
        <v>98</v>
      </c>
      <c r="AG33" s="1" t="s">
        <v>98</v>
      </c>
      <c r="AH33" s="2" t="s">
        <v>98</v>
      </c>
      <c r="AI33" s="1">
        <v>57.1</v>
      </c>
      <c r="AJ33" s="1" t="s">
        <v>98</v>
      </c>
      <c r="AK33" s="1">
        <v>100</v>
      </c>
      <c r="AL33" s="1" t="s">
        <v>98</v>
      </c>
      <c r="AM33" s="4">
        <v>1410</v>
      </c>
      <c r="AN33" s="4">
        <v>140</v>
      </c>
      <c r="AO33" s="4">
        <v>117</v>
      </c>
      <c r="AP33" s="3">
        <v>9.01</v>
      </c>
      <c r="AQ33" s="1">
        <v>619</v>
      </c>
      <c r="AR33" s="1">
        <v>97.4</v>
      </c>
      <c r="AS33" s="1">
        <v>88.5</v>
      </c>
      <c r="AT33" s="3">
        <v>5.98</v>
      </c>
      <c r="AU33" s="1" t="s">
        <v>98</v>
      </c>
      <c r="AV33" s="1" t="s">
        <v>98</v>
      </c>
      <c r="AW33" s="1" t="s">
        <v>98</v>
      </c>
      <c r="AX33" s="1">
        <v>1340</v>
      </c>
      <c r="AY33" s="1" t="s">
        <v>98</v>
      </c>
      <c r="AZ33" s="1">
        <v>152</v>
      </c>
      <c r="BA33" s="1" t="s">
        <v>98</v>
      </c>
      <c r="BB33" s="1" t="s">
        <v>98</v>
      </c>
      <c r="BC33" s="1" t="s">
        <v>98</v>
      </c>
      <c r="BD33" s="1" t="s">
        <v>98</v>
      </c>
      <c r="BE33" s="1" t="s">
        <v>98</v>
      </c>
      <c r="BF33" s="1" t="s">
        <v>98</v>
      </c>
      <c r="BG33" s="3" t="s">
        <v>98</v>
      </c>
      <c r="BH33" s="14" t="s">
        <v>98</v>
      </c>
      <c r="BI33" s="1" t="s">
        <v>98</v>
      </c>
      <c r="BJ33" s="4" t="s">
        <v>98</v>
      </c>
      <c r="BK33" s="4" t="s">
        <v>98</v>
      </c>
      <c r="BL33" s="4" t="s">
        <v>98</v>
      </c>
      <c r="BM33" s="4" t="s">
        <v>98</v>
      </c>
      <c r="BN33" s="4" t="s">
        <v>98</v>
      </c>
      <c r="BO33" s="4" t="s">
        <v>98</v>
      </c>
      <c r="BP33" s="4" t="s">
        <v>98</v>
      </c>
      <c r="BQ33" s="4" t="s">
        <v>98</v>
      </c>
      <c r="BR33" s="4" t="s">
        <v>98</v>
      </c>
      <c r="BS33" s="4" t="s">
        <v>98</v>
      </c>
      <c r="BT33" s="4" t="s">
        <v>98</v>
      </c>
      <c r="BU33" s="4" t="s">
        <v>98</v>
      </c>
      <c r="BV33" s="4" t="s">
        <v>98</v>
      </c>
      <c r="BW33" s="35" t="s">
        <v>98</v>
      </c>
      <c r="BX33" s="35" t="s">
        <v>98</v>
      </c>
      <c r="BY33" s="1" t="s">
        <v>98</v>
      </c>
      <c r="BZ33" s="1" t="s">
        <v>98</v>
      </c>
      <c r="CA33" s="1" t="s">
        <v>98</v>
      </c>
      <c r="CB33" s="1" t="s">
        <v>98</v>
      </c>
      <c r="CC33" s="1" t="s">
        <v>98</v>
      </c>
      <c r="CD33" s="1" t="s">
        <v>98</v>
      </c>
      <c r="CE33" s="1" t="s">
        <v>98</v>
      </c>
      <c r="CF33" s="1" t="s">
        <v>98</v>
      </c>
      <c r="CG33" s="4">
        <f>Beams!$B$11/F33</f>
        <v>645.97701149425291</v>
      </c>
      <c r="CH33" s="4">
        <f>Beams!$B$9/AO33</f>
        <v>96.068376068376068</v>
      </c>
      <c r="CI33" s="4">
        <f>Beams!$C$9/AS33</f>
        <v>127.00564971751412</v>
      </c>
      <c r="CJ33" s="4">
        <f>Beams!$B$8/((N33-2*X33)*X33*2)</f>
        <v>1782.1909024545396</v>
      </c>
      <c r="CK33" s="4">
        <f>Beams!$C$8/((J33-2*X33)*X33*2)</f>
        <v>1056.3270418594964</v>
      </c>
      <c r="CM33" s="4">
        <f xml:space="preserve"> Beams!$B$12 / ( 2 * X33 * (N33 - X33) * (J33 - X33) )</f>
        <v>75.953880419823022</v>
      </c>
      <c r="CO33" s="4">
        <f t="shared" si="0"/>
        <v>3209.543568737673</v>
      </c>
      <c r="CP33" s="4">
        <f t="shared" si="1"/>
        <v>2029.7874616178615</v>
      </c>
      <c r="CQ33" s="3">
        <f>MIN(Beams!$B$21:$B$22)/MAX(CM33:CP33)-1</f>
        <v>5.2314156426504237</v>
      </c>
    </row>
    <row r="34" spans="1:95" x14ac:dyDescent="0.55000000000000004">
      <c r="A34" s="1" t="s">
        <v>1014</v>
      </c>
      <c r="B34" s="1" t="s">
        <v>1099</v>
      </c>
      <c r="C34" s="1" t="s">
        <v>1099</v>
      </c>
      <c r="D34" s="1" t="s">
        <v>98</v>
      </c>
      <c r="E34" s="3">
        <v>222.63</v>
      </c>
      <c r="F34" s="2">
        <v>61.3</v>
      </c>
      <c r="G34" s="3" t="s">
        <v>98</v>
      </c>
      <c r="H34" s="11" t="s">
        <v>98</v>
      </c>
      <c r="I34" s="2">
        <v>24</v>
      </c>
      <c r="J34" s="1">
        <v>21.2</v>
      </c>
      <c r="K34" s="1" t="s">
        <v>98</v>
      </c>
      <c r="L34" s="1" t="s">
        <v>98</v>
      </c>
      <c r="M34" s="11" t="s">
        <v>98</v>
      </c>
      <c r="N34" s="2">
        <v>12</v>
      </c>
      <c r="O34" s="3" t="s">
        <v>1100</v>
      </c>
      <c r="P34" s="1" t="s">
        <v>98</v>
      </c>
      <c r="Q34" s="1" t="s">
        <v>98</v>
      </c>
      <c r="R34" s="11" t="s">
        <v>98</v>
      </c>
      <c r="S34" s="13" t="s">
        <v>98</v>
      </c>
      <c r="T34" s="1" t="s">
        <v>98</v>
      </c>
      <c r="U34" s="13" t="s">
        <v>98</v>
      </c>
      <c r="V34" s="14" t="s">
        <v>98</v>
      </c>
      <c r="W34" s="3">
        <v>1</v>
      </c>
      <c r="X34" s="14">
        <v>0.93</v>
      </c>
      <c r="Y34" s="1" t="s">
        <v>98</v>
      </c>
      <c r="Z34" s="13" t="s">
        <v>98</v>
      </c>
      <c r="AA34" s="13" t="s">
        <v>98</v>
      </c>
      <c r="AB34" s="1" t="s">
        <v>98</v>
      </c>
      <c r="AC34" s="14" t="s">
        <v>98</v>
      </c>
      <c r="AD34" s="1" t="s">
        <v>98</v>
      </c>
      <c r="AE34" s="1" t="s">
        <v>98</v>
      </c>
      <c r="AF34" s="14" t="s">
        <v>98</v>
      </c>
      <c r="AG34" s="1" t="s">
        <v>98</v>
      </c>
      <c r="AH34" s="2" t="s">
        <v>98</v>
      </c>
      <c r="AI34" s="3">
        <v>9.9</v>
      </c>
      <c r="AJ34" s="1" t="s">
        <v>98</v>
      </c>
      <c r="AK34" s="1">
        <v>22.8</v>
      </c>
      <c r="AL34" s="1" t="s">
        <v>98</v>
      </c>
      <c r="AM34" s="4">
        <v>4340</v>
      </c>
      <c r="AN34" s="4">
        <v>459</v>
      </c>
      <c r="AO34" s="4">
        <v>362</v>
      </c>
      <c r="AP34" s="3">
        <v>8.42</v>
      </c>
      <c r="AQ34" s="1">
        <v>1460</v>
      </c>
      <c r="AR34" s="1">
        <v>282</v>
      </c>
      <c r="AS34" s="1">
        <v>243</v>
      </c>
      <c r="AT34" s="3">
        <v>4.88</v>
      </c>
      <c r="AU34" s="1" t="s">
        <v>98</v>
      </c>
      <c r="AV34" s="1" t="s">
        <v>98</v>
      </c>
      <c r="AW34" s="1" t="s">
        <v>98</v>
      </c>
      <c r="AX34" s="1">
        <v>3630</v>
      </c>
      <c r="AY34" s="1" t="s">
        <v>98</v>
      </c>
      <c r="AZ34" s="1">
        <v>472</v>
      </c>
      <c r="BA34" s="1" t="s">
        <v>98</v>
      </c>
      <c r="BB34" s="1" t="s">
        <v>98</v>
      </c>
      <c r="BC34" s="1" t="s">
        <v>98</v>
      </c>
      <c r="BD34" s="1" t="s">
        <v>98</v>
      </c>
      <c r="BE34" s="1" t="s">
        <v>98</v>
      </c>
      <c r="BF34" s="1" t="s">
        <v>98</v>
      </c>
      <c r="BG34" s="3" t="s">
        <v>98</v>
      </c>
      <c r="BH34" s="14" t="s">
        <v>98</v>
      </c>
      <c r="BI34" s="1" t="s">
        <v>98</v>
      </c>
      <c r="BJ34" s="4" t="s">
        <v>98</v>
      </c>
      <c r="BK34" s="4" t="s">
        <v>98</v>
      </c>
      <c r="BL34" s="4" t="s">
        <v>98</v>
      </c>
      <c r="BM34" s="4" t="s">
        <v>98</v>
      </c>
      <c r="BN34" s="4" t="s">
        <v>98</v>
      </c>
      <c r="BO34" s="4" t="s">
        <v>98</v>
      </c>
      <c r="BP34" s="4" t="s">
        <v>98</v>
      </c>
      <c r="BQ34" s="4" t="s">
        <v>98</v>
      </c>
      <c r="BR34" s="4" t="s">
        <v>98</v>
      </c>
      <c r="BS34" s="4" t="s">
        <v>98</v>
      </c>
      <c r="BT34" s="4" t="s">
        <v>98</v>
      </c>
      <c r="BU34" s="4" t="s">
        <v>98</v>
      </c>
      <c r="BV34" s="4" t="s">
        <v>98</v>
      </c>
      <c r="BW34" s="35" t="s">
        <v>98</v>
      </c>
      <c r="BX34" s="35" t="s">
        <v>98</v>
      </c>
      <c r="BY34" s="1" t="s">
        <v>98</v>
      </c>
      <c r="BZ34" s="1" t="s">
        <v>98</v>
      </c>
      <c r="CA34" s="1" t="s">
        <v>98</v>
      </c>
      <c r="CB34" s="1" t="s">
        <v>98</v>
      </c>
      <c r="CC34" s="1" t="s">
        <v>98</v>
      </c>
      <c r="CD34" s="1" t="s">
        <v>98</v>
      </c>
      <c r="CE34" s="1" t="s">
        <v>98</v>
      </c>
      <c r="CF34" s="1" t="s">
        <v>98</v>
      </c>
      <c r="CG34" s="4">
        <f>Beams!$B$11/F34</f>
        <v>183.3605220228385</v>
      </c>
      <c r="CH34" s="4">
        <f>Beams!$B$9/AO34</f>
        <v>31.049723756906076</v>
      </c>
      <c r="CI34" s="4">
        <f>Beams!$C$9/AS34</f>
        <v>46.255144032921812</v>
      </c>
      <c r="CJ34" s="4">
        <f>Beams!$B$8/((N34-2*X34)*X34*2)</f>
        <v>595.95766791796564</v>
      </c>
      <c r="CK34" s="4">
        <f>Beams!$C$8/((J34-2*X34)*X34*2)</f>
        <v>312.46177625068105</v>
      </c>
      <c r="CM34" s="4">
        <f xml:space="preserve"> Beams!$B$12 / ( 2 * X34 * (N34 - X34) * (J34 - X34) )</f>
        <v>26.930970082246365</v>
      </c>
      <c r="CO34" s="4">
        <f t="shared" si="0"/>
        <v>1065.6542134977753</v>
      </c>
      <c r="CP34" s="4">
        <f t="shared" si="1"/>
        <v>602.51088102049562</v>
      </c>
      <c r="CQ34" s="3">
        <f>MIN(Beams!$B$21:$B$22)/MAX(CM34:CP34)-1</f>
        <v>17.767813936900229</v>
      </c>
    </row>
    <row r="35" spans="1:95" x14ac:dyDescent="0.55000000000000004">
      <c r="A35" s="1" t="s">
        <v>1014</v>
      </c>
      <c r="B35" s="1" t="s">
        <v>1101</v>
      </c>
      <c r="C35" s="1" t="s">
        <v>1102</v>
      </c>
      <c r="D35" s="1" t="s">
        <v>98</v>
      </c>
      <c r="E35" s="3">
        <v>197.24</v>
      </c>
      <c r="F35" s="2">
        <v>54.3</v>
      </c>
      <c r="G35" s="3" t="s">
        <v>98</v>
      </c>
      <c r="H35" s="11" t="s">
        <v>98</v>
      </c>
      <c r="I35" s="2">
        <v>24</v>
      </c>
      <c r="J35" s="1">
        <v>21.6</v>
      </c>
      <c r="K35" s="1" t="s">
        <v>98</v>
      </c>
      <c r="L35" s="1" t="s">
        <v>98</v>
      </c>
      <c r="M35" s="11" t="s">
        <v>98</v>
      </c>
      <c r="N35" s="2">
        <v>12</v>
      </c>
      <c r="O35" s="3" t="s">
        <v>1103</v>
      </c>
      <c r="P35" s="1" t="s">
        <v>98</v>
      </c>
      <c r="Q35" s="1" t="s">
        <v>98</v>
      </c>
      <c r="R35" s="11" t="s">
        <v>98</v>
      </c>
      <c r="S35" s="13" t="s">
        <v>98</v>
      </c>
      <c r="T35" s="1" t="s">
        <v>98</v>
      </c>
      <c r="U35" s="13" t="s">
        <v>98</v>
      </c>
      <c r="V35" s="14" t="s">
        <v>98</v>
      </c>
      <c r="W35" s="14">
        <v>0.875</v>
      </c>
      <c r="X35" s="14">
        <v>0.81399999999999995</v>
      </c>
      <c r="Y35" s="1" t="s">
        <v>98</v>
      </c>
      <c r="Z35" s="13" t="s">
        <v>98</v>
      </c>
      <c r="AA35" s="13" t="s">
        <v>98</v>
      </c>
      <c r="AB35" s="1" t="s">
        <v>98</v>
      </c>
      <c r="AC35" s="14" t="s">
        <v>98</v>
      </c>
      <c r="AD35" s="1" t="s">
        <v>98</v>
      </c>
      <c r="AE35" s="1" t="s">
        <v>98</v>
      </c>
      <c r="AF35" s="14" t="s">
        <v>98</v>
      </c>
      <c r="AG35" s="1" t="s">
        <v>98</v>
      </c>
      <c r="AH35" s="2" t="s">
        <v>98</v>
      </c>
      <c r="AI35" s="1">
        <v>11.7</v>
      </c>
      <c r="AJ35" s="1" t="s">
        <v>98</v>
      </c>
      <c r="AK35" s="1">
        <v>26.5</v>
      </c>
      <c r="AL35" s="1" t="s">
        <v>98</v>
      </c>
      <c r="AM35" s="4">
        <v>3910</v>
      </c>
      <c r="AN35" s="4">
        <v>410</v>
      </c>
      <c r="AO35" s="4">
        <v>326</v>
      </c>
      <c r="AP35" s="3">
        <v>8.49</v>
      </c>
      <c r="AQ35" s="1">
        <v>1320</v>
      </c>
      <c r="AR35" s="1">
        <v>252</v>
      </c>
      <c r="AS35" s="1">
        <v>220</v>
      </c>
      <c r="AT35" s="3">
        <v>4.93</v>
      </c>
      <c r="AU35" s="1" t="s">
        <v>98</v>
      </c>
      <c r="AV35" s="1" t="s">
        <v>98</v>
      </c>
      <c r="AW35" s="1" t="s">
        <v>98</v>
      </c>
      <c r="AX35" s="1">
        <v>3250</v>
      </c>
      <c r="AY35" s="1" t="s">
        <v>98</v>
      </c>
      <c r="AZ35" s="1">
        <v>420</v>
      </c>
      <c r="BA35" s="1" t="s">
        <v>98</v>
      </c>
      <c r="BB35" s="1" t="s">
        <v>98</v>
      </c>
      <c r="BC35" s="1" t="s">
        <v>98</v>
      </c>
      <c r="BD35" s="1" t="s">
        <v>98</v>
      </c>
      <c r="BE35" s="1" t="s">
        <v>98</v>
      </c>
      <c r="BF35" s="1" t="s">
        <v>98</v>
      </c>
      <c r="BG35" s="3" t="s">
        <v>98</v>
      </c>
      <c r="BH35" s="14" t="s">
        <v>98</v>
      </c>
      <c r="BI35" s="1" t="s">
        <v>98</v>
      </c>
      <c r="BJ35" s="4" t="s">
        <v>98</v>
      </c>
      <c r="BK35" s="4" t="s">
        <v>98</v>
      </c>
      <c r="BL35" s="4" t="s">
        <v>98</v>
      </c>
      <c r="BM35" s="4" t="s">
        <v>98</v>
      </c>
      <c r="BN35" s="4" t="s">
        <v>98</v>
      </c>
      <c r="BO35" s="4" t="s">
        <v>98</v>
      </c>
      <c r="BP35" s="4" t="s">
        <v>98</v>
      </c>
      <c r="BQ35" s="4" t="s">
        <v>98</v>
      </c>
      <c r="BR35" s="4" t="s">
        <v>98</v>
      </c>
      <c r="BS35" s="4" t="s">
        <v>98</v>
      </c>
      <c r="BT35" s="4" t="s">
        <v>98</v>
      </c>
      <c r="BU35" s="4" t="s">
        <v>98</v>
      </c>
      <c r="BV35" s="4" t="s">
        <v>98</v>
      </c>
      <c r="BW35" s="35" t="s">
        <v>98</v>
      </c>
      <c r="BX35" s="35" t="s">
        <v>98</v>
      </c>
      <c r="BY35" s="1" t="s">
        <v>98</v>
      </c>
      <c r="BZ35" s="1" t="s">
        <v>98</v>
      </c>
      <c r="CA35" s="1" t="s">
        <v>98</v>
      </c>
      <c r="CB35" s="1" t="s">
        <v>98</v>
      </c>
      <c r="CC35" s="1" t="s">
        <v>98</v>
      </c>
      <c r="CD35" s="1" t="s">
        <v>98</v>
      </c>
      <c r="CE35" s="1" t="s">
        <v>98</v>
      </c>
      <c r="CF35" s="1" t="s">
        <v>98</v>
      </c>
      <c r="CG35" s="4">
        <f>Beams!$B$11/F35</f>
        <v>206.99815837937385</v>
      </c>
      <c r="CH35" s="4">
        <f>Beams!$B$9/AO35</f>
        <v>34.478527607361961</v>
      </c>
      <c r="CI35" s="4">
        <f>Beams!$C$9/AS35</f>
        <v>51.090909090909093</v>
      </c>
      <c r="CJ35" s="4">
        <f>Beams!$B$8/((N35-2*X35)*X35*2)</f>
        <v>665.65531278219294</v>
      </c>
      <c r="CK35" s="4">
        <f>Beams!$C$8/((J35-2*X35)*X35*2)</f>
        <v>345.69281515005531</v>
      </c>
      <c r="CM35" s="4">
        <f xml:space="preserve"> Beams!$B$12 / ( 2 * X35 * (N35 - X35) * (J35 - X35) )</f>
        <v>29.693826917263745</v>
      </c>
      <c r="CO35" s="4">
        <f t="shared" si="0"/>
        <v>1190.6015093497788</v>
      </c>
      <c r="CP35" s="4">
        <f t="shared" si="1"/>
        <v>668.39474496707783</v>
      </c>
      <c r="CQ35" s="3">
        <f>MIN(Beams!$B$21:$B$22)/MAX(CM35:CP35)-1</f>
        <v>15.79823168620252</v>
      </c>
    </row>
    <row r="36" spans="1:95" x14ac:dyDescent="0.55000000000000004">
      <c r="A36" s="1" t="s">
        <v>1014</v>
      </c>
      <c r="B36" s="1" t="s">
        <v>1104</v>
      </c>
      <c r="C36" s="1" t="s">
        <v>1105</v>
      </c>
      <c r="D36" s="1" t="s">
        <v>98</v>
      </c>
      <c r="E36" s="3">
        <v>171.16</v>
      </c>
      <c r="F36" s="2">
        <v>47.1</v>
      </c>
      <c r="G36" s="11" t="s">
        <v>98</v>
      </c>
      <c r="H36" s="11" t="s">
        <v>98</v>
      </c>
      <c r="I36" s="2">
        <v>24</v>
      </c>
      <c r="J36" s="2">
        <v>21.9</v>
      </c>
      <c r="K36" s="11" t="s">
        <v>98</v>
      </c>
      <c r="L36" s="11" t="s">
        <v>98</v>
      </c>
      <c r="M36" s="11" t="s">
        <v>98</v>
      </c>
      <c r="N36" s="2">
        <v>12</v>
      </c>
      <c r="O36" s="3">
        <v>9.91</v>
      </c>
      <c r="P36" s="11" t="s">
        <v>98</v>
      </c>
      <c r="Q36" s="11" t="s">
        <v>98</v>
      </c>
      <c r="R36" s="11" t="s">
        <v>98</v>
      </c>
      <c r="S36" s="11" t="s">
        <v>98</v>
      </c>
      <c r="T36" s="11" t="s">
        <v>98</v>
      </c>
      <c r="U36" s="11" t="s">
        <v>98</v>
      </c>
      <c r="V36" s="11" t="s">
        <v>98</v>
      </c>
      <c r="W36" s="14">
        <v>0.75</v>
      </c>
      <c r="X36" s="14">
        <v>0.69799999999999995</v>
      </c>
      <c r="Y36" s="11" t="s">
        <v>98</v>
      </c>
      <c r="Z36" s="11" t="s">
        <v>98</v>
      </c>
      <c r="AA36" s="11" t="s">
        <v>98</v>
      </c>
      <c r="AB36" s="11" t="s">
        <v>98</v>
      </c>
      <c r="AC36" s="11" t="s">
        <v>98</v>
      </c>
      <c r="AD36" s="11" t="s">
        <v>98</v>
      </c>
      <c r="AE36" s="11" t="s">
        <v>98</v>
      </c>
      <c r="AF36" s="11" t="s">
        <v>98</v>
      </c>
      <c r="AG36" s="11" t="s">
        <v>98</v>
      </c>
      <c r="AH36" s="11" t="s">
        <v>98</v>
      </c>
      <c r="AI36" s="1">
        <v>14.2</v>
      </c>
      <c r="AJ36" s="1" t="s">
        <v>98</v>
      </c>
      <c r="AK36" s="1">
        <v>31.4</v>
      </c>
      <c r="AL36" s="11" t="s">
        <v>98</v>
      </c>
      <c r="AM36" s="4">
        <v>3440</v>
      </c>
      <c r="AN36" s="4">
        <v>359</v>
      </c>
      <c r="AO36" s="4">
        <v>287</v>
      </c>
      <c r="AP36" s="3">
        <v>8.5500000000000007</v>
      </c>
      <c r="AQ36" s="1">
        <v>1170</v>
      </c>
      <c r="AR36" s="1">
        <v>221</v>
      </c>
      <c r="AS36" s="1">
        <v>195</v>
      </c>
      <c r="AT36" s="3">
        <v>4.9800000000000004</v>
      </c>
      <c r="AU36" s="11" t="s">
        <v>98</v>
      </c>
      <c r="AV36" s="11" t="s">
        <v>98</v>
      </c>
      <c r="AW36" s="11" t="s">
        <v>98</v>
      </c>
      <c r="AX36" s="1">
        <v>2850</v>
      </c>
      <c r="AY36" s="11" t="s">
        <v>98</v>
      </c>
      <c r="AZ36" s="1">
        <v>366</v>
      </c>
      <c r="BA36" s="11" t="s">
        <v>98</v>
      </c>
      <c r="BB36" s="11" t="s">
        <v>98</v>
      </c>
      <c r="BC36" s="11" t="s">
        <v>98</v>
      </c>
      <c r="BD36" s="11" t="s">
        <v>98</v>
      </c>
      <c r="BE36" s="11" t="s">
        <v>98</v>
      </c>
      <c r="BF36" s="11" t="s">
        <v>98</v>
      </c>
      <c r="BG36" s="11" t="s">
        <v>98</v>
      </c>
      <c r="BH36" s="11" t="s">
        <v>98</v>
      </c>
      <c r="BI36" s="11" t="s">
        <v>98</v>
      </c>
      <c r="BJ36" s="11" t="s">
        <v>98</v>
      </c>
      <c r="BK36" s="11" t="s">
        <v>98</v>
      </c>
      <c r="BL36" s="11" t="s">
        <v>98</v>
      </c>
      <c r="BM36" s="11" t="s">
        <v>98</v>
      </c>
      <c r="BN36" s="11" t="s">
        <v>98</v>
      </c>
      <c r="BO36" s="11" t="s">
        <v>98</v>
      </c>
      <c r="BP36" s="11" t="s">
        <v>98</v>
      </c>
      <c r="BQ36" s="11" t="s">
        <v>98</v>
      </c>
      <c r="BR36" s="11" t="s">
        <v>98</v>
      </c>
      <c r="BS36" s="11" t="s">
        <v>98</v>
      </c>
      <c r="BT36" s="11" t="s">
        <v>98</v>
      </c>
      <c r="BU36" s="11" t="s">
        <v>98</v>
      </c>
      <c r="BV36" s="11" t="s">
        <v>98</v>
      </c>
      <c r="BW36" s="11" t="s">
        <v>98</v>
      </c>
      <c r="BX36" s="11" t="s">
        <v>98</v>
      </c>
      <c r="BY36" s="11" t="s">
        <v>98</v>
      </c>
      <c r="BZ36" s="11" t="s">
        <v>98</v>
      </c>
      <c r="CA36" s="11" t="s">
        <v>98</v>
      </c>
      <c r="CB36" s="11" t="s">
        <v>98</v>
      </c>
      <c r="CC36" s="11" t="s">
        <v>98</v>
      </c>
      <c r="CD36" s="1" t="s">
        <v>98</v>
      </c>
      <c r="CE36" s="1" t="s">
        <v>98</v>
      </c>
      <c r="CF36" s="1" t="s">
        <v>98</v>
      </c>
      <c r="CG36" s="4">
        <f>Beams!$B$11/F36</f>
        <v>238.6411889596603</v>
      </c>
      <c r="CH36" s="4">
        <f>Beams!$B$9/AO36</f>
        <v>39.163763066202094</v>
      </c>
      <c r="CI36" s="4">
        <f>Beams!$C$9/AS36</f>
        <v>57.641025641025642</v>
      </c>
      <c r="CJ36" s="4">
        <f>Beams!$B$8/((N36-2*X36)*X36*2)</f>
        <v>759.29610818861681</v>
      </c>
      <c r="CK36" s="4">
        <f>Beams!$C$8/((J36-2*X36)*X36*2)</f>
        <v>392.68318041514306</v>
      </c>
      <c r="CM36" s="4">
        <f xml:space="preserve"> Beams!$B$12 / ( 2 * X36 * (N36 - X36) * (J36 - X36) )</f>
        <v>33.60073363308986</v>
      </c>
      <c r="CO36" s="4">
        <f t="shared" si="0"/>
        <v>1358.4928308850508</v>
      </c>
      <c r="CP36" s="4">
        <f t="shared" si="1"/>
        <v>760.59928502319497</v>
      </c>
      <c r="CQ36" s="3">
        <f>MIN(Beams!$B$21:$B$22)/MAX(CM36:CP36)-1</f>
        <v>13.722197677679393</v>
      </c>
    </row>
    <row r="37" spans="1:95" x14ac:dyDescent="0.55000000000000004">
      <c r="A37" s="1" t="s">
        <v>1014</v>
      </c>
      <c r="B37" s="1" t="s">
        <v>1106</v>
      </c>
      <c r="C37" s="1" t="s">
        <v>1107</v>
      </c>
      <c r="D37" s="1" t="s">
        <v>98</v>
      </c>
      <c r="E37" s="3">
        <v>144.38999999999999</v>
      </c>
      <c r="F37" s="2">
        <v>39.6</v>
      </c>
      <c r="G37" s="11" t="s">
        <v>98</v>
      </c>
      <c r="H37" s="11" t="s">
        <v>98</v>
      </c>
      <c r="I37" s="2">
        <v>24</v>
      </c>
      <c r="J37" s="2">
        <v>22.3</v>
      </c>
      <c r="K37" s="11" t="s">
        <v>98</v>
      </c>
      <c r="L37" s="11" t="s">
        <v>98</v>
      </c>
      <c r="M37" s="11" t="s">
        <v>98</v>
      </c>
      <c r="N37" s="2">
        <v>12</v>
      </c>
      <c r="O37" s="2">
        <v>10.3</v>
      </c>
      <c r="P37" s="11" t="s">
        <v>98</v>
      </c>
      <c r="Q37" s="11" t="s">
        <v>98</v>
      </c>
      <c r="R37" s="11" t="s">
        <v>98</v>
      </c>
      <c r="S37" s="11" t="s">
        <v>98</v>
      </c>
      <c r="T37" s="11" t="s">
        <v>98</v>
      </c>
      <c r="U37" s="11" t="s">
        <v>98</v>
      </c>
      <c r="V37" s="11" t="s">
        <v>98</v>
      </c>
      <c r="W37" s="14">
        <v>0.625</v>
      </c>
      <c r="X37" s="14">
        <v>0.58099999999999996</v>
      </c>
      <c r="Y37" s="11" t="s">
        <v>98</v>
      </c>
      <c r="Z37" s="11" t="s">
        <v>98</v>
      </c>
      <c r="AA37" s="11" t="s">
        <v>98</v>
      </c>
      <c r="AB37" s="11" t="s">
        <v>98</v>
      </c>
      <c r="AC37" s="11" t="s">
        <v>98</v>
      </c>
      <c r="AD37" s="11" t="s">
        <v>98</v>
      </c>
      <c r="AE37" s="11" t="s">
        <v>98</v>
      </c>
      <c r="AF37" s="11" t="s">
        <v>98</v>
      </c>
      <c r="AG37" s="11" t="s">
        <v>98</v>
      </c>
      <c r="AH37" s="11" t="s">
        <v>98</v>
      </c>
      <c r="AI37" s="1">
        <v>17.7</v>
      </c>
      <c r="AJ37" s="1" t="s">
        <v>98</v>
      </c>
      <c r="AK37" s="1">
        <v>38.4</v>
      </c>
      <c r="AL37" s="11" t="s">
        <v>98</v>
      </c>
      <c r="AM37" s="4">
        <v>2940</v>
      </c>
      <c r="AN37" s="4">
        <v>304</v>
      </c>
      <c r="AO37" s="4">
        <v>245</v>
      </c>
      <c r="AP37" s="3">
        <v>8.6199999999999992</v>
      </c>
      <c r="AQ37" s="1">
        <v>1000</v>
      </c>
      <c r="AR37" s="1">
        <v>188</v>
      </c>
      <c r="AS37" s="1">
        <v>167</v>
      </c>
      <c r="AT37" s="3">
        <v>5.03</v>
      </c>
      <c r="AU37" s="11" t="s">
        <v>98</v>
      </c>
      <c r="AV37" s="11" t="s">
        <v>98</v>
      </c>
      <c r="AW37" s="11" t="s">
        <v>98</v>
      </c>
      <c r="AX37" s="1">
        <v>2430</v>
      </c>
      <c r="AY37" s="11" t="s">
        <v>98</v>
      </c>
      <c r="AZ37" s="1">
        <v>310</v>
      </c>
      <c r="BA37" s="11" t="s">
        <v>98</v>
      </c>
      <c r="BB37" s="11" t="s">
        <v>98</v>
      </c>
      <c r="BC37" s="11" t="s">
        <v>98</v>
      </c>
      <c r="BD37" s="11" t="s">
        <v>98</v>
      </c>
      <c r="BE37" s="11" t="s">
        <v>98</v>
      </c>
      <c r="BF37" s="11" t="s">
        <v>98</v>
      </c>
      <c r="BG37" s="11" t="s">
        <v>98</v>
      </c>
      <c r="BH37" s="11" t="s">
        <v>98</v>
      </c>
      <c r="BI37" s="11" t="s">
        <v>98</v>
      </c>
      <c r="BJ37" s="11" t="s">
        <v>98</v>
      </c>
      <c r="BK37" s="11" t="s">
        <v>98</v>
      </c>
      <c r="BL37" s="11" t="s">
        <v>98</v>
      </c>
      <c r="BM37" s="11" t="s">
        <v>98</v>
      </c>
      <c r="BN37" s="11" t="s">
        <v>98</v>
      </c>
      <c r="BO37" s="11" t="s">
        <v>98</v>
      </c>
      <c r="BP37" s="11" t="s">
        <v>98</v>
      </c>
      <c r="BQ37" s="11" t="s">
        <v>98</v>
      </c>
      <c r="BR37" s="11" t="s">
        <v>98</v>
      </c>
      <c r="BS37" s="11" t="s">
        <v>98</v>
      </c>
      <c r="BT37" s="11" t="s">
        <v>98</v>
      </c>
      <c r="BU37" s="11" t="s">
        <v>98</v>
      </c>
      <c r="BV37" s="11" t="s">
        <v>98</v>
      </c>
      <c r="BW37" s="11" t="s">
        <v>98</v>
      </c>
      <c r="BX37" s="11" t="s">
        <v>98</v>
      </c>
      <c r="BY37" s="11" t="s">
        <v>98</v>
      </c>
      <c r="BZ37" s="11" t="s">
        <v>98</v>
      </c>
      <c r="CA37" s="11" t="s">
        <v>98</v>
      </c>
      <c r="CB37" s="11" t="s">
        <v>98</v>
      </c>
      <c r="CC37" s="11" t="s">
        <v>98</v>
      </c>
      <c r="CD37" s="1" t="s">
        <v>98</v>
      </c>
      <c r="CE37" s="1" t="s">
        <v>98</v>
      </c>
      <c r="CF37" s="1" t="s">
        <v>98</v>
      </c>
      <c r="CG37" s="4">
        <f>Beams!$B$11/F37</f>
        <v>283.83838383838383</v>
      </c>
      <c r="CH37" s="4">
        <f>Beams!$B$9/AO37</f>
        <v>45.877551020408163</v>
      </c>
      <c r="CI37" s="4">
        <f>Beams!$C$9/AS37</f>
        <v>67.305389221556879</v>
      </c>
      <c r="CJ37" s="4">
        <f>Beams!$B$8/((N37-2*X37)*X37*2)</f>
        <v>892.50577826027427</v>
      </c>
      <c r="CK37" s="4">
        <f>Beams!$C$8/((J37-2*X37)*X37*2)</f>
        <v>457.61082528076702</v>
      </c>
      <c r="CM37" s="4">
        <f xml:space="preserve"> Beams!$B$12 / ( 2 * X37 * (N37 - X37) * (J37 - X37) )</f>
        <v>39.002485575669098</v>
      </c>
      <c r="CO37" s="4">
        <f t="shared" si="0"/>
        <v>1597.4633661219552</v>
      </c>
      <c r="CP37" s="4">
        <f t="shared" si="1"/>
        <v>889.05146963501966</v>
      </c>
      <c r="CQ37" s="3">
        <f>MIN(Beams!$B$21:$B$22)/MAX(CM37:CP37)-1</f>
        <v>11.519848920574958</v>
      </c>
    </row>
    <row r="38" spans="1:95" x14ac:dyDescent="0.55000000000000004">
      <c r="A38" s="1" t="s">
        <v>1014</v>
      </c>
      <c r="B38" s="1" t="s">
        <v>1108</v>
      </c>
      <c r="C38" s="1" t="s">
        <v>1109</v>
      </c>
      <c r="D38" s="1" t="s">
        <v>98</v>
      </c>
      <c r="E38" s="3">
        <v>116.91</v>
      </c>
      <c r="F38" s="2">
        <v>32.1</v>
      </c>
      <c r="G38" s="11" t="s">
        <v>98</v>
      </c>
      <c r="H38" s="11" t="s">
        <v>98</v>
      </c>
      <c r="I38" s="2">
        <v>24</v>
      </c>
      <c r="J38" s="2">
        <v>22.6</v>
      </c>
      <c r="K38" s="11" t="s">
        <v>98</v>
      </c>
      <c r="L38" s="11" t="s">
        <v>98</v>
      </c>
      <c r="M38" s="11" t="s">
        <v>98</v>
      </c>
      <c r="N38" s="2">
        <v>12</v>
      </c>
      <c r="O38" s="2">
        <v>10.6</v>
      </c>
      <c r="P38" s="11" t="s">
        <v>98</v>
      </c>
      <c r="Q38" s="11" t="s">
        <v>98</v>
      </c>
      <c r="R38" s="11" t="s">
        <v>98</v>
      </c>
      <c r="S38" s="11" t="s">
        <v>98</v>
      </c>
      <c r="T38" s="11" t="s">
        <v>98</v>
      </c>
      <c r="U38" s="11" t="s">
        <v>98</v>
      </c>
      <c r="V38" s="11" t="s">
        <v>98</v>
      </c>
      <c r="W38" s="14">
        <v>0.5</v>
      </c>
      <c r="X38" s="14">
        <v>0.46500000000000002</v>
      </c>
      <c r="Y38" s="11" t="s">
        <v>98</v>
      </c>
      <c r="Z38" s="11" t="s">
        <v>98</v>
      </c>
      <c r="AA38" s="11" t="s">
        <v>98</v>
      </c>
      <c r="AB38" s="11" t="s">
        <v>98</v>
      </c>
      <c r="AC38" s="11" t="s">
        <v>98</v>
      </c>
      <c r="AD38" s="11" t="s">
        <v>98</v>
      </c>
      <c r="AE38" s="11" t="s">
        <v>98</v>
      </c>
      <c r="AF38" s="11" t="s">
        <v>98</v>
      </c>
      <c r="AG38" s="11" t="s">
        <v>98</v>
      </c>
      <c r="AH38" s="11" t="s">
        <v>98</v>
      </c>
      <c r="AI38" s="1">
        <v>22.8</v>
      </c>
      <c r="AJ38" s="1" t="s">
        <v>98</v>
      </c>
      <c r="AK38" s="1">
        <v>48.6</v>
      </c>
      <c r="AL38" s="11" t="s">
        <v>98</v>
      </c>
      <c r="AM38" s="4">
        <v>2420</v>
      </c>
      <c r="AN38" s="4">
        <v>248</v>
      </c>
      <c r="AO38" s="4">
        <v>202</v>
      </c>
      <c r="AP38" s="3">
        <v>8.68</v>
      </c>
      <c r="AQ38" s="1">
        <v>829</v>
      </c>
      <c r="AR38" s="1">
        <v>154</v>
      </c>
      <c r="AS38" s="1">
        <v>138</v>
      </c>
      <c r="AT38" s="3">
        <v>5.08</v>
      </c>
      <c r="AU38" s="11" t="s">
        <v>98</v>
      </c>
      <c r="AV38" s="11" t="s">
        <v>98</v>
      </c>
      <c r="AW38" s="11" t="s">
        <v>98</v>
      </c>
      <c r="AX38" s="1">
        <v>1980</v>
      </c>
      <c r="AY38" s="11" t="s">
        <v>98</v>
      </c>
      <c r="AZ38" s="1">
        <v>252</v>
      </c>
      <c r="BA38" s="11" t="s">
        <v>98</v>
      </c>
      <c r="BB38" s="11" t="s">
        <v>98</v>
      </c>
      <c r="BC38" s="11" t="s">
        <v>98</v>
      </c>
      <c r="BD38" s="11" t="s">
        <v>98</v>
      </c>
      <c r="BE38" s="11" t="s">
        <v>98</v>
      </c>
      <c r="BF38" s="11" t="s">
        <v>98</v>
      </c>
      <c r="BG38" s="11" t="s">
        <v>98</v>
      </c>
      <c r="BH38" s="11" t="s">
        <v>98</v>
      </c>
      <c r="BI38" s="11" t="s">
        <v>98</v>
      </c>
      <c r="BJ38" s="11" t="s">
        <v>98</v>
      </c>
      <c r="BK38" s="11" t="s">
        <v>98</v>
      </c>
      <c r="BL38" s="11" t="s">
        <v>98</v>
      </c>
      <c r="BM38" s="11" t="s">
        <v>98</v>
      </c>
      <c r="BN38" s="11" t="s">
        <v>98</v>
      </c>
      <c r="BO38" s="11" t="s">
        <v>98</v>
      </c>
      <c r="BP38" s="11" t="s">
        <v>98</v>
      </c>
      <c r="BQ38" s="11" t="s">
        <v>98</v>
      </c>
      <c r="BR38" s="11" t="s">
        <v>98</v>
      </c>
      <c r="BS38" s="11" t="s">
        <v>98</v>
      </c>
      <c r="BT38" s="11" t="s">
        <v>98</v>
      </c>
      <c r="BU38" s="11" t="s">
        <v>98</v>
      </c>
      <c r="BV38" s="11" t="s">
        <v>98</v>
      </c>
      <c r="BW38" s="11" t="s">
        <v>98</v>
      </c>
      <c r="BX38" s="11" t="s">
        <v>98</v>
      </c>
      <c r="BY38" s="11" t="s">
        <v>98</v>
      </c>
      <c r="BZ38" s="11" t="s">
        <v>98</v>
      </c>
      <c r="CA38" s="11" t="s">
        <v>98</v>
      </c>
      <c r="CB38" s="11" t="s">
        <v>98</v>
      </c>
      <c r="CC38" s="11" t="s">
        <v>98</v>
      </c>
      <c r="CD38" s="1" t="s">
        <v>98</v>
      </c>
      <c r="CE38" s="1" t="s">
        <v>98</v>
      </c>
      <c r="CF38" s="1" t="s">
        <v>98</v>
      </c>
      <c r="CG38" s="4">
        <f>Beams!$B$11/F38</f>
        <v>350.1557632398754</v>
      </c>
      <c r="CH38" s="4">
        <f>Beams!$B$9/AO38</f>
        <v>55.643564356435647</v>
      </c>
      <c r="CI38" s="4">
        <f>Beams!$C$9/AS38</f>
        <v>81.449275362318843</v>
      </c>
      <c r="CJ38" s="4">
        <f>Beams!$B$8/((N38-2*X38)*X38*2)</f>
        <v>1091.7815271342677</v>
      </c>
      <c r="CK38" s="4">
        <f>Beams!$C$8/((J38-2*X38)*X38*2)</f>
        <v>557.7305724677592</v>
      </c>
      <c r="CM38" s="4">
        <f xml:space="preserve"> Beams!$B$12 / ( 2 * X38 * (N38 - X38) * (J38 - X38) )</f>
        <v>47.335420284211146</v>
      </c>
      <c r="CO38" s="4">
        <f t="shared" si="0"/>
        <v>1954.5060337846201</v>
      </c>
      <c r="CP38" s="4">
        <f t="shared" si="1"/>
        <v>1085.0452992945632</v>
      </c>
      <c r="CQ38" s="3">
        <f>MIN(Beams!$B$21:$B$22)/MAX(CM38:CP38)-1</f>
        <v>9.2327645217205472</v>
      </c>
    </row>
    <row r="39" spans="1:95" x14ac:dyDescent="0.55000000000000004">
      <c r="A39" s="1" t="s">
        <v>1014</v>
      </c>
      <c r="B39" s="1" t="s">
        <v>1110</v>
      </c>
      <c r="C39" s="1" t="s">
        <v>1111</v>
      </c>
      <c r="D39" s="1" t="s">
        <v>98</v>
      </c>
      <c r="E39" s="3">
        <v>88.73</v>
      </c>
      <c r="F39" s="2">
        <v>24.3</v>
      </c>
      <c r="G39" s="11" t="s">
        <v>98</v>
      </c>
      <c r="H39" s="11" t="s">
        <v>98</v>
      </c>
      <c r="I39" s="2">
        <v>24</v>
      </c>
      <c r="J39" s="2">
        <v>23</v>
      </c>
      <c r="K39" s="11" t="s">
        <v>98</v>
      </c>
      <c r="L39" s="11" t="s">
        <v>98</v>
      </c>
      <c r="M39" s="11" t="s">
        <v>98</v>
      </c>
      <c r="N39" s="2">
        <v>12</v>
      </c>
      <c r="O39" s="2" t="s">
        <v>1112</v>
      </c>
      <c r="P39" s="11" t="s">
        <v>98</v>
      </c>
      <c r="Q39" s="11" t="s">
        <v>98</v>
      </c>
      <c r="R39" s="11" t="s">
        <v>98</v>
      </c>
      <c r="S39" s="11" t="s">
        <v>98</v>
      </c>
      <c r="T39" s="11" t="s">
        <v>98</v>
      </c>
      <c r="U39" s="11" t="s">
        <v>98</v>
      </c>
      <c r="V39" s="11" t="s">
        <v>98</v>
      </c>
      <c r="W39" s="14">
        <v>0.375</v>
      </c>
      <c r="X39" s="14">
        <v>0.34899999999999998</v>
      </c>
      <c r="Y39" s="11" t="s">
        <v>98</v>
      </c>
      <c r="Z39" s="11" t="s">
        <v>98</v>
      </c>
      <c r="AA39" s="11" t="s">
        <v>98</v>
      </c>
      <c r="AB39" s="11" t="s">
        <v>98</v>
      </c>
      <c r="AC39" s="11" t="s">
        <v>98</v>
      </c>
      <c r="AD39" s="11" t="s">
        <v>98</v>
      </c>
      <c r="AE39" s="11" t="s">
        <v>98</v>
      </c>
      <c r="AF39" s="11" t="s">
        <v>98</v>
      </c>
      <c r="AG39" s="11" t="s">
        <v>98</v>
      </c>
      <c r="AH39" s="11" t="s">
        <v>98</v>
      </c>
      <c r="AI39" s="1">
        <v>31.4</v>
      </c>
      <c r="AJ39" s="1" t="s">
        <v>98</v>
      </c>
      <c r="AK39" s="1">
        <v>65.8</v>
      </c>
      <c r="AL39" s="11" t="s">
        <v>98</v>
      </c>
      <c r="AM39" s="4">
        <v>1860</v>
      </c>
      <c r="AN39" s="4">
        <v>190</v>
      </c>
      <c r="AO39" s="4">
        <v>155</v>
      </c>
      <c r="AP39" s="3">
        <v>8.75</v>
      </c>
      <c r="AQ39" s="1">
        <v>642</v>
      </c>
      <c r="AR39" s="1">
        <v>118</v>
      </c>
      <c r="AS39" s="1">
        <v>107</v>
      </c>
      <c r="AT39" s="3">
        <v>5.14</v>
      </c>
      <c r="AU39" s="11" t="s">
        <v>98</v>
      </c>
      <c r="AV39" s="11" t="s">
        <v>98</v>
      </c>
      <c r="AW39" s="11" t="s">
        <v>98</v>
      </c>
      <c r="AX39" s="1">
        <v>1520</v>
      </c>
      <c r="AY39" s="11" t="s">
        <v>98</v>
      </c>
      <c r="AZ39" s="1">
        <v>192</v>
      </c>
      <c r="BA39" s="11" t="s">
        <v>98</v>
      </c>
      <c r="BB39" s="11" t="s">
        <v>98</v>
      </c>
      <c r="BC39" s="11" t="s">
        <v>98</v>
      </c>
      <c r="BD39" s="11" t="s">
        <v>98</v>
      </c>
      <c r="BE39" s="11" t="s">
        <v>98</v>
      </c>
      <c r="BF39" s="11" t="s">
        <v>98</v>
      </c>
      <c r="BG39" s="11" t="s">
        <v>98</v>
      </c>
      <c r="BH39" s="11" t="s">
        <v>98</v>
      </c>
      <c r="BI39" s="11" t="s">
        <v>98</v>
      </c>
      <c r="BJ39" s="11" t="s">
        <v>98</v>
      </c>
      <c r="BK39" s="11" t="s">
        <v>98</v>
      </c>
      <c r="BL39" s="11" t="s">
        <v>98</v>
      </c>
      <c r="BM39" s="11" t="s">
        <v>98</v>
      </c>
      <c r="BN39" s="11" t="s">
        <v>98</v>
      </c>
      <c r="BO39" s="11" t="s">
        <v>98</v>
      </c>
      <c r="BP39" s="11" t="s">
        <v>98</v>
      </c>
      <c r="BQ39" s="11" t="s">
        <v>98</v>
      </c>
      <c r="BR39" s="11" t="s">
        <v>98</v>
      </c>
      <c r="BS39" s="11" t="s">
        <v>98</v>
      </c>
      <c r="BT39" s="11" t="s">
        <v>98</v>
      </c>
      <c r="BU39" s="11" t="s">
        <v>98</v>
      </c>
      <c r="BV39" s="11" t="s">
        <v>98</v>
      </c>
      <c r="BW39" s="11" t="s">
        <v>98</v>
      </c>
      <c r="BX39" s="11" t="s">
        <v>98</v>
      </c>
      <c r="BY39" s="11" t="s">
        <v>98</v>
      </c>
      <c r="BZ39" s="11" t="s">
        <v>98</v>
      </c>
      <c r="CA39" s="11" t="s">
        <v>98</v>
      </c>
      <c r="CB39" s="11" t="s">
        <v>98</v>
      </c>
      <c r="CC39" s="11" t="s">
        <v>98</v>
      </c>
      <c r="CD39" s="1" t="s">
        <v>98</v>
      </c>
      <c r="CE39" s="1" t="s">
        <v>98</v>
      </c>
      <c r="CF39" s="1" t="s">
        <v>98</v>
      </c>
      <c r="CG39" s="4">
        <f>Beams!$B$11/F39</f>
        <v>462.55144032921811</v>
      </c>
      <c r="CH39" s="4">
        <f>Beams!$B$9/AO39</f>
        <v>72.516129032258064</v>
      </c>
      <c r="CI39" s="4">
        <f>Beams!$C$9/AS39</f>
        <v>105.04672897196262</v>
      </c>
      <c r="CJ39" s="4">
        <f>Beams!$B$8/((N39-2*X39)*X39*2)</f>
        <v>1424.8055089775426</v>
      </c>
      <c r="CK39" s="4">
        <f>Beams!$C$8/((J39-2*X39)*X39*2)</f>
        <v>722.04967547592969</v>
      </c>
      <c r="CM39" s="4">
        <f xml:space="preserve"> Beams!$B$12 / ( 2 * X39 * (N39 - X39) * (J39 - X39) )</f>
        <v>61.018328445670434</v>
      </c>
      <c r="CO39" s="4">
        <f t="shared" si="0"/>
        <v>2551.6912507958491</v>
      </c>
      <c r="CP39" s="4">
        <f t="shared" si="1"/>
        <v>1408.8943273767939</v>
      </c>
      <c r="CQ39" s="3">
        <f>MIN(Beams!$B$21:$B$22)/MAX(CM39:CP39)-1</f>
        <v>6.8379388547741362</v>
      </c>
    </row>
    <row r="40" spans="1:95" x14ac:dyDescent="0.55000000000000004">
      <c r="A40" s="1" t="s">
        <v>1014</v>
      </c>
      <c r="B40" s="1" t="s">
        <v>1113</v>
      </c>
      <c r="C40" s="1" t="s">
        <v>1114</v>
      </c>
      <c r="D40" s="1" t="s">
        <v>98</v>
      </c>
      <c r="E40" s="3">
        <v>74.38</v>
      </c>
      <c r="F40" s="2">
        <v>20.399999999999999</v>
      </c>
      <c r="G40" s="11" t="s">
        <v>98</v>
      </c>
      <c r="H40" s="11" t="s">
        <v>98</v>
      </c>
      <c r="I40" s="2">
        <v>24</v>
      </c>
      <c r="J40" s="2">
        <v>23.1</v>
      </c>
      <c r="K40" s="11" t="s">
        <v>98</v>
      </c>
      <c r="L40" s="11" t="s">
        <v>98</v>
      </c>
      <c r="M40" s="11" t="s">
        <v>98</v>
      </c>
      <c r="N40" s="2">
        <v>12</v>
      </c>
      <c r="O40" s="2" t="s">
        <v>1115</v>
      </c>
      <c r="P40" s="11" t="s">
        <v>98</v>
      </c>
      <c r="Q40" s="11" t="s">
        <v>98</v>
      </c>
      <c r="R40" s="11" t="s">
        <v>98</v>
      </c>
      <c r="S40" s="11" t="s">
        <v>98</v>
      </c>
      <c r="T40" s="11" t="s">
        <v>98</v>
      </c>
      <c r="U40" s="11" t="s">
        <v>98</v>
      </c>
      <c r="V40" s="11" t="s">
        <v>98</v>
      </c>
      <c r="W40" s="15">
        <v>0.3125</v>
      </c>
      <c r="X40" s="14">
        <v>0.29099999999999998</v>
      </c>
      <c r="Y40" s="11" t="s">
        <v>98</v>
      </c>
      <c r="Z40" s="11" t="s">
        <v>98</v>
      </c>
      <c r="AA40" s="11" t="s">
        <v>98</v>
      </c>
      <c r="AB40" s="11" t="s">
        <v>98</v>
      </c>
      <c r="AC40" s="11" t="s">
        <v>98</v>
      </c>
      <c r="AD40" s="11" t="s">
        <v>98</v>
      </c>
      <c r="AE40" s="11" t="s">
        <v>98</v>
      </c>
      <c r="AF40" s="11" t="s">
        <v>98</v>
      </c>
      <c r="AG40" s="11" t="s">
        <v>98</v>
      </c>
      <c r="AH40" s="11" t="s">
        <v>98</v>
      </c>
      <c r="AI40" s="1">
        <v>38.200000000000003</v>
      </c>
      <c r="AJ40" s="1" t="s">
        <v>98</v>
      </c>
      <c r="AK40" s="1">
        <v>79.5</v>
      </c>
      <c r="AL40" s="11" t="s">
        <v>98</v>
      </c>
      <c r="AM40" s="4">
        <v>1570</v>
      </c>
      <c r="AN40" s="4">
        <v>160</v>
      </c>
      <c r="AO40" s="4">
        <v>131</v>
      </c>
      <c r="AP40" s="3">
        <v>8.7799999999999994</v>
      </c>
      <c r="AQ40" s="1">
        <v>543</v>
      </c>
      <c r="AR40" s="1">
        <v>99.4</v>
      </c>
      <c r="AS40" s="1">
        <v>90.6</v>
      </c>
      <c r="AT40" s="3">
        <v>5.16</v>
      </c>
      <c r="AU40" s="11" t="s">
        <v>98</v>
      </c>
      <c r="AV40" s="11" t="s">
        <v>98</v>
      </c>
      <c r="AW40" s="11" t="s">
        <v>98</v>
      </c>
      <c r="AX40" s="1">
        <v>1280</v>
      </c>
      <c r="AY40" s="11" t="s">
        <v>98</v>
      </c>
      <c r="AZ40" s="1">
        <v>161</v>
      </c>
      <c r="BA40" s="11" t="s">
        <v>98</v>
      </c>
      <c r="BB40" s="11" t="s">
        <v>98</v>
      </c>
      <c r="BC40" s="11" t="s">
        <v>98</v>
      </c>
      <c r="BD40" s="11" t="s">
        <v>98</v>
      </c>
      <c r="BE40" s="11" t="s">
        <v>98</v>
      </c>
      <c r="BF40" s="11" t="s">
        <v>98</v>
      </c>
      <c r="BG40" s="11" t="s">
        <v>98</v>
      </c>
      <c r="BH40" s="11" t="s">
        <v>98</v>
      </c>
      <c r="BI40" s="11" t="s">
        <v>98</v>
      </c>
      <c r="BJ40" s="11" t="s">
        <v>98</v>
      </c>
      <c r="BK40" s="11" t="s">
        <v>98</v>
      </c>
      <c r="BL40" s="11" t="s">
        <v>98</v>
      </c>
      <c r="BM40" s="11" t="s">
        <v>98</v>
      </c>
      <c r="BN40" s="11" t="s">
        <v>98</v>
      </c>
      <c r="BO40" s="11" t="s">
        <v>98</v>
      </c>
      <c r="BP40" s="11" t="s">
        <v>98</v>
      </c>
      <c r="BQ40" s="11" t="s">
        <v>98</v>
      </c>
      <c r="BR40" s="11" t="s">
        <v>98</v>
      </c>
      <c r="BS40" s="11" t="s">
        <v>98</v>
      </c>
      <c r="BT40" s="11" t="s">
        <v>98</v>
      </c>
      <c r="BU40" s="11" t="s">
        <v>98</v>
      </c>
      <c r="BV40" s="11" t="s">
        <v>98</v>
      </c>
      <c r="BW40" s="11" t="s">
        <v>98</v>
      </c>
      <c r="BX40" s="11" t="s">
        <v>98</v>
      </c>
      <c r="BY40" s="11" t="s">
        <v>98</v>
      </c>
      <c r="BZ40" s="11" t="s">
        <v>98</v>
      </c>
      <c r="CA40" s="11" t="s">
        <v>98</v>
      </c>
      <c r="CB40" s="11" t="s">
        <v>98</v>
      </c>
      <c r="CC40" s="11" t="s">
        <v>98</v>
      </c>
      <c r="CD40" s="1" t="s">
        <v>98</v>
      </c>
      <c r="CE40" s="1" t="s">
        <v>98</v>
      </c>
      <c r="CF40" s="1" t="s">
        <v>98</v>
      </c>
      <c r="CG40" s="4">
        <f>Beams!$B$11/F40</f>
        <v>550.98039215686276</v>
      </c>
      <c r="CH40" s="4">
        <f>Beams!$B$9/AO40</f>
        <v>85.801526717557252</v>
      </c>
      <c r="CI40" s="4">
        <f>Beams!$C$9/AS40</f>
        <v>124.06181015452539</v>
      </c>
      <c r="CJ40" s="4">
        <f>Beams!$B$8/((N40-2*X40)*X40*2)</f>
        <v>1691.4271130348839</v>
      </c>
      <c r="CK40" s="4">
        <f>Beams!$C$8/((J40-2*X40)*X40*2)</f>
        <v>857.65675355858878</v>
      </c>
      <c r="CM40" s="4">
        <f xml:space="preserve"> Beams!$B$12 / ( 2 * X40 * (N40 - X40) * (J40 - X40) )</f>
        <v>72.313149221899138</v>
      </c>
      <c r="CO40" s="4">
        <f t="shared" si="0"/>
        <v>3029.4137701513146</v>
      </c>
      <c r="CP40" s="4">
        <f t="shared" si="1"/>
        <v>1673.7072848702699</v>
      </c>
      <c r="CQ40" s="3">
        <f>MIN(Beams!$B$21:$B$22)/MAX(CM40:CP40)-1</f>
        <v>5.6019373771450942</v>
      </c>
    </row>
    <row r="41" spans="1:95" x14ac:dyDescent="0.55000000000000004">
      <c r="A41" s="1" t="s">
        <v>1014</v>
      </c>
      <c r="B41" s="1" t="s">
        <v>1116</v>
      </c>
      <c r="C41" s="1" t="s">
        <v>1117</v>
      </c>
      <c r="D41" s="1" t="s">
        <v>98</v>
      </c>
      <c r="E41" s="3">
        <v>59.85</v>
      </c>
      <c r="F41" s="2">
        <v>16.399999999999999</v>
      </c>
      <c r="G41" s="11" t="s">
        <v>98</v>
      </c>
      <c r="H41" s="11" t="s">
        <v>98</v>
      </c>
      <c r="I41" s="2">
        <v>24</v>
      </c>
      <c r="J41" s="2">
        <v>23.3</v>
      </c>
      <c r="K41" s="11" t="s">
        <v>98</v>
      </c>
      <c r="L41" s="11" t="s">
        <v>98</v>
      </c>
      <c r="M41" s="11" t="s">
        <v>98</v>
      </c>
      <c r="N41" s="2">
        <v>12</v>
      </c>
      <c r="O41" s="2" t="s">
        <v>1118</v>
      </c>
      <c r="P41" s="11" t="s">
        <v>98</v>
      </c>
      <c r="Q41" s="11" t="s">
        <v>98</v>
      </c>
      <c r="R41" s="11" t="s">
        <v>98</v>
      </c>
      <c r="S41" s="11" t="s">
        <v>98</v>
      </c>
      <c r="T41" s="11" t="s">
        <v>98</v>
      </c>
      <c r="U41" s="11" t="s">
        <v>98</v>
      </c>
      <c r="V41" s="11" t="s">
        <v>98</v>
      </c>
      <c r="W41" s="14">
        <v>0.25</v>
      </c>
      <c r="X41" s="14">
        <v>0.23300000000000001</v>
      </c>
      <c r="Y41" s="11" t="s">
        <v>98</v>
      </c>
      <c r="Z41" s="11" t="s">
        <v>98</v>
      </c>
      <c r="AA41" s="11" t="s">
        <v>98</v>
      </c>
      <c r="AB41" s="11" t="s">
        <v>98</v>
      </c>
      <c r="AC41" s="11" t="s">
        <v>98</v>
      </c>
      <c r="AD41" s="11" t="s">
        <v>98</v>
      </c>
      <c r="AE41" s="11" t="s">
        <v>98</v>
      </c>
      <c r="AF41" s="11" t="s">
        <v>98</v>
      </c>
      <c r="AG41" s="11" t="s">
        <v>98</v>
      </c>
      <c r="AH41" s="11" t="s">
        <v>98</v>
      </c>
      <c r="AI41" s="1">
        <v>48.5</v>
      </c>
      <c r="AJ41" s="1" t="s">
        <v>98</v>
      </c>
      <c r="AK41" s="1">
        <v>100</v>
      </c>
      <c r="AL41" s="11" t="s">
        <v>98</v>
      </c>
      <c r="AM41" s="4">
        <v>1280</v>
      </c>
      <c r="AN41" s="4">
        <v>129</v>
      </c>
      <c r="AO41" s="4">
        <v>106</v>
      </c>
      <c r="AP41" s="3">
        <v>8.82</v>
      </c>
      <c r="AQ41" s="1">
        <v>442</v>
      </c>
      <c r="AR41" s="1">
        <v>80.5</v>
      </c>
      <c r="AS41" s="1">
        <v>73.599999999999994</v>
      </c>
      <c r="AT41" s="3">
        <v>5.19</v>
      </c>
      <c r="AU41" s="11" t="s">
        <v>98</v>
      </c>
      <c r="AV41" s="11" t="s">
        <v>98</v>
      </c>
      <c r="AW41" s="11" t="s">
        <v>98</v>
      </c>
      <c r="AX41" s="1">
        <v>1030</v>
      </c>
      <c r="AY41" s="11" t="s">
        <v>98</v>
      </c>
      <c r="AZ41" s="1">
        <v>130</v>
      </c>
      <c r="BA41" s="11" t="s">
        <v>98</v>
      </c>
      <c r="BB41" s="11" t="s">
        <v>98</v>
      </c>
      <c r="BC41" s="11" t="s">
        <v>98</v>
      </c>
      <c r="BD41" s="11" t="s">
        <v>98</v>
      </c>
      <c r="BE41" s="11" t="s">
        <v>98</v>
      </c>
      <c r="BF41" s="11" t="s">
        <v>98</v>
      </c>
      <c r="BG41" s="11" t="s">
        <v>98</v>
      </c>
      <c r="BH41" s="11" t="s">
        <v>98</v>
      </c>
      <c r="BI41" s="11" t="s">
        <v>98</v>
      </c>
      <c r="BJ41" s="11" t="s">
        <v>98</v>
      </c>
      <c r="BK41" s="11" t="s">
        <v>98</v>
      </c>
      <c r="BL41" s="11" t="s">
        <v>98</v>
      </c>
      <c r="BM41" s="11" t="s">
        <v>98</v>
      </c>
      <c r="BN41" s="11" t="s">
        <v>98</v>
      </c>
      <c r="BO41" s="11" t="s">
        <v>98</v>
      </c>
      <c r="BP41" s="11" t="s">
        <v>98</v>
      </c>
      <c r="BQ41" s="11" t="s">
        <v>98</v>
      </c>
      <c r="BR41" s="11" t="s">
        <v>98</v>
      </c>
      <c r="BS41" s="11" t="s">
        <v>98</v>
      </c>
      <c r="BT41" s="11" t="s">
        <v>98</v>
      </c>
      <c r="BU41" s="11" t="s">
        <v>98</v>
      </c>
      <c r="BV41" s="11" t="s">
        <v>98</v>
      </c>
      <c r="BW41" s="11" t="s">
        <v>98</v>
      </c>
      <c r="BX41" s="11" t="s">
        <v>98</v>
      </c>
      <c r="BY41" s="11" t="s">
        <v>98</v>
      </c>
      <c r="BZ41" s="11" t="s">
        <v>98</v>
      </c>
      <c r="CA41" s="11" t="s">
        <v>98</v>
      </c>
      <c r="CB41" s="11" t="s">
        <v>98</v>
      </c>
      <c r="CC41" s="11" t="s">
        <v>98</v>
      </c>
      <c r="CD41" s="1" t="s">
        <v>98</v>
      </c>
      <c r="CE41" s="1" t="s">
        <v>98</v>
      </c>
      <c r="CF41" s="1" t="s">
        <v>98</v>
      </c>
      <c r="CG41" s="4">
        <f>Beams!$B$11/F41</f>
        <v>685.36585365853659</v>
      </c>
      <c r="CH41" s="4">
        <f>Beams!$B$9/AO41</f>
        <v>106.0377358490566</v>
      </c>
      <c r="CI41" s="4">
        <f>Beams!$C$9/AS41</f>
        <v>152.71739130434784</v>
      </c>
      <c r="CJ41" s="4">
        <f>Beams!$B$8/((N41-2*X41)*X41*2)</f>
        <v>2091.2234848118383</v>
      </c>
      <c r="CK41" s="4">
        <f>Beams!$C$8/((J41-2*X41)*X41*2)</f>
        <v>1056.3270418594964</v>
      </c>
      <c r="CM41" s="4">
        <f xml:space="preserve"> Beams!$B$12 / ( 2 * X41 * (N41 - X41) * (J41 - X41) )</f>
        <v>88.863522710946171</v>
      </c>
      <c r="CO41" s="4">
        <f t="shared" si="0"/>
        <v>3746.291712307092</v>
      </c>
      <c r="CP41" s="4">
        <f t="shared" si="1"/>
        <v>2064.5907733751983</v>
      </c>
      <c r="CQ41" s="3">
        <f>MIN(Beams!$B$21:$B$22)/MAX(CM41:CP41)-1</f>
        <v>4.338612563003891</v>
      </c>
    </row>
    <row r="42" spans="1:95" x14ac:dyDescent="0.55000000000000004">
      <c r="A42" s="1" t="s">
        <v>1014</v>
      </c>
      <c r="B42" s="1" t="s">
        <v>1119</v>
      </c>
      <c r="C42" s="1" t="s">
        <v>1120</v>
      </c>
      <c r="D42" s="1" t="s">
        <v>98</v>
      </c>
      <c r="E42" s="3">
        <v>103.3</v>
      </c>
      <c r="F42" s="2">
        <v>28.3</v>
      </c>
      <c r="G42" s="11" t="s">
        <v>98</v>
      </c>
      <c r="H42" s="11" t="s">
        <v>98</v>
      </c>
      <c r="I42" s="2">
        <v>24</v>
      </c>
      <c r="J42" s="2">
        <v>22.6</v>
      </c>
      <c r="K42" s="11" t="s">
        <v>98</v>
      </c>
      <c r="L42" s="11" t="s">
        <v>98</v>
      </c>
      <c r="M42" s="11" t="s">
        <v>98</v>
      </c>
      <c r="N42" s="3">
        <v>8</v>
      </c>
      <c r="O42" s="2" t="s">
        <v>1121</v>
      </c>
      <c r="P42" s="11" t="s">
        <v>98</v>
      </c>
      <c r="Q42" s="11" t="s">
        <v>98</v>
      </c>
      <c r="R42" s="11" t="s">
        <v>98</v>
      </c>
      <c r="S42" s="11" t="s">
        <v>98</v>
      </c>
      <c r="T42" s="11" t="s">
        <v>98</v>
      </c>
      <c r="U42" s="11" t="s">
        <v>98</v>
      </c>
      <c r="V42" s="11" t="s">
        <v>98</v>
      </c>
      <c r="W42" s="14">
        <v>0.5</v>
      </c>
      <c r="X42" s="14">
        <v>0.46500000000000002</v>
      </c>
      <c r="Y42" s="11" t="s">
        <v>98</v>
      </c>
      <c r="Z42" s="11" t="s">
        <v>98</v>
      </c>
      <c r="AA42" s="11" t="s">
        <v>98</v>
      </c>
      <c r="AB42" s="11" t="s">
        <v>98</v>
      </c>
      <c r="AC42" s="11" t="s">
        <v>98</v>
      </c>
      <c r="AD42" s="11" t="s">
        <v>98</v>
      </c>
      <c r="AE42" s="11" t="s">
        <v>98</v>
      </c>
      <c r="AF42" s="11" t="s">
        <v>98</v>
      </c>
      <c r="AG42" s="11" t="s">
        <v>98</v>
      </c>
      <c r="AH42" s="11" t="s">
        <v>98</v>
      </c>
      <c r="AI42" s="1">
        <v>14.2</v>
      </c>
      <c r="AJ42" s="1" t="s">
        <v>98</v>
      </c>
      <c r="AK42" s="1">
        <v>48.6</v>
      </c>
      <c r="AL42" s="11" t="s">
        <v>98</v>
      </c>
      <c r="AM42" s="4">
        <v>1900</v>
      </c>
      <c r="AN42" s="4">
        <v>205</v>
      </c>
      <c r="AO42" s="4">
        <v>159</v>
      </c>
      <c r="AP42" s="3">
        <v>8.19</v>
      </c>
      <c r="AQ42" s="1">
        <v>336</v>
      </c>
      <c r="AR42" s="1">
        <v>93.5</v>
      </c>
      <c r="AS42" s="2">
        <v>84</v>
      </c>
      <c r="AT42" s="3">
        <v>3.44</v>
      </c>
      <c r="AU42" s="11" t="s">
        <v>98</v>
      </c>
      <c r="AV42" s="11" t="s">
        <v>98</v>
      </c>
      <c r="AW42" s="11" t="s">
        <v>98</v>
      </c>
      <c r="AX42" s="1">
        <v>955</v>
      </c>
      <c r="AY42" s="11" t="s">
        <v>98</v>
      </c>
      <c r="AZ42" s="1">
        <v>165</v>
      </c>
      <c r="BA42" s="11" t="s">
        <v>98</v>
      </c>
      <c r="BB42" s="11" t="s">
        <v>98</v>
      </c>
      <c r="BC42" s="11" t="s">
        <v>98</v>
      </c>
      <c r="BD42" s="11" t="s">
        <v>98</v>
      </c>
      <c r="BE42" s="11" t="s">
        <v>98</v>
      </c>
      <c r="BF42" s="11" t="s">
        <v>98</v>
      </c>
      <c r="BG42" s="11" t="s">
        <v>98</v>
      </c>
      <c r="BH42" s="11" t="s">
        <v>98</v>
      </c>
      <c r="BI42" s="11" t="s">
        <v>98</v>
      </c>
      <c r="BJ42" s="11" t="s">
        <v>98</v>
      </c>
      <c r="BK42" s="11" t="s">
        <v>98</v>
      </c>
      <c r="BL42" s="11" t="s">
        <v>98</v>
      </c>
      <c r="BM42" s="11" t="s">
        <v>98</v>
      </c>
      <c r="BN42" s="11" t="s">
        <v>98</v>
      </c>
      <c r="BO42" s="11" t="s">
        <v>98</v>
      </c>
      <c r="BP42" s="11" t="s">
        <v>98</v>
      </c>
      <c r="BQ42" s="11" t="s">
        <v>98</v>
      </c>
      <c r="BR42" s="11" t="s">
        <v>98</v>
      </c>
      <c r="BS42" s="11" t="s">
        <v>98</v>
      </c>
      <c r="BT42" s="11" t="s">
        <v>98</v>
      </c>
      <c r="BU42" s="11" t="s">
        <v>98</v>
      </c>
      <c r="BV42" s="11" t="s">
        <v>98</v>
      </c>
      <c r="BW42" s="11" t="s">
        <v>98</v>
      </c>
      <c r="BX42" s="11" t="s">
        <v>98</v>
      </c>
      <c r="BY42" s="11" t="s">
        <v>98</v>
      </c>
      <c r="BZ42" s="11" t="s">
        <v>98</v>
      </c>
      <c r="CA42" s="11" t="s">
        <v>98</v>
      </c>
      <c r="CB42" s="11" t="s">
        <v>98</v>
      </c>
      <c r="CC42" s="11" t="s">
        <v>98</v>
      </c>
      <c r="CD42" s="1" t="s">
        <v>98</v>
      </c>
      <c r="CE42" s="1" t="s">
        <v>98</v>
      </c>
      <c r="CF42" s="1" t="s">
        <v>98</v>
      </c>
      <c r="CG42" s="4">
        <f>Beams!$B$11/F42</f>
        <v>397.17314487632507</v>
      </c>
      <c r="CH42" s="4">
        <f>Beams!$B$9/AO42</f>
        <v>70.691823899371073</v>
      </c>
      <c r="CI42" s="4">
        <f>Beams!$C$9/AS42</f>
        <v>133.8095238095238</v>
      </c>
      <c r="CJ42" s="4">
        <f>Beams!$B$8/((N42-2*X42)*X42*2)</f>
        <v>1709.4797037307414</v>
      </c>
      <c r="CK42" s="4">
        <f>Beams!$C$8/((J42-2*X42)*X42*2)</f>
        <v>557.7305724677592</v>
      </c>
      <c r="CM42" s="4">
        <f xml:space="preserve"> Beams!$B$12 / ( 2 * X42 * (N42 - X42) * (J42 - X42) )</f>
        <v>72.463712405889268</v>
      </c>
      <c r="CO42" s="4">
        <f t="shared" si="0"/>
        <v>3024.0250885660062</v>
      </c>
      <c r="CP42" s="4">
        <f t="shared" si="1"/>
        <v>1144.9695796265748</v>
      </c>
      <c r="CQ42" s="3">
        <f>MIN(Beams!$B$21:$B$22)/MAX(CM42:CP42)-1</f>
        <v>5.6137017432894405</v>
      </c>
    </row>
    <row r="43" spans="1:95" x14ac:dyDescent="0.55000000000000004">
      <c r="A43" s="1" t="s">
        <v>1014</v>
      </c>
      <c r="B43" s="1" t="s">
        <v>1122</v>
      </c>
      <c r="C43" s="1" t="s">
        <v>1123</v>
      </c>
      <c r="D43" s="1" t="s">
        <v>98</v>
      </c>
      <c r="E43" s="3">
        <v>78.52</v>
      </c>
      <c r="F43" s="2">
        <v>21.5</v>
      </c>
      <c r="G43" s="11" t="s">
        <v>98</v>
      </c>
      <c r="H43" s="11" t="s">
        <v>98</v>
      </c>
      <c r="I43" s="2">
        <v>24</v>
      </c>
      <c r="J43" s="2">
        <v>23</v>
      </c>
      <c r="K43" s="11" t="s">
        <v>98</v>
      </c>
      <c r="L43" s="11" t="s">
        <v>98</v>
      </c>
      <c r="M43" s="11" t="s">
        <v>98</v>
      </c>
      <c r="N43" s="3">
        <v>8</v>
      </c>
      <c r="O43" s="2" t="s">
        <v>1124</v>
      </c>
      <c r="P43" s="11" t="s">
        <v>98</v>
      </c>
      <c r="Q43" s="11" t="s">
        <v>98</v>
      </c>
      <c r="R43" s="11" t="s">
        <v>98</v>
      </c>
      <c r="S43" s="11" t="s">
        <v>98</v>
      </c>
      <c r="T43" s="11" t="s">
        <v>98</v>
      </c>
      <c r="U43" s="11" t="s">
        <v>98</v>
      </c>
      <c r="V43" s="11" t="s">
        <v>98</v>
      </c>
      <c r="W43" s="14">
        <v>0.375</v>
      </c>
      <c r="X43" s="14">
        <v>0.34899999999999998</v>
      </c>
      <c r="Y43" s="11" t="s">
        <v>98</v>
      </c>
      <c r="Z43" s="11" t="s">
        <v>98</v>
      </c>
      <c r="AA43" s="11" t="s">
        <v>98</v>
      </c>
      <c r="AB43" s="11" t="s">
        <v>98</v>
      </c>
      <c r="AC43" s="11" t="s">
        <v>98</v>
      </c>
      <c r="AD43" s="11" t="s">
        <v>98</v>
      </c>
      <c r="AE43" s="11" t="s">
        <v>98</v>
      </c>
      <c r="AF43" s="11" t="s">
        <v>98</v>
      </c>
      <c r="AG43" s="11" t="s">
        <v>98</v>
      </c>
      <c r="AH43" s="11" t="s">
        <v>98</v>
      </c>
      <c r="AI43" s="1">
        <v>19.899999999999999</v>
      </c>
      <c r="AJ43" s="1" t="s">
        <v>98</v>
      </c>
      <c r="AK43" s="1">
        <v>65.8</v>
      </c>
      <c r="AL43" s="11" t="s">
        <v>98</v>
      </c>
      <c r="AM43" s="4">
        <v>1470</v>
      </c>
      <c r="AN43" s="4">
        <v>157</v>
      </c>
      <c r="AO43" s="4">
        <v>123</v>
      </c>
      <c r="AP43" s="3">
        <v>8.27</v>
      </c>
      <c r="AQ43" s="1">
        <v>263</v>
      </c>
      <c r="AR43" s="1">
        <v>72.2</v>
      </c>
      <c r="AS43" s="1">
        <v>65.8</v>
      </c>
      <c r="AT43" s="3">
        <v>3.5</v>
      </c>
      <c r="AU43" s="11" t="s">
        <v>98</v>
      </c>
      <c r="AV43" s="11" t="s">
        <v>98</v>
      </c>
      <c r="AW43" s="11" t="s">
        <v>98</v>
      </c>
      <c r="AX43" s="1">
        <v>739</v>
      </c>
      <c r="AY43" s="11" t="s">
        <v>98</v>
      </c>
      <c r="AZ43" s="1">
        <v>126</v>
      </c>
      <c r="BA43" s="11" t="s">
        <v>98</v>
      </c>
      <c r="BB43" s="11" t="s">
        <v>98</v>
      </c>
      <c r="BC43" s="11" t="s">
        <v>98</v>
      </c>
      <c r="BD43" s="11" t="s">
        <v>98</v>
      </c>
      <c r="BE43" s="11" t="s">
        <v>98</v>
      </c>
      <c r="BF43" s="11" t="s">
        <v>98</v>
      </c>
      <c r="BG43" s="11" t="s">
        <v>98</v>
      </c>
      <c r="BH43" s="11" t="s">
        <v>98</v>
      </c>
      <c r="BI43" s="11" t="s">
        <v>98</v>
      </c>
      <c r="BJ43" s="11" t="s">
        <v>98</v>
      </c>
      <c r="BK43" s="11" t="s">
        <v>98</v>
      </c>
      <c r="BL43" s="11" t="s">
        <v>98</v>
      </c>
      <c r="BM43" s="11" t="s">
        <v>98</v>
      </c>
      <c r="BN43" s="11" t="s">
        <v>98</v>
      </c>
      <c r="BO43" s="11" t="s">
        <v>98</v>
      </c>
      <c r="BP43" s="11" t="s">
        <v>98</v>
      </c>
      <c r="BQ43" s="11" t="s">
        <v>98</v>
      </c>
      <c r="BR43" s="11" t="s">
        <v>98</v>
      </c>
      <c r="BS43" s="11" t="s">
        <v>98</v>
      </c>
      <c r="BT43" s="11" t="s">
        <v>98</v>
      </c>
      <c r="BU43" s="11" t="s">
        <v>98</v>
      </c>
      <c r="BV43" s="11" t="s">
        <v>98</v>
      </c>
      <c r="BW43" s="11" t="s">
        <v>98</v>
      </c>
      <c r="BX43" s="11" t="s">
        <v>98</v>
      </c>
      <c r="BY43" s="11" t="s">
        <v>98</v>
      </c>
      <c r="BZ43" s="11" t="s">
        <v>98</v>
      </c>
      <c r="CA43" s="11" t="s">
        <v>98</v>
      </c>
      <c r="CB43" s="11" t="s">
        <v>98</v>
      </c>
      <c r="CC43" s="11" t="s">
        <v>98</v>
      </c>
      <c r="CD43" s="1" t="s">
        <v>98</v>
      </c>
      <c r="CE43" s="1" t="s">
        <v>98</v>
      </c>
      <c r="CF43" s="1" t="s">
        <v>98</v>
      </c>
      <c r="CG43" s="4">
        <f>Beams!$B$11/F43</f>
        <v>522.79069767441865</v>
      </c>
      <c r="CH43" s="4">
        <f>Beams!$B$9/AO43</f>
        <v>91.382113821138205</v>
      </c>
      <c r="CI43" s="4">
        <f>Beams!$C$9/AS43</f>
        <v>170.82066869300914</v>
      </c>
      <c r="CJ43" s="4">
        <f>Beams!$B$8/((N43-2*X43)*X43*2)</f>
        <v>2205.3070203319894</v>
      </c>
      <c r="CK43" s="4">
        <f>Beams!$C$8/((J43-2*X43)*X43*2)</f>
        <v>722.04967547592969</v>
      </c>
      <c r="CM43" s="4">
        <f xml:space="preserve"> Beams!$B$12 / ( 2 * X43 * (N43 - X43) * (J43 - X43) )</f>
        <v>92.919166739054518</v>
      </c>
      <c r="CO43" s="4">
        <f t="shared" si="0"/>
        <v>3902.8520136379334</v>
      </c>
      <c r="CP43" s="4">
        <f t="shared" si="1"/>
        <v>1485.3228201793991</v>
      </c>
      <c r="CQ43" s="3">
        <f>MIN(Beams!$B$21:$B$22)/MAX(CM43:CP43)-1</f>
        <v>4.1244576863567941</v>
      </c>
    </row>
    <row r="44" spans="1:95" x14ac:dyDescent="0.55000000000000004">
      <c r="A44" s="1" t="s">
        <v>1014</v>
      </c>
      <c r="B44" s="1" t="s">
        <v>1125</v>
      </c>
      <c r="C44" s="1" t="s">
        <v>1126</v>
      </c>
      <c r="D44" s="1" t="s">
        <v>98</v>
      </c>
      <c r="E44" s="3">
        <v>65.87</v>
      </c>
      <c r="F44" s="2">
        <v>18.100000000000001</v>
      </c>
      <c r="G44" s="11" t="s">
        <v>98</v>
      </c>
      <c r="H44" s="11" t="s">
        <v>98</v>
      </c>
      <c r="I44" s="2">
        <v>24</v>
      </c>
      <c r="J44" s="2">
        <v>23.1</v>
      </c>
      <c r="K44" s="11" t="s">
        <v>98</v>
      </c>
      <c r="L44" s="11" t="s">
        <v>98</v>
      </c>
      <c r="M44" s="11" t="s">
        <v>98</v>
      </c>
      <c r="N44" s="3">
        <v>8</v>
      </c>
      <c r="O44" s="2" t="s">
        <v>1127</v>
      </c>
      <c r="P44" s="11" t="s">
        <v>98</v>
      </c>
      <c r="Q44" s="11" t="s">
        <v>98</v>
      </c>
      <c r="R44" s="11" t="s">
        <v>98</v>
      </c>
      <c r="S44" s="11" t="s">
        <v>98</v>
      </c>
      <c r="T44" s="11" t="s">
        <v>98</v>
      </c>
      <c r="U44" s="11" t="s">
        <v>98</v>
      </c>
      <c r="V44" s="11" t="s">
        <v>98</v>
      </c>
      <c r="W44" s="15">
        <v>0.3125</v>
      </c>
      <c r="X44" s="14">
        <v>0.29099999999999998</v>
      </c>
      <c r="Y44" s="11" t="s">
        <v>98</v>
      </c>
      <c r="Z44" s="11" t="s">
        <v>98</v>
      </c>
      <c r="AA44" s="11" t="s">
        <v>98</v>
      </c>
      <c r="AB44" s="11" t="s">
        <v>98</v>
      </c>
      <c r="AC44" s="11" t="s">
        <v>98</v>
      </c>
      <c r="AD44" s="11" t="s">
        <v>98</v>
      </c>
      <c r="AE44" s="11" t="s">
        <v>98</v>
      </c>
      <c r="AF44" s="11" t="s">
        <v>98</v>
      </c>
      <c r="AG44" s="11" t="s">
        <v>98</v>
      </c>
      <c r="AH44" s="11" t="s">
        <v>98</v>
      </c>
      <c r="AI44" s="1">
        <v>24.5</v>
      </c>
      <c r="AJ44" s="1" t="s">
        <v>98</v>
      </c>
      <c r="AK44" s="1">
        <v>79.5</v>
      </c>
      <c r="AL44" s="11" t="s">
        <v>98</v>
      </c>
      <c r="AM44" s="4">
        <v>1250</v>
      </c>
      <c r="AN44" s="4">
        <v>132</v>
      </c>
      <c r="AO44" s="4">
        <v>104</v>
      </c>
      <c r="AP44" s="3">
        <v>8.3000000000000007</v>
      </c>
      <c r="AQ44" s="1">
        <v>224</v>
      </c>
      <c r="AR44" s="2">
        <v>61</v>
      </c>
      <c r="AS44" s="2">
        <v>56</v>
      </c>
      <c r="AT44" s="3">
        <v>3.52</v>
      </c>
      <c r="AU44" s="11" t="s">
        <v>98</v>
      </c>
      <c r="AV44" s="11" t="s">
        <v>98</v>
      </c>
      <c r="AW44" s="11" t="s">
        <v>98</v>
      </c>
      <c r="AX44" s="1">
        <v>625</v>
      </c>
      <c r="AY44" s="11" t="s">
        <v>98</v>
      </c>
      <c r="AZ44" s="1">
        <v>106</v>
      </c>
      <c r="BA44" s="11" t="s">
        <v>98</v>
      </c>
      <c r="BB44" s="11" t="s">
        <v>98</v>
      </c>
      <c r="BC44" s="11" t="s">
        <v>98</v>
      </c>
      <c r="BD44" s="11" t="s">
        <v>98</v>
      </c>
      <c r="BE44" s="11" t="s">
        <v>98</v>
      </c>
      <c r="BF44" s="11" t="s">
        <v>98</v>
      </c>
      <c r="BG44" s="11" t="s">
        <v>98</v>
      </c>
      <c r="BH44" s="11" t="s">
        <v>98</v>
      </c>
      <c r="BI44" s="11" t="s">
        <v>98</v>
      </c>
      <c r="BJ44" s="11" t="s">
        <v>98</v>
      </c>
      <c r="BK44" s="11" t="s">
        <v>98</v>
      </c>
      <c r="BL44" s="11" t="s">
        <v>98</v>
      </c>
      <c r="BM44" s="11" t="s">
        <v>98</v>
      </c>
      <c r="BN44" s="11" t="s">
        <v>98</v>
      </c>
      <c r="BO44" s="11" t="s">
        <v>98</v>
      </c>
      <c r="BP44" s="11" t="s">
        <v>98</v>
      </c>
      <c r="BQ44" s="11" t="s">
        <v>98</v>
      </c>
      <c r="BR44" s="11" t="s">
        <v>98</v>
      </c>
      <c r="BS44" s="11" t="s">
        <v>98</v>
      </c>
      <c r="BT44" s="11" t="s">
        <v>98</v>
      </c>
      <c r="BU44" s="11" t="s">
        <v>98</v>
      </c>
      <c r="BV44" s="11" t="s">
        <v>98</v>
      </c>
      <c r="BW44" s="11" t="s">
        <v>98</v>
      </c>
      <c r="BX44" s="11" t="s">
        <v>98</v>
      </c>
      <c r="BY44" s="11" t="s">
        <v>98</v>
      </c>
      <c r="BZ44" s="11" t="s">
        <v>98</v>
      </c>
      <c r="CA44" s="11" t="s">
        <v>98</v>
      </c>
      <c r="CB44" s="11" t="s">
        <v>98</v>
      </c>
      <c r="CC44" s="11" t="s">
        <v>98</v>
      </c>
      <c r="CD44" s="1" t="s">
        <v>98</v>
      </c>
      <c r="CE44" s="1" t="s">
        <v>98</v>
      </c>
      <c r="CF44" s="1" t="s">
        <v>98</v>
      </c>
      <c r="CG44" s="4">
        <f>Beams!$B$11/F44</f>
        <v>620.99447513812152</v>
      </c>
      <c r="CH44" s="4">
        <f>Beams!$B$9/AO44</f>
        <v>108.07692307692308</v>
      </c>
      <c r="CI44" s="4">
        <f>Beams!$C$9/AS44</f>
        <v>200.71428571428572</v>
      </c>
      <c r="CJ44" s="4">
        <f>Beams!$B$8/((N44-2*X44)*X44*2)</f>
        <v>2603.4934991415885</v>
      </c>
      <c r="CK44" s="4">
        <f>Beams!$C$8/((J44-2*X44)*X44*2)</f>
        <v>857.65675355858878</v>
      </c>
      <c r="CM44" s="4">
        <f xml:space="preserve"> Beams!$B$12 / ( 2 * X44 * (N44 - X44) * (J44 - X44) )</f>
        <v>109.8345653443011</v>
      </c>
      <c r="CO44" s="4">
        <f t="shared" si="0"/>
        <v>4608.1696489485475</v>
      </c>
      <c r="CP44" s="4">
        <f t="shared" si="1"/>
        <v>1762.786894110295</v>
      </c>
      <c r="CQ44" s="3">
        <f>MIN(Beams!$B$21:$B$22)/MAX(CM44:CP44)-1</f>
        <v>3.3401179912209669</v>
      </c>
    </row>
    <row r="45" spans="1:95" x14ac:dyDescent="0.55000000000000004">
      <c r="A45" s="1" t="s">
        <v>1014</v>
      </c>
      <c r="B45" s="1" t="s">
        <v>1128</v>
      </c>
      <c r="C45" s="1" t="s">
        <v>1129</v>
      </c>
      <c r="D45" s="1" t="s">
        <v>98</v>
      </c>
      <c r="E45" s="3">
        <v>53.050000000000004</v>
      </c>
      <c r="F45" s="2">
        <v>14.6</v>
      </c>
      <c r="G45" s="11" t="s">
        <v>98</v>
      </c>
      <c r="H45" s="11" t="s">
        <v>98</v>
      </c>
      <c r="I45" s="2">
        <v>24</v>
      </c>
      <c r="J45" s="2">
        <v>23.3</v>
      </c>
      <c r="K45" s="11" t="s">
        <v>98</v>
      </c>
      <c r="L45" s="11" t="s">
        <v>98</v>
      </c>
      <c r="M45" s="11" t="s">
        <v>98</v>
      </c>
      <c r="N45" s="3">
        <v>8</v>
      </c>
      <c r="O45" s="2" t="s">
        <v>1130</v>
      </c>
      <c r="P45" s="11" t="s">
        <v>98</v>
      </c>
      <c r="Q45" s="11" t="s">
        <v>98</v>
      </c>
      <c r="R45" s="11" t="s">
        <v>98</v>
      </c>
      <c r="S45" s="11" t="s">
        <v>98</v>
      </c>
      <c r="T45" s="11" t="s">
        <v>98</v>
      </c>
      <c r="U45" s="11" t="s">
        <v>98</v>
      </c>
      <c r="V45" s="11" t="s">
        <v>98</v>
      </c>
      <c r="W45" s="14">
        <v>0.25</v>
      </c>
      <c r="X45" s="14">
        <v>0.23300000000000001</v>
      </c>
      <c r="Y45" s="11" t="s">
        <v>98</v>
      </c>
      <c r="Z45" s="11" t="s">
        <v>98</v>
      </c>
      <c r="AA45" s="11" t="s">
        <v>98</v>
      </c>
      <c r="AB45" s="11" t="s">
        <v>98</v>
      </c>
      <c r="AC45" s="11" t="s">
        <v>98</v>
      </c>
      <c r="AD45" s="11" t="s">
        <v>98</v>
      </c>
      <c r="AE45" s="11" t="s">
        <v>98</v>
      </c>
      <c r="AF45" s="11" t="s">
        <v>98</v>
      </c>
      <c r="AG45" s="11" t="s">
        <v>98</v>
      </c>
      <c r="AH45" s="11" t="s">
        <v>98</v>
      </c>
      <c r="AI45" s="1">
        <v>31.3</v>
      </c>
      <c r="AJ45" s="1" t="s">
        <v>98</v>
      </c>
      <c r="AK45" s="1">
        <v>100</v>
      </c>
      <c r="AL45" s="11" t="s">
        <v>98</v>
      </c>
      <c r="AM45" s="4">
        <v>1010</v>
      </c>
      <c r="AN45" s="4">
        <v>107</v>
      </c>
      <c r="AO45" s="2">
        <v>84.4</v>
      </c>
      <c r="AP45" s="3">
        <v>8.34</v>
      </c>
      <c r="AQ45" s="1">
        <v>183</v>
      </c>
      <c r="AR45" s="1">
        <v>49.5</v>
      </c>
      <c r="AS45" s="1">
        <v>45.8</v>
      </c>
      <c r="AT45" s="3">
        <v>3.55</v>
      </c>
      <c r="AU45" s="11" t="s">
        <v>98</v>
      </c>
      <c r="AV45" s="11" t="s">
        <v>98</v>
      </c>
      <c r="AW45" s="11" t="s">
        <v>98</v>
      </c>
      <c r="AX45" s="1">
        <v>508</v>
      </c>
      <c r="AY45" s="11" t="s">
        <v>98</v>
      </c>
      <c r="AZ45" s="2">
        <v>86</v>
      </c>
      <c r="BA45" s="11" t="s">
        <v>98</v>
      </c>
      <c r="BB45" s="11" t="s">
        <v>98</v>
      </c>
      <c r="BC45" s="11" t="s">
        <v>98</v>
      </c>
      <c r="BD45" s="11" t="s">
        <v>98</v>
      </c>
      <c r="BE45" s="11" t="s">
        <v>98</v>
      </c>
      <c r="BF45" s="11" t="s">
        <v>98</v>
      </c>
      <c r="BG45" s="11" t="s">
        <v>98</v>
      </c>
      <c r="BH45" s="11" t="s">
        <v>98</v>
      </c>
      <c r="BI45" s="11" t="s">
        <v>98</v>
      </c>
      <c r="BJ45" s="11" t="s">
        <v>98</v>
      </c>
      <c r="BK45" s="11" t="s">
        <v>98</v>
      </c>
      <c r="BL45" s="11" t="s">
        <v>98</v>
      </c>
      <c r="BM45" s="11" t="s">
        <v>98</v>
      </c>
      <c r="BN45" s="11" t="s">
        <v>98</v>
      </c>
      <c r="BO45" s="11" t="s">
        <v>98</v>
      </c>
      <c r="BP45" s="11" t="s">
        <v>98</v>
      </c>
      <c r="BQ45" s="11" t="s">
        <v>98</v>
      </c>
      <c r="BR45" s="11" t="s">
        <v>98</v>
      </c>
      <c r="BS45" s="11" t="s">
        <v>98</v>
      </c>
      <c r="BT45" s="11" t="s">
        <v>98</v>
      </c>
      <c r="BU45" s="11" t="s">
        <v>98</v>
      </c>
      <c r="BV45" s="11" t="s">
        <v>98</v>
      </c>
      <c r="BW45" s="11" t="s">
        <v>98</v>
      </c>
      <c r="BX45" s="11" t="s">
        <v>98</v>
      </c>
      <c r="BY45" s="11" t="s">
        <v>98</v>
      </c>
      <c r="BZ45" s="11" t="s">
        <v>98</v>
      </c>
      <c r="CA45" s="11" t="s">
        <v>98</v>
      </c>
      <c r="CB45" s="11" t="s">
        <v>98</v>
      </c>
      <c r="CC45" s="11" t="s">
        <v>98</v>
      </c>
      <c r="CD45" s="1" t="s">
        <v>98</v>
      </c>
      <c r="CE45" s="1" t="s">
        <v>98</v>
      </c>
      <c r="CF45" s="1" t="s">
        <v>98</v>
      </c>
      <c r="CG45" s="4">
        <f>Beams!$B$11/F45</f>
        <v>769.8630136986302</v>
      </c>
      <c r="CH45" s="4">
        <f>Beams!$B$9/AO45</f>
        <v>133.17535545023696</v>
      </c>
      <c r="CI45" s="4">
        <f>Beams!$C$9/AS45</f>
        <v>245.41484716157206</v>
      </c>
      <c r="CJ45" s="4">
        <f>Beams!$B$8/((N45-2*X45)*X45*2)</f>
        <v>3201.5093806503505</v>
      </c>
      <c r="CK45" s="4">
        <f>Beams!$C$8/((J45-2*X45)*X45*2)</f>
        <v>1056.3270418594964</v>
      </c>
      <c r="CM45" s="4">
        <f xml:space="preserve"> Beams!$B$12 / ( 2 * X45 * (N45 - X45) * (J45 - X45) )</f>
        <v>134.62817970126218</v>
      </c>
      <c r="CO45" s="4">
        <f t="shared" si="0"/>
        <v>5667.6543625682916</v>
      </c>
      <c r="CP45" s="4">
        <f t="shared" si="1"/>
        <v>2172.7400876436463</v>
      </c>
      <c r="CQ45" s="3">
        <f>MIN(Beams!$B$21:$B$22)/MAX(CM45:CP45)-1</f>
        <v>2.5287966979935983</v>
      </c>
    </row>
    <row r="46" spans="1:95" x14ac:dyDescent="0.55000000000000004">
      <c r="A46" s="1" t="s">
        <v>1014</v>
      </c>
      <c r="B46" s="1" t="s">
        <v>1131</v>
      </c>
      <c r="C46" s="1" t="s">
        <v>1131</v>
      </c>
      <c r="D46" s="1" t="s">
        <v>98</v>
      </c>
      <c r="E46" s="3">
        <v>277.07</v>
      </c>
      <c r="F46" s="2">
        <v>76.2</v>
      </c>
      <c r="G46" s="11" t="s">
        <v>98</v>
      </c>
      <c r="H46" s="11" t="s">
        <v>98</v>
      </c>
      <c r="I46" s="2">
        <v>22</v>
      </c>
      <c r="J46" s="2">
        <v>19.2</v>
      </c>
      <c r="K46" s="11" t="s">
        <v>98</v>
      </c>
      <c r="L46" s="11" t="s">
        <v>98</v>
      </c>
      <c r="M46" s="11" t="s">
        <v>98</v>
      </c>
      <c r="N46" s="2">
        <v>22</v>
      </c>
      <c r="O46" s="2" t="s">
        <v>1132</v>
      </c>
      <c r="P46" s="11" t="s">
        <v>98</v>
      </c>
      <c r="Q46" s="11" t="s">
        <v>98</v>
      </c>
      <c r="R46" s="11" t="s">
        <v>98</v>
      </c>
      <c r="S46" s="11" t="s">
        <v>98</v>
      </c>
      <c r="T46" s="11" t="s">
        <v>98</v>
      </c>
      <c r="U46" s="11" t="s">
        <v>98</v>
      </c>
      <c r="V46" s="11" t="s">
        <v>98</v>
      </c>
      <c r="W46" s="3">
        <v>1</v>
      </c>
      <c r="X46" s="14">
        <v>0.93</v>
      </c>
      <c r="Y46" s="11" t="s">
        <v>98</v>
      </c>
      <c r="Z46" s="11" t="s">
        <v>98</v>
      </c>
      <c r="AA46" s="11" t="s">
        <v>98</v>
      </c>
      <c r="AB46" s="11" t="s">
        <v>98</v>
      </c>
      <c r="AC46" s="11" t="s">
        <v>98</v>
      </c>
      <c r="AD46" s="11" t="s">
        <v>98</v>
      </c>
      <c r="AE46" s="11" t="s">
        <v>98</v>
      </c>
      <c r="AF46" s="11" t="s">
        <v>98</v>
      </c>
      <c r="AG46" s="11" t="s">
        <v>98</v>
      </c>
      <c r="AH46" s="11" t="s">
        <v>98</v>
      </c>
      <c r="AI46" s="1">
        <v>20.7</v>
      </c>
      <c r="AJ46" s="1" t="s">
        <v>98</v>
      </c>
      <c r="AK46" s="1">
        <v>20.7</v>
      </c>
      <c r="AL46" s="11" t="s">
        <v>98</v>
      </c>
      <c r="AM46" s="4">
        <v>5550</v>
      </c>
      <c r="AN46" s="4">
        <v>596</v>
      </c>
      <c r="AO46" s="4">
        <v>505</v>
      </c>
      <c r="AP46" s="3">
        <v>8.5399999999999991</v>
      </c>
      <c r="AQ46" s="1">
        <v>5550</v>
      </c>
      <c r="AR46" s="1">
        <v>596</v>
      </c>
      <c r="AS46" s="1">
        <v>505</v>
      </c>
      <c r="AT46" s="3">
        <v>8.5399999999999991</v>
      </c>
      <c r="AU46" s="11" t="s">
        <v>98</v>
      </c>
      <c r="AV46" s="11" t="s">
        <v>98</v>
      </c>
      <c r="AW46" s="11" t="s">
        <v>98</v>
      </c>
      <c r="AX46" s="1">
        <v>8890</v>
      </c>
      <c r="AY46" s="11" t="s">
        <v>98</v>
      </c>
      <c r="AZ46" s="1">
        <v>823</v>
      </c>
      <c r="BA46" s="11" t="s">
        <v>98</v>
      </c>
      <c r="BB46" s="11" t="s">
        <v>98</v>
      </c>
      <c r="BC46" s="11" t="s">
        <v>98</v>
      </c>
      <c r="BD46" s="11" t="s">
        <v>98</v>
      </c>
      <c r="BE46" s="11" t="s">
        <v>98</v>
      </c>
      <c r="BF46" s="11" t="s">
        <v>98</v>
      </c>
      <c r="BG46" s="11" t="s">
        <v>98</v>
      </c>
      <c r="BH46" s="11" t="s">
        <v>98</v>
      </c>
      <c r="BI46" s="11" t="s">
        <v>98</v>
      </c>
      <c r="BJ46" s="11" t="s">
        <v>98</v>
      </c>
      <c r="BK46" s="11" t="s">
        <v>98</v>
      </c>
      <c r="BL46" s="11" t="s">
        <v>98</v>
      </c>
      <c r="BM46" s="11" t="s">
        <v>98</v>
      </c>
      <c r="BN46" s="11" t="s">
        <v>98</v>
      </c>
      <c r="BO46" s="11" t="s">
        <v>98</v>
      </c>
      <c r="BP46" s="11" t="s">
        <v>98</v>
      </c>
      <c r="BQ46" s="11" t="s">
        <v>98</v>
      </c>
      <c r="BR46" s="11" t="s">
        <v>98</v>
      </c>
      <c r="BS46" s="11" t="s">
        <v>98</v>
      </c>
      <c r="BT46" s="11" t="s">
        <v>98</v>
      </c>
      <c r="BU46" s="11" t="s">
        <v>98</v>
      </c>
      <c r="BV46" s="11" t="s">
        <v>98</v>
      </c>
      <c r="BW46" s="11" t="s">
        <v>98</v>
      </c>
      <c r="BX46" s="11" t="s">
        <v>98</v>
      </c>
      <c r="BY46" s="11" t="s">
        <v>98</v>
      </c>
      <c r="BZ46" s="11" t="s">
        <v>98</v>
      </c>
      <c r="CA46" s="11" t="s">
        <v>98</v>
      </c>
      <c r="CB46" s="11" t="s">
        <v>98</v>
      </c>
      <c r="CC46" s="11" t="s">
        <v>98</v>
      </c>
      <c r="CD46" s="1" t="s">
        <v>98</v>
      </c>
      <c r="CE46" s="1" t="s">
        <v>98</v>
      </c>
      <c r="CF46" s="1" t="s">
        <v>98</v>
      </c>
      <c r="CG46" s="4">
        <f>Beams!$B$11/F46</f>
        <v>147.50656167979002</v>
      </c>
      <c r="CH46" s="4">
        <f>Beams!$B$9/AO46</f>
        <v>22.257425742574256</v>
      </c>
      <c r="CI46" s="4">
        <f>Beams!$C$9/AS46</f>
        <v>22.257425742574256</v>
      </c>
      <c r="CJ46" s="4">
        <f>Beams!$B$8/((N46-2*X46)*X46*2)</f>
        <v>300.05018633009792</v>
      </c>
      <c r="CK46" s="4">
        <f>Beams!$C$8/((J46-2*X46)*X46*2)</f>
        <v>348.50119681015985</v>
      </c>
      <c r="CM46" s="4">
        <f xml:space="preserve"> Beams!$B$12 / ( 2 * X46 * (N46 - X46) * (J46 - X46) )</f>
        <v>15.698215406481669</v>
      </c>
      <c r="CO46" s="4">
        <f t="shared" si="0"/>
        <v>554.70881367153743</v>
      </c>
      <c r="CP46" s="4">
        <f t="shared" si="1"/>
        <v>634.01165411137845</v>
      </c>
      <c r="CQ46" s="3">
        <f>MIN(Beams!$B$21:$B$22)/MAX(CM46:CP46)-1</f>
        <v>30.54516146557544</v>
      </c>
    </row>
    <row r="47" spans="1:95" x14ac:dyDescent="0.55000000000000004">
      <c r="A47" s="1" t="s">
        <v>1014</v>
      </c>
      <c r="B47" s="1" t="s">
        <v>1133</v>
      </c>
      <c r="C47" s="1" t="s">
        <v>1134</v>
      </c>
      <c r="D47" s="1" t="s">
        <v>98</v>
      </c>
      <c r="E47" s="3">
        <v>244.88</v>
      </c>
      <c r="F47" s="2">
        <v>67.3</v>
      </c>
      <c r="G47" s="11" t="s">
        <v>98</v>
      </c>
      <c r="H47" s="11" t="s">
        <v>98</v>
      </c>
      <c r="I47" s="2">
        <v>22</v>
      </c>
      <c r="J47" s="2">
        <v>19.600000000000001</v>
      </c>
      <c r="K47" s="11" t="s">
        <v>98</v>
      </c>
      <c r="L47" s="11" t="s">
        <v>98</v>
      </c>
      <c r="M47" s="11" t="s">
        <v>98</v>
      </c>
      <c r="N47" s="2">
        <v>22</v>
      </c>
      <c r="O47" s="2">
        <v>19.600000000000001</v>
      </c>
      <c r="P47" s="11" t="s">
        <v>98</v>
      </c>
      <c r="Q47" s="11" t="s">
        <v>98</v>
      </c>
      <c r="R47" s="11" t="s">
        <v>98</v>
      </c>
      <c r="S47" s="11" t="s">
        <v>98</v>
      </c>
      <c r="T47" s="11" t="s">
        <v>98</v>
      </c>
      <c r="U47" s="11" t="s">
        <v>98</v>
      </c>
      <c r="V47" s="11" t="s">
        <v>98</v>
      </c>
      <c r="W47" s="14">
        <v>0.875</v>
      </c>
      <c r="X47" s="14">
        <v>0.81399999999999995</v>
      </c>
      <c r="Y47" s="11" t="s">
        <v>98</v>
      </c>
      <c r="Z47" s="11" t="s">
        <v>98</v>
      </c>
      <c r="AA47" s="11" t="s">
        <v>98</v>
      </c>
      <c r="AB47" s="11" t="s">
        <v>98</v>
      </c>
      <c r="AC47" s="11" t="s">
        <v>98</v>
      </c>
      <c r="AD47" s="11" t="s">
        <v>98</v>
      </c>
      <c r="AE47" s="11" t="s">
        <v>98</v>
      </c>
      <c r="AF47" s="11" t="s">
        <v>98</v>
      </c>
      <c r="AG47" s="11" t="s">
        <v>98</v>
      </c>
      <c r="AH47" s="11" t="s">
        <v>98</v>
      </c>
      <c r="AI47" s="1">
        <v>24.1</v>
      </c>
      <c r="AJ47" s="1" t="s">
        <v>98</v>
      </c>
      <c r="AK47" s="1">
        <v>24.1</v>
      </c>
      <c r="AL47" s="11" t="s">
        <v>98</v>
      </c>
      <c r="AM47" s="4">
        <v>4970</v>
      </c>
      <c r="AN47" s="4">
        <v>530</v>
      </c>
      <c r="AO47" s="4">
        <v>452</v>
      </c>
      <c r="AP47" s="3">
        <v>8.59</v>
      </c>
      <c r="AQ47" s="1">
        <v>4970</v>
      </c>
      <c r="AR47" s="1">
        <v>530</v>
      </c>
      <c r="AS47" s="1">
        <v>452</v>
      </c>
      <c r="AT47" s="3">
        <v>8.59</v>
      </c>
      <c r="AU47" s="11" t="s">
        <v>98</v>
      </c>
      <c r="AV47" s="11" t="s">
        <v>98</v>
      </c>
      <c r="AW47" s="11" t="s">
        <v>98</v>
      </c>
      <c r="AX47" s="1">
        <v>7890</v>
      </c>
      <c r="AY47" s="11" t="s">
        <v>98</v>
      </c>
      <c r="AZ47" s="1">
        <v>729</v>
      </c>
      <c r="BA47" s="11" t="s">
        <v>98</v>
      </c>
      <c r="BB47" s="11" t="s">
        <v>98</v>
      </c>
      <c r="BC47" s="11" t="s">
        <v>98</v>
      </c>
      <c r="BD47" s="11" t="s">
        <v>98</v>
      </c>
      <c r="BE47" s="11" t="s">
        <v>98</v>
      </c>
      <c r="BF47" s="11" t="s">
        <v>98</v>
      </c>
      <c r="BG47" s="11" t="s">
        <v>98</v>
      </c>
      <c r="BH47" s="11" t="s">
        <v>98</v>
      </c>
      <c r="BI47" s="11" t="s">
        <v>98</v>
      </c>
      <c r="BJ47" s="11" t="s">
        <v>98</v>
      </c>
      <c r="BK47" s="11" t="s">
        <v>98</v>
      </c>
      <c r="BL47" s="11" t="s">
        <v>98</v>
      </c>
      <c r="BM47" s="11" t="s">
        <v>98</v>
      </c>
      <c r="BN47" s="11" t="s">
        <v>98</v>
      </c>
      <c r="BO47" s="11" t="s">
        <v>98</v>
      </c>
      <c r="BP47" s="11" t="s">
        <v>98</v>
      </c>
      <c r="BQ47" s="11" t="s">
        <v>98</v>
      </c>
      <c r="BR47" s="11" t="s">
        <v>98</v>
      </c>
      <c r="BS47" s="11" t="s">
        <v>98</v>
      </c>
      <c r="BT47" s="11" t="s">
        <v>98</v>
      </c>
      <c r="BU47" s="11" t="s">
        <v>98</v>
      </c>
      <c r="BV47" s="11" t="s">
        <v>98</v>
      </c>
      <c r="BW47" s="11" t="s">
        <v>98</v>
      </c>
      <c r="BX47" s="11" t="s">
        <v>98</v>
      </c>
      <c r="BY47" s="11" t="s">
        <v>98</v>
      </c>
      <c r="BZ47" s="11" t="s">
        <v>98</v>
      </c>
      <c r="CA47" s="11" t="s">
        <v>98</v>
      </c>
      <c r="CB47" s="11" t="s">
        <v>98</v>
      </c>
      <c r="CC47" s="11" t="s">
        <v>98</v>
      </c>
      <c r="CD47" s="1" t="s">
        <v>98</v>
      </c>
      <c r="CE47" s="1" t="s">
        <v>98</v>
      </c>
      <c r="CF47" s="1" t="s">
        <v>98</v>
      </c>
      <c r="CG47" s="4">
        <f>Beams!$B$11/F47</f>
        <v>167.01337295690936</v>
      </c>
      <c r="CH47" s="4">
        <f>Beams!$B$9/AO47</f>
        <v>24.86725663716814</v>
      </c>
      <c r="CI47" s="4">
        <f>Beams!$C$9/AS47</f>
        <v>24.86725663716814</v>
      </c>
      <c r="CJ47" s="4">
        <f>Beams!$B$8/((N47-2*X47)*X47*2)</f>
        <v>338.90520833383584</v>
      </c>
      <c r="CK47" s="4">
        <f>Beams!$C$8/((J47-2*X47)*X47*2)</f>
        <v>384.16297040824082</v>
      </c>
      <c r="CM47" s="4">
        <f xml:space="preserve"> Beams!$B$12 / ( 2 * X47 * (N47 - X47) * (J47 - X47) )</f>
        <v>17.347169608371008</v>
      </c>
      <c r="CO47" s="4">
        <f t="shared" si="0"/>
        <v>626.46040559111134</v>
      </c>
      <c r="CP47" s="4">
        <f t="shared" si="1"/>
        <v>700.44698769045078</v>
      </c>
      <c r="CQ47" s="3">
        <f>MIN(Beams!$B$21:$B$22)/MAX(CM47:CP47)-1</f>
        <v>27.55319581849443</v>
      </c>
    </row>
    <row r="48" spans="1:95" x14ac:dyDescent="0.55000000000000004">
      <c r="A48" s="1" t="s">
        <v>1014</v>
      </c>
      <c r="B48" s="1" t="s">
        <v>1135</v>
      </c>
      <c r="C48" s="1" t="s">
        <v>1136</v>
      </c>
      <c r="D48" s="1" t="s">
        <v>98</v>
      </c>
      <c r="E48" s="3">
        <v>212</v>
      </c>
      <c r="F48" s="2">
        <v>58.2</v>
      </c>
      <c r="G48" s="11" t="s">
        <v>98</v>
      </c>
      <c r="H48" s="11" t="s">
        <v>98</v>
      </c>
      <c r="I48" s="2">
        <v>22</v>
      </c>
      <c r="J48" s="2">
        <v>19.899999999999999</v>
      </c>
      <c r="K48" s="11" t="s">
        <v>98</v>
      </c>
      <c r="L48" s="11" t="s">
        <v>98</v>
      </c>
      <c r="M48" s="11" t="s">
        <v>98</v>
      </c>
      <c r="N48" s="2">
        <v>22</v>
      </c>
      <c r="O48" s="2">
        <v>19.899999999999999</v>
      </c>
      <c r="P48" s="11" t="s">
        <v>98</v>
      </c>
      <c r="Q48" s="11" t="s">
        <v>98</v>
      </c>
      <c r="R48" s="11" t="s">
        <v>98</v>
      </c>
      <c r="S48" s="11" t="s">
        <v>98</v>
      </c>
      <c r="T48" s="11" t="s">
        <v>98</v>
      </c>
      <c r="U48" s="11" t="s">
        <v>98</v>
      </c>
      <c r="V48" s="11" t="s">
        <v>98</v>
      </c>
      <c r="W48" s="14">
        <v>0.75</v>
      </c>
      <c r="X48" s="14">
        <v>0.69799999999999995</v>
      </c>
      <c r="Y48" s="11" t="s">
        <v>98</v>
      </c>
      <c r="Z48" s="11" t="s">
        <v>98</v>
      </c>
      <c r="AA48" s="11" t="s">
        <v>98</v>
      </c>
      <c r="AB48" s="11" t="s">
        <v>98</v>
      </c>
      <c r="AC48" s="11" t="s">
        <v>98</v>
      </c>
      <c r="AD48" s="11" t="s">
        <v>98</v>
      </c>
      <c r="AE48" s="11" t="s">
        <v>98</v>
      </c>
      <c r="AF48" s="11" t="s">
        <v>98</v>
      </c>
      <c r="AG48" s="11" t="s">
        <v>98</v>
      </c>
      <c r="AH48" s="11" t="s">
        <v>98</v>
      </c>
      <c r="AI48" s="1">
        <v>28.5</v>
      </c>
      <c r="AJ48" s="1" t="s">
        <v>98</v>
      </c>
      <c r="AK48" s="1">
        <v>28.5</v>
      </c>
      <c r="AL48" s="11" t="s">
        <v>98</v>
      </c>
      <c r="AM48" s="4">
        <v>4350</v>
      </c>
      <c r="AN48" s="4">
        <v>462</v>
      </c>
      <c r="AO48" s="4">
        <v>395</v>
      </c>
      <c r="AP48" s="3">
        <v>8.65</v>
      </c>
      <c r="AQ48" s="1">
        <v>4350</v>
      </c>
      <c r="AR48" s="1">
        <v>462</v>
      </c>
      <c r="AS48" s="1">
        <v>395</v>
      </c>
      <c r="AT48" s="3">
        <v>8.65</v>
      </c>
      <c r="AU48" s="11" t="s">
        <v>98</v>
      </c>
      <c r="AV48" s="11" t="s">
        <v>98</v>
      </c>
      <c r="AW48" s="11" t="s">
        <v>98</v>
      </c>
      <c r="AX48" s="1">
        <v>6860</v>
      </c>
      <c r="AY48" s="11" t="s">
        <v>98</v>
      </c>
      <c r="AZ48" s="1">
        <v>632</v>
      </c>
      <c r="BA48" s="11" t="s">
        <v>98</v>
      </c>
      <c r="BB48" s="11" t="s">
        <v>98</v>
      </c>
      <c r="BC48" s="11" t="s">
        <v>98</v>
      </c>
      <c r="BD48" s="11" t="s">
        <v>98</v>
      </c>
      <c r="BE48" s="11" t="s">
        <v>98</v>
      </c>
      <c r="BF48" s="11" t="s">
        <v>98</v>
      </c>
      <c r="BG48" s="11" t="s">
        <v>98</v>
      </c>
      <c r="BH48" s="11" t="s">
        <v>98</v>
      </c>
      <c r="BI48" s="11" t="s">
        <v>98</v>
      </c>
      <c r="BJ48" s="11" t="s">
        <v>98</v>
      </c>
      <c r="BK48" s="11" t="s">
        <v>98</v>
      </c>
      <c r="BL48" s="11" t="s">
        <v>98</v>
      </c>
      <c r="BM48" s="11" t="s">
        <v>98</v>
      </c>
      <c r="BN48" s="11" t="s">
        <v>98</v>
      </c>
      <c r="BO48" s="11" t="s">
        <v>98</v>
      </c>
      <c r="BP48" s="11" t="s">
        <v>98</v>
      </c>
      <c r="BQ48" s="11" t="s">
        <v>98</v>
      </c>
      <c r="BR48" s="11" t="s">
        <v>98</v>
      </c>
      <c r="BS48" s="11" t="s">
        <v>98</v>
      </c>
      <c r="BT48" s="11" t="s">
        <v>98</v>
      </c>
      <c r="BU48" s="11" t="s">
        <v>98</v>
      </c>
      <c r="BV48" s="11" t="s">
        <v>98</v>
      </c>
      <c r="BW48" s="11" t="s">
        <v>98</v>
      </c>
      <c r="BX48" s="11" t="s">
        <v>98</v>
      </c>
      <c r="BY48" s="11" t="s">
        <v>98</v>
      </c>
      <c r="BZ48" s="11" t="s">
        <v>98</v>
      </c>
      <c r="CA48" s="11" t="s">
        <v>98</v>
      </c>
      <c r="CB48" s="11" t="s">
        <v>98</v>
      </c>
      <c r="CC48" s="11" t="s">
        <v>98</v>
      </c>
      <c r="CD48" s="1" t="s">
        <v>98</v>
      </c>
      <c r="CE48" s="1" t="s">
        <v>98</v>
      </c>
      <c r="CF48" s="1" t="s">
        <v>98</v>
      </c>
      <c r="CG48" s="4">
        <f>Beams!$B$11/F48</f>
        <v>193.12714776632302</v>
      </c>
      <c r="CH48" s="4">
        <f>Beams!$B$9/AO48</f>
        <v>28.455696202531644</v>
      </c>
      <c r="CI48" s="4">
        <f>Beams!$C$9/AS48</f>
        <v>28.455696202531644</v>
      </c>
      <c r="CJ48" s="4">
        <f>Beams!$B$8/((N48-2*X48)*X48*2)</f>
        <v>390.77732145370283</v>
      </c>
      <c r="CK48" s="4">
        <f>Beams!$C$8/((J48-2*X48)*X48*2)</f>
        <v>435.12623925811135</v>
      </c>
      <c r="CM48" s="4">
        <f xml:space="preserve"> Beams!$B$12 / ( 2 * X48 * (N48 - X48) * (J48 - X48) )</f>
        <v>19.684031313477057</v>
      </c>
      <c r="CO48" s="4">
        <f t="shared" si="0"/>
        <v>722.3589133698564</v>
      </c>
      <c r="CP48" s="4">
        <f t="shared" si="1"/>
        <v>794.78688156637895</v>
      </c>
      <c r="CQ48" s="3">
        <f>MIN(Beams!$B$21:$B$22)/MAX(CM48:CP48)-1</f>
        <v>24.163978500228481</v>
      </c>
    </row>
    <row r="49" spans="1:95" x14ac:dyDescent="0.55000000000000004">
      <c r="A49" s="1" t="s">
        <v>1014</v>
      </c>
      <c r="B49" s="1" t="s">
        <v>1137</v>
      </c>
      <c r="C49" s="1" t="s">
        <v>1138</v>
      </c>
      <c r="D49" s="1" t="s">
        <v>98</v>
      </c>
      <c r="E49" s="3">
        <v>178.41</v>
      </c>
      <c r="F49" s="2">
        <v>48.9</v>
      </c>
      <c r="G49" s="11" t="s">
        <v>98</v>
      </c>
      <c r="H49" s="11" t="s">
        <v>98</v>
      </c>
      <c r="I49" s="2">
        <v>22</v>
      </c>
      <c r="J49" s="2">
        <v>20.3</v>
      </c>
      <c r="K49" s="11" t="s">
        <v>98</v>
      </c>
      <c r="L49" s="11" t="s">
        <v>98</v>
      </c>
      <c r="M49" s="11" t="s">
        <v>98</v>
      </c>
      <c r="N49" s="2">
        <v>22</v>
      </c>
      <c r="O49" s="2" t="s">
        <v>1139</v>
      </c>
      <c r="P49" s="11" t="s">
        <v>98</v>
      </c>
      <c r="Q49" s="11" t="s">
        <v>98</v>
      </c>
      <c r="R49" s="11" t="s">
        <v>98</v>
      </c>
      <c r="S49" s="11" t="s">
        <v>98</v>
      </c>
      <c r="T49" s="11" t="s">
        <v>98</v>
      </c>
      <c r="U49" s="11" t="s">
        <v>98</v>
      </c>
      <c r="V49" s="11" t="s">
        <v>98</v>
      </c>
      <c r="W49" s="14">
        <v>0.625</v>
      </c>
      <c r="X49" s="14">
        <v>0.58099999999999996</v>
      </c>
      <c r="Y49" s="11" t="s">
        <v>98</v>
      </c>
      <c r="Z49" s="11" t="s">
        <v>98</v>
      </c>
      <c r="AA49" s="11" t="s">
        <v>98</v>
      </c>
      <c r="AB49" s="11" t="s">
        <v>98</v>
      </c>
      <c r="AC49" s="11" t="s">
        <v>98</v>
      </c>
      <c r="AD49" s="11" t="s">
        <v>98</v>
      </c>
      <c r="AE49" s="11" t="s">
        <v>98</v>
      </c>
      <c r="AF49" s="11" t="s">
        <v>98</v>
      </c>
      <c r="AG49" s="11" t="s">
        <v>98</v>
      </c>
      <c r="AH49" s="11" t="s">
        <v>98</v>
      </c>
      <c r="AI49" s="1">
        <v>34.9</v>
      </c>
      <c r="AJ49" s="1" t="s">
        <v>98</v>
      </c>
      <c r="AK49" s="1">
        <v>34.9</v>
      </c>
      <c r="AL49" s="11" t="s">
        <v>98</v>
      </c>
      <c r="AM49" s="4">
        <v>3710</v>
      </c>
      <c r="AN49" s="4">
        <v>390</v>
      </c>
      <c r="AO49" s="4">
        <v>337</v>
      </c>
      <c r="AP49" s="3">
        <v>8.6999999999999993</v>
      </c>
      <c r="AQ49" s="1">
        <v>3710</v>
      </c>
      <c r="AR49" s="1">
        <v>390</v>
      </c>
      <c r="AS49" s="1">
        <v>337</v>
      </c>
      <c r="AT49" s="3">
        <v>8.6999999999999993</v>
      </c>
      <c r="AU49" s="11" t="s">
        <v>98</v>
      </c>
      <c r="AV49" s="11" t="s">
        <v>98</v>
      </c>
      <c r="AW49" s="11" t="s">
        <v>98</v>
      </c>
      <c r="AX49" s="1">
        <v>5790</v>
      </c>
      <c r="AY49" s="11" t="s">
        <v>98</v>
      </c>
      <c r="AZ49" s="1">
        <v>532</v>
      </c>
      <c r="BA49" s="11" t="s">
        <v>98</v>
      </c>
      <c r="BB49" s="11" t="s">
        <v>98</v>
      </c>
      <c r="BC49" s="11" t="s">
        <v>98</v>
      </c>
      <c r="BD49" s="11" t="s">
        <v>98</v>
      </c>
      <c r="BE49" s="11" t="s">
        <v>98</v>
      </c>
      <c r="BF49" s="11" t="s">
        <v>98</v>
      </c>
      <c r="BG49" s="11" t="s">
        <v>98</v>
      </c>
      <c r="BH49" s="11" t="s">
        <v>98</v>
      </c>
      <c r="BI49" s="11" t="s">
        <v>98</v>
      </c>
      <c r="BJ49" s="11" t="s">
        <v>98</v>
      </c>
      <c r="BK49" s="11" t="s">
        <v>98</v>
      </c>
      <c r="BL49" s="11" t="s">
        <v>98</v>
      </c>
      <c r="BM49" s="11" t="s">
        <v>98</v>
      </c>
      <c r="BN49" s="11" t="s">
        <v>98</v>
      </c>
      <c r="BO49" s="11" t="s">
        <v>98</v>
      </c>
      <c r="BP49" s="11" t="s">
        <v>98</v>
      </c>
      <c r="BQ49" s="11" t="s">
        <v>98</v>
      </c>
      <c r="BR49" s="11" t="s">
        <v>98</v>
      </c>
      <c r="BS49" s="11" t="s">
        <v>98</v>
      </c>
      <c r="BT49" s="11" t="s">
        <v>98</v>
      </c>
      <c r="BU49" s="11" t="s">
        <v>98</v>
      </c>
      <c r="BV49" s="11" t="s">
        <v>98</v>
      </c>
      <c r="BW49" s="11" t="s">
        <v>98</v>
      </c>
      <c r="BX49" s="11" t="s">
        <v>98</v>
      </c>
      <c r="BY49" s="11" t="s">
        <v>98</v>
      </c>
      <c r="BZ49" s="11" t="s">
        <v>98</v>
      </c>
      <c r="CA49" s="11" t="s">
        <v>98</v>
      </c>
      <c r="CB49" s="11" t="s">
        <v>98</v>
      </c>
      <c r="CC49" s="11" t="s">
        <v>98</v>
      </c>
      <c r="CD49" s="1" t="s">
        <v>98</v>
      </c>
      <c r="CE49" s="1" t="s">
        <v>98</v>
      </c>
      <c r="CF49" s="1" t="s">
        <v>98</v>
      </c>
      <c r="CG49" s="4">
        <f>Beams!$B$11/F49</f>
        <v>229.85685071574642</v>
      </c>
      <c r="CH49" s="4">
        <f>Beams!$B$9/AO49</f>
        <v>33.353115727002965</v>
      </c>
      <c r="CI49" s="4">
        <f>Beams!$C$9/AS49</f>
        <v>33.353115727002965</v>
      </c>
      <c r="CJ49" s="4">
        <f>Beams!$B$8/((N49-2*X49)*X49*2)</f>
        <v>464.19894542589759</v>
      </c>
      <c r="CK49" s="4">
        <f>Beams!$C$8/((J49-2*X49)*X49*2)</f>
        <v>505.43304550030587</v>
      </c>
      <c r="CM49" s="4">
        <f xml:space="preserve"> Beams!$B$12 / ( 2 * X49 * (N49 - X49) * (J49 - X49) )</f>
        <v>22.902142118533106</v>
      </c>
      <c r="CO49" s="4">
        <f t="shared" si="0"/>
        <v>857.8841232068711</v>
      </c>
      <c r="CP49" s="4">
        <f t="shared" si="1"/>
        <v>925.15451493143485</v>
      </c>
      <c r="CQ49" s="3">
        <f>MIN(Beams!$B$21:$B$22)/MAX(CM49:CP49)-1</f>
        <v>20.618010480640894</v>
      </c>
    </row>
    <row r="50" spans="1:95" x14ac:dyDescent="0.55000000000000004">
      <c r="A50" s="1" t="s">
        <v>1014</v>
      </c>
      <c r="B50" s="1" t="s">
        <v>1140</v>
      </c>
      <c r="C50" s="1" t="s">
        <v>1141</v>
      </c>
      <c r="D50" s="1" t="s">
        <v>98</v>
      </c>
      <c r="E50" s="3">
        <v>144.13</v>
      </c>
      <c r="F50" s="2">
        <v>39.5</v>
      </c>
      <c r="G50" s="11" t="s">
        <v>98</v>
      </c>
      <c r="H50" s="11" t="s">
        <v>98</v>
      </c>
      <c r="I50" s="2">
        <v>22</v>
      </c>
      <c r="J50" s="2">
        <v>20.6</v>
      </c>
      <c r="K50" s="11" t="s">
        <v>98</v>
      </c>
      <c r="L50" s="11" t="s">
        <v>98</v>
      </c>
      <c r="M50" s="11" t="s">
        <v>98</v>
      </c>
      <c r="N50" s="2">
        <v>22</v>
      </c>
      <c r="O50" s="2" t="s">
        <v>1142</v>
      </c>
      <c r="P50" s="11" t="s">
        <v>98</v>
      </c>
      <c r="Q50" s="11" t="s">
        <v>98</v>
      </c>
      <c r="R50" s="11" t="s">
        <v>98</v>
      </c>
      <c r="S50" s="11" t="s">
        <v>98</v>
      </c>
      <c r="T50" s="11" t="s">
        <v>98</v>
      </c>
      <c r="U50" s="11" t="s">
        <v>98</v>
      </c>
      <c r="V50" s="11" t="s">
        <v>98</v>
      </c>
      <c r="W50" s="14">
        <v>0.5</v>
      </c>
      <c r="X50" s="14">
        <v>0.46500000000000002</v>
      </c>
      <c r="Y50" s="11" t="s">
        <v>98</v>
      </c>
      <c r="Z50" s="11" t="s">
        <v>98</v>
      </c>
      <c r="AA50" s="11" t="s">
        <v>98</v>
      </c>
      <c r="AB50" s="11" t="s">
        <v>98</v>
      </c>
      <c r="AC50" s="11" t="s">
        <v>98</v>
      </c>
      <c r="AD50" s="11" t="s">
        <v>98</v>
      </c>
      <c r="AE50" s="11" t="s">
        <v>98</v>
      </c>
      <c r="AF50" s="11" t="s">
        <v>98</v>
      </c>
      <c r="AG50" s="11" t="s">
        <v>98</v>
      </c>
      <c r="AH50" s="11" t="s">
        <v>98</v>
      </c>
      <c r="AI50" s="1">
        <v>44.3</v>
      </c>
      <c r="AJ50" s="1" t="s">
        <v>98</v>
      </c>
      <c r="AK50" s="1">
        <v>44.3</v>
      </c>
      <c r="AL50" s="11" t="s">
        <v>98</v>
      </c>
      <c r="AM50" s="4">
        <v>3030</v>
      </c>
      <c r="AN50" s="4">
        <v>317</v>
      </c>
      <c r="AO50" s="4">
        <v>276</v>
      </c>
      <c r="AP50" s="3">
        <v>8.76</v>
      </c>
      <c r="AQ50" s="1">
        <v>3030</v>
      </c>
      <c r="AR50" s="1">
        <v>317</v>
      </c>
      <c r="AS50" s="1">
        <v>276</v>
      </c>
      <c r="AT50" s="3">
        <v>8.76</v>
      </c>
      <c r="AU50" s="11" t="s">
        <v>98</v>
      </c>
      <c r="AV50" s="11" t="s">
        <v>98</v>
      </c>
      <c r="AW50" s="11" t="s">
        <v>98</v>
      </c>
      <c r="AX50" s="1">
        <v>4700</v>
      </c>
      <c r="AY50" s="11" t="s">
        <v>98</v>
      </c>
      <c r="AZ50" s="1">
        <v>431</v>
      </c>
      <c r="BA50" s="11" t="s">
        <v>98</v>
      </c>
      <c r="BB50" s="11" t="s">
        <v>98</v>
      </c>
      <c r="BC50" s="11" t="s">
        <v>98</v>
      </c>
      <c r="BD50" s="11" t="s">
        <v>98</v>
      </c>
      <c r="BE50" s="11" t="s">
        <v>98</v>
      </c>
      <c r="BF50" s="11" t="s">
        <v>98</v>
      </c>
      <c r="BG50" s="11" t="s">
        <v>98</v>
      </c>
      <c r="BH50" s="11" t="s">
        <v>98</v>
      </c>
      <c r="BI50" s="11" t="s">
        <v>98</v>
      </c>
      <c r="BJ50" s="11" t="s">
        <v>98</v>
      </c>
      <c r="BK50" s="11" t="s">
        <v>98</v>
      </c>
      <c r="BL50" s="11" t="s">
        <v>98</v>
      </c>
      <c r="BM50" s="11" t="s">
        <v>98</v>
      </c>
      <c r="BN50" s="11" t="s">
        <v>98</v>
      </c>
      <c r="BO50" s="11" t="s">
        <v>98</v>
      </c>
      <c r="BP50" s="11" t="s">
        <v>98</v>
      </c>
      <c r="BQ50" s="11" t="s">
        <v>98</v>
      </c>
      <c r="BR50" s="11" t="s">
        <v>98</v>
      </c>
      <c r="BS50" s="11" t="s">
        <v>98</v>
      </c>
      <c r="BT50" s="11" t="s">
        <v>98</v>
      </c>
      <c r="BU50" s="11" t="s">
        <v>98</v>
      </c>
      <c r="BV50" s="11" t="s">
        <v>98</v>
      </c>
      <c r="BW50" s="11" t="s">
        <v>98</v>
      </c>
      <c r="BX50" s="11" t="s">
        <v>98</v>
      </c>
      <c r="BY50" s="11" t="s">
        <v>98</v>
      </c>
      <c r="BZ50" s="11" t="s">
        <v>98</v>
      </c>
      <c r="CA50" s="11" t="s">
        <v>98</v>
      </c>
      <c r="CB50" s="11" t="s">
        <v>98</v>
      </c>
      <c r="CC50" s="11" t="s">
        <v>98</v>
      </c>
      <c r="CD50" s="1" t="s">
        <v>98</v>
      </c>
      <c r="CE50" s="1" t="s">
        <v>98</v>
      </c>
      <c r="CF50" s="1" t="s">
        <v>98</v>
      </c>
      <c r="CG50" s="4">
        <f>Beams!$B$11/F50</f>
        <v>284.55696202531647</v>
      </c>
      <c r="CH50" s="4">
        <f>Beams!$B$9/AO50</f>
        <v>40.724637681159422</v>
      </c>
      <c r="CI50" s="4">
        <f>Beams!$C$9/AS50</f>
        <v>40.724637681159422</v>
      </c>
      <c r="CJ50" s="4">
        <f>Beams!$B$8/((N50-2*X50)*X50*2)</f>
        <v>573.61279095284021</v>
      </c>
      <c r="CK50" s="4">
        <f>Beams!$C$8/((J50-2*X50)*X50*2)</f>
        <v>614.43932411674336</v>
      </c>
      <c r="CM50" s="4">
        <f xml:space="preserve"> Beams!$B$12 / ( 2 * X50 * (N50 - X50) * (J50 - X50) )</f>
        <v>27.87320138721476</v>
      </c>
      <c r="CO50" s="4">
        <f t="shared" si="0"/>
        <v>1059.8991526119319</v>
      </c>
      <c r="CP50" s="4">
        <f t="shared" si="1"/>
        <v>1126.4538876210122</v>
      </c>
      <c r="CQ50" s="3">
        <f>MIN(Beams!$B$21:$B$22)/MAX(CM50:CP50)-1</f>
        <v>16.75483241683202</v>
      </c>
    </row>
    <row r="51" spans="1:95" x14ac:dyDescent="0.55000000000000004">
      <c r="A51" s="1" t="s">
        <v>1014</v>
      </c>
      <c r="B51" s="1" t="s">
        <v>1143</v>
      </c>
      <c r="C51" s="1" t="s">
        <v>1144</v>
      </c>
      <c r="D51" s="1" t="s">
        <v>98</v>
      </c>
      <c r="E51" s="3">
        <v>201.79</v>
      </c>
      <c r="F51" s="2">
        <v>55.4</v>
      </c>
      <c r="G51" s="11" t="s">
        <v>98</v>
      </c>
      <c r="H51" s="11" t="s">
        <v>98</v>
      </c>
      <c r="I51" s="2">
        <v>22</v>
      </c>
      <c r="J51" s="2">
        <v>19.899999999999999</v>
      </c>
      <c r="K51" s="11" t="s">
        <v>98</v>
      </c>
      <c r="L51" s="11" t="s">
        <v>98</v>
      </c>
      <c r="M51" s="11" t="s">
        <v>98</v>
      </c>
      <c r="N51" s="2">
        <v>20</v>
      </c>
      <c r="O51" s="2" t="s">
        <v>1038</v>
      </c>
      <c r="P51" s="11" t="s">
        <v>98</v>
      </c>
      <c r="Q51" s="11" t="s">
        <v>98</v>
      </c>
      <c r="R51" s="11" t="s">
        <v>98</v>
      </c>
      <c r="S51" s="11" t="s">
        <v>98</v>
      </c>
      <c r="T51" s="11" t="s">
        <v>98</v>
      </c>
      <c r="U51" s="11" t="s">
        <v>98</v>
      </c>
      <c r="V51" s="11" t="s">
        <v>98</v>
      </c>
      <c r="W51" s="14">
        <v>0.75</v>
      </c>
      <c r="X51" s="14">
        <v>0.69799999999999995</v>
      </c>
      <c r="Y51" s="11" t="s">
        <v>98</v>
      </c>
      <c r="Z51" s="11" t="s">
        <v>98</v>
      </c>
      <c r="AA51" s="11" t="s">
        <v>98</v>
      </c>
      <c r="AB51" s="11" t="s">
        <v>98</v>
      </c>
      <c r="AC51" s="11" t="s">
        <v>98</v>
      </c>
      <c r="AD51" s="11" t="s">
        <v>98</v>
      </c>
      <c r="AE51" s="11" t="s">
        <v>98</v>
      </c>
      <c r="AF51" s="11" t="s">
        <v>98</v>
      </c>
      <c r="AG51" s="11" t="s">
        <v>98</v>
      </c>
      <c r="AH51" s="11" t="s">
        <v>98</v>
      </c>
      <c r="AI51" s="1">
        <v>25.7</v>
      </c>
      <c r="AJ51" s="1" t="s">
        <v>98</v>
      </c>
      <c r="AK51" s="1">
        <v>28.5</v>
      </c>
      <c r="AL51" s="11" t="s">
        <v>98</v>
      </c>
      <c r="AM51" s="4">
        <v>4040</v>
      </c>
      <c r="AN51" s="4">
        <v>432</v>
      </c>
      <c r="AO51" s="4">
        <v>367</v>
      </c>
      <c r="AP51" s="3">
        <v>8.5399999999999991</v>
      </c>
      <c r="AQ51" s="1">
        <v>3490</v>
      </c>
      <c r="AR51" s="1">
        <v>405</v>
      </c>
      <c r="AS51" s="1">
        <v>349</v>
      </c>
      <c r="AT51" s="3">
        <v>7.93</v>
      </c>
      <c r="AU51" s="11" t="s">
        <v>98</v>
      </c>
      <c r="AV51" s="11" t="s">
        <v>98</v>
      </c>
      <c r="AW51" s="11" t="s">
        <v>98</v>
      </c>
      <c r="AX51" s="1">
        <v>5920</v>
      </c>
      <c r="AY51" s="11" t="s">
        <v>98</v>
      </c>
      <c r="AZ51" s="1">
        <v>573</v>
      </c>
      <c r="BA51" s="11" t="s">
        <v>98</v>
      </c>
      <c r="BB51" s="11" t="s">
        <v>98</v>
      </c>
      <c r="BC51" s="11" t="s">
        <v>98</v>
      </c>
      <c r="BD51" s="11" t="s">
        <v>98</v>
      </c>
      <c r="BE51" s="11" t="s">
        <v>98</v>
      </c>
      <c r="BF51" s="11" t="s">
        <v>98</v>
      </c>
      <c r="BG51" s="11" t="s">
        <v>98</v>
      </c>
      <c r="BH51" s="11" t="s">
        <v>98</v>
      </c>
      <c r="BI51" s="11" t="s">
        <v>98</v>
      </c>
      <c r="BJ51" s="11" t="s">
        <v>98</v>
      </c>
      <c r="BK51" s="11" t="s">
        <v>98</v>
      </c>
      <c r="BL51" s="11" t="s">
        <v>98</v>
      </c>
      <c r="BM51" s="11" t="s">
        <v>98</v>
      </c>
      <c r="BN51" s="11" t="s">
        <v>98</v>
      </c>
      <c r="BO51" s="11" t="s">
        <v>98</v>
      </c>
      <c r="BP51" s="11" t="s">
        <v>98</v>
      </c>
      <c r="BQ51" s="11" t="s">
        <v>98</v>
      </c>
      <c r="BR51" s="11" t="s">
        <v>98</v>
      </c>
      <c r="BS51" s="11" t="s">
        <v>98</v>
      </c>
      <c r="BT51" s="11" t="s">
        <v>98</v>
      </c>
      <c r="BU51" s="11" t="s">
        <v>98</v>
      </c>
      <c r="BV51" s="11" t="s">
        <v>98</v>
      </c>
      <c r="BW51" s="11" t="s">
        <v>98</v>
      </c>
      <c r="BX51" s="11" t="s">
        <v>98</v>
      </c>
      <c r="BY51" s="11" t="s">
        <v>98</v>
      </c>
      <c r="BZ51" s="11" t="s">
        <v>98</v>
      </c>
      <c r="CA51" s="11" t="s">
        <v>98</v>
      </c>
      <c r="CB51" s="11" t="s">
        <v>98</v>
      </c>
      <c r="CC51" s="11" t="s">
        <v>98</v>
      </c>
      <c r="CD51" s="1" t="s">
        <v>98</v>
      </c>
      <c r="CE51" s="1" t="s">
        <v>98</v>
      </c>
      <c r="CF51" s="1" t="s">
        <v>98</v>
      </c>
      <c r="CG51" s="4">
        <f>Beams!$B$11/F51</f>
        <v>202.88808664259929</v>
      </c>
      <c r="CH51" s="4">
        <f>Beams!$B$9/AO51</f>
        <v>30.626702997275203</v>
      </c>
      <c r="CI51" s="4">
        <f>Beams!$C$9/AS51</f>
        <v>32.206303724928368</v>
      </c>
      <c r="CJ51" s="4">
        <f>Beams!$B$8/((N51-2*X51)*X51*2)</f>
        <v>432.78735386111009</v>
      </c>
      <c r="CK51" s="4">
        <f>Beams!$C$8/((J51-2*X51)*X51*2)</f>
        <v>435.12623925811135</v>
      </c>
      <c r="CM51" s="4">
        <f xml:space="preserve"> Beams!$B$12 / ( 2 * X51 * (N51 - X51) * (J51 - X51) )</f>
        <v>21.723615948590211</v>
      </c>
      <c r="CO51" s="4">
        <f t="shared" si="0"/>
        <v>796.20231531623733</v>
      </c>
      <c r="CP51" s="4">
        <f t="shared" si="1"/>
        <v>800.01748618474164</v>
      </c>
      <c r="CQ51" s="3">
        <f>MIN(Beams!$B$21:$B$22)/MAX(CM51:CP51)-1</f>
        <v>23.999453568670571</v>
      </c>
    </row>
    <row r="52" spans="1:95" x14ac:dyDescent="0.55000000000000004">
      <c r="A52" s="1" t="s">
        <v>1014</v>
      </c>
      <c r="B52" s="1" t="s">
        <v>1145</v>
      </c>
      <c r="C52" s="1" t="s">
        <v>1146</v>
      </c>
      <c r="D52" s="1" t="s">
        <v>98</v>
      </c>
      <c r="E52" s="3">
        <v>169.91</v>
      </c>
      <c r="F52" s="2">
        <v>46.6</v>
      </c>
      <c r="G52" s="11" t="s">
        <v>98</v>
      </c>
      <c r="H52" s="11" t="s">
        <v>98</v>
      </c>
      <c r="I52" s="2">
        <v>22</v>
      </c>
      <c r="J52" s="2">
        <v>20.3</v>
      </c>
      <c r="K52" s="11" t="s">
        <v>98</v>
      </c>
      <c r="L52" s="11" t="s">
        <v>98</v>
      </c>
      <c r="M52" s="11" t="s">
        <v>98</v>
      </c>
      <c r="N52" s="2">
        <v>20</v>
      </c>
      <c r="O52" s="2" t="s">
        <v>1041</v>
      </c>
      <c r="P52" s="11" t="s">
        <v>98</v>
      </c>
      <c r="Q52" s="11" t="s">
        <v>98</v>
      </c>
      <c r="R52" s="11" t="s">
        <v>98</v>
      </c>
      <c r="S52" s="11" t="s">
        <v>98</v>
      </c>
      <c r="T52" s="11" t="s">
        <v>98</v>
      </c>
      <c r="U52" s="11" t="s">
        <v>98</v>
      </c>
      <c r="V52" s="11" t="s">
        <v>98</v>
      </c>
      <c r="W52" s="14">
        <v>0.625</v>
      </c>
      <c r="X52" s="14">
        <v>0.58099999999999996</v>
      </c>
      <c r="Y52" s="11" t="s">
        <v>98</v>
      </c>
      <c r="Z52" s="11" t="s">
        <v>98</v>
      </c>
      <c r="AA52" s="11" t="s">
        <v>98</v>
      </c>
      <c r="AB52" s="11" t="s">
        <v>98</v>
      </c>
      <c r="AC52" s="11" t="s">
        <v>98</v>
      </c>
      <c r="AD52" s="11" t="s">
        <v>98</v>
      </c>
      <c r="AE52" s="11" t="s">
        <v>98</v>
      </c>
      <c r="AF52" s="11" t="s">
        <v>98</v>
      </c>
      <c r="AG52" s="11" t="s">
        <v>98</v>
      </c>
      <c r="AH52" s="11" t="s">
        <v>98</v>
      </c>
      <c r="AI52" s="1">
        <v>31.4</v>
      </c>
      <c r="AJ52" s="1" t="s">
        <v>98</v>
      </c>
      <c r="AK52" s="1">
        <v>34.9</v>
      </c>
      <c r="AL52" s="11" t="s">
        <v>98</v>
      </c>
      <c r="AM52" s="4">
        <v>3440</v>
      </c>
      <c r="AN52" s="4">
        <v>366</v>
      </c>
      <c r="AO52" s="4">
        <v>313</v>
      </c>
      <c r="AP52" s="3">
        <v>8.59</v>
      </c>
      <c r="AQ52" s="1">
        <v>2970</v>
      </c>
      <c r="AR52" s="1">
        <v>343</v>
      </c>
      <c r="AS52" s="1">
        <v>297</v>
      </c>
      <c r="AT52" s="3">
        <v>7.99</v>
      </c>
      <c r="AU52" s="11" t="s">
        <v>98</v>
      </c>
      <c r="AV52" s="11" t="s">
        <v>98</v>
      </c>
      <c r="AW52" s="11" t="s">
        <v>98</v>
      </c>
      <c r="AX52" s="1">
        <v>5000</v>
      </c>
      <c r="AY52" s="11" t="s">
        <v>98</v>
      </c>
      <c r="AZ52" s="1">
        <v>483</v>
      </c>
      <c r="BA52" s="11" t="s">
        <v>98</v>
      </c>
      <c r="BB52" s="11" t="s">
        <v>98</v>
      </c>
      <c r="BC52" s="11" t="s">
        <v>98</v>
      </c>
      <c r="BD52" s="11" t="s">
        <v>98</v>
      </c>
      <c r="BE52" s="11" t="s">
        <v>98</v>
      </c>
      <c r="BF52" s="11" t="s">
        <v>98</v>
      </c>
      <c r="BG52" s="11" t="s">
        <v>98</v>
      </c>
      <c r="BH52" s="11" t="s">
        <v>98</v>
      </c>
      <c r="BI52" s="11" t="s">
        <v>98</v>
      </c>
      <c r="BJ52" s="11" t="s">
        <v>98</v>
      </c>
      <c r="BK52" s="11" t="s">
        <v>98</v>
      </c>
      <c r="BL52" s="11" t="s">
        <v>98</v>
      </c>
      <c r="BM52" s="11" t="s">
        <v>98</v>
      </c>
      <c r="BN52" s="11" t="s">
        <v>98</v>
      </c>
      <c r="BO52" s="11" t="s">
        <v>98</v>
      </c>
      <c r="BP52" s="11" t="s">
        <v>98</v>
      </c>
      <c r="BQ52" s="11" t="s">
        <v>98</v>
      </c>
      <c r="BR52" s="11" t="s">
        <v>98</v>
      </c>
      <c r="BS52" s="11" t="s">
        <v>98</v>
      </c>
      <c r="BT52" s="11" t="s">
        <v>98</v>
      </c>
      <c r="BU52" s="11" t="s">
        <v>98</v>
      </c>
      <c r="BV52" s="11" t="s">
        <v>98</v>
      </c>
      <c r="BW52" s="11" t="s">
        <v>98</v>
      </c>
      <c r="BX52" s="11" t="s">
        <v>98</v>
      </c>
      <c r="BY52" s="11" t="s">
        <v>98</v>
      </c>
      <c r="BZ52" s="11" t="s">
        <v>98</v>
      </c>
      <c r="CA52" s="11" t="s">
        <v>98</v>
      </c>
      <c r="CB52" s="11" t="s">
        <v>98</v>
      </c>
      <c r="CC52" s="11" t="s">
        <v>98</v>
      </c>
      <c r="CD52" s="1" t="s">
        <v>98</v>
      </c>
      <c r="CE52" s="1" t="s">
        <v>98</v>
      </c>
      <c r="CF52" s="1" t="s">
        <v>98</v>
      </c>
      <c r="CG52" s="4">
        <f>Beams!$B$11/F52</f>
        <v>241.2017167381974</v>
      </c>
      <c r="CH52" s="4">
        <f>Beams!$B$9/AO52</f>
        <v>35.910543130990412</v>
      </c>
      <c r="CI52" s="4">
        <f>Beams!$C$9/AS52</f>
        <v>37.845117845117848</v>
      </c>
      <c r="CJ52" s="4">
        <f>Beams!$B$8/((N52-2*X52)*X52*2)</f>
        <v>513.48219687784558</v>
      </c>
      <c r="CK52" s="4">
        <f>Beams!$C$8/((J52-2*X52)*X52*2)</f>
        <v>505.43304550030587</v>
      </c>
      <c r="CM52" s="4">
        <f xml:space="preserve"> Beams!$B$12 / ( 2 * X52 * (N52 - X52) * (J52 - X52) )</f>
        <v>25.260877596007031</v>
      </c>
      <c r="CO52" s="4">
        <f t="shared" si="0"/>
        <v>944.51277657791832</v>
      </c>
      <c r="CP52" s="4">
        <f t="shared" si="1"/>
        <v>931.39689501231214</v>
      </c>
      <c r="CQ52" s="3">
        <f>MIN(Beams!$B$21:$B$22)/MAX(CM52:CP52)-1</f>
        <v>20.174938546053735</v>
      </c>
    </row>
    <row r="53" spans="1:95" x14ac:dyDescent="0.55000000000000004">
      <c r="A53" s="1" t="s">
        <v>1014</v>
      </c>
      <c r="B53" s="1" t="s">
        <v>1147</v>
      </c>
      <c r="C53" s="1" t="s">
        <v>1148</v>
      </c>
      <c r="D53" s="1" t="s">
        <v>98</v>
      </c>
      <c r="E53" s="3">
        <v>137.32</v>
      </c>
      <c r="F53" s="2">
        <v>37.6</v>
      </c>
      <c r="G53" s="11" t="s">
        <v>98</v>
      </c>
      <c r="H53" s="11" t="s">
        <v>98</v>
      </c>
      <c r="I53" s="2">
        <v>22</v>
      </c>
      <c r="J53" s="2">
        <v>20.6</v>
      </c>
      <c r="K53" s="11" t="s">
        <v>98</v>
      </c>
      <c r="L53" s="11" t="s">
        <v>98</v>
      </c>
      <c r="M53" s="11" t="s">
        <v>98</v>
      </c>
      <c r="N53" s="2">
        <v>20</v>
      </c>
      <c r="O53" s="2" t="s">
        <v>1044</v>
      </c>
      <c r="P53" s="11" t="s">
        <v>98</v>
      </c>
      <c r="Q53" s="11" t="s">
        <v>98</v>
      </c>
      <c r="R53" s="11" t="s">
        <v>98</v>
      </c>
      <c r="S53" s="11" t="s">
        <v>98</v>
      </c>
      <c r="T53" s="11" t="s">
        <v>98</v>
      </c>
      <c r="U53" s="11" t="s">
        <v>98</v>
      </c>
      <c r="V53" s="11" t="s">
        <v>98</v>
      </c>
      <c r="W53" s="14">
        <v>0.5</v>
      </c>
      <c r="X53" s="14">
        <v>0.46500000000000002</v>
      </c>
      <c r="Y53" s="11" t="s">
        <v>98</v>
      </c>
      <c r="Z53" s="11" t="s">
        <v>98</v>
      </c>
      <c r="AA53" s="11" t="s">
        <v>98</v>
      </c>
      <c r="AB53" s="11" t="s">
        <v>98</v>
      </c>
      <c r="AC53" s="11" t="s">
        <v>98</v>
      </c>
      <c r="AD53" s="11" t="s">
        <v>98</v>
      </c>
      <c r="AE53" s="11" t="s">
        <v>98</v>
      </c>
      <c r="AF53" s="11" t="s">
        <v>98</v>
      </c>
      <c r="AG53" s="11" t="s">
        <v>98</v>
      </c>
      <c r="AH53" s="11" t="s">
        <v>98</v>
      </c>
      <c r="AI53" s="2">
        <v>40</v>
      </c>
      <c r="AJ53" s="1" t="s">
        <v>98</v>
      </c>
      <c r="AK53" s="1">
        <v>44.3</v>
      </c>
      <c r="AL53" s="11" t="s">
        <v>98</v>
      </c>
      <c r="AM53" s="4">
        <v>2820</v>
      </c>
      <c r="AN53" s="4">
        <v>297</v>
      </c>
      <c r="AO53" s="4">
        <v>256</v>
      </c>
      <c r="AP53" s="3">
        <v>8.65</v>
      </c>
      <c r="AQ53" s="1">
        <v>2440</v>
      </c>
      <c r="AR53" s="1">
        <v>279</v>
      </c>
      <c r="AS53" s="1">
        <v>244</v>
      </c>
      <c r="AT53" s="3">
        <v>8.0399999999999991</v>
      </c>
      <c r="AU53" s="11" t="s">
        <v>98</v>
      </c>
      <c r="AV53" s="11" t="s">
        <v>98</v>
      </c>
      <c r="AW53" s="11" t="s">
        <v>98</v>
      </c>
      <c r="AX53" s="1">
        <v>4060</v>
      </c>
      <c r="AY53" s="11" t="s">
        <v>98</v>
      </c>
      <c r="AZ53" s="1">
        <v>391</v>
      </c>
      <c r="BA53" s="11" t="s">
        <v>98</v>
      </c>
      <c r="BB53" s="11" t="s">
        <v>98</v>
      </c>
      <c r="BC53" s="11" t="s">
        <v>98</v>
      </c>
      <c r="BD53" s="11" t="s">
        <v>98</v>
      </c>
      <c r="BE53" s="11" t="s">
        <v>98</v>
      </c>
      <c r="BF53" s="11" t="s">
        <v>98</v>
      </c>
      <c r="BG53" s="11" t="s">
        <v>98</v>
      </c>
      <c r="BH53" s="11" t="s">
        <v>98</v>
      </c>
      <c r="BI53" s="11" t="s">
        <v>98</v>
      </c>
      <c r="BJ53" s="11" t="s">
        <v>98</v>
      </c>
      <c r="BK53" s="11" t="s">
        <v>98</v>
      </c>
      <c r="BL53" s="11" t="s">
        <v>98</v>
      </c>
      <c r="BM53" s="11" t="s">
        <v>98</v>
      </c>
      <c r="BN53" s="11" t="s">
        <v>98</v>
      </c>
      <c r="BO53" s="11" t="s">
        <v>98</v>
      </c>
      <c r="BP53" s="11" t="s">
        <v>98</v>
      </c>
      <c r="BQ53" s="11" t="s">
        <v>98</v>
      </c>
      <c r="BR53" s="11" t="s">
        <v>98</v>
      </c>
      <c r="BS53" s="11" t="s">
        <v>98</v>
      </c>
      <c r="BT53" s="11" t="s">
        <v>98</v>
      </c>
      <c r="BU53" s="11" t="s">
        <v>98</v>
      </c>
      <c r="BV53" s="11" t="s">
        <v>98</v>
      </c>
      <c r="BW53" s="11" t="s">
        <v>98</v>
      </c>
      <c r="BX53" s="11" t="s">
        <v>98</v>
      </c>
      <c r="BY53" s="11" t="s">
        <v>98</v>
      </c>
      <c r="BZ53" s="11" t="s">
        <v>98</v>
      </c>
      <c r="CA53" s="11" t="s">
        <v>98</v>
      </c>
      <c r="CB53" s="11" t="s">
        <v>98</v>
      </c>
      <c r="CC53" s="11" t="s">
        <v>98</v>
      </c>
      <c r="CD53" s="1" t="s">
        <v>98</v>
      </c>
      <c r="CE53" s="1" t="s">
        <v>98</v>
      </c>
      <c r="CF53" s="1" t="s">
        <v>98</v>
      </c>
      <c r="CG53" s="4">
        <f>Beams!$B$11/F53</f>
        <v>298.93617021276594</v>
      </c>
      <c r="CH53" s="4">
        <f>Beams!$B$9/AO53</f>
        <v>43.90625</v>
      </c>
      <c r="CI53" s="4">
        <f>Beams!$C$9/AS53</f>
        <v>46.065573770491802</v>
      </c>
      <c r="CJ53" s="4">
        <f>Beams!$B$8/((N53-2*X53)*X53*2)</f>
        <v>633.77144758134989</v>
      </c>
      <c r="CK53" s="4">
        <f>Beams!$C$8/((J53-2*X53)*X53*2)</f>
        <v>614.43932411674336</v>
      </c>
      <c r="CM53" s="4">
        <f xml:space="preserve"> Beams!$B$12 / ( 2 * X53 * (N53 - X53) * (J53 - X53) )</f>
        <v>30.726869305025332</v>
      </c>
      <c r="CO53" s="4">
        <f t="shared" si="0"/>
        <v>1165.7961196470098</v>
      </c>
      <c r="CP53" s="4">
        <f t="shared" si="1"/>
        <v>1134.3231013864909</v>
      </c>
      <c r="CQ53" s="3">
        <f>MIN(Beams!$B$21:$B$22)/MAX(CM53:CP53)-1</f>
        <v>16.155658406253554</v>
      </c>
    </row>
    <row r="54" spans="1:95" x14ac:dyDescent="0.55000000000000004">
      <c r="A54" s="1" t="s">
        <v>1014</v>
      </c>
      <c r="B54" s="1" t="s">
        <v>1149</v>
      </c>
      <c r="C54" s="1" t="s">
        <v>1150</v>
      </c>
      <c r="D54" s="1" t="s">
        <v>98</v>
      </c>
      <c r="E54" s="3">
        <v>104.04</v>
      </c>
      <c r="F54" s="2">
        <v>28.5</v>
      </c>
      <c r="G54" s="11" t="s">
        <v>98</v>
      </c>
      <c r="H54" s="11" t="s">
        <v>98</v>
      </c>
      <c r="I54" s="2">
        <v>22</v>
      </c>
      <c r="J54" s="2">
        <v>21</v>
      </c>
      <c r="K54" s="11" t="s">
        <v>98</v>
      </c>
      <c r="L54" s="11" t="s">
        <v>98</v>
      </c>
      <c r="M54" s="11" t="s">
        <v>98</v>
      </c>
      <c r="N54" s="2">
        <v>20</v>
      </c>
      <c r="O54" s="2" t="s">
        <v>1047</v>
      </c>
      <c r="P54" s="11" t="s">
        <v>98</v>
      </c>
      <c r="Q54" s="11" t="s">
        <v>98</v>
      </c>
      <c r="R54" s="11" t="s">
        <v>98</v>
      </c>
      <c r="S54" s="11" t="s">
        <v>98</v>
      </c>
      <c r="T54" s="11" t="s">
        <v>98</v>
      </c>
      <c r="U54" s="11" t="s">
        <v>98</v>
      </c>
      <c r="V54" s="11" t="s">
        <v>98</v>
      </c>
      <c r="W54" s="14">
        <v>0.375</v>
      </c>
      <c r="X54" s="14">
        <v>0.34899999999999998</v>
      </c>
      <c r="Y54" s="11" t="s">
        <v>98</v>
      </c>
      <c r="Z54" s="11" t="s">
        <v>98</v>
      </c>
      <c r="AA54" s="11" t="s">
        <v>98</v>
      </c>
      <c r="AB54" s="11" t="s">
        <v>98</v>
      </c>
      <c r="AC54" s="11" t="s">
        <v>98</v>
      </c>
      <c r="AD54" s="11" t="s">
        <v>98</v>
      </c>
      <c r="AE54" s="11" t="s">
        <v>98</v>
      </c>
      <c r="AF54" s="11" t="s">
        <v>98</v>
      </c>
      <c r="AG54" s="11" t="s">
        <v>98</v>
      </c>
      <c r="AH54" s="11" t="s">
        <v>98</v>
      </c>
      <c r="AI54" s="1">
        <v>54.3</v>
      </c>
      <c r="AJ54" s="1" t="s">
        <v>98</v>
      </c>
      <c r="AK54" s="2">
        <v>60</v>
      </c>
      <c r="AL54" s="11" t="s">
        <v>98</v>
      </c>
      <c r="AM54" s="4">
        <v>2160</v>
      </c>
      <c r="AN54" s="4">
        <v>227</v>
      </c>
      <c r="AO54" s="4">
        <v>196</v>
      </c>
      <c r="AP54" s="3">
        <v>8.7100000000000009</v>
      </c>
      <c r="AQ54" s="1">
        <v>1870</v>
      </c>
      <c r="AR54" s="1">
        <v>213</v>
      </c>
      <c r="AS54" s="1">
        <v>187</v>
      </c>
      <c r="AT54" s="3">
        <v>8.1</v>
      </c>
      <c r="AU54" s="11" t="s">
        <v>98</v>
      </c>
      <c r="AV54" s="11" t="s">
        <v>98</v>
      </c>
      <c r="AW54" s="11" t="s">
        <v>98</v>
      </c>
      <c r="AX54" s="1">
        <v>3090</v>
      </c>
      <c r="AY54" s="11" t="s">
        <v>98</v>
      </c>
      <c r="AZ54" s="1">
        <v>297</v>
      </c>
      <c r="BA54" s="11" t="s">
        <v>98</v>
      </c>
      <c r="BB54" s="11" t="s">
        <v>98</v>
      </c>
      <c r="BC54" s="11" t="s">
        <v>98</v>
      </c>
      <c r="BD54" s="11" t="s">
        <v>98</v>
      </c>
      <c r="BE54" s="11" t="s">
        <v>98</v>
      </c>
      <c r="BF54" s="11" t="s">
        <v>98</v>
      </c>
      <c r="BG54" s="11" t="s">
        <v>98</v>
      </c>
      <c r="BH54" s="11" t="s">
        <v>98</v>
      </c>
      <c r="BI54" s="11" t="s">
        <v>98</v>
      </c>
      <c r="BJ54" s="11" t="s">
        <v>98</v>
      </c>
      <c r="BK54" s="11" t="s">
        <v>98</v>
      </c>
      <c r="BL54" s="11" t="s">
        <v>98</v>
      </c>
      <c r="BM54" s="11" t="s">
        <v>98</v>
      </c>
      <c r="BN54" s="11" t="s">
        <v>98</v>
      </c>
      <c r="BO54" s="11" t="s">
        <v>98</v>
      </c>
      <c r="BP54" s="11" t="s">
        <v>98</v>
      </c>
      <c r="BQ54" s="11" t="s">
        <v>98</v>
      </c>
      <c r="BR54" s="11" t="s">
        <v>98</v>
      </c>
      <c r="BS54" s="11" t="s">
        <v>98</v>
      </c>
      <c r="BT54" s="11" t="s">
        <v>98</v>
      </c>
      <c r="BU54" s="11" t="s">
        <v>98</v>
      </c>
      <c r="BV54" s="11" t="s">
        <v>98</v>
      </c>
      <c r="BW54" s="11" t="s">
        <v>98</v>
      </c>
      <c r="BX54" s="11" t="s">
        <v>98</v>
      </c>
      <c r="BY54" s="11" t="s">
        <v>98</v>
      </c>
      <c r="BZ54" s="11" t="s">
        <v>98</v>
      </c>
      <c r="CA54" s="11" t="s">
        <v>98</v>
      </c>
      <c r="CB54" s="11" t="s">
        <v>98</v>
      </c>
      <c r="CC54" s="11" t="s">
        <v>98</v>
      </c>
      <c r="CD54" s="1" t="s">
        <v>98</v>
      </c>
      <c r="CE54" s="1" t="s">
        <v>98</v>
      </c>
      <c r="CF54" s="1" t="s">
        <v>98</v>
      </c>
      <c r="CG54" s="4">
        <f>Beams!$B$11/F54</f>
        <v>394.38596491228071</v>
      </c>
      <c r="CH54" s="4">
        <f>Beams!$B$9/AO54</f>
        <v>57.346938775510203</v>
      </c>
      <c r="CI54" s="4">
        <f>Beams!$C$9/AS54</f>
        <v>60.106951871657756</v>
      </c>
      <c r="CJ54" s="4">
        <f>Beams!$B$8/((N54-2*X54)*X54*2)</f>
        <v>834.27374688965836</v>
      </c>
      <c r="CK54" s="4">
        <f>Beams!$C$8/((J54-2*X54)*X54*2)</f>
        <v>793.18056656803196</v>
      </c>
      <c r="CM54" s="4">
        <f xml:space="preserve"> Beams!$B$12 / ( 2 * X54 * (N54 - X54) * (J54 - X54) )</f>
        <v>39.681231895058396</v>
      </c>
      <c r="CO54" s="4">
        <f t="shared" si="0"/>
        <v>1534.5168270439965</v>
      </c>
      <c r="CP54" s="4">
        <f t="shared" si="1"/>
        <v>1467.6886835350329</v>
      </c>
      <c r="CQ54" s="3">
        <f>MIN(Beams!$B$21:$B$22)/MAX(CM54:CP54)-1</f>
        <v>12.033418498594656</v>
      </c>
    </row>
    <row r="55" spans="1:95" x14ac:dyDescent="0.55000000000000004">
      <c r="A55" s="1" t="s">
        <v>1014</v>
      </c>
      <c r="B55" s="1" t="s">
        <v>1151</v>
      </c>
      <c r="C55" s="1" t="s">
        <v>1152</v>
      </c>
      <c r="D55" s="1" t="s">
        <v>98</v>
      </c>
      <c r="E55" s="3">
        <v>87.14</v>
      </c>
      <c r="F55" s="2">
        <v>23.9</v>
      </c>
      <c r="G55" s="11" t="s">
        <v>98</v>
      </c>
      <c r="H55" s="11" t="s">
        <v>98</v>
      </c>
      <c r="I55" s="2">
        <v>22</v>
      </c>
      <c r="J55" s="2">
        <v>21.1</v>
      </c>
      <c r="K55" s="11" t="s">
        <v>98</v>
      </c>
      <c r="L55" s="11" t="s">
        <v>98</v>
      </c>
      <c r="M55" s="11" t="s">
        <v>98</v>
      </c>
      <c r="N55" s="2">
        <v>20</v>
      </c>
      <c r="O55" s="2" t="s">
        <v>1050</v>
      </c>
      <c r="P55" s="11" t="s">
        <v>98</v>
      </c>
      <c r="Q55" s="11" t="s">
        <v>98</v>
      </c>
      <c r="R55" s="11" t="s">
        <v>98</v>
      </c>
      <c r="S55" s="11" t="s">
        <v>98</v>
      </c>
      <c r="T55" s="11" t="s">
        <v>98</v>
      </c>
      <c r="U55" s="11" t="s">
        <v>98</v>
      </c>
      <c r="V55" s="11" t="s">
        <v>98</v>
      </c>
      <c r="W55" s="15">
        <v>0.3125</v>
      </c>
      <c r="X55" s="14">
        <v>0.29099999999999998</v>
      </c>
      <c r="Y55" s="11" t="s">
        <v>98</v>
      </c>
      <c r="Z55" s="11" t="s">
        <v>98</v>
      </c>
      <c r="AA55" s="11" t="s">
        <v>98</v>
      </c>
      <c r="AB55" s="11" t="s">
        <v>98</v>
      </c>
      <c r="AC55" s="11" t="s">
        <v>98</v>
      </c>
      <c r="AD55" s="11" t="s">
        <v>98</v>
      </c>
      <c r="AE55" s="11" t="s">
        <v>98</v>
      </c>
      <c r="AF55" s="11" t="s">
        <v>98</v>
      </c>
      <c r="AG55" s="11" t="s">
        <v>98</v>
      </c>
      <c r="AH55" s="11" t="s">
        <v>98</v>
      </c>
      <c r="AI55" s="1">
        <v>65.7</v>
      </c>
      <c r="AJ55" s="1" t="s">
        <v>98</v>
      </c>
      <c r="AK55" s="1">
        <v>72.599999999999994</v>
      </c>
      <c r="AL55" s="11" t="s">
        <v>98</v>
      </c>
      <c r="AM55" s="4">
        <v>1820</v>
      </c>
      <c r="AN55" s="4">
        <v>191</v>
      </c>
      <c r="AO55" s="4">
        <v>166</v>
      </c>
      <c r="AP55" s="3">
        <v>8.73</v>
      </c>
      <c r="AQ55" s="1">
        <v>1580</v>
      </c>
      <c r="AR55" s="1">
        <v>179</v>
      </c>
      <c r="AS55" s="1">
        <v>158</v>
      </c>
      <c r="AT55" s="3">
        <v>8.1300000000000008</v>
      </c>
      <c r="AU55" s="11" t="s">
        <v>98</v>
      </c>
      <c r="AV55" s="11" t="s">
        <v>98</v>
      </c>
      <c r="AW55" s="11" t="s">
        <v>98</v>
      </c>
      <c r="AX55" s="1">
        <v>2590</v>
      </c>
      <c r="AY55" s="11" t="s">
        <v>98</v>
      </c>
      <c r="AZ55" s="1">
        <v>249</v>
      </c>
      <c r="BA55" s="11" t="s">
        <v>98</v>
      </c>
      <c r="BB55" s="11" t="s">
        <v>98</v>
      </c>
      <c r="BC55" s="11" t="s">
        <v>98</v>
      </c>
      <c r="BD55" s="11" t="s">
        <v>98</v>
      </c>
      <c r="BE55" s="11" t="s">
        <v>98</v>
      </c>
      <c r="BF55" s="11" t="s">
        <v>98</v>
      </c>
      <c r="BG55" s="11" t="s">
        <v>98</v>
      </c>
      <c r="BH55" s="11" t="s">
        <v>98</v>
      </c>
      <c r="BI55" s="11" t="s">
        <v>98</v>
      </c>
      <c r="BJ55" s="11" t="s">
        <v>98</v>
      </c>
      <c r="BK55" s="11" t="s">
        <v>98</v>
      </c>
      <c r="BL55" s="11" t="s">
        <v>98</v>
      </c>
      <c r="BM55" s="11" t="s">
        <v>98</v>
      </c>
      <c r="BN55" s="11" t="s">
        <v>98</v>
      </c>
      <c r="BO55" s="11" t="s">
        <v>98</v>
      </c>
      <c r="BP55" s="11" t="s">
        <v>98</v>
      </c>
      <c r="BQ55" s="11" t="s">
        <v>98</v>
      </c>
      <c r="BR55" s="11" t="s">
        <v>98</v>
      </c>
      <c r="BS55" s="11" t="s">
        <v>98</v>
      </c>
      <c r="BT55" s="11" t="s">
        <v>98</v>
      </c>
      <c r="BU55" s="11" t="s">
        <v>98</v>
      </c>
      <c r="BV55" s="11" t="s">
        <v>98</v>
      </c>
      <c r="BW55" s="11" t="s">
        <v>98</v>
      </c>
      <c r="BX55" s="11" t="s">
        <v>98</v>
      </c>
      <c r="BY55" s="11" t="s">
        <v>98</v>
      </c>
      <c r="BZ55" s="11" t="s">
        <v>98</v>
      </c>
      <c r="CA55" s="11" t="s">
        <v>98</v>
      </c>
      <c r="CB55" s="11" t="s">
        <v>98</v>
      </c>
      <c r="CC55" s="11" t="s">
        <v>98</v>
      </c>
      <c r="CD55" s="1" t="s">
        <v>98</v>
      </c>
      <c r="CE55" s="1" t="s">
        <v>98</v>
      </c>
      <c r="CF55" s="1" t="s">
        <v>98</v>
      </c>
      <c r="CG55" s="4">
        <f>Beams!$B$11/F55</f>
        <v>470.29288702928875</v>
      </c>
      <c r="CH55" s="4">
        <f>Beams!$B$9/AO55</f>
        <v>67.710843373493972</v>
      </c>
      <c r="CI55" s="4">
        <f>Beams!$C$9/AS55</f>
        <v>71.139240506329116</v>
      </c>
      <c r="CJ55" s="4">
        <f>Beams!$B$8/((N55-2*X55)*X55*2)</f>
        <v>994.57795739171399</v>
      </c>
      <c r="CK55" s="4">
        <f>Beams!$C$8/((J55-2*X55)*X55*2)</f>
        <v>941.25717792339913</v>
      </c>
      <c r="CM55" s="4">
        <f xml:space="preserve"> Beams!$B$12 / ( 2 * X55 * (N55 - X55) * (J55 - X55) )</f>
        <v>47.089873836731343</v>
      </c>
      <c r="CO55" s="4">
        <f t="shared" si="0"/>
        <v>1829.0061420482652</v>
      </c>
      <c r="CP55" s="4">
        <f t="shared" si="1"/>
        <v>1742.2981239267926</v>
      </c>
      <c r="CQ55" s="3">
        <f>MIN(Beams!$B$21:$B$22)/MAX(CM55:CP55)-1</f>
        <v>9.9349004031240842</v>
      </c>
    </row>
    <row r="56" spans="1:95" x14ac:dyDescent="0.55000000000000004">
      <c r="A56" s="1" t="s">
        <v>1014</v>
      </c>
      <c r="B56" s="1" t="s">
        <v>1153</v>
      </c>
      <c r="C56" s="1" t="s">
        <v>1154</v>
      </c>
      <c r="D56" s="1" t="s">
        <v>98</v>
      </c>
      <c r="E56" s="3">
        <v>191.58</v>
      </c>
      <c r="F56" s="2">
        <v>52.6</v>
      </c>
      <c r="G56" s="11" t="s">
        <v>98</v>
      </c>
      <c r="H56" s="11" t="s">
        <v>98</v>
      </c>
      <c r="I56" s="2">
        <v>22</v>
      </c>
      <c r="J56" s="2">
        <v>19.899999999999999</v>
      </c>
      <c r="K56" s="11" t="s">
        <v>98</v>
      </c>
      <c r="L56" s="11" t="s">
        <v>98</v>
      </c>
      <c r="M56" s="11" t="s">
        <v>98</v>
      </c>
      <c r="N56" s="2">
        <v>18</v>
      </c>
      <c r="O56" s="2" t="s">
        <v>1053</v>
      </c>
      <c r="P56" s="11" t="s">
        <v>98</v>
      </c>
      <c r="Q56" s="11" t="s">
        <v>98</v>
      </c>
      <c r="R56" s="11" t="s">
        <v>98</v>
      </c>
      <c r="S56" s="11" t="s">
        <v>98</v>
      </c>
      <c r="T56" s="11" t="s">
        <v>98</v>
      </c>
      <c r="U56" s="11" t="s">
        <v>98</v>
      </c>
      <c r="V56" s="11" t="s">
        <v>98</v>
      </c>
      <c r="W56" s="14">
        <v>0.75</v>
      </c>
      <c r="X56" s="14">
        <v>0.69799999999999995</v>
      </c>
      <c r="Y56" s="11" t="s">
        <v>98</v>
      </c>
      <c r="Z56" s="11" t="s">
        <v>98</v>
      </c>
      <c r="AA56" s="11" t="s">
        <v>98</v>
      </c>
      <c r="AB56" s="11" t="s">
        <v>98</v>
      </c>
      <c r="AC56" s="11" t="s">
        <v>98</v>
      </c>
      <c r="AD56" s="11" t="s">
        <v>98</v>
      </c>
      <c r="AE56" s="11" t="s">
        <v>98</v>
      </c>
      <c r="AF56" s="11" t="s">
        <v>98</v>
      </c>
      <c r="AG56" s="11" t="s">
        <v>98</v>
      </c>
      <c r="AH56" s="11" t="s">
        <v>98</v>
      </c>
      <c r="AI56" s="1">
        <v>22.8</v>
      </c>
      <c r="AJ56" s="1" t="s">
        <v>98</v>
      </c>
      <c r="AK56" s="1">
        <v>28.5</v>
      </c>
      <c r="AL56" s="11" t="s">
        <v>98</v>
      </c>
      <c r="AM56" s="4">
        <v>3720</v>
      </c>
      <c r="AN56" s="4">
        <v>402</v>
      </c>
      <c r="AO56" s="4">
        <v>338</v>
      </c>
      <c r="AP56" s="3">
        <v>8.41</v>
      </c>
      <c r="AQ56" s="1">
        <v>2730</v>
      </c>
      <c r="AR56" s="1">
        <v>351</v>
      </c>
      <c r="AS56" s="1">
        <v>304</v>
      </c>
      <c r="AT56" s="3">
        <v>7.21</v>
      </c>
      <c r="AU56" s="11" t="s">
        <v>98</v>
      </c>
      <c r="AV56" s="11" t="s">
        <v>98</v>
      </c>
      <c r="AW56" s="11" t="s">
        <v>98</v>
      </c>
      <c r="AX56" s="1">
        <v>5000</v>
      </c>
      <c r="AY56" s="11" t="s">
        <v>98</v>
      </c>
      <c r="AZ56" s="1">
        <v>513</v>
      </c>
      <c r="BA56" s="11" t="s">
        <v>98</v>
      </c>
      <c r="BB56" s="11" t="s">
        <v>98</v>
      </c>
      <c r="BC56" s="11" t="s">
        <v>98</v>
      </c>
      <c r="BD56" s="11" t="s">
        <v>98</v>
      </c>
      <c r="BE56" s="11" t="s">
        <v>98</v>
      </c>
      <c r="BF56" s="11" t="s">
        <v>98</v>
      </c>
      <c r="BG56" s="11" t="s">
        <v>98</v>
      </c>
      <c r="BH56" s="11" t="s">
        <v>98</v>
      </c>
      <c r="BI56" s="11" t="s">
        <v>98</v>
      </c>
      <c r="BJ56" s="11" t="s">
        <v>98</v>
      </c>
      <c r="BK56" s="11" t="s">
        <v>98</v>
      </c>
      <c r="BL56" s="11" t="s">
        <v>98</v>
      </c>
      <c r="BM56" s="11" t="s">
        <v>98</v>
      </c>
      <c r="BN56" s="11" t="s">
        <v>98</v>
      </c>
      <c r="BO56" s="11" t="s">
        <v>98</v>
      </c>
      <c r="BP56" s="11" t="s">
        <v>98</v>
      </c>
      <c r="BQ56" s="11" t="s">
        <v>98</v>
      </c>
      <c r="BR56" s="11" t="s">
        <v>98</v>
      </c>
      <c r="BS56" s="11" t="s">
        <v>98</v>
      </c>
      <c r="BT56" s="11" t="s">
        <v>98</v>
      </c>
      <c r="BU56" s="11" t="s">
        <v>98</v>
      </c>
      <c r="BV56" s="11" t="s">
        <v>98</v>
      </c>
      <c r="BW56" s="11" t="s">
        <v>98</v>
      </c>
      <c r="BX56" s="11" t="s">
        <v>98</v>
      </c>
      <c r="BY56" s="11" t="s">
        <v>98</v>
      </c>
      <c r="BZ56" s="11" t="s">
        <v>98</v>
      </c>
      <c r="CA56" s="11" t="s">
        <v>98</v>
      </c>
      <c r="CB56" s="11" t="s">
        <v>98</v>
      </c>
      <c r="CC56" s="11" t="s">
        <v>98</v>
      </c>
      <c r="CD56" s="1" t="s">
        <v>98</v>
      </c>
      <c r="CE56" s="1" t="s">
        <v>98</v>
      </c>
      <c r="CF56" s="1" t="s">
        <v>98</v>
      </c>
      <c r="CG56" s="4">
        <f>Beams!$B$11/F56</f>
        <v>213.68821292775664</v>
      </c>
      <c r="CH56" s="4">
        <f>Beams!$B$9/AO56</f>
        <v>33.254437869822482</v>
      </c>
      <c r="CI56" s="4">
        <f>Beams!$C$9/AS56</f>
        <v>36.973684210526315</v>
      </c>
      <c r="CJ56" s="4">
        <f>Beams!$B$8/((N56-2*X56)*X56*2)</f>
        <v>484.91784697856497</v>
      </c>
      <c r="CK56" s="4">
        <f>Beams!$C$8/((J56-2*X56)*X56*2)</f>
        <v>435.12623925811135</v>
      </c>
      <c r="CM56" s="4">
        <f xml:space="preserve"> Beams!$B$12 / ( 2 * X56 * (N56 - X56) * (J56 - X56) )</f>
        <v>24.234726334509784</v>
      </c>
      <c r="CO56" s="4">
        <f t="shared" si="0"/>
        <v>887.58459096637171</v>
      </c>
      <c r="CP56" s="4">
        <f t="shared" si="1"/>
        <v>806.45829615590299</v>
      </c>
      <c r="CQ56" s="3">
        <f>MIN(Beams!$B$21:$B$22)/MAX(CM56:CP56)-1</f>
        <v>21.533063556482752</v>
      </c>
    </row>
    <row r="57" spans="1:95" x14ac:dyDescent="0.55000000000000004">
      <c r="A57" s="1" t="s">
        <v>1014</v>
      </c>
      <c r="B57" s="1" t="s">
        <v>1155</v>
      </c>
      <c r="C57" s="1" t="s">
        <v>1156</v>
      </c>
      <c r="D57" s="1" t="s">
        <v>98</v>
      </c>
      <c r="E57" s="3">
        <v>161.4</v>
      </c>
      <c r="F57" s="2">
        <v>44.3</v>
      </c>
      <c r="G57" s="11" t="s">
        <v>98</v>
      </c>
      <c r="H57" s="11" t="s">
        <v>98</v>
      </c>
      <c r="I57" s="2">
        <v>22</v>
      </c>
      <c r="J57" s="2">
        <v>20.3</v>
      </c>
      <c r="K57" s="11" t="s">
        <v>98</v>
      </c>
      <c r="L57" s="11" t="s">
        <v>98</v>
      </c>
      <c r="M57" s="11" t="s">
        <v>98</v>
      </c>
      <c r="N57" s="2">
        <v>18</v>
      </c>
      <c r="O57" s="2" t="s">
        <v>1056</v>
      </c>
      <c r="P57" s="11" t="s">
        <v>98</v>
      </c>
      <c r="Q57" s="11" t="s">
        <v>98</v>
      </c>
      <c r="R57" s="11" t="s">
        <v>98</v>
      </c>
      <c r="S57" s="11" t="s">
        <v>98</v>
      </c>
      <c r="T57" s="11" t="s">
        <v>98</v>
      </c>
      <c r="U57" s="11" t="s">
        <v>98</v>
      </c>
      <c r="V57" s="11" t="s">
        <v>98</v>
      </c>
      <c r="W57" s="14">
        <v>0.625</v>
      </c>
      <c r="X57" s="14">
        <v>0.58099999999999996</v>
      </c>
      <c r="Y57" s="11" t="s">
        <v>98</v>
      </c>
      <c r="Z57" s="11" t="s">
        <v>98</v>
      </c>
      <c r="AA57" s="11" t="s">
        <v>98</v>
      </c>
      <c r="AB57" s="11" t="s">
        <v>98</v>
      </c>
      <c r="AC57" s="11" t="s">
        <v>98</v>
      </c>
      <c r="AD57" s="11" t="s">
        <v>98</v>
      </c>
      <c r="AE57" s="11" t="s">
        <v>98</v>
      </c>
      <c r="AF57" s="11" t="s">
        <v>98</v>
      </c>
      <c r="AG57" s="11" t="s">
        <v>98</v>
      </c>
      <c r="AH57" s="11" t="s">
        <v>98</v>
      </c>
      <c r="AI57" s="2">
        <v>28</v>
      </c>
      <c r="AJ57" s="1" t="s">
        <v>98</v>
      </c>
      <c r="AK57" s="1">
        <v>34.9</v>
      </c>
      <c r="AL57" s="11" t="s">
        <v>98</v>
      </c>
      <c r="AM57" s="4">
        <v>3170</v>
      </c>
      <c r="AN57" s="4">
        <v>341</v>
      </c>
      <c r="AO57" s="4">
        <v>288</v>
      </c>
      <c r="AP57" s="3">
        <v>8.4700000000000006</v>
      </c>
      <c r="AQ57" s="1">
        <v>2330</v>
      </c>
      <c r="AR57" s="1">
        <v>297</v>
      </c>
      <c r="AS57" s="1">
        <v>259</v>
      </c>
      <c r="AT57" s="3">
        <v>7.26</v>
      </c>
      <c r="AU57" s="11" t="s">
        <v>98</v>
      </c>
      <c r="AV57" s="11" t="s">
        <v>98</v>
      </c>
      <c r="AW57" s="11" t="s">
        <v>98</v>
      </c>
      <c r="AX57" s="1">
        <v>4230</v>
      </c>
      <c r="AY57" s="11" t="s">
        <v>98</v>
      </c>
      <c r="AZ57" s="1">
        <v>433</v>
      </c>
      <c r="BA57" s="11" t="s">
        <v>98</v>
      </c>
      <c r="BB57" s="11" t="s">
        <v>98</v>
      </c>
      <c r="BC57" s="11" t="s">
        <v>98</v>
      </c>
      <c r="BD57" s="11" t="s">
        <v>98</v>
      </c>
      <c r="BE57" s="11" t="s">
        <v>98</v>
      </c>
      <c r="BF57" s="11" t="s">
        <v>98</v>
      </c>
      <c r="BG57" s="11" t="s">
        <v>98</v>
      </c>
      <c r="BH57" s="11" t="s">
        <v>98</v>
      </c>
      <c r="BI57" s="11" t="s">
        <v>98</v>
      </c>
      <c r="BJ57" s="11" t="s">
        <v>98</v>
      </c>
      <c r="BK57" s="11" t="s">
        <v>98</v>
      </c>
      <c r="BL57" s="11" t="s">
        <v>98</v>
      </c>
      <c r="BM57" s="11" t="s">
        <v>98</v>
      </c>
      <c r="BN57" s="11" t="s">
        <v>98</v>
      </c>
      <c r="BO57" s="11" t="s">
        <v>98</v>
      </c>
      <c r="BP57" s="11" t="s">
        <v>98</v>
      </c>
      <c r="BQ57" s="11" t="s">
        <v>98</v>
      </c>
      <c r="BR57" s="11" t="s">
        <v>98</v>
      </c>
      <c r="BS57" s="11" t="s">
        <v>98</v>
      </c>
      <c r="BT57" s="11" t="s">
        <v>98</v>
      </c>
      <c r="BU57" s="11" t="s">
        <v>98</v>
      </c>
      <c r="BV57" s="11" t="s">
        <v>98</v>
      </c>
      <c r="BW57" s="11" t="s">
        <v>98</v>
      </c>
      <c r="BX57" s="11" t="s">
        <v>98</v>
      </c>
      <c r="BY57" s="11" t="s">
        <v>98</v>
      </c>
      <c r="BZ57" s="11" t="s">
        <v>98</v>
      </c>
      <c r="CA57" s="11" t="s">
        <v>98</v>
      </c>
      <c r="CB57" s="11" t="s">
        <v>98</v>
      </c>
      <c r="CC57" s="11" t="s">
        <v>98</v>
      </c>
      <c r="CD57" s="1" t="s">
        <v>98</v>
      </c>
      <c r="CE57" s="1" t="s">
        <v>98</v>
      </c>
      <c r="CF57" s="1" t="s">
        <v>98</v>
      </c>
      <c r="CG57" s="4">
        <f>Beams!$B$11/F57</f>
        <v>253.72460496613996</v>
      </c>
      <c r="CH57" s="4">
        <f>Beams!$B$9/AO57</f>
        <v>39.027777777777779</v>
      </c>
      <c r="CI57" s="4">
        <f>Beams!$C$9/AS57</f>
        <v>43.397683397683394</v>
      </c>
      <c r="CJ57" s="4">
        <f>Beams!$B$8/((N57-2*X57)*X57*2)</f>
        <v>574.47307428345732</v>
      </c>
      <c r="CK57" s="4">
        <f>Beams!$C$8/((J57-2*X57)*X57*2)</f>
        <v>505.43304550030587</v>
      </c>
      <c r="CM57" s="4">
        <f xml:space="preserve"> Beams!$B$12 / ( 2 * X57 * (N57 - X57) * (J57 - X57) )</f>
        <v>28.161259661109167</v>
      </c>
      <c r="CO57" s="4">
        <f t="shared" si="0"/>
        <v>1051.3962030719742</v>
      </c>
      <c r="CP57" s="4">
        <f t="shared" si="1"/>
        <v>939.02275108500271</v>
      </c>
      <c r="CQ57" s="3">
        <f>MIN(Beams!$B$21:$B$22)/MAX(CM57:CP57)-1</f>
        <v>18.022324735017978</v>
      </c>
    </row>
    <row r="58" spans="1:95" x14ac:dyDescent="0.55000000000000004">
      <c r="A58" s="1" t="s">
        <v>1014</v>
      </c>
      <c r="B58" s="1" t="s">
        <v>1157</v>
      </c>
      <c r="C58" s="1" t="s">
        <v>1158</v>
      </c>
      <c r="D58" s="1" t="s">
        <v>98</v>
      </c>
      <c r="E58" s="3">
        <v>130.52000000000001</v>
      </c>
      <c r="F58" s="2">
        <v>35.799999999999997</v>
      </c>
      <c r="G58" s="11" t="s">
        <v>98</v>
      </c>
      <c r="H58" s="11" t="s">
        <v>98</v>
      </c>
      <c r="I58" s="2">
        <v>22</v>
      </c>
      <c r="J58" s="2">
        <v>20.6</v>
      </c>
      <c r="K58" s="11" t="s">
        <v>98</v>
      </c>
      <c r="L58" s="11" t="s">
        <v>98</v>
      </c>
      <c r="M58" s="11" t="s">
        <v>98</v>
      </c>
      <c r="N58" s="2">
        <v>18</v>
      </c>
      <c r="O58" s="2" t="s">
        <v>1059</v>
      </c>
      <c r="P58" s="11" t="s">
        <v>98</v>
      </c>
      <c r="Q58" s="11" t="s">
        <v>98</v>
      </c>
      <c r="R58" s="11" t="s">
        <v>98</v>
      </c>
      <c r="S58" s="11" t="s">
        <v>98</v>
      </c>
      <c r="T58" s="11" t="s">
        <v>98</v>
      </c>
      <c r="U58" s="11" t="s">
        <v>98</v>
      </c>
      <c r="V58" s="11" t="s">
        <v>98</v>
      </c>
      <c r="W58" s="14">
        <v>0.5</v>
      </c>
      <c r="X58" s="14">
        <v>0.46500000000000002</v>
      </c>
      <c r="Y58" s="11" t="s">
        <v>98</v>
      </c>
      <c r="Z58" s="11" t="s">
        <v>98</v>
      </c>
      <c r="AA58" s="11" t="s">
        <v>98</v>
      </c>
      <c r="AB58" s="11" t="s">
        <v>98</v>
      </c>
      <c r="AC58" s="11" t="s">
        <v>98</v>
      </c>
      <c r="AD58" s="11" t="s">
        <v>98</v>
      </c>
      <c r="AE58" s="11" t="s">
        <v>98</v>
      </c>
      <c r="AF58" s="11" t="s">
        <v>98</v>
      </c>
      <c r="AG58" s="11" t="s">
        <v>98</v>
      </c>
      <c r="AH58" s="11" t="s">
        <v>98</v>
      </c>
      <c r="AI58" s="1">
        <v>35.700000000000003</v>
      </c>
      <c r="AJ58" s="1" t="s">
        <v>98</v>
      </c>
      <c r="AK58" s="1">
        <v>44.3</v>
      </c>
      <c r="AL58" s="11" t="s">
        <v>98</v>
      </c>
      <c r="AM58" s="4">
        <v>2600</v>
      </c>
      <c r="AN58" s="4">
        <v>277</v>
      </c>
      <c r="AO58" s="4">
        <v>236</v>
      </c>
      <c r="AP58" s="3">
        <v>8.52</v>
      </c>
      <c r="AQ58" s="1">
        <v>1910</v>
      </c>
      <c r="AR58" s="1">
        <v>242</v>
      </c>
      <c r="AS58" s="1">
        <v>213</v>
      </c>
      <c r="AT58" s="3">
        <v>7.31</v>
      </c>
      <c r="AU58" s="11" t="s">
        <v>98</v>
      </c>
      <c r="AV58" s="11" t="s">
        <v>98</v>
      </c>
      <c r="AW58" s="11" t="s">
        <v>98</v>
      </c>
      <c r="AX58" s="1">
        <v>3440</v>
      </c>
      <c r="AY58" s="11" t="s">
        <v>98</v>
      </c>
      <c r="AZ58" s="1">
        <v>351</v>
      </c>
      <c r="BA58" s="11" t="s">
        <v>98</v>
      </c>
      <c r="BB58" s="11" t="s">
        <v>98</v>
      </c>
      <c r="BC58" s="11" t="s">
        <v>98</v>
      </c>
      <c r="BD58" s="11" t="s">
        <v>98</v>
      </c>
      <c r="BE58" s="11" t="s">
        <v>98</v>
      </c>
      <c r="BF58" s="11" t="s">
        <v>98</v>
      </c>
      <c r="BG58" s="11" t="s">
        <v>98</v>
      </c>
      <c r="BH58" s="11" t="s">
        <v>98</v>
      </c>
      <c r="BI58" s="11" t="s">
        <v>98</v>
      </c>
      <c r="BJ58" s="11" t="s">
        <v>98</v>
      </c>
      <c r="BK58" s="11" t="s">
        <v>98</v>
      </c>
      <c r="BL58" s="11" t="s">
        <v>98</v>
      </c>
      <c r="BM58" s="11" t="s">
        <v>98</v>
      </c>
      <c r="BN58" s="11" t="s">
        <v>98</v>
      </c>
      <c r="BO58" s="11" t="s">
        <v>98</v>
      </c>
      <c r="BP58" s="11" t="s">
        <v>98</v>
      </c>
      <c r="BQ58" s="11" t="s">
        <v>98</v>
      </c>
      <c r="BR58" s="11" t="s">
        <v>98</v>
      </c>
      <c r="BS58" s="11" t="s">
        <v>98</v>
      </c>
      <c r="BT58" s="11" t="s">
        <v>98</v>
      </c>
      <c r="BU58" s="11" t="s">
        <v>98</v>
      </c>
      <c r="BV58" s="11" t="s">
        <v>98</v>
      </c>
      <c r="BW58" s="11" t="s">
        <v>98</v>
      </c>
      <c r="BX58" s="11" t="s">
        <v>98</v>
      </c>
      <c r="BY58" s="11" t="s">
        <v>98</v>
      </c>
      <c r="BZ58" s="11" t="s">
        <v>98</v>
      </c>
      <c r="CA58" s="11" t="s">
        <v>98</v>
      </c>
      <c r="CB58" s="11" t="s">
        <v>98</v>
      </c>
      <c r="CC58" s="11" t="s">
        <v>98</v>
      </c>
      <c r="CD58" s="1" t="s">
        <v>98</v>
      </c>
      <c r="CE58" s="1" t="s">
        <v>98</v>
      </c>
      <c r="CF58" s="1" t="s">
        <v>98</v>
      </c>
      <c r="CG58" s="4">
        <f>Beams!$B$11/F58</f>
        <v>313.96648044692739</v>
      </c>
      <c r="CH58" s="4">
        <f>Beams!$B$9/AO58</f>
        <v>47.627118644067799</v>
      </c>
      <c r="CI58" s="4">
        <f>Beams!$C$9/AS58</f>
        <v>52.769953051643192</v>
      </c>
      <c r="CJ58" s="4">
        <f>Beams!$B$8/((N58-2*X58)*X58*2)</f>
        <v>708.02703605016654</v>
      </c>
      <c r="CK58" s="4">
        <f>Beams!$C$8/((J58-2*X58)*X58*2)</f>
        <v>614.43932411674336</v>
      </c>
      <c r="CM58" s="4">
        <f xml:space="preserve"> Beams!$B$12 / ( 2 * X58 * (N58 - X58) * (J58 - X58) )</f>
        <v>34.231502245433127</v>
      </c>
      <c r="CO58" s="4">
        <f t="shared" si="0"/>
        <v>1295.808393211031</v>
      </c>
      <c r="CP58" s="4">
        <f t="shared" si="1"/>
        <v>1143.5994008591135</v>
      </c>
      <c r="CQ58" s="3">
        <f>MIN(Beams!$B$21:$B$22)/MAX(CM58:CP58)-1</f>
        <v>14.434380657498078</v>
      </c>
    </row>
    <row r="59" spans="1:95" x14ac:dyDescent="0.55000000000000004">
      <c r="A59" s="1" t="s">
        <v>1014</v>
      </c>
      <c r="B59" s="1" t="s">
        <v>1159</v>
      </c>
      <c r="C59" s="1" t="s">
        <v>1160</v>
      </c>
      <c r="D59" s="1" t="s">
        <v>98</v>
      </c>
      <c r="E59" s="3">
        <v>98.94</v>
      </c>
      <c r="F59" s="2">
        <v>27.1</v>
      </c>
      <c r="G59" s="11" t="s">
        <v>98</v>
      </c>
      <c r="H59" s="11" t="s">
        <v>98</v>
      </c>
      <c r="I59" s="2">
        <v>22</v>
      </c>
      <c r="J59" s="2">
        <v>21</v>
      </c>
      <c r="K59" s="11" t="s">
        <v>98</v>
      </c>
      <c r="L59" s="11" t="s">
        <v>98</v>
      </c>
      <c r="M59" s="11" t="s">
        <v>98</v>
      </c>
      <c r="N59" s="2">
        <v>18</v>
      </c>
      <c r="O59" s="2" t="s">
        <v>1062</v>
      </c>
      <c r="P59" s="11" t="s">
        <v>98</v>
      </c>
      <c r="Q59" s="11" t="s">
        <v>98</v>
      </c>
      <c r="R59" s="11" t="s">
        <v>98</v>
      </c>
      <c r="S59" s="11" t="s">
        <v>98</v>
      </c>
      <c r="T59" s="11" t="s">
        <v>98</v>
      </c>
      <c r="U59" s="11" t="s">
        <v>98</v>
      </c>
      <c r="V59" s="11" t="s">
        <v>98</v>
      </c>
      <c r="W59" s="14">
        <v>0.375</v>
      </c>
      <c r="X59" s="14">
        <v>0.34899999999999998</v>
      </c>
      <c r="Y59" s="11" t="s">
        <v>98</v>
      </c>
      <c r="Z59" s="11" t="s">
        <v>98</v>
      </c>
      <c r="AA59" s="11" t="s">
        <v>98</v>
      </c>
      <c r="AB59" s="11" t="s">
        <v>98</v>
      </c>
      <c r="AC59" s="11" t="s">
        <v>98</v>
      </c>
      <c r="AD59" s="11" t="s">
        <v>98</v>
      </c>
      <c r="AE59" s="11" t="s">
        <v>98</v>
      </c>
      <c r="AF59" s="11" t="s">
        <v>98</v>
      </c>
      <c r="AG59" s="11" t="s">
        <v>98</v>
      </c>
      <c r="AH59" s="11" t="s">
        <v>98</v>
      </c>
      <c r="AI59" s="1">
        <v>48.6</v>
      </c>
      <c r="AJ59" s="1" t="s">
        <v>98</v>
      </c>
      <c r="AK59" s="2">
        <v>60</v>
      </c>
      <c r="AL59" s="11" t="s">
        <v>98</v>
      </c>
      <c r="AM59" s="4">
        <v>2000</v>
      </c>
      <c r="AN59" s="4">
        <v>212</v>
      </c>
      <c r="AO59" s="4">
        <v>182</v>
      </c>
      <c r="AP59" s="3">
        <v>8.58</v>
      </c>
      <c r="AQ59" s="1">
        <v>1470</v>
      </c>
      <c r="AR59" s="1">
        <v>185</v>
      </c>
      <c r="AS59" s="1">
        <v>164</v>
      </c>
      <c r="AT59" s="3">
        <v>7.37</v>
      </c>
      <c r="AU59" s="11" t="s">
        <v>98</v>
      </c>
      <c r="AV59" s="11" t="s">
        <v>98</v>
      </c>
      <c r="AW59" s="11" t="s">
        <v>98</v>
      </c>
      <c r="AX59" s="1">
        <v>2620</v>
      </c>
      <c r="AY59" s="11" t="s">
        <v>98</v>
      </c>
      <c r="AZ59" s="1">
        <v>267</v>
      </c>
      <c r="BA59" s="11" t="s">
        <v>98</v>
      </c>
      <c r="BB59" s="11" t="s">
        <v>98</v>
      </c>
      <c r="BC59" s="11" t="s">
        <v>98</v>
      </c>
      <c r="BD59" s="11" t="s">
        <v>98</v>
      </c>
      <c r="BE59" s="11" t="s">
        <v>98</v>
      </c>
      <c r="BF59" s="11" t="s">
        <v>98</v>
      </c>
      <c r="BG59" s="11" t="s">
        <v>98</v>
      </c>
      <c r="BH59" s="11" t="s">
        <v>98</v>
      </c>
      <c r="BI59" s="11" t="s">
        <v>98</v>
      </c>
      <c r="BJ59" s="11" t="s">
        <v>98</v>
      </c>
      <c r="BK59" s="11" t="s">
        <v>98</v>
      </c>
      <c r="BL59" s="11" t="s">
        <v>98</v>
      </c>
      <c r="BM59" s="11" t="s">
        <v>98</v>
      </c>
      <c r="BN59" s="11" t="s">
        <v>98</v>
      </c>
      <c r="BO59" s="11" t="s">
        <v>98</v>
      </c>
      <c r="BP59" s="11" t="s">
        <v>98</v>
      </c>
      <c r="BQ59" s="11" t="s">
        <v>98</v>
      </c>
      <c r="BR59" s="11" t="s">
        <v>98</v>
      </c>
      <c r="BS59" s="11" t="s">
        <v>98</v>
      </c>
      <c r="BT59" s="11" t="s">
        <v>98</v>
      </c>
      <c r="BU59" s="11" t="s">
        <v>98</v>
      </c>
      <c r="BV59" s="11" t="s">
        <v>98</v>
      </c>
      <c r="BW59" s="11" t="s">
        <v>98</v>
      </c>
      <c r="BX59" s="11" t="s">
        <v>98</v>
      </c>
      <c r="BY59" s="11" t="s">
        <v>98</v>
      </c>
      <c r="BZ59" s="11" t="s">
        <v>98</v>
      </c>
      <c r="CA59" s="11" t="s">
        <v>98</v>
      </c>
      <c r="CB59" s="11" t="s">
        <v>98</v>
      </c>
      <c r="CC59" s="11" t="s">
        <v>98</v>
      </c>
      <c r="CD59" s="1" t="s">
        <v>98</v>
      </c>
      <c r="CE59" s="1" t="s">
        <v>98</v>
      </c>
      <c r="CF59" s="1" t="s">
        <v>98</v>
      </c>
      <c r="CG59" s="4">
        <f>Beams!$B$11/F59</f>
        <v>414.76014760147598</v>
      </c>
      <c r="CH59" s="4">
        <f>Beams!$B$9/AO59</f>
        <v>61.758241758241759</v>
      </c>
      <c r="CI59" s="4">
        <f>Beams!$C$9/AS59</f>
        <v>68.536585365853654</v>
      </c>
      <c r="CJ59" s="4">
        <f>Beams!$B$8/((N59-2*X59)*X59*2)</f>
        <v>930.71043015051362</v>
      </c>
      <c r="CK59" s="4">
        <f>Beams!$C$8/((J59-2*X59)*X59*2)</f>
        <v>793.18056656803196</v>
      </c>
      <c r="CM59" s="4">
        <f xml:space="preserve"> Beams!$B$12 / ( 2 * X59 * (N59 - X59) * (J59 - X59) )</f>
        <v>44.17743402468939</v>
      </c>
      <c r="CO59" s="4">
        <f t="shared" si="0"/>
        <v>1703.4099849645629</v>
      </c>
      <c r="CP59" s="4">
        <f t="shared" si="1"/>
        <v>1479.981789093252</v>
      </c>
      <c r="CQ59" s="3">
        <f>MIN(Beams!$B$21:$B$22)/MAX(CM59:CP59)-1</f>
        <v>10.741154611358036</v>
      </c>
    </row>
    <row r="60" spans="1:95" x14ac:dyDescent="0.55000000000000004">
      <c r="A60" s="1" t="s">
        <v>1014</v>
      </c>
      <c r="B60" s="1" t="s">
        <v>1161</v>
      </c>
      <c r="C60" s="1" t="s">
        <v>1162</v>
      </c>
      <c r="D60" s="1" t="s">
        <v>98</v>
      </c>
      <c r="E60" s="3">
        <v>82.88</v>
      </c>
      <c r="F60" s="2">
        <v>22.7</v>
      </c>
      <c r="G60" s="11" t="s">
        <v>98</v>
      </c>
      <c r="H60" s="11" t="s">
        <v>98</v>
      </c>
      <c r="I60" s="2">
        <v>22</v>
      </c>
      <c r="J60" s="2">
        <v>21.1</v>
      </c>
      <c r="K60" s="11" t="s">
        <v>98</v>
      </c>
      <c r="L60" s="11" t="s">
        <v>98</v>
      </c>
      <c r="M60" s="11" t="s">
        <v>98</v>
      </c>
      <c r="N60" s="2">
        <v>18</v>
      </c>
      <c r="O60" s="2" t="s">
        <v>1065</v>
      </c>
      <c r="P60" s="11" t="s">
        <v>98</v>
      </c>
      <c r="Q60" s="11" t="s">
        <v>98</v>
      </c>
      <c r="R60" s="11" t="s">
        <v>98</v>
      </c>
      <c r="S60" s="11" t="s">
        <v>98</v>
      </c>
      <c r="T60" s="11" t="s">
        <v>98</v>
      </c>
      <c r="U60" s="11" t="s">
        <v>98</v>
      </c>
      <c r="V60" s="11" t="s">
        <v>98</v>
      </c>
      <c r="W60" s="15">
        <v>0.3125</v>
      </c>
      <c r="X60" s="14">
        <v>0.29099999999999998</v>
      </c>
      <c r="Y60" s="11" t="s">
        <v>98</v>
      </c>
      <c r="Z60" s="11" t="s">
        <v>98</v>
      </c>
      <c r="AA60" s="11" t="s">
        <v>98</v>
      </c>
      <c r="AB60" s="11" t="s">
        <v>98</v>
      </c>
      <c r="AC60" s="11" t="s">
        <v>98</v>
      </c>
      <c r="AD60" s="11" t="s">
        <v>98</v>
      </c>
      <c r="AE60" s="11" t="s">
        <v>98</v>
      </c>
      <c r="AF60" s="11" t="s">
        <v>98</v>
      </c>
      <c r="AG60" s="11" t="s">
        <v>98</v>
      </c>
      <c r="AH60" s="11" t="s">
        <v>98</v>
      </c>
      <c r="AI60" s="1">
        <v>58.9</v>
      </c>
      <c r="AJ60" s="1" t="s">
        <v>98</v>
      </c>
      <c r="AK60" s="1">
        <v>72.599999999999994</v>
      </c>
      <c r="AL60" s="11" t="s">
        <v>98</v>
      </c>
      <c r="AM60" s="4">
        <v>1680</v>
      </c>
      <c r="AN60" s="4">
        <v>178</v>
      </c>
      <c r="AO60" s="4">
        <v>153</v>
      </c>
      <c r="AP60" s="3">
        <v>8.61</v>
      </c>
      <c r="AQ60" s="1">
        <v>1240</v>
      </c>
      <c r="AR60" s="1">
        <v>156</v>
      </c>
      <c r="AS60" s="1">
        <v>138</v>
      </c>
      <c r="AT60" s="3">
        <v>7.4</v>
      </c>
      <c r="AU60" s="11" t="s">
        <v>98</v>
      </c>
      <c r="AV60" s="11" t="s">
        <v>98</v>
      </c>
      <c r="AW60" s="11" t="s">
        <v>98</v>
      </c>
      <c r="AX60" s="1">
        <v>2200</v>
      </c>
      <c r="AY60" s="11" t="s">
        <v>98</v>
      </c>
      <c r="AZ60" s="1">
        <v>224</v>
      </c>
      <c r="BA60" s="11" t="s">
        <v>98</v>
      </c>
      <c r="BB60" s="11" t="s">
        <v>98</v>
      </c>
      <c r="BC60" s="11" t="s">
        <v>98</v>
      </c>
      <c r="BD60" s="11" t="s">
        <v>98</v>
      </c>
      <c r="BE60" s="11" t="s">
        <v>98</v>
      </c>
      <c r="BF60" s="11" t="s">
        <v>98</v>
      </c>
      <c r="BG60" s="11" t="s">
        <v>98</v>
      </c>
      <c r="BH60" s="11" t="s">
        <v>98</v>
      </c>
      <c r="BI60" s="11" t="s">
        <v>98</v>
      </c>
      <c r="BJ60" s="11" t="s">
        <v>98</v>
      </c>
      <c r="BK60" s="11" t="s">
        <v>98</v>
      </c>
      <c r="BL60" s="11" t="s">
        <v>98</v>
      </c>
      <c r="BM60" s="11" t="s">
        <v>98</v>
      </c>
      <c r="BN60" s="11" t="s">
        <v>98</v>
      </c>
      <c r="BO60" s="11" t="s">
        <v>98</v>
      </c>
      <c r="BP60" s="11" t="s">
        <v>98</v>
      </c>
      <c r="BQ60" s="11" t="s">
        <v>98</v>
      </c>
      <c r="BR60" s="11" t="s">
        <v>98</v>
      </c>
      <c r="BS60" s="11" t="s">
        <v>98</v>
      </c>
      <c r="BT60" s="11" t="s">
        <v>98</v>
      </c>
      <c r="BU60" s="11" t="s">
        <v>98</v>
      </c>
      <c r="BV60" s="11" t="s">
        <v>98</v>
      </c>
      <c r="BW60" s="11" t="s">
        <v>98</v>
      </c>
      <c r="BX60" s="11" t="s">
        <v>98</v>
      </c>
      <c r="BY60" s="11" t="s">
        <v>98</v>
      </c>
      <c r="BZ60" s="11" t="s">
        <v>98</v>
      </c>
      <c r="CA60" s="11" t="s">
        <v>98</v>
      </c>
      <c r="CB60" s="11" t="s">
        <v>98</v>
      </c>
      <c r="CC60" s="11" t="s">
        <v>98</v>
      </c>
      <c r="CD60" s="1" t="s">
        <v>98</v>
      </c>
      <c r="CE60" s="1" t="s">
        <v>98</v>
      </c>
      <c r="CF60" s="1" t="s">
        <v>98</v>
      </c>
      <c r="CG60" s="4">
        <f>Beams!$B$11/F60</f>
        <v>495.15418502202647</v>
      </c>
      <c r="CH60" s="4">
        <f>Beams!$B$9/AO60</f>
        <v>73.464052287581694</v>
      </c>
      <c r="CI60" s="4">
        <f>Beams!$C$9/AS60</f>
        <v>81.449275362318843</v>
      </c>
      <c r="CJ60" s="4">
        <f>Beams!$B$8/((N60-2*X60)*X60*2)</f>
        <v>1108.7791237014758</v>
      </c>
      <c r="CK60" s="4">
        <f>Beams!$C$8/((J60-2*X60)*X60*2)</f>
        <v>941.25717792339913</v>
      </c>
      <c r="CM60" s="4">
        <f xml:space="preserve"> Beams!$B$12 / ( 2 * X60 * (N60 - X60) * (J60 - X60) )</f>
        <v>52.408059373659604</v>
      </c>
      <c r="CO60" s="4">
        <f t="shared" si="0"/>
        <v>2029.5322171776538</v>
      </c>
      <c r="CP60" s="4">
        <f t="shared" si="1"/>
        <v>1757.4762615951231</v>
      </c>
      <c r="CQ60" s="3">
        <f>MIN(Beams!$B$21:$B$22)/MAX(CM60:CP60)-1</f>
        <v>8.8544875665057319</v>
      </c>
    </row>
    <row r="61" spans="1:95" x14ac:dyDescent="0.55000000000000004">
      <c r="A61" s="1" t="s">
        <v>1014</v>
      </c>
      <c r="B61" s="1" t="s">
        <v>1163</v>
      </c>
      <c r="C61" s="1" t="s">
        <v>1164</v>
      </c>
      <c r="D61" s="1" t="s">
        <v>98</v>
      </c>
      <c r="E61" s="3">
        <v>181.37</v>
      </c>
      <c r="F61" s="2">
        <v>49.8</v>
      </c>
      <c r="G61" s="11" t="s">
        <v>98</v>
      </c>
      <c r="H61" s="11" t="s">
        <v>98</v>
      </c>
      <c r="I61" s="2">
        <v>22</v>
      </c>
      <c r="J61" s="2">
        <v>19.899999999999999</v>
      </c>
      <c r="K61" s="11" t="s">
        <v>98</v>
      </c>
      <c r="L61" s="11" t="s">
        <v>98</v>
      </c>
      <c r="M61" s="11" t="s">
        <v>98</v>
      </c>
      <c r="N61" s="2">
        <v>16</v>
      </c>
      <c r="O61" s="2" t="s">
        <v>1068</v>
      </c>
      <c r="P61" s="11" t="s">
        <v>98</v>
      </c>
      <c r="Q61" s="11" t="s">
        <v>98</v>
      </c>
      <c r="R61" s="11" t="s">
        <v>98</v>
      </c>
      <c r="S61" s="11" t="s">
        <v>98</v>
      </c>
      <c r="T61" s="11" t="s">
        <v>98</v>
      </c>
      <c r="U61" s="11" t="s">
        <v>98</v>
      </c>
      <c r="V61" s="11" t="s">
        <v>98</v>
      </c>
      <c r="W61" s="14">
        <v>0.75</v>
      </c>
      <c r="X61" s="14">
        <v>0.69799999999999995</v>
      </c>
      <c r="Y61" s="11" t="s">
        <v>98</v>
      </c>
      <c r="Z61" s="11" t="s">
        <v>98</v>
      </c>
      <c r="AA61" s="11" t="s">
        <v>98</v>
      </c>
      <c r="AB61" s="11" t="s">
        <v>98</v>
      </c>
      <c r="AC61" s="11" t="s">
        <v>98</v>
      </c>
      <c r="AD61" s="11" t="s">
        <v>98</v>
      </c>
      <c r="AE61" s="11" t="s">
        <v>98</v>
      </c>
      <c r="AF61" s="11" t="s">
        <v>98</v>
      </c>
      <c r="AG61" s="11" t="s">
        <v>98</v>
      </c>
      <c r="AH61" s="11" t="s">
        <v>98</v>
      </c>
      <c r="AI61" s="1">
        <v>19.899999999999999</v>
      </c>
      <c r="AJ61" s="1" t="s">
        <v>98</v>
      </c>
      <c r="AK61" s="1">
        <v>28.5</v>
      </c>
      <c r="AL61" s="11" t="s">
        <v>98</v>
      </c>
      <c r="AM61" s="4">
        <v>3400</v>
      </c>
      <c r="AN61" s="4">
        <v>372</v>
      </c>
      <c r="AO61" s="4">
        <v>309</v>
      </c>
      <c r="AP61" s="3">
        <v>8.26</v>
      </c>
      <c r="AQ61" s="1">
        <v>2080</v>
      </c>
      <c r="AR61" s="1">
        <v>300</v>
      </c>
      <c r="AS61" s="1">
        <v>260</v>
      </c>
      <c r="AT61" s="3">
        <v>6.47</v>
      </c>
      <c r="AU61" s="11" t="s">
        <v>98</v>
      </c>
      <c r="AV61" s="11" t="s">
        <v>98</v>
      </c>
      <c r="AW61" s="11" t="s">
        <v>98</v>
      </c>
      <c r="AX61" s="1">
        <v>4130</v>
      </c>
      <c r="AY61" s="11" t="s">
        <v>98</v>
      </c>
      <c r="AZ61" s="1">
        <v>454</v>
      </c>
      <c r="BA61" s="11" t="s">
        <v>98</v>
      </c>
      <c r="BB61" s="11" t="s">
        <v>98</v>
      </c>
      <c r="BC61" s="11" t="s">
        <v>98</v>
      </c>
      <c r="BD61" s="11" t="s">
        <v>98</v>
      </c>
      <c r="BE61" s="11" t="s">
        <v>98</v>
      </c>
      <c r="BF61" s="11" t="s">
        <v>98</v>
      </c>
      <c r="BG61" s="11" t="s">
        <v>98</v>
      </c>
      <c r="BH61" s="11" t="s">
        <v>98</v>
      </c>
      <c r="BI61" s="11" t="s">
        <v>98</v>
      </c>
      <c r="BJ61" s="11" t="s">
        <v>98</v>
      </c>
      <c r="BK61" s="11" t="s">
        <v>98</v>
      </c>
      <c r="BL61" s="11" t="s">
        <v>98</v>
      </c>
      <c r="BM61" s="11" t="s">
        <v>98</v>
      </c>
      <c r="BN61" s="11" t="s">
        <v>98</v>
      </c>
      <c r="BO61" s="11" t="s">
        <v>98</v>
      </c>
      <c r="BP61" s="11" t="s">
        <v>98</v>
      </c>
      <c r="BQ61" s="11" t="s">
        <v>98</v>
      </c>
      <c r="BR61" s="11" t="s">
        <v>98</v>
      </c>
      <c r="BS61" s="11" t="s">
        <v>98</v>
      </c>
      <c r="BT61" s="11" t="s">
        <v>98</v>
      </c>
      <c r="BU61" s="11" t="s">
        <v>98</v>
      </c>
      <c r="BV61" s="11" t="s">
        <v>98</v>
      </c>
      <c r="BW61" s="11" t="s">
        <v>98</v>
      </c>
      <c r="BX61" s="11" t="s">
        <v>98</v>
      </c>
      <c r="BY61" s="11" t="s">
        <v>98</v>
      </c>
      <c r="BZ61" s="11" t="s">
        <v>98</v>
      </c>
      <c r="CA61" s="11" t="s">
        <v>98</v>
      </c>
      <c r="CB61" s="11" t="s">
        <v>98</v>
      </c>
      <c r="CC61" s="11" t="s">
        <v>98</v>
      </c>
      <c r="CD61" s="1" t="s">
        <v>98</v>
      </c>
      <c r="CE61" s="1" t="s">
        <v>98</v>
      </c>
      <c r="CF61" s="1" t="s">
        <v>98</v>
      </c>
      <c r="CG61" s="4">
        <f>Beams!$B$11/F61</f>
        <v>225.70281124497993</v>
      </c>
      <c r="CH61" s="4">
        <f>Beams!$B$9/AO61</f>
        <v>36.375404530744333</v>
      </c>
      <c r="CI61" s="4">
        <f>Beams!$C$9/AS61</f>
        <v>43.230769230769234</v>
      </c>
      <c r="CJ61" s="4">
        <f>Beams!$B$8/((N61-2*X61)*X61*2)</f>
        <v>551.32675508299735</v>
      </c>
      <c r="CK61" s="4">
        <f>Beams!$C$8/((J61-2*X61)*X61*2)</f>
        <v>435.12623925811135</v>
      </c>
      <c r="CM61" s="4">
        <f xml:space="preserve"> Beams!$B$12 / ( 2 * X61 * (N61 - X61) * (J61 - X61) )</f>
        <v>27.402250362023803</v>
      </c>
      <c r="CO61" s="4">
        <f t="shared" si="0"/>
        <v>1003.6681717138621</v>
      </c>
      <c r="CP61" s="4">
        <f t="shared" si="1"/>
        <v>814.5371437651728</v>
      </c>
      <c r="CQ61" s="3">
        <f>MIN(Beams!$B$21:$B$22)/MAX(CM61:CP61)-1</f>
        <v>18.926904691864475</v>
      </c>
    </row>
    <row r="62" spans="1:95" x14ac:dyDescent="0.55000000000000004">
      <c r="A62" s="1" t="s">
        <v>1014</v>
      </c>
      <c r="B62" s="1" t="s">
        <v>1165</v>
      </c>
      <c r="C62" s="1" t="s">
        <v>1166</v>
      </c>
      <c r="D62" s="1" t="s">
        <v>98</v>
      </c>
      <c r="E62" s="3">
        <v>152.89000000000001</v>
      </c>
      <c r="F62" s="2">
        <v>41.9</v>
      </c>
      <c r="G62" s="11" t="s">
        <v>98</v>
      </c>
      <c r="H62" s="11" t="s">
        <v>98</v>
      </c>
      <c r="I62" s="2">
        <v>22</v>
      </c>
      <c r="J62" s="2">
        <v>20.3</v>
      </c>
      <c r="K62" s="11" t="s">
        <v>98</v>
      </c>
      <c r="L62" s="11" t="s">
        <v>98</v>
      </c>
      <c r="M62" s="11" t="s">
        <v>98</v>
      </c>
      <c r="N62" s="2">
        <v>16</v>
      </c>
      <c r="O62" s="2" t="s">
        <v>1071</v>
      </c>
      <c r="P62" s="11" t="s">
        <v>98</v>
      </c>
      <c r="Q62" s="11" t="s">
        <v>98</v>
      </c>
      <c r="R62" s="11" t="s">
        <v>98</v>
      </c>
      <c r="S62" s="11" t="s">
        <v>98</v>
      </c>
      <c r="T62" s="11" t="s">
        <v>98</v>
      </c>
      <c r="U62" s="11" t="s">
        <v>98</v>
      </c>
      <c r="V62" s="11" t="s">
        <v>98</v>
      </c>
      <c r="W62" s="14">
        <v>0.625</v>
      </c>
      <c r="X62" s="14">
        <v>0.58099999999999996</v>
      </c>
      <c r="Y62" s="11" t="s">
        <v>98</v>
      </c>
      <c r="Z62" s="11" t="s">
        <v>98</v>
      </c>
      <c r="AA62" s="11" t="s">
        <v>98</v>
      </c>
      <c r="AB62" s="11" t="s">
        <v>98</v>
      </c>
      <c r="AC62" s="11" t="s">
        <v>98</v>
      </c>
      <c r="AD62" s="11" t="s">
        <v>98</v>
      </c>
      <c r="AE62" s="11" t="s">
        <v>98</v>
      </c>
      <c r="AF62" s="11" t="s">
        <v>98</v>
      </c>
      <c r="AG62" s="11" t="s">
        <v>98</v>
      </c>
      <c r="AH62" s="11" t="s">
        <v>98</v>
      </c>
      <c r="AI62" s="1">
        <v>24.5</v>
      </c>
      <c r="AJ62" s="1" t="s">
        <v>98</v>
      </c>
      <c r="AK62" s="1">
        <v>34.9</v>
      </c>
      <c r="AL62" s="11" t="s">
        <v>98</v>
      </c>
      <c r="AM62" s="4">
        <v>2910</v>
      </c>
      <c r="AN62" s="4">
        <v>316</v>
      </c>
      <c r="AO62" s="4">
        <v>264</v>
      </c>
      <c r="AP62" s="3">
        <v>8.32</v>
      </c>
      <c r="AQ62" s="1">
        <v>1780</v>
      </c>
      <c r="AR62" s="1">
        <v>254</v>
      </c>
      <c r="AS62" s="1">
        <v>223</v>
      </c>
      <c r="AT62" s="3">
        <v>6.52</v>
      </c>
      <c r="AU62" s="11" t="s">
        <v>98</v>
      </c>
      <c r="AV62" s="11" t="s">
        <v>98</v>
      </c>
      <c r="AW62" s="11" t="s">
        <v>98</v>
      </c>
      <c r="AX62" s="1">
        <v>3500</v>
      </c>
      <c r="AY62" s="11" t="s">
        <v>98</v>
      </c>
      <c r="AZ62" s="1">
        <v>383</v>
      </c>
      <c r="BA62" s="11" t="s">
        <v>98</v>
      </c>
      <c r="BB62" s="11" t="s">
        <v>98</v>
      </c>
      <c r="BC62" s="11" t="s">
        <v>98</v>
      </c>
      <c r="BD62" s="11" t="s">
        <v>98</v>
      </c>
      <c r="BE62" s="11" t="s">
        <v>98</v>
      </c>
      <c r="BF62" s="11" t="s">
        <v>98</v>
      </c>
      <c r="BG62" s="11" t="s">
        <v>98</v>
      </c>
      <c r="BH62" s="11" t="s">
        <v>98</v>
      </c>
      <c r="BI62" s="11" t="s">
        <v>98</v>
      </c>
      <c r="BJ62" s="11" t="s">
        <v>98</v>
      </c>
      <c r="BK62" s="11" t="s">
        <v>98</v>
      </c>
      <c r="BL62" s="11" t="s">
        <v>98</v>
      </c>
      <c r="BM62" s="11" t="s">
        <v>98</v>
      </c>
      <c r="BN62" s="11" t="s">
        <v>98</v>
      </c>
      <c r="BO62" s="11" t="s">
        <v>98</v>
      </c>
      <c r="BP62" s="11" t="s">
        <v>98</v>
      </c>
      <c r="BQ62" s="11" t="s">
        <v>98</v>
      </c>
      <c r="BR62" s="11" t="s">
        <v>98</v>
      </c>
      <c r="BS62" s="11" t="s">
        <v>98</v>
      </c>
      <c r="BT62" s="11" t="s">
        <v>98</v>
      </c>
      <c r="BU62" s="11" t="s">
        <v>98</v>
      </c>
      <c r="BV62" s="11" t="s">
        <v>98</v>
      </c>
      <c r="BW62" s="11" t="s">
        <v>98</v>
      </c>
      <c r="BX62" s="11" t="s">
        <v>98</v>
      </c>
      <c r="BY62" s="11" t="s">
        <v>98</v>
      </c>
      <c r="BZ62" s="11" t="s">
        <v>98</v>
      </c>
      <c r="CA62" s="11" t="s">
        <v>98</v>
      </c>
      <c r="CB62" s="11" t="s">
        <v>98</v>
      </c>
      <c r="CC62" s="11" t="s">
        <v>98</v>
      </c>
      <c r="CD62" s="1" t="s">
        <v>98</v>
      </c>
      <c r="CE62" s="1" t="s">
        <v>98</v>
      </c>
      <c r="CF62" s="1" t="s">
        <v>98</v>
      </c>
      <c r="CG62" s="4">
        <f>Beams!$B$11/F62</f>
        <v>268.25775656324583</v>
      </c>
      <c r="CH62" s="4">
        <f>Beams!$B$9/AO62</f>
        <v>42.575757575757578</v>
      </c>
      <c r="CI62" s="4">
        <f>Beams!$C$9/AS62</f>
        <v>50.403587443946186</v>
      </c>
      <c r="CJ62" s="4">
        <f>Beams!$B$8/((N62-2*X62)*X62*2)</f>
        <v>651.9057571630176</v>
      </c>
      <c r="CK62" s="4">
        <f>Beams!$C$8/((J62-2*X62)*X62*2)</f>
        <v>505.43304550030587</v>
      </c>
      <c r="CM62" s="4">
        <f xml:space="preserve"> Beams!$B$12 / ( 2 * X62 * (N62 - X62) * (J62 - X62) )</f>
        <v>31.814059409615446</v>
      </c>
      <c r="CO62" s="4">
        <f t="shared" si="0"/>
        <v>1186.7906282724293</v>
      </c>
      <c r="CP62" s="4">
        <f t="shared" si="1"/>
        <v>948.63920282663241</v>
      </c>
      <c r="CQ62" s="3">
        <f>MIN(Beams!$B$21:$B$22)/MAX(CM62:CP62)-1</f>
        <v>15.852172172199673</v>
      </c>
    </row>
    <row r="63" spans="1:95" x14ac:dyDescent="0.55000000000000004">
      <c r="A63" s="1" t="s">
        <v>1014</v>
      </c>
      <c r="B63" s="1" t="s">
        <v>1167</v>
      </c>
      <c r="C63" s="1" t="s">
        <v>1168</v>
      </c>
      <c r="D63" s="1" t="s">
        <v>98</v>
      </c>
      <c r="E63" s="3">
        <v>123.71000000000001</v>
      </c>
      <c r="F63" s="2">
        <v>33.9</v>
      </c>
      <c r="G63" s="11" t="s">
        <v>98</v>
      </c>
      <c r="H63" s="11" t="s">
        <v>98</v>
      </c>
      <c r="I63" s="2">
        <v>22</v>
      </c>
      <c r="J63" s="2">
        <v>20.6</v>
      </c>
      <c r="K63" s="11" t="s">
        <v>98</v>
      </c>
      <c r="L63" s="11" t="s">
        <v>98</v>
      </c>
      <c r="M63" s="11" t="s">
        <v>98</v>
      </c>
      <c r="N63" s="2">
        <v>16</v>
      </c>
      <c r="O63" s="2" t="s">
        <v>1074</v>
      </c>
      <c r="P63" s="11" t="s">
        <v>98</v>
      </c>
      <c r="Q63" s="11" t="s">
        <v>98</v>
      </c>
      <c r="R63" s="11" t="s">
        <v>98</v>
      </c>
      <c r="S63" s="11" t="s">
        <v>98</v>
      </c>
      <c r="T63" s="11" t="s">
        <v>98</v>
      </c>
      <c r="U63" s="11" t="s">
        <v>98</v>
      </c>
      <c r="V63" s="11" t="s">
        <v>98</v>
      </c>
      <c r="W63" s="14">
        <v>0.5</v>
      </c>
      <c r="X63" s="14">
        <v>0.46500000000000002</v>
      </c>
      <c r="Y63" s="11" t="s">
        <v>98</v>
      </c>
      <c r="Z63" s="11" t="s">
        <v>98</v>
      </c>
      <c r="AA63" s="11" t="s">
        <v>98</v>
      </c>
      <c r="AB63" s="11" t="s">
        <v>98</v>
      </c>
      <c r="AC63" s="11" t="s">
        <v>98</v>
      </c>
      <c r="AD63" s="11" t="s">
        <v>98</v>
      </c>
      <c r="AE63" s="11" t="s">
        <v>98</v>
      </c>
      <c r="AF63" s="11" t="s">
        <v>98</v>
      </c>
      <c r="AG63" s="11" t="s">
        <v>98</v>
      </c>
      <c r="AH63" s="11" t="s">
        <v>98</v>
      </c>
      <c r="AI63" s="1">
        <v>31.4</v>
      </c>
      <c r="AJ63" s="1" t="s">
        <v>98</v>
      </c>
      <c r="AK63" s="1">
        <v>44.3</v>
      </c>
      <c r="AL63" s="11" t="s">
        <v>98</v>
      </c>
      <c r="AM63" s="4">
        <v>2380</v>
      </c>
      <c r="AN63" s="4">
        <v>257</v>
      </c>
      <c r="AO63" s="4">
        <v>217</v>
      </c>
      <c r="AP63" s="3">
        <v>8.3800000000000008</v>
      </c>
      <c r="AQ63" s="1">
        <v>1470</v>
      </c>
      <c r="AR63" s="1">
        <v>207</v>
      </c>
      <c r="AS63" s="1">
        <v>183</v>
      </c>
      <c r="AT63" s="3">
        <v>6.57</v>
      </c>
      <c r="AU63" s="11" t="s">
        <v>98</v>
      </c>
      <c r="AV63" s="11" t="s">
        <v>98</v>
      </c>
      <c r="AW63" s="11" t="s">
        <v>98</v>
      </c>
      <c r="AX63" s="1">
        <v>2850</v>
      </c>
      <c r="AY63" s="11" t="s">
        <v>98</v>
      </c>
      <c r="AZ63" s="1">
        <v>311</v>
      </c>
      <c r="BA63" s="11" t="s">
        <v>98</v>
      </c>
      <c r="BB63" s="11" t="s">
        <v>98</v>
      </c>
      <c r="BC63" s="11" t="s">
        <v>98</v>
      </c>
      <c r="BD63" s="11" t="s">
        <v>98</v>
      </c>
      <c r="BE63" s="11" t="s">
        <v>98</v>
      </c>
      <c r="BF63" s="11" t="s">
        <v>98</v>
      </c>
      <c r="BG63" s="11" t="s">
        <v>98</v>
      </c>
      <c r="BH63" s="11" t="s">
        <v>98</v>
      </c>
      <c r="BI63" s="11" t="s">
        <v>98</v>
      </c>
      <c r="BJ63" s="11" t="s">
        <v>98</v>
      </c>
      <c r="BK63" s="11" t="s">
        <v>98</v>
      </c>
      <c r="BL63" s="11" t="s">
        <v>98</v>
      </c>
      <c r="BM63" s="11" t="s">
        <v>98</v>
      </c>
      <c r="BN63" s="11" t="s">
        <v>98</v>
      </c>
      <c r="BO63" s="11" t="s">
        <v>98</v>
      </c>
      <c r="BP63" s="11" t="s">
        <v>98</v>
      </c>
      <c r="BQ63" s="11" t="s">
        <v>98</v>
      </c>
      <c r="BR63" s="11" t="s">
        <v>98</v>
      </c>
      <c r="BS63" s="11" t="s">
        <v>98</v>
      </c>
      <c r="BT63" s="11" t="s">
        <v>98</v>
      </c>
      <c r="BU63" s="11" t="s">
        <v>98</v>
      </c>
      <c r="BV63" s="11" t="s">
        <v>98</v>
      </c>
      <c r="BW63" s="11" t="s">
        <v>98</v>
      </c>
      <c r="BX63" s="11" t="s">
        <v>98</v>
      </c>
      <c r="BY63" s="11" t="s">
        <v>98</v>
      </c>
      <c r="BZ63" s="11" t="s">
        <v>98</v>
      </c>
      <c r="CA63" s="11" t="s">
        <v>98</v>
      </c>
      <c r="CB63" s="11" t="s">
        <v>98</v>
      </c>
      <c r="CC63" s="11" t="s">
        <v>98</v>
      </c>
      <c r="CD63" s="1" t="s">
        <v>98</v>
      </c>
      <c r="CE63" s="1" t="s">
        <v>98</v>
      </c>
      <c r="CF63" s="1" t="s">
        <v>98</v>
      </c>
      <c r="CG63" s="4">
        <f>Beams!$B$11/F63</f>
        <v>331.56342182890859</v>
      </c>
      <c r="CH63" s="4">
        <f>Beams!$B$9/AO63</f>
        <v>51.797235023041473</v>
      </c>
      <c r="CI63" s="4">
        <f>Beams!$C$9/AS63</f>
        <v>61.420765027322403</v>
      </c>
      <c r="CJ63" s="4">
        <f>Beams!$B$8/((N63-2*X63)*X63*2)</f>
        <v>801.99213705217937</v>
      </c>
      <c r="CK63" s="4">
        <f>Beams!$C$8/((J63-2*X63)*X63*2)</f>
        <v>614.43932411674336</v>
      </c>
      <c r="CM63" s="4">
        <f xml:space="preserve"> Beams!$B$12 / ( 2 * X63 * (N63 - X63) * (J63 - X63) )</f>
        <v>38.638518949061464</v>
      </c>
      <c r="CO63" s="4">
        <f t="shared" si="0"/>
        <v>1460.0970797756029</v>
      </c>
      <c r="CP63" s="4">
        <f t="shared" si="1"/>
        <v>1155.3858090489946</v>
      </c>
      <c r="CQ63" s="3">
        <f>MIN(Beams!$B$21:$B$22)/MAX(CM63:CP63)-1</f>
        <v>12.697719334575842</v>
      </c>
    </row>
    <row r="64" spans="1:95" x14ac:dyDescent="0.55000000000000004">
      <c r="A64" s="1" t="s">
        <v>1014</v>
      </c>
      <c r="B64" s="1" t="s">
        <v>1169</v>
      </c>
      <c r="C64" s="1" t="s">
        <v>1170</v>
      </c>
      <c r="D64" s="1" t="s">
        <v>98</v>
      </c>
      <c r="E64" s="3">
        <v>93.83</v>
      </c>
      <c r="F64" s="2">
        <v>25.7</v>
      </c>
      <c r="G64" s="11" t="s">
        <v>98</v>
      </c>
      <c r="H64" s="11" t="s">
        <v>98</v>
      </c>
      <c r="I64" s="2">
        <v>22</v>
      </c>
      <c r="J64" s="2">
        <v>21</v>
      </c>
      <c r="K64" s="11" t="s">
        <v>98</v>
      </c>
      <c r="L64" s="11" t="s">
        <v>98</v>
      </c>
      <c r="M64" s="11" t="s">
        <v>98</v>
      </c>
      <c r="N64" s="2">
        <v>16</v>
      </c>
      <c r="O64" s="2" t="s">
        <v>1077</v>
      </c>
      <c r="P64" s="11" t="s">
        <v>98</v>
      </c>
      <c r="Q64" s="11" t="s">
        <v>98</v>
      </c>
      <c r="R64" s="11" t="s">
        <v>98</v>
      </c>
      <c r="S64" s="11" t="s">
        <v>98</v>
      </c>
      <c r="T64" s="11" t="s">
        <v>98</v>
      </c>
      <c r="U64" s="11" t="s">
        <v>98</v>
      </c>
      <c r="V64" s="11" t="s">
        <v>98</v>
      </c>
      <c r="W64" s="14">
        <v>0.375</v>
      </c>
      <c r="X64" s="14">
        <v>0.34899999999999998</v>
      </c>
      <c r="Y64" s="11" t="s">
        <v>98</v>
      </c>
      <c r="Z64" s="11" t="s">
        <v>98</v>
      </c>
      <c r="AA64" s="11" t="s">
        <v>98</v>
      </c>
      <c r="AB64" s="11" t="s">
        <v>98</v>
      </c>
      <c r="AC64" s="11" t="s">
        <v>98</v>
      </c>
      <c r="AD64" s="11" t="s">
        <v>98</v>
      </c>
      <c r="AE64" s="11" t="s">
        <v>98</v>
      </c>
      <c r="AF64" s="11" t="s">
        <v>98</v>
      </c>
      <c r="AG64" s="11" t="s">
        <v>98</v>
      </c>
      <c r="AH64" s="11" t="s">
        <v>98</v>
      </c>
      <c r="AI64" s="1">
        <v>42.8</v>
      </c>
      <c r="AJ64" s="1" t="s">
        <v>98</v>
      </c>
      <c r="AK64" s="2">
        <v>60</v>
      </c>
      <c r="AL64" s="11" t="s">
        <v>98</v>
      </c>
      <c r="AM64" s="4">
        <v>1830</v>
      </c>
      <c r="AN64" s="4">
        <v>197</v>
      </c>
      <c r="AO64" s="4">
        <v>167</v>
      </c>
      <c r="AP64" s="3">
        <v>8.44</v>
      </c>
      <c r="AQ64" s="1">
        <v>1130</v>
      </c>
      <c r="AR64" s="1">
        <v>159</v>
      </c>
      <c r="AS64" s="1">
        <v>141</v>
      </c>
      <c r="AT64" s="3">
        <v>6.63</v>
      </c>
      <c r="AU64" s="11" t="s">
        <v>98</v>
      </c>
      <c r="AV64" s="11" t="s">
        <v>98</v>
      </c>
      <c r="AW64" s="11" t="s">
        <v>98</v>
      </c>
      <c r="AX64" s="1">
        <v>2170</v>
      </c>
      <c r="AY64" s="11" t="s">
        <v>98</v>
      </c>
      <c r="AZ64" s="1">
        <v>236</v>
      </c>
      <c r="BA64" s="11" t="s">
        <v>98</v>
      </c>
      <c r="BB64" s="11" t="s">
        <v>98</v>
      </c>
      <c r="BC64" s="11" t="s">
        <v>98</v>
      </c>
      <c r="BD64" s="11" t="s">
        <v>98</v>
      </c>
      <c r="BE64" s="11" t="s">
        <v>98</v>
      </c>
      <c r="BF64" s="11" t="s">
        <v>98</v>
      </c>
      <c r="BG64" s="11" t="s">
        <v>98</v>
      </c>
      <c r="BH64" s="11" t="s">
        <v>98</v>
      </c>
      <c r="BI64" s="11" t="s">
        <v>98</v>
      </c>
      <c r="BJ64" s="11" t="s">
        <v>98</v>
      </c>
      <c r="BK64" s="11" t="s">
        <v>98</v>
      </c>
      <c r="BL64" s="11" t="s">
        <v>98</v>
      </c>
      <c r="BM64" s="11" t="s">
        <v>98</v>
      </c>
      <c r="BN64" s="11" t="s">
        <v>98</v>
      </c>
      <c r="BO64" s="11" t="s">
        <v>98</v>
      </c>
      <c r="BP64" s="11" t="s">
        <v>98</v>
      </c>
      <c r="BQ64" s="11" t="s">
        <v>98</v>
      </c>
      <c r="BR64" s="11" t="s">
        <v>98</v>
      </c>
      <c r="BS64" s="11" t="s">
        <v>98</v>
      </c>
      <c r="BT64" s="11" t="s">
        <v>98</v>
      </c>
      <c r="BU64" s="11" t="s">
        <v>98</v>
      </c>
      <c r="BV64" s="11" t="s">
        <v>98</v>
      </c>
      <c r="BW64" s="11" t="s">
        <v>98</v>
      </c>
      <c r="BX64" s="11" t="s">
        <v>98</v>
      </c>
      <c r="BY64" s="11" t="s">
        <v>98</v>
      </c>
      <c r="BZ64" s="11" t="s">
        <v>98</v>
      </c>
      <c r="CA64" s="11" t="s">
        <v>98</v>
      </c>
      <c r="CB64" s="11" t="s">
        <v>98</v>
      </c>
      <c r="CC64" s="11" t="s">
        <v>98</v>
      </c>
      <c r="CD64" s="1" t="s">
        <v>98</v>
      </c>
      <c r="CE64" s="1" t="s">
        <v>98</v>
      </c>
      <c r="CF64" s="1" t="s">
        <v>98</v>
      </c>
      <c r="CG64" s="4">
        <f>Beams!$B$11/F64</f>
        <v>437.35408560311288</v>
      </c>
      <c r="CH64" s="4">
        <f>Beams!$B$9/AO64</f>
        <v>67.305389221556879</v>
      </c>
      <c r="CI64" s="4">
        <f>Beams!$C$9/AS64</f>
        <v>79.716312056737593</v>
      </c>
      <c r="CJ64" s="4">
        <f>Beams!$B$8/((N64-2*X64)*X64*2)</f>
        <v>1052.3560229031621</v>
      </c>
      <c r="CK64" s="4">
        <f>Beams!$C$8/((J64-2*X64)*X64*2)</f>
        <v>793.18056656803196</v>
      </c>
      <c r="CM64" s="4">
        <f xml:space="preserve"> Beams!$B$12 / ( 2 * X64 * (N64 - X64) * (J64 - X64) )</f>
        <v>49.822751771119577</v>
      </c>
      <c r="CO64" s="4">
        <f t="shared" si="0"/>
        <v>1916.0640847573666</v>
      </c>
      <c r="CP64" s="4">
        <f t="shared" si="1"/>
        <v>1495.4424808794743</v>
      </c>
      <c r="CQ64" s="3">
        <f>MIN(Beams!$B$21:$B$22)/MAX(CM64:CP64)-1</f>
        <v>9.4380642375709591</v>
      </c>
    </row>
    <row r="65" spans="1:95" x14ac:dyDescent="0.55000000000000004">
      <c r="A65" s="1" t="s">
        <v>1014</v>
      </c>
      <c r="B65" s="1" t="s">
        <v>1171</v>
      </c>
      <c r="C65" s="1" t="s">
        <v>1172</v>
      </c>
      <c r="D65" s="1" t="s">
        <v>98</v>
      </c>
      <c r="E65" s="3">
        <v>78.63</v>
      </c>
      <c r="F65" s="2">
        <v>21.6</v>
      </c>
      <c r="G65" s="11" t="s">
        <v>98</v>
      </c>
      <c r="H65" s="11" t="s">
        <v>98</v>
      </c>
      <c r="I65" s="2">
        <v>22</v>
      </c>
      <c r="J65" s="2">
        <v>21.1</v>
      </c>
      <c r="K65" s="11" t="s">
        <v>98</v>
      </c>
      <c r="L65" s="11" t="s">
        <v>98</v>
      </c>
      <c r="M65" s="11" t="s">
        <v>98</v>
      </c>
      <c r="N65" s="2">
        <v>16</v>
      </c>
      <c r="O65" s="2" t="s">
        <v>1080</v>
      </c>
      <c r="P65" s="11" t="s">
        <v>98</v>
      </c>
      <c r="Q65" s="11" t="s">
        <v>98</v>
      </c>
      <c r="R65" s="11" t="s">
        <v>98</v>
      </c>
      <c r="S65" s="11" t="s">
        <v>98</v>
      </c>
      <c r="T65" s="11" t="s">
        <v>98</v>
      </c>
      <c r="U65" s="11" t="s">
        <v>98</v>
      </c>
      <c r="V65" s="11" t="s">
        <v>98</v>
      </c>
      <c r="W65" s="15">
        <v>0.3125</v>
      </c>
      <c r="X65" s="14">
        <v>0.29099999999999998</v>
      </c>
      <c r="Y65" s="11" t="s">
        <v>98</v>
      </c>
      <c r="Z65" s="11" t="s">
        <v>98</v>
      </c>
      <c r="AA65" s="11" t="s">
        <v>98</v>
      </c>
      <c r="AB65" s="11" t="s">
        <v>98</v>
      </c>
      <c r="AC65" s="11" t="s">
        <v>98</v>
      </c>
      <c r="AD65" s="11" t="s">
        <v>98</v>
      </c>
      <c r="AE65" s="11" t="s">
        <v>98</v>
      </c>
      <c r="AF65" s="11" t="s">
        <v>98</v>
      </c>
      <c r="AG65" s="11" t="s">
        <v>98</v>
      </c>
      <c r="AH65" s="11" t="s">
        <v>98</v>
      </c>
      <c r="AI65" s="2">
        <v>52</v>
      </c>
      <c r="AJ65" s="1" t="s">
        <v>98</v>
      </c>
      <c r="AK65" s="1">
        <v>72.599999999999994</v>
      </c>
      <c r="AL65" s="11" t="s">
        <v>98</v>
      </c>
      <c r="AM65" s="4">
        <v>1550</v>
      </c>
      <c r="AN65" s="4">
        <v>165</v>
      </c>
      <c r="AO65" s="4">
        <v>141</v>
      </c>
      <c r="AP65" s="3">
        <v>8.4700000000000006</v>
      </c>
      <c r="AQ65" s="1">
        <v>954</v>
      </c>
      <c r="AR65" s="1">
        <v>133</v>
      </c>
      <c r="AS65" s="1">
        <v>119</v>
      </c>
      <c r="AT65" s="3">
        <v>6.65</v>
      </c>
      <c r="AU65" s="11" t="s">
        <v>98</v>
      </c>
      <c r="AV65" s="11" t="s">
        <v>98</v>
      </c>
      <c r="AW65" s="11" t="s">
        <v>98</v>
      </c>
      <c r="AX65" s="1">
        <v>1830</v>
      </c>
      <c r="AY65" s="11" t="s">
        <v>98</v>
      </c>
      <c r="AZ65" s="1">
        <v>198</v>
      </c>
      <c r="BA65" s="11" t="s">
        <v>98</v>
      </c>
      <c r="BB65" s="11" t="s">
        <v>98</v>
      </c>
      <c r="BC65" s="11" t="s">
        <v>98</v>
      </c>
      <c r="BD65" s="11" t="s">
        <v>98</v>
      </c>
      <c r="BE65" s="11" t="s">
        <v>98</v>
      </c>
      <c r="BF65" s="11" t="s">
        <v>98</v>
      </c>
      <c r="BG65" s="11" t="s">
        <v>98</v>
      </c>
      <c r="BH65" s="11" t="s">
        <v>98</v>
      </c>
      <c r="BI65" s="11" t="s">
        <v>98</v>
      </c>
      <c r="BJ65" s="11" t="s">
        <v>98</v>
      </c>
      <c r="BK65" s="11" t="s">
        <v>98</v>
      </c>
      <c r="BL65" s="11" t="s">
        <v>98</v>
      </c>
      <c r="BM65" s="11" t="s">
        <v>98</v>
      </c>
      <c r="BN65" s="11" t="s">
        <v>98</v>
      </c>
      <c r="BO65" s="11" t="s">
        <v>98</v>
      </c>
      <c r="BP65" s="11" t="s">
        <v>98</v>
      </c>
      <c r="BQ65" s="11" t="s">
        <v>98</v>
      </c>
      <c r="BR65" s="11" t="s">
        <v>98</v>
      </c>
      <c r="BS65" s="11" t="s">
        <v>98</v>
      </c>
      <c r="BT65" s="11" t="s">
        <v>98</v>
      </c>
      <c r="BU65" s="11" t="s">
        <v>98</v>
      </c>
      <c r="BV65" s="11" t="s">
        <v>98</v>
      </c>
      <c r="BW65" s="11" t="s">
        <v>98</v>
      </c>
      <c r="BX65" s="11" t="s">
        <v>98</v>
      </c>
      <c r="BY65" s="11" t="s">
        <v>98</v>
      </c>
      <c r="BZ65" s="11" t="s">
        <v>98</v>
      </c>
      <c r="CA65" s="11" t="s">
        <v>98</v>
      </c>
      <c r="CB65" s="11" t="s">
        <v>98</v>
      </c>
      <c r="CC65" s="11" t="s">
        <v>98</v>
      </c>
      <c r="CD65" s="1" t="s">
        <v>98</v>
      </c>
      <c r="CE65" s="1" t="s">
        <v>98</v>
      </c>
      <c r="CF65" s="1" t="s">
        <v>98</v>
      </c>
      <c r="CG65" s="4">
        <f>Beams!$B$11/F65</f>
        <v>520.37037037037032</v>
      </c>
      <c r="CH65" s="4">
        <f>Beams!$B$9/AO65</f>
        <v>79.716312056737593</v>
      </c>
      <c r="CI65" s="4">
        <f>Beams!$C$9/AS65</f>
        <v>94.453781512605048</v>
      </c>
      <c r="CJ65" s="4">
        <f>Beams!$B$8/((N65-2*X65)*X65*2)</f>
        <v>1252.608300469082</v>
      </c>
      <c r="CK65" s="4">
        <f>Beams!$C$8/((J65-2*X65)*X65*2)</f>
        <v>941.25717792339913</v>
      </c>
      <c r="CM65" s="4">
        <f xml:space="preserve"> Beams!$B$12 / ( 2 * X65 * (N65 - X65) * (J65 - X65) )</f>
        <v>59.080420360821051</v>
      </c>
      <c r="CO65" s="4">
        <f t="shared" si="0"/>
        <v>2280.3378274877937</v>
      </c>
      <c r="CP65" s="4">
        <f t="shared" si="1"/>
        <v>1775.0361036431314</v>
      </c>
      <c r="CQ65" s="3">
        <f>MIN(Beams!$B$21:$B$22)/MAX(CM65:CP65)-1</f>
        <v>7.7706302807043439</v>
      </c>
    </row>
    <row r="66" spans="1:95" x14ac:dyDescent="0.55000000000000004">
      <c r="A66" s="1" t="s">
        <v>1014</v>
      </c>
      <c r="B66" s="1" t="s">
        <v>1173</v>
      </c>
      <c r="C66" s="1" t="s">
        <v>1174</v>
      </c>
      <c r="D66" s="1" t="s">
        <v>98</v>
      </c>
      <c r="E66" s="3">
        <v>63.25</v>
      </c>
      <c r="F66" s="2">
        <v>17.399999999999999</v>
      </c>
      <c r="G66" s="11" t="s">
        <v>98</v>
      </c>
      <c r="H66" s="11" t="s">
        <v>98</v>
      </c>
      <c r="I66" s="2">
        <v>22</v>
      </c>
      <c r="J66" s="2">
        <v>21.3</v>
      </c>
      <c r="K66" s="11" t="s">
        <v>98</v>
      </c>
      <c r="L66" s="11" t="s">
        <v>98</v>
      </c>
      <c r="M66" s="11" t="s">
        <v>98</v>
      </c>
      <c r="N66" s="2">
        <v>16</v>
      </c>
      <c r="O66" s="2" t="s">
        <v>1175</v>
      </c>
      <c r="P66" s="11" t="s">
        <v>98</v>
      </c>
      <c r="Q66" s="11" t="s">
        <v>98</v>
      </c>
      <c r="R66" s="11" t="s">
        <v>98</v>
      </c>
      <c r="S66" s="11" t="s">
        <v>98</v>
      </c>
      <c r="T66" s="11" t="s">
        <v>98</v>
      </c>
      <c r="U66" s="11" t="s">
        <v>98</v>
      </c>
      <c r="V66" s="11" t="s">
        <v>98</v>
      </c>
      <c r="W66" s="14">
        <v>0.25</v>
      </c>
      <c r="X66" s="14">
        <v>0.23300000000000001</v>
      </c>
      <c r="Y66" s="11" t="s">
        <v>98</v>
      </c>
      <c r="Z66" s="11" t="s">
        <v>98</v>
      </c>
      <c r="AA66" s="11" t="s">
        <v>98</v>
      </c>
      <c r="AB66" s="11" t="s">
        <v>98</v>
      </c>
      <c r="AC66" s="11" t="s">
        <v>98</v>
      </c>
      <c r="AD66" s="11" t="s">
        <v>98</v>
      </c>
      <c r="AE66" s="11" t="s">
        <v>98</v>
      </c>
      <c r="AF66" s="11" t="s">
        <v>98</v>
      </c>
      <c r="AG66" s="11" t="s">
        <v>98</v>
      </c>
      <c r="AH66" s="11" t="s">
        <v>98</v>
      </c>
      <c r="AI66" s="1">
        <v>65.7</v>
      </c>
      <c r="AJ66" s="1" t="s">
        <v>98</v>
      </c>
      <c r="AK66" s="1">
        <v>91.4</v>
      </c>
      <c r="AL66" s="11" t="s">
        <v>98</v>
      </c>
      <c r="AM66" s="4">
        <v>1250</v>
      </c>
      <c r="AN66" s="4">
        <v>134</v>
      </c>
      <c r="AO66" s="4">
        <v>114</v>
      </c>
      <c r="AP66" s="3">
        <v>8.5</v>
      </c>
      <c r="AQ66" s="1">
        <v>774</v>
      </c>
      <c r="AR66" s="1">
        <v>108</v>
      </c>
      <c r="AS66" s="1">
        <v>96.7</v>
      </c>
      <c r="AT66" s="3">
        <v>6.68</v>
      </c>
      <c r="AU66" s="11" t="s">
        <v>98</v>
      </c>
      <c r="AV66" s="11" t="s">
        <v>98</v>
      </c>
      <c r="AW66" s="11" t="s">
        <v>98</v>
      </c>
      <c r="AX66" s="1">
        <v>1470</v>
      </c>
      <c r="AY66" s="11" t="s">
        <v>98</v>
      </c>
      <c r="AZ66" s="1">
        <v>160</v>
      </c>
      <c r="BA66" s="11" t="s">
        <v>98</v>
      </c>
      <c r="BB66" s="11" t="s">
        <v>98</v>
      </c>
      <c r="BC66" s="11" t="s">
        <v>98</v>
      </c>
      <c r="BD66" s="11" t="s">
        <v>98</v>
      </c>
      <c r="BE66" s="11" t="s">
        <v>98</v>
      </c>
      <c r="BF66" s="11" t="s">
        <v>98</v>
      </c>
      <c r="BG66" s="11" t="s">
        <v>98</v>
      </c>
      <c r="BH66" s="11" t="s">
        <v>98</v>
      </c>
      <c r="BI66" s="11" t="s">
        <v>98</v>
      </c>
      <c r="BJ66" s="11" t="s">
        <v>98</v>
      </c>
      <c r="BK66" s="11" t="s">
        <v>98</v>
      </c>
      <c r="BL66" s="11" t="s">
        <v>98</v>
      </c>
      <c r="BM66" s="11" t="s">
        <v>98</v>
      </c>
      <c r="BN66" s="11" t="s">
        <v>98</v>
      </c>
      <c r="BO66" s="11" t="s">
        <v>98</v>
      </c>
      <c r="BP66" s="11" t="s">
        <v>98</v>
      </c>
      <c r="BQ66" s="11" t="s">
        <v>98</v>
      </c>
      <c r="BR66" s="11" t="s">
        <v>98</v>
      </c>
      <c r="BS66" s="11" t="s">
        <v>98</v>
      </c>
      <c r="BT66" s="11" t="s">
        <v>98</v>
      </c>
      <c r="BU66" s="11" t="s">
        <v>98</v>
      </c>
      <c r="BV66" s="11" t="s">
        <v>98</v>
      </c>
      <c r="BW66" s="11" t="s">
        <v>98</v>
      </c>
      <c r="BX66" s="11" t="s">
        <v>98</v>
      </c>
      <c r="BY66" s="11" t="s">
        <v>98</v>
      </c>
      <c r="BZ66" s="11" t="s">
        <v>98</v>
      </c>
      <c r="CA66" s="11" t="s">
        <v>98</v>
      </c>
      <c r="CB66" s="11" t="s">
        <v>98</v>
      </c>
      <c r="CC66" s="11" t="s">
        <v>98</v>
      </c>
      <c r="CD66" s="1" t="s">
        <v>98</v>
      </c>
      <c r="CE66" s="1" t="s">
        <v>98</v>
      </c>
      <c r="CF66" s="1" t="s">
        <v>98</v>
      </c>
      <c r="CG66" s="4">
        <f>Beams!$B$11/F66</f>
        <v>645.97701149425291</v>
      </c>
      <c r="CH66" s="4">
        <f>Beams!$B$9/AO66</f>
        <v>98.596491228070178</v>
      </c>
      <c r="CI66" s="4">
        <f>Beams!$C$9/AS66</f>
        <v>116.23578076525335</v>
      </c>
      <c r="CJ66" s="4">
        <f>Beams!$B$8/((N66-2*X66)*X66*2)</f>
        <v>1552.7341105845076</v>
      </c>
      <c r="CK66" s="4">
        <f>Beams!$C$8/((J66-2*X66)*X66*2)</f>
        <v>1157.7311929451735</v>
      </c>
      <c r="CM66" s="4">
        <f xml:space="preserve"> Beams!$B$12 / ( 2 * X66 * (N66 - X66) * (J66 - X66) )</f>
        <v>72.61538288862937</v>
      </c>
      <c r="CO66" s="4">
        <f t="shared" si="0"/>
        <v>2826.6165743787337</v>
      </c>
      <c r="CP66" s="4">
        <f t="shared" si="1"/>
        <v>2185.8261937741859</v>
      </c>
      <c r="CQ66" s="3">
        <f>MIN(Beams!$B$21:$B$22)/MAX(CM66:CP66)-1</f>
        <v>6.0755970870919516</v>
      </c>
    </row>
    <row r="67" spans="1:95" x14ac:dyDescent="0.55000000000000004">
      <c r="A67" s="1" t="s">
        <v>1014</v>
      </c>
      <c r="B67" s="1" t="s">
        <v>1176</v>
      </c>
      <c r="C67" s="1" t="s">
        <v>1177</v>
      </c>
      <c r="D67" s="1" t="s">
        <v>98</v>
      </c>
      <c r="E67" s="3">
        <v>171.16</v>
      </c>
      <c r="F67" s="2">
        <v>47.1</v>
      </c>
      <c r="G67" s="11" t="s">
        <v>98</v>
      </c>
      <c r="H67" s="11" t="s">
        <v>98</v>
      </c>
      <c r="I67" s="2">
        <v>22</v>
      </c>
      <c r="J67" s="2">
        <v>19.899999999999999</v>
      </c>
      <c r="K67" s="11" t="s">
        <v>98</v>
      </c>
      <c r="L67" s="11" t="s">
        <v>98</v>
      </c>
      <c r="M67" s="11" t="s">
        <v>98</v>
      </c>
      <c r="N67" s="2">
        <v>14</v>
      </c>
      <c r="O67" s="2" t="s">
        <v>1083</v>
      </c>
      <c r="P67" s="11" t="s">
        <v>98</v>
      </c>
      <c r="Q67" s="11" t="s">
        <v>98</v>
      </c>
      <c r="R67" s="11" t="s">
        <v>98</v>
      </c>
      <c r="S67" s="11" t="s">
        <v>98</v>
      </c>
      <c r="T67" s="11" t="s">
        <v>98</v>
      </c>
      <c r="U67" s="11" t="s">
        <v>98</v>
      </c>
      <c r="V67" s="11" t="s">
        <v>98</v>
      </c>
      <c r="W67" s="14">
        <v>0.75</v>
      </c>
      <c r="X67" s="14">
        <v>0.69799999999999995</v>
      </c>
      <c r="Y67" s="11" t="s">
        <v>98</v>
      </c>
      <c r="Z67" s="11" t="s">
        <v>98</v>
      </c>
      <c r="AA67" s="11" t="s">
        <v>98</v>
      </c>
      <c r="AB67" s="11" t="s">
        <v>98</v>
      </c>
      <c r="AC67" s="11" t="s">
        <v>98</v>
      </c>
      <c r="AD67" s="11" t="s">
        <v>98</v>
      </c>
      <c r="AE67" s="11" t="s">
        <v>98</v>
      </c>
      <c r="AF67" s="11" t="s">
        <v>98</v>
      </c>
      <c r="AG67" s="11" t="s">
        <v>98</v>
      </c>
      <c r="AH67" s="11" t="s">
        <v>98</v>
      </c>
      <c r="AI67" s="1">
        <v>17.100000000000001</v>
      </c>
      <c r="AJ67" s="1" t="s">
        <v>98</v>
      </c>
      <c r="AK67" s="1">
        <v>28.5</v>
      </c>
      <c r="AL67" s="11" t="s">
        <v>98</v>
      </c>
      <c r="AM67" s="4">
        <v>3090</v>
      </c>
      <c r="AN67" s="4">
        <v>343</v>
      </c>
      <c r="AO67" s="4">
        <v>281</v>
      </c>
      <c r="AP67" s="3">
        <v>8.1</v>
      </c>
      <c r="AQ67" s="1">
        <v>1530</v>
      </c>
      <c r="AR67" s="1">
        <v>251</v>
      </c>
      <c r="AS67" s="1">
        <v>219</v>
      </c>
      <c r="AT67" s="3">
        <v>5.71</v>
      </c>
      <c r="AU67" s="11" t="s">
        <v>98</v>
      </c>
      <c r="AV67" s="11" t="s">
        <v>98</v>
      </c>
      <c r="AW67" s="11" t="s">
        <v>98</v>
      </c>
      <c r="AX67" s="1">
        <v>3300</v>
      </c>
      <c r="AY67" s="11" t="s">
        <v>98</v>
      </c>
      <c r="AZ67" s="1">
        <v>394</v>
      </c>
      <c r="BA67" s="11" t="s">
        <v>98</v>
      </c>
      <c r="BB67" s="11" t="s">
        <v>98</v>
      </c>
      <c r="BC67" s="11" t="s">
        <v>98</v>
      </c>
      <c r="BD67" s="11" t="s">
        <v>98</v>
      </c>
      <c r="BE67" s="11" t="s">
        <v>98</v>
      </c>
      <c r="BF67" s="11" t="s">
        <v>98</v>
      </c>
      <c r="BG67" s="11" t="s">
        <v>98</v>
      </c>
      <c r="BH67" s="11" t="s">
        <v>98</v>
      </c>
      <c r="BI67" s="11" t="s">
        <v>98</v>
      </c>
      <c r="BJ67" s="11" t="s">
        <v>98</v>
      </c>
      <c r="BK67" s="11" t="s">
        <v>98</v>
      </c>
      <c r="BL67" s="11" t="s">
        <v>98</v>
      </c>
      <c r="BM67" s="11" t="s">
        <v>98</v>
      </c>
      <c r="BN67" s="11" t="s">
        <v>98</v>
      </c>
      <c r="BO67" s="11" t="s">
        <v>98</v>
      </c>
      <c r="BP67" s="11" t="s">
        <v>98</v>
      </c>
      <c r="BQ67" s="11" t="s">
        <v>98</v>
      </c>
      <c r="BR67" s="11" t="s">
        <v>98</v>
      </c>
      <c r="BS67" s="11" t="s">
        <v>98</v>
      </c>
      <c r="BT67" s="11" t="s">
        <v>98</v>
      </c>
      <c r="BU67" s="11" t="s">
        <v>98</v>
      </c>
      <c r="BV67" s="11" t="s">
        <v>98</v>
      </c>
      <c r="BW67" s="11" t="s">
        <v>98</v>
      </c>
      <c r="BX67" s="11" t="s">
        <v>98</v>
      </c>
      <c r="BY67" s="11" t="s">
        <v>98</v>
      </c>
      <c r="BZ67" s="11" t="s">
        <v>98</v>
      </c>
      <c r="CA67" s="11" t="s">
        <v>98</v>
      </c>
      <c r="CB67" s="11" t="s">
        <v>98</v>
      </c>
      <c r="CC67" s="11" t="s">
        <v>98</v>
      </c>
      <c r="CD67" s="1" t="s">
        <v>98</v>
      </c>
      <c r="CE67" s="1" t="s">
        <v>98</v>
      </c>
      <c r="CF67" s="1" t="s">
        <v>98</v>
      </c>
      <c r="CG67" s="4">
        <f>Beams!$B$11/F67</f>
        <v>238.6411889596603</v>
      </c>
      <c r="CH67" s="4">
        <f>Beams!$B$9/AO67</f>
        <v>40</v>
      </c>
      <c r="CI67" s="4">
        <f>Beams!$C$9/AS67</f>
        <v>51.324200913242009</v>
      </c>
      <c r="CJ67" s="4">
        <f>Beams!$B$8/((N67-2*X67)*X67*2)</f>
        <v>638.81116560076907</v>
      </c>
      <c r="CK67" s="4">
        <f>Beams!$C$8/((J67-2*X67)*X67*2)</f>
        <v>435.12623925811135</v>
      </c>
      <c r="CM67" s="4">
        <f xml:space="preserve"> Beams!$B$12 / ( 2 * X67 * (N67 - X67) * (J67 - X67) )</f>
        <v>31.522269962388229</v>
      </c>
      <c r="CO67" s="4">
        <f t="shared" si="0"/>
        <v>1155.8967232903472</v>
      </c>
      <c r="CP67" s="4">
        <f t="shared" si="1"/>
        <v>824.53784103426267</v>
      </c>
      <c r="CQ67" s="3">
        <f>MIN(Beams!$B$21:$B$22)/MAX(CM67:CP67)-1</f>
        <v>16.302583870182183</v>
      </c>
    </row>
    <row r="68" spans="1:95" x14ac:dyDescent="0.55000000000000004">
      <c r="A68" s="1" t="s">
        <v>1014</v>
      </c>
      <c r="B68" s="1" t="s">
        <v>1178</v>
      </c>
      <c r="C68" s="1" t="s">
        <v>1179</v>
      </c>
      <c r="D68" s="1" t="s">
        <v>98</v>
      </c>
      <c r="E68" s="3">
        <v>144.39000000000001</v>
      </c>
      <c r="F68" s="2">
        <v>39.6</v>
      </c>
      <c r="G68" s="11" t="s">
        <v>98</v>
      </c>
      <c r="H68" s="11" t="s">
        <v>98</v>
      </c>
      <c r="I68" s="2">
        <v>22</v>
      </c>
      <c r="J68" s="2">
        <v>20.3</v>
      </c>
      <c r="K68" s="11" t="s">
        <v>98</v>
      </c>
      <c r="L68" s="11" t="s">
        <v>98</v>
      </c>
      <c r="M68" s="11" t="s">
        <v>98</v>
      </c>
      <c r="N68" s="2">
        <v>14</v>
      </c>
      <c r="O68" s="2" t="s">
        <v>1086</v>
      </c>
      <c r="P68" s="11" t="s">
        <v>98</v>
      </c>
      <c r="Q68" s="11" t="s">
        <v>98</v>
      </c>
      <c r="R68" s="11" t="s">
        <v>98</v>
      </c>
      <c r="S68" s="11" t="s">
        <v>98</v>
      </c>
      <c r="T68" s="11" t="s">
        <v>98</v>
      </c>
      <c r="U68" s="11" t="s">
        <v>98</v>
      </c>
      <c r="V68" s="11" t="s">
        <v>98</v>
      </c>
      <c r="W68" s="14">
        <v>0.625</v>
      </c>
      <c r="X68" s="14">
        <v>0.58099999999999996</v>
      </c>
      <c r="Y68" s="11" t="s">
        <v>98</v>
      </c>
      <c r="Z68" s="11" t="s">
        <v>98</v>
      </c>
      <c r="AA68" s="11" t="s">
        <v>98</v>
      </c>
      <c r="AB68" s="11" t="s">
        <v>98</v>
      </c>
      <c r="AC68" s="11" t="s">
        <v>98</v>
      </c>
      <c r="AD68" s="11" t="s">
        <v>98</v>
      </c>
      <c r="AE68" s="11" t="s">
        <v>98</v>
      </c>
      <c r="AF68" s="11" t="s">
        <v>98</v>
      </c>
      <c r="AG68" s="11" t="s">
        <v>98</v>
      </c>
      <c r="AH68" s="11" t="s">
        <v>98</v>
      </c>
      <c r="AI68" s="1">
        <v>21.1</v>
      </c>
      <c r="AJ68" s="1" t="s">
        <v>98</v>
      </c>
      <c r="AK68" s="1">
        <v>34.9</v>
      </c>
      <c r="AL68" s="11" t="s">
        <v>98</v>
      </c>
      <c r="AM68" s="4">
        <v>2640</v>
      </c>
      <c r="AN68" s="4">
        <v>291</v>
      </c>
      <c r="AO68" s="4">
        <v>240</v>
      </c>
      <c r="AP68" s="3">
        <v>8.16</v>
      </c>
      <c r="AQ68" s="1">
        <v>1320</v>
      </c>
      <c r="AR68" s="1">
        <v>213</v>
      </c>
      <c r="AS68" s="1">
        <v>188</v>
      </c>
      <c r="AT68" s="3">
        <v>5.76</v>
      </c>
      <c r="AU68" s="11" t="s">
        <v>98</v>
      </c>
      <c r="AV68" s="11" t="s">
        <v>98</v>
      </c>
      <c r="AW68" s="11" t="s">
        <v>98</v>
      </c>
      <c r="AX68" s="1">
        <v>2800</v>
      </c>
      <c r="AY68" s="11" t="s">
        <v>98</v>
      </c>
      <c r="AZ68" s="1">
        <v>333</v>
      </c>
      <c r="BA68" s="11" t="s">
        <v>98</v>
      </c>
      <c r="BB68" s="11" t="s">
        <v>98</v>
      </c>
      <c r="BC68" s="11" t="s">
        <v>98</v>
      </c>
      <c r="BD68" s="11" t="s">
        <v>98</v>
      </c>
      <c r="BE68" s="11" t="s">
        <v>98</v>
      </c>
      <c r="BF68" s="11" t="s">
        <v>98</v>
      </c>
      <c r="BG68" s="11" t="s">
        <v>98</v>
      </c>
      <c r="BH68" s="11" t="s">
        <v>98</v>
      </c>
      <c r="BI68" s="11" t="s">
        <v>98</v>
      </c>
      <c r="BJ68" s="11" t="s">
        <v>98</v>
      </c>
      <c r="BK68" s="11" t="s">
        <v>98</v>
      </c>
      <c r="BL68" s="11" t="s">
        <v>98</v>
      </c>
      <c r="BM68" s="11" t="s">
        <v>98</v>
      </c>
      <c r="BN68" s="11" t="s">
        <v>98</v>
      </c>
      <c r="BO68" s="11" t="s">
        <v>98</v>
      </c>
      <c r="BP68" s="11" t="s">
        <v>98</v>
      </c>
      <c r="BQ68" s="11" t="s">
        <v>98</v>
      </c>
      <c r="BR68" s="11" t="s">
        <v>98</v>
      </c>
      <c r="BS68" s="11" t="s">
        <v>98</v>
      </c>
      <c r="BT68" s="11" t="s">
        <v>98</v>
      </c>
      <c r="BU68" s="11" t="s">
        <v>98</v>
      </c>
      <c r="BV68" s="11" t="s">
        <v>98</v>
      </c>
      <c r="BW68" s="11" t="s">
        <v>98</v>
      </c>
      <c r="BX68" s="11" t="s">
        <v>98</v>
      </c>
      <c r="BY68" s="11" t="s">
        <v>98</v>
      </c>
      <c r="BZ68" s="11" t="s">
        <v>98</v>
      </c>
      <c r="CA68" s="11" t="s">
        <v>98</v>
      </c>
      <c r="CB68" s="11" t="s">
        <v>98</v>
      </c>
      <c r="CC68" s="11" t="s">
        <v>98</v>
      </c>
      <c r="CD68" s="1" t="s">
        <v>98</v>
      </c>
      <c r="CE68" s="1" t="s">
        <v>98</v>
      </c>
      <c r="CF68" s="1" t="s">
        <v>98</v>
      </c>
      <c r="CG68" s="4">
        <f>Beams!$B$11/F68</f>
        <v>283.83838383838383</v>
      </c>
      <c r="CH68" s="4">
        <f>Beams!$B$9/AO68</f>
        <v>46.833333333333336</v>
      </c>
      <c r="CI68" s="4">
        <f>Beams!$C$9/AS68</f>
        <v>59.787234042553195</v>
      </c>
      <c r="CJ68" s="4">
        <f>Beams!$B$8/((N68-2*X68)*X68*2)</f>
        <v>753.464529115505</v>
      </c>
      <c r="CK68" s="4">
        <f>Beams!$C$8/((J68-2*X68)*X68*2)</f>
        <v>505.43304550030587</v>
      </c>
      <c r="CM68" s="4">
        <f xml:space="preserve"> Beams!$B$12 / ( 2 * X68 * (N68 - X68) * (J68 - X68) )</f>
        <v>36.555703259323387</v>
      </c>
      <c r="CO68" s="4">
        <f t="shared" si="0"/>
        <v>1363.6691463883194</v>
      </c>
      <c r="CP68" s="4">
        <f t="shared" si="1"/>
        <v>960.65334088673308</v>
      </c>
      <c r="CQ68" s="3">
        <f>MIN(Beams!$B$21:$B$22)/MAX(CM68:CP68)-1</f>
        <v>13.666314078433205</v>
      </c>
    </row>
    <row r="69" spans="1:95" x14ac:dyDescent="0.55000000000000004">
      <c r="A69" s="1" t="s">
        <v>1014</v>
      </c>
      <c r="B69" s="1" t="s">
        <v>1180</v>
      </c>
      <c r="C69" s="1" t="s">
        <v>1181</v>
      </c>
      <c r="D69" s="1" t="s">
        <v>98</v>
      </c>
      <c r="E69" s="3">
        <v>116.91</v>
      </c>
      <c r="F69" s="2">
        <v>32.1</v>
      </c>
      <c r="G69" s="11" t="s">
        <v>98</v>
      </c>
      <c r="H69" s="11" t="s">
        <v>98</v>
      </c>
      <c r="I69" s="2">
        <v>22</v>
      </c>
      <c r="J69" s="2">
        <v>20.6</v>
      </c>
      <c r="K69" s="11" t="s">
        <v>98</v>
      </c>
      <c r="L69" s="11" t="s">
        <v>98</v>
      </c>
      <c r="M69" s="11" t="s">
        <v>98</v>
      </c>
      <c r="N69" s="2">
        <v>14</v>
      </c>
      <c r="O69" s="2" t="s">
        <v>1089</v>
      </c>
      <c r="P69" s="11" t="s">
        <v>98</v>
      </c>
      <c r="Q69" s="11" t="s">
        <v>98</v>
      </c>
      <c r="R69" s="11" t="s">
        <v>98</v>
      </c>
      <c r="S69" s="11" t="s">
        <v>98</v>
      </c>
      <c r="T69" s="11" t="s">
        <v>98</v>
      </c>
      <c r="U69" s="11" t="s">
        <v>98</v>
      </c>
      <c r="V69" s="11" t="s">
        <v>98</v>
      </c>
      <c r="W69" s="14">
        <v>0.5</v>
      </c>
      <c r="X69" s="14">
        <v>0.46500000000000002</v>
      </c>
      <c r="Y69" s="11" t="s">
        <v>98</v>
      </c>
      <c r="Z69" s="11" t="s">
        <v>98</v>
      </c>
      <c r="AA69" s="11" t="s">
        <v>98</v>
      </c>
      <c r="AB69" s="11" t="s">
        <v>98</v>
      </c>
      <c r="AC69" s="11" t="s">
        <v>98</v>
      </c>
      <c r="AD69" s="11" t="s">
        <v>98</v>
      </c>
      <c r="AE69" s="11" t="s">
        <v>98</v>
      </c>
      <c r="AF69" s="11" t="s">
        <v>98</v>
      </c>
      <c r="AG69" s="11" t="s">
        <v>98</v>
      </c>
      <c r="AH69" s="11" t="s">
        <v>98</v>
      </c>
      <c r="AI69" s="1">
        <v>27.1</v>
      </c>
      <c r="AJ69" s="1" t="s">
        <v>98</v>
      </c>
      <c r="AK69" s="1">
        <v>44.3</v>
      </c>
      <c r="AL69" s="11" t="s">
        <v>98</v>
      </c>
      <c r="AM69" s="4">
        <v>2170</v>
      </c>
      <c r="AN69" s="4">
        <v>237</v>
      </c>
      <c r="AO69" s="4">
        <v>197</v>
      </c>
      <c r="AP69" s="3">
        <v>8.2200000000000006</v>
      </c>
      <c r="AQ69" s="1">
        <v>1080</v>
      </c>
      <c r="AR69" s="1">
        <v>174</v>
      </c>
      <c r="AS69" s="1">
        <v>155</v>
      </c>
      <c r="AT69" s="3">
        <v>5.81</v>
      </c>
      <c r="AU69" s="11" t="s">
        <v>98</v>
      </c>
      <c r="AV69" s="11" t="s">
        <v>98</v>
      </c>
      <c r="AW69" s="11" t="s">
        <v>98</v>
      </c>
      <c r="AX69" s="1">
        <v>2290</v>
      </c>
      <c r="AY69" s="11" t="s">
        <v>98</v>
      </c>
      <c r="AZ69" s="1">
        <v>271</v>
      </c>
      <c r="BA69" s="11" t="s">
        <v>98</v>
      </c>
      <c r="BB69" s="11" t="s">
        <v>98</v>
      </c>
      <c r="BC69" s="11" t="s">
        <v>98</v>
      </c>
      <c r="BD69" s="11" t="s">
        <v>98</v>
      </c>
      <c r="BE69" s="11" t="s">
        <v>98</v>
      </c>
      <c r="BF69" s="11" t="s">
        <v>98</v>
      </c>
      <c r="BG69" s="11" t="s">
        <v>98</v>
      </c>
      <c r="BH69" s="11" t="s">
        <v>98</v>
      </c>
      <c r="BI69" s="11" t="s">
        <v>98</v>
      </c>
      <c r="BJ69" s="11" t="s">
        <v>98</v>
      </c>
      <c r="BK69" s="11" t="s">
        <v>98</v>
      </c>
      <c r="BL69" s="11" t="s">
        <v>98</v>
      </c>
      <c r="BM69" s="11" t="s">
        <v>98</v>
      </c>
      <c r="BN69" s="11" t="s">
        <v>98</v>
      </c>
      <c r="BO69" s="11" t="s">
        <v>98</v>
      </c>
      <c r="BP69" s="11" t="s">
        <v>98</v>
      </c>
      <c r="BQ69" s="11" t="s">
        <v>98</v>
      </c>
      <c r="BR69" s="11" t="s">
        <v>98</v>
      </c>
      <c r="BS69" s="11" t="s">
        <v>98</v>
      </c>
      <c r="BT69" s="11" t="s">
        <v>98</v>
      </c>
      <c r="BU69" s="11" t="s">
        <v>98</v>
      </c>
      <c r="BV69" s="11" t="s">
        <v>98</v>
      </c>
      <c r="BW69" s="11" t="s">
        <v>98</v>
      </c>
      <c r="BX69" s="11" t="s">
        <v>98</v>
      </c>
      <c r="BY69" s="11" t="s">
        <v>98</v>
      </c>
      <c r="BZ69" s="11" t="s">
        <v>98</v>
      </c>
      <c r="CA69" s="11" t="s">
        <v>98</v>
      </c>
      <c r="CB69" s="11" t="s">
        <v>98</v>
      </c>
      <c r="CC69" s="11" t="s">
        <v>98</v>
      </c>
      <c r="CD69" s="1" t="s">
        <v>98</v>
      </c>
      <c r="CE69" s="1" t="s">
        <v>98</v>
      </c>
      <c r="CF69" s="1" t="s">
        <v>98</v>
      </c>
      <c r="CG69" s="4">
        <f>Beams!$B$11/F69</f>
        <v>350.1557632398754</v>
      </c>
      <c r="CH69" s="4">
        <f>Beams!$B$9/AO69</f>
        <v>57.055837563451774</v>
      </c>
      <c r="CI69" s="4">
        <f>Beams!$C$9/AS69</f>
        <v>72.516129032258064</v>
      </c>
      <c r="CJ69" s="4">
        <f>Beams!$B$8/((N69-2*X69)*X69*2)</f>
        <v>924.7147287969658</v>
      </c>
      <c r="CK69" s="4">
        <f>Beams!$C$8/((J69-2*X69)*X69*2)</f>
        <v>614.43932411674336</v>
      </c>
      <c r="CM69" s="4">
        <f xml:space="preserve"> Beams!$B$12 / ( 2 * X69 * (N69 - X69) * (J69 - X69) )</f>
        <v>44.347941771235305</v>
      </c>
      <c r="CO69" s="4">
        <f t="shared" ref="CO69:CO132" si="2" xml:space="preserve"> SQRT((CG69+CH69+CI69)^2+3*(CJ69^2+CM69^2))</f>
        <v>1673.7176893231956</v>
      </c>
      <c r="CP69" s="4">
        <f t="shared" ref="CP69:CP132" si="3" xml:space="preserve"> SQRT((CG69+CH69+CI69)^2+3*(CM69^2+CK69^2))</f>
        <v>1169.8914324219834</v>
      </c>
      <c r="CQ69" s="3">
        <f>MIN(Beams!$B$21:$B$22)/MAX(CM69:CP69)-1</f>
        <v>10.949446509158566</v>
      </c>
    </row>
    <row r="70" spans="1:95" x14ac:dyDescent="0.55000000000000004">
      <c r="A70" s="1" t="s">
        <v>1014</v>
      </c>
      <c r="B70" s="1" t="s">
        <v>1182</v>
      </c>
      <c r="C70" s="1" t="s">
        <v>1183</v>
      </c>
      <c r="D70" s="1" t="s">
        <v>98</v>
      </c>
      <c r="E70" s="3">
        <v>88.73</v>
      </c>
      <c r="F70" s="2">
        <v>24.3</v>
      </c>
      <c r="G70" s="11" t="s">
        <v>98</v>
      </c>
      <c r="H70" s="11" t="s">
        <v>98</v>
      </c>
      <c r="I70" s="2">
        <v>22</v>
      </c>
      <c r="J70" s="2">
        <v>21</v>
      </c>
      <c r="K70" s="11" t="s">
        <v>98</v>
      </c>
      <c r="L70" s="11" t="s">
        <v>98</v>
      </c>
      <c r="M70" s="11" t="s">
        <v>98</v>
      </c>
      <c r="N70" s="2">
        <v>14</v>
      </c>
      <c r="O70" s="2" t="s">
        <v>1092</v>
      </c>
      <c r="P70" s="11" t="s">
        <v>98</v>
      </c>
      <c r="Q70" s="11" t="s">
        <v>98</v>
      </c>
      <c r="R70" s="11" t="s">
        <v>98</v>
      </c>
      <c r="S70" s="11" t="s">
        <v>98</v>
      </c>
      <c r="T70" s="11" t="s">
        <v>98</v>
      </c>
      <c r="U70" s="11" t="s">
        <v>98</v>
      </c>
      <c r="V70" s="11" t="s">
        <v>98</v>
      </c>
      <c r="W70" s="14">
        <v>0.375</v>
      </c>
      <c r="X70" s="14">
        <v>0.34899999999999998</v>
      </c>
      <c r="Y70" s="11" t="s">
        <v>98</v>
      </c>
      <c r="Z70" s="11" t="s">
        <v>98</v>
      </c>
      <c r="AA70" s="11" t="s">
        <v>98</v>
      </c>
      <c r="AB70" s="11" t="s">
        <v>98</v>
      </c>
      <c r="AC70" s="11" t="s">
        <v>98</v>
      </c>
      <c r="AD70" s="11" t="s">
        <v>98</v>
      </c>
      <c r="AE70" s="11" t="s">
        <v>98</v>
      </c>
      <c r="AF70" s="11" t="s">
        <v>98</v>
      </c>
      <c r="AG70" s="11" t="s">
        <v>98</v>
      </c>
      <c r="AH70" s="11" t="s">
        <v>98</v>
      </c>
      <c r="AI70" s="1">
        <v>37.1</v>
      </c>
      <c r="AJ70" s="1" t="s">
        <v>98</v>
      </c>
      <c r="AK70" s="2">
        <v>60</v>
      </c>
      <c r="AL70" s="11" t="s">
        <v>98</v>
      </c>
      <c r="AM70" s="4">
        <v>1670</v>
      </c>
      <c r="AN70" s="4">
        <v>182</v>
      </c>
      <c r="AO70" s="4">
        <v>152</v>
      </c>
      <c r="AP70" s="3">
        <v>8.2899999999999991</v>
      </c>
      <c r="AQ70" s="1">
        <v>837</v>
      </c>
      <c r="AR70" s="1">
        <v>134</v>
      </c>
      <c r="AS70" s="1">
        <v>120</v>
      </c>
      <c r="AT70" s="3">
        <v>5.87</v>
      </c>
      <c r="AU70" s="11" t="s">
        <v>98</v>
      </c>
      <c r="AV70" s="11" t="s">
        <v>98</v>
      </c>
      <c r="AW70" s="11" t="s">
        <v>98</v>
      </c>
      <c r="AX70" s="1">
        <v>1750</v>
      </c>
      <c r="AY70" s="11" t="s">
        <v>98</v>
      </c>
      <c r="AZ70" s="1">
        <v>206</v>
      </c>
      <c r="BA70" s="11" t="s">
        <v>98</v>
      </c>
      <c r="BB70" s="11" t="s">
        <v>98</v>
      </c>
      <c r="BC70" s="11" t="s">
        <v>98</v>
      </c>
      <c r="BD70" s="11" t="s">
        <v>98</v>
      </c>
      <c r="BE70" s="11" t="s">
        <v>98</v>
      </c>
      <c r="BF70" s="11" t="s">
        <v>98</v>
      </c>
      <c r="BG70" s="11" t="s">
        <v>98</v>
      </c>
      <c r="BH70" s="11" t="s">
        <v>98</v>
      </c>
      <c r="BI70" s="11" t="s">
        <v>98</v>
      </c>
      <c r="BJ70" s="11" t="s">
        <v>98</v>
      </c>
      <c r="BK70" s="11" t="s">
        <v>98</v>
      </c>
      <c r="BL70" s="11" t="s">
        <v>98</v>
      </c>
      <c r="BM70" s="11" t="s">
        <v>98</v>
      </c>
      <c r="BN70" s="11" t="s">
        <v>98</v>
      </c>
      <c r="BO70" s="11" t="s">
        <v>98</v>
      </c>
      <c r="BP70" s="11" t="s">
        <v>98</v>
      </c>
      <c r="BQ70" s="11" t="s">
        <v>98</v>
      </c>
      <c r="BR70" s="11" t="s">
        <v>98</v>
      </c>
      <c r="BS70" s="11" t="s">
        <v>98</v>
      </c>
      <c r="BT70" s="11" t="s">
        <v>98</v>
      </c>
      <c r="BU70" s="11" t="s">
        <v>98</v>
      </c>
      <c r="BV70" s="11" t="s">
        <v>98</v>
      </c>
      <c r="BW70" s="11" t="s">
        <v>98</v>
      </c>
      <c r="BX70" s="11" t="s">
        <v>98</v>
      </c>
      <c r="BY70" s="11" t="s">
        <v>98</v>
      </c>
      <c r="BZ70" s="11" t="s">
        <v>98</v>
      </c>
      <c r="CA70" s="11" t="s">
        <v>98</v>
      </c>
      <c r="CB70" s="11" t="s">
        <v>98</v>
      </c>
      <c r="CC70" s="11" t="s">
        <v>98</v>
      </c>
      <c r="CD70" s="1" t="s">
        <v>98</v>
      </c>
      <c r="CE70" s="1" t="s">
        <v>98</v>
      </c>
      <c r="CF70" s="1" t="s">
        <v>98</v>
      </c>
      <c r="CG70" s="4">
        <f>Beams!$B$11/F70</f>
        <v>462.55144032921811</v>
      </c>
      <c r="CH70" s="4">
        <f>Beams!$B$9/AO70</f>
        <v>73.94736842105263</v>
      </c>
      <c r="CI70" s="4">
        <f>Beams!$C$9/AS70</f>
        <v>93.666666666666671</v>
      </c>
      <c r="CJ70" s="4">
        <f>Beams!$B$8/((N70-2*X70)*X70*2)</f>
        <v>1210.5812556355575</v>
      </c>
      <c r="CK70" s="4">
        <f>Beams!$C$8/((J70-2*X70)*X70*2)</f>
        <v>793.18056656803196</v>
      </c>
      <c r="CM70" s="4">
        <f xml:space="preserve"> Beams!$B$12 / ( 2 * X70 * (N70 - X70) * (J70 - X70) )</f>
        <v>57.122253898600285</v>
      </c>
      <c r="CO70" s="4">
        <f t="shared" si="2"/>
        <v>2191.6702104941137</v>
      </c>
      <c r="CP70" s="4">
        <f t="shared" si="3"/>
        <v>1514.6958822226909</v>
      </c>
      <c r="CQ70" s="3">
        <f>MIN(Beams!$B$21:$B$22)/MAX(CM70:CP70)-1</f>
        <v>8.1254605297076079</v>
      </c>
    </row>
    <row r="71" spans="1:95" x14ac:dyDescent="0.55000000000000004">
      <c r="A71" s="1" t="s">
        <v>1014</v>
      </c>
      <c r="B71" s="1" t="s">
        <v>1184</v>
      </c>
      <c r="C71" s="1" t="s">
        <v>1185</v>
      </c>
      <c r="D71" s="1" t="s">
        <v>98</v>
      </c>
      <c r="E71" s="3">
        <v>74.38</v>
      </c>
      <c r="F71" s="2">
        <v>20.399999999999999</v>
      </c>
      <c r="G71" s="11" t="s">
        <v>98</v>
      </c>
      <c r="H71" s="11" t="s">
        <v>98</v>
      </c>
      <c r="I71" s="2">
        <v>22</v>
      </c>
      <c r="J71" s="2">
        <v>21.1</v>
      </c>
      <c r="K71" s="11" t="s">
        <v>98</v>
      </c>
      <c r="L71" s="11" t="s">
        <v>98</v>
      </c>
      <c r="M71" s="11" t="s">
        <v>98</v>
      </c>
      <c r="N71" s="2">
        <v>14</v>
      </c>
      <c r="O71" s="2" t="s">
        <v>1095</v>
      </c>
      <c r="P71" s="11" t="s">
        <v>98</v>
      </c>
      <c r="Q71" s="11" t="s">
        <v>98</v>
      </c>
      <c r="R71" s="11" t="s">
        <v>98</v>
      </c>
      <c r="S71" s="11" t="s">
        <v>98</v>
      </c>
      <c r="T71" s="11" t="s">
        <v>98</v>
      </c>
      <c r="U71" s="11" t="s">
        <v>98</v>
      </c>
      <c r="V71" s="11" t="s">
        <v>98</v>
      </c>
      <c r="W71" s="15">
        <v>0.3125</v>
      </c>
      <c r="X71" s="14">
        <v>0.29099999999999998</v>
      </c>
      <c r="Y71" s="11" t="s">
        <v>98</v>
      </c>
      <c r="Z71" s="11" t="s">
        <v>98</v>
      </c>
      <c r="AA71" s="11" t="s">
        <v>98</v>
      </c>
      <c r="AB71" s="11" t="s">
        <v>98</v>
      </c>
      <c r="AC71" s="11" t="s">
        <v>98</v>
      </c>
      <c r="AD71" s="11" t="s">
        <v>98</v>
      </c>
      <c r="AE71" s="11" t="s">
        <v>98</v>
      </c>
      <c r="AF71" s="11" t="s">
        <v>98</v>
      </c>
      <c r="AG71" s="11" t="s">
        <v>98</v>
      </c>
      <c r="AH71" s="11" t="s">
        <v>98</v>
      </c>
      <c r="AI71" s="1">
        <v>45.1</v>
      </c>
      <c r="AJ71" s="1" t="s">
        <v>98</v>
      </c>
      <c r="AK71" s="1">
        <v>72.599999999999994</v>
      </c>
      <c r="AL71" s="11" t="s">
        <v>98</v>
      </c>
      <c r="AM71" s="4">
        <v>1410</v>
      </c>
      <c r="AN71" s="4">
        <v>153</v>
      </c>
      <c r="AO71" s="4">
        <v>128</v>
      </c>
      <c r="AP71" s="3">
        <v>8.32</v>
      </c>
      <c r="AQ71" s="1">
        <v>708</v>
      </c>
      <c r="AR71" s="1">
        <v>112</v>
      </c>
      <c r="AS71" s="1">
        <v>101</v>
      </c>
      <c r="AT71" s="3">
        <v>5.89</v>
      </c>
      <c r="AU71" s="11" t="s">
        <v>98</v>
      </c>
      <c r="AV71" s="11" t="s">
        <v>98</v>
      </c>
      <c r="AW71" s="11" t="s">
        <v>98</v>
      </c>
      <c r="AX71" s="1">
        <v>1470</v>
      </c>
      <c r="AY71" s="11" t="s">
        <v>98</v>
      </c>
      <c r="AZ71" s="1">
        <v>173</v>
      </c>
      <c r="BA71" s="11" t="s">
        <v>98</v>
      </c>
      <c r="BB71" s="11" t="s">
        <v>98</v>
      </c>
      <c r="BC71" s="11" t="s">
        <v>98</v>
      </c>
      <c r="BD71" s="11" t="s">
        <v>98</v>
      </c>
      <c r="BE71" s="11" t="s">
        <v>98</v>
      </c>
      <c r="BF71" s="11" t="s">
        <v>98</v>
      </c>
      <c r="BG71" s="11" t="s">
        <v>98</v>
      </c>
      <c r="BH71" s="11" t="s">
        <v>98</v>
      </c>
      <c r="BI71" s="11" t="s">
        <v>98</v>
      </c>
      <c r="BJ71" s="11" t="s">
        <v>98</v>
      </c>
      <c r="BK71" s="11" t="s">
        <v>98</v>
      </c>
      <c r="BL71" s="11" t="s">
        <v>98</v>
      </c>
      <c r="BM71" s="11" t="s">
        <v>98</v>
      </c>
      <c r="BN71" s="11" t="s">
        <v>98</v>
      </c>
      <c r="BO71" s="11" t="s">
        <v>98</v>
      </c>
      <c r="BP71" s="11" t="s">
        <v>98</v>
      </c>
      <c r="BQ71" s="11" t="s">
        <v>98</v>
      </c>
      <c r="BR71" s="11" t="s">
        <v>98</v>
      </c>
      <c r="BS71" s="11" t="s">
        <v>98</v>
      </c>
      <c r="BT71" s="11" t="s">
        <v>98</v>
      </c>
      <c r="BU71" s="11" t="s">
        <v>98</v>
      </c>
      <c r="BV71" s="11" t="s">
        <v>98</v>
      </c>
      <c r="BW71" s="11" t="s">
        <v>98</v>
      </c>
      <c r="BX71" s="11" t="s">
        <v>98</v>
      </c>
      <c r="BY71" s="11" t="s">
        <v>98</v>
      </c>
      <c r="BZ71" s="11" t="s">
        <v>98</v>
      </c>
      <c r="CA71" s="11" t="s">
        <v>98</v>
      </c>
      <c r="CB71" s="11" t="s">
        <v>98</v>
      </c>
      <c r="CC71" s="11" t="s">
        <v>98</v>
      </c>
      <c r="CD71" s="1" t="s">
        <v>98</v>
      </c>
      <c r="CE71" s="1" t="s">
        <v>98</v>
      </c>
      <c r="CF71" s="1" t="s">
        <v>98</v>
      </c>
      <c r="CG71" s="4">
        <f>Beams!$B$11/F71</f>
        <v>550.98039215686276</v>
      </c>
      <c r="CH71" s="4">
        <f>Beams!$B$9/AO71</f>
        <v>87.8125</v>
      </c>
      <c r="CI71" s="4">
        <f>Beams!$C$9/AS71</f>
        <v>111.28712871287129</v>
      </c>
      <c r="CJ71" s="4">
        <f>Beams!$B$8/((N71-2*X71)*X71*2)</f>
        <v>1439.3139645723882</v>
      </c>
      <c r="CK71" s="4">
        <f>Beams!$C$8/((J71-2*X71)*X71*2)</f>
        <v>941.25717792339913</v>
      </c>
      <c r="CM71" s="4">
        <f xml:space="preserve"> Beams!$B$12 / ( 2 * X71 * (N71 - X71) * (J71 - X71) )</f>
        <v>67.699636986515287</v>
      </c>
      <c r="CO71" s="4">
        <f t="shared" si="2"/>
        <v>2606.0015015520453</v>
      </c>
      <c r="CP71" s="4">
        <f t="shared" si="3"/>
        <v>1798.4062347615522</v>
      </c>
      <c r="CQ71" s="3">
        <f>MIN(Beams!$B$21:$B$22)/MAX(CM71:CP71)-1</f>
        <v>6.6745926616268969</v>
      </c>
    </row>
    <row r="72" spans="1:95" x14ac:dyDescent="0.55000000000000004">
      <c r="A72" s="1" t="s">
        <v>1014</v>
      </c>
      <c r="B72" s="1" t="s">
        <v>1186</v>
      </c>
      <c r="C72" s="1" t="s">
        <v>1187</v>
      </c>
      <c r="D72" s="1" t="s">
        <v>98</v>
      </c>
      <c r="E72" s="3">
        <v>59.85</v>
      </c>
      <c r="F72" s="2">
        <v>16.399999999999999</v>
      </c>
      <c r="G72" s="11" t="s">
        <v>98</v>
      </c>
      <c r="H72" s="11" t="s">
        <v>98</v>
      </c>
      <c r="I72" s="2">
        <v>22</v>
      </c>
      <c r="J72" s="2">
        <v>21.3</v>
      </c>
      <c r="K72" s="11" t="s">
        <v>98</v>
      </c>
      <c r="L72" s="11" t="s">
        <v>98</v>
      </c>
      <c r="M72" s="11" t="s">
        <v>98</v>
      </c>
      <c r="N72" s="2">
        <v>14</v>
      </c>
      <c r="O72" s="2" t="s">
        <v>1098</v>
      </c>
      <c r="P72" s="11" t="s">
        <v>98</v>
      </c>
      <c r="Q72" s="11" t="s">
        <v>98</v>
      </c>
      <c r="R72" s="11" t="s">
        <v>98</v>
      </c>
      <c r="S72" s="11" t="s">
        <v>98</v>
      </c>
      <c r="T72" s="11" t="s">
        <v>98</v>
      </c>
      <c r="U72" s="11" t="s">
        <v>98</v>
      </c>
      <c r="V72" s="11" t="s">
        <v>98</v>
      </c>
      <c r="W72" s="14">
        <v>0.25</v>
      </c>
      <c r="X72" s="14">
        <v>0.23300000000000001</v>
      </c>
      <c r="Y72" s="11" t="s">
        <v>98</v>
      </c>
      <c r="Z72" s="11" t="s">
        <v>98</v>
      </c>
      <c r="AA72" s="11" t="s">
        <v>98</v>
      </c>
      <c r="AB72" s="11" t="s">
        <v>98</v>
      </c>
      <c r="AC72" s="11" t="s">
        <v>98</v>
      </c>
      <c r="AD72" s="11" t="s">
        <v>98</v>
      </c>
      <c r="AE72" s="11" t="s">
        <v>98</v>
      </c>
      <c r="AF72" s="11" t="s">
        <v>98</v>
      </c>
      <c r="AG72" s="11" t="s">
        <v>98</v>
      </c>
      <c r="AH72" s="11" t="s">
        <v>98</v>
      </c>
      <c r="AI72" s="1">
        <v>57.1</v>
      </c>
      <c r="AJ72" s="1" t="s">
        <v>98</v>
      </c>
      <c r="AK72" s="1">
        <v>91.4</v>
      </c>
      <c r="AL72" s="11" t="s">
        <v>98</v>
      </c>
      <c r="AM72" s="4">
        <v>1140</v>
      </c>
      <c r="AN72" s="4">
        <v>123</v>
      </c>
      <c r="AO72" s="4">
        <v>104</v>
      </c>
      <c r="AP72" s="3">
        <v>8.35</v>
      </c>
      <c r="AQ72" s="1">
        <v>575</v>
      </c>
      <c r="AR72" s="1">
        <v>90.9</v>
      </c>
      <c r="AS72" s="1">
        <v>82.2</v>
      </c>
      <c r="AT72" s="3">
        <v>5.92</v>
      </c>
      <c r="AU72" s="11" t="s">
        <v>98</v>
      </c>
      <c r="AV72" s="11" t="s">
        <v>98</v>
      </c>
      <c r="AW72" s="11" t="s">
        <v>98</v>
      </c>
      <c r="AX72" s="1">
        <v>1190</v>
      </c>
      <c r="AY72" s="11" t="s">
        <v>98</v>
      </c>
      <c r="AZ72" s="1">
        <v>140</v>
      </c>
      <c r="BA72" s="11" t="s">
        <v>98</v>
      </c>
      <c r="BB72" s="11" t="s">
        <v>98</v>
      </c>
      <c r="BC72" s="11" t="s">
        <v>98</v>
      </c>
      <c r="BD72" s="11" t="s">
        <v>98</v>
      </c>
      <c r="BE72" s="11" t="s">
        <v>98</v>
      </c>
      <c r="BF72" s="11" t="s">
        <v>98</v>
      </c>
      <c r="BG72" s="11" t="s">
        <v>98</v>
      </c>
      <c r="BH72" s="11" t="s">
        <v>98</v>
      </c>
      <c r="BI72" s="11" t="s">
        <v>98</v>
      </c>
      <c r="BJ72" s="11" t="s">
        <v>98</v>
      </c>
      <c r="BK72" s="11" t="s">
        <v>98</v>
      </c>
      <c r="BL72" s="11" t="s">
        <v>98</v>
      </c>
      <c r="BM72" s="11" t="s">
        <v>98</v>
      </c>
      <c r="BN72" s="11" t="s">
        <v>98</v>
      </c>
      <c r="BO72" s="11" t="s">
        <v>98</v>
      </c>
      <c r="BP72" s="11" t="s">
        <v>98</v>
      </c>
      <c r="BQ72" s="11" t="s">
        <v>98</v>
      </c>
      <c r="BR72" s="11" t="s">
        <v>98</v>
      </c>
      <c r="BS72" s="11" t="s">
        <v>98</v>
      </c>
      <c r="BT72" s="11" t="s">
        <v>98</v>
      </c>
      <c r="BU72" s="11" t="s">
        <v>98</v>
      </c>
      <c r="BV72" s="11" t="s">
        <v>98</v>
      </c>
      <c r="BW72" s="11" t="s">
        <v>98</v>
      </c>
      <c r="BX72" s="11" t="s">
        <v>98</v>
      </c>
      <c r="BY72" s="11" t="s">
        <v>98</v>
      </c>
      <c r="BZ72" s="11" t="s">
        <v>98</v>
      </c>
      <c r="CA72" s="11" t="s">
        <v>98</v>
      </c>
      <c r="CB72" s="11" t="s">
        <v>98</v>
      </c>
      <c r="CC72" s="11" t="s">
        <v>98</v>
      </c>
      <c r="CD72" s="1" t="s">
        <v>98</v>
      </c>
      <c r="CE72" s="1" t="s">
        <v>98</v>
      </c>
      <c r="CF72" s="1" t="s">
        <v>98</v>
      </c>
      <c r="CG72" s="4">
        <f>Beams!$B$11/F72</f>
        <v>685.36585365853659</v>
      </c>
      <c r="CH72" s="4">
        <f>Beams!$B$9/AO72</f>
        <v>108.07692307692308</v>
      </c>
      <c r="CI72" s="4">
        <f>Beams!$C$9/AS72</f>
        <v>136.7396593673966</v>
      </c>
      <c r="CJ72" s="4">
        <f>Beams!$B$8/((N72-2*X72)*X72*2)</f>
        <v>1782.1909024545396</v>
      </c>
      <c r="CK72" s="4">
        <f>Beams!$C$8/((J72-2*X72)*X72*2)</f>
        <v>1157.7311929451735</v>
      </c>
      <c r="CM72" s="4">
        <f xml:space="preserve"> Beams!$B$12 / ( 2 * X72 * (N72 - X72) * (J72 - X72) )</f>
        <v>83.164577758772381</v>
      </c>
      <c r="CO72" s="4">
        <f t="shared" si="2"/>
        <v>3227.1661940146196</v>
      </c>
      <c r="CP72" s="4">
        <f t="shared" si="3"/>
        <v>2215.1778598501728</v>
      </c>
      <c r="CQ72" s="3">
        <f>MIN(Beams!$B$21:$B$22)/MAX(CM72:CP72)-1</f>
        <v>5.1973876762509859</v>
      </c>
    </row>
    <row r="73" spans="1:95" x14ac:dyDescent="0.55000000000000004">
      <c r="A73" s="1" t="s">
        <v>1014</v>
      </c>
      <c r="B73" s="1" t="s">
        <v>1188</v>
      </c>
      <c r="C73" s="1" t="s">
        <v>1189</v>
      </c>
      <c r="D73" s="1" t="s">
        <v>98</v>
      </c>
      <c r="E73" s="3">
        <v>127.37</v>
      </c>
      <c r="F73" s="2">
        <v>35</v>
      </c>
      <c r="G73" s="11" t="s">
        <v>98</v>
      </c>
      <c r="H73" s="11" t="s">
        <v>98</v>
      </c>
      <c r="I73" s="2">
        <v>22</v>
      </c>
      <c r="J73" s="2">
        <v>20.3</v>
      </c>
      <c r="K73" s="11" t="s">
        <v>98</v>
      </c>
      <c r="L73" s="11" t="s">
        <v>98</v>
      </c>
      <c r="M73" s="11" t="s">
        <v>98</v>
      </c>
      <c r="N73" s="2">
        <v>10</v>
      </c>
      <c r="O73" s="2" t="s">
        <v>1025</v>
      </c>
      <c r="P73" s="11" t="s">
        <v>98</v>
      </c>
      <c r="Q73" s="11" t="s">
        <v>98</v>
      </c>
      <c r="R73" s="11" t="s">
        <v>98</v>
      </c>
      <c r="S73" s="11" t="s">
        <v>98</v>
      </c>
      <c r="T73" s="11" t="s">
        <v>98</v>
      </c>
      <c r="U73" s="11" t="s">
        <v>98</v>
      </c>
      <c r="V73" s="11" t="s">
        <v>98</v>
      </c>
      <c r="W73" s="14">
        <v>0.625</v>
      </c>
      <c r="X73" s="14">
        <v>0.58099999999999996</v>
      </c>
      <c r="Y73" s="11" t="s">
        <v>98</v>
      </c>
      <c r="Z73" s="11" t="s">
        <v>98</v>
      </c>
      <c r="AA73" s="11" t="s">
        <v>98</v>
      </c>
      <c r="AB73" s="11" t="s">
        <v>98</v>
      </c>
      <c r="AC73" s="11" t="s">
        <v>98</v>
      </c>
      <c r="AD73" s="11" t="s">
        <v>98</v>
      </c>
      <c r="AE73" s="11" t="s">
        <v>98</v>
      </c>
      <c r="AF73" s="11" t="s">
        <v>98</v>
      </c>
      <c r="AG73" s="11" t="s">
        <v>98</v>
      </c>
      <c r="AH73" s="11" t="s">
        <v>98</v>
      </c>
      <c r="AI73" s="1">
        <v>14.2</v>
      </c>
      <c r="AJ73" s="1" t="s">
        <v>98</v>
      </c>
      <c r="AK73" s="1">
        <v>34.9</v>
      </c>
      <c r="AL73" s="11" t="s">
        <v>98</v>
      </c>
      <c r="AM73" s="4">
        <v>2110</v>
      </c>
      <c r="AN73" s="4">
        <v>241</v>
      </c>
      <c r="AO73" s="4">
        <v>191</v>
      </c>
      <c r="AP73" s="3">
        <v>7.76</v>
      </c>
      <c r="AQ73" s="1">
        <v>614</v>
      </c>
      <c r="AR73" s="1">
        <v>139</v>
      </c>
      <c r="AS73" s="1">
        <v>123</v>
      </c>
      <c r="AT73" s="3">
        <v>4.1900000000000004</v>
      </c>
      <c r="AU73" s="11" t="s">
        <v>98</v>
      </c>
      <c r="AV73" s="11" t="s">
        <v>98</v>
      </c>
      <c r="AW73" s="11" t="s">
        <v>98</v>
      </c>
      <c r="AX73" s="1">
        <v>1560</v>
      </c>
      <c r="AY73" s="11" t="s">
        <v>98</v>
      </c>
      <c r="AZ73" s="1">
        <v>234</v>
      </c>
      <c r="BA73" s="11" t="s">
        <v>98</v>
      </c>
      <c r="BB73" s="11" t="s">
        <v>98</v>
      </c>
      <c r="BC73" s="11" t="s">
        <v>98</v>
      </c>
      <c r="BD73" s="11" t="s">
        <v>98</v>
      </c>
      <c r="BE73" s="11" t="s">
        <v>98</v>
      </c>
      <c r="BF73" s="11" t="s">
        <v>98</v>
      </c>
      <c r="BG73" s="11" t="s">
        <v>98</v>
      </c>
      <c r="BH73" s="11" t="s">
        <v>98</v>
      </c>
      <c r="BI73" s="11" t="s">
        <v>98</v>
      </c>
      <c r="BJ73" s="11" t="s">
        <v>98</v>
      </c>
      <c r="BK73" s="11" t="s">
        <v>98</v>
      </c>
      <c r="BL73" s="11" t="s">
        <v>98</v>
      </c>
      <c r="BM73" s="11" t="s">
        <v>98</v>
      </c>
      <c r="BN73" s="11" t="s">
        <v>98</v>
      </c>
      <c r="BO73" s="11" t="s">
        <v>98</v>
      </c>
      <c r="BP73" s="11" t="s">
        <v>98</v>
      </c>
      <c r="BQ73" s="11" t="s">
        <v>98</v>
      </c>
      <c r="BR73" s="11" t="s">
        <v>98</v>
      </c>
      <c r="BS73" s="11" t="s">
        <v>98</v>
      </c>
      <c r="BT73" s="11" t="s">
        <v>98</v>
      </c>
      <c r="BU73" s="11" t="s">
        <v>98</v>
      </c>
      <c r="BV73" s="11" t="s">
        <v>98</v>
      </c>
      <c r="BW73" s="11" t="s">
        <v>98</v>
      </c>
      <c r="BX73" s="11" t="s">
        <v>98</v>
      </c>
      <c r="BY73" s="11" t="s">
        <v>98</v>
      </c>
      <c r="BZ73" s="11" t="s">
        <v>98</v>
      </c>
      <c r="CA73" s="11" t="s">
        <v>98</v>
      </c>
      <c r="CB73" s="11" t="s">
        <v>98</v>
      </c>
      <c r="CC73" s="11" t="s">
        <v>98</v>
      </c>
      <c r="CD73" s="1" t="s">
        <v>98</v>
      </c>
      <c r="CE73" s="1" t="s">
        <v>98</v>
      </c>
      <c r="CF73" s="1" t="s">
        <v>98</v>
      </c>
      <c r="CG73" s="4">
        <f>Beams!$B$11/F73</f>
        <v>321.14285714285717</v>
      </c>
      <c r="CH73" s="4">
        <f>Beams!$B$9/AO73</f>
        <v>58.848167539267017</v>
      </c>
      <c r="CI73" s="4">
        <f>Beams!$C$9/AS73</f>
        <v>91.382113821138205</v>
      </c>
      <c r="CJ73" s="4">
        <f>Beams!$B$8/((N73-2*X73)*X73*2)</f>
        <v>1094.4758570700219</v>
      </c>
      <c r="CK73" s="4">
        <f>Beams!$C$8/((J73-2*X73)*X73*2)</f>
        <v>505.43304550030587</v>
      </c>
      <c r="CM73" s="4">
        <f xml:space="preserve"> Beams!$B$12 / ( 2 * X73 * (N73 - X73) * (J73 - X73) )</f>
        <v>52.079942885323348</v>
      </c>
      <c r="CO73" s="4">
        <f t="shared" si="2"/>
        <v>1955.4952830888415</v>
      </c>
      <c r="CP73" s="4">
        <f t="shared" si="3"/>
        <v>998.35729451252791</v>
      </c>
      <c r="CQ73" s="3">
        <f>MIN(Beams!$B$21:$B$22)/MAX(CM73:CP73)-1</f>
        <v>9.2275879532721774</v>
      </c>
    </row>
    <row r="74" spans="1:95" x14ac:dyDescent="0.55000000000000004">
      <c r="A74" s="1" t="s">
        <v>1014</v>
      </c>
      <c r="B74" s="1" t="s">
        <v>1190</v>
      </c>
      <c r="C74" s="1" t="s">
        <v>1191</v>
      </c>
      <c r="D74" s="1" t="s">
        <v>98</v>
      </c>
      <c r="E74" s="3">
        <v>103.3</v>
      </c>
      <c r="F74" s="2">
        <v>28.3</v>
      </c>
      <c r="G74" s="11" t="s">
        <v>98</v>
      </c>
      <c r="H74" s="11" t="s">
        <v>98</v>
      </c>
      <c r="I74" s="2">
        <v>22</v>
      </c>
      <c r="J74" s="2">
        <v>20.6</v>
      </c>
      <c r="K74" s="11" t="s">
        <v>98</v>
      </c>
      <c r="L74" s="11" t="s">
        <v>98</v>
      </c>
      <c r="M74" s="11" t="s">
        <v>98</v>
      </c>
      <c r="N74" s="2">
        <v>10</v>
      </c>
      <c r="O74" s="2" t="s">
        <v>1035</v>
      </c>
      <c r="P74" s="11" t="s">
        <v>98</v>
      </c>
      <c r="Q74" s="11" t="s">
        <v>98</v>
      </c>
      <c r="R74" s="11" t="s">
        <v>98</v>
      </c>
      <c r="S74" s="11" t="s">
        <v>98</v>
      </c>
      <c r="T74" s="11" t="s">
        <v>98</v>
      </c>
      <c r="U74" s="11" t="s">
        <v>98</v>
      </c>
      <c r="V74" s="11" t="s">
        <v>98</v>
      </c>
      <c r="W74" s="14">
        <v>0.5</v>
      </c>
      <c r="X74" s="14">
        <v>0.46500000000000002</v>
      </c>
      <c r="Y74" s="11" t="s">
        <v>98</v>
      </c>
      <c r="Z74" s="11" t="s">
        <v>98</v>
      </c>
      <c r="AA74" s="11" t="s">
        <v>98</v>
      </c>
      <c r="AB74" s="11" t="s">
        <v>98</v>
      </c>
      <c r="AC74" s="11" t="s">
        <v>98</v>
      </c>
      <c r="AD74" s="11" t="s">
        <v>98</v>
      </c>
      <c r="AE74" s="11" t="s">
        <v>98</v>
      </c>
      <c r="AF74" s="11" t="s">
        <v>98</v>
      </c>
      <c r="AG74" s="11" t="s">
        <v>98</v>
      </c>
      <c r="AH74" s="11" t="s">
        <v>98</v>
      </c>
      <c r="AI74" s="1">
        <v>18.5</v>
      </c>
      <c r="AJ74" s="1" t="s">
        <v>98</v>
      </c>
      <c r="AK74" s="1">
        <v>44.3</v>
      </c>
      <c r="AL74" s="11" t="s">
        <v>98</v>
      </c>
      <c r="AM74" s="4">
        <v>1740</v>
      </c>
      <c r="AN74" s="4">
        <v>197</v>
      </c>
      <c r="AO74" s="4">
        <v>158</v>
      </c>
      <c r="AP74" s="3">
        <v>7.83</v>
      </c>
      <c r="AQ74" s="1">
        <v>510</v>
      </c>
      <c r="AR74" s="1">
        <v>114</v>
      </c>
      <c r="AS74" s="1">
        <v>102</v>
      </c>
      <c r="AT74" s="3">
        <v>4.24</v>
      </c>
      <c r="AU74" s="11" t="s">
        <v>98</v>
      </c>
      <c r="AV74" s="11" t="s">
        <v>98</v>
      </c>
      <c r="AW74" s="11" t="s">
        <v>98</v>
      </c>
      <c r="AX74" s="1">
        <v>1280</v>
      </c>
      <c r="AY74" s="11" t="s">
        <v>98</v>
      </c>
      <c r="AZ74" s="1">
        <v>191</v>
      </c>
      <c r="BA74" s="11" t="s">
        <v>98</v>
      </c>
      <c r="BB74" s="11" t="s">
        <v>98</v>
      </c>
      <c r="BC74" s="11" t="s">
        <v>98</v>
      </c>
      <c r="BD74" s="11" t="s">
        <v>98</v>
      </c>
      <c r="BE74" s="11" t="s">
        <v>98</v>
      </c>
      <c r="BF74" s="11" t="s">
        <v>98</v>
      </c>
      <c r="BG74" s="11" t="s">
        <v>98</v>
      </c>
      <c r="BH74" s="11" t="s">
        <v>98</v>
      </c>
      <c r="BI74" s="11" t="s">
        <v>98</v>
      </c>
      <c r="BJ74" s="11" t="s">
        <v>98</v>
      </c>
      <c r="BK74" s="11" t="s">
        <v>98</v>
      </c>
      <c r="BL74" s="11" t="s">
        <v>98</v>
      </c>
      <c r="BM74" s="11" t="s">
        <v>98</v>
      </c>
      <c r="BN74" s="11" t="s">
        <v>98</v>
      </c>
      <c r="BO74" s="11" t="s">
        <v>98</v>
      </c>
      <c r="BP74" s="11" t="s">
        <v>98</v>
      </c>
      <c r="BQ74" s="11" t="s">
        <v>98</v>
      </c>
      <c r="BR74" s="11" t="s">
        <v>98</v>
      </c>
      <c r="BS74" s="11" t="s">
        <v>98</v>
      </c>
      <c r="BT74" s="11" t="s">
        <v>98</v>
      </c>
      <c r="BU74" s="11" t="s">
        <v>98</v>
      </c>
      <c r="BV74" s="11" t="s">
        <v>98</v>
      </c>
      <c r="BW74" s="11" t="s">
        <v>98</v>
      </c>
      <c r="BX74" s="11" t="s">
        <v>98</v>
      </c>
      <c r="BY74" s="11" t="s">
        <v>98</v>
      </c>
      <c r="BZ74" s="11" t="s">
        <v>98</v>
      </c>
      <c r="CA74" s="11" t="s">
        <v>98</v>
      </c>
      <c r="CB74" s="11" t="s">
        <v>98</v>
      </c>
      <c r="CC74" s="11" t="s">
        <v>98</v>
      </c>
      <c r="CD74" s="1" t="s">
        <v>98</v>
      </c>
      <c r="CE74" s="1" t="s">
        <v>98</v>
      </c>
      <c r="CF74" s="1" t="s">
        <v>98</v>
      </c>
      <c r="CG74" s="4">
        <f>Beams!$B$11/F74</f>
        <v>397.17314487632507</v>
      </c>
      <c r="CH74" s="4">
        <f>Beams!$B$9/AO74</f>
        <v>71.139240506329116</v>
      </c>
      <c r="CI74" s="4">
        <f>Beams!$C$9/AS74</f>
        <v>110.19607843137256</v>
      </c>
      <c r="CJ74" s="4">
        <f>Beams!$B$8/((N74-2*X74)*X74*2)</f>
        <v>1332.5271781010301</v>
      </c>
      <c r="CK74" s="4">
        <f>Beams!$C$8/((J74-2*X74)*X74*2)</f>
        <v>614.43932411674336</v>
      </c>
      <c r="CM74" s="4">
        <f xml:space="preserve"> Beams!$B$12 / ( 2 * X74 * (N74 - X74) * (J74 - X74) )</f>
        <v>62.952217291417909</v>
      </c>
      <c r="CO74" s="4">
        <f t="shared" si="2"/>
        <v>2381.899878001564</v>
      </c>
      <c r="CP74" s="4">
        <f t="shared" si="3"/>
        <v>1216.2105232044755</v>
      </c>
      <c r="CQ74" s="3">
        <f>MIN(Beams!$B$21:$B$22)/MAX(CM74:CP74)-1</f>
        <v>7.3966585601323356</v>
      </c>
    </row>
    <row r="75" spans="1:95" x14ac:dyDescent="0.55000000000000004">
      <c r="A75" s="1" t="s">
        <v>1014</v>
      </c>
      <c r="B75" s="1" t="s">
        <v>1192</v>
      </c>
      <c r="C75" s="1" t="s">
        <v>1193</v>
      </c>
      <c r="D75" s="1" t="s">
        <v>98</v>
      </c>
      <c r="E75" s="3">
        <v>78.52</v>
      </c>
      <c r="F75" s="2">
        <v>21.5</v>
      </c>
      <c r="G75" s="11" t="s">
        <v>98</v>
      </c>
      <c r="H75" s="11" t="s">
        <v>98</v>
      </c>
      <c r="I75" s="2">
        <v>22</v>
      </c>
      <c r="J75" s="2">
        <v>21</v>
      </c>
      <c r="K75" s="11" t="s">
        <v>98</v>
      </c>
      <c r="L75" s="11" t="s">
        <v>98</v>
      </c>
      <c r="M75" s="11" t="s">
        <v>98</v>
      </c>
      <c r="N75" s="2">
        <v>10</v>
      </c>
      <c r="O75" s="2" t="s">
        <v>1194</v>
      </c>
      <c r="P75" s="11" t="s">
        <v>98</v>
      </c>
      <c r="Q75" s="11" t="s">
        <v>98</v>
      </c>
      <c r="R75" s="11" t="s">
        <v>98</v>
      </c>
      <c r="S75" s="11" t="s">
        <v>98</v>
      </c>
      <c r="T75" s="11" t="s">
        <v>98</v>
      </c>
      <c r="U75" s="11" t="s">
        <v>98</v>
      </c>
      <c r="V75" s="11" t="s">
        <v>98</v>
      </c>
      <c r="W75" s="14">
        <v>0.375</v>
      </c>
      <c r="X75" s="14">
        <v>0.34899999999999998</v>
      </c>
      <c r="Y75" s="11" t="s">
        <v>98</v>
      </c>
      <c r="Z75" s="11" t="s">
        <v>98</v>
      </c>
      <c r="AA75" s="11" t="s">
        <v>98</v>
      </c>
      <c r="AB75" s="11" t="s">
        <v>98</v>
      </c>
      <c r="AC75" s="11" t="s">
        <v>98</v>
      </c>
      <c r="AD75" s="11" t="s">
        <v>98</v>
      </c>
      <c r="AE75" s="11" t="s">
        <v>98</v>
      </c>
      <c r="AF75" s="11" t="s">
        <v>98</v>
      </c>
      <c r="AG75" s="11" t="s">
        <v>98</v>
      </c>
      <c r="AH75" s="11" t="s">
        <v>98</v>
      </c>
      <c r="AI75" s="1">
        <v>25.7</v>
      </c>
      <c r="AJ75" s="1" t="s">
        <v>98</v>
      </c>
      <c r="AK75" s="2">
        <v>60</v>
      </c>
      <c r="AL75" s="11" t="s">
        <v>98</v>
      </c>
      <c r="AM75" s="4">
        <v>1340</v>
      </c>
      <c r="AN75" s="4">
        <v>151</v>
      </c>
      <c r="AO75" s="4">
        <v>122</v>
      </c>
      <c r="AP75" s="3">
        <v>7.9</v>
      </c>
      <c r="AQ75" s="1">
        <v>397</v>
      </c>
      <c r="AR75" s="1">
        <v>87.7</v>
      </c>
      <c r="AS75" s="1">
        <v>79.400000000000006</v>
      </c>
      <c r="AT75" s="3">
        <v>4.29</v>
      </c>
      <c r="AU75" s="11" t="s">
        <v>98</v>
      </c>
      <c r="AV75" s="11" t="s">
        <v>98</v>
      </c>
      <c r="AW75" s="11" t="s">
        <v>98</v>
      </c>
      <c r="AX75" s="1">
        <v>986</v>
      </c>
      <c r="AY75" s="11" t="s">
        <v>98</v>
      </c>
      <c r="AZ75" s="1">
        <v>146</v>
      </c>
      <c r="BA75" s="11" t="s">
        <v>98</v>
      </c>
      <c r="BB75" s="11" t="s">
        <v>98</v>
      </c>
      <c r="BC75" s="11" t="s">
        <v>98</v>
      </c>
      <c r="BD75" s="11" t="s">
        <v>98</v>
      </c>
      <c r="BE75" s="11" t="s">
        <v>98</v>
      </c>
      <c r="BF75" s="11" t="s">
        <v>98</v>
      </c>
      <c r="BG75" s="11" t="s">
        <v>98</v>
      </c>
      <c r="BH75" s="11" t="s">
        <v>98</v>
      </c>
      <c r="BI75" s="11" t="s">
        <v>98</v>
      </c>
      <c r="BJ75" s="11" t="s">
        <v>98</v>
      </c>
      <c r="BK75" s="11" t="s">
        <v>98</v>
      </c>
      <c r="BL75" s="11" t="s">
        <v>98</v>
      </c>
      <c r="BM75" s="11" t="s">
        <v>98</v>
      </c>
      <c r="BN75" s="11" t="s">
        <v>98</v>
      </c>
      <c r="BO75" s="11" t="s">
        <v>98</v>
      </c>
      <c r="BP75" s="11" t="s">
        <v>98</v>
      </c>
      <c r="BQ75" s="11" t="s">
        <v>98</v>
      </c>
      <c r="BR75" s="11" t="s">
        <v>98</v>
      </c>
      <c r="BS75" s="11" t="s">
        <v>98</v>
      </c>
      <c r="BT75" s="11" t="s">
        <v>98</v>
      </c>
      <c r="BU75" s="11" t="s">
        <v>98</v>
      </c>
      <c r="BV75" s="11" t="s">
        <v>98</v>
      </c>
      <c r="BW75" s="11" t="s">
        <v>98</v>
      </c>
      <c r="BX75" s="11" t="s">
        <v>98</v>
      </c>
      <c r="BY75" s="11" t="s">
        <v>98</v>
      </c>
      <c r="BZ75" s="11" t="s">
        <v>98</v>
      </c>
      <c r="CA75" s="11" t="s">
        <v>98</v>
      </c>
      <c r="CB75" s="11" t="s">
        <v>98</v>
      </c>
      <c r="CC75" s="11" t="s">
        <v>98</v>
      </c>
      <c r="CD75" s="1" t="s">
        <v>98</v>
      </c>
      <c r="CE75" s="1" t="s">
        <v>98</v>
      </c>
      <c r="CF75" s="1" t="s">
        <v>98</v>
      </c>
      <c r="CG75" s="4">
        <f>Beams!$B$11/F75</f>
        <v>522.79069767441865</v>
      </c>
      <c r="CH75" s="4">
        <f>Beams!$B$9/AO75</f>
        <v>92.131147540983605</v>
      </c>
      <c r="CI75" s="4">
        <f>Beams!$C$9/AS75</f>
        <v>141.5617128463476</v>
      </c>
      <c r="CJ75" s="4">
        <f>Beams!$B$8/((N75-2*X75)*X75*2)</f>
        <v>1731.1494154444404</v>
      </c>
      <c r="CK75" s="4">
        <f>Beams!$C$8/((J75-2*X75)*X75*2)</f>
        <v>793.18056656803196</v>
      </c>
      <c r="CM75" s="4">
        <f xml:space="preserve"> Beams!$B$12 / ( 2 * X75 * (N75 - X75) * (J75 - X75) )</f>
        <v>80.79741870995673</v>
      </c>
      <c r="CO75" s="4">
        <f t="shared" si="2"/>
        <v>3095.5592286385386</v>
      </c>
      <c r="CP75" s="4">
        <f t="shared" si="3"/>
        <v>1574.5660595135073</v>
      </c>
      <c r="CQ75" s="3">
        <f>MIN(Beams!$B$21:$B$22)/MAX(CM75:CP75)-1</f>
        <v>5.460868141358814</v>
      </c>
    </row>
    <row r="76" spans="1:95" x14ac:dyDescent="0.55000000000000004">
      <c r="A76" s="1" t="s">
        <v>1014</v>
      </c>
      <c r="B76" s="1" t="s">
        <v>1195</v>
      </c>
      <c r="C76" s="1" t="s">
        <v>1196</v>
      </c>
      <c r="D76" s="1" t="s">
        <v>98</v>
      </c>
      <c r="E76" s="3">
        <v>65.87</v>
      </c>
      <c r="F76" s="2">
        <v>18.100000000000001</v>
      </c>
      <c r="G76" s="11" t="s">
        <v>98</v>
      </c>
      <c r="H76" s="11" t="s">
        <v>98</v>
      </c>
      <c r="I76" s="2">
        <v>22</v>
      </c>
      <c r="J76" s="2">
        <v>21.1</v>
      </c>
      <c r="K76" s="11" t="s">
        <v>98</v>
      </c>
      <c r="L76" s="11" t="s">
        <v>98</v>
      </c>
      <c r="M76" s="11" t="s">
        <v>98</v>
      </c>
      <c r="N76" s="2">
        <v>10</v>
      </c>
      <c r="O76" s="2" t="s">
        <v>1197</v>
      </c>
      <c r="P76" s="11" t="s">
        <v>98</v>
      </c>
      <c r="Q76" s="11" t="s">
        <v>98</v>
      </c>
      <c r="R76" s="11" t="s">
        <v>98</v>
      </c>
      <c r="S76" s="11" t="s">
        <v>98</v>
      </c>
      <c r="T76" s="11" t="s">
        <v>98</v>
      </c>
      <c r="U76" s="11" t="s">
        <v>98</v>
      </c>
      <c r="V76" s="11" t="s">
        <v>98</v>
      </c>
      <c r="W76" s="15">
        <v>0.3125</v>
      </c>
      <c r="X76" s="14">
        <v>0.29099999999999998</v>
      </c>
      <c r="Y76" s="11" t="s">
        <v>98</v>
      </c>
      <c r="Z76" s="11" t="s">
        <v>98</v>
      </c>
      <c r="AA76" s="11" t="s">
        <v>98</v>
      </c>
      <c r="AB76" s="11" t="s">
        <v>98</v>
      </c>
      <c r="AC76" s="11" t="s">
        <v>98</v>
      </c>
      <c r="AD76" s="11" t="s">
        <v>98</v>
      </c>
      <c r="AE76" s="11" t="s">
        <v>98</v>
      </c>
      <c r="AF76" s="11" t="s">
        <v>98</v>
      </c>
      <c r="AG76" s="11" t="s">
        <v>98</v>
      </c>
      <c r="AH76" s="11" t="s">
        <v>98</v>
      </c>
      <c r="AI76" s="1">
        <v>31.4</v>
      </c>
      <c r="AJ76" s="1" t="s">
        <v>98</v>
      </c>
      <c r="AK76" s="1">
        <v>72.599999999999994</v>
      </c>
      <c r="AL76" s="11" t="s">
        <v>98</v>
      </c>
      <c r="AM76" s="4">
        <v>1140</v>
      </c>
      <c r="AN76" s="4">
        <v>128</v>
      </c>
      <c r="AO76" s="4">
        <v>103</v>
      </c>
      <c r="AP76" s="3">
        <v>7.93</v>
      </c>
      <c r="AQ76" s="1">
        <v>337</v>
      </c>
      <c r="AR76" s="2">
        <v>74</v>
      </c>
      <c r="AS76" s="1">
        <v>67.400000000000006</v>
      </c>
      <c r="AT76" s="3">
        <v>4.32</v>
      </c>
      <c r="AU76" s="11" t="s">
        <v>98</v>
      </c>
      <c r="AV76" s="11" t="s">
        <v>98</v>
      </c>
      <c r="AW76" s="11" t="s">
        <v>98</v>
      </c>
      <c r="AX76" s="1">
        <v>832</v>
      </c>
      <c r="AY76" s="11" t="s">
        <v>98</v>
      </c>
      <c r="AZ76" s="1">
        <v>123</v>
      </c>
      <c r="BA76" s="11" t="s">
        <v>98</v>
      </c>
      <c r="BB76" s="11" t="s">
        <v>98</v>
      </c>
      <c r="BC76" s="11" t="s">
        <v>98</v>
      </c>
      <c r="BD76" s="11" t="s">
        <v>98</v>
      </c>
      <c r="BE76" s="11" t="s">
        <v>98</v>
      </c>
      <c r="BF76" s="11" t="s">
        <v>98</v>
      </c>
      <c r="BG76" s="11" t="s">
        <v>98</v>
      </c>
      <c r="BH76" s="11" t="s">
        <v>98</v>
      </c>
      <c r="BI76" s="11" t="s">
        <v>98</v>
      </c>
      <c r="BJ76" s="11" t="s">
        <v>98</v>
      </c>
      <c r="BK76" s="11" t="s">
        <v>98</v>
      </c>
      <c r="BL76" s="11" t="s">
        <v>98</v>
      </c>
      <c r="BM76" s="11" t="s">
        <v>98</v>
      </c>
      <c r="BN76" s="11" t="s">
        <v>98</v>
      </c>
      <c r="BO76" s="11" t="s">
        <v>98</v>
      </c>
      <c r="BP76" s="11" t="s">
        <v>98</v>
      </c>
      <c r="BQ76" s="11" t="s">
        <v>98</v>
      </c>
      <c r="BR76" s="11" t="s">
        <v>98</v>
      </c>
      <c r="BS76" s="11" t="s">
        <v>98</v>
      </c>
      <c r="BT76" s="11" t="s">
        <v>98</v>
      </c>
      <c r="BU76" s="11" t="s">
        <v>98</v>
      </c>
      <c r="BV76" s="11" t="s">
        <v>98</v>
      </c>
      <c r="BW76" s="11" t="s">
        <v>98</v>
      </c>
      <c r="BX76" s="11" t="s">
        <v>98</v>
      </c>
      <c r="BY76" s="11" t="s">
        <v>98</v>
      </c>
      <c r="BZ76" s="11" t="s">
        <v>98</v>
      </c>
      <c r="CA76" s="11" t="s">
        <v>98</v>
      </c>
      <c r="CB76" s="11" t="s">
        <v>98</v>
      </c>
      <c r="CC76" s="11" t="s">
        <v>98</v>
      </c>
      <c r="CD76" s="1" t="s">
        <v>98</v>
      </c>
      <c r="CE76" s="1" t="s">
        <v>98</v>
      </c>
      <c r="CF76" s="1" t="s">
        <v>98</v>
      </c>
      <c r="CG76" s="4">
        <f>Beams!$B$11/F76</f>
        <v>620.99447513812152</v>
      </c>
      <c r="CH76" s="4">
        <f>Beams!$B$9/AO76</f>
        <v>109.12621359223301</v>
      </c>
      <c r="CI76" s="4">
        <f>Beams!$C$9/AS76</f>
        <v>166.76557863501483</v>
      </c>
      <c r="CJ76" s="4">
        <f>Beams!$B$8/((N76-2*X76)*X76*2)</f>
        <v>2050.6174109824065</v>
      </c>
      <c r="CK76" s="4">
        <f>Beams!$C$8/((J76-2*X76)*X76*2)</f>
        <v>941.25717792339913</v>
      </c>
      <c r="CM76" s="4">
        <f xml:space="preserve"> Beams!$B$12 / ( 2 * X76 * (N76 - X76) * (J76 - X76) )</f>
        <v>95.591134354530638</v>
      </c>
      <c r="CO76" s="4">
        <f t="shared" si="2"/>
        <v>3667.0033092653061</v>
      </c>
      <c r="CP76" s="4">
        <f t="shared" si="3"/>
        <v>1868.0774064441514</v>
      </c>
      <c r="CQ76" s="3">
        <f>MIN(Beams!$B$21:$B$22)/MAX(CM76:CP76)-1</f>
        <v>4.4540447098770288</v>
      </c>
    </row>
    <row r="77" spans="1:95" x14ac:dyDescent="0.55000000000000004">
      <c r="A77" s="1" t="s">
        <v>1014</v>
      </c>
      <c r="B77" s="1" t="s">
        <v>1198</v>
      </c>
      <c r="C77" s="1" t="s">
        <v>1199</v>
      </c>
      <c r="D77" s="1" t="s">
        <v>98</v>
      </c>
      <c r="E77" s="3">
        <v>53.050000000000004</v>
      </c>
      <c r="F77" s="2">
        <v>14.6</v>
      </c>
      <c r="G77" s="11" t="s">
        <v>98</v>
      </c>
      <c r="H77" s="11" t="s">
        <v>98</v>
      </c>
      <c r="I77" s="2">
        <v>22</v>
      </c>
      <c r="J77" s="2">
        <v>21.3</v>
      </c>
      <c r="K77" s="11" t="s">
        <v>98</v>
      </c>
      <c r="L77" s="11" t="s">
        <v>98</v>
      </c>
      <c r="M77" s="11" t="s">
        <v>98</v>
      </c>
      <c r="N77" s="2">
        <v>10</v>
      </c>
      <c r="O77" s="2" t="s">
        <v>1200</v>
      </c>
      <c r="P77" s="11" t="s">
        <v>98</v>
      </c>
      <c r="Q77" s="11" t="s">
        <v>98</v>
      </c>
      <c r="R77" s="11" t="s">
        <v>98</v>
      </c>
      <c r="S77" s="11" t="s">
        <v>98</v>
      </c>
      <c r="T77" s="11" t="s">
        <v>98</v>
      </c>
      <c r="U77" s="11" t="s">
        <v>98</v>
      </c>
      <c r="V77" s="11" t="s">
        <v>98</v>
      </c>
      <c r="W77" s="14">
        <v>0.25</v>
      </c>
      <c r="X77" s="14">
        <v>0.23300000000000001</v>
      </c>
      <c r="Y77" s="11" t="s">
        <v>98</v>
      </c>
      <c r="Z77" s="11" t="s">
        <v>98</v>
      </c>
      <c r="AA77" s="11" t="s">
        <v>98</v>
      </c>
      <c r="AB77" s="11" t="s">
        <v>98</v>
      </c>
      <c r="AC77" s="11" t="s">
        <v>98</v>
      </c>
      <c r="AD77" s="11" t="s">
        <v>98</v>
      </c>
      <c r="AE77" s="11" t="s">
        <v>98</v>
      </c>
      <c r="AF77" s="11" t="s">
        <v>98</v>
      </c>
      <c r="AG77" s="11" t="s">
        <v>98</v>
      </c>
      <c r="AH77" s="11" t="s">
        <v>98</v>
      </c>
      <c r="AI77" s="1">
        <v>39.9</v>
      </c>
      <c r="AJ77" s="1" t="s">
        <v>98</v>
      </c>
      <c r="AK77" s="1">
        <v>91.4</v>
      </c>
      <c r="AL77" s="11" t="s">
        <v>98</v>
      </c>
      <c r="AM77" s="4">
        <v>923</v>
      </c>
      <c r="AN77" s="4">
        <v>103</v>
      </c>
      <c r="AO77" s="2">
        <v>83.9</v>
      </c>
      <c r="AP77" s="3">
        <v>7.96</v>
      </c>
      <c r="AQ77" s="1">
        <v>275</v>
      </c>
      <c r="AR77" s="2">
        <v>60</v>
      </c>
      <c r="AS77" s="1">
        <v>55</v>
      </c>
      <c r="AT77" s="3">
        <v>4.34</v>
      </c>
      <c r="AU77" s="11" t="s">
        <v>98</v>
      </c>
      <c r="AV77" s="11" t="s">
        <v>98</v>
      </c>
      <c r="AW77" s="11" t="s">
        <v>98</v>
      </c>
      <c r="AX77" s="1">
        <v>674</v>
      </c>
      <c r="AY77" s="11" t="s">
        <v>98</v>
      </c>
      <c r="AZ77" s="2">
        <v>99</v>
      </c>
      <c r="BA77" s="11" t="s">
        <v>98</v>
      </c>
      <c r="BB77" s="11" t="s">
        <v>98</v>
      </c>
      <c r="BC77" s="11" t="s">
        <v>98</v>
      </c>
      <c r="BD77" s="11" t="s">
        <v>98</v>
      </c>
      <c r="BE77" s="11" t="s">
        <v>98</v>
      </c>
      <c r="BF77" s="11" t="s">
        <v>98</v>
      </c>
      <c r="BG77" s="11" t="s">
        <v>98</v>
      </c>
      <c r="BH77" s="11" t="s">
        <v>98</v>
      </c>
      <c r="BI77" s="11" t="s">
        <v>98</v>
      </c>
      <c r="BJ77" s="11" t="s">
        <v>98</v>
      </c>
      <c r="BK77" s="11" t="s">
        <v>98</v>
      </c>
      <c r="BL77" s="11" t="s">
        <v>98</v>
      </c>
      <c r="BM77" s="11" t="s">
        <v>98</v>
      </c>
      <c r="BN77" s="11" t="s">
        <v>98</v>
      </c>
      <c r="BO77" s="11" t="s">
        <v>98</v>
      </c>
      <c r="BP77" s="11" t="s">
        <v>98</v>
      </c>
      <c r="BQ77" s="11" t="s">
        <v>98</v>
      </c>
      <c r="BR77" s="11" t="s">
        <v>98</v>
      </c>
      <c r="BS77" s="11" t="s">
        <v>98</v>
      </c>
      <c r="BT77" s="11" t="s">
        <v>98</v>
      </c>
      <c r="BU77" s="11" t="s">
        <v>98</v>
      </c>
      <c r="BV77" s="11" t="s">
        <v>98</v>
      </c>
      <c r="BW77" s="11" t="s">
        <v>98</v>
      </c>
      <c r="BX77" s="11" t="s">
        <v>98</v>
      </c>
      <c r="BY77" s="11" t="s">
        <v>98</v>
      </c>
      <c r="BZ77" s="11" t="s">
        <v>98</v>
      </c>
      <c r="CA77" s="11" t="s">
        <v>98</v>
      </c>
      <c r="CB77" s="11" t="s">
        <v>98</v>
      </c>
      <c r="CC77" s="11" t="s">
        <v>98</v>
      </c>
      <c r="CD77" s="1" t="s">
        <v>98</v>
      </c>
      <c r="CE77" s="1" t="s">
        <v>98</v>
      </c>
      <c r="CF77" s="1" t="s">
        <v>98</v>
      </c>
      <c r="CG77" s="4">
        <f>Beams!$B$11/F77</f>
        <v>769.8630136986302</v>
      </c>
      <c r="CH77" s="4">
        <f>Beams!$B$9/AO77</f>
        <v>133.969010727056</v>
      </c>
      <c r="CI77" s="4">
        <f>Beams!$C$9/AS77</f>
        <v>204.36363636363637</v>
      </c>
      <c r="CJ77" s="4">
        <f>Beams!$B$8/((N77-2*X77)*X77*2)</f>
        <v>2529.9110209586465</v>
      </c>
      <c r="CK77" s="4">
        <f>Beams!$C$8/((J77-2*X77)*X77*2)</f>
        <v>1157.7311929451735</v>
      </c>
      <c r="CM77" s="4">
        <f xml:space="preserve"> Beams!$B$12 / ( 2 * X77 * (N77 - X77) * (J77 - X77) )</f>
        <v>117.22399324306537</v>
      </c>
      <c r="CO77" s="4">
        <f t="shared" si="2"/>
        <v>4524.4526009531692</v>
      </c>
      <c r="CP77" s="4">
        <f t="shared" si="3"/>
        <v>2300.0753382710309</v>
      </c>
      <c r="CQ77" s="3">
        <f>MIN(Beams!$B$21:$B$22)/MAX(CM77:CP77)-1</f>
        <v>3.4204242510545004</v>
      </c>
    </row>
    <row r="78" spans="1:95" x14ac:dyDescent="0.55000000000000004">
      <c r="A78" s="1" t="s">
        <v>1014</v>
      </c>
      <c r="B78" s="1" t="s">
        <v>1201</v>
      </c>
      <c r="C78" s="1" t="s">
        <v>1201</v>
      </c>
      <c r="D78" s="1" t="s">
        <v>98</v>
      </c>
      <c r="E78" s="3">
        <v>249.85</v>
      </c>
      <c r="F78" s="2">
        <v>68.7</v>
      </c>
      <c r="G78" s="11" t="s">
        <v>98</v>
      </c>
      <c r="H78" s="11" t="s">
        <v>98</v>
      </c>
      <c r="I78" s="2">
        <v>20</v>
      </c>
      <c r="J78" s="2">
        <v>17.2</v>
      </c>
      <c r="K78" s="11" t="s">
        <v>98</v>
      </c>
      <c r="L78" s="11" t="s">
        <v>98</v>
      </c>
      <c r="M78" s="11" t="s">
        <v>98</v>
      </c>
      <c r="N78" s="2">
        <v>20</v>
      </c>
      <c r="O78" s="2" t="s">
        <v>1202</v>
      </c>
      <c r="P78" s="11" t="s">
        <v>98</v>
      </c>
      <c r="Q78" s="11" t="s">
        <v>98</v>
      </c>
      <c r="R78" s="11" t="s">
        <v>98</v>
      </c>
      <c r="S78" s="11" t="s">
        <v>98</v>
      </c>
      <c r="T78" s="11" t="s">
        <v>98</v>
      </c>
      <c r="U78" s="11" t="s">
        <v>98</v>
      </c>
      <c r="V78" s="11" t="s">
        <v>98</v>
      </c>
      <c r="W78" s="3">
        <v>1</v>
      </c>
      <c r="X78" s="14">
        <v>0.93</v>
      </c>
      <c r="Y78" s="11" t="s">
        <v>98</v>
      </c>
      <c r="Z78" s="11" t="s">
        <v>98</v>
      </c>
      <c r="AA78" s="11" t="s">
        <v>98</v>
      </c>
      <c r="AB78" s="11" t="s">
        <v>98</v>
      </c>
      <c r="AC78" s="11" t="s">
        <v>98</v>
      </c>
      <c r="AD78" s="11" t="s">
        <v>98</v>
      </c>
      <c r="AE78" s="11" t="s">
        <v>98</v>
      </c>
      <c r="AF78" s="11" t="s">
        <v>98</v>
      </c>
      <c r="AG78" s="11" t="s">
        <v>98</v>
      </c>
      <c r="AH78" s="11" t="s">
        <v>98</v>
      </c>
      <c r="AI78" s="1">
        <v>18.5</v>
      </c>
      <c r="AJ78" s="1" t="s">
        <v>98</v>
      </c>
      <c r="AK78" s="1">
        <v>18.5</v>
      </c>
      <c r="AL78" s="11" t="s">
        <v>98</v>
      </c>
      <c r="AM78" s="4">
        <v>4100</v>
      </c>
      <c r="AN78" s="4">
        <v>486</v>
      </c>
      <c r="AO78" s="4">
        <v>410</v>
      </c>
      <c r="AP78" s="3">
        <v>7.72</v>
      </c>
      <c r="AQ78" s="1">
        <v>4100</v>
      </c>
      <c r="AR78" s="1">
        <v>486</v>
      </c>
      <c r="AS78" s="1">
        <v>410</v>
      </c>
      <c r="AT78" s="3">
        <v>7.72</v>
      </c>
      <c r="AU78" s="11" t="s">
        <v>98</v>
      </c>
      <c r="AV78" s="11" t="s">
        <v>98</v>
      </c>
      <c r="AW78" s="11" t="s">
        <v>98</v>
      </c>
      <c r="AX78" s="1">
        <v>6600</v>
      </c>
      <c r="AY78" s="11" t="s">
        <v>98</v>
      </c>
      <c r="AZ78" s="1">
        <v>673</v>
      </c>
      <c r="BA78" s="11" t="s">
        <v>98</v>
      </c>
      <c r="BB78" s="11" t="s">
        <v>98</v>
      </c>
      <c r="BC78" s="11" t="s">
        <v>98</v>
      </c>
      <c r="BD78" s="11" t="s">
        <v>98</v>
      </c>
      <c r="BE78" s="11" t="s">
        <v>98</v>
      </c>
      <c r="BF78" s="11" t="s">
        <v>98</v>
      </c>
      <c r="BG78" s="11" t="s">
        <v>98</v>
      </c>
      <c r="BH78" s="11" t="s">
        <v>98</v>
      </c>
      <c r="BI78" s="11" t="s">
        <v>98</v>
      </c>
      <c r="BJ78" s="11" t="s">
        <v>98</v>
      </c>
      <c r="BK78" s="11" t="s">
        <v>98</v>
      </c>
      <c r="BL78" s="11" t="s">
        <v>98</v>
      </c>
      <c r="BM78" s="11" t="s">
        <v>98</v>
      </c>
      <c r="BN78" s="11" t="s">
        <v>98</v>
      </c>
      <c r="BO78" s="11" t="s">
        <v>98</v>
      </c>
      <c r="BP78" s="11" t="s">
        <v>98</v>
      </c>
      <c r="BQ78" s="11" t="s">
        <v>98</v>
      </c>
      <c r="BR78" s="11" t="s">
        <v>98</v>
      </c>
      <c r="BS78" s="11" t="s">
        <v>98</v>
      </c>
      <c r="BT78" s="11" t="s">
        <v>98</v>
      </c>
      <c r="BU78" s="11" t="s">
        <v>98</v>
      </c>
      <c r="BV78" s="11" t="s">
        <v>98</v>
      </c>
      <c r="BW78" s="11" t="s">
        <v>98</v>
      </c>
      <c r="BX78" s="11" t="s">
        <v>98</v>
      </c>
      <c r="BY78" s="11" t="s">
        <v>98</v>
      </c>
      <c r="BZ78" s="11" t="s">
        <v>98</v>
      </c>
      <c r="CA78" s="11" t="s">
        <v>98</v>
      </c>
      <c r="CB78" s="11" t="s">
        <v>98</v>
      </c>
      <c r="CC78" s="11" t="s">
        <v>98</v>
      </c>
      <c r="CD78" s="1" t="s">
        <v>98</v>
      </c>
      <c r="CE78" s="1" t="s">
        <v>98</v>
      </c>
      <c r="CF78" s="1" t="s">
        <v>98</v>
      </c>
      <c r="CG78" s="4">
        <f>Beams!$B$11/F78</f>
        <v>163.60989810771468</v>
      </c>
      <c r="CH78" s="4">
        <f>Beams!$B$9/AO78</f>
        <v>27.414634146341463</v>
      </c>
      <c r="CI78" s="4">
        <f>Beams!$C$9/AS78</f>
        <v>27.414634146341463</v>
      </c>
      <c r="CJ78" s="4">
        <f>Beams!$B$8/((N78-2*X78)*X78*2)</f>
        <v>333.13179452525753</v>
      </c>
      <c r="CK78" s="4">
        <f>Beams!$C$8/((J78-2*X78)*X78*2)</f>
        <v>393.93811947119764</v>
      </c>
      <c r="CM78" s="4">
        <f xml:space="preserve"> Beams!$B$12 / ( 2 * X78 * (N78 - X78) * (J78 - X78) )</f>
        <v>19.476688616513517</v>
      </c>
      <c r="CO78" s="4">
        <f t="shared" si="2"/>
        <v>617.8867786147797</v>
      </c>
      <c r="CP78" s="4">
        <f t="shared" si="3"/>
        <v>717.22759256292227</v>
      </c>
      <c r="CQ78" s="3">
        <f>MIN(Beams!$B$21:$B$22)/MAX(CM78:CP78)-1</f>
        <v>26.885151390415036</v>
      </c>
    </row>
    <row r="79" spans="1:95" x14ac:dyDescent="0.55000000000000004">
      <c r="A79" s="1" t="s">
        <v>1014</v>
      </c>
      <c r="B79" s="1" t="s">
        <v>1203</v>
      </c>
      <c r="C79" s="1" t="s">
        <v>1204</v>
      </c>
      <c r="D79" s="1" t="s">
        <v>98</v>
      </c>
      <c r="E79" s="3">
        <v>221.06</v>
      </c>
      <c r="F79" s="2">
        <v>60.8</v>
      </c>
      <c r="G79" s="11" t="s">
        <v>98</v>
      </c>
      <c r="H79" s="11" t="s">
        <v>98</v>
      </c>
      <c r="I79" s="2">
        <v>20</v>
      </c>
      <c r="J79" s="2">
        <v>17.600000000000001</v>
      </c>
      <c r="K79" s="11" t="s">
        <v>98</v>
      </c>
      <c r="L79" s="11" t="s">
        <v>98</v>
      </c>
      <c r="M79" s="11" t="s">
        <v>98</v>
      </c>
      <c r="N79" s="2">
        <v>20</v>
      </c>
      <c r="O79" s="2">
        <v>17.600000000000001</v>
      </c>
      <c r="P79" s="11" t="s">
        <v>98</v>
      </c>
      <c r="Q79" s="11" t="s">
        <v>98</v>
      </c>
      <c r="R79" s="11" t="s">
        <v>98</v>
      </c>
      <c r="S79" s="11" t="s">
        <v>98</v>
      </c>
      <c r="T79" s="11" t="s">
        <v>98</v>
      </c>
      <c r="U79" s="11" t="s">
        <v>98</v>
      </c>
      <c r="V79" s="11" t="s">
        <v>98</v>
      </c>
      <c r="W79" s="14">
        <v>0.875</v>
      </c>
      <c r="X79" s="14">
        <v>0.81399999999999995</v>
      </c>
      <c r="Y79" s="11" t="s">
        <v>98</v>
      </c>
      <c r="Z79" s="11" t="s">
        <v>98</v>
      </c>
      <c r="AA79" s="11" t="s">
        <v>98</v>
      </c>
      <c r="AB79" s="11" t="s">
        <v>98</v>
      </c>
      <c r="AC79" s="11" t="s">
        <v>98</v>
      </c>
      <c r="AD79" s="11" t="s">
        <v>98</v>
      </c>
      <c r="AE79" s="11" t="s">
        <v>98</v>
      </c>
      <c r="AF79" s="11" t="s">
        <v>98</v>
      </c>
      <c r="AG79" s="11" t="s">
        <v>98</v>
      </c>
      <c r="AH79" s="11" t="s">
        <v>98</v>
      </c>
      <c r="AI79" s="1">
        <v>21.6</v>
      </c>
      <c r="AJ79" s="1" t="s">
        <v>98</v>
      </c>
      <c r="AK79" s="1">
        <v>21.6</v>
      </c>
      <c r="AL79" s="11" t="s">
        <v>98</v>
      </c>
      <c r="AM79" s="4">
        <v>3670</v>
      </c>
      <c r="AN79" s="4">
        <v>433</v>
      </c>
      <c r="AO79" s="4">
        <v>367</v>
      </c>
      <c r="AP79" s="3">
        <v>7.77</v>
      </c>
      <c r="AQ79" s="1">
        <v>3670</v>
      </c>
      <c r="AR79" s="1">
        <v>433</v>
      </c>
      <c r="AS79" s="1">
        <v>367</v>
      </c>
      <c r="AT79" s="3">
        <v>7.77</v>
      </c>
      <c r="AU79" s="11" t="s">
        <v>98</v>
      </c>
      <c r="AV79" s="11" t="s">
        <v>98</v>
      </c>
      <c r="AW79" s="11" t="s">
        <v>98</v>
      </c>
      <c r="AX79" s="1">
        <v>5870</v>
      </c>
      <c r="AY79" s="11" t="s">
        <v>98</v>
      </c>
      <c r="AZ79" s="1">
        <v>597</v>
      </c>
      <c r="BA79" s="11" t="s">
        <v>98</v>
      </c>
      <c r="BB79" s="11" t="s">
        <v>98</v>
      </c>
      <c r="BC79" s="11" t="s">
        <v>98</v>
      </c>
      <c r="BD79" s="11" t="s">
        <v>98</v>
      </c>
      <c r="BE79" s="11" t="s">
        <v>98</v>
      </c>
      <c r="BF79" s="11" t="s">
        <v>98</v>
      </c>
      <c r="BG79" s="11" t="s">
        <v>98</v>
      </c>
      <c r="BH79" s="11" t="s">
        <v>98</v>
      </c>
      <c r="BI79" s="11" t="s">
        <v>98</v>
      </c>
      <c r="BJ79" s="11" t="s">
        <v>98</v>
      </c>
      <c r="BK79" s="11" t="s">
        <v>98</v>
      </c>
      <c r="BL79" s="11" t="s">
        <v>98</v>
      </c>
      <c r="BM79" s="11" t="s">
        <v>98</v>
      </c>
      <c r="BN79" s="11" t="s">
        <v>98</v>
      </c>
      <c r="BO79" s="11" t="s">
        <v>98</v>
      </c>
      <c r="BP79" s="11" t="s">
        <v>98</v>
      </c>
      <c r="BQ79" s="11" t="s">
        <v>98</v>
      </c>
      <c r="BR79" s="11" t="s">
        <v>98</v>
      </c>
      <c r="BS79" s="11" t="s">
        <v>98</v>
      </c>
      <c r="BT79" s="11" t="s">
        <v>98</v>
      </c>
      <c r="BU79" s="11" t="s">
        <v>98</v>
      </c>
      <c r="BV79" s="11" t="s">
        <v>98</v>
      </c>
      <c r="BW79" s="11" t="s">
        <v>98</v>
      </c>
      <c r="BX79" s="11" t="s">
        <v>98</v>
      </c>
      <c r="BY79" s="11" t="s">
        <v>98</v>
      </c>
      <c r="BZ79" s="11" t="s">
        <v>98</v>
      </c>
      <c r="CA79" s="11" t="s">
        <v>98</v>
      </c>
      <c r="CB79" s="11" t="s">
        <v>98</v>
      </c>
      <c r="CC79" s="11" t="s">
        <v>98</v>
      </c>
      <c r="CD79" s="1" t="s">
        <v>98</v>
      </c>
      <c r="CE79" s="1" t="s">
        <v>98</v>
      </c>
      <c r="CF79" s="1" t="s">
        <v>98</v>
      </c>
      <c r="CG79" s="4">
        <f>Beams!$B$11/F79</f>
        <v>184.86842105263159</v>
      </c>
      <c r="CH79" s="4">
        <f>Beams!$B$9/AO79</f>
        <v>30.626702997275203</v>
      </c>
      <c r="CI79" s="4">
        <f>Beams!$C$9/AS79</f>
        <v>30.626702997275203</v>
      </c>
      <c r="CJ79" s="4">
        <f>Beams!$B$8/((N79-2*X79)*X79*2)</f>
        <v>375.79887351278603</v>
      </c>
      <c r="CK79" s="4">
        <f>Beams!$C$8/((J79-2*X79)*X79*2)</f>
        <v>432.26752467924518</v>
      </c>
      <c r="CM79" s="4">
        <f xml:space="preserve"> Beams!$B$12 / ( 2 * X79 * (N79 - X79) * (J79 - X79) )</f>
        <v>21.437801818217167</v>
      </c>
      <c r="CO79" s="4">
        <f t="shared" si="2"/>
        <v>696.87091472515294</v>
      </c>
      <c r="CP79" s="4">
        <f t="shared" si="3"/>
        <v>788.99957570736365</v>
      </c>
      <c r="CQ79" s="3">
        <f>MIN(Beams!$B$21:$B$22)/MAX(CM79:CP79)-1</f>
        <v>24.348556090248024</v>
      </c>
    </row>
    <row r="80" spans="1:95" x14ac:dyDescent="0.55000000000000004">
      <c r="A80" s="1" t="s">
        <v>1014</v>
      </c>
      <c r="B80" s="1" t="s">
        <v>1205</v>
      </c>
      <c r="C80" s="1" t="s">
        <v>1206</v>
      </c>
      <c r="D80" s="1" t="s">
        <v>98</v>
      </c>
      <c r="E80" s="3">
        <v>191.58</v>
      </c>
      <c r="F80" s="2">
        <v>52.6</v>
      </c>
      <c r="G80" s="11" t="s">
        <v>98</v>
      </c>
      <c r="H80" s="11" t="s">
        <v>98</v>
      </c>
      <c r="I80" s="2">
        <v>20</v>
      </c>
      <c r="J80" s="2">
        <v>17.899999999999999</v>
      </c>
      <c r="K80" s="11" t="s">
        <v>98</v>
      </c>
      <c r="L80" s="11" t="s">
        <v>98</v>
      </c>
      <c r="M80" s="11" t="s">
        <v>98</v>
      </c>
      <c r="N80" s="2">
        <v>20</v>
      </c>
      <c r="O80" s="2">
        <v>17.899999999999999</v>
      </c>
      <c r="P80" s="11" t="s">
        <v>98</v>
      </c>
      <c r="Q80" s="11" t="s">
        <v>98</v>
      </c>
      <c r="R80" s="11" t="s">
        <v>98</v>
      </c>
      <c r="S80" s="11" t="s">
        <v>98</v>
      </c>
      <c r="T80" s="11" t="s">
        <v>98</v>
      </c>
      <c r="U80" s="11" t="s">
        <v>98</v>
      </c>
      <c r="V80" s="11" t="s">
        <v>98</v>
      </c>
      <c r="W80" s="14">
        <v>0.75</v>
      </c>
      <c r="X80" s="14">
        <v>0.69799999999999995</v>
      </c>
      <c r="Y80" s="11" t="s">
        <v>98</v>
      </c>
      <c r="Z80" s="11" t="s">
        <v>98</v>
      </c>
      <c r="AA80" s="11" t="s">
        <v>98</v>
      </c>
      <c r="AB80" s="11" t="s">
        <v>98</v>
      </c>
      <c r="AC80" s="11" t="s">
        <v>98</v>
      </c>
      <c r="AD80" s="11" t="s">
        <v>98</v>
      </c>
      <c r="AE80" s="11" t="s">
        <v>98</v>
      </c>
      <c r="AF80" s="11" t="s">
        <v>98</v>
      </c>
      <c r="AG80" s="11" t="s">
        <v>98</v>
      </c>
      <c r="AH80" s="11" t="s">
        <v>98</v>
      </c>
      <c r="AI80" s="1">
        <v>25.6</v>
      </c>
      <c r="AJ80" s="1" t="s">
        <v>98</v>
      </c>
      <c r="AK80" s="1">
        <v>25.6</v>
      </c>
      <c r="AL80" s="11" t="s">
        <v>98</v>
      </c>
      <c r="AM80" s="4">
        <v>3230</v>
      </c>
      <c r="AN80" s="4">
        <v>378</v>
      </c>
      <c r="AO80" s="4">
        <v>323</v>
      </c>
      <c r="AP80" s="3">
        <v>7.84</v>
      </c>
      <c r="AQ80" s="1">
        <v>3230</v>
      </c>
      <c r="AR80" s="1">
        <v>378</v>
      </c>
      <c r="AS80" s="1">
        <v>323</v>
      </c>
      <c r="AT80" s="3">
        <v>7.84</v>
      </c>
      <c r="AU80" s="11" t="s">
        <v>98</v>
      </c>
      <c r="AV80" s="11" t="s">
        <v>98</v>
      </c>
      <c r="AW80" s="11" t="s">
        <v>98</v>
      </c>
      <c r="AX80" s="1">
        <v>5110</v>
      </c>
      <c r="AY80" s="11" t="s">
        <v>98</v>
      </c>
      <c r="AZ80" s="1">
        <v>519</v>
      </c>
      <c r="BA80" s="11" t="s">
        <v>98</v>
      </c>
      <c r="BB80" s="11" t="s">
        <v>98</v>
      </c>
      <c r="BC80" s="11" t="s">
        <v>98</v>
      </c>
      <c r="BD80" s="11" t="s">
        <v>98</v>
      </c>
      <c r="BE80" s="11" t="s">
        <v>98</v>
      </c>
      <c r="BF80" s="11" t="s">
        <v>98</v>
      </c>
      <c r="BG80" s="11" t="s">
        <v>98</v>
      </c>
      <c r="BH80" s="11" t="s">
        <v>98</v>
      </c>
      <c r="BI80" s="11" t="s">
        <v>98</v>
      </c>
      <c r="BJ80" s="11" t="s">
        <v>98</v>
      </c>
      <c r="BK80" s="11" t="s">
        <v>98</v>
      </c>
      <c r="BL80" s="11" t="s">
        <v>98</v>
      </c>
      <c r="BM80" s="11" t="s">
        <v>98</v>
      </c>
      <c r="BN80" s="11" t="s">
        <v>98</v>
      </c>
      <c r="BO80" s="11" t="s">
        <v>98</v>
      </c>
      <c r="BP80" s="11" t="s">
        <v>98</v>
      </c>
      <c r="BQ80" s="11" t="s">
        <v>98</v>
      </c>
      <c r="BR80" s="11" t="s">
        <v>98</v>
      </c>
      <c r="BS80" s="11" t="s">
        <v>98</v>
      </c>
      <c r="BT80" s="11" t="s">
        <v>98</v>
      </c>
      <c r="BU80" s="11" t="s">
        <v>98</v>
      </c>
      <c r="BV80" s="11" t="s">
        <v>98</v>
      </c>
      <c r="BW80" s="11" t="s">
        <v>98</v>
      </c>
      <c r="BX80" s="11" t="s">
        <v>98</v>
      </c>
      <c r="BY80" s="11" t="s">
        <v>98</v>
      </c>
      <c r="BZ80" s="11" t="s">
        <v>98</v>
      </c>
      <c r="CA80" s="11" t="s">
        <v>98</v>
      </c>
      <c r="CB80" s="11" t="s">
        <v>98</v>
      </c>
      <c r="CC80" s="11" t="s">
        <v>98</v>
      </c>
      <c r="CD80" s="1" t="s">
        <v>98</v>
      </c>
      <c r="CE80" s="1" t="s">
        <v>98</v>
      </c>
      <c r="CF80" s="1" t="s">
        <v>98</v>
      </c>
      <c r="CG80" s="4">
        <f>Beams!$B$11/F80</f>
        <v>213.68821292775664</v>
      </c>
      <c r="CH80" s="4">
        <f>Beams!$B$9/AO80</f>
        <v>34.798761609907118</v>
      </c>
      <c r="CI80" s="4">
        <f>Beams!$C$9/AS80</f>
        <v>34.798761609907118</v>
      </c>
      <c r="CJ80" s="4">
        <f>Beams!$B$8/((N80-2*X80)*X80*2)</f>
        <v>432.78735386111009</v>
      </c>
      <c r="CK80" s="4">
        <f>Beams!$C$8/((J80-2*X80)*X80*2)</f>
        <v>487.85603073388836</v>
      </c>
      <c r="CM80" s="4">
        <f xml:space="preserve"> Beams!$B$12 / ( 2 * X80 * (N80 - X80) * (J80 - X80) )</f>
        <v>24.249324116081223</v>
      </c>
      <c r="CO80" s="4">
        <f t="shared" si="2"/>
        <v>802.45222814273291</v>
      </c>
      <c r="CP80" s="4">
        <f t="shared" si="3"/>
        <v>892.2025653601346</v>
      </c>
      <c r="CQ80" s="3">
        <f>MIN(Beams!$B$21:$B$22)/MAX(CM80:CP80)-1</f>
        <v>21.416434088515611</v>
      </c>
    </row>
    <row r="81" spans="1:95" x14ac:dyDescent="0.55000000000000004">
      <c r="A81" s="1" t="s">
        <v>1014</v>
      </c>
      <c r="B81" s="1" t="s">
        <v>1207</v>
      </c>
      <c r="C81" s="1" t="s">
        <v>1208</v>
      </c>
      <c r="D81" s="1" t="s">
        <v>98</v>
      </c>
      <c r="E81" s="3">
        <v>161.4</v>
      </c>
      <c r="F81" s="2">
        <v>44.3</v>
      </c>
      <c r="G81" s="11" t="s">
        <v>98</v>
      </c>
      <c r="H81" s="11" t="s">
        <v>98</v>
      </c>
      <c r="I81" s="2">
        <v>20</v>
      </c>
      <c r="J81" s="2">
        <v>18.3</v>
      </c>
      <c r="K81" s="11" t="s">
        <v>98</v>
      </c>
      <c r="L81" s="11" t="s">
        <v>98</v>
      </c>
      <c r="M81" s="11" t="s">
        <v>98</v>
      </c>
      <c r="N81" s="2">
        <v>20</v>
      </c>
      <c r="O81" s="2">
        <v>18.3</v>
      </c>
      <c r="P81" s="11" t="s">
        <v>98</v>
      </c>
      <c r="Q81" s="11" t="s">
        <v>98</v>
      </c>
      <c r="R81" s="11" t="s">
        <v>98</v>
      </c>
      <c r="S81" s="11" t="s">
        <v>98</v>
      </c>
      <c r="T81" s="11" t="s">
        <v>98</v>
      </c>
      <c r="U81" s="11" t="s">
        <v>98</v>
      </c>
      <c r="V81" s="11" t="s">
        <v>98</v>
      </c>
      <c r="W81" s="14">
        <v>0.625</v>
      </c>
      <c r="X81" s="14">
        <v>0.58099999999999996</v>
      </c>
      <c r="Y81" s="11" t="s">
        <v>98</v>
      </c>
      <c r="Z81" s="11" t="s">
        <v>98</v>
      </c>
      <c r="AA81" s="11" t="s">
        <v>98</v>
      </c>
      <c r="AB81" s="11" t="s">
        <v>98</v>
      </c>
      <c r="AC81" s="11" t="s">
        <v>98</v>
      </c>
      <c r="AD81" s="11" t="s">
        <v>98</v>
      </c>
      <c r="AE81" s="11" t="s">
        <v>98</v>
      </c>
      <c r="AF81" s="11" t="s">
        <v>98</v>
      </c>
      <c r="AG81" s="11" t="s">
        <v>98</v>
      </c>
      <c r="AH81" s="11" t="s">
        <v>98</v>
      </c>
      <c r="AI81" s="1">
        <v>31.5</v>
      </c>
      <c r="AJ81" s="1" t="s">
        <v>98</v>
      </c>
      <c r="AK81" s="1">
        <v>31.5</v>
      </c>
      <c r="AL81" s="11" t="s">
        <v>98</v>
      </c>
      <c r="AM81" s="4">
        <v>2750</v>
      </c>
      <c r="AN81" s="4">
        <v>320</v>
      </c>
      <c r="AO81" s="4">
        <v>275</v>
      </c>
      <c r="AP81" s="3">
        <v>7.88</v>
      </c>
      <c r="AQ81" s="1">
        <v>2750</v>
      </c>
      <c r="AR81" s="1">
        <v>320</v>
      </c>
      <c r="AS81" s="1">
        <v>275</v>
      </c>
      <c r="AT81" s="3">
        <v>7.88</v>
      </c>
      <c r="AU81" s="11" t="s">
        <v>98</v>
      </c>
      <c r="AV81" s="11" t="s">
        <v>98</v>
      </c>
      <c r="AW81" s="11" t="s">
        <v>98</v>
      </c>
      <c r="AX81" s="1">
        <v>4320</v>
      </c>
      <c r="AY81" s="11" t="s">
        <v>98</v>
      </c>
      <c r="AZ81" s="1">
        <v>437</v>
      </c>
      <c r="BA81" s="11" t="s">
        <v>98</v>
      </c>
      <c r="BB81" s="11" t="s">
        <v>98</v>
      </c>
      <c r="BC81" s="11" t="s">
        <v>98</v>
      </c>
      <c r="BD81" s="11" t="s">
        <v>98</v>
      </c>
      <c r="BE81" s="11" t="s">
        <v>98</v>
      </c>
      <c r="BF81" s="11" t="s">
        <v>98</v>
      </c>
      <c r="BG81" s="11" t="s">
        <v>98</v>
      </c>
      <c r="BH81" s="11" t="s">
        <v>98</v>
      </c>
      <c r="BI81" s="11" t="s">
        <v>98</v>
      </c>
      <c r="BJ81" s="11" t="s">
        <v>98</v>
      </c>
      <c r="BK81" s="11" t="s">
        <v>98</v>
      </c>
      <c r="BL81" s="11" t="s">
        <v>98</v>
      </c>
      <c r="BM81" s="11" t="s">
        <v>98</v>
      </c>
      <c r="BN81" s="11" t="s">
        <v>98</v>
      </c>
      <c r="BO81" s="11" t="s">
        <v>98</v>
      </c>
      <c r="BP81" s="11" t="s">
        <v>98</v>
      </c>
      <c r="BQ81" s="11" t="s">
        <v>98</v>
      </c>
      <c r="BR81" s="11" t="s">
        <v>98</v>
      </c>
      <c r="BS81" s="11" t="s">
        <v>98</v>
      </c>
      <c r="BT81" s="11" t="s">
        <v>98</v>
      </c>
      <c r="BU81" s="11" t="s">
        <v>98</v>
      </c>
      <c r="BV81" s="11" t="s">
        <v>98</v>
      </c>
      <c r="BW81" s="11" t="s">
        <v>98</v>
      </c>
      <c r="BX81" s="11" t="s">
        <v>98</v>
      </c>
      <c r="BY81" s="11" t="s">
        <v>98</v>
      </c>
      <c r="BZ81" s="11" t="s">
        <v>98</v>
      </c>
      <c r="CA81" s="11" t="s">
        <v>98</v>
      </c>
      <c r="CB81" s="11" t="s">
        <v>98</v>
      </c>
      <c r="CC81" s="11" t="s">
        <v>98</v>
      </c>
      <c r="CD81" s="1" t="s">
        <v>98</v>
      </c>
      <c r="CE81" s="1" t="s">
        <v>98</v>
      </c>
      <c r="CF81" s="1" t="s">
        <v>98</v>
      </c>
      <c r="CG81" s="4">
        <f>Beams!$B$11/F81</f>
        <v>253.72460496613996</v>
      </c>
      <c r="CH81" s="4">
        <f>Beams!$B$9/AO81</f>
        <v>40.872727272727275</v>
      </c>
      <c r="CI81" s="4">
        <f>Beams!$C$9/AS81</f>
        <v>40.872727272727275</v>
      </c>
      <c r="CJ81" s="4">
        <f>Beams!$B$8/((N81-2*X81)*X81*2)</f>
        <v>513.48219687784558</v>
      </c>
      <c r="CK81" s="4">
        <f>Beams!$C$8/((J81-2*X81)*X81*2)</f>
        <v>564.41694624721981</v>
      </c>
      <c r="CM81" s="4">
        <f xml:space="preserve"> Beams!$B$12 / ( 2 * X81 * (N81 - X81) * (J81 - X81) )</f>
        <v>28.112153356039432</v>
      </c>
      <c r="CO81" s="4">
        <f t="shared" si="2"/>
        <v>951.78933586122355</v>
      </c>
      <c r="CP81" s="4">
        <f t="shared" si="3"/>
        <v>1034.7031013584351</v>
      </c>
      <c r="CQ81" s="3">
        <f>MIN(Beams!$B$21:$B$22)/MAX(CM81:CP81)-1</f>
        <v>18.329216249320712</v>
      </c>
    </row>
    <row r="82" spans="1:95" x14ac:dyDescent="0.55000000000000004">
      <c r="A82" s="1" t="s">
        <v>1014</v>
      </c>
      <c r="B82" s="1" t="s">
        <v>1209</v>
      </c>
      <c r="C82" s="1" t="s">
        <v>1210</v>
      </c>
      <c r="D82" s="1" t="s">
        <v>98</v>
      </c>
      <c r="E82" s="3">
        <v>130.52000000000001</v>
      </c>
      <c r="F82" s="2">
        <v>35.799999999999997</v>
      </c>
      <c r="G82" s="11" t="s">
        <v>98</v>
      </c>
      <c r="H82" s="11" t="s">
        <v>98</v>
      </c>
      <c r="I82" s="2">
        <v>20</v>
      </c>
      <c r="J82" s="2">
        <v>18.600000000000001</v>
      </c>
      <c r="K82" s="11" t="s">
        <v>98</v>
      </c>
      <c r="L82" s="11" t="s">
        <v>98</v>
      </c>
      <c r="M82" s="11" t="s">
        <v>98</v>
      </c>
      <c r="N82" s="2">
        <v>20</v>
      </c>
      <c r="O82" s="2">
        <v>18.600000000000001</v>
      </c>
      <c r="P82" s="11" t="s">
        <v>98</v>
      </c>
      <c r="Q82" s="11" t="s">
        <v>98</v>
      </c>
      <c r="R82" s="11" t="s">
        <v>98</v>
      </c>
      <c r="S82" s="11" t="s">
        <v>98</v>
      </c>
      <c r="T82" s="11" t="s">
        <v>98</v>
      </c>
      <c r="U82" s="11" t="s">
        <v>98</v>
      </c>
      <c r="V82" s="11" t="s">
        <v>98</v>
      </c>
      <c r="W82" s="14">
        <v>0.5</v>
      </c>
      <c r="X82" s="14">
        <v>0.46500000000000002</v>
      </c>
      <c r="Y82" s="11" t="s">
        <v>98</v>
      </c>
      <c r="Z82" s="11" t="s">
        <v>98</v>
      </c>
      <c r="AA82" s="11" t="s">
        <v>98</v>
      </c>
      <c r="AB82" s="11" t="s">
        <v>98</v>
      </c>
      <c r="AC82" s="11" t="s">
        <v>98</v>
      </c>
      <c r="AD82" s="11" t="s">
        <v>98</v>
      </c>
      <c r="AE82" s="11" t="s">
        <v>98</v>
      </c>
      <c r="AF82" s="11" t="s">
        <v>98</v>
      </c>
      <c r="AG82" s="11" t="s">
        <v>98</v>
      </c>
      <c r="AH82" s="11" t="s">
        <v>98</v>
      </c>
      <c r="AI82" s="2">
        <v>40</v>
      </c>
      <c r="AJ82" s="1" t="s">
        <v>98</v>
      </c>
      <c r="AK82" s="2">
        <v>40</v>
      </c>
      <c r="AL82" s="11" t="s">
        <v>98</v>
      </c>
      <c r="AM82" s="4">
        <v>2260</v>
      </c>
      <c r="AN82" s="4">
        <v>261</v>
      </c>
      <c r="AO82" s="4">
        <v>226</v>
      </c>
      <c r="AP82" s="3">
        <v>7.95</v>
      </c>
      <c r="AQ82" s="1">
        <v>2260</v>
      </c>
      <c r="AR82" s="1">
        <v>261</v>
      </c>
      <c r="AS82" s="1">
        <v>226</v>
      </c>
      <c r="AT82" s="3">
        <v>7.95</v>
      </c>
      <c r="AU82" s="11" t="s">
        <v>98</v>
      </c>
      <c r="AV82" s="11" t="s">
        <v>98</v>
      </c>
      <c r="AW82" s="11" t="s">
        <v>98</v>
      </c>
      <c r="AX82" s="1">
        <v>3510</v>
      </c>
      <c r="AY82" s="11" t="s">
        <v>98</v>
      </c>
      <c r="AZ82" s="1">
        <v>355</v>
      </c>
      <c r="BA82" s="11" t="s">
        <v>98</v>
      </c>
      <c r="BB82" s="11" t="s">
        <v>98</v>
      </c>
      <c r="BC82" s="11" t="s">
        <v>98</v>
      </c>
      <c r="BD82" s="11" t="s">
        <v>98</v>
      </c>
      <c r="BE82" s="11" t="s">
        <v>98</v>
      </c>
      <c r="BF82" s="11" t="s">
        <v>98</v>
      </c>
      <c r="BG82" s="11" t="s">
        <v>98</v>
      </c>
      <c r="BH82" s="11" t="s">
        <v>98</v>
      </c>
      <c r="BI82" s="11" t="s">
        <v>98</v>
      </c>
      <c r="BJ82" s="11" t="s">
        <v>98</v>
      </c>
      <c r="BK82" s="11" t="s">
        <v>98</v>
      </c>
      <c r="BL82" s="11" t="s">
        <v>98</v>
      </c>
      <c r="BM82" s="11" t="s">
        <v>98</v>
      </c>
      <c r="BN82" s="11" t="s">
        <v>98</v>
      </c>
      <c r="BO82" s="11" t="s">
        <v>98</v>
      </c>
      <c r="BP82" s="11" t="s">
        <v>98</v>
      </c>
      <c r="BQ82" s="11" t="s">
        <v>98</v>
      </c>
      <c r="BR82" s="11" t="s">
        <v>98</v>
      </c>
      <c r="BS82" s="11" t="s">
        <v>98</v>
      </c>
      <c r="BT82" s="11" t="s">
        <v>98</v>
      </c>
      <c r="BU82" s="11" t="s">
        <v>98</v>
      </c>
      <c r="BV82" s="11" t="s">
        <v>98</v>
      </c>
      <c r="BW82" s="11" t="s">
        <v>98</v>
      </c>
      <c r="BX82" s="11" t="s">
        <v>98</v>
      </c>
      <c r="BY82" s="11" t="s">
        <v>98</v>
      </c>
      <c r="BZ82" s="11" t="s">
        <v>98</v>
      </c>
      <c r="CA82" s="11" t="s">
        <v>98</v>
      </c>
      <c r="CB82" s="11" t="s">
        <v>98</v>
      </c>
      <c r="CC82" s="11" t="s">
        <v>98</v>
      </c>
      <c r="CD82" s="1" t="s">
        <v>98</v>
      </c>
      <c r="CE82" s="1" t="s">
        <v>98</v>
      </c>
      <c r="CF82" s="1" t="s">
        <v>98</v>
      </c>
      <c r="CG82" s="4">
        <f>Beams!$B$11/F82</f>
        <v>313.96648044692739</v>
      </c>
      <c r="CH82" s="4">
        <f>Beams!$B$9/AO82</f>
        <v>49.73451327433628</v>
      </c>
      <c r="CI82" s="4">
        <f>Beams!$C$9/AS82</f>
        <v>49.73451327433628</v>
      </c>
      <c r="CJ82" s="4">
        <f>Beams!$B$8/((N82-2*X82)*X82*2)</f>
        <v>633.77144758134989</v>
      </c>
      <c r="CK82" s="4">
        <f>Beams!$C$8/((J82-2*X82)*X82*2)</f>
        <v>683.98537098904023</v>
      </c>
      <c r="CM82" s="4">
        <f xml:space="preserve"> Beams!$B$12 / ( 2 * X82 * (N82 - X82) * (J82 - X82) )</f>
        <v>34.115550783384897</v>
      </c>
      <c r="CO82" s="4">
        <f t="shared" si="2"/>
        <v>1174.4868131096871</v>
      </c>
      <c r="CP82" s="4">
        <f t="shared" si="3"/>
        <v>1256.1562379105214</v>
      </c>
      <c r="CQ82" s="3">
        <f>MIN(Beams!$B$21:$B$22)/MAX(CM82:CP82)-1</f>
        <v>14.921586341256255</v>
      </c>
    </row>
    <row r="83" spans="1:95" x14ac:dyDescent="0.55000000000000004">
      <c r="A83" s="1" t="s">
        <v>1014</v>
      </c>
      <c r="B83" s="1" t="s">
        <v>1211</v>
      </c>
      <c r="C83" s="1" t="s">
        <v>1212</v>
      </c>
      <c r="D83" s="1" t="s">
        <v>98</v>
      </c>
      <c r="E83" s="3">
        <v>98.94</v>
      </c>
      <c r="F83" s="2">
        <v>27.1</v>
      </c>
      <c r="G83" s="11" t="s">
        <v>98</v>
      </c>
      <c r="H83" s="11" t="s">
        <v>98</v>
      </c>
      <c r="I83" s="2">
        <v>20</v>
      </c>
      <c r="J83" s="2">
        <v>19</v>
      </c>
      <c r="K83" s="11" t="s">
        <v>98</v>
      </c>
      <c r="L83" s="11" t="s">
        <v>98</v>
      </c>
      <c r="M83" s="11" t="s">
        <v>98</v>
      </c>
      <c r="N83" s="2">
        <v>20</v>
      </c>
      <c r="O83" s="2" t="s">
        <v>1047</v>
      </c>
      <c r="P83" s="11" t="s">
        <v>98</v>
      </c>
      <c r="Q83" s="11" t="s">
        <v>98</v>
      </c>
      <c r="R83" s="11" t="s">
        <v>98</v>
      </c>
      <c r="S83" s="11" t="s">
        <v>98</v>
      </c>
      <c r="T83" s="11" t="s">
        <v>98</v>
      </c>
      <c r="U83" s="11" t="s">
        <v>98</v>
      </c>
      <c r="V83" s="11" t="s">
        <v>98</v>
      </c>
      <c r="W83" s="14">
        <v>0.375</v>
      </c>
      <c r="X83" s="14">
        <v>0.34899999999999998</v>
      </c>
      <c r="Y83" s="11" t="s">
        <v>98</v>
      </c>
      <c r="Z83" s="11" t="s">
        <v>98</v>
      </c>
      <c r="AA83" s="11" t="s">
        <v>98</v>
      </c>
      <c r="AB83" s="11" t="s">
        <v>98</v>
      </c>
      <c r="AC83" s="11" t="s">
        <v>98</v>
      </c>
      <c r="AD83" s="11" t="s">
        <v>98</v>
      </c>
      <c r="AE83" s="11" t="s">
        <v>98</v>
      </c>
      <c r="AF83" s="11" t="s">
        <v>98</v>
      </c>
      <c r="AG83" s="11" t="s">
        <v>98</v>
      </c>
      <c r="AH83" s="11" t="s">
        <v>98</v>
      </c>
      <c r="AI83" s="2">
        <v>54.3</v>
      </c>
      <c r="AJ83" s="1" t="s">
        <v>98</v>
      </c>
      <c r="AK83" s="2">
        <v>54.3</v>
      </c>
      <c r="AL83" s="11" t="s">
        <v>98</v>
      </c>
      <c r="AM83" s="4">
        <v>1740</v>
      </c>
      <c r="AN83" s="4">
        <v>199</v>
      </c>
      <c r="AO83" s="4">
        <v>174</v>
      </c>
      <c r="AP83" s="3">
        <v>8</v>
      </c>
      <c r="AQ83" s="1">
        <v>1740</v>
      </c>
      <c r="AR83" s="1">
        <v>199</v>
      </c>
      <c r="AS83" s="1">
        <v>174</v>
      </c>
      <c r="AT83" s="3">
        <v>8</v>
      </c>
      <c r="AU83" s="11" t="s">
        <v>98</v>
      </c>
      <c r="AV83" s="11" t="s">
        <v>98</v>
      </c>
      <c r="AW83" s="11" t="s">
        <v>98</v>
      </c>
      <c r="AX83" s="1">
        <v>2680</v>
      </c>
      <c r="AY83" s="11" t="s">
        <v>98</v>
      </c>
      <c r="AZ83" s="1">
        <v>269</v>
      </c>
      <c r="BA83" s="11" t="s">
        <v>98</v>
      </c>
      <c r="BB83" s="11" t="s">
        <v>98</v>
      </c>
      <c r="BC83" s="11" t="s">
        <v>98</v>
      </c>
      <c r="BD83" s="11" t="s">
        <v>98</v>
      </c>
      <c r="BE83" s="11" t="s">
        <v>98</v>
      </c>
      <c r="BF83" s="11" t="s">
        <v>98</v>
      </c>
      <c r="BG83" s="11" t="s">
        <v>98</v>
      </c>
      <c r="BH83" s="11" t="s">
        <v>98</v>
      </c>
      <c r="BI83" s="11" t="s">
        <v>98</v>
      </c>
      <c r="BJ83" s="11" t="s">
        <v>98</v>
      </c>
      <c r="BK83" s="11" t="s">
        <v>98</v>
      </c>
      <c r="BL83" s="11" t="s">
        <v>98</v>
      </c>
      <c r="BM83" s="11" t="s">
        <v>98</v>
      </c>
      <c r="BN83" s="11" t="s">
        <v>98</v>
      </c>
      <c r="BO83" s="11" t="s">
        <v>98</v>
      </c>
      <c r="BP83" s="11" t="s">
        <v>98</v>
      </c>
      <c r="BQ83" s="11" t="s">
        <v>98</v>
      </c>
      <c r="BR83" s="11" t="s">
        <v>98</v>
      </c>
      <c r="BS83" s="11" t="s">
        <v>98</v>
      </c>
      <c r="BT83" s="11" t="s">
        <v>98</v>
      </c>
      <c r="BU83" s="11" t="s">
        <v>98</v>
      </c>
      <c r="BV83" s="11" t="s">
        <v>98</v>
      </c>
      <c r="BW83" s="11" t="s">
        <v>98</v>
      </c>
      <c r="BX83" s="11" t="s">
        <v>98</v>
      </c>
      <c r="BY83" s="11" t="s">
        <v>98</v>
      </c>
      <c r="BZ83" s="11" t="s">
        <v>98</v>
      </c>
      <c r="CA83" s="11" t="s">
        <v>98</v>
      </c>
      <c r="CB83" s="11" t="s">
        <v>98</v>
      </c>
      <c r="CC83" s="11" t="s">
        <v>98</v>
      </c>
      <c r="CD83" s="1" t="s">
        <v>98</v>
      </c>
      <c r="CE83" s="1" t="s">
        <v>98</v>
      </c>
      <c r="CF83" s="1" t="s">
        <v>98</v>
      </c>
      <c r="CG83" s="4">
        <f>Beams!$B$11/F83</f>
        <v>414.76014760147598</v>
      </c>
      <c r="CH83" s="4">
        <f>Beams!$B$9/AO83</f>
        <v>64.597701149425291</v>
      </c>
      <c r="CI83" s="4">
        <f>Beams!$C$9/AS83</f>
        <v>64.597701149425291</v>
      </c>
      <c r="CJ83" s="4">
        <f>Beams!$B$8/((N83-2*X83)*X83*2)</f>
        <v>834.27374688965836</v>
      </c>
      <c r="CK83" s="4">
        <f>Beams!$C$8/((J83-2*X83)*X83*2)</f>
        <v>879.85749439756228</v>
      </c>
      <c r="CM83" s="4">
        <f xml:space="preserve"> Beams!$B$12 / ( 2 * X83 * (N83 - X83) * (J83 - X83) )</f>
        <v>43.93636372660184</v>
      </c>
      <c r="CO83" s="4">
        <f t="shared" si="2"/>
        <v>1545.8709217421242</v>
      </c>
      <c r="CP83" s="4">
        <f t="shared" si="3"/>
        <v>1619.9155792147269</v>
      </c>
      <c r="CQ83" s="3">
        <f>MIN(Beams!$B$21:$B$22)/MAX(CM83:CP83)-1</f>
        <v>11.346322398908734</v>
      </c>
    </row>
    <row r="84" spans="1:95" x14ac:dyDescent="0.55000000000000004">
      <c r="A84" s="1" t="s">
        <v>1014</v>
      </c>
      <c r="B84" s="1" t="s">
        <v>1213</v>
      </c>
      <c r="C84" s="1" t="s">
        <v>1214</v>
      </c>
      <c r="D84" s="1" t="s">
        <v>98</v>
      </c>
      <c r="E84" s="3">
        <v>82.88</v>
      </c>
      <c r="F84" s="2">
        <v>22.7</v>
      </c>
      <c r="G84" s="11" t="s">
        <v>98</v>
      </c>
      <c r="H84" s="11" t="s">
        <v>98</v>
      </c>
      <c r="I84" s="2">
        <v>20</v>
      </c>
      <c r="J84" s="2">
        <v>19.100000000000001</v>
      </c>
      <c r="K84" s="11" t="s">
        <v>98</v>
      </c>
      <c r="L84" s="11" t="s">
        <v>98</v>
      </c>
      <c r="M84" s="11" t="s">
        <v>98</v>
      </c>
      <c r="N84" s="2">
        <v>20</v>
      </c>
      <c r="O84" s="2" t="s">
        <v>1050</v>
      </c>
      <c r="P84" s="11" t="s">
        <v>98</v>
      </c>
      <c r="Q84" s="11" t="s">
        <v>98</v>
      </c>
      <c r="R84" s="11" t="s">
        <v>98</v>
      </c>
      <c r="S84" s="11" t="s">
        <v>98</v>
      </c>
      <c r="T84" s="11" t="s">
        <v>98</v>
      </c>
      <c r="U84" s="11" t="s">
        <v>98</v>
      </c>
      <c r="V84" s="11" t="s">
        <v>98</v>
      </c>
      <c r="W84" s="15">
        <v>0.3125</v>
      </c>
      <c r="X84" s="14">
        <v>0.29099999999999998</v>
      </c>
      <c r="Y84" s="11" t="s">
        <v>98</v>
      </c>
      <c r="Z84" s="11" t="s">
        <v>98</v>
      </c>
      <c r="AA84" s="11" t="s">
        <v>98</v>
      </c>
      <c r="AB84" s="11" t="s">
        <v>98</v>
      </c>
      <c r="AC84" s="11" t="s">
        <v>98</v>
      </c>
      <c r="AD84" s="11" t="s">
        <v>98</v>
      </c>
      <c r="AE84" s="11" t="s">
        <v>98</v>
      </c>
      <c r="AF84" s="11" t="s">
        <v>98</v>
      </c>
      <c r="AG84" s="11" t="s">
        <v>98</v>
      </c>
      <c r="AH84" s="11" t="s">
        <v>98</v>
      </c>
      <c r="AI84" s="2">
        <v>65.7</v>
      </c>
      <c r="AJ84" s="1" t="s">
        <v>98</v>
      </c>
      <c r="AK84" s="2">
        <v>65.7</v>
      </c>
      <c r="AL84" s="11" t="s">
        <v>98</v>
      </c>
      <c r="AM84" s="4">
        <v>1460</v>
      </c>
      <c r="AN84" s="4">
        <v>167</v>
      </c>
      <c r="AO84" s="4">
        <v>146</v>
      </c>
      <c r="AP84" s="3">
        <v>8.0299999999999994</v>
      </c>
      <c r="AQ84" s="1">
        <v>1460</v>
      </c>
      <c r="AR84" s="1">
        <v>167</v>
      </c>
      <c r="AS84" s="1">
        <v>146</v>
      </c>
      <c r="AT84" s="3">
        <v>8.0299999999999994</v>
      </c>
      <c r="AU84" s="11" t="s">
        <v>98</v>
      </c>
      <c r="AV84" s="11" t="s">
        <v>98</v>
      </c>
      <c r="AW84" s="11" t="s">
        <v>98</v>
      </c>
      <c r="AX84" s="1">
        <v>2250</v>
      </c>
      <c r="AY84" s="11" t="s">
        <v>98</v>
      </c>
      <c r="AZ84" s="1">
        <v>226</v>
      </c>
      <c r="BA84" s="11" t="s">
        <v>98</v>
      </c>
      <c r="BB84" s="11" t="s">
        <v>98</v>
      </c>
      <c r="BC84" s="11" t="s">
        <v>98</v>
      </c>
      <c r="BD84" s="11" t="s">
        <v>98</v>
      </c>
      <c r="BE84" s="11" t="s">
        <v>98</v>
      </c>
      <c r="BF84" s="11" t="s">
        <v>98</v>
      </c>
      <c r="BG84" s="11" t="s">
        <v>98</v>
      </c>
      <c r="BH84" s="11" t="s">
        <v>98</v>
      </c>
      <c r="BI84" s="11" t="s">
        <v>98</v>
      </c>
      <c r="BJ84" s="11" t="s">
        <v>98</v>
      </c>
      <c r="BK84" s="11" t="s">
        <v>98</v>
      </c>
      <c r="BL84" s="11" t="s">
        <v>98</v>
      </c>
      <c r="BM84" s="11" t="s">
        <v>98</v>
      </c>
      <c r="BN84" s="11" t="s">
        <v>98</v>
      </c>
      <c r="BO84" s="11" t="s">
        <v>98</v>
      </c>
      <c r="BP84" s="11" t="s">
        <v>98</v>
      </c>
      <c r="BQ84" s="11" t="s">
        <v>98</v>
      </c>
      <c r="BR84" s="11" t="s">
        <v>98</v>
      </c>
      <c r="BS84" s="11" t="s">
        <v>98</v>
      </c>
      <c r="BT84" s="11" t="s">
        <v>98</v>
      </c>
      <c r="BU84" s="11" t="s">
        <v>98</v>
      </c>
      <c r="BV84" s="11" t="s">
        <v>98</v>
      </c>
      <c r="BW84" s="11" t="s">
        <v>98</v>
      </c>
      <c r="BX84" s="11" t="s">
        <v>98</v>
      </c>
      <c r="BY84" s="11" t="s">
        <v>98</v>
      </c>
      <c r="BZ84" s="11" t="s">
        <v>98</v>
      </c>
      <c r="CA84" s="11" t="s">
        <v>98</v>
      </c>
      <c r="CB84" s="11" t="s">
        <v>98</v>
      </c>
      <c r="CC84" s="11" t="s">
        <v>98</v>
      </c>
      <c r="CD84" s="1" t="s">
        <v>98</v>
      </c>
      <c r="CE84" s="1" t="s">
        <v>98</v>
      </c>
      <c r="CF84" s="1" t="s">
        <v>98</v>
      </c>
      <c r="CG84" s="4">
        <f>Beams!$B$11/F84</f>
        <v>495.15418502202647</v>
      </c>
      <c r="CH84" s="4">
        <f>Beams!$B$9/AO84</f>
        <v>76.986301369863014</v>
      </c>
      <c r="CI84" s="4">
        <f>Beams!$C$9/AS84</f>
        <v>76.986301369863014</v>
      </c>
      <c r="CJ84" s="4">
        <f>Beams!$B$8/((N84-2*X84)*X84*2)</f>
        <v>994.57795739171399</v>
      </c>
      <c r="CK84" s="4">
        <f>Beams!$C$8/((J84-2*X84)*X84*2)</f>
        <v>1042.9157995805326</v>
      </c>
      <c r="CM84" s="4">
        <f xml:space="preserve"> Beams!$B$12 / ( 2 * X84 * (N84 - X84) * (J84 - X84) )</f>
        <v>52.097037836596442</v>
      </c>
      <c r="CO84" s="4">
        <f t="shared" si="2"/>
        <v>1843.112538786592</v>
      </c>
      <c r="CP84" s="4">
        <f t="shared" si="3"/>
        <v>1921.5951669610431</v>
      </c>
      <c r="CQ84" s="3">
        <f>MIN(Beams!$B$21:$B$22)/MAX(CM84:CP84)-1</f>
        <v>9.4080195162176246</v>
      </c>
    </row>
    <row r="85" spans="1:95" x14ac:dyDescent="0.55000000000000004">
      <c r="A85" s="1" t="s">
        <v>1014</v>
      </c>
      <c r="B85" s="1" t="s">
        <v>1215</v>
      </c>
      <c r="C85" s="1" t="s">
        <v>1216</v>
      </c>
      <c r="D85" s="1" t="s">
        <v>98</v>
      </c>
      <c r="E85" s="3">
        <v>171.16</v>
      </c>
      <c r="F85" s="2">
        <v>47.1</v>
      </c>
      <c r="G85" s="11" t="s">
        <v>98</v>
      </c>
      <c r="H85" s="11" t="s">
        <v>98</v>
      </c>
      <c r="I85" s="2">
        <v>20</v>
      </c>
      <c r="J85" s="2">
        <v>17.899999999999999</v>
      </c>
      <c r="K85" s="11" t="s">
        <v>98</v>
      </c>
      <c r="L85" s="11" t="s">
        <v>98</v>
      </c>
      <c r="M85" s="11" t="s">
        <v>98</v>
      </c>
      <c r="N85" s="2">
        <v>16</v>
      </c>
      <c r="O85" s="2" t="s">
        <v>1068</v>
      </c>
      <c r="P85" s="11" t="s">
        <v>98</v>
      </c>
      <c r="Q85" s="11" t="s">
        <v>98</v>
      </c>
      <c r="R85" s="11" t="s">
        <v>98</v>
      </c>
      <c r="S85" s="11" t="s">
        <v>98</v>
      </c>
      <c r="T85" s="11" t="s">
        <v>98</v>
      </c>
      <c r="U85" s="11" t="s">
        <v>98</v>
      </c>
      <c r="V85" s="11" t="s">
        <v>98</v>
      </c>
      <c r="W85" s="14">
        <v>0.75</v>
      </c>
      <c r="X85" s="14">
        <v>0.69799999999999995</v>
      </c>
      <c r="Y85" s="11" t="s">
        <v>98</v>
      </c>
      <c r="Z85" s="11" t="s">
        <v>98</v>
      </c>
      <c r="AA85" s="11" t="s">
        <v>98</v>
      </c>
      <c r="AB85" s="11" t="s">
        <v>98</v>
      </c>
      <c r="AC85" s="11" t="s">
        <v>98</v>
      </c>
      <c r="AD85" s="11" t="s">
        <v>98</v>
      </c>
      <c r="AE85" s="11" t="s">
        <v>98</v>
      </c>
      <c r="AF85" s="11" t="s">
        <v>98</v>
      </c>
      <c r="AG85" s="11" t="s">
        <v>98</v>
      </c>
      <c r="AH85" s="11" t="s">
        <v>98</v>
      </c>
      <c r="AI85" s="2">
        <v>19.899999999999999</v>
      </c>
      <c r="AJ85" s="1" t="s">
        <v>98</v>
      </c>
      <c r="AK85" s="2">
        <v>25.7</v>
      </c>
      <c r="AL85" s="11" t="s">
        <v>98</v>
      </c>
      <c r="AM85" s="4">
        <v>2710</v>
      </c>
      <c r="AN85" s="4">
        <v>324</v>
      </c>
      <c r="AO85" s="4">
        <v>271</v>
      </c>
      <c r="AP85" s="3">
        <v>7.59</v>
      </c>
      <c r="AQ85" s="1">
        <v>1920</v>
      </c>
      <c r="AR85" s="1">
        <v>278</v>
      </c>
      <c r="AS85" s="1">
        <v>240</v>
      </c>
      <c r="AT85" s="3">
        <v>6.39</v>
      </c>
      <c r="AU85" s="11" t="s">
        <v>98</v>
      </c>
      <c r="AV85" s="11" t="s">
        <v>98</v>
      </c>
      <c r="AW85" s="11" t="s">
        <v>98</v>
      </c>
      <c r="AX85" s="1">
        <v>3590</v>
      </c>
      <c r="AY85" s="11" t="s">
        <v>98</v>
      </c>
      <c r="AZ85" s="1">
        <v>411</v>
      </c>
      <c r="BA85" s="11" t="s">
        <v>98</v>
      </c>
      <c r="BB85" s="11" t="s">
        <v>98</v>
      </c>
      <c r="BC85" s="11" t="s">
        <v>98</v>
      </c>
      <c r="BD85" s="11" t="s">
        <v>98</v>
      </c>
      <c r="BE85" s="11" t="s">
        <v>98</v>
      </c>
      <c r="BF85" s="11" t="s">
        <v>98</v>
      </c>
      <c r="BG85" s="11" t="s">
        <v>98</v>
      </c>
      <c r="BH85" s="11" t="s">
        <v>98</v>
      </c>
      <c r="BI85" s="11" t="s">
        <v>98</v>
      </c>
      <c r="BJ85" s="11" t="s">
        <v>98</v>
      </c>
      <c r="BK85" s="11" t="s">
        <v>98</v>
      </c>
      <c r="BL85" s="11" t="s">
        <v>98</v>
      </c>
      <c r="BM85" s="11" t="s">
        <v>98</v>
      </c>
      <c r="BN85" s="11" t="s">
        <v>98</v>
      </c>
      <c r="BO85" s="11" t="s">
        <v>98</v>
      </c>
      <c r="BP85" s="11" t="s">
        <v>98</v>
      </c>
      <c r="BQ85" s="11" t="s">
        <v>98</v>
      </c>
      <c r="BR85" s="11" t="s">
        <v>98</v>
      </c>
      <c r="BS85" s="11" t="s">
        <v>98</v>
      </c>
      <c r="BT85" s="11" t="s">
        <v>98</v>
      </c>
      <c r="BU85" s="11" t="s">
        <v>98</v>
      </c>
      <c r="BV85" s="11" t="s">
        <v>98</v>
      </c>
      <c r="BW85" s="11" t="s">
        <v>98</v>
      </c>
      <c r="BX85" s="11" t="s">
        <v>98</v>
      </c>
      <c r="BY85" s="11" t="s">
        <v>98</v>
      </c>
      <c r="BZ85" s="11" t="s">
        <v>98</v>
      </c>
      <c r="CA85" s="11" t="s">
        <v>98</v>
      </c>
      <c r="CB85" s="11" t="s">
        <v>98</v>
      </c>
      <c r="CC85" s="11" t="s">
        <v>98</v>
      </c>
      <c r="CD85" s="1" t="s">
        <v>98</v>
      </c>
      <c r="CE85" s="1" t="s">
        <v>98</v>
      </c>
      <c r="CF85" s="1" t="s">
        <v>98</v>
      </c>
      <c r="CG85" s="4">
        <f>Beams!$B$11/F85</f>
        <v>238.6411889596603</v>
      </c>
      <c r="CH85" s="4">
        <f>Beams!$B$9/AO85</f>
        <v>41.476014760147599</v>
      </c>
      <c r="CI85" s="4">
        <f>Beams!$C$9/AS85</f>
        <v>46.833333333333336</v>
      </c>
      <c r="CJ85" s="4">
        <f>Beams!$B$8/((N85-2*X85)*X85*2)</f>
        <v>551.32675508299735</v>
      </c>
      <c r="CK85" s="4">
        <f>Beams!$C$8/((J85-2*X85)*X85*2)</f>
        <v>487.85603073388836</v>
      </c>
      <c r="CM85" s="4">
        <f xml:space="preserve"> Beams!$B$12 / ( 2 * X85 * (N85 - X85) * (J85 - X85) )</f>
        <v>30.588188085779624</v>
      </c>
      <c r="CO85" s="4">
        <f t="shared" si="2"/>
        <v>1010.7359388294713</v>
      </c>
      <c r="CP85" s="4">
        <f t="shared" si="3"/>
        <v>907.58695759730062</v>
      </c>
      <c r="CQ85" s="3">
        <f>MIN(Beams!$B$21:$B$22)/MAX(CM85:CP85)-1</f>
        <v>18.787561945370133</v>
      </c>
    </row>
    <row r="86" spans="1:95" x14ac:dyDescent="0.55000000000000004">
      <c r="A86" s="1" t="s">
        <v>1014</v>
      </c>
      <c r="B86" s="1" t="s">
        <v>1217</v>
      </c>
      <c r="C86" s="1" t="s">
        <v>1218</v>
      </c>
      <c r="D86" s="1" t="s">
        <v>98</v>
      </c>
      <c r="E86" s="3">
        <v>144.39000000000001</v>
      </c>
      <c r="F86" s="2">
        <v>39.6</v>
      </c>
      <c r="G86" s="11" t="s">
        <v>98</v>
      </c>
      <c r="H86" s="11" t="s">
        <v>98</v>
      </c>
      <c r="I86" s="2">
        <v>20</v>
      </c>
      <c r="J86" s="2">
        <v>18.3</v>
      </c>
      <c r="K86" s="11" t="s">
        <v>98</v>
      </c>
      <c r="L86" s="11" t="s">
        <v>98</v>
      </c>
      <c r="M86" s="11" t="s">
        <v>98</v>
      </c>
      <c r="N86" s="2">
        <v>16</v>
      </c>
      <c r="O86" s="2" t="s">
        <v>1071</v>
      </c>
      <c r="P86" s="11" t="s">
        <v>98</v>
      </c>
      <c r="Q86" s="11" t="s">
        <v>98</v>
      </c>
      <c r="R86" s="11" t="s">
        <v>98</v>
      </c>
      <c r="S86" s="11" t="s">
        <v>98</v>
      </c>
      <c r="T86" s="11" t="s">
        <v>98</v>
      </c>
      <c r="U86" s="11" t="s">
        <v>98</v>
      </c>
      <c r="V86" s="11" t="s">
        <v>98</v>
      </c>
      <c r="W86" s="14">
        <v>0.625</v>
      </c>
      <c r="X86" s="14">
        <v>0.58099999999999996</v>
      </c>
      <c r="Y86" s="11" t="s">
        <v>98</v>
      </c>
      <c r="Z86" s="11" t="s">
        <v>98</v>
      </c>
      <c r="AA86" s="11" t="s">
        <v>98</v>
      </c>
      <c r="AB86" s="11" t="s">
        <v>98</v>
      </c>
      <c r="AC86" s="11" t="s">
        <v>98</v>
      </c>
      <c r="AD86" s="11" t="s">
        <v>98</v>
      </c>
      <c r="AE86" s="11" t="s">
        <v>98</v>
      </c>
      <c r="AF86" s="11" t="s">
        <v>98</v>
      </c>
      <c r="AG86" s="11" t="s">
        <v>98</v>
      </c>
      <c r="AH86" s="11" t="s">
        <v>98</v>
      </c>
      <c r="AI86" s="2">
        <v>24.5</v>
      </c>
      <c r="AJ86" s="1" t="s">
        <v>98</v>
      </c>
      <c r="AK86" s="2">
        <v>31.4</v>
      </c>
      <c r="AL86" s="11" t="s">
        <v>98</v>
      </c>
      <c r="AM86" s="4">
        <v>2320</v>
      </c>
      <c r="AN86" s="4">
        <v>275</v>
      </c>
      <c r="AO86" s="4">
        <v>232</v>
      </c>
      <c r="AP86" s="3">
        <v>7.65</v>
      </c>
      <c r="AQ86" s="1">
        <v>1640</v>
      </c>
      <c r="AR86" s="1">
        <v>236</v>
      </c>
      <c r="AS86" s="1">
        <v>206</v>
      </c>
      <c r="AT86" s="3">
        <v>6.44</v>
      </c>
      <c r="AU86" s="11" t="s">
        <v>98</v>
      </c>
      <c r="AV86" s="11" t="s">
        <v>98</v>
      </c>
      <c r="AW86" s="11" t="s">
        <v>98</v>
      </c>
      <c r="AX86" s="1">
        <v>3040</v>
      </c>
      <c r="AY86" s="11" t="s">
        <v>98</v>
      </c>
      <c r="AZ86" s="1">
        <v>347</v>
      </c>
      <c r="BA86" s="11" t="s">
        <v>98</v>
      </c>
      <c r="BB86" s="11" t="s">
        <v>98</v>
      </c>
      <c r="BC86" s="11" t="s">
        <v>98</v>
      </c>
      <c r="BD86" s="11" t="s">
        <v>98</v>
      </c>
      <c r="BE86" s="11" t="s">
        <v>98</v>
      </c>
      <c r="BF86" s="11" t="s">
        <v>98</v>
      </c>
      <c r="BG86" s="11" t="s">
        <v>98</v>
      </c>
      <c r="BH86" s="11" t="s">
        <v>98</v>
      </c>
      <c r="BI86" s="11" t="s">
        <v>98</v>
      </c>
      <c r="BJ86" s="11" t="s">
        <v>98</v>
      </c>
      <c r="BK86" s="11" t="s">
        <v>98</v>
      </c>
      <c r="BL86" s="11" t="s">
        <v>98</v>
      </c>
      <c r="BM86" s="11" t="s">
        <v>98</v>
      </c>
      <c r="BN86" s="11" t="s">
        <v>98</v>
      </c>
      <c r="BO86" s="11" t="s">
        <v>98</v>
      </c>
      <c r="BP86" s="11" t="s">
        <v>98</v>
      </c>
      <c r="BQ86" s="11" t="s">
        <v>98</v>
      </c>
      <c r="BR86" s="11" t="s">
        <v>98</v>
      </c>
      <c r="BS86" s="11" t="s">
        <v>98</v>
      </c>
      <c r="BT86" s="11" t="s">
        <v>98</v>
      </c>
      <c r="BU86" s="11" t="s">
        <v>98</v>
      </c>
      <c r="BV86" s="11" t="s">
        <v>98</v>
      </c>
      <c r="BW86" s="11" t="s">
        <v>98</v>
      </c>
      <c r="BX86" s="11" t="s">
        <v>98</v>
      </c>
      <c r="BY86" s="11" t="s">
        <v>98</v>
      </c>
      <c r="BZ86" s="11" t="s">
        <v>98</v>
      </c>
      <c r="CA86" s="11" t="s">
        <v>98</v>
      </c>
      <c r="CB86" s="11" t="s">
        <v>98</v>
      </c>
      <c r="CC86" s="11" t="s">
        <v>98</v>
      </c>
      <c r="CD86" s="1" t="s">
        <v>98</v>
      </c>
      <c r="CE86" s="1" t="s">
        <v>98</v>
      </c>
      <c r="CF86" s="1" t="s">
        <v>98</v>
      </c>
      <c r="CG86" s="4">
        <f>Beams!$B$11/F86</f>
        <v>283.83838383838383</v>
      </c>
      <c r="CH86" s="4">
        <f>Beams!$B$9/AO86</f>
        <v>48.448275862068968</v>
      </c>
      <c r="CI86" s="4">
        <f>Beams!$C$9/AS86</f>
        <v>54.563106796116507</v>
      </c>
      <c r="CJ86" s="4">
        <f>Beams!$B$8/((N86-2*X86)*X86*2)</f>
        <v>651.9057571630176</v>
      </c>
      <c r="CK86" s="4">
        <f>Beams!$C$8/((J86-2*X86)*X86*2)</f>
        <v>564.41694624721981</v>
      </c>
      <c r="CM86" s="4">
        <f xml:space="preserve"> Beams!$B$12 / ( 2 * X86 * (N86 - X86) * (J86 - X86) )</f>
        <v>35.40501368577273</v>
      </c>
      <c r="CO86" s="4">
        <f t="shared" si="2"/>
        <v>1195.1387515630065</v>
      </c>
      <c r="CP86" s="4">
        <f t="shared" si="3"/>
        <v>1053.1442230073858</v>
      </c>
      <c r="CQ86" s="3">
        <f>MIN(Beams!$B$21:$B$22)/MAX(CM86:CP86)-1</f>
        <v>15.734458634065653</v>
      </c>
    </row>
    <row r="87" spans="1:95" x14ac:dyDescent="0.55000000000000004">
      <c r="A87" s="1" t="s">
        <v>1014</v>
      </c>
      <c r="B87" s="1" t="s">
        <v>1219</v>
      </c>
      <c r="C87" s="1" t="s">
        <v>1220</v>
      </c>
      <c r="D87" s="1" t="s">
        <v>98</v>
      </c>
      <c r="E87" s="3">
        <v>116.91</v>
      </c>
      <c r="F87" s="2">
        <v>32.1</v>
      </c>
      <c r="G87" s="11" t="s">
        <v>98</v>
      </c>
      <c r="H87" s="11" t="s">
        <v>98</v>
      </c>
      <c r="I87" s="2">
        <v>20</v>
      </c>
      <c r="J87" s="2">
        <v>18.600000000000001</v>
      </c>
      <c r="K87" s="11" t="s">
        <v>98</v>
      </c>
      <c r="L87" s="11" t="s">
        <v>98</v>
      </c>
      <c r="M87" s="11" t="s">
        <v>98</v>
      </c>
      <c r="N87" s="2">
        <v>16</v>
      </c>
      <c r="O87" s="2" t="s">
        <v>1074</v>
      </c>
      <c r="P87" s="11" t="s">
        <v>98</v>
      </c>
      <c r="Q87" s="11" t="s">
        <v>98</v>
      </c>
      <c r="R87" s="11" t="s">
        <v>98</v>
      </c>
      <c r="S87" s="11" t="s">
        <v>98</v>
      </c>
      <c r="T87" s="11" t="s">
        <v>98</v>
      </c>
      <c r="U87" s="11" t="s">
        <v>98</v>
      </c>
      <c r="V87" s="11" t="s">
        <v>98</v>
      </c>
      <c r="W87" s="14">
        <v>0.5</v>
      </c>
      <c r="X87" s="14">
        <v>0.46500000000000002</v>
      </c>
      <c r="Y87" s="11" t="s">
        <v>98</v>
      </c>
      <c r="Z87" s="11" t="s">
        <v>98</v>
      </c>
      <c r="AA87" s="11" t="s">
        <v>98</v>
      </c>
      <c r="AB87" s="11" t="s">
        <v>98</v>
      </c>
      <c r="AC87" s="11" t="s">
        <v>98</v>
      </c>
      <c r="AD87" s="11" t="s">
        <v>98</v>
      </c>
      <c r="AE87" s="11" t="s">
        <v>98</v>
      </c>
      <c r="AF87" s="11" t="s">
        <v>98</v>
      </c>
      <c r="AG87" s="11" t="s">
        <v>98</v>
      </c>
      <c r="AH87" s="11" t="s">
        <v>98</v>
      </c>
      <c r="AI87" s="2">
        <v>31.4</v>
      </c>
      <c r="AJ87" s="1" t="s">
        <v>98</v>
      </c>
      <c r="AK87" s="2">
        <v>40</v>
      </c>
      <c r="AL87" s="11" t="s">
        <v>98</v>
      </c>
      <c r="AM87" s="4">
        <v>1900</v>
      </c>
      <c r="AN87" s="4">
        <v>224</v>
      </c>
      <c r="AO87" s="4">
        <v>190</v>
      </c>
      <c r="AP87" s="3">
        <v>7.7</v>
      </c>
      <c r="AQ87" s="1">
        <v>1350</v>
      </c>
      <c r="AR87" s="1">
        <v>193</v>
      </c>
      <c r="AS87" s="1">
        <v>169</v>
      </c>
      <c r="AT87" s="3">
        <v>6.5</v>
      </c>
      <c r="AU87" s="11" t="s">
        <v>98</v>
      </c>
      <c r="AV87" s="11" t="s">
        <v>98</v>
      </c>
      <c r="AW87" s="11" t="s">
        <v>98</v>
      </c>
      <c r="AX87" s="1">
        <v>2480</v>
      </c>
      <c r="AY87" s="11" t="s">
        <v>98</v>
      </c>
      <c r="AZ87" s="1">
        <v>282</v>
      </c>
      <c r="BA87" s="11" t="s">
        <v>98</v>
      </c>
      <c r="BB87" s="11" t="s">
        <v>98</v>
      </c>
      <c r="BC87" s="11" t="s">
        <v>98</v>
      </c>
      <c r="BD87" s="11" t="s">
        <v>98</v>
      </c>
      <c r="BE87" s="11" t="s">
        <v>98</v>
      </c>
      <c r="BF87" s="11" t="s">
        <v>98</v>
      </c>
      <c r="BG87" s="11" t="s">
        <v>98</v>
      </c>
      <c r="BH87" s="11" t="s">
        <v>98</v>
      </c>
      <c r="BI87" s="11" t="s">
        <v>98</v>
      </c>
      <c r="BJ87" s="11" t="s">
        <v>98</v>
      </c>
      <c r="BK87" s="11" t="s">
        <v>98</v>
      </c>
      <c r="BL87" s="11" t="s">
        <v>98</v>
      </c>
      <c r="BM87" s="11" t="s">
        <v>98</v>
      </c>
      <c r="BN87" s="11" t="s">
        <v>98</v>
      </c>
      <c r="BO87" s="11" t="s">
        <v>98</v>
      </c>
      <c r="BP87" s="11" t="s">
        <v>98</v>
      </c>
      <c r="BQ87" s="11" t="s">
        <v>98</v>
      </c>
      <c r="BR87" s="11" t="s">
        <v>98</v>
      </c>
      <c r="BS87" s="11" t="s">
        <v>98</v>
      </c>
      <c r="BT87" s="11" t="s">
        <v>98</v>
      </c>
      <c r="BU87" s="11" t="s">
        <v>98</v>
      </c>
      <c r="BV87" s="11" t="s">
        <v>98</v>
      </c>
      <c r="BW87" s="11" t="s">
        <v>98</v>
      </c>
      <c r="BX87" s="11" t="s">
        <v>98</v>
      </c>
      <c r="BY87" s="11" t="s">
        <v>98</v>
      </c>
      <c r="BZ87" s="11" t="s">
        <v>98</v>
      </c>
      <c r="CA87" s="11" t="s">
        <v>98</v>
      </c>
      <c r="CB87" s="11" t="s">
        <v>98</v>
      </c>
      <c r="CC87" s="11" t="s">
        <v>98</v>
      </c>
      <c r="CD87" s="1" t="s">
        <v>98</v>
      </c>
      <c r="CE87" s="1" t="s">
        <v>98</v>
      </c>
      <c r="CF87" s="1" t="s">
        <v>98</v>
      </c>
      <c r="CG87" s="4">
        <f>Beams!$B$11/F87</f>
        <v>350.1557632398754</v>
      </c>
      <c r="CH87" s="4">
        <f>Beams!$B$9/AO87</f>
        <v>59.157894736842103</v>
      </c>
      <c r="CI87" s="4">
        <f>Beams!$C$9/AS87</f>
        <v>66.508875739644964</v>
      </c>
      <c r="CJ87" s="4">
        <f>Beams!$B$8/((N87-2*X87)*X87*2)</f>
        <v>801.99213705217937</v>
      </c>
      <c r="CK87" s="4">
        <f>Beams!$C$8/((J87-2*X87)*X87*2)</f>
        <v>683.98537098904023</v>
      </c>
      <c r="CM87" s="4">
        <f xml:space="preserve"> Beams!$B$12 / ( 2 * X87 * (N87 - X87) * (J87 - X87) )</f>
        <v>42.899728648434106</v>
      </c>
      <c r="CO87" s="4">
        <f t="shared" si="2"/>
        <v>1470.2048862070728</v>
      </c>
      <c r="CP87" s="4">
        <f t="shared" si="3"/>
        <v>1278.8417442856764</v>
      </c>
      <c r="CQ87" s="3">
        <f>MIN(Beams!$B$21:$B$22)/MAX(CM87:CP87)-1</f>
        <v>12.603546136754625</v>
      </c>
    </row>
    <row r="88" spans="1:95" x14ac:dyDescent="0.55000000000000004">
      <c r="A88" s="1" t="s">
        <v>1014</v>
      </c>
      <c r="B88" s="1" t="s">
        <v>1221</v>
      </c>
      <c r="C88" s="1" t="s">
        <v>1222</v>
      </c>
      <c r="D88" s="1" t="s">
        <v>98</v>
      </c>
      <c r="E88" s="3">
        <v>88.73</v>
      </c>
      <c r="F88" s="2">
        <v>24.3</v>
      </c>
      <c r="G88" s="11" t="s">
        <v>98</v>
      </c>
      <c r="H88" s="11" t="s">
        <v>98</v>
      </c>
      <c r="I88" s="2">
        <v>20</v>
      </c>
      <c r="J88" s="2">
        <v>19</v>
      </c>
      <c r="K88" s="11" t="s">
        <v>98</v>
      </c>
      <c r="L88" s="11" t="s">
        <v>98</v>
      </c>
      <c r="M88" s="11" t="s">
        <v>98</v>
      </c>
      <c r="N88" s="2">
        <v>16</v>
      </c>
      <c r="O88" s="2" t="s">
        <v>1077</v>
      </c>
      <c r="P88" s="11" t="s">
        <v>98</v>
      </c>
      <c r="Q88" s="11" t="s">
        <v>98</v>
      </c>
      <c r="R88" s="11" t="s">
        <v>98</v>
      </c>
      <c r="S88" s="11" t="s">
        <v>98</v>
      </c>
      <c r="T88" s="11" t="s">
        <v>98</v>
      </c>
      <c r="U88" s="11" t="s">
        <v>98</v>
      </c>
      <c r="V88" s="11" t="s">
        <v>98</v>
      </c>
      <c r="W88" s="14">
        <v>0.375</v>
      </c>
      <c r="X88" s="14">
        <v>0.34899999999999998</v>
      </c>
      <c r="Y88" s="11" t="s">
        <v>98</v>
      </c>
      <c r="Z88" s="11" t="s">
        <v>98</v>
      </c>
      <c r="AA88" s="11" t="s">
        <v>98</v>
      </c>
      <c r="AB88" s="11" t="s">
        <v>98</v>
      </c>
      <c r="AC88" s="11" t="s">
        <v>98</v>
      </c>
      <c r="AD88" s="11" t="s">
        <v>98</v>
      </c>
      <c r="AE88" s="11" t="s">
        <v>98</v>
      </c>
      <c r="AF88" s="11" t="s">
        <v>98</v>
      </c>
      <c r="AG88" s="11" t="s">
        <v>98</v>
      </c>
      <c r="AH88" s="11" t="s">
        <v>98</v>
      </c>
      <c r="AI88" s="2">
        <v>42.8</v>
      </c>
      <c r="AJ88" s="1" t="s">
        <v>98</v>
      </c>
      <c r="AK88" s="2">
        <v>54.3</v>
      </c>
      <c r="AL88" s="11" t="s">
        <v>98</v>
      </c>
      <c r="AM88" s="4">
        <v>1470</v>
      </c>
      <c r="AN88" s="4">
        <v>172</v>
      </c>
      <c r="AO88" s="4">
        <v>147</v>
      </c>
      <c r="AP88" s="3">
        <v>7.76</v>
      </c>
      <c r="AQ88" s="1">
        <v>1040</v>
      </c>
      <c r="AR88" s="1">
        <v>148</v>
      </c>
      <c r="AS88" s="1">
        <v>130</v>
      </c>
      <c r="AT88" s="3">
        <v>6.55</v>
      </c>
      <c r="AU88" s="11" t="s">
        <v>98</v>
      </c>
      <c r="AV88" s="11" t="s">
        <v>98</v>
      </c>
      <c r="AW88" s="11" t="s">
        <v>98</v>
      </c>
      <c r="AX88" s="1">
        <v>1890</v>
      </c>
      <c r="AY88" s="11" t="s">
        <v>98</v>
      </c>
      <c r="AZ88" s="1">
        <v>215</v>
      </c>
      <c r="BA88" s="11" t="s">
        <v>98</v>
      </c>
      <c r="BB88" s="11" t="s">
        <v>98</v>
      </c>
      <c r="BC88" s="11" t="s">
        <v>98</v>
      </c>
      <c r="BD88" s="11" t="s">
        <v>98</v>
      </c>
      <c r="BE88" s="11" t="s">
        <v>98</v>
      </c>
      <c r="BF88" s="11" t="s">
        <v>98</v>
      </c>
      <c r="BG88" s="11" t="s">
        <v>98</v>
      </c>
      <c r="BH88" s="11" t="s">
        <v>98</v>
      </c>
      <c r="BI88" s="11" t="s">
        <v>98</v>
      </c>
      <c r="BJ88" s="11" t="s">
        <v>98</v>
      </c>
      <c r="BK88" s="11" t="s">
        <v>98</v>
      </c>
      <c r="BL88" s="11" t="s">
        <v>98</v>
      </c>
      <c r="BM88" s="11" t="s">
        <v>98</v>
      </c>
      <c r="BN88" s="11" t="s">
        <v>98</v>
      </c>
      <c r="BO88" s="11" t="s">
        <v>98</v>
      </c>
      <c r="BP88" s="11" t="s">
        <v>98</v>
      </c>
      <c r="BQ88" s="11" t="s">
        <v>98</v>
      </c>
      <c r="BR88" s="11" t="s">
        <v>98</v>
      </c>
      <c r="BS88" s="11" t="s">
        <v>98</v>
      </c>
      <c r="BT88" s="11" t="s">
        <v>98</v>
      </c>
      <c r="BU88" s="11" t="s">
        <v>98</v>
      </c>
      <c r="BV88" s="11" t="s">
        <v>98</v>
      </c>
      <c r="BW88" s="11" t="s">
        <v>98</v>
      </c>
      <c r="BX88" s="11" t="s">
        <v>98</v>
      </c>
      <c r="BY88" s="11" t="s">
        <v>98</v>
      </c>
      <c r="BZ88" s="11" t="s">
        <v>98</v>
      </c>
      <c r="CA88" s="11" t="s">
        <v>98</v>
      </c>
      <c r="CB88" s="11" t="s">
        <v>98</v>
      </c>
      <c r="CC88" s="11" t="s">
        <v>98</v>
      </c>
      <c r="CD88" s="1" t="s">
        <v>98</v>
      </c>
      <c r="CE88" s="1" t="s">
        <v>98</v>
      </c>
      <c r="CF88" s="1" t="s">
        <v>98</v>
      </c>
      <c r="CG88" s="4">
        <f>Beams!$B$11/F88</f>
        <v>462.55144032921811</v>
      </c>
      <c r="CH88" s="4">
        <f>Beams!$B$9/AO88</f>
        <v>76.4625850340136</v>
      </c>
      <c r="CI88" s="4">
        <f>Beams!$C$9/AS88</f>
        <v>86.461538461538467</v>
      </c>
      <c r="CJ88" s="4">
        <f>Beams!$B$8/((N88-2*X88)*X88*2)</f>
        <v>1052.3560229031621</v>
      </c>
      <c r="CK88" s="4">
        <f>Beams!$C$8/((J88-2*X88)*X88*2)</f>
        <v>879.85749439756228</v>
      </c>
      <c r="CM88" s="4">
        <f xml:space="preserve"> Beams!$B$12 / ( 2 * X88 * (N88 - X88) * (J88 - X88) )</f>
        <v>55.165387744645891</v>
      </c>
      <c r="CO88" s="4">
        <f t="shared" si="2"/>
        <v>1929.4322838023227</v>
      </c>
      <c r="CP88" s="4">
        <f t="shared" si="3"/>
        <v>1650.089989151996</v>
      </c>
      <c r="CQ88" s="3">
        <f>MIN(Beams!$B$21:$B$22)/MAX(CM88:CP88)-1</f>
        <v>9.3657434199173331</v>
      </c>
    </row>
    <row r="89" spans="1:95" x14ac:dyDescent="0.55000000000000004">
      <c r="A89" s="1" t="s">
        <v>1014</v>
      </c>
      <c r="B89" s="1" t="s">
        <v>1223</v>
      </c>
      <c r="C89" s="1" t="s">
        <v>1224</v>
      </c>
      <c r="D89" s="1" t="s">
        <v>98</v>
      </c>
      <c r="E89" s="3">
        <v>74.38</v>
      </c>
      <c r="F89" s="2">
        <v>20.399999999999999</v>
      </c>
      <c r="G89" s="11" t="s">
        <v>98</v>
      </c>
      <c r="H89" s="11" t="s">
        <v>98</v>
      </c>
      <c r="I89" s="2">
        <v>20</v>
      </c>
      <c r="J89" s="2">
        <v>19.100000000000001</v>
      </c>
      <c r="K89" s="11" t="s">
        <v>98</v>
      </c>
      <c r="L89" s="11" t="s">
        <v>98</v>
      </c>
      <c r="M89" s="11" t="s">
        <v>98</v>
      </c>
      <c r="N89" s="2">
        <v>16</v>
      </c>
      <c r="O89" s="2" t="s">
        <v>1080</v>
      </c>
      <c r="P89" s="11" t="s">
        <v>98</v>
      </c>
      <c r="Q89" s="11" t="s">
        <v>98</v>
      </c>
      <c r="R89" s="11" t="s">
        <v>98</v>
      </c>
      <c r="S89" s="11" t="s">
        <v>98</v>
      </c>
      <c r="T89" s="11" t="s">
        <v>98</v>
      </c>
      <c r="U89" s="11" t="s">
        <v>98</v>
      </c>
      <c r="V89" s="11" t="s">
        <v>98</v>
      </c>
      <c r="W89" s="15">
        <v>0.3125</v>
      </c>
      <c r="X89" s="14">
        <v>0.29099999999999998</v>
      </c>
      <c r="Y89" s="11" t="s">
        <v>98</v>
      </c>
      <c r="Z89" s="11" t="s">
        <v>98</v>
      </c>
      <c r="AA89" s="11" t="s">
        <v>98</v>
      </c>
      <c r="AB89" s="11" t="s">
        <v>98</v>
      </c>
      <c r="AC89" s="11" t="s">
        <v>98</v>
      </c>
      <c r="AD89" s="11" t="s">
        <v>98</v>
      </c>
      <c r="AE89" s="11" t="s">
        <v>98</v>
      </c>
      <c r="AF89" s="11" t="s">
        <v>98</v>
      </c>
      <c r="AG89" s="11" t="s">
        <v>98</v>
      </c>
      <c r="AH89" s="11" t="s">
        <v>98</v>
      </c>
      <c r="AI89" s="2">
        <v>52</v>
      </c>
      <c r="AJ89" s="1" t="s">
        <v>98</v>
      </c>
      <c r="AK89" s="2">
        <v>65.7</v>
      </c>
      <c r="AL89" s="11" t="s">
        <v>98</v>
      </c>
      <c r="AM89" s="4">
        <v>1240</v>
      </c>
      <c r="AN89" s="4">
        <v>144</v>
      </c>
      <c r="AO89" s="4">
        <v>124</v>
      </c>
      <c r="AP89" s="3">
        <v>7.79</v>
      </c>
      <c r="AQ89" s="1">
        <v>882</v>
      </c>
      <c r="AR89" s="1">
        <v>124</v>
      </c>
      <c r="AS89" s="1">
        <v>110</v>
      </c>
      <c r="AT89" s="3">
        <v>6.58</v>
      </c>
      <c r="AU89" s="11" t="s">
        <v>98</v>
      </c>
      <c r="AV89" s="11" t="s">
        <v>98</v>
      </c>
      <c r="AW89" s="11" t="s">
        <v>98</v>
      </c>
      <c r="AX89" s="1">
        <v>1590</v>
      </c>
      <c r="AY89" s="11" t="s">
        <v>98</v>
      </c>
      <c r="AZ89" s="1">
        <v>180</v>
      </c>
      <c r="BA89" s="11" t="s">
        <v>98</v>
      </c>
      <c r="BB89" s="11" t="s">
        <v>98</v>
      </c>
      <c r="BC89" s="11" t="s">
        <v>98</v>
      </c>
      <c r="BD89" s="11" t="s">
        <v>98</v>
      </c>
      <c r="BE89" s="11" t="s">
        <v>98</v>
      </c>
      <c r="BF89" s="11" t="s">
        <v>98</v>
      </c>
      <c r="BG89" s="11" t="s">
        <v>98</v>
      </c>
      <c r="BH89" s="11" t="s">
        <v>98</v>
      </c>
      <c r="BI89" s="11" t="s">
        <v>98</v>
      </c>
      <c r="BJ89" s="11" t="s">
        <v>98</v>
      </c>
      <c r="BK89" s="11" t="s">
        <v>98</v>
      </c>
      <c r="BL89" s="11" t="s">
        <v>98</v>
      </c>
      <c r="BM89" s="11" t="s">
        <v>98</v>
      </c>
      <c r="BN89" s="11" t="s">
        <v>98</v>
      </c>
      <c r="BO89" s="11" t="s">
        <v>98</v>
      </c>
      <c r="BP89" s="11" t="s">
        <v>98</v>
      </c>
      <c r="BQ89" s="11" t="s">
        <v>98</v>
      </c>
      <c r="BR89" s="11" t="s">
        <v>98</v>
      </c>
      <c r="BS89" s="11" t="s">
        <v>98</v>
      </c>
      <c r="BT89" s="11" t="s">
        <v>98</v>
      </c>
      <c r="BU89" s="11" t="s">
        <v>98</v>
      </c>
      <c r="BV89" s="11" t="s">
        <v>98</v>
      </c>
      <c r="BW89" s="11" t="s">
        <v>98</v>
      </c>
      <c r="BX89" s="11" t="s">
        <v>98</v>
      </c>
      <c r="BY89" s="11" t="s">
        <v>98</v>
      </c>
      <c r="BZ89" s="11" t="s">
        <v>98</v>
      </c>
      <c r="CA89" s="11" t="s">
        <v>98</v>
      </c>
      <c r="CB89" s="11" t="s">
        <v>98</v>
      </c>
      <c r="CC89" s="11" t="s">
        <v>98</v>
      </c>
      <c r="CD89" s="1" t="s">
        <v>98</v>
      </c>
      <c r="CE89" s="1" t="s">
        <v>98</v>
      </c>
      <c r="CF89" s="1" t="s">
        <v>98</v>
      </c>
      <c r="CG89" s="4">
        <f>Beams!$B$11/F89</f>
        <v>550.98039215686276</v>
      </c>
      <c r="CH89" s="4">
        <f>Beams!$B$9/AO89</f>
        <v>90.645161290322577</v>
      </c>
      <c r="CI89" s="4">
        <f>Beams!$C$9/AS89</f>
        <v>102.18181818181819</v>
      </c>
      <c r="CJ89" s="4">
        <f>Beams!$B$8/((N89-2*X89)*X89*2)</f>
        <v>1252.608300469082</v>
      </c>
      <c r="CK89" s="4">
        <f>Beams!$C$8/((J89-2*X89)*X89*2)</f>
        <v>1042.9157995805326</v>
      </c>
      <c r="CM89" s="4">
        <f xml:space="preserve"> Beams!$B$12 / ( 2 * X89 * (N89 - X89) * (J89 - X89) )</f>
        <v>65.36256405382133</v>
      </c>
      <c r="CO89" s="4">
        <f t="shared" si="2"/>
        <v>2296.3337875058241</v>
      </c>
      <c r="CP89" s="4">
        <f t="shared" si="3"/>
        <v>1956.8051245519625</v>
      </c>
      <c r="CQ89" s="3">
        <f>MIN(Beams!$B$21:$B$22)/MAX(CM89:CP89)-1</f>
        <v>7.7095352203666838</v>
      </c>
    </row>
    <row r="90" spans="1:95" x14ac:dyDescent="0.55000000000000004">
      <c r="A90" s="1" t="s">
        <v>1014</v>
      </c>
      <c r="B90" s="1" t="s">
        <v>1225</v>
      </c>
      <c r="C90" s="1" t="s">
        <v>1226</v>
      </c>
      <c r="D90" s="1" t="s">
        <v>98</v>
      </c>
      <c r="E90" s="3">
        <v>59.85</v>
      </c>
      <c r="F90" s="2">
        <v>16.399999999999999</v>
      </c>
      <c r="G90" s="11" t="s">
        <v>98</v>
      </c>
      <c r="H90" s="11" t="s">
        <v>98</v>
      </c>
      <c r="I90" s="2">
        <v>20</v>
      </c>
      <c r="J90" s="2">
        <v>19.3</v>
      </c>
      <c r="K90" s="11" t="s">
        <v>98</v>
      </c>
      <c r="L90" s="11" t="s">
        <v>98</v>
      </c>
      <c r="M90" s="11" t="s">
        <v>98</v>
      </c>
      <c r="N90" s="2">
        <v>16</v>
      </c>
      <c r="O90" s="2" t="s">
        <v>1175</v>
      </c>
      <c r="P90" s="11" t="s">
        <v>98</v>
      </c>
      <c r="Q90" s="11" t="s">
        <v>98</v>
      </c>
      <c r="R90" s="11" t="s">
        <v>98</v>
      </c>
      <c r="S90" s="11" t="s">
        <v>98</v>
      </c>
      <c r="T90" s="11" t="s">
        <v>98</v>
      </c>
      <c r="U90" s="11" t="s">
        <v>98</v>
      </c>
      <c r="V90" s="11" t="s">
        <v>98</v>
      </c>
      <c r="W90" s="14">
        <v>0.25</v>
      </c>
      <c r="X90" s="14">
        <v>0.23300000000000001</v>
      </c>
      <c r="Y90" s="11" t="s">
        <v>98</v>
      </c>
      <c r="Z90" s="11" t="s">
        <v>98</v>
      </c>
      <c r="AA90" s="11" t="s">
        <v>98</v>
      </c>
      <c r="AB90" s="11" t="s">
        <v>98</v>
      </c>
      <c r="AC90" s="11" t="s">
        <v>98</v>
      </c>
      <c r="AD90" s="11" t="s">
        <v>98</v>
      </c>
      <c r="AE90" s="11" t="s">
        <v>98</v>
      </c>
      <c r="AF90" s="11" t="s">
        <v>98</v>
      </c>
      <c r="AG90" s="11" t="s">
        <v>98</v>
      </c>
      <c r="AH90" s="11" t="s">
        <v>98</v>
      </c>
      <c r="AI90" s="2">
        <v>65.7</v>
      </c>
      <c r="AJ90" s="1" t="s">
        <v>98</v>
      </c>
      <c r="AK90" s="2">
        <v>82.8</v>
      </c>
      <c r="AL90" s="11" t="s">
        <v>98</v>
      </c>
      <c r="AM90" s="4">
        <v>1000</v>
      </c>
      <c r="AN90" s="4">
        <v>117</v>
      </c>
      <c r="AO90" s="4">
        <v>100</v>
      </c>
      <c r="AP90" s="3">
        <v>7.82</v>
      </c>
      <c r="AQ90" s="1">
        <v>716</v>
      </c>
      <c r="AR90" s="1">
        <v>100</v>
      </c>
      <c r="AS90" s="1">
        <v>89.5</v>
      </c>
      <c r="AT90" s="3">
        <v>6.6</v>
      </c>
      <c r="AU90" s="11" t="s">
        <v>98</v>
      </c>
      <c r="AV90" s="11" t="s">
        <v>98</v>
      </c>
      <c r="AW90" s="11" t="s">
        <v>98</v>
      </c>
      <c r="AX90" s="1">
        <v>1280</v>
      </c>
      <c r="AY90" s="11" t="s">
        <v>98</v>
      </c>
      <c r="AZ90" s="1">
        <v>145</v>
      </c>
      <c r="BA90" s="11" t="s">
        <v>98</v>
      </c>
      <c r="BB90" s="11" t="s">
        <v>98</v>
      </c>
      <c r="BC90" s="11" t="s">
        <v>98</v>
      </c>
      <c r="BD90" s="11" t="s">
        <v>98</v>
      </c>
      <c r="BE90" s="11" t="s">
        <v>98</v>
      </c>
      <c r="BF90" s="11" t="s">
        <v>98</v>
      </c>
      <c r="BG90" s="11" t="s">
        <v>98</v>
      </c>
      <c r="BH90" s="11" t="s">
        <v>98</v>
      </c>
      <c r="BI90" s="11" t="s">
        <v>98</v>
      </c>
      <c r="BJ90" s="11" t="s">
        <v>98</v>
      </c>
      <c r="BK90" s="11" t="s">
        <v>98</v>
      </c>
      <c r="BL90" s="11" t="s">
        <v>98</v>
      </c>
      <c r="BM90" s="11" t="s">
        <v>98</v>
      </c>
      <c r="BN90" s="11" t="s">
        <v>98</v>
      </c>
      <c r="BO90" s="11" t="s">
        <v>98</v>
      </c>
      <c r="BP90" s="11" t="s">
        <v>98</v>
      </c>
      <c r="BQ90" s="11" t="s">
        <v>98</v>
      </c>
      <c r="BR90" s="11" t="s">
        <v>98</v>
      </c>
      <c r="BS90" s="11" t="s">
        <v>98</v>
      </c>
      <c r="BT90" s="11" t="s">
        <v>98</v>
      </c>
      <c r="BU90" s="11" t="s">
        <v>98</v>
      </c>
      <c r="BV90" s="11" t="s">
        <v>98</v>
      </c>
      <c r="BW90" s="11" t="s">
        <v>98</v>
      </c>
      <c r="BX90" s="11" t="s">
        <v>98</v>
      </c>
      <c r="BY90" s="11" t="s">
        <v>98</v>
      </c>
      <c r="BZ90" s="11" t="s">
        <v>98</v>
      </c>
      <c r="CA90" s="11" t="s">
        <v>98</v>
      </c>
      <c r="CB90" s="11" t="s">
        <v>98</v>
      </c>
      <c r="CC90" s="11" t="s">
        <v>98</v>
      </c>
      <c r="CD90" s="1" t="s">
        <v>98</v>
      </c>
      <c r="CE90" s="1" t="s">
        <v>98</v>
      </c>
      <c r="CF90" s="1" t="s">
        <v>98</v>
      </c>
      <c r="CG90" s="4">
        <f>Beams!$B$11/F90</f>
        <v>685.36585365853659</v>
      </c>
      <c r="CH90" s="4">
        <f>Beams!$B$9/AO90</f>
        <v>112.4</v>
      </c>
      <c r="CI90" s="4">
        <f>Beams!$C$9/AS90</f>
        <v>125.58659217877096</v>
      </c>
      <c r="CJ90" s="4">
        <f>Beams!$B$8/((N90-2*X90)*X90*2)</f>
        <v>1552.7341105845076</v>
      </c>
      <c r="CK90" s="4">
        <f>Beams!$C$8/((J90-2*X90)*X90*2)</f>
        <v>1280.671746512676</v>
      </c>
      <c r="CM90" s="4">
        <f xml:space="preserve"> Beams!$B$12 / ( 2 * X90 * (N90 - X90) * (J90 - X90) )</f>
        <v>80.232247931754074</v>
      </c>
      <c r="CO90" s="4">
        <f t="shared" si="2"/>
        <v>2846.9002501977957</v>
      </c>
      <c r="CP90" s="4">
        <f t="shared" si="3"/>
        <v>2406.7097346804762</v>
      </c>
      <c r="CQ90" s="3">
        <f>MIN(Beams!$B$21:$B$22)/MAX(CM90:CP90)-1</f>
        <v>6.0251846718586117</v>
      </c>
    </row>
    <row r="91" spans="1:95" x14ac:dyDescent="0.55000000000000004">
      <c r="A91" s="1" t="s">
        <v>1014</v>
      </c>
      <c r="B91" s="1" t="s">
        <v>1227</v>
      </c>
      <c r="C91" s="1" t="s">
        <v>1227</v>
      </c>
      <c r="D91" s="1" t="s">
        <v>98</v>
      </c>
      <c r="E91" s="3">
        <v>195.4</v>
      </c>
      <c r="F91" s="2">
        <v>53.8</v>
      </c>
      <c r="G91" s="11" t="s">
        <v>98</v>
      </c>
      <c r="H91" s="11" t="s">
        <v>98</v>
      </c>
      <c r="I91" s="2">
        <v>20</v>
      </c>
      <c r="J91" s="2">
        <v>17.2</v>
      </c>
      <c r="K91" s="11" t="s">
        <v>98</v>
      </c>
      <c r="L91" s="11" t="s">
        <v>98</v>
      </c>
      <c r="M91" s="11" t="s">
        <v>98</v>
      </c>
      <c r="N91" s="2">
        <v>12</v>
      </c>
      <c r="O91" s="2" t="s">
        <v>1100</v>
      </c>
      <c r="P91" s="11" t="s">
        <v>98</v>
      </c>
      <c r="Q91" s="11" t="s">
        <v>98</v>
      </c>
      <c r="R91" s="11" t="s">
        <v>98</v>
      </c>
      <c r="S91" s="11" t="s">
        <v>98</v>
      </c>
      <c r="T91" s="11" t="s">
        <v>98</v>
      </c>
      <c r="U91" s="11" t="s">
        <v>98</v>
      </c>
      <c r="V91" s="11" t="s">
        <v>98</v>
      </c>
      <c r="W91" s="3">
        <v>1</v>
      </c>
      <c r="X91" s="14">
        <v>0.93</v>
      </c>
      <c r="Y91" s="11" t="s">
        <v>98</v>
      </c>
      <c r="Z91" s="11" t="s">
        <v>98</v>
      </c>
      <c r="AA91" s="11" t="s">
        <v>98</v>
      </c>
      <c r="AB91" s="11" t="s">
        <v>98</v>
      </c>
      <c r="AC91" s="11" t="s">
        <v>98</v>
      </c>
      <c r="AD91" s="11" t="s">
        <v>98</v>
      </c>
      <c r="AE91" s="11" t="s">
        <v>98</v>
      </c>
      <c r="AF91" s="11" t="s">
        <v>98</v>
      </c>
      <c r="AG91" s="11" t="s">
        <v>98</v>
      </c>
      <c r="AH91" s="11" t="s">
        <v>98</v>
      </c>
      <c r="AI91" s="3">
        <v>9.9</v>
      </c>
      <c r="AJ91" s="1" t="s">
        <v>98</v>
      </c>
      <c r="AK91" s="2">
        <v>18.5</v>
      </c>
      <c r="AL91" s="11" t="s">
        <v>98</v>
      </c>
      <c r="AM91" s="4">
        <v>2740</v>
      </c>
      <c r="AN91" s="4">
        <v>344</v>
      </c>
      <c r="AO91" s="4">
        <v>274</v>
      </c>
      <c r="AP91" s="3">
        <v>7.14</v>
      </c>
      <c r="AQ91" s="1">
        <v>1230</v>
      </c>
      <c r="AR91" s="1">
        <v>241</v>
      </c>
      <c r="AS91" s="1">
        <v>205</v>
      </c>
      <c r="AT91" s="3">
        <v>4.78</v>
      </c>
      <c r="AU91" s="11" t="s">
        <v>98</v>
      </c>
      <c r="AV91" s="11" t="s">
        <v>98</v>
      </c>
      <c r="AW91" s="11" t="s">
        <v>98</v>
      </c>
      <c r="AX91" s="1">
        <v>2820</v>
      </c>
      <c r="AY91" s="11" t="s">
        <v>98</v>
      </c>
      <c r="AZ91" s="1">
        <v>390</v>
      </c>
      <c r="BA91" s="11" t="s">
        <v>98</v>
      </c>
      <c r="BB91" s="11" t="s">
        <v>98</v>
      </c>
      <c r="BC91" s="11" t="s">
        <v>98</v>
      </c>
      <c r="BD91" s="11" t="s">
        <v>98</v>
      </c>
      <c r="BE91" s="11" t="s">
        <v>98</v>
      </c>
      <c r="BF91" s="11" t="s">
        <v>98</v>
      </c>
      <c r="BG91" s="11" t="s">
        <v>98</v>
      </c>
      <c r="BH91" s="11" t="s">
        <v>98</v>
      </c>
      <c r="BI91" s="11" t="s">
        <v>98</v>
      </c>
      <c r="BJ91" s="11" t="s">
        <v>98</v>
      </c>
      <c r="BK91" s="11" t="s">
        <v>98</v>
      </c>
      <c r="BL91" s="11" t="s">
        <v>98</v>
      </c>
      <c r="BM91" s="11" t="s">
        <v>98</v>
      </c>
      <c r="BN91" s="11" t="s">
        <v>98</v>
      </c>
      <c r="BO91" s="11" t="s">
        <v>98</v>
      </c>
      <c r="BP91" s="11" t="s">
        <v>98</v>
      </c>
      <c r="BQ91" s="11" t="s">
        <v>98</v>
      </c>
      <c r="BR91" s="11" t="s">
        <v>98</v>
      </c>
      <c r="BS91" s="11" t="s">
        <v>98</v>
      </c>
      <c r="BT91" s="11" t="s">
        <v>98</v>
      </c>
      <c r="BU91" s="11" t="s">
        <v>98</v>
      </c>
      <c r="BV91" s="11" t="s">
        <v>98</v>
      </c>
      <c r="BW91" s="11" t="s">
        <v>98</v>
      </c>
      <c r="BX91" s="11" t="s">
        <v>98</v>
      </c>
      <c r="BY91" s="11" t="s">
        <v>98</v>
      </c>
      <c r="BZ91" s="11" t="s">
        <v>98</v>
      </c>
      <c r="CA91" s="11" t="s">
        <v>98</v>
      </c>
      <c r="CB91" s="11" t="s">
        <v>98</v>
      </c>
      <c r="CC91" s="11" t="s">
        <v>98</v>
      </c>
      <c r="CD91" s="1" t="s">
        <v>98</v>
      </c>
      <c r="CE91" s="1" t="s">
        <v>98</v>
      </c>
      <c r="CF91" s="1" t="s">
        <v>98</v>
      </c>
      <c r="CG91" s="4">
        <f>Beams!$B$11/F91</f>
        <v>208.92193308550188</v>
      </c>
      <c r="CH91" s="4">
        <f>Beams!$B$9/AO91</f>
        <v>41.021897810218981</v>
      </c>
      <c r="CI91" s="4">
        <f>Beams!$C$9/AS91</f>
        <v>54.829268292682926</v>
      </c>
      <c r="CJ91" s="4">
        <f>Beams!$B$8/((N91-2*X91)*X91*2)</f>
        <v>595.95766791796564</v>
      </c>
      <c r="CK91" s="4">
        <f>Beams!$C$8/((J91-2*X91)*X91*2)</f>
        <v>393.93811947119764</v>
      </c>
      <c r="CM91" s="4">
        <f xml:space="preserve"> Beams!$B$12 / ( 2 * X91 * (N91 - X91) * (J91 - X91) )</f>
        <v>33.551983009657889</v>
      </c>
      <c r="CO91" s="4">
        <f t="shared" si="2"/>
        <v>1077.8499313592808</v>
      </c>
      <c r="CP91" s="4">
        <f t="shared" si="3"/>
        <v>749.55024821425843</v>
      </c>
      <c r="CQ91" s="3">
        <f>MIN(Beams!$B$21:$B$22)/MAX(CM91:CP91)-1</f>
        <v>17.555458805640892</v>
      </c>
    </row>
    <row r="92" spans="1:95" x14ac:dyDescent="0.55000000000000004">
      <c r="A92" s="1" t="s">
        <v>1014</v>
      </c>
      <c r="B92" s="1" t="s">
        <v>1228</v>
      </c>
      <c r="C92" s="1" t="s">
        <v>1229</v>
      </c>
      <c r="D92" s="1" t="s">
        <v>98</v>
      </c>
      <c r="E92" s="3">
        <v>173.43</v>
      </c>
      <c r="F92" s="2">
        <v>47.7</v>
      </c>
      <c r="G92" s="11" t="s">
        <v>98</v>
      </c>
      <c r="H92" s="11" t="s">
        <v>98</v>
      </c>
      <c r="I92" s="2">
        <v>20</v>
      </c>
      <c r="J92" s="2">
        <v>17.600000000000001</v>
      </c>
      <c r="K92" s="11" t="s">
        <v>98</v>
      </c>
      <c r="L92" s="11" t="s">
        <v>98</v>
      </c>
      <c r="M92" s="11" t="s">
        <v>98</v>
      </c>
      <c r="N92" s="2">
        <v>12</v>
      </c>
      <c r="O92" s="2" t="s">
        <v>1103</v>
      </c>
      <c r="P92" s="11" t="s">
        <v>98</v>
      </c>
      <c r="Q92" s="11" t="s">
        <v>98</v>
      </c>
      <c r="R92" s="11" t="s">
        <v>98</v>
      </c>
      <c r="S92" s="11" t="s">
        <v>98</v>
      </c>
      <c r="T92" s="11" t="s">
        <v>98</v>
      </c>
      <c r="U92" s="11" t="s">
        <v>98</v>
      </c>
      <c r="V92" s="11" t="s">
        <v>98</v>
      </c>
      <c r="W92" s="14">
        <v>0.875</v>
      </c>
      <c r="X92" s="14">
        <v>0.81399999999999995</v>
      </c>
      <c r="Y92" s="11" t="s">
        <v>98</v>
      </c>
      <c r="Z92" s="11" t="s">
        <v>98</v>
      </c>
      <c r="AA92" s="11" t="s">
        <v>98</v>
      </c>
      <c r="AB92" s="11" t="s">
        <v>98</v>
      </c>
      <c r="AC92" s="11" t="s">
        <v>98</v>
      </c>
      <c r="AD92" s="11" t="s">
        <v>98</v>
      </c>
      <c r="AE92" s="11" t="s">
        <v>98</v>
      </c>
      <c r="AF92" s="11" t="s">
        <v>98</v>
      </c>
      <c r="AG92" s="11" t="s">
        <v>98</v>
      </c>
      <c r="AH92" s="11" t="s">
        <v>98</v>
      </c>
      <c r="AI92" s="2">
        <v>11.7</v>
      </c>
      <c r="AJ92" s="1" t="s">
        <v>98</v>
      </c>
      <c r="AK92" s="2">
        <v>21.6</v>
      </c>
      <c r="AL92" s="11" t="s">
        <v>98</v>
      </c>
      <c r="AM92" s="4">
        <v>2480</v>
      </c>
      <c r="AN92" s="4">
        <v>308</v>
      </c>
      <c r="AO92" s="4">
        <v>248</v>
      </c>
      <c r="AP92" s="3">
        <v>7.2</v>
      </c>
      <c r="AQ92" s="1">
        <v>1110</v>
      </c>
      <c r="AR92" s="1">
        <v>216</v>
      </c>
      <c r="AS92" s="1">
        <v>186</v>
      </c>
      <c r="AT92" s="3">
        <v>4.83</v>
      </c>
      <c r="AU92" s="11" t="s">
        <v>98</v>
      </c>
      <c r="AV92" s="11" t="s">
        <v>98</v>
      </c>
      <c r="AW92" s="11" t="s">
        <v>98</v>
      </c>
      <c r="AX92" s="1">
        <v>2530</v>
      </c>
      <c r="AY92" s="11" t="s">
        <v>98</v>
      </c>
      <c r="AZ92" s="1">
        <v>347</v>
      </c>
      <c r="BA92" s="11" t="s">
        <v>98</v>
      </c>
      <c r="BB92" s="11" t="s">
        <v>98</v>
      </c>
      <c r="BC92" s="11" t="s">
        <v>98</v>
      </c>
      <c r="BD92" s="11" t="s">
        <v>98</v>
      </c>
      <c r="BE92" s="11" t="s">
        <v>98</v>
      </c>
      <c r="BF92" s="11" t="s">
        <v>98</v>
      </c>
      <c r="BG92" s="11" t="s">
        <v>98</v>
      </c>
      <c r="BH92" s="11" t="s">
        <v>98</v>
      </c>
      <c r="BI92" s="11" t="s">
        <v>98</v>
      </c>
      <c r="BJ92" s="11" t="s">
        <v>98</v>
      </c>
      <c r="BK92" s="11" t="s">
        <v>98</v>
      </c>
      <c r="BL92" s="11" t="s">
        <v>98</v>
      </c>
      <c r="BM92" s="11" t="s">
        <v>98</v>
      </c>
      <c r="BN92" s="11" t="s">
        <v>98</v>
      </c>
      <c r="BO92" s="11" t="s">
        <v>98</v>
      </c>
      <c r="BP92" s="11" t="s">
        <v>98</v>
      </c>
      <c r="BQ92" s="11" t="s">
        <v>98</v>
      </c>
      <c r="BR92" s="11" t="s">
        <v>98</v>
      </c>
      <c r="BS92" s="11" t="s">
        <v>98</v>
      </c>
      <c r="BT92" s="11" t="s">
        <v>98</v>
      </c>
      <c r="BU92" s="11" t="s">
        <v>98</v>
      </c>
      <c r="BV92" s="11" t="s">
        <v>98</v>
      </c>
      <c r="BW92" s="11" t="s">
        <v>98</v>
      </c>
      <c r="BX92" s="11" t="s">
        <v>98</v>
      </c>
      <c r="BY92" s="11" t="s">
        <v>98</v>
      </c>
      <c r="BZ92" s="11" t="s">
        <v>98</v>
      </c>
      <c r="CA92" s="11" t="s">
        <v>98</v>
      </c>
      <c r="CB92" s="11" t="s">
        <v>98</v>
      </c>
      <c r="CC92" s="11" t="s">
        <v>98</v>
      </c>
      <c r="CD92" s="1" t="s">
        <v>98</v>
      </c>
      <c r="CE92" s="1" t="s">
        <v>98</v>
      </c>
      <c r="CF92" s="1" t="s">
        <v>98</v>
      </c>
      <c r="CG92" s="4">
        <f>Beams!$B$11/F92</f>
        <v>235.63941299790355</v>
      </c>
      <c r="CH92" s="4">
        <f>Beams!$B$9/AO92</f>
        <v>45.322580645161288</v>
      </c>
      <c r="CI92" s="4">
        <f>Beams!$C$9/AS92</f>
        <v>60.43010752688172</v>
      </c>
      <c r="CJ92" s="4">
        <f>Beams!$B$8/((N92-2*X92)*X92*2)</f>
        <v>665.65531278219294</v>
      </c>
      <c r="CK92" s="4">
        <f>Beams!$C$8/((J92-2*X92)*X92*2)</f>
        <v>432.26752467924518</v>
      </c>
      <c r="CM92" s="4">
        <f xml:space="preserve"> Beams!$B$12 / ( 2 * X92 * (N92 - X92) * (J92 - X92) )</f>
        <v>36.769682253201729</v>
      </c>
      <c r="CO92" s="4">
        <f t="shared" si="2"/>
        <v>1204.116099736945</v>
      </c>
      <c r="CP92" s="4">
        <f t="shared" si="3"/>
        <v>825.33037870733972</v>
      </c>
      <c r="CQ92" s="3">
        <f>MIN(Beams!$B$21:$B$22)/MAX(CM92:CP92)-1</f>
        <v>15.609694035624358</v>
      </c>
    </row>
    <row r="93" spans="1:95" x14ac:dyDescent="0.55000000000000004">
      <c r="A93" s="1" t="s">
        <v>1014</v>
      </c>
      <c r="B93" s="1" t="s">
        <v>1230</v>
      </c>
      <c r="C93" s="1" t="s">
        <v>1231</v>
      </c>
      <c r="D93" s="1" t="s">
        <v>98</v>
      </c>
      <c r="E93" s="3">
        <v>150.75</v>
      </c>
      <c r="F93" s="2">
        <v>41.5</v>
      </c>
      <c r="G93" s="11" t="s">
        <v>98</v>
      </c>
      <c r="H93" s="11" t="s">
        <v>98</v>
      </c>
      <c r="I93" s="2">
        <v>20</v>
      </c>
      <c r="J93" s="2">
        <v>17.899999999999999</v>
      </c>
      <c r="K93" s="11" t="s">
        <v>98</v>
      </c>
      <c r="L93" s="11" t="s">
        <v>98</v>
      </c>
      <c r="M93" s="11" t="s">
        <v>98</v>
      </c>
      <c r="N93" s="2">
        <v>12</v>
      </c>
      <c r="O93" s="3">
        <v>9.91</v>
      </c>
      <c r="P93" s="11" t="s">
        <v>98</v>
      </c>
      <c r="Q93" s="11" t="s">
        <v>98</v>
      </c>
      <c r="R93" s="11" t="s">
        <v>98</v>
      </c>
      <c r="S93" s="11" t="s">
        <v>98</v>
      </c>
      <c r="T93" s="11" t="s">
        <v>98</v>
      </c>
      <c r="U93" s="11" t="s">
        <v>98</v>
      </c>
      <c r="V93" s="11" t="s">
        <v>98</v>
      </c>
      <c r="W93" s="14">
        <v>0.75</v>
      </c>
      <c r="X93" s="14">
        <v>0.69799999999999995</v>
      </c>
      <c r="Y93" s="11" t="s">
        <v>98</v>
      </c>
      <c r="Z93" s="11" t="s">
        <v>98</v>
      </c>
      <c r="AA93" s="11" t="s">
        <v>98</v>
      </c>
      <c r="AB93" s="11" t="s">
        <v>98</v>
      </c>
      <c r="AC93" s="11" t="s">
        <v>98</v>
      </c>
      <c r="AD93" s="11" t="s">
        <v>98</v>
      </c>
      <c r="AE93" s="11" t="s">
        <v>98</v>
      </c>
      <c r="AF93" s="11" t="s">
        <v>98</v>
      </c>
      <c r="AG93" s="11" t="s">
        <v>98</v>
      </c>
      <c r="AH93" s="11" t="s">
        <v>98</v>
      </c>
      <c r="AI93" s="1">
        <v>14.2</v>
      </c>
      <c r="AJ93" s="1" t="s">
        <v>98</v>
      </c>
      <c r="AK93" s="1">
        <v>25.6</v>
      </c>
      <c r="AL93" s="11" t="s">
        <v>98</v>
      </c>
      <c r="AM93" s="4">
        <v>2190</v>
      </c>
      <c r="AN93" s="4">
        <v>270</v>
      </c>
      <c r="AO93" s="4">
        <v>219</v>
      </c>
      <c r="AP93" s="3">
        <v>7.26</v>
      </c>
      <c r="AQ93" s="1">
        <v>988</v>
      </c>
      <c r="AR93" s="1">
        <v>190</v>
      </c>
      <c r="AS93" s="1">
        <v>165</v>
      </c>
      <c r="AT93" s="3">
        <v>4.88</v>
      </c>
      <c r="AU93" s="11" t="s">
        <v>98</v>
      </c>
      <c r="AV93" s="11" t="s">
        <v>98</v>
      </c>
      <c r="AW93" s="11" t="s">
        <v>98</v>
      </c>
      <c r="AX93" s="1">
        <v>2220</v>
      </c>
      <c r="AY93" s="11" t="s">
        <v>98</v>
      </c>
      <c r="AZ93" s="1">
        <v>303</v>
      </c>
      <c r="BA93" s="11" t="s">
        <v>98</v>
      </c>
      <c r="BB93" s="11" t="s">
        <v>98</v>
      </c>
      <c r="BC93" s="11" t="s">
        <v>98</v>
      </c>
      <c r="BD93" s="11" t="s">
        <v>98</v>
      </c>
      <c r="BE93" s="11" t="s">
        <v>98</v>
      </c>
      <c r="BF93" s="11" t="s">
        <v>98</v>
      </c>
      <c r="BG93" s="11" t="s">
        <v>98</v>
      </c>
      <c r="BH93" s="11" t="s">
        <v>98</v>
      </c>
      <c r="BI93" s="11" t="s">
        <v>98</v>
      </c>
      <c r="BJ93" s="11" t="s">
        <v>98</v>
      </c>
      <c r="BK93" s="11" t="s">
        <v>98</v>
      </c>
      <c r="BL93" s="11" t="s">
        <v>98</v>
      </c>
      <c r="BM93" s="11" t="s">
        <v>98</v>
      </c>
      <c r="BN93" s="11" t="s">
        <v>98</v>
      </c>
      <c r="BO93" s="11" t="s">
        <v>98</v>
      </c>
      <c r="BP93" s="11" t="s">
        <v>98</v>
      </c>
      <c r="BQ93" s="11" t="s">
        <v>98</v>
      </c>
      <c r="BR93" s="11" t="s">
        <v>98</v>
      </c>
      <c r="BS93" s="11" t="s">
        <v>98</v>
      </c>
      <c r="BT93" s="11" t="s">
        <v>98</v>
      </c>
      <c r="BU93" s="11" t="s">
        <v>98</v>
      </c>
      <c r="BV93" s="11" t="s">
        <v>98</v>
      </c>
      <c r="BW93" s="11" t="s">
        <v>98</v>
      </c>
      <c r="BX93" s="11" t="s">
        <v>98</v>
      </c>
      <c r="BY93" s="11" t="s">
        <v>98</v>
      </c>
      <c r="BZ93" s="11" t="s">
        <v>98</v>
      </c>
      <c r="CA93" s="11" t="s">
        <v>98</v>
      </c>
      <c r="CB93" s="11" t="s">
        <v>98</v>
      </c>
      <c r="CC93" s="11" t="s">
        <v>98</v>
      </c>
      <c r="CD93" s="1" t="s">
        <v>98</v>
      </c>
      <c r="CE93" s="1" t="s">
        <v>98</v>
      </c>
      <c r="CF93" s="1" t="s">
        <v>98</v>
      </c>
      <c r="CG93" s="4">
        <f>Beams!$B$11/F93</f>
        <v>270.84337349397589</v>
      </c>
      <c r="CH93" s="4">
        <f>Beams!$B$9/AO93</f>
        <v>51.324200913242009</v>
      </c>
      <c r="CI93" s="4">
        <f>Beams!$C$9/AS93</f>
        <v>68.121212121212125</v>
      </c>
      <c r="CJ93" s="4">
        <f>Beams!$B$8/((N93-2*X93)*X93*2)</f>
        <v>759.29610818861681</v>
      </c>
      <c r="CK93" s="4">
        <f>Beams!$C$8/((J93-2*X93)*X93*2)</f>
        <v>487.85603073388836</v>
      </c>
      <c r="CM93" s="4">
        <f xml:space="preserve"> Beams!$B$12 / ( 2 * X93 * (N93 - X93) * (J93 - X93) )</f>
        <v>41.413949220368053</v>
      </c>
      <c r="CO93" s="4">
        <f t="shared" si="2"/>
        <v>1373.703906302612</v>
      </c>
      <c r="CP93" s="4">
        <f t="shared" si="3"/>
        <v>933.53157559355748</v>
      </c>
      <c r="CQ93" s="3">
        <f>MIN(Beams!$B$21:$B$22)/MAX(CM93:CP93)-1</f>
        <v>13.559178224826432</v>
      </c>
    </row>
    <row r="94" spans="1:95" x14ac:dyDescent="0.55000000000000004">
      <c r="A94" s="1" t="s">
        <v>1014</v>
      </c>
      <c r="B94" s="1" t="s">
        <v>1232</v>
      </c>
      <c r="C94" s="1" t="s">
        <v>1233</v>
      </c>
      <c r="D94" s="1" t="s">
        <v>98</v>
      </c>
      <c r="E94" s="1">
        <v>127.37</v>
      </c>
      <c r="F94" s="2">
        <v>35</v>
      </c>
      <c r="G94" s="1" t="s">
        <v>98</v>
      </c>
      <c r="H94" s="11" t="s">
        <v>98</v>
      </c>
      <c r="I94" s="2">
        <v>20</v>
      </c>
      <c r="J94" s="2">
        <v>18.3</v>
      </c>
      <c r="K94" s="1" t="s">
        <v>98</v>
      </c>
      <c r="L94" s="1" t="s">
        <v>98</v>
      </c>
      <c r="M94" s="11" t="s">
        <v>98</v>
      </c>
      <c r="N94" s="2">
        <v>12</v>
      </c>
      <c r="O94" s="2">
        <v>10.3</v>
      </c>
      <c r="P94" s="1" t="s">
        <v>98</v>
      </c>
      <c r="Q94" s="1" t="s">
        <v>98</v>
      </c>
      <c r="R94" s="11" t="s">
        <v>98</v>
      </c>
      <c r="S94" s="13" t="s">
        <v>98</v>
      </c>
      <c r="T94" s="1" t="s">
        <v>98</v>
      </c>
      <c r="U94" s="13" t="s">
        <v>98</v>
      </c>
      <c r="V94" s="1" t="s">
        <v>98</v>
      </c>
      <c r="W94" s="14">
        <v>0.625</v>
      </c>
      <c r="X94" s="14">
        <v>0.58099999999999996</v>
      </c>
      <c r="Y94" s="1" t="s">
        <v>98</v>
      </c>
      <c r="Z94" s="13" t="s">
        <v>98</v>
      </c>
      <c r="AA94" s="13" t="s">
        <v>98</v>
      </c>
      <c r="AB94" s="1" t="s">
        <v>98</v>
      </c>
      <c r="AC94" s="1" t="s">
        <v>98</v>
      </c>
      <c r="AD94" s="1" t="s">
        <v>98</v>
      </c>
      <c r="AE94" s="1" t="s">
        <v>98</v>
      </c>
      <c r="AF94" s="1" t="s">
        <v>98</v>
      </c>
      <c r="AG94" s="1" t="s">
        <v>98</v>
      </c>
      <c r="AH94" s="1" t="s">
        <v>98</v>
      </c>
      <c r="AI94" s="2">
        <v>17.7</v>
      </c>
      <c r="AJ94" s="1" t="s">
        <v>98</v>
      </c>
      <c r="AK94" s="2">
        <v>31.4</v>
      </c>
      <c r="AL94" s="1" t="s">
        <v>98</v>
      </c>
      <c r="AM94" s="1">
        <v>1880</v>
      </c>
      <c r="AN94" s="1">
        <v>230</v>
      </c>
      <c r="AO94" s="1">
        <v>188</v>
      </c>
      <c r="AP94" s="3">
        <v>7.33</v>
      </c>
      <c r="AQ94" s="1">
        <v>851</v>
      </c>
      <c r="AR94" s="1">
        <v>162</v>
      </c>
      <c r="AS94" s="1">
        <v>142</v>
      </c>
      <c r="AT94" s="3">
        <v>4.93</v>
      </c>
      <c r="AU94" s="1" t="s">
        <v>98</v>
      </c>
      <c r="AV94" s="1" t="s">
        <v>98</v>
      </c>
      <c r="AW94" s="1" t="s">
        <v>98</v>
      </c>
      <c r="AX94" s="1">
        <v>1890</v>
      </c>
      <c r="AY94" s="1" t="s">
        <v>98</v>
      </c>
      <c r="AZ94" s="1">
        <v>257</v>
      </c>
      <c r="BA94" s="1" t="s">
        <v>98</v>
      </c>
      <c r="BB94" s="1" t="s">
        <v>98</v>
      </c>
      <c r="BC94" s="1" t="s">
        <v>98</v>
      </c>
      <c r="BD94" s="1" t="s">
        <v>98</v>
      </c>
      <c r="BE94" s="1" t="s">
        <v>98</v>
      </c>
      <c r="BF94" s="1" t="s">
        <v>98</v>
      </c>
      <c r="BG94" s="1" t="s">
        <v>98</v>
      </c>
      <c r="BH94" s="1" t="s">
        <v>98</v>
      </c>
      <c r="BI94" s="1" t="s">
        <v>98</v>
      </c>
      <c r="BJ94" s="4" t="s">
        <v>98</v>
      </c>
      <c r="BK94" s="4" t="s">
        <v>98</v>
      </c>
      <c r="BL94" s="4" t="s">
        <v>98</v>
      </c>
      <c r="BM94" s="4" t="s">
        <v>98</v>
      </c>
      <c r="BN94" s="4" t="s">
        <v>98</v>
      </c>
      <c r="BO94" s="4" t="s">
        <v>98</v>
      </c>
      <c r="BP94" s="4" t="s">
        <v>98</v>
      </c>
      <c r="BQ94" s="4" t="s">
        <v>98</v>
      </c>
      <c r="BR94" s="4" t="s">
        <v>98</v>
      </c>
      <c r="BS94" s="4" t="s">
        <v>98</v>
      </c>
      <c r="BT94" s="4" t="s">
        <v>98</v>
      </c>
      <c r="BU94" s="4" t="s">
        <v>98</v>
      </c>
      <c r="BV94" s="4" t="s">
        <v>98</v>
      </c>
      <c r="BW94" s="35" t="s">
        <v>98</v>
      </c>
      <c r="BX94" s="35" t="s">
        <v>98</v>
      </c>
      <c r="BY94" s="1" t="s">
        <v>98</v>
      </c>
      <c r="BZ94" s="1" t="s">
        <v>98</v>
      </c>
      <c r="CA94" s="1" t="s">
        <v>98</v>
      </c>
      <c r="CB94" s="1" t="s">
        <v>98</v>
      </c>
      <c r="CC94" s="1" t="s">
        <v>98</v>
      </c>
      <c r="CD94" s="1" t="s">
        <v>98</v>
      </c>
      <c r="CE94" s="1" t="s">
        <v>98</v>
      </c>
      <c r="CF94" s="1" t="s">
        <v>98</v>
      </c>
      <c r="CG94" s="4">
        <f>Beams!$B$11/F94</f>
        <v>321.14285714285717</v>
      </c>
      <c r="CH94" s="4">
        <f>Beams!$B$9/AO94</f>
        <v>59.787234042553195</v>
      </c>
      <c r="CI94" s="4">
        <f>Beams!$C$9/AS94</f>
        <v>79.154929577464785</v>
      </c>
      <c r="CJ94" s="4">
        <f>Beams!$B$8/((N94-2*X94)*X94*2)</f>
        <v>892.50577826027427</v>
      </c>
      <c r="CK94" s="4">
        <f>Beams!$C$8/((J94-2*X94)*X94*2)</f>
        <v>564.41694624721981</v>
      </c>
      <c r="CM94" s="4">
        <f xml:space="preserve"> Beams!$B$12 / ( 2 * X94 * (N94 - X94) * (J94 - X94) )</f>
        <v>47.807155269369453</v>
      </c>
      <c r="CO94" s="4">
        <f t="shared" si="2"/>
        <v>1615.0029384800382</v>
      </c>
      <c r="CP94" s="4">
        <f t="shared" si="3"/>
        <v>1083.6209052285467</v>
      </c>
      <c r="CQ94" s="3">
        <f>MIN(Beams!$B$21:$B$22)/MAX(CM94:CP94)-1</f>
        <v>11.383878396421386</v>
      </c>
    </row>
    <row r="95" spans="1:95" x14ac:dyDescent="0.55000000000000004">
      <c r="A95" s="1" t="s">
        <v>1014</v>
      </c>
      <c r="B95" s="1" t="s">
        <v>1234</v>
      </c>
      <c r="C95" s="1" t="s">
        <v>1235</v>
      </c>
      <c r="D95" s="1" t="s">
        <v>98</v>
      </c>
      <c r="E95" s="3">
        <v>103.3</v>
      </c>
      <c r="F95" s="2">
        <v>28.3</v>
      </c>
      <c r="G95" s="1" t="s">
        <v>98</v>
      </c>
      <c r="H95" s="11" t="s">
        <v>98</v>
      </c>
      <c r="I95" s="2">
        <v>20</v>
      </c>
      <c r="J95" s="2">
        <v>18.600000000000001</v>
      </c>
      <c r="K95" s="1" t="s">
        <v>98</v>
      </c>
      <c r="L95" s="1" t="s">
        <v>98</v>
      </c>
      <c r="M95" s="11" t="s">
        <v>98</v>
      </c>
      <c r="N95" s="2">
        <v>12</v>
      </c>
      <c r="O95" s="2">
        <v>10.6</v>
      </c>
      <c r="P95" s="1" t="s">
        <v>98</v>
      </c>
      <c r="Q95" s="1" t="s">
        <v>98</v>
      </c>
      <c r="R95" s="11" t="s">
        <v>98</v>
      </c>
      <c r="S95" s="13" t="s">
        <v>98</v>
      </c>
      <c r="T95" s="1" t="s">
        <v>98</v>
      </c>
      <c r="U95" s="13" t="s">
        <v>98</v>
      </c>
      <c r="V95" s="1" t="s">
        <v>98</v>
      </c>
      <c r="W95" s="14">
        <v>0.5</v>
      </c>
      <c r="X95" s="14">
        <v>0.46500000000000002</v>
      </c>
      <c r="Y95" s="1" t="s">
        <v>98</v>
      </c>
      <c r="Z95" s="13" t="s">
        <v>98</v>
      </c>
      <c r="AA95" s="13" t="s">
        <v>98</v>
      </c>
      <c r="AB95" s="1" t="s">
        <v>98</v>
      </c>
      <c r="AC95" s="1" t="s">
        <v>98</v>
      </c>
      <c r="AD95" s="1" t="s">
        <v>98</v>
      </c>
      <c r="AE95" s="1" t="s">
        <v>98</v>
      </c>
      <c r="AF95" s="1" t="s">
        <v>98</v>
      </c>
      <c r="AG95" s="1" t="s">
        <v>98</v>
      </c>
      <c r="AH95" s="1" t="s">
        <v>98</v>
      </c>
      <c r="AI95" s="2">
        <v>22.8</v>
      </c>
      <c r="AJ95" s="1" t="s">
        <v>98</v>
      </c>
      <c r="AK95" s="2">
        <v>40</v>
      </c>
      <c r="AL95" s="1" t="s">
        <v>98</v>
      </c>
      <c r="AM95" s="1">
        <v>1550</v>
      </c>
      <c r="AN95" s="1">
        <v>188</v>
      </c>
      <c r="AO95" s="1">
        <v>155</v>
      </c>
      <c r="AP95" s="3">
        <v>7.39</v>
      </c>
      <c r="AQ95" s="1">
        <v>705</v>
      </c>
      <c r="AR95" s="1">
        <v>132</v>
      </c>
      <c r="AS95" s="1">
        <v>117</v>
      </c>
      <c r="AT95" s="3">
        <v>4.99</v>
      </c>
      <c r="AU95" s="1" t="s">
        <v>98</v>
      </c>
      <c r="AV95" s="1" t="s">
        <v>98</v>
      </c>
      <c r="AW95" s="1" t="s">
        <v>98</v>
      </c>
      <c r="AX95" s="1">
        <v>1540</v>
      </c>
      <c r="AY95" s="1" t="s">
        <v>98</v>
      </c>
      <c r="AZ95" s="1">
        <v>209</v>
      </c>
      <c r="BA95" s="1" t="s">
        <v>98</v>
      </c>
      <c r="BB95" s="1" t="s">
        <v>98</v>
      </c>
      <c r="BC95" s="1" t="s">
        <v>98</v>
      </c>
      <c r="BD95" s="1" t="s">
        <v>98</v>
      </c>
      <c r="BE95" s="1" t="s">
        <v>98</v>
      </c>
      <c r="BF95" s="1" t="s">
        <v>98</v>
      </c>
      <c r="BG95" s="1" t="s">
        <v>98</v>
      </c>
      <c r="BH95" s="1" t="s">
        <v>98</v>
      </c>
      <c r="BI95" s="1" t="s">
        <v>98</v>
      </c>
      <c r="BJ95" s="4" t="s">
        <v>98</v>
      </c>
      <c r="BK95" s="4" t="s">
        <v>98</v>
      </c>
      <c r="BL95" s="4" t="s">
        <v>98</v>
      </c>
      <c r="BM95" s="4" t="s">
        <v>98</v>
      </c>
      <c r="BN95" s="4" t="s">
        <v>98</v>
      </c>
      <c r="BO95" s="4" t="s">
        <v>98</v>
      </c>
      <c r="BP95" s="4" t="s">
        <v>98</v>
      </c>
      <c r="BQ95" s="4" t="s">
        <v>98</v>
      </c>
      <c r="BR95" s="4" t="s">
        <v>98</v>
      </c>
      <c r="BS95" s="4" t="s">
        <v>98</v>
      </c>
      <c r="BT95" s="4" t="s">
        <v>98</v>
      </c>
      <c r="BU95" s="4" t="s">
        <v>98</v>
      </c>
      <c r="BV95" s="4" t="s">
        <v>98</v>
      </c>
      <c r="BW95" s="35" t="s">
        <v>98</v>
      </c>
      <c r="BX95" s="35" t="s">
        <v>98</v>
      </c>
      <c r="BY95" s="1" t="s">
        <v>98</v>
      </c>
      <c r="BZ95" s="1" t="s">
        <v>98</v>
      </c>
      <c r="CA95" s="1" t="s">
        <v>98</v>
      </c>
      <c r="CB95" s="1" t="s">
        <v>98</v>
      </c>
      <c r="CC95" s="1" t="s">
        <v>98</v>
      </c>
      <c r="CD95" s="1" t="s">
        <v>98</v>
      </c>
      <c r="CE95" s="1" t="s">
        <v>98</v>
      </c>
      <c r="CF95" s="1" t="s">
        <v>98</v>
      </c>
      <c r="CG95" s="4">
        <f>Beams!$B$11/F95</f>
        <v>397.17314487632507</v>
      </c>
      <c r="CH95" s="4">
        <f>Beams!$B$9/AO95</f>
        <v>72.516129032258064</v>
      </c>
      <c r="CI95" s="4">
        <f>Beams!$C$9/AS95</f>
        <v>96.068376068376068</v>
      </c>
      <c r="CJ95" s="4">
        <f>Beams!$B$8/((N95-2*X95)*X95*2)</f>
        <v>1091.7815271342677</v>
      </c>
      <c r="CK95" s="4">
        <f>Beams!$C$8/((J95-2*X95)*X95*2)</f>
        <v>683.98537098904023</v>
      </c>
      <c r="CM95" s="4">
        <f xml:space="preserve"> Beams!$B$12 / ( 2 * X95 * (N95 - X95) * (J95 - X95) )</f>
        <v>57.776097490543904</v>
      </c>
      <c r="CO95" s="4">
        <f t="shared" si="2"/>
        <v>1976.3746253699128</v>
      </c>
      <c r="CP95" s="4">
        <f t="shared" si="3"/>
        <v>1316.6639335882969</v>
      </c>
      <c r="CQ95" s="3">
        <f>MIN(Beams!$B$21:$B$22)/MAX(CM95:CP95)-1</f>
        <v>9.1195389493814485</v>
      </c>
    </row>
    <row r="96" spans="1:95" x14ac:dyDescent="0.55000000000000004">
      <c r="A96" s="1" t="s">
        <v>1014</v>
      </c>
      <c r="B96" s="1" t="s">
        <v>1236</v>
      </c>
      <c r="C96" s="1" t="s">
        <v>1237</v>
      </c>
      <c r="D96" s="1" t="s">
        <v>98</v>
      </c>
      <c r="E96" s="1">
        <v>78.52</v>
      </c>
      <c r="F96" s="2">
        <v>21.5</v>
      </c>
      <c r="G96" s="1" t="s">
        <v>98</v>
      </c>
      <c r="H96" s="11" t="s">
        <v>98</v>
      </c>
      <c r="I96" s="2">
        <v>20</v>
      </c>
      <c r="J96" s="2">
        <v>19</v>
      </c>
      <c r="K96" s="1" t="s">
        <v>98</v>
      </c>
      <c r="L96" s="1" t="s">
        <v>98</v>
      </c>
      <c r="M96" s="11" t="s">
        <v>98</v>
      </c>
      <c r="N96" s="2">
        <v>12</v>
      </c>
      <c r="O96" s="2">
        <v>11</v>
      </c>
      <c r="P96" s="1" t="s">
        <v>98</v>
      </c>
      <c r="Q96" s="1" t="s">
        <v>98</v>
      </c>
      <c r="R96" s="11" t="s">
        <v>98</v>
      </c>
      <c r="S96" s="13" t="s">
        <v>98</v>
      </c>
      <c r="T96" s="1" t="s">
        <v>98</v>
      </c>
      <c r="U96" s="13" t="s">
        <v>98</v>
      </c>
      <c r="V96" s="1" t="s">
        <v>98</v>
      </c>
      <c r="W96" s="14">
        <v>0.375</v>
      </c>
      <c r="X96" s="14">
        <v>0.34899999999999998</v>
      </c>
      <c r="Y96" s="1" t="s">
        <v>98</v>
      </c>
      <c r="Z96" s="13" t="s">
        <v>98</v>
      </c>
      <c r="AA96" s="13" t="s">
        <v>98</v>
      </c>
      <c r="AB96" s="1" t="s">
        <v>98</v>
      </c>
      <c r="AC96" s="1" t="s">
        <v>98</v>
      </c>
      <c r="AD96" s="1" t="s">
        <v>98</v>
      </c>
      <c r="AE96" s="1" t="s">
        <v>98</v>
      </c>
      <c r="AF96" s="1" t="s">
        <v>98</v>
      </c>
      <c r="AG96" s="1" t="s">
        <v>98</v>
      </c>
      <c r="AH96" s="1" t="s">
        <v>98</v>
      </c>
      <c r="AI96" s="2">
        <v>31.4</v>
      </c>
      <c r="AJ96" s="1" t="s">
        <v>98</v>
      </c>
      <c r="AK96" s="2">
        <v>54.3</v>
      </c>
      <c r="AL96" s="1" t="s">
        <v>98</v>
      </c>
      <c r="AM96" s="1">
        <v>1200</v>
      </c>
      <c r="AN96" s="1">
        <v>144</v>
      </c>
      <c r="AO96" s="1">
        <v>120</v>
      </c>
      <c r="AP96" s="3">
        <v>7.45</v>
      </c>
      <c r="AQ96" s="1">
        <v>547</v>
      </c>
      <c r="AR96" s="1">
        <v>102</v>
      </c>
      <c r="AS96" s="2">
        <v>91.1</v>
      </c>
      <c r="AT96" s="3">
        <v>5.04</v>
      </c>
      <c r="AU96" s="1" t="s">
        <v>98</v>
      </c>
      <c r="AV96" s="1" t="s">
        <v>98</v>
      </c>
      <c r="AW96" s="1" t="s">
        <v>98</v>
      </c>
      <c r="AX96" s="1">
        <v>1180</v>
      </c>
      <c r="AY96" s="1" t="s">
        <v>98</v>
      </c>
      <c r="AZ96" s="1">
        <v>160</v>
      </c>
      <c r="BA96" s="1" t="s">
        <v>98</v>
      </c>
      <c r="BB96" s="1" t="s">
        <v>98</v>
      </c>
      <c r="BC96" s="1" t="s">
        <v>98</v>
      </c>
      <c r="BD96" s="1" t="s">
        <v>98</v>
      </c>
      <c r="BE96" s="1" t="s">
        <v>98</v>
      </c>
      <c r="BF96" s="1" t="s">
        <v>98</v>
      </c>
      <c r="BG96" s="1" t="s">
        <v>98</v>
      </c>
      <c r="BH96" s="1" t="s">
        <v>98</v>
      </c>
      <c r="BI96" s="1" t="s">
        <v>98</v>
      </c>
      <c r="BJ96" s="4" t="s">
        <v>98</v>
      </c>
      <c r="BK96" s="4" t="s">
        <v>98</v>
      </c>
      <c r="BL96" s="4" t="s">
        <v>98</v>
      </c>
      <c r="BM96" s="4" t="s">
        <v>98</v>
      </c>
      <c r="BN96" s="4" t="s">
        <v>98</v>
      </c>
      <c r="BO96" s="4" t="s">
        <v>98</v>
      </c>
      <c r="BP96" s="4" t="s">
        <v>98</v>
      </c>
      <c r="BQ96" s="4" t="s">
        <v>98</v>
      </c>
      <c r="BR96" s="4" t="s">
        <v>98</v>
      </c>
      <c r="BS96" s="4" t="s">
        <v>98</v>
      </c>
      <c r="BT96" s="4" t="s">
        <v>98</v>
      </c>
      <c r="BU96" s="4" t="s">
        <v>98</v>
      </c>
      <c r="BV96" s="4" t="s">
        <v>98</v>
      </c>
      <c r="BW96" s="35" t="s">
        <v>98</v>
      </c>
      <c r="BX96" s="35" t="s">
        <v>98</v>
      </c>
      <c r="BY96" s="1" t="s">
        <v>98</v>
      </c>
      <c r="BZ96" s="1" t="s">
        <v>98</v>
      </c>
      <c r="CA96" s="1" t="s">
        <v>98</v>
      </c>
      <c r="CB96" s="1" t="s">
        <v>98</v>
      </c>
      <c r="CC96" s="1" t="s">
        <v>98</v>
      </c>
      <c r="CD96" s="1" t="s">
        <v>98</v>
      </c>
      <c r="CE96" s="1" t="s">
        <v>98</v>
      </c>
      <c r="CF96" s="1" t="s">
        <v>98</v>
      </c>
      <c r="CG96" s="4">
        <f>Beams!$B$11/F96</f>
        <v>522.79069767441865</v>
      </c>
      <c r="CH96" s="4">
        <f>Beams!$B$9/AO96</f>
        <v>93.666666666666671</v>
      </c>
      <c r="CI96" s="4">
        <f>Beams!$C$9/AS96</f>
        <v>123.3809001097695</v>
      </c>
      <c r="CJ96" s="4">
        <f>Beams!$B$8/((N96-2*X96)*X96*2)</f>
        <v>1424.8055089775426</v>
      </c>
      <c r="CK96" s="4">
        <f>Beams!$C$8/((J96-2*X96)*X96*2)</f>
        <v>879.85749439756228</v>
      </c>
      <c r="CM96" s="4">
        <f xml:space="preserve"> Beams!$B$12 / ( 2 * X96 * (N96 - X96) * (J96 - X96) )</f>
        <v>74.10466771877546</v>
      </c>
      <c r="CO96" s="4">
        <f t="shared" si="2"/>
        <v>2579.5440252333447</v>
      </c>
      <c r="CP96" s="4">
        <f t="shared" si="3"/>
        <v>1698.9063523989344</v>
      </c>
      <c r="CQ96" s="3">
        <f>MIN(Beams!$B$21:$B$22)/MAX(CM96:CP96)-1</f>
        <v>6.7533082608236574</v>
      </c>
    </row>
    <row r="97" spans="1:95" x14ac:dyDescent="0.55000000000000004">
      <c r="A97" s="1" t="s">
        <v>1014</v>
      </c>
      <c r="B97" s="1" t="s">
        <v>1238</v>
      </c>
      <c r="C97" s="1" t="s">
        <v>1239</v>
      </c>
      <c r="D97" s="1" t="s">
        <v>98</v>
      </c>
      <c r="E97" s="1">
        <v>65.87</v>
      </c>
      <c r="F97" s="2">
        <v>18.100000000000001</v>
      </c>
      <c r="G97" s="1" t="s">
        <v>98</v>
      </c>
      <c r="H97" s="11" t="s">
        <v>98</v>
      </c>
      <c r="I97" s="2">
        <v>20</v>
      </c>
      <c r="J97" s="2">
        <v>19.100000000000001</v>
      </c>
      <c r="K97" s="1" t="s">
        <v>98</v>
      </c>
      <c r="L97" s="1" t="s">
        <v>98</v>
      </c>
      <c r="M97" s="11" t="s">
        <v>98</v>
      </c>
      <c r="N97" s="2">
        <v>12</v>
      </c>
      <c r="O97" s="2">
        <v>11.1</v>
      </c>
      <c r="P97" s="1" t="s">
        <v>98</v>
      </c>
      <c r="Q97" s="1" t="s">
        <v>98</v>
      </c>
      <c r="R97" s="11" t="s">
        <v>98</v>
      </c>
      <c r="S97" s="13" t="s">
        <v>98</v>
      </c>
      <c r="T97" s="1" t="s">
        <v>98</v>
      </c>
      <c r="U97" s="13" t="s">
        <v>98</v>
      </c>
      <c r="V97" s="1" t="s">
        <v>98</v>
      </c>
      <c r="W97" s="15">
        <v>0.3125</v>
      </c>
      <c r="X97" s="14">
        <v>0.29099999999999998</v>
      </c>
      <c r="Y97" s="1" t="s">
        <v>98</v>
      </c>
      <c r="Z97" s="13" t="s">
        <v>98</v>
      </c>
      <c r="AA97" s="13" t="s">
        <v>98</v>
      </c>
      <c r="AB97" s="1" t="s">
        <v>98</v>
      </c>
      <c r="AC97" s="1" t="s">
        <v>98</v>
      </c>
      <c r="AD97" s="1" t="s">
        <v>98</v>
      </c>
      <c r="AE97" s="1" t="s">
        <v>98</v>
      </c>
      <c r="AF97" s="1" t="s">
        <v>98</v>
      </c>
      <c r="AG97" s="1" t="s">
        <v>98</v>
      </c>
      <c r="AH97" s="1" t="s">
        <v>98</v>
      </c>
      <c r="AI97" s="2">
        <v>38.200000000000003</v>
      </c>
      <c r="AJ97" s="1" t="s">
        <v>98</v>
      </c>
      <c r="AK97" s="2">
        <v>65.7</v>
      </c>
      <c r="AL97" s="1" t="s">
        <v>98</v>
      </c>
      <c r="AM97" s="1">
        <v>1010</v>
      </c>
      <c r="AN97" s="1">
        <v>122</v>
      </c>
      <c r="AO97" s="1">
        <v>101</v>
      </c>
      <c r="AP97" s="3">
        <v>7.48</v>
      </c>
      <c r="AQ97" s="1">
        <v>464</v>
      </c>
      <c r="AR97" s="2">
        <v>85.8</v>
      </c>
      <c r="AS97" s="2">
        <v>77.3</v>
      </c>
      <c r="AT97" s="3">
        <v>5.07</v>
      </c>
      <c r="AU97" s="1" t="s">
        <v>98</v>
      </c>
      <c r="AV97" s="1" t="s">
        <v>98</v>
      </c>
      <c r="AW97" s="1" t="s">
        <v>98</v>
      </c>
      <c r="AX97" s="1">
        <v>997</v>
      </c>
      <c r="AY97" s="1" t="s">
        <v>98</v>
      </c>
      <c r="AZ97" s="1">
        <v>134</v>
      </c>
      <c r="BA97" s="1" t="s">
        <v>98</v>
      </c>
      <c r="BB97" s="1" t="s">
        <v>98</v>
      </c>
      <c r="BC97" s="1" t="s">
        <v>98</v>
      </c>
      <c r="BD97" s="1" t="s">
        <v>98</v>
      </c>
      <c r="BE97" s="1" t="s">
        <v>98</v>
      </c>
      <c r="BF97" s="1" t="s">
        <v>98</v>
      </c>
      <c r="BG97" s="1" t="s">
        <v>98</v>
      </c>
      <c r="BH97" s="1" t="s">
        <v>98</v>
      </c>
      <c r="BI97" s="1" t="s">
        <v>98</v>
      </c>
      <c r="BJ97" s="4" t="s">
        <v>98</v>
      </c>
      <c r="BK97" s="4" t="s">
        <v>98</v>
      </c>
      <c r="BL97" s="4" t="s">
        <v>98</v>
      </c>
      <c r="BM97" s="4" t="s">
        <v>98</v>
      </c>
      <c r="BN97" s="4" t="s">
        <v>98</v>
      </c>
      <c r="BO97" s="4" t="s">
        <v>98</v>
      </c>
      <c r="BP97" s="4" t="s">
        <v>98</v>
      </c>
      <c r="BQ97" s="4" t="s">
        <v>98</v>
      </c>
      <c r="BR97" s="4" t="s">
        <v>98</v>
      </c>
      <c r="BS97" s="4" t="s">
        <v>98</v>
      </c>
      <c r="BT97" s="4" t="s">
        <v>98</v>
      </c>
      <c r="BU97" s="4" t="s">
        <v>98</v>
      </c>
      <c r="BV97" s="4" t="s">
        <v>98</v>
      </c>
      <c r="BW97" s="35" t="s">
        <v>98</v>
      </c>
      <c r="BX97" s="35" t="s">
        <v>98</v>
      </c>
      <c r="BY97" s="1" t="s">
        <v>98</v>
      </c>
      <c r="BZ97" s="1" t="s">
        <v>98</v>
      </c>
      <c r="CA97" s="1" t="s">
        <v>98</v>
      </c>
      <c r="CB97" s="1" t="s">
        <v>98</v>
      </c>
      <c r="CC97" s="1" t="s">
        <v>98</v>
      </c>
      <c r="CD97" s="1" t="s">
        <v>98</v>
      </c>
      <c r="CE97" s="1" t="s">
        <v>98</v>
      </c>
      <c r="CF97" s="1" t="s">
        <v>98</v>
      </c>
      <c r="CG97" s="4">
        <f>Beams!$B$11/F97</f>
        <v>620.99447513812152</v>
      </c>
      <c r="CH97" s="4">
        <f>Beams!$B$9/AO97</f>
        <v>111.28712871287129</v>
      </c>
      <c r="CI97" s="4">
        <f>Beams!$C$9/AS97</f>
        <v>145.40750323415267</v>
      </c>
      <c r="CJ97" s="4">
        <f>Beams!$B$8/((N97-2*X97)*X97*2)</f>
        <v>1691.4271130348839</v>
      </c>
      <c r="CK97" s="4">
        <f>Beams!$C$8/((J97-2*X97)*X97*2)</f>
        <v>1042.9157995805326</v>
      </c>
      <c r="CM97" s="4">
        <f xml:space="preserve"> Beams!$B$12 / ( 2 * X97 * (N97 - X97) * (J97 - X97) )</f>
        <v>87.691563645185681</v>
      </c>
      <c r="CO97" s="4">
        <f t="shared" si="2"/>
        <v>3062.0556225888677</v>
      </c>
      <c r="CP97" s="4">
        <f t="shared" si="3"/>
        <v>2014.0575202172449</v>
      </c>
      <c r="CQ97" s="3">
        <f>MIN(Beams!$B$21:$B$22)/MAX(CM97:CP97)-1</f>
        <v>5.5315599927249703</v>
      </c>
    </row>
    <row r="98" spans="1:95" x14ac:dyDescent="0.55000000000000004">
      <c r="A98" s="1" t="s">
        <v>1014</v>
      </c>
      <c r="B98" s="1" t="s">
        <v>1240</v>
      </c>
      <c r="C98" s="1" t="s">
        <v>1240</v>
      </c>
      <c r="D98" s="1" t="s">
        <v>98</v>
      </c>
      <c r="E98" s="1">
        <v>168.18</v>
      </c>
      <c r="F98" s="2">
        <v>46.4</v>
      </c>
      <c r="G98" s="1" t="s">
        <v>98</v>
      </c>
      <c r="H98" s="11" t="s">
        <v>98</v>
      </c>
      <c r="I98" s="2">
        <v>20</v>
      </c>
      <c r="J98" s="2">
        <v>17.2</v>
      </c>
      <c r="K98" s="1" t="s">
        <v>98</v>
      </c>
      <c r="L98" s="1" t="s">
        <v>98</v>
      </c>
      <c r="M98" s="11" t="s">
        <v>98</v>
      </c>
      <c r="N98" s="3">
        <v>8</v>
      </c>
      <c r="O98" s="2" t="s">
        <v>1241</v>
      </c>
      <c r="P98" s="1" t="s">
        <v>98</v>
      </c>
      <c r="Q98" s="1" t="s">
        <v>98</v>
      </c>
      <c r="R98" s="11" t="s">
        <v>98</v>
      </c>
      <c r="S98" s="13" t="s">
        <v>98</v>
      </c>
      <c r="T98" s="1" t="s">
        <v>98</v>
      </c>
      <c r="U98" s="13" t="s">
        <v>98</v>
      </c>
      <c r="V98" s="1" t="s">
        <v>98</v>
      </c>
      <c r="W98" s="3">
        <v>1</v>
      </c>
      <c r="X98" s="14">
        <v>0.93</v>
      </c>
      <c r="Y98" s="1" t="s">
        <v>98</v>
      </c>
      <c r="Z98" s="13" t="s">
        <v>98</v>
      </c>
      <c r="AA98" s="13" t="s">
        <v>98</v>
      </c>
      <c r="AB98" s="1" t="s">
        <v>98</v>
      </c>
      <c r="AC98" s="1" t="s">
        <v>98</v>
      </c>
      <c r="AD98" s="1" t="s">
        <v>98</v>
      </c>
      <c r="AE98" s="1" t="s">
        <v>98</v>
      </c>
      <c r="AF98" s="1" t="s">
        <v>98</v>
      </c>
      <c r="AG98" s="1" t="s">
        <v>98</v>
      </c>
      <c r="AH98" s="1" t="s">
        <v>98</v>
      </c>
      <c r="AI98" s="3">
        <v>5.6</v>
      </c>
      <c r="AJ98" s="1" t="s">
        <v>98</v>
      </c>
      <c r="AK98" s="2">
        <v>18.5</v>
      </c>
      <c r="AL98" s="1" t="s">
        <v>98</v>
      </c>
      <c r="AM98" s="1">
        <v>2060</v>
      </c>
      <c r="AN98" s="1">
        <v>273</v>
      </c>
      <c r="AO98" s="1">
        <v>206</v>
      </c>
      <c r="AP98" s="3">
        <v>6.67</v>
      </c>
      <c r="AQ98" s="1">
        <v>472</v>
      </c>
      <c r="AR98" s="4">
        <v>141</v>
      </c>
      <c r="AS98" s="4">
        <v>118</v>
      </c>
      <c r="AT98" s="3">
        <v>3.19</v>
      </c>
      <c r="AU98" s="1" t="s">
        <v>98</v>
      </c>
      <c r="AV98" s="1" t="s">
        <v>98</v>
      </c>
      <c r="AW98" s="1" t="s">
        <v>98</v>
      </c>
      <c r="AX98" s="1">
        <v>1320</v>
      </c>
      <c r="AY98" s="1" t="s">
        <v>98</v>
      </c>
      <c r="AZ98" s="1">
        <v>248</v>
      </c>
      <c r="BA98" s="1" t="s">
        <v>98</v>
      </c>
      <c r="BB98" s="1" t="s">
        <v>98</v>
      </c>
      <c r="BC98" s="1" t="s">
        <v>98</v>
      </c>
      <c r="BD98" s="1" t="s">
        <v>98</v>
      </c>
      <c r="BE98" s="1" t="s">
        <v>98</v>
      </c>
      <c r="BF98" s="1" t="s">
        <v>98</v>
      </c>
      <c r="BG98" s="1" t="s">
        <v>98</v>
      </c>
      <c r="BH98" s="1" t="s">
        <v>98</v>
      </c>
      <c r="BI98" s="1" t="s">
        <v>98</v>
      </c>
      <c r="BJ98" s="4" t="s">
        <v>98</v>
      </c>
      <c r="BK98" s="4" t="s">
        <v>98</v>
      </c>
      <c r="BL98" s="4" t="s">
        <v>98</v>
      </c>
      <c r="BM98" s="4" t="s">
        <v>98</v>
      </c>
      <c r="BN98" s="4" t="s">
        <v>98</v>
      </c>
      <c r="BO98" s="4" t="s">
        <v>98</v>
      </c>
      <c r="BP98" s="4" t="s">
        <v>98</v>
      </c>
      <c r="BQ98" s="4" t="s">
        <v>98</v>
      </c>
      <c r="BR98" s="4" t="s">
        <v>98</v>
      </c>
      <c r="BS98" s="4" t="s">
        <v>98</v>
      </c>
      <c r="BT98" s="4" t="s">
        <v>98</v>
      </c>
      <c r="BU98" s="4" t="s">
        <v>98</v>
      </c>
      <c r="BV98" s="4" t="s">
        <v>98</v>
      </c>
      <c r="BW98" s="35" t="s">
        <v>98</v>
      </c>
      <c r="BX98" s="35" t="s">
        <v>98</v>
      </c>
      <c r="BY98" s="1" t="s">
        <v>98</v>
      </c>
      <c r="BZ98" s="1" t="s">
        <v>98</v>
      </c>
      <c r="CA98" s="1" t="s">
        <v>98</v>
      </c>
      <c r="CB98" s="1" t="s">
        <v>98</v>
      </c>
      <c r="CC98" s="1" t="s">
        <v>98</v>
      </c>
      <c r="CD98" s="1" t="s">
        <v>98</v>
      </c>
      <c r="CE98" s="1" t="s">
        <v>98</v>
      </c>
      <c r="CF98" s="1" t="s">
        <v>98</v>
      </c>
      <c r="CG98" s="4">
        <f>Beams!$B$11/F98</f>
        <v>242.24137931034483</v>
      </c>
      <c r="CH98" s="4">
        <f>Beams!$B$9/AO98</f>
        <v>54.563106796116507</v>
      </c>
      <c r="CI98" s="4">
        <f>Beams!$C$9/AS98</f>
        <v>95.254237288135599</v>
      </c>
      <c r="CJ98" s="4">
        <f>Beams!$B$8/((N98-2*X98)*X98*2)</f>
        <v>984.2037056495393</v>
      </c>
      <c r="CK98" s="4">
        <f>Beams!$C$8/((J98-2*X98)*X98*2)</f>
        <v>393.93811947119764</v>
      </c>
      <c r="CM98" s="4">
        <f xml:space="preserve"> Beams!$B$12 / ( 2 * X98 * (N98 - X98) * (J98 - X98) )</f>
        <v>52.534717385701953</v>
      </c>
      <c r="CO98" s="4">
        <f t="shared" si="2"/>
        <v>1751.5594579759611</v>
      </c>
      <c r="CP98" s="4">
        <f t="shared" si="3"/>
        <v>792.18145528641264</v>
      </c>
      <c r="CQ98" s="3">
        <f>MIN(Beams!$B$21:$B$22)/MAX(CM98:CP98)-1</f>
        <v>10.418396280484409</v>
      </c>
    </row>
    <row r="99" spans="1:95" x14ac:dyDescent="0.55000000000000004">
      <c r="A99" s="1" t="s">
        <v>1014</v>
      </c>
      <c r="B99" s="1" t="s">
        <v>1242</v>
      </c>
      <c r="C99" s="1" t="s">
        <v>1243</v>
      </c>
      <c r="D99" s="1" t="s">
        <v>98</v>
      </c>
      <c r="E99" s="1">
        <v>149.61000000000001</v>
      </c>
      <c r="F99" s="2">
        <v>41.2</v>
      </c>
      <c r="G99" s="1" t="s">
        <v>98</v>
      </c>
      <c r="H99" s="11" t="s">
        <v>98</v>
      </c>
      <c r="I99" s="2">
        <v>20</v>
      </c>
      <c r="J99" s="2">
        <v>17.600000000000001</v>
      </c>
      <c r="K99" s="1" t="s">
        <v>98</v>
      </c>
      <c r="L99" s="1" t="s">
        <v>98</v>
      </c>
      <c r="M99" s="11" t="s">
        <v>98</v>
      </c>
      <c r="N99" s="3">
        <v>8</v>
      </c>
      <c r="O99" s="2" t="s">
        <v>1244</v>
      </c>
      <c r="P99" s="1" t="s">
        <v>98</v>
      </c>
      <c r="Q99" s="1" t="s">
        <v>98</v>
      </c>
      <c r="R99" s="11" t="s">
        <v>98</v>
      </c>
      <c r="S99" s="13" t="s">
        <v>98</v>
      </c>
      <c r="T99" s="1" t="s">
        <v>98</v>
      </c>
      <c r="U99" s="13" t="s">
        <v>98</v>
      </c>
      <c r="V99" s="1" t="s">
        <v>98</v>
      </c>
      <c r="W99" s="14">
        <v>0.875</v>
      </c>
      <c r="X99" s="14">
        <v>0.81399999999999995</v>
      </c>
      <c r="Y99" s="1" t="s">
        <v>98</v>
      </c>
      <c r="Z99" s="13" t="s">
        <v>98</v>
      </c>
      <c r="AA99" s="13" t="s">
        <v>98</v>
      </c>
      <c r="AB99" s="1" t="s">
        <v>98</v>
      </c>
      <c r="AC99" s="1" t="s">
        <v>98</v>
      </c>
      <c r="AD99" s="1" t="s">
        <v>98</v>
      </c>
      <c r="AE99" s="1" t="s">
        <v>98</v>
      </c>
      <c r="AF99" s="1" t="s">
        <v>98</v>
      </c>
      <c r="AG99" s="1" t="s">
        <v>98</v>
      </c>
      <c r="AH99" s="1" t="s">
        <v>98</v>
      </c>
      <c r="AI99" s="3">
        <v>6.83</v>
      </c>
      <c r="AJ99" s="1" t="s">
        <v>98</v>
      </c>
      <c r="AK99" s="2">
        <v>21.6</v>
      </c>
      <c r="AL99" s="1" t="s">
        <v>98</v>
      </c>
      <c r="AM99" s="1">
        <v>1880</v>
      </c>
      <c r="AN99" s="1">
        <v>246</v>
      </c>
      <c r="AO99" s="1">
        <v>188</v>
      </c>
      <c r="AP99" s="3">
        <v>6.74</v>
      </c>
      <c r="AQ99" s="1">
        <v>432</v>
      </c>
      <c r="AR99" s="4">
        <v>127</v>
      </c>
      <c r="AS99" s="4">
        <v>108</v>
      </c>
      <c r="AT99" s="3">
        <v>3.24</v>
      </c>
      <c r="AU99" s="1" t="s">
        <v>98</v>
      </c>
      <c r="AV99" s="1" t="s">
        <v>98</v>
      </c>
      <c r="AW99" s="1" t="s">
        <v>98</v>
      </c>
      <c r="AX99" s="1">
        <v>1200</v>
      </c>
      <c r="AY99" s="1" t="s">
        <v>98</v>
      </c>
      <c r="AZ99" s="1">
        <v>222</v>
      </c>
      <c r="BA99" s="1" t="s">
        <v>98</v>
      </c>
      <c r="BB99" s="1" t="s">
        <v>98</v>
      </c>
      <c r="BC99" s="1" t="s">
        <v>98</v>
      </c>
      <c r="BD99" s="1" t="s">
        <v>98</v>
      </c>
      <c r="BE99" s="1" t="s">
        <v>98</v>
      </c>
      <c r="BF99" s="1" t="s">
        <v>98</v>
      </c>
      <c r="BG99" s="1" t="s">
        <v>98</v>
      </c>
      <c r="BH99" s="1" t="s">
        <v>98</v>
      </c>
      <c r="BI99" s="1" t="s">
        <v>98</v>
      </c>
      <c r="BJ99" s="4" t="s">
        <v>98</v>
      </c>
      <c r="BK99" s="4" t="s">
        <v>98</v>
      </c>
      <c r="BL99" s="4" t="s">
        <v>98</v>
      </c>
      <c r="BM99" s="4" t="s">
        <v>98</v>
      </c>
      <c r="BN99" s="4" t="s">
        <v>98</v>
      </c>
      <c r="BO99" s="4" t="s">
        <v>98</v>
      </c>
      <c r="BP99" s="4" t="s">
        <v>98</v>
      </c>
      <c r="BQ99" s="4" t="s">
        <v>98</v>
      </c>
      <c r="BR99" s="4" t="s">
        <v>98</v>
      </c>
      <c r="BS99" s="4" t="s">
        <v>98</v>
      </c>
      <c r="BT99" s="4" t="s">
        <v>98</v>
      </c>
      <c r="BU99" s="4" t="s">
        <v>98</v>
      </c>
      <c r="BV99" s="4" t="s">
        <v>98</v>
      </c>
      <c r="BW99" s="35" t="s">
        <v>98</v>
      </c>
      <c r="BX99" s="35" t="s">
        <v>98</v>
      </c>
      <c r="BY99" s="1" t="s">
        <v>98</v>
      </c>
      <c r="BZ99" s="1" t="s">
        <v>98</v>
      </c>
      <c r="CA99" s="1" t="s">
        <v>98</v>
      </c>
      <c r="CB99" s="1" t="s">
        <v>98</v>
      </c>
      <c r="CC99" s="1" t="s">
        <v>98</v>
      </c>
      <c r="CD99" s="1" t="s">
        <v>98</v>
      </c>
      <c r="CE99" s="1" t="s">
        <v>98</v>
      </c>
      <c r="CF99" s="1" t="s">
        <v>98</v>
      </c>
      <c r="CG99" s="4">
        <f>Beams!$B$11/F99</f>
        <v>272.81553398058253</v>
      </c>
      <c r="CH99" s="4">
        <f>Beams!$B$9/AO99</f>
        <v>59.787234042553195</v>
      </c>
      <c r="CI99" s="4">
        <f>Beams!$C$9/AS99</f>
        <v>104.07407407407408</v>
      </c>
      <c r="CJ99" s="4">
        <f>Beams!$B$8/((N99-2*X99)*X99*2)</f>
        <v>1083.5180326705752</v>
      </c>
      <c r="CK99" s="4">
        <f>Beams!$C$8/((J99-2*X99)*X99*2)</f>
        <v>432.26752467924518</v>
      </c>
      <c r="CM99" s="4">
        <f xml:space="preserve"> Beams!$B$12 / ( 2 * X99 * (N99 - X99) * (J99 - X99) )</f>
        <v>57.237081225203802</v>
      </c>
      <c r="CO99" s="4">
        <f t="shared" si="2"/>
        <v>1929.3908096060979</v>
      </c>
      <c r="CP99" s="4">
        <f t="shared" si="3"/>
        <v>872.39930851789347</v>
      </c>
      <c r="CQ99" s="3">
        <f>MIN(Beams!$B$21:$B$22)/MAX(CM99:CP99)-1</f>
        <v>9.3659662419990362</v>
      </c>
    </row>
    <row r="100" spans="1:95" x14ac:dyDescent="0.55000000000000004">
      <c r="A100" s="1" t="s">
        <v>1014</v>
      </c>
      <c r="B100" s="1" t="s">
        <v>1245</v>
      </c>
      <c r="C100" s="1" t="s">
        <v>1246</v>
      </c>
      <c r="D100" s="1" t="s">
        <v>98</v>
      </c>
      <c r="E100" s="1">
        <v>130.33000000000001</v>
      </c>
      <c r="F100" s="2">
        <v>35.9</v>
      </c>
      <c r="G100" s="1" t="s">
        <v>98</v>
      </c>
      <c r="H100" s="11" t="s">
        <v>98</v>
      </c>
      <c r="I100" s="2">
        <v>20</v>
      </c>
      <c r="J100" s="2">
        <v>17.899999999999999</v>
      </c>
      <c r="K100" s="1" t="s">
        <v>98</v>
      </c>
      <c r="L100" s="1" t="s">
        <v>98</v>
      </c>
      <c r="M100" s="11" t="s">
        <v>98</v>
      </c>
      <c r="N100" s="3">
        <v>8</v>
      </c>
      <c r="O100" s="2" t="s">
        <v>1247</v>
      </c>
      <c r="P100" s="1" t="s">
        <v>98</v>
      </c>
      <c r="Q100" s="1" t="s">
        <v>98</v>
      </c>
      <c r="R100" s="11" t="s">
        <v>98</v>
      </c>
      <c r="S100" s="13" t="s">
        <v>98</v>
      </c>
      <c r="T100" s="1" t="s">
        <v>98</v>
      </c>
      <c r="U100" s="13" t="s">
        <v>98</v>
      </c>
      <c r="V100" s="1" t="s">
        <v>98</v>
      </c>
      <c r="W100" s="14">
        <v>0.75</v>
      </c>
      <c r="X100" s="14">
        <v>0.69799999999999995</v>
      </c>
      <c r="Y100" s="1" t="s">
        <v>98</v>
      </c>
      <c r="Z100" s="13" t="s">
        <v>98</v>
      </c>
      <c r="AA100" s="13" t="s">
        <v>98</v>
      </c>
      <c r="AB100" s="1" t="s">
        <v>98</v>
      </c>
      <c r="AC100" s="1" t="s">
        <v>98</v>
      </c>
      <c r="AD100" s="1" t="s">
        <v>98</v>
      </c>
      <c r="AE100" s="1" t="s">
        <v>98</v>
      </c>
      <c r="AF100" s="1" t="s">
        <v>98</v>
      </c>
      <c r="AG100" s="1" t="s">
        <v>98</v>
      </c>
      <c r="AH100" s="1" t="s">
        <v>98</v>
      </c>
      <c r="AI100" s="3">
        <v>8.4600000000000009</v>
      </c>
      <c r="AJ100" s="1" t="s">
        <v>98</v>
      </c>
      <c r="AK100" s="2">
        <v>25.7</v>
      </c>
      <c r="AL100" s="1" t="s">
        <v>98</v>
      </c>
      <c r="AM100" s="1">
        <v>1670</v>
      </c>
      <c r="AN100" s="1">
        <v>216</v>
      </c>
      <c r="AO100" s="1">
        <v>167</v>
      </c>
      <c r="AP100" s="3">
        <v>6.82</v>
      </c>
      <c r="AQ100" s="1">
        <v>388</v>
      </c>
      <c r="AR100" s="4">
        <v>112</v>
      </c>
      <c r="AS100" s="2">
        <v>97.1</v>
      </c>
      <c r="AT100" s="3">
        <v>3.29</v>
      </c>
      <c r="AU100" s="1" t="s">
        <v>98</v>
      </c>
      <c r="AV100" s="1" t="s">
        <v>98</v>
      </c>
      <c r="AW100" s="1" t="s">
        <v>98</v>
      </c>
      <c r="AX100" s="1">
        <v>1060</v>
      </c>
      <c r="AY100" s="1" t="s">
        <v>98</v>
      </c>
      <c r="AZ100" s="1">
        <v>195</v>
      </c>
      <c r="BA100" s="1" t="s">
        <v>98</v>
      </c>
      <c r="BB100" s="1" t="s">
        <v>98</v>
      </c>
      <c r="BC100" s="1" t="s">
        <v>98</v>
      </c>
      <c r="BD100" s="1" t="s">
        <v>98</v>
      </c>
      <c r="BE100" s="1" t="s">
        <v>98</v>
      </c>
      <c r="BF100" s="1" t="s">
        <v>98</v>
      </c>
      <c r="BG100" s="1" t="s">
        <v>98</v>
      </c>
      <c r="BH100" s="1" t="s">
        <v>98</v>
      </c>
      <c r="BI100" s="1" t="s">
        <v>98</v>
      </c>
      <c r="BJ100" s="4" t="s">
        <v>98</v>
      </c>
      <c r="BK100" s="4" t="s">
        <v>98</v>
      </c>
      <c r="BL100" s="4" t="s">
        <v>98</v>
      </c>
      <c r="BM100" s="4" t="s">
        <v>98</v>
      </c>
      <c r="BN100" s="4" t="s">
        <v>98</v>
      </c>
      <c r="BO100" s="4" t="s">
        <v>98</v>
      </c>
      <c r="BP100" s="4" t="s">
        <v>98</v>
      </c>
      <c r="BQ100" s="4" t="s">
        <v>98</v>
      </c>
      <c r="BR100" s="4" t="s">
        <v>98</v>
      </c>
      <c r="BS100" s="4" t="s">
        <v>98</v>
      </c>
      <c r="BT100" s="4" t="s">
        <v>98</v>
      </c>
      <c r="BU100" s="4" t="s">
        <v>98</v>
      </c>
      <c r="BV100" s="4" t="s">
        <v>98</v>
      </c>
      <c r="BW100" s="35" t="s">
        <v>98</v>
      </c>
      <c r="BX100" s="35" t="s">
        <v>98</v>
      </c>
      <c r="BY100" s="1" t="s">
        <v>98</v>
      </c>
      <c r="BZ100" s="1" t="s">
        <v>98</v>
      </c>
      <c r="CA100" s="1" t="s">
        <v>98</v>
      </c>
      <c r="CB100" s="1" t="s">
        <v>98</v>
      </c>
      <c r="CC100" s="1" t="s">
        <v>98</v>
      </c>
      <c r="CD100" s="1" t="s">
        <v>98</v>
      </c>
      <c r="CE100" s="1" t="s">
        <v>98</v>
      </c>
      <c r="CF100" s="1" t="s">
        <v>98</v>
      </c>
      <c r="CG100" s="4">
        <f>Beams!$B$11/F100</f>
        <v>313.09192200557106</v>
      </c>
      <c r="CH100" s="4">
        <f>Beams!$B$9/AO100</f>
        <v>67.305389221556879</v>
      </c>
      <c r="CI100" s="4">
        <f>Beams!$C$9/AS100</f>
        <v>115.7569515962925</v>
      </c>
      <c r="CJ100" s="4">
        <f>Beams!$B$8/((N100-2*X100)*X100*2)</f>
        <v>1219.1968399806317</v>
      </c>
      <c r="CK100" s="4">
        <f>Beams!$C$8/((J100-2*X100)*X100*2)</f>
        <v>487.85603073388836</v>
      </c>
      <c r="CM100" s="4">
        <f xml:space="preserve"> Beams!$B$12 / ( 2 * X100 * (N100 - X100) * (J100 - X100) )</f>
        <v>64.100308694686362</v>
      </c>
      <c r="CO100" s="4">
        <f t="shared" si="2"/>
        <v>2172.053959987732</v>
      </c>
      <c r="CP100" s="4">
        <f t="shared" si="3"/>
        <v>986.15724984020062</v>
      </c>
      <c r="CQ100" s="3">
        <f>MIN(Beams!$B$21:$B$22)/MAX(CM100:CP100)-1</f>
        <v>8.2078743753276555</v>
      </c>
    </row>
    <row r="101" spans="1:95" x14ac:dyDescent="0.55000000000000004">
      <c r="A101" s="1" t="s">
        <v>1014</v>
      </c>
      <c r="B101" s="1" t="s">
        <v>1248</v>
      </c>
      <c r="C101" s="1" t="s">
        <v>1249</v>
      </c>
      <c r="D101" s="1" t="s">
        <v>98</v>
      </c>
      <c r="E101" s="1">
        <v>110.36</v>
      </c>
      <c r="F101" s="2">
        <v>30.3</v>
      </c>
      <c r="G101" s="1" t="s">
        <v>98</v>
      </c>
      <c r="H101" s="11" t="s">
        <v>98</v>
      </c>
      <c r="I101" s="2">
        <v>20</v>
      </c>
      <c r="J101" s="2">
        <v>18.3</v>
      </c>
      <c r="K101" s="1" t="s">
        <v>98</v>
      </c>
      <c r="L101" s="1" t="s">
        <v>98</v>
      </c>
      <c r="M101" s="11" t="s">
        <v>98</v>
      </c>
      <c r="N101" s="3">
        <v>8</v>
      </c>
      <c r="O101" s="3">
        <v>6.26</v>
      </c>
      <c r="P101" s="1" t="s">
        <v>98</v>
      </c>
      <c r="Q101" s="1" t="s">
        <v>98</v>
      </c>
      <c r="R101" s="11" t="s">
        <v>98</v>
      </c>
      <c r="S101" s="13" t="s">
        <v>98</v>
      </c>
      <c r="T101" s="1" t="s">
        <v>98</v>
      </c>
      <c r="U101" s="13" t="s">
        <v>98</v>
      </c>
      <c r="V101" s="1" t="s">
        <v>98</v>
      </c>
      <c r="W101" s="14">
        <v>0.625</v>
      </c>
      <c r="X101" s="14">
        <v>0.58099999999999996</v>
      </c>
      <c r="Y101" s="1" t="s">
        <v>98</v>
      </c>
      <c r="Z101" s="13" t="s">
        <v>98</v>
      </c>
      <c r="AA101" s="13" t="s">
        <v>98</v>
      </c>
      <c r="AB101" s="1" t="s">
        <v>98</v>
      </c>
      <c r="AC101" s="1" t="s">
        <v>98</v>
      </c>
      <c r="AD101" s="1" t="s">
        <v>98</v>
      </c>
      <c r="AE101" s="1" t="s">
        <v>98</v>
      </c>
      <c r="AF101" s="1" t="s">
        <v>98</v>
      </c>
      <c r="AG101" s="1" t="s">
        <v>98</v>
      </c>
      <c r="AH101" s="1" t="s">
        <v>98</v>
      </c>
      <c r="AI101" s="2">
        <v>10.8</v>
      </c>
      <c r="AJ101" s="1" t="s">
        <v>98</v>
      </c>
      <c r="AK101" s="2">
        <v>31.4</v>
      </c>
      <c r="AL101" s="1" t="s">
        <v>98</v>
      </c>
      <c r="AM101" s="1">
        <v>1440</v>
      </c>
      <c r="AN101" s="1">
        <v>185</v>
      </c>
      <c r="AO101" s="1">
        <v>144</v>
      </c>
      <c r="AP101" s="3">
        <v>6.89</v>
      </c>
      <c r="AQ101" s="1">
        <v>338</v>
      </c>
      <c r="AR101" s="2">
        <v>96.4</v>
      </c>
      <c r="AS101" s="2">
        <v>84.6</v>
      </c>
      <c r="AT101" s="3">
        <v>3.34</v>
      </c>
      <c r="AU101" s="1" t="s">
        <v>98</v>
      </c>
      <c r="AV101" s="1" t="s">
        <v>98</v>
      </c>
      <c r="AW101" s="1" t="s">
        <v>98</v>
      </c>
      <c r="AX101" s="1">
        <v>916</v>
      </c>
      <c r="AY101" s="1" t="s">
        <v>98</v>
      </c>
      <c r="AZ101" s="1">
        <v>167</v>
      </c>
      <c r="BA101" s="1" t="s">
        <v>98</v>
      </c>
      <c r="BB101" s="1" t="s">
        <v>98</v>
      </c>
      <c r="BC101" s="1" t="s">
        <v>98</v>
      </c>
      <c r="BD101" s="1" t="s">
        <v>98</v>
      </c>
      <c r="BE101" s="1" t="s">
        <v>98</v>
      </c>
      <c r="BF101" s="1" t="s">
        <v>98</v>
      </c>
      <c r="BG101" s="1" t="s">
        <v>98</v>
      </c>
      <c r="BH101" s="1" t="s">
        <v>98</v>
      </c>
      <c r="BI101" s="1" t="s">
        <v>98</v>
      </c>
      <c r="BJ101" s="4" t="s">
        <v>98</v>
      </c>
      <c r="BK101" s="4" t="s">
        <v>98</v>
      </c>
      <c r="BL101" s="4" t="s">
        <v>98</v>
      </c>
      <c r="BM101" s="4" t="s">
        <v>98</v>
      </c>
      <c r="BN101" s="4" t="s">
        <v>98</v>
      </c>
      <c r="BO101" s="4" t="s">
        <v>98</v>
      </c>
      <c r="BP101" s="4" t="s">
        <v>98</v>
      </c>
      <c r="BQ101" s="4" t="s">
        <v>98</v>
      </c>
      <c r="BR101" s="4" t="s">
        <v>98</v>
      </c>
      <c r="BS101" s="4" t="s">
        <v>98</v>
      </c>
      <c r="BT101" s="4" t="s">
        <v>98</v>
      </c>
      <c r="BU101" s="4" t="s">
        <v>98</v>
      </c>
      <c r="BV101" s="4" t="s">
        <v>98</v>
      </c>
      <c r="BW101" s="35" t="s">
        <v>98</v>
      </c>
      <c r="BX101" s="35" t="s">
        <v>98</v>
      </c>
      <c r="BY101" s="1" t="s">
        <v>98</v>
      </c>
      <c r="BZ101" s="1" t="s">
        <v>98</v>
      </c>
      <c r="CA101" s="1" t="s">
        <v>98</v>
      </c>
      <c r="CB101" s="1" t="s">
        <v>98</v>
      </c>
      <c r="CC101" s="1" t="s">
        <v>98</v>
      </c>
      <c r="CD101" s="1" t="s">
        <v>98</v>
      </c>
      <c r="CE101" s="1" t="s">
        <v>98</v>
      </c>
      <c r="CF101" s="1" t="s">
        <v>98</v>
      </c>
      <c r="CG101" s="4">
        <f>Beams!$B$11/F101</f>
        <v>370.95709570957092</v>
      </c>
      <c r="CH101" s="4">
        <f>Beams!$B$9/AO101</f>
        <v>78.055555555555557</v>
      </c>
      <c r="CI101" s="4">
        <f>Beams!$C$9/AS101</f>
        <v>132.86052009456264</v>
      </c>
      <c r="CJ101" s="4">
        <f>Beams!$B$8/((N101-2*X101)*X101*2)</f>
        <v>1414.5916386055651</v>
      </c>
      <c r="CK101" s="4">
        <f>Beams!$C$8/((J101-2*X101)*X101*2)</f>
        <v>564.41694624721981</v>
      </c>
      <c r="CM101" s="4">
        <f xml:space="preserve"> Beams!$B$12 / ( 2 * X101 * (N101 - X101) * (J101 - X101) )</f>
        <v>73.582680417971389</v>
      </c>
      <c r="CO101" s="4">
        <f t="shared" si="2"/>
        <v>2521.5130640468619</v>
      </c>
      <c r="CP101" s="4">
        <f t="shared" si="3"/>
        <v>1144.7790563046535</v>
      </c>
      <c r="CQ101" s="3">
        <f>MIN(Beams!$B$21:$B$22)/MAX(CM101:CP101)-1</f>
        <v>6.9317455400771637</v>
      </c>
    </row>
    <row r="102" spans="1:95" x14ac:dyDescent="0.55000000000000004">
      <c r="A102" s="1" t="s">
        <v>1014</v>
      </c>
      <c r="B102" s="1" t="s">
        <v>1250</v>
      </c>
      <c r="C102" s="1" t="s">
        <v>1251</v>
      </c>
      <c r="D102" s="1" t="s">
        <v>98</v>
      </c>
      <c r="E102" s="1">
        <v>89.68</v>
      </c>
      <c r="F102" s="2">
        <v>24.6</v>
      </c>
      <c r="G102" s="1" t="s">
        <v>98</v>
      </c>
      <c r="H102" s="11" t="s">
        <v>98</v>
      </c>
      <c r="I102" s="2">
        <v>20</v>
      </c>
      <c r="J102" s="2">
        <v>18.600000000000001</v>
      </c>
      <c r="K102" s="1" t="s">
        <v>98</v>
      </c>
      <c r="L102" s="1" t="s">
        <v>98</v>
      </c>
      <c r="M102" s="11" t="s">
        <v>98</v>
      </c>
      <c r="N102" s="3">
        <v>8</v>
      </c>
      <c r="O102" s="3">
        <v>6.6</v>
      </c>
      <c r="P102" s="1" t="s">
        <v>98</v>
      </c>
      <c r="Q102" s="1" t="s">
        <v>98</v>
      </c>
      <c r="R102" s="11" t="s">
        <v>98</v>
      </c>
      <c r="S102" s="13" t="s">
        <v>98</v>
      </c>
      <c r="T102" s="1" t="s">
        <v>98</v>
      </c>
      <c r="U102" s="13" t="s">
        <v>98</v>
      </c>
      <c r="V102" s="1" t="s">
        <v>98</v>
      </c>
      <c r="W102" s="14">
        <v>0.5</v>
      </c>
      <c r="X102" s="14">
        <v>0.46500000000000002</v>
      </c>
      <c r="Y102" s="1" t="s">
        <v>98</v>
      </c>
      <c r="Z102" s="13" t="s">
        <v>98</v>
      </c>
      <c r="AA102" s="13" t="s">
        <v>98</v>
      </c>
      <c r="AB102" s="1" t="s">
        <v>98</v>
      </c>
      <c r="AC102" s="1" t="s">
        <v>98</v>
      </c>
      <c r="AD102" s="1" t="s">
        <v>98</v>
      </c>
      <c r="AE102" s="1" t="s">
        <v>98</v>
      </c>
      <c r="AF102" s="1" t="s">
        <v>98</v>
      </c>
      <c r="AG102" s="1" t="s">
        <v>98</v>
      </c>
      <c r="AH102" s="1" t="s">
        <v>98</v>
      </c>
      <c r="AI102" s="2">
        <v>14.2</v>
      </c>
      <c r="AJ102" s="1" t="s">
        <v>98</v>
      </c>
      <c r="AK102" s="2">
        <v>40</v>
      </c>
      <c r="AL102" s="1" t="s">
        <v>98</v>
      </c>
      <c r="AM102" s="1">
        <v>1190</v>
      </c>
      <c r="AN102" s="1">
        <v>152</v>
      </c>
      <c r="AO102" s="1">
        <v>119</v>
      </c>
      <c r="AP102" s="3">
        <v>6.96</v>
      </c>
      <c r="AQ102" s="1">
        <v>283</v>
      </c>
      <c r="AR102" s="2">
        <v>79.5</v>
      </c>
      <c r="AS102" s="2">
        <v>70.8</v>
      </c>
      <c r="AT102" s="3">
        <v>3.39</v>
      </c>
      <c r="AU102" s="1" t="s">
        <v>98</v>
      </c>
      <c r="AV102" s="1" t="s">
        <v>98</v>
      </c>
      <c r="AW102" s="1" t="s">
        <v>98</v>
      </c>
      <c r="AX102" s="1">
        <v>757</v>
      </c>
      <c r="AY102" s="1" t="s">
        <v>98</v>
      </c>
      <c r="AZ102" s="1">
        <v>137</v>
      </c>
      <c r="BA102" s="1" t="s">
        <v>98</v>
      </c>
      <c r="BB102" s="1" t="s">
        <v>98</v>
      </c>
      <c r="BC102" s="1" t="s">
        <v>98</v>
      </c>
      <c r="BD102" s="1" t="s">
        <v>98</v>
      </c>
      <c r="BE102" s="1" t="s">
        <v>98</v>
      </c>
      <c r="BF102" s="1" t="s">
        <v>98</v>
      </c>
      <c r="BG102" s="1" t="s">
        <v>98</v>
      </c>
      <c r="BH102" s="1" t="s">
        <v>98</v>
      </c>
      <c r="BI102" s="1" t="s">
        <v>98</v>
      </c>
      <c r="BJ102" s="4" t="s">
        <v>98</v>
      </c>
      <c r="BK102" s="4" t="s">
        <v>98</v>
      </c>
      <c r="BL102" s="4" t="s">
        <v>98</v>
      </c>
      <c r="BM102" s="4" t="s">
        <v>98</v>
      </c>
      <c r="BN102" s="4" t="s">
        <v>98</v>
      </c>
      <c r="BO102" s="4" t="s">
        <v>98</v>
      </c>
      <c r="BP102" s="4" t="s">
        <v>98</v>
      </c>
      <c r="BQ102" s="4" t="s">
        <v>98</v>
      </c>
      <c r="BR102" s="4" t="s">
        <v>98</v>
      </c>
      <c r="BS102" s="4" t="s">
        <v>98</v>
      </c>
      <c r="BT102" s="4" t="s">
        <v>98</v>
      </c>
      <c r="BU102" s="4" t="s">
        <v>98</v>
      </c>
      <c r="BV102" s="4" t="s">
        <v>98</v>
      </c>
      <c r="BW102" s="35" t="s">
        <v>98</v>
      </c>
      <c r="BX102" s="35" t="s">
        <v>98</v>
      </c>
      <c r="BY102" s="1" t="s">
        <v>98</v>
      </c>
      <c r="BZ102" s="1" t="s">
        <v>98</v>
      </c>
      <c r="CA102" s="1" t="s">
        <v>98</v>
      </c>
      <c r="CB102" s="1" t="s">
        <v>98</v>
      </c>
      <c r="CC102" s="1" t="s">
        <v>98</v>
      </c>
      <c r="CD102" s="1" t="s">
        <v>98</v>
      </c>
      <c r="CE102" s="1" t="s">
        <v>98</v>
      </c>
      <c r="CF102" s="1" t="s">
        <v>98</v>
      </c>
      <c r="CG102" s="4">
        <f>Beams!$B$11/F102</f>
        <v>456.91056910569102</v>
      </c>
      <c r="CH102" s="4">
        <f>Beams!$B$9/AO102</f>
        <v>94.453781512605048</v>
      </c>
      <c r="CI102" s="4">
        <f>Beams!$C$9/AS102</f>
        <v>158.75706214689265</v>
      </c>
      <c r="CJ102" s="4">
        <f>Beams!$B$8/((N102-2*X102)*X102*2)</f>
        <v>1709.4797037307414</v>
      </c>
      <c r="CK102" s="4">
        <f>Beams!$C$8/((J102-2*X102)*X102*2)</f>
        <v>683.98537098904023</v>
      </c>
      <c r="CM102" s="4">
        <f xml:space="preserve"> Beams!$B$12 / ( 2 * X102 * (N102 - X102) * (J102 - X102) )</f>
        <v>88.446885806691967</v>
      </c>
      <c r="CO102" s="4">
        <f t="shared" si="2"/>
        <v>3048.7216252220151</v>
      </c>
      <c r="CP102" s="4">
        <f t="shared" si="3"/>
        <v>1389.6938291851836</v>
      </c>
      <c r="CQ102" s="3">
        <f>MIN(Beams!$B$21:$B$22)/MAX(CM102:CP102)-1</f>
        <v>5.5601266558876308</v>
      </c>
    </row>
    <row r="103" spans="1:95" x14ac:dyDescent="0.55000000000000004">
      <c r="A103" s="1" t="s">
        <v>1014</v>
      </c>
      <c r="B103" s="1" t="s">
        <v>1252</v>
      </c>
      <c r="C103" s="1" t="s">
        <v>1253</v>
      </c>
      <c r="D103" s="1" t="s">
        <v>98</v>
      </c>
      <c r="E103" s="1">
        <v>68.31</v>
      </c>
      <c r="F103" s="2">
        <v>18.7</v>
      </c>
      <c r="G103" s="1" t="s">
        <v>98</v>
      </c>
      <c r="H103" s="11" t="s">
        <v>98</v>
      </c>
      <c r="I103" s="2">
        <v>20</v>
      </c>
      <c r="J103" s="2">
        <v>19</v>
      </c>
      <c r="K103" s="1" t="s">
        <v>98</v>
      </c>
      <c r="L103" s="1" t="s">
        <v>98</v>
      </c>
      <c r="M103" s="11" t="s">
        <v>98</v>
      </c>
      <c r="N103" s="3">
        <v>8</v>
      </c>
      <c r="O103" s="3">
        <v>6.95</v>
      </c>
      <c r="P103" s="1" t="s">
        <v>98</v>
      </c>
      <c r="Q103" s="1" t="s">
        <v>98</v>
      </c>
      <c r="R103" s="11" t="s">
        <v>98</v>
      </c>
      <c r="S103" s="13" t="s">
        <v>98</v>
      </c>
      <c r="T103" s="1" t="s">
        <v>98</v>
      </c>
      <c r="U103" s="13" t="s">
        <v>98</v>
      </c>
      <c r="V103" s="1" t="s">
        <v>98</v>
      </c>
      <c r="W103" s="14">
        <v>0.375</v>
      </c>
      <c r="X103" s="14">
        <v>0.34899999999999998</v>
      </c>
      <c r="Y103" s="1" t="s">
        <v>98</v>
      </c>
      <c r="Z103" s="13" t="s">
        <v>98</v>
      </c>
      <c r="AA103" s="13" t="s">
        <v>98</v>
      </c>
      <c r="AB103" s="1" t="s">
        <v>98</v>
      </c>
      <c r="AC103" s="1" t="s">
        <v>98</v>
      </c>
      <c r="AD103" s="1" t="s">
        <v>98</v>
      </c>
      <c r="AE103" s="1" t="s">
        <v>98</v>
      </c>
      <c r="AF103" s="1" t="s">
        <v>98</v>
      </c>
      <c r="AG103" s="1" t="s">
        <v>98</v>
      </c>
      <c r="AH103" s="1" t="s">
        <v>98</v>
      </c>
      <c r="AI103" s="2">
        <v>19.899999999999999</v>
      </c>
      <c r="AJ103" s="1" t="s">
        <v>98</v>
      </c>
      <c r="AK103" s="2">
        <v>54.3</v>
      </c>
      <c r="AL103" s="1" t="s">
        <v>98</v>
      </c>
      <c r="AM103" s="1">
        <v>926</v>
      </c>
      <c r="AN103" s="1">
        <v>117</v>
      </c>
      <c r="AO103" s="2">
        <v>92.6</v>
      </c>
      <c r="AP103" s="3">
        <v>7.03</v>
      </c>
      <c r="AQ103" s="1">
        <v>222</v>
      </c>
      <c r="AR103" s="2">
        <v>61.5</v>
      </c>
      <c r="AS103" s="2">
        <v>55.6</v>
      </c>
      <c r="AT103" s="3">
        <v>3.44</v>
      </c>
      <c r="AU103" s="1" t="s">
        <v>98</v>
      </c>
      <c r="AV103" s="1" t="s">
        <v>98</v>
      </c>
      <c r="AW103" s="1" t="s">
        <v>98</v>
      </c>
      <c r="AX103" s="1">
        <v>586</v>
      </c>
      <c r="AY103" s="1" t="s">
        <v>98</v>
      </c>
      <c r="AZ103" s="1">
        <v>105</v>
      </c>
      <c r="BA103" s="1" t="s">
        <v>98</v>
      </c>
      <c r="BB103" s="1" t="s">
        <v>98</v>
      </c>
      <c r="BC103" s="1" t="s">
        <v>98</v>
      </c>
      <c r="BD103" s="1" t="s">
        <v>98</v>
      </c>
      <c r="BE103" s="1" t="s">
        <v>98</v>
      </c>
      <c r="BF103" s="1" t="s">
        <v>98</v>
      </c>
      <c r="BG103" s="1" t="s">
        <v>98</v>
      </c>
      <c r="BH103" s="1" t="s">
        <v>98</v>
      </c>
      <c r="BI103" s="1" t="s">
        <v>98</v>
      </c>
      <c r="BJ103" s="4" t="s">
        <v>98</v>
      </c>
      <c r="BK103" s="4" t="s">
        <v>98</v>
      </c>
      <c r="BL103" s="4" t="s">
        <v>98</v>
      </c>
      <c r="BM103" s="4" t="s">
        <v>98</v>
      </c>
      <c r="BN103" s="4" t="s">
        <v>98</v>
      </c>
      <c r="BO103" s="4" t="s">
        <v>98</v>
      </c>
      <c r="BP103" s="4" t="s">
        <v>98</v>
      </c>
      <c r="BQ103" s="4" t="s">
        <v>98</v>
      </c>
      <c r="BR103" s="4" t="s">
        <v>98</v>
      </c>
      <c r="BS103" s="4" t="s">
        <v>98</v>
      </c>
      <c r="BT103" s="4" t="s">
        <v>98</v>
      </c>
      <c r="BU103" s="4" t="s">
        <v>98</v>
      </c>
      <c r="BV103" s="4" t="s">
        <v>98</v>
      </c>
      <c r="BW103" s="35" t="s">
        <v>98</v>
      </c>
      <c r="BX103" s="35" t="s">
        <v>98</v>
      </c>
      <c r="BY103" s="1" t="s">
        <v>98</v>
      </c>
      <c r="BZ103" s="1" t="s">
        <v>98</v>
      </c>
      <c r="CA103" s="1" t="s">
        <v>98</v>
      </c>
      <c r="CB103" s="1" t="s">
        <v>98</v>
      </c>
      <c r="CC103" s="1" t="s">
        <v>98</v>
      </c>
      <c r="CD103" s="1" t="s">
        <v>98</v>
      </c>
      <c r="CE103" s="1" t="s">
        <v>98</v>
      </c>
      <c r="CF103" s="1" t="s">
        <v>98</v>
      </c>
      <c r="CG103" s="4">
        <f>Beams!$B$11/F103</f>
        <v>601.06951871657759</v>
      </c>
      <c r="CH103" s="4">
        <f>Beams!$B$9/AO103</f>
        <v>121.38228941684666</v>
      </c>
      <c r="CI103" s="4">
        <f>Beams!$C$9/AS103</f>
        <v>202.15827338129495</v>
      </c>
      <c r="CJ103" s="4">
        <f>Beams!$B$8/((N103-2*X103)*X103*2)</f>
        <v>2205.3070203319894</v>
      </c>
      <c r="CK103" s="4">
        <f>Beams!$C$8/((J103-2*X103)*X103*2)</f>
        <v>879.85749439756228</v>
      </c>
      <c r="CM103" s="4">
        <f xml:space="preserve"> Beams!$B$12 / ( 2 * X103 * (N103 - X103) * (J103 - X103) )</f>
        <v>112.84714201953375</v>
      </c>
      <c r="CO103" s="4">
        <f t="shared" si="2"/>
        <v>3934.8753979003277</v>
      </c>
      <c r="CP103" s="4">
        <f t="shared" si="3"/>
        <v>1793.1968287299794</v>
      </c>
      <c r="CQ103" s="3">
        <f>MIN(Beams!$B$21:$B$22)/MAX(CM103:CP103)-1</f>
        <v>4.0827530677774746</v>
      </c>
    </row>
    <row r="104" spans="1:95" x14ac:dyDescent="0.55000000000000004">
      <c r="A104" s="1" t="s">
        <v>1014</v>
      </c>
      <c r="B104" s="1" t="s">
        <v>1254</v>
      </c>
      <c r="C104" s="1" t="s">
        <v>1255</v>
      </c>
      <c r="D104" s="1" t="s">
        <v>98</v>
      </c>
      <c r="E104" s="1">
        <v>57.36</v>
      </c>
      <c r="F104" s="2">
        <v>15.7</v>
      </c>
      <c r="G104" s="1" t="s">
        <v>98</v>
      </c>
      <c r="H104" s="11" t="s">
        <v>98</v>
      </c>
      <c r="I104" s="2">
        <v>20</v>
      </c>
      <c r="J104" s="2">
        <v>19.100000000000001</v>
      </c>
      <c r="K104" s="1" t="s">
        <v>98</v>
      </c>
      <c r="L104" s="1" t="s">
        <v>98</v>
      </c>
      <c r="M104" s="11" t="s">
        <v>98</v>
      </c>
      <c r="N104" s="3">
        <v>8</v>
      </c>
      <c r="O104" s="3">
        <v>7.13</v>
      </c>
      <c r="P104" s="1" t="s">
        <v>98</v>
      </c>
      <c r="Q104" s="1" t="s">
        <v>98</v>
      </c>
      <c r="R104" s="11" t="s">
        <v>98</v>
      </c>
      <c r="S104" s="13" t="s">
        <v>98</v>
      </c>
      <c r="T104" s="1" t="s">
        <v>98</v>
      </c>
      <c r="U104" s="13" t="s">
        <v>98</v>
      </c>
      <c r="V104" s="1" t="s">
        <v>98</v>
      </c>
      <c r="W104" s="15">
        <v>0.3125</v>
      </c>
      <c r="X104" s="14">
        <v>0.29099999999999998</v>
      </c>
      <c r="Y104" s="1" t="s">
        <v>98</v>
      </c>
      <c r="Z104" s="13" t="s">
        <v>98</v>
      </c>
      <c r="AA104" s="13" t="s">
        <v>98</v>
      </c>
      <c r="AB104" s="1" t="s">
        <v>98</v>
      </c>
      <c r="AC104" s="1" t="s">
        <v>98</v>
      </c>
      <c r="AD104" s="1" t="s">
        <v>98</v>
      </c>
      <c r="AE104" s="1" t="s">
        <v>98</v>
      </c>
      <c r="AF104" s="1" t="s">
        <v>98</v>
      </c>
      <c r="AG104" s="1" t="s">
        <v>98</v>
      </c>
      <c r="AH104" s="1" t="s">
        <v>98</v>
      </c>
      <c r="AI104" s="2">
        <v>24.5</v>
      </c>
      <c r="AJ104" s="1" t="s">
        <v>98</v>
      </c>
      <c r="AK104" s="2">
        <v>65.7</v>
      </c>
      <c r="AL104" s="1" t="s">
        <v>98</v>
      </c>
      <c r="AM104" s="1">
        <v>786</v>
      </c>
      <c r="AN104" s="2">
        <v>98.6</v>
      </c>
      <c r="AO104" s="2">
        <v>78.599999999999994</v>
      </c>
      <c r="AP104" s="3">
        <v>7.07</v>
      </c>
      <c r="AQ104" s="1">
        <v>189</v>
      </c>
      <c r="AR104" s="2">
        <v>52</v>
      </c>
      <c r="AS104" s="2">
        <v>47.4</v>
      </c>
      <c r="AT104" s="3">
        <v>3.47</v>
      </c>
      <c r="AU104" s="1" t="s">
        <v>98</v>
      </c>
      <c r="AV104" s="1" t="s">
        <v>98</v>
      </c>
      <c r="AW104" s="1" t="s">
        <v>98</v>
      </c>
      <c r="AX104" s="1">
        <v>496</v>
      </c>
      <c r="AY104" s="1" t="s">
        <v>98</v>
      </c>
      <c r="AZ104" s="2">
        <v>88.3</v>
      </c>
      <c r="BA104" s="1" t="s">
        <v>98</v>
      </c>
      <c r="BB104" s="1" t="s">
        <v>98</v>
      </c>
      <c r="BC104" s="1" t="s">
        <v>98</v>
      </c>
      <c r="BD104" s="1" t="s">
        <v>98</v>
      </c>
      <c r="BE104" s="1" t="s">
        <v>98</v>
      </c>
      <c r="BF104" s="1" t="s">
        <v>98</v>
      </c>
      <c r="BG104" s="1" t="s">
        <v>98</v>
      </c>
      <c r="BH104" s="1" t="s">
        <v>98</v>
      </c>
      <c r="BI104" s="1" t="s">
        <v>98</v>
      </c>
      <c r="BJ104" s="4" t="s">
        <v>98</v>
      </c>
      <c r="BK104" s="4" t="s">
        <v>98</v>
      </c>
      <c r="BL104" s="4" t="s">
        <v>98</v>
      </c>
      <c r="BM104" s="4" t="s">
        <v>98</v>
      </c>
      <c r="BN104" s="4" t="s">
        <v>98</v>
      </c>
      <c r="BO104" s="4" t="s">
        <v>98</v>
      </c>
      <c r="BP104" s="4" t="s">
        <v>98</v>
      </c>
      <c r="BQ104" s="4" t="s">
        <v>98</v>
      </c>
      <c r="BR104" s="4" t="s">
        <v>98</v>
      </c>
      <c r="BS104" s="4" t="s">
        <v>98</v>
      </c>
      <c r="BT104" s="4" t="s">
        <v>98</v>
      </c>
      <c r="BU104" s="4" t="s">
        <v>98</v>
      </c>
      <c r="BV104" s="4" t="s">
        <v>98</v>
      </c>
      <c r="BW104" s="35" t="s">
        <v>98</v>
      </c>
      <c r="BX104" s="35" t="s">
        <v>98</v>
      </c>
      <c r="BY104" s="1" t="s">
        <v>98</v>
      </c>
      <c r="BZ104" s="1" t="s">
        <v>98</v>
      </c>
      <c r="CA104" s="1" t="s">
        <v>98</v>
      </c>
      <c r="CB104" s="1" t="s">
        <v>98</v>
      </c>
      <c r="CC104" s="1" t="s">
        <v>98</v>
      </c>
      <c r="CD104" s="1" t="s">
        <v>98</v>
      </c>
      <c r="CE104" s="1" t="s">
        <v>98</v>
      </c>
      <c r="CF104" s="1" t="s">
        <v>98</v>
      </c>
      <c r="CG104" s="4">
        <f>Beams!$B$11/F104</f>
        <v>715.92356687898098</v>
      </c>
      <c r="CH104" s="4">
        <f>Beams!$B$9/AO104</f>
        <v>143.00254452926211</v>
      </c>
      <c r="CI104" s="4">
        <f>Beams!$C$9/AS104</f>
        <v>237.13080168776372</v>
      </c>
      <c r="CJ104" s="4">
        <f>Beams!$B$8/((N104-2*X104)*X104*2)</f>
        <v>2603.4934991415885</v>
      </c>
      <c r="CK104" s="4">
        <f>Beams!$C$8/((J104-2*X104)*X104*2)</f>
        <v>1042.9157995805326</v>
      </c>
      <c r="CM104" s="4">
        <f xml:space="preserve"> Beams!$B$12 / ( 2 * X104 * (N104 - X104) * (J104 - X104) )</f>
        <v>133.19243983934095</v>
      </c>
      <c r="CO104" s="4">
        <f t="shared" si="2"/>
        <v>4646.4068520798037</v>
      </c>
      <c r="CP104" s="4">
        <f t="shared" si="3"/>
        <v>2125.4603101165453</v>
      </c>
      <c r="CQ104" s="3">
        <f>MIN(Beams!$B$21:$B$22)/MAX(CM104:CP104)-1</f>
        <v>3.3044013657666866</v>
      </c>
    </row>
    <row r="105" spans="1:95" x14ac:dyDescent="0.55000000000000004">
      <c r="A105" s="1" t="s">
        <v>1014</v>
      </c>
      <c r="B105" s="1" t="s">
        <v>1256</v>
      </c>
      <c r="C105" s="1" t="s">
        <v>1257</v>
      </c>
      <c r="D105" s="1" t="s">
        <v>98</v>
      </c>
      <c r="E105" s="1">
        <v>101.85000000000001</v>
      </c>
      <c r="F105" s="2">
        <v>28</v>
      </c>
      <c r="G105" s="1" t="s">
        <v>98</v>
      </c>
      <c r="H105" s="11" t="s">
        <v>98</v>
      </c>
      <c r="I105" s="2">
        <v>20</v>
      </c>
      <c r="J105" s="2">
        <v>18.3</v>
      </c>
      <c r="K105" s="1" t="s">
        <v>98</v>
      </c>
      <c r="L105" s="1" t="s">
        <v>98</v>
      </c>
      <c r="M105" s="11" t="s">
        <v>98</v>
      </c>
      <c r="N105" s="3">
        <v>6</v>
      </c>
      <c r="O105" s="3" t="s">
        <v>1258</v>
      </c>
      <c r="P105" s="1" t="s">
        <v>98</v>
      </c>
      <c r="Q105" s="1" t="s">
        <v>98</v>
      </c>
      <c r="R105" s="11" t="s">
        <v>98</v>
      </c>
      <c r="S105" s="13" t="s">
        <v>98</v>
      </c>
      <c r="T105" s="1" t="s">
        <v>98</v>
      </c>
      <c r="U105" s="13" t="s">
        <v>98</v>
      </c>
      <c r="V105" s="1" t="s">
        <v>98</v>
      </c>
      <c r="W105" s="14">
        <v>0.625</v>
      </c>
      <c r="X105" s="14">
        <v>0.58099999999999996</v>
      </c>
      <c r="Y105" s="1" t="s">
        <v>98</v>
      </c>
      <c r="Z105" s="13" t="s">
        <v>98</v>
      </c>
      <c r="AA105" s="13" t="s">
        <v>98</v>
      </c>
      <c r="AB105" s="1" t="s">
        <v>98</v>
      </c>
      <c r="AC105" s="1" t="s">
        <v>98</v>
      </c>
      <c r="AD105" s="1" t="s">
        <v>98</v>
      </c>
      <c r="AE105" s="1" t="s">
        <v>98</v>
      </c>
      <c r="AF105" s="1" t="s">
        <v>98</v>
      </c>
      <c r="AG105" s="1" t="s">
        <v>98</v>
      </c>
      <c r="AH105" s="1" t="s">
        <v>98</v>
      </c>
      <c r="AI105" s="3">
        <v>7.33</v>
      </c>
      <c r="AJ105" s="1" t="s">
        <v>98</v>
      </c>
      <c r="AK105" s="2">
        <v>31.4</v>
      </c>
      <c r="AL105" s="1" t="s">
        <v>98</v>
      </c>
      <c r="AM105" s="1">
        <v>1220</v>
      </c>
      <c r="AN105" s="4">
        <v>162</v>
      </c>
      <c r="AO105" s="4">
        <v>122</v>
      </c>
      <c r="AP105" s="3">
        <v>6.6</v>
      </c>
      <c r="AQ105" s="1">
        <v>175</v>
      </c>
      <c r="AR105" s="2">
        <v>67.3</v>
      </c>
      <c r="AS105" s="2">
        <v>58.4</v>
      </c>
      <c r="AT105" s="3">
        <v>2.5</v>
      </c>
      <c r="AU105" s="1" t="s">
        <v>98</v>
      </c>
      <c r="AV105" s="1" t="s">
        <v>98</v>
      </c>
      <c r="AW105" s="1" t="s">
        <v>98</v>
      </c>
      <c r="AX105" s="1">
        <v>528</v>
      </c>
      <c r="AY105" s="1" t="s">
        <v>98</v>
      </c>
      <c r="AZ105" s="4">
        <v>122</v>
      </c>
      <c r="BA105" s="1" t="s">
        <v>98</v>
      </c>
      <c r="BB105" s="1" t="s">
        <v>98</v>
      </c>
      <c r="BC105" s="1" t="s">
        <v>98</v>
      </c>
      <c r="BD105" s="1" t="s">
        <v>98</v>
      </c>
      <c r="BE105" s="1" t="s">
        <v>98</v>
      </c>
      <c r="BF105" s="1" t="s">
        <v>98</v>
      </c>
      <c r="BG105" s="1" t="s">
        <v>98</v>
      </c>
      <c r="BH105" s="1" t="s">
        <v>98</v>
      </c>
      <c r="BI105" s="1" t="s">
        <v>98</v>
      </c>
      <c r="BJ105" s="4" t="s">
        <v>98</v>
      </c>
      <c r="BK105" s="4" t="s">
        <v>98</v>
      </c>
      <c r="BL105" s="4" t="s">
        <v>98</v>
      </c>
      <c r="BM105" s="4" t="s">
        <v>98</v>
      </c>
      <c r="BN105" s="4" t="s">
        <v>98</v>
      </c>
      <c r="BO105" s="4" t="s">
        <v>98</v>
      </c>
      <c r="BP105" s="4" t="s">
        <v>98</v>
      </c>
      <c r="BQ105" s="4" t="s">
        <v>98</v>
      </c>
      <c r="BR105" s="4" t="s">
        <v>98</v>
      </c>
      <c r="BS105" s="4" t="s">
        <v>98</v>
      </c>
      <c r="BT105" s="4" t="s">
        <v>98</v>
      </c>
      <c r="BU105" s="4" t="s">
        <v>98</v>
      </c>
      <c r="BV105" s="4" t="s">
        <v>98</v>
      </c>
      <c r="BW105" s="35" t="s">
        <v>98</v>
      </c>
      <c r="BX105" s="35" t="s">
        <v>98</v>
      </c>
      <c r="BY105" s="1" t="s">
        <v>98</v>
      </c>
      <c r="BZ105" s="1" t="s">
        <v>98</v>
      </c>
      <c r="CA105" s="1" t="s">
        <v>98</v>
      </c>
      <c r="CB105" s="1" t="s">
        <v>98</v>
      </c>
      <c r="CC105" s="1" t="s">
        <v>98</v>
      </c>
      <c r="CD105" s="1" t="s">
        <v>98</v>
      </c>
      <c r="CE105" s="1" t="s">
        <v>98</v>
      </c>
      <c r="CF105" s="1" t="s">
        <v>98</v>
      </c>
      <c r="CG105" s="4">
        <f>Beams!$B$11/F105</f>
        <v>401.42857142857144</v>
      </c>
      <c r="CH105" s="4">
        <f>Beams!$B$9/AO105</f>
        <v>92.131147540983605</v>
      </c>
      <c r="CI105" s="4">
        <f>Beams!$C$9/AS105</f>
        <v>192.46575342465755</v>
      </c>
      <c r="CJ105" s="4">
        <f>Beams!$B$8/((N105-2*X105)*X105*2)</f>
        <v>1999.3752841638807</v>
      </c>
      <c r="CK105" s="4">
        <f>Beams!$C$8/((J105-2*X105)*X105*2)</f>
        <v>564.41694624721981</v>
      </c>
      <c r="CM105" s="4">
        <f xml:space="preserve"> Beams!$B$12 / ( 2 * X105 * (N105 - X105) * (J105 - X105) )</f>
        <v>100.73997158533487</v>
      </c>
      <c r="CO105" s="4">
        <f t="shared" si="2"/>
        <v>3534.6260276265352</v>
      </c>
      <c r="CP105" s="4">
        <f t="shared" si="3"/>
        <v>1206.9697767681905</v>
      </c>
      <c r="CQ105" s="3">
        <f>MIN(Beams!$B$21:$B$22)/MAX(CM105:CP105)-1</f>
        <v>4.6583072278879225</v>
      </c>
    </row>
    <row r="106" spans="1:95" x14ac:dyDescent="0.55000000000000004">
      <c r="A106" s="1" t="s">
        <v>1014</v>
      </c>
      <c r="B106" s="1" t="s">
        <v>1259</v>
      </c>
      <c r="C106" s="1" t="s">
        <v>1260</v>
      </c>
      <c r="D106" s="1" t="s">
        <v>98</v>
      </c>
      <c r="E106" s="1">
        <v>82.88</v>
      </c>
      <c r="F106" s="2">
        <v>22.8</v>
      </c>
      <c r="G106" s="1" t="s">
        <v>98</v>
      </c>
      <c r="H106" s="11" t="s">
        <v>98</v>
      </c>
      <c r="I106" s="2">
        <v>20</v>
      </c>
      <c r="J106" s="2">
        <v>18.600000000000001</v>
      </c>
      <c r="K106" s="1" t="s">
        <v>98</v>
      </c>
      <c r="L106" s="1" t="s">
        <v>98</v>
      </c>
      <c r="M106" s="11" t="s">
        <v>98</v>
      </c>
      <c r="N106" s="3">
        <v>6</v>
      </c>
      <c r="O106" s="3" t="s">
        <v>1261</v>
      </c>
      <c r="P106" s="1" t="s">
        <v>98</v>
      </c>
      <c r="Q106" s="1" t="s">
        <v>98</v>
      </c>
      <c r="R106" s="11" t="s">
        <v>98</v>
      </c>
      <c r="S106" s="13" t="s">
        <v>98</v>
      </c>
      <c r="T106" s="1" t="s">
        <v>98</v>
      </c>
      <c r="U106" s="13" t="s">
        <v>98</v>
      </c>
      <c r="V106" s="1" t="s">
        <v>98</v>
      </c>
      <c r="W106" s="14">
        <v>0.5</v>
      </c>
      <c r="X106" s="14">
        <v>0.46500000000000002</v>
      </c>
      <c r="Y106" s="1" t="s">
        <v>98</v>
      </c>
      <c r="Z106" s="13" t="s">
        <v>98</v>
      </c>
      <c r="AA106" s="13" t="s">
        <v>98</v>
      </c>
      <c r="AB106" s="1" t="s">
        <v>98</v>
      </c>
      <c r="AC106" s="1" t="s">
        <v>98</v>
      </c>
      <c r="AD106" s="1" t="s">
        <v>98</v>
      </c>
      <c r="AE106" s="1" t="s">
        <v>98</v>
      </c>
      <c r="AF106" s="1" t="s">
        <v>98</v>
      </c>
      <c r="AG106" s="1" t="s">
        <v>98</v>
      </c>
      <c r="AH106" s="1" t="s">
        <v>98</v>
      </c>
      <c r="AI106" s="3">
        <v>9.9</v>
      </c>
      <c r="AJ106" s="1" t="s">
        <v>98</v>
      </c>
      <c r="AK106" s="2">
        <v>40</v>
      </c>
      <c r="AL106" s="1" t="s">
        <v>98</v>
      </c>
      <c r="AM106" s="1">
        <v>1020</v>
      </c>
      <c r="AN106" s="4">
        <v>134</v>
      </c>
      <c r="AO106" s="4">
        <v>102</v>
      </c>
      <c r="AP106" s="3">
        <v>6.68</v>
      </c>
      <c r="AQ106" s="1">
        <v>148</v>
      </c>
      <c r="AR106" s="2">
        <v>55.8</v>
      </c>
      <c r="AS106" s="2">
        <v>49.4</v>
      </c>
      <c r="AT106" s="3">
        <v>2.5499999999999998</v>
      </c>
      <c r="AU106" s="1" t="s">
        <v>98</v>
      </c>
      <c r="AV106" s="1" t="s">
        <v>98</v>
      </c>
      <c r="AW106" s="1" t="s">
        <v>98</v>
      </c>
      <c r="AX106" s="1">
        <v>441</v>
      </c>
      <c r="AY106" s="1" t="s">
        <v>98</v>
      </c>
      <c r="AZ106" s="4">
        <v>100</v>
      </c>
      <c r="BA106" s="1" t="s">
        <v>98</v>
      </c>
      <c r="BB106" s="1" t="s">
        <v>98</v>
      </c>
      <c r="BC106" s="1" t="s">
        <v>98</v>
      </c>
      <c r="BD106" s="1" t="s">
        <v>98</v>
      </c>
      <c r="BE106" s="1" t="s">
        <v>98</v>
      </c>
      <c r="BF106" s="1" t="s">
        <v>98</v>
      </c>
      <c r="BG106" s="1" t="s">
        <v>98</v>
      </c>
      <c r="BH106" s="1" t="s">
        <v>98</v>
      </c>
      <c r="BI106" s="1" t="s">
        <v>98</v>
      </c>
      <c r="BJ106" s="4" t="s">
        <v>98</v>
      </c>
      <c r="BK106" s="4" t="s">
        <v>98</v>
      </c>
      <c r="BL106" s="4" t="s">
        <v>98</v>
      </c>
      <c r="BM106" s="4" t="s">
        <v>98</v>
      </c>
      <c r="BN106" s="4" t="s">
        <v>98</v>
      </c>
      <c r="BO106" s="4" t="s">
        <v>98</v>
      </c>
      <c r="BP106" s="4" t="s">
        <v>98</v>
      </c>
      <c r="BQ106" s="4" t="s">
        <v>98</v>
      </c>
      <c r="BR106" s="4" t="s">
        <v>98</v>
      </c>
      <c r="BS106" s="4" t="s">
        <v>98</v>
      </c>
      <c r="BT106" s="4" t="s">
        <v>98</v>
      </c>
      <c r="BU106" s="4" t="s">
        <v>98</v>
      </c>
      <c r="BV106" s="4" t="s">
        <v>98</v>
      </c>
      <c r="BW106" s="35" t="s">
        <v>98</v>
      </c>
      <c r="BX106" s="35" t="s">
        <v>98</v>
      </c>
      <c r="BY106" s="1" t="s">
        <v>98</v>
      </c>
      <c r="BZ106" s="1" t="s">
        <v>98</v>
      </c>
      <c r="CA106" s="1" t="s">
        <v>98</v>
      </c>
      <c r="CB106" s="1" t="s">
        <v>98</v>
      </c>
      <c r="CC106" s="1" t="s">
        <v>98</v>
      </c>
      <c r="CD106" s="1" t="s">
        <v>98</v>
      </c>
      <c r="CE106" s="1" t="s">
        <v>98</v>
      </c>
      <c r="CF106" s="1" t="s">
        <v>98</v>
      </c>
      <c r="CG106" s="4">
        <f>Beams!$B$11/F106</f>
        <v>492.98245614035085</v>
      </c>
      <c r="CH106" s="4">
        <f>Beams!$B$9/AO106</f>
        <v>110.19607843137256</v>
      </c>
      <c r="CI106" s="4">
        <f>Beams!$C$9/AS106</f>
        <v>227.53036437246965</v>
      </c>
      <c r="CJ106" s="4">
        <f>Beams!$B$8/((N106-2*X106)*X106*2)</f>
        <v>2383.8306716718625</v>
      </c>
      <c r="CK106" s="4">
        <f>Beams!$C$8/((J106-2*X106)*X106*2)</f>
        <v>683.98537098904023</v>
      </c>
      <c r="CM106" s="4">
        <f xml:space="preserve"> Beams!$B$12 / ( 2 * X106 * (N106 - X106) * (J106 - X106) )</f>
        <v>120.40601346945327</v>
      </c>
      <c r="CO106" s="4">
        <f t="shared" si="2"/>
        <v>4216.8135022353617</v>
      </c>
      <c r="CP106" s="4">
        <f t="shared" si="3"/>
        <v>1461.8748449183113</v>
      </c>
      <c r="CQ106" s="3">
        <f>MIN(Beams!$B$21:$B$22)/MAX(CM106:CP106)-1</f>
        <v>3.7429178429157144</v>
      </c>
    </row>
    <row r="107" spans="1:95" x14ac:dyDescent="0.55000000000000004">
      <c r="A107" s="1" t="s">
        <v>1014</v>
      </c>
      <c r="B107" s="1" t="s">
        <v>1262</v>
      </c>
      <c r="C107" s="1" t="s">
        <v>1263</v>
      </c>
      <c r="D107" s="1" t="s">
        <v>98</v>
      </c>
      <c r="E107" s="1">
        <v>63.21</v>
      </c>
      <c r="F107" s="2">
        <v>17.3</v>
      </c>
      <c r="G107" s="1" t="s">
        <v>98</v>
      </c>
      <c r="H107" s="11" t="s">
        <v>98</v>
      </c>
      <c r="I107" s="2">
        <v>20</v>
      </c>
      <c r="J107" s="2">
        <v>19</v>
      </c>
      <c r="K107" s="1" t="s">
        <v>98</v>
      </c>
      <c r="L107" s="1" t="s">
        <v>98</v>
      </c>
      <c r="M107" s="11" t="s">
        <v>98</v>
      </c>
      <c r="N107" s="3">
        <v>6</v>
      </c>
      <c r="O107" s="3" t="s">
        <v>1264</v>
      </c>
      <c r="P107" s="1" t="s">
        <v>98</v>
      </c>
      <c r="Q107" s="1" t="s">
        <v>98</v>
      </c>
      <c r="R107" s="11" t="s">
        <v>98</v>
      </c>
      <c r="S107" s="13" t="s">
        <v>98</v>
      </c>
      <c r="T107" s="1" t="s">
        <v>98</v>
      </c>
      <c r="U107" s="13" t="s">
        <v>98</v>
      </c>
      <c r="V107" s="1" t="s">
        <v>98</v>
      </c>
      <c r="W107" s="14">
        <v>0.375</v>
      </c>
      <c r="X107" s="14">
        <v>0.34899999999999998</v>
      </c>
      <c r="Y107" s="1" t="s">
        <v>98</v>
      </c>
      <c r="Z107" s="13" t="s">
        <v>98</v>
      </c>
      <c r="AA107" s="13" t="s">
        <v>98</v>
      </c>
      <c r="AB107" s="1" t="s">
        <v>98</v>
      </c>
      <c r="AC107" s="1" t="s">
        <v>98</v>
      </c>
      <c r="AD107" s="1" t="s">
        <v>98</v>
      </c>
      <c r="AE107" s="1" t="s">
        <v>98</v>
      </c>
      <c r="AF107" s="1" t="s">
        <v>98</v>
      </c>
      <c r="AG107" s="1" t="s">
        <v>98</v>
      </c>
      <c r="AH107" s="1" t="s">
        <v>98</v>
      </c>
      <c r="AI107" s="2">
        <v>14.2</v>
      </c>
      <c r="AJ107" s="1" t="s">
        <v>98</v>
      </c>
      <c r="AK107" s="2">
        <v>54.3</v>
      </c>
      <c r="AL107" s="1" t="s">
        <v>98</v>
      </c>
      <c r="AM107" s="1">
        <v>792</v>
      </c>
      <c r="AN107" s="4">
        <v>103</v>
      </c>
      <c r="AO107" s="2">
        <v>79.2</v>
      </c>
      <c r="AP107" s="3">
        <v>6.76</v>
      </c>
      <c r="AQ107" s="1">
        <v>118</v>
      </c>
      <c r="AR107" s="2">
        <v>43.4</v>
      </c>
      <c r="AS107" s="2">
        <v>39.200000000000003</v>
      </c>
      <c r="AT107" s="3">
        <v>2.6</v>
      </c>
      <c r="AU107" s="1" t="s">
        <v>98</v>
      </c>
      <c r="AV107" s="1" t="s">
        <v>98</v>
      </c>
      <c r="AW107" s="1" t="s">
        <v>98</v>
      </c>
      <c r="AX107" s="1">
        <v>345</v>
      </c>
      <c r="AY107" s="1" t="s">
        <v>98</v>
      </c>
      <c r="AZ107" s="2">
        <v>77.3</v>
      </c>
      <c r="BA107" s="1" t="s">
        <v>98</v>
      </c>
      <c r="BB107" s="1" t="s">
        <v>98</v>
      </c>
      <c r="BC107" s="1" t="s">
        <v>98</v>
      </c>
      <c r="BD107" s="1" t="s">
        <v>98</v>
      </c>
      <c r="BE107" s="1" t="s">
        <v>98</v>
      </c>
      <c r="BF107" s="1" t="s">
        <v>98</v>
      </c>
      <c r="BG107" s="1" t="s">
        <v>98</v>
      </c>
      <c r="BH107" s="1" t="s">
        <v>98</v>
      </c>
      <c r="BI107" s="1" t="s">
        <v>98</v>
      </c>
      <c r="BJ107" s="4" t="s">
        <v>98</v>
      </c>
      <c r="BK107" s="4" t="s">
        <v>98</v>
      </c>
      <c r="BL107" s="4" t="s">
        <v>98</v>
      </c>
      <c r="BM107" s="4" t="s">
        <v>98</v>
      </c>
      <c r="BN107" s="4" t="s">
        <v>98</v>
      </c>
      <c r="BO107" s="4" t="s">
        <v>98</v>
      </c>
      <c r="BP107" s="4" t="s">
        <v>98</v>
      </c>
      <c r="BQ107" s="4" t="s">
        <v>98</v>
      </c>
      <c r="BR107" s="4" t="s">
        <v>98</v>
      </c>
      <c r="BS107" s="4" t="s">
        <v>98</v>
      </c>
      <c r="BT107" s="4" t="s">
        <v>98</v>
      </c>
      <c r="BU107" s="4" t="s">
        <v>98</v>
      </c>
      <c r="BV107" s="4" t="s">
        <v>98</v>
      </c>
      <c r="BW107" s="35" t="s">
        <v>98</v>
      </c>
      <c r="BX107" s="35" t="s">
        <v>98</v>
      </c>
      <c r="BY107" s="1" t="s">
        <v>98</v>
      </c>
      <c r="BZ107" s="1" t="s">
        <v>98</v>
      </c>
      <c r="CA107" s="1" t="s">
        <v>98</v>
      </c>
      <c r="CB107" s="1" t="s">
        <v>98</v>
      </c>
      <c r="CC107" s="1" t="s">
        <v>98</v>
      </c>
      <c r="CD107" s="1" t="s">
        <v>98</v>
      </c>
      <c r="CE107" s="1" t="s">
        <v>98</v>
      </c>
      <c r="CF107" s="1" t="s">
        <v>98</v>
      </c>
      <c r="CG107" s="4">
        <f>Beams!$B$11/F107</f>
        <v>649.71098265895955</v>
      </c>
      <c r="CH107" s="4">
        <f>Beams!$B$9/AO107</f>
        <v>141.91919191919192</v>
      </c>
      <c r="CI107" s="4">
        <f>Beams!$C$9/AS107</f>
        <v>286.73469387755102</v>
      </c>
      <c r="CJ107" s="4">
        <f>Beams!$B$8/((N107-2*X107)*X107*2)</f>
        <v>3037.1844327544673</v>
      </c>
      <c r="CK107" s="4">
        <f>Beams!$C$8/((J107-2*X107)*X107*2)</f>
        <v>879.85749439756228</v>
      </c>
      <c r="CM107" s="4">
        <f xml:space="preserve"> Beams!$B$12 / ( 2 * X107 * (N107 - X107) * (J107 - X107) )</f>
        <v>152.78596418181786</v>
      </c>
      <c r="CO107" s="4">
        <f t="shared" si="2"/>
        <v>5376.464384497549</v>
      </c>
      <c r="CP107" s="4">
        <f t="shared" si="3"/>
        <v>1885.5633305235485</v>
      </c>
      <c r="CQ107" s="3">
        <f>MIN(Beams!$B$21:$B$22)/MAX(CM107:CP107)-1</f>
        <v>2.7199167649408835</v>
      </c>
    </row>
    <row r="108" spans="1:95" x14ac:dyDescent="0.55000000000000004">
      <c r="A108" s="1" t="s">
        <v>1014</v>
      </c>
      <c r="B108" s="1" t="s">
        <v>1265</v>
      </c>
      <c r="C108" s="1" t="s">
        <v>1266</v>
      </c>
      <c r="D108" s="1" t="s">
        <v>98</v>
      </c>
      <c r="E108" s="1">
        <v>53.11</v>
      </c>
      <c r="F108" s="2">
        <v>14.6</v>
      </c>
      <c r="G108" s="1" t="s">
        <v>98</v>
      </c>
      <c r="H108" s="11" t="s">
        <v>98</v>
      </c>
      <c r="I108" s="2">
        <v>20</v>
      </c>
      <c r="J108" s="2">
        <v>19.100000000000001</v>
      </c>
      <c r="K108" s="1" t="s">
        <v>98</v>
      </c>
      <c r="L108" s="1" t="s">
        <v>98</v>
      </c>
      <c r="M108" s="11" t="s">
        <v>98</v>
      </c>
      <c r="N108" s="3">
        <v>6</v>
      </c>
      <c r="O108" s="3" t="s">
        <v>1267</v>
      </c>
      <c r="P108" s="1" t="s">
        <v>98</v>
      </c>
      <c r="Q108" s="1" t="s">
        <v>98</v>
      </c>
      <c r="R108" s="11" t="s">
        <v>98</v>
      </c>
      <c r="S108" s="13" t="s">
        <v>98</v>
      </c>
      <c r="T108" s="1" t="s">
        <v>98</v>
      </c>
      <c r="U108" s="13" t="s">
        <v>98</v>
      </c>
      <c r="V108" s="1" t="s">
        <v>98</v>
      </c>
      <c r="W108" s="15">
        <v>0.3125</v>
      </c>
      <c r="X108" s="14">
        <v>0.29099999999999998</v>
      </c>
      <c r="Y108" s="1" t="s">
        <v>98</v>
      </c>
      <c r="Z108" s="13" t="s">
        <v>98</v>
      </c>
      <c r="AA108" s="13" t="s">
        <v>98</v>
      </c>
      <c r="AB108" s="1" t="s">
        <v>98</v>
      </c>
      <c r="AC108" s="1" t="s">
        <v>98</v>
      </c>
      <c r="AD108" s="1" t="s">
        <v>98</v>
      </c>
      <c r="AE108" s="1" t="s">
        <v>98</v>
      </c>
      <c r="AF108" s="1" t="s">
        <v>98</v>
      </c>
      <c r="AG108" s="1" t="s">
        <v>98</v>
      </c>
      <c r="AH108" s="1" t="s">
        <v>98</v>
      </c>
      <c r="AI108" s="2">
        <v>17.600000000000001</v>
      </c>
      <c r="AJ108" s="1" t="s">
        <v>98</v>
      </c>
      <c r="AK108" s="2">
        <v>65.7</v>
      </c>
      <c r="AL108" s="1" t="s">
        <v>98</v>
      </c>
      <c r="AM108" s="1">
        <v>673</v>
      </c>
      <c r="AN108" s="2">
        <v>87.1</v>
      </c>
      <c r="AO108" s="2">
        <v>67.3</v>
      </c>
      <c r="AP108" s="3">
        <v>6.79</v>
      </c>
      <c r="AQ108" s="1">
        <v>101</v>
      </c>
      <c r="AR108" s="2">
        <v>36.9</v>
      </c>
      <c r="AS108" s="2">
        <v>33.6</v>
      </c>
      <c r="AT108" s="3">
        <v>2.63</v>
      </c>
      <c r="AU108" s="1" t="s">
        <v>98</v>
      </c>
      <c r="AV108" s="1" t="s">
        <v>98</v>
      </c>
      <c r="AW108" s="1" t="s">
        <v>98</v>
      </c>
      <c r="AX108" s="1">
        <v>293</v>
      </c>
      <c r="AY108" s="1" t="s">
        <v>98</v>
      </c>
      <c r="AZ108" s="2">
        <v>65.400000000000006</v>
      </c>
      <c r="BA108" s="1" t="s">
        <v>98</v>
      </c>
      <c r="BB108" s="1" t="s">
        <v>98</v>
      </c>
      <c r="BC108" s="1" t="s">
        <v>98</v>
      </c>
      <c r="BD108" s="1" t="s">
        <v>98</v>
      </c>
      <c r="BE108" s="1" t="s">
        <v>98</v>
      </c>
      <c r="BF108" s="1" t="s">
        <v>98</v>
      </c>
      <c r="BG108" s="1" t="s">
        <v>98</v>
      </c>
      <c r="BH108" s="1" t="s">
        <v>98</v>
      </c>
      <c r="BI108" s="1" t="s">
        <v>98</v>
      </c>
      <c r="BJ108" s="4" t="s">
        <v>98</v>
      </c>
      <c r="BK108" s="4" t="s">
        <v>98</v>
      </c>
      <c r="BL108" s="4" t="s">
        <v>98</v>
      </c>
      <c r="BM108" s="4" t="s">
        <v>98</v>
      </c>
      <c r="BN108" s="4" t="s">
        <v>98</v>
      </c>
      <c r="BO108" s="4" t="s">
        <v>98</v>
      </c>
      <c r="BP108" s="4" t="s">
        <v>98</v>
      </c>
      <c r="BQ108" s="4" t="s">
        <v>98</v>
      </c>
      <c r="BR108" s="4" t="s">
        <v>98</v>
      </c>
      <c r="BS108" s="4" t="s">
        <v>98</v>
      </c>
      <c r="BT108" s="4" t="s">
        <v>98</v>
      </c>
      <c r="BU108" s="4" t="s">
        <v>98</v>
      </c>
      <c r="BV108" s="4" t="s">
        <v>98</v>
      </c>
      <c r="BW108" s="35" t="s">
        <v>98</v>
      </c>
      <c r="BX108" s="35" t="s">
        <v>98</v>
      </c>
      <c r="BY108" s="1" t="s">
        <v>98</v>
      </c>
      <c r="BZ108" s="1" t="s">
        <v>98</v>
      </c>
      <c r="CA108" s="1" t="s">
        <v>98</v>
      </c>
      <c r="CB108" s="1" t="s">
        <v>98</v>
      </c>
      <c r="CC108" s="1" t="s">
        <v>98</v>
      </c>
      <c r="CD108" s="1" t="s">
        <v>98</v>
      </c>
      <c r="CE108" s="1" t="s">
        <v>98</v>
      </c>
      <c r="CF108" s="1" t="s">
        <v>98</v>
      </c>
      <c r="CG108" s="4">
        <f>Beams!$B$11/F108</f>
        <v>769.8630136986302</v>
      </c>
      <c r="CH108" s="4">
        <f>Beams!$B$9/AO108</f>
        <v>167.01337295690936</v>
      </c>
      <c r="CI108" s="4">
        <f>Beams!$C$9/AS108</f>
        <v>334.52380952380952</v>
      </c>
      <c r="CJ108" s="4">
        <f>Beams!$B$8/((N108-2*X108)*X108*2)</f>
        <v>3564.5468395408457</v>
      </c>
      <c r="CK108" s="4">
        <f>Beams!$C$8/((J108-2*X108)*X108*2)</f>
        <v>1042.9157995805326</v>
      </c>
      <c r="CM108" s="4">
        <f xml:space="preserve"> Beams!$B$12 / ( 2 * X108 * (N108 - X108) * (J108 - X108) )</f>
        <v>179.85295475941132</v>
      </c>
      <c r="CO108" s="4">
        <f t="shared" si="2"/>
        <v>6311.2187593755498</v>
      </c>
      <c r="CP108" s="4">
        <f t="shared" si="3"/>
        <v>2230.811468926961</v>
      </c>
      <c r="CQ108" s="3">
        <f>MIN(Beams!$B$21:$B$22)/MAX(CM108:CP108)-1</f>
        <v>2.1689600317354327</v>
      </c>
    </row>
    <row r="109" spans="1:95" x14ac:dyDescent="0.55000000000000004">
      <c r="A109" s="1" t="s">
        <v>1014</v>
      </c>
      <c r="B109" s="1" t="s">
        <v>1268</v>
      </c>
      <c r="C109" s="1" t="s">
        <v>1269</v>
      </c>
      <c r="D109" s="1" t="s">
        <v>98</v>
      </c>
      <c r="E109" s="1">
        <v>42.84</v>
      </c>
      <c r="F109" s="2">
        <v>11.8</v>
      </c>
      <c r="G109" s="1" t="s">
        <v>98</v>
      </c>
      <c r="H109" s="11" t="s">
        <v>98</v>
      </c>
      <c r="I109" s="2">
        <v>20</v>
      </c>
      <c r="J109" s="2">
        <v>19.3</v>
      </c>
      <c r="K109" s="1" t="s">
        <v>98</v>
      </c>
      <c r="L109" s="1" t="s">
        <v>98</v>
      </c>
      <c r="M109" s="11" t="s">
        <v>98</v>
      </c>
      <c r="N109" s="3">
        <v>6</v>
      </c>
      <c r="O109" s="3" t="s">
        <v>1270</v>
      </c>
      <c r="P109" s="1" t="s">
        <v>98</v>
      </c>
      <c r="Q109" s="1" t="s">
        <v>98</v>
      </c>
      <c r="R109" s="11" t="s">
        <v>98</v>
      </c>
      <c r="S109" s="13" t="s">
        <v>98</v>
      </c>
      <c r="T109" s="1" t="s">
        <v>98</v>
      </c>
      <c r="U109" s="13" t="s">
        <v>98</v>
      </c>
      <c r="V109" s="1" t="s">
        <v>98</v>
      </c>
      <c r="W109" s="14">
        <v>0.25</v>
      </c>
      <c r="X109" s="14">
        <v>0.23300000000000001</v>
      </c>
      <c r="Y109" s="1" t="s">
        <v>98</v>
      </c>
      <c r="Z109" s="13" t="s">
        <v>98</v>
      </c>
      <c r="AA109" s="13" t="s">
        <v>98</v>
      </c>
      <c r="AB109" s="1" t="s">
        <v>98</v>
      </c>
      <c r="AC109" s="1" t="s">
        <v>98</v>
      </c>
      <c r="AD109" s="1" t="s">
        <v>98</v>
      </c>
      <c r="AE109" s="1" t="s">
        <v>98</v>
      </c>
      <c r="AF109" s="1" t="s">
        <v>98</v>
      </c>
      <c r="AG109" s="1" t="s">
        <v>98</v>
      </c>
      <c r="AH109" s="1" t="s">
        <v>98</v>
      </c>
      <c r="AI109" s="2">
        <v>22.8</v>
      </c>
      <c r="AJ109" s="1" t="s">
        <v>98</v>
      </c>
      <c r="AK109" s="2">
        <v>82.8</v>
      </c>
      <c r="AL109" s="1" t="s">
        <v>98</v>
      </c>
      <c r="AM109" s="1">
        <v>549</v>
      </c>
      <c r="AN109" s="2">
        <v>70.7</v>
      </c>
      <c r="AO109" s="2">
        <v>54.9</v>
      </c>
      <c r="AP109" s="3">
        <v>6.83</v>
      </c>
      <c r="AQ109" s="1">
        <v>82.9</v>
      </c>
      <c r="AR109" s="2">
        <v>30</v>
      </c>
      <c r="AS109" s="2">
        <v>27.6</v>
      </c>
      <c r="AT109" s="3">
        <v>2.66</v>
      </c>
      <c r="AU109" s="1" t="s">
        <v>98</v>
      </c>
      <c r="AV109" s="1" t="s">
        <v>98</v>
      </c>
      <c r="AW109" s="1" t="s">
        <v>98</v>
      </c>
      <c r="AX109" s="1">
        <v>240</v>
      </c>
      <c r="AY109" s="1" t="s">
        <v>98</v>
      </c>
      <c r="AZ109" s="2">
        <v>53.1</v>
      </c>
      <c r="BA109" s="1" t="s">
        <v>98</v>
      </c>
      <c r="BB109" s="1" t="s">
        <v>98</v>
      </c>
      <c r="BC109" s="1" t="s">
        <v>98</v>
      </c>
      <c r="BD109" s="1" t="s">
        <v>98</v>
      </c>
      <c r="BE109" s="1" t="s">
        <v>98</v>
      </c>
      <c r="BF109" s="1" t="s">
        <v>98</v>
      </c>
      <c r="BG109" s="1" t="s">
        <v>98</v>
      </c>
      <c r="BH109" s="1" t="s">
        <v>98</v>
      </c>
      <c r="BI109" s="1" t="s">
        <v>98</v>
      </c>
      <c r="BJ109" s="4" t="s">
        <v>98</v>
      </c>
      <c r="BK109" s="4" t="s">
        <v>98</v>
      </c>
      <c r="BL109" s="4" t="s">
        <v>98</v>
      </c>
      <c r="BM109" s="4" t="s">
        <v>98</v>
      </c>
      <c r="BN109" s="4" t="s">
        <v>98</v>
      </c>
      <c r="BO109" s="4" t="s">
        <v>98</v>
      </c>
      <c r="BP109" s="4" t="s">
        <v>98</v>
      </c>
      <c r="BQ109" s="4" t="s">
        <v>98</v>
      </c>
      <c r="BR109" s="4" t="s">
        <v>98</v>
      </c>
      <c r="BS109" s="4" t="s">
        <v>98</v>
      </c>
      <c r="BT109" s="4" t="s">
        <v>98</v>
      </c>
      <c r="BU109" s="4" t="s">
        <v>98</v>
      </c>
      <c r="BV109" s="4" t="s">
        <v>98</v>
      </c>
      <c r="BW109" s="35" t="s">
        <v>98</v>
      </c>
      <c r="BX109" s="35" t="s">
        <v>98</v>
      </c>
      <c r="BY109" s="1" t="s">
        <v>98</v>
      </c>
      <c r="BZ109" s="1" t="s">
        <v>98</v>
      </c>
      <c r="CA109" s="1" t="s">
        <v>98</v>
      </c>
      <c r="CB109" s="1" t="s">
        <v>98</v>
      </c>
      <c r="CC109" s="1" t="s">
        <v>98</v>
      </c>
      <c r="CD109" s="1" t="s">
        <v>98</v>
      </c>
      <c r="CE109" s="1" t="s">
        <v>98</v>
      </c>
      <c r="CF109" s="1" t="s">
        <v>98</v>
      </c>
      <c r="CG109" s="4">
        <f>Beams!$B$11/F109</f>
        <v>952.54237288135585</v>
      </c>
      <c r="CH109" s="4">
        <f>Beams!$B$9/AO109</f>
        <v>204.73588342440803</v>
      </c>
      <c r="CI109" s="4">
        <f>Beams!$C$9/AS109</f>
        <v>407.24637681159419</v>
      </c>
      <c r="CJ109" s="4">
        <f>Beams!$B$8/((N109-2*X109)*X109*2)</f>
        <v>4358.5420444199026</v>
      </c>
      <c r="CK109" s="4">
        <f>Beams!$C$8/((J109-2*X109)*X109*2)</f>
        <v>1280.671746512676</v>
      </c>
      <c r="CM109" s="4">
        <f xml:space="preserve"> Beams!$B$12 / ( 2 * X109 * (N109 - X109) * (J109 - X109) )</f>
        <v>219.3552719160684</v>
      </c>
      <c r="CO109" s="4">
        <f t="shared" si="2"/>
        <v>7718.9865780755954</v>
      </c>
      <c r="CP109" s="4">
        <f t="shared" si="3"/>
        <v>2740.8845106152512</v>
      </c>
      <c r="CQ109" s="3">
        <f>MIN(Beams!$B$21:$B$22)/MAX(CM109:CP109)-1</f>
        <v>1.5910137033799789</v>
      </c>
    </row>
    <row r="110" spans="1:95" x14ac:dyDescent="0.55000000000000004">
      <c r="A110" s="1" t="s">
        <v>1014</v>
      </c>
      <c r="B110" s="1" t="s">
        <v>1271</v>
      </c>
      <c r="C110" s="1" t="s">
        <v>1272</v>
      </c>
      <c r="D110" s="1" t="s">
        <v>98</v>
      </c>
      <c r="E110" s="1">
        <v>76.069999999999993</v>
      </c>
      <c r="F110" s="2">
        <v>20.9</v>
      </c>
      <c r="G110" s="1" t="s">
        <v>98</v>
      </c>
      <c r="H110" s="11" t="s">
        <v>98</v>
      </c>
      <c r="I110" s="2">
        <v>20</v>
      </c>
      <c r="J110" s="2">
        <v>18.600000000000001</v>
      </c>
      <c r="K110" s="1" t="s">
        <v>98</v>
      </c>
      <c r="L110" s="1" t="s">
        <v>98</v>
      </c>
      <c r="M110" s="11" t="s">
        <v>98</v>
      </c>
      <c r="N110" s="3">
        <v>4</v>
      </c>
      <c r="O110" s="3">
        <v>2.6</v>
      </c>
      <c r="P110" s="1" t="s">
        <v>98</v>
      </c>
      <c r="Q110" s="1" t="s">
        <v>98</v>
      </c>
      <c r="R110" s="11" t="s">
        <v>98</v>
      </c>
      <c r="S110" s="13" t="s">
        <v>98</v>
      </c>
      <c r="T110" s="1" t="s">
        <v>98</v>
      </c>
      <c r="U110" s="13" t="s">
        <v>98</v>
      </c>
      <c r="V110" s="1" t="s">
        <v>98</v>
      </c>
      <c r="W110" s="14">
        <v>0.5</v>
      </c>
      <c r="X110" s="14">
        <v>0.46500000000000002</v>
      </c>
      <c r="Y110" s="1" t="s">
        <v>98</v>
      </c>
      <c r="Z110" s="13" t="s">
        <v>98</v>
      </c>
      <c r="AA110" s="13" t="s">
        <v>98</v>
      </c>
      <c r="AB110" s="1" t="s">
        <v>98</v>
      </c>
      <c r="AC110" s="1" t="s">
        <v>98</v>
      </c>
      <c r="AD110" s="1" t="s">
        <v>98</v>
      </c>
      <c r="AE110" s="1" t="s">
        <v>98</v>
      </c>
      <c r="AF110" s="1" t="s">
        <v>98</v>
      </c>
      <c r="AG110" s="1" t="s">
        <v>98</v>
      </c>
      <c r="AH110" s="1" t="s">
        <v>98</v>
      </c>
      <c r="AI110" s="3">
        <v>5.6</v>
      </c>
      <c r="AJ110" s="1" t="s">
        <v>98</v>
      </c>
      <c r="AK110" s="2">
        <v>40</v>
      </c>
      <c r="AL110" s="1" t="s">
        <v>98</v>
      </c>
      <c r="AM110" s="1">
        <v>838</v>
      </c>
      <c r="AN110" s="1">
        <v>115</v>
      </c>
      <c r="AO110" s="2">
        <v>83.8</v>
      </c>
      <c r="AP110" s="3">
        <v>6.33</v>
      </c>
      <c r="AQ110" s="2">
        <v>58.7</v>
      </c>
      <c r="AR110" s="2">
        <v>34</v>
      </c>
      <c r="AS110" s="2">
        <v>29.3</v>
      </c>
      <c r="AT110" s="3">
        <v>1.68</v>
      </c>
      <c r="AU110" s="1" t="s">
        <v>98</v>
      </c>
      <c r="AV110" s="1" t="s">
        <v>98</v>
      </c>
      <c r="AW110" s="1" t="s">
        <v>98</v>
      </c>
      <c r="AX110" s="1">
        <v>195</v>
      </c>
      <c r="AY110" s="1" t="s">
        <v>98</v>
      </c>
      <c r="AZ110" s="2">
        <v>63.8</v>
      </c>
      <c r="BA110" s="1" t="s">
        <v>98</v>
      </c>
      <c r="BB110" s="1" t="s">
        <v>98</v>
      </c>
      <c r="BC110" s="1" t="s">
        <v>98</v>
      </c>
      <c r="BD110" s="1" t="s">
        <v>98</v>
      </c>
      <c r="BE110" s="1" t="s">
        <v>98</v>
      </c>
      <c r="BF110" s="1" t="s">
        <v>98</v>
      </c>
      <c r="BG110" s="1" t="s">
        <v>98</v>
      </c>
      <c r="BH110" s="1" t="s">
        <v>98</v>
      </c>
      <c r="BI110" s="1" t="s">
        <v>98</v>
      </c>
      <c r="BJ110" s="4" t="s">
        <v>98</v>
      </c>
      <c r="BK110" s="4" t="s">
        <v>98</v>
      </c>
      <c r="BL110" s="4" t="s">
        <v>98</v>
      </c>
      <c r="BM110" s="4" t="s">
        <v>98</v>
      </c>
      <c r="BN110" s="4" t="s">
        <v>98</v>
      </c>
      <c r="BO110" s="4" t="s">
        <v>98</v>
      </c>
      <c r="BP110" s="4" t="s">
        <v>98</v>
      </c>
      <c r="BQ110" s="4" t="s">
        <v>98</v>
      </c>
      <c r="BR110" s="4" t="s">
        <v>98</v>
      </c>
      <c r="BS110" s="4" t="s">
        <v>98</v>
      </c>
      <c r="BT110" s="4" t="s">
        <v>98</v>
      </c>
      <c r="BU110" s="4" t="s">
        <v>98</v>
      </c>
      <c r="BV110" s="4" t="s">
        <v>98</v>
      </c>
      <c r="BW110" s="35" t="s">
        <v>98</v>
      </c>
      <c r="BX110" s="35" t="s">
        <v>98</v>
      </c>
      <c r="BY110" s="1" t="s">
        <v>98</v>
      </c>
      <c r="BZ110" s="1" t="s">
        <v>98</v>
      </c>
      <c r="CA110" s="1" t="s">
        <v>98</v>
      </c>
      <c r="CB110" s="1" t="s">
        <v>98</v>
      </c>
      <c r="CC110" s="1" t="s">
        <v>98</v>
      </c>
      <c r="CD110" s="1" t="s">
        <v>98</v>
      </c>
      <c r="CE110" s="1" t="s">
        <v>98</v>
      </c>
      <c r="CF110" s="1" t="s">
        <v>98</v>
      </c>
      <c r="CG110" s="4">
        <f>Beams!$B$11/F110</f>
        <v>537.79904306220101</v>
      </c>
      <c r="CH110" s="4">
        <f>Beams!$B$9/AO110</f>
        <v>134.12887828162292</v>
      </c>
      <c r="CI110" s="4">
        <f>Beams!$C$9/AS110</f>
        <v>383.61774744027304</v>
      </c>
      <c r="CJ110" s="4">
        <f>Beams!$B$8/((N110-2*X110)*X110*2)</f>
        <v>3936.8148225981572</v>
      </c>
      <c r="CK110" s="4">
        <f>Beams!$C$8/((J110-2*X110)*X110*2)</f>
        <v>683.98537098904023</v>
      </c>
      <c r="CM110" s="4">
        <f xml:space="preserve"> Beams!$B$12 / ( 2 * X110 * (N110 - X110) * (J110 - X110) )</f>
        <v>188.52822759644241</v>
      </c>
      <c r="CO110" s="4">
        <f t="shared" si="2"/>
        <v>6907.7013672405174</v>
      </c>
      <c r="CP110" s="4">
        <f t="shared" si="3"/>
        <v>1619.9732404801875</v>
      </c>
      <c r="CQ110" s="3">
        <f>MIN(Beams!$B$21:$B$22)/MAX(CM110:CP110)-1</f>
        <v>1.8953191426093139</v>
      </c>
    </row>
    <row r="111" spans="1:95" x14ac:dyDescent="0.55000000000000004">
      <c r="A111" s="1" t="s">
        <v>1014</v>
      </c>
      <c r="B111" s="1" t="s">
        <v>1273</v>
      </c>
      <c r="C111" s="1" t="s">
        <v>1274</v>
      </c>
      <c r="D111" s="1" t="s">
        <v>98</v>
      </c>
      <c r="E111" s="3">
        <v>58.1</v>
      </c>
      <c r="F111" s="2">
        <v>16</v>
      </c>
      <c r="G111" s="1" t="s">
        <v>98</v>
      </c>
      <c r="H111" s="11" t="s">
        <v>98</v>
      </c>
      <c r="I111" s="2">
        <v>20</v>
      </c>
      <c r="J111" s="2">
        <v>19</v>
      </c>
      <c r="K111" s="1" t="s">
        <v>98</v>
      </c>
      <c r="L111" s="1" t="s">
        <v>98</v>
      </c>
      <c r="M111" s="11" t="s">
        <v>98</v>
      </c>
      <c r="N111" s="3">
        <v>4</v>
      </c>
      <c r="O111" s="3">
        <v>2.95</v>
      </c>
      <c r="P111" s="1" t="s">
        <v>98</v>
      </c>
      <c r="Q111" s="1" t="s">
        <v>98</v>
      </c>
      <c r="R111" s="11" t="s">
        <v>98</v>
      </c>
      <c r="S111" s="13" t="s">
        <v>98</v>
      </c>
      <c r="T111" s="1" t="s">
        <v>98</v>
      </c>
      <c r="U111" s="13" t="s">
        <v>98</v>
      </c>
      <c r="V111" s="1" t="s">
        <v>98</v>
      </c>
      <c r="W111" s="14">
        <v>0.375</v>
      </c>
      <c r="X111" s="14">
        <v>0.34899999999999998</v>
      </c>
      <c r="Y111" s="1" t="s">
        <v>98</v>
      </c>
      <c r="Z111" s="13" t="s">
        <v>98</v>
      </c>
      <c r="AA111" s="13" t="s">
        <v>98</v>
      </c>
      <c r="AB111" s="1" t="s">
        <v>98</v>
      </c>
      <c r="AC111" s="1" t="s">
        <v>98</v>
      </c>
      <c r="AD111" s="1" t="s">
        <v>98</v>
      </c>
      <c r="AE111" s="1" t="s">
        <v>98</v>
      </c>
      <c r="AF111" s="1" t="s">
        <v>98</v>
      </c>
      <c r="AG111" s="1" t="s">
        <v>98</v>
      </c>
      <c r="AH111" s="1" t="s">
        <v>98</v>
      </c>
      <c r="AI111" s="3">
        <v>8.4600000000000009</v>
      </c>
      <c r="AJ111" s="1" t="s">
        <v>98</v>
      </c>
      <c r="AK111" s="2">
        <v>54.3</v>
      </c>
      <c r="AL111" s="1" t="s">
        <v>98</v>
      </c>
      <c r="AM111" s="1">
        <v>657</v>
      </c>
      <c r="AN111" s="2">
        <v>89.3</v>
      </c>
      <c r="AO111" s="2">
        <v>65.7</v>
      </c>
      <c r="AP111" s="3">
        <v>6.42</v>
      </c>
      <c r="AQ111" s="2">
        <v>47.6</v>
      </c>
      <c r="AR111" s="2">
        <v>26.8</v>
      </c>
      <c r="AS111" s="2">
        <v>23.8</v>
      </c>
      <c r="AT111" s="3">
        <v>1.73</v>
      </c>
      <c r="AU111" s="1" t="s">
        <v>98</v>
      </c>
      <c r="AV111" s="1" t="s">
        <v>98</v>
      </c>
      <c r="AW111" s="1" t="s">
        <v>98</v>
      </c>
      <c r="AX111" s="1">
        <v>156</v>
      </c>
      <c r="AY111" s="1" t="s">
        <v>98</v>
      </c>
      <c r="AZ111" s="2">
        <v>49.9</v>
      </c>
      <c r="BA111" s="1" t="s">
        <v>98</v>
      </c>
      <c r="BB111" s="1" t="s">
        <v>98</v>
      </c>
      <c r="BC111" s="1" t="s">
        <v>98</v>
      </c>
      <c r="BD111" s="1" t="s">
        <v>98</v>
      </c>
      <c r="BE111" s="1" t="s">
        <v>98</v>
      </c>
      <c r="BF111" s="1" t="s">
        <v>98</v>
      </c>
      <c r="BG111" s="1" t="s">
        <v>98</v>
      </c>
      <c r="BH111" s="1" t="s">
        <v>98</v>
      </c>
      <c r="BI111" s="1" t="s">
        <v>98</v>
      </c>
      <c r="BJ111" s="4" t="s">
        <v>98</v>
      </c>
      <c r="BK111" s="4" t="s">
        <v>98</v>
      </c>
      <c r="BL111" s="4" t="s">
        <v>98</v>
      </c>
      <c r="BM111" s="4" t="s">
        <v>98</v>
      </c>
      <c r="BN111" s="4" t="s">
        <v>98</v>
      </c>
      <c r="BO111" s="4" t="s">
        <v>98</v>
      </c>
      <c r="BP111" s="4" t="s">
        <v>98</v>
      </c>
      <c r="BQ111" s="4" t="s">
        <v>98</v>
      </c>
      <c r="BR111" s="4" t="s">
        <v>98</v>
      </c>
      <c r="BS111" s="4" t="s">
        <v>98</v>
      </c>
      <c r="BT111" s="4" t="s">
        <v>98</v>
      </c>
      <c r="BU111" s="4" t="s">
        <v>98</v>
      </c>
      <c r="BV111" s="4" t="s">
        <v>98</v>
      </c>
      <c r="BW111" s="35" t="s">
        <v>98</v>
      </c>
      <c r="BX111" s="35" t="s">
        <v>98</v>
      </c>
      <c r="BY111" s="1" t="s">
        <v>98</v>
      </c>
      <c r="BZ111" s="1" t="s">
        <v>98</v>
      </c>
      <c r="CA111" s="1" t="s">
        <v>98</v>
      </c>
      <c r="CB111" s="1" t="s">
        <v>98</v>
      </c>
      <c r="CC111" s="1" t="s">
        <v>98</v>
      </c>
      <c r="CD111" s="1" t="s">
        <v>98</v>
      </c>
      <c r="CE111" s="1" t="s">
        <v>98</v>
      </c>
      <c r="CF111" s="1" t="s">
        <v>98</v>
      </c>
      <c r="CG111" s="4">
        <f>Beams!$B$11/F111</f>
        <v>702.5</v>
      </c>
      <c r="CH111" s="4">
        <f>Beams!$B$9/AO111</f>
        <v>171.08066971080669</v>
      </c>
      <c r="CI111" s="4">
        <f>Beams!$C$9/AS111</f>
        <v>472.26890756302521</v>
      </c>
      <c r="CJ111" s="4">
        <f>Beams!$B$8/((N111-2*X111)*X111*2)</f>
        <v>4876.7873599225268</v>
      </c>
      <c r="CK111" s="4">
        <f>Beams!$C$8/((J111-2*X111)*X111*2)</f>
        <v>879.85749439756228</v>
      </c>
      <c r="CM111" s="4">
        <f xml:space="preserve"> Beams!$B$12 / ( 2 * X111 * (N111 - X111) * (J111 - X111) )</f>
        <v>236.48137047150169</v>
      </c>
      <c r="CO111" s="4">
        <f t="shared" si="2"/>
        <v>8563.1913596560935</v>
      </c>
      <c r="CP111" s="4">
        <f t="shared" si="3"/>
        <v>2074.0127848523643</v>
      </c>
      <c r="CQ111" s="3">
        <f>MIN(Beams!$B$21:$B$22)/MAX(CM111:CP111)-1</f>
        <v>1.3355778424182292</v>
      </c>
    </row>
    <row r="112" spans="1:95" x14ac:dyDescent="0.55000000000000004">
      <c r="A112" s="1" t="s">
        <v>1014</v>
      </c>
      <c r="B112" s="1" t="s">
        <v>1275</v>
      </c>
      <c r="C112" s="1" t="s">
        <v>1276</v>
      </c>
      <c r="D112" s="1" t="s">
        <v>98</v>
      </c>
      <c r="E112" s="1">
        <v>48.86</v>
      </c>
      <c r="F112" s="2">
        <v>13.4</v>
      </c>
      <c r="G112" s="1" t="s">
        <v>98</v>
      </c>
      <c r="H112" s="11" t="s">
        <v>98</v>
      </c>
      <c r="I112" s="2">
        <v>20</v>
      </c>
      <c r="J112" s="2">
        <v>19.100000000000001</v>
      </c>
      <c r="K112" s="1" t="s">
        <v>98</v>
      </c>
      <c r="L112" s="1" t="s">
        <v>98</v>
      </c>
      <c r="M112" s="11" t="s">
        <v>98</v>
      </c>
      <c r="N112" s="3">
        <v>4</v>
      </c>
      <c r="O112" s="3">
        <v>3.13</v>
      </c>
      <c r="P112" s="1" t="s">
        <v>98</v>
      </c>
      <c r="Q112" s="1" t="s">
        <v>98</v>
      </c>
      <c r="R112" s="11" t="s">
        <v>98</v>
      </c>
      <c r="S112" s="13" t="s">
        <v>98</v>
      </c>
      <c r="T112" s="1" t="s">
        <v>98</v>
      </c>
      <c r="U112" s="13" t="s">
        <v>98</v>
      </c>
      <c r="V112" s="1" t="s">
        <v>98</v>
      </c>
      <c r="W112" s="15">
        <v>0.3125</v>
      </c>
      <c r="X112" s="14">
        <v>0.29099999999999998</v>
      </c>
      <c r="Y112" s="1" t="s">
        <v>98</v>
      </c>
      <c r="Z112" s="13" t="s">
        <v>98</v>
      </c>
      <c r="AA112" s="13" t="s">
        <v>98</v>
      </c>
      <c r="AB112" s="1" t="s">
        <v>98</v>
      </c>
      <c r="AC112" s="1" t="s">
        <v>98</v>
      </c>
      <c r="AD112" s="1" t="s">
        <v>98</v>
      </c>
      <c r="AE112" s="1" t="s">
        <v>98</v>
      </c>
      <c r="AF112" s="1" t="s">
        <v>98</v>
      </c>
      <c r="AG112" s="1" t="s">
        <v>98</v>
      </c>
      <c r="AH112" s="1" t="s">
        <v>98</v>
      </c>
      <c r="AI112" s="2">
        <v>10.7</v>
      </c>
      <c r="AJ112" s="1" t="s">
        <v>98</v>
      </c>
      <c r="AK112" s="2">
        <v>65.7</v>
      </c>
      <c r="AL112" s="1" t="s">
        <v>98</v>
      </c>
      <c r="AM112" s="1">
        <v>560</v>
      </c>
      <c r="AN112" s="2">
        <v>75.599999999999994</v>
      </c>
      <c r="AO112" s="2">
        <v>56</v>
      </c>
      <c r="AP112" s="3">
        <v>6.46</v>
      </c>
      <c r="AQ112" s="2">
        <v>41.2</v>
      </c>
      <c r="AR112" s="2">
        <v>22.9</v>
      </c>
      <c r="AS112" s="2">
        <v>20.6</v>
      </c>
      <c r="AT112" s="3">
        <v>1.75</v>
      </c>
      <c r="AU112" s="1" t="s">
        <v>98</v>
      </c>
      <c r="AV112" s="1" t="s">
        <v>98</v>
      </c>
      <c r="AW112" s="1" t="s">
        <v>98</v>
      </c>
      <c r="AX112" s="1">
        <v>134</v>
      </c>
      <c r="AY112" s="1" t="s">
        <v>98</v>
      </c>
      <c r="AZ112" s="2">
        <v>42.4</v>
      </c>
      <c r="BA112" s="1" t="s">
        <v>98</v>
      </c>
      <c r="BB112" s="1" t="s">
        <v>98</v>
      </c>
      <c r="BC112" s="1" t="s">
        <v>98</v>
      </c>
      <c r="BD112" s="1" t="s">
        <v>98</v>
      </c>
      <c r="BE112" s="1" t="s">
        <v>98</v>
      </c>
      <c r="BF112" s="1" t="s">
        <v>98</v>
      </c>
      <c r="BG112" s="1" t="s">
        <v>98</v>
      </c>
      <c r="BH112" s="1" t="s">
        <v>98</v>
      </c>
      <c r="BI112" s="1" t="s">
        <v>98</v>
      </c>
      <c r="BJ112" s="4" t="s">
        <v>98</v>
      </c>
      <c r="BK112" s="4" t="s">
        <v>98</v>
      </c>
      <c r="BL112" s="4" t="s">
        <v>98</v>
      </c>
      <c r="BM112" s="4" t="s">
        <v>98</v>
      </c>
      <c r="BN112" s="4" t="s">
        <v>98</v>
      </c>
      <c r="BO112" s="4" t="s">
        <v>98</v>
      </c>
      <c r="BP112" s="4" t="s">
        <v>98</v>
      </c>
      <c r="BQ112" s="4" t="s">
        <v>98</v>
      </c>
      <c r="BR112" s="4" t="s">
        <v>98</v>
      </c>
      <c r="BS112" s="4" t="s">
        <v>98</v>
      </c>
      <c r="BT112" s="4" t="s">
        <v>98</v>
      </c>
      <c r="BU112" s="4" t="s">
        <v>98</v>
      </c>
      <c r="BV112" s="4" t="s">
        <v>98</v>
      </c>
      <c r="BW112" s="35" t="s">
        <v>98</v>
      </c>
      <c r="BX112" s="35" t="s">
        <v>98</v>
      </c>
      <c r="BY112" s="1" t="s">
        <v>98</v>
      </c>
      <c r="BZ112" s="1" t="s">
        <v>98</v>
      </c>
      <c r="CA112" s="1" t="s">
        <v>98</v>
      </c>
      <c r="CB112" s="1" t="s">
        <v>98</v>
      </c>
      <c r="CC112" s="1" t="s">
        <v>98</v>
      </c>
      <c r="CD112" s="1" t="s">
        <v>98</v>
      </c>
      <c r="CE112" s="1" t="s">
        <v>98</v>
      </c>
      <c r="CF112" s="1" t="s">
        <v>98</v>
      </c>
      <c r="CG112" s="4">
        <f>Beams!$B$11/F112</f>
        <v>838.80597014925365</v>
      </c>
      <c r="CH112" s="4">
        <f>Beams!$B$9/AO112</f>
        <v>200.71428571428572</v>
      </c>
      <c r="CI112" s="4">
        <f>Beams!$C$9/AS112</f>
        <v>545.63106796116506</v>
      </c>
      <c r="CJ112" s="4">
        <f>Beams!$B$8/((N112-2*X112)*X112*2)</f>
        <v>5650.2968919345531</v>
      </c>
      <c r="CK112" s="4">
        <f>Beams!$C$8/((J112-2*X112)*X112*2)</f>
        <v>1042.9157995805326</v>
      </c>
      <c r="CM112" s="4">
        <f xml:space="preserve"> Beams!$B$12 / ( 2 * X112 * (N112 - X112) * (J112 - X112) )</f>
        <v>276.83486619613893</v>
      </c>
      <c r="CO112" s="4">
        <f t="shared" si="2"/>
        <v>9925.7333356213294</v>
      </c>
      <c r="CP112" s="4">
        <f t="shared" si="3"/>
        <v>2450.6402110250333</v>
      </c>
      <c r="CQ112" s="3">
        <f>MIN(Beams!$B$21:$B$22)/MAX(CM112:CP112)-1</f>
        <v>1.0149644689953825</v>
      </c>
    </row>
    <row r="113" spans="1:95" x14ac:dyDescent="0.55000000000000004">
      <c r="A113" s="1" t="s">
        <v>1014</v>
      </c>
      <c r="B113" s="1" t="s">
        <v>1277</v>
      </c>
      <c r="C113" s="1" t="s">
        <v>1278</v>
      </c>
      <c r="D113" s="1" t="s">
        <v>98</v>
      </c>
      <c r="E113" s="1">
        <v>39.43</v>
      </c>
      <c r="F113" s="2">
        <v>10.8</v>
      </c>
      <c r="G113" s="1" t="s">
        <v>98</v>
      </c>
      <c r="H113" s="11" t="s">
        <v>98</v>
      </c>
      <c r="I113" s="2">
        <v>20</v>
      </c>
      <c r="J113" s="2">
        <v>19.3</v>
      </c>
      <c r="K113" s="1" t="s">
        <v>98</v>
      </c>
      <c r="L113" s="1" t="s">
        <v>98</v>
      </c>
      <c r="M113" s="11" t="s">
        <v>98</v>
      </c>
      <c r="N113" s="3">
        <v>4</v>
      </c>
      <c r="O113" s="3">
        <v>3.3</v>
      </c>
      <c r="P113" s="1" t="s">
        <v>98</v>
      </c>
      <c r="Q113" s="1" t="s">
        <v>98</v>
      </c>
      <c r="R113" s="11" t="s">
        <v>98</v>
      </c>
      <c r="S113" s="13" t="s">
        <v>98</v>
      </c>
      <c r="T113" s="1" t="s">
        <v>98</v>
      </c>
      <c r="U113" s="13" t="s">
        <v>98</v>
      </c>
      <c r="V113" s="1" t="s">
        <v>98</v>
      </c>
      <c r="W113" s="14">
        <v>0.25</v>
      </c>
      <c r="X113" s="14">
        <v>0.23300000000000001</v>
      </c>
      <c r="Y113" s="1" t="s">
        <v>98</v>
      </c>
      <c r="Z113" s="13" t="s">
        <v>98</v>
      </c>
      <c r="AA113" s="13" t="s">
        <v>98</v>
      </c>
      <c r="AB113" s="1" t="s">
        <v>98</v>
      </c>
      <c r="AC113" s="1" t="s">
        <v>98</v>
      </c>
      <c r="AD113" s="1" t="s">
        <v>98</v>
      </c>
      <c r="AE113" s="1" t="s">
        <v>98</v>
      </c>
      <c r="AF113" s="1" t="s">
        <v>98</v>
      </c>
      <c r="AG113" s="1" t="s">
        <v>98</v>
      </c>
      <c r="AH113" s="1" t="s">
        <v>98</v>
      </c>
      <c r="AI113" s="2">
        <v>14.2</v>
      </c>
      <c r="AJ113" s="1" t="s">
        <v>98</v>
      </c>
      <c r="AK113" s="2">
        <v>82.8</v>
      </c>
      <c r="AL113" s="1" t="s">
        <v>98</v>
      </c>
      <c r="AM113" s="1">
        <v>458</v>
      </c>
      <c r="AN113" s="2">
        <v>61.5</v>
      </c>
      <c r="AO113" s="2">
        <v>45.8</v>
      </c>
      <c r="AP113" s="3">
        <v>6.5</v>
      </c>
      <c r="AQ113" s="2">
        <v>34.299999999999997</v>
      </c>
      <c r="AR113" s="2">
        <v>18.7</v>
      </c>
      <c r="AS113" s="2">
        <v>17.100000000000001</v>
      </c>
      <c r="AT113" s="3">
        <v>1.78</v>
      </c>
      <c r="AU113" s="1" t="s">
        <v>98</v>
      </c>
      <c r="AV113" s="1" t="s">
        <v>98</v>
      </c>
      <c r="AW113" s="1" t="s">
        <v>98</v>
      </c>
      <c r="AX113" s="1">
        <v>111</v>
      </c>
      <c r="AY113" s="1" t="s">
        <v>98</v>
      </c>
      <c r="AZ113" s="2">
        <v>34.700000000000003</v>
      </c>
      <c r="BA113" s="1" t="s">
        <v>98</v>
      </c>
      <c r="BB113" s="1" t="s">
        <v>98</v>
      </c>
      <c r="BC113" s="1" t="s">
        <v>98</v>
      </c>
      <c r="BD113" s="1" t="s">
        <v>98</v>
      </c>
      <c r="BE113" s="1" t="s">
        <v>98</v>
      </c>
      <c r="BF113" s="1" t="s">
        <v>98</v>
      </c>
      <c r="BG113" s="1" t="s">
        <v>98</v>
      </c>
      <c r="BH113" s="1" t="s">
        <v>98</v>
      </c>
      <c r="BI113" s="1" t="s">
        <v>98</v>
      </c>
      <c r="BJ113" s="4" t="s">
        <v>98</v>
      </c>
      <c r="BK113" s="4" t="s">
        <v>98</v>
      </c>
      <c r="BL113" s="4" t="s">
        <v>98</v>
      </c>
      <c r="BM113" s="4" t="s">
        <v>98</v>
      </c>
      <c r="BN113" s="4" t="s">
        <v>98</v>
      </c>
      <c r="BO113" s="4" t="s">
        <v>98</v>
      </c>
      <c r="BP113" s="4" t="s">
        <v>98</v>
      </c>
      <c r="BQ113" s="4" t="s">
        <v>98</v>
      </c>
      <c r="BR113" s="4" t="s">
        <v>98</v>
      </c>
      <c r="BS113" s="4" t="s">
        <v>98</v>
      </c>
      <c r="BT113" s="4" t="s">
        <v>98</v>
      </c>
      <c r="BU113" s="4" t="s">
        <v>98</v>
      </c>
      <c r="BV113" s="4" t="s">
        <v>98</v>
      </c>
      <c r="BW113" s="35" t="s">
        <v>98</v>
      </c>
      <c r="BX113" s="35" t="s">
        <v>98</v>
      </c>
      <c r="BY113" s="1" t="s">
        <v>98</v>
      </c>
      <c r="BZ113" s="1" t="s">
        <v>98</v>
      </c>
      <c r="CA113" s="1" t="s">
        <v>98</v>
      </c>
      <c r="CB113" s="1" t="s">
        <v>98</v>
      </c>
      <c r="CC113" s="1" t="s">
        <v>98</v>
      </c>
      <c r="CD113" s="1" t="s">
        <v>98</v>
      </c>
      <c r="CE113" s="1" t="s">
        <v>98</v>
      </c>
      <c r="CF113" s="1" t="s">
        <v>98</v>
      </c>
      <c r="CG113" s="4">
        <f>Beams!$B$11/F113</f>
        <v>1040.7407407407406</v>
      </c>
      <c r="CH113" s="4">
        <f>Beams!$B$9/AO113</f>
        <v>245.41484716157206</v>
      </c>
      <c r="CI113" s="4">
        <f>Beams!$C$9/AS113</f>
        <v>657.30994152046776</v>
      </c>
      <c r="CJ113" s="4">
        <f>Beams!$B$8/((N113-2*X113)*X113*2)</f>
        <v>6825.1759122296953</v>
      </c>
      <c r="CK113" s="4">
        <f>Beams!$C$8/((J113-2*X113)*X113*2)</f>
        <v>1280.671746512676</v>
      </c>
      <c r="CM113" s="4">
        <f xml:space="preserve"> Beams!$B$12 / ( 2 * X113 * (N113 - X113) * (J113 - X113) )</f>
        <v>335.81679138305458</v>
      </c>
      <c r="CO113" s="4">
        <f t="shared" si="2"/>
        <v>11994.350991813619</v>
      </c>
      <c r="CP113" s="4">
        <f t="shared" si="3"/>
        <v>3005.9503294509846</v>
      </c>
      <c r="CQ113" s="3">
        <f>MIN(Beams!$B$21:$B$22)/MAX(CM113:CP113)-1</f>
        <v>0.66745162065462282</v>
      </c>
    </row>
    <row r="114" spans="1:95" x14ac:dyDescent="0.55000000000000004">
      <c r="A114" s="1" t="s">
        <v>1014</v>
      </c>
      <c r="B114" s="1" t="s">
        <v>1279</v>
      </c>
      <c r="C114" s="1" t="s">
        <v>1279</v>
      </c>
      <c r="D114" s="1" t="s">
        <v>98</v>
      </c>
      <c r="E114" s="1">
        <v>222.63</v>
      </c>
      <c r="F114" s="2">
        <v>61.3</v>
      </c>
      <c r="G114" s="1" t="s">
        <v>98</v>
      </c>
      <c r="H114" s="11" t="s">
        <v>98</v>
      </c>
      <c r="I114" s="2">
        <v>18</v>
      </c>
      <c r="J114" s="2">
        <v>15.2</v>
      </c>
      <c r="K114" s="1" t="s">
        <v>98</v>
      </c>
      <c r="L114" s="1" t="s">
        <v>98</v>
      </c>
      <c r="M114" s="11" t="s">
        <v>98</v>
      </c>
      <c r="N114" s="2">
        <v>18</v>
      </c>
      <c r="O114" s="3" t="s">
        <v>1280</v>
      </c>
      <c r="P114" s="1" t="s">
        <v>98</v>
      </c>
      <c r="Q114" s="1" t="s">
        <v>98</v>
      </c>
      <c r="R114" s="11" t="s">
        <v>98</v>
      </c>
      <c r="S114" s="13" t="s">
        <v>98</v>
      </c>
      <c r="T114" s="1" t="s">
        <v>98</v>
      </c>
      <c r="U114" s="13" t="s">
        <v>98</v>
      </c>
      <c r="V114" s="1" t="s">
        <v>98</v>
      </c>
      <c r="W114" s="3">
        <v>1</v>
      </c>
      <c r="X114" s="14">
        <v>0.93</v>
      </c>
      <c r="Y114" s="1" t="s">
        <v>98</v>
      </c>
      <c r="Z114" s="13" t="s">
        <v>98</v>
      </c>
      <c r="AA114" s="13" t="s">
        <v>98</v>
      </c>
      <c r="AB114" s="1" t="s">
        <v>98</v>
      </c>
      <c r="AC114" s="1" t="s">
        <v>98</v>
      </c>
      <c r="AD114" s="1" t="s">
        <v>98</v>
      </c>
      <c r="AE114" s="1" t="s">
        <v>98</v>
      </c>
      <c r="AF114" s="1" t="s">
        <v>98</v>
      </c>
      <c r="AG114" s="1" t="s">
        <v>98</v>
      </c>
      <c r="AH114" s="1" t="s">
        <v>98</v>
      </c>
      <c r="AI114" s="2">
        <v>16.399999999999999</v>
      </c>
      <c r="AJ114" s="1" t="s">
        <v>98</v>
      </c>
      <c r="AK114" s="2">
        <v>16.399999999999999</v>
      </c>
      <c r="AL114" s="1" t="s">
        <v>98</v>
      </c>
      <c r="AM114" s="1">
        <v>2920</v>
      </c>
      <c r="AN114" s="4">
        <v>387</v>
      </c>
      <c r="AO114" s="4">
        <v>324</v>
      </c>
      <c r="AP114" s="3">
        <v>6.9</v>
      </c>
      <c r="AQ114" s="4">
        <v>2920</v>
      </c>
      <c r="AR114" s="4">
        <v>387</v>
      </c>
      <c r="AS114" s="4">
        <v>324</v>
      </c>
      <c r="AT114" s="3">
        <v>6.9</v>
      </c>
      <c r="AU114" s="1" t="s">
        <v>98</v>
      </c>
      <c r="AV114" s="1" t="s">
        <v>98</v>
      </c>
      <c r="AW114" s="1" t="s">
        <v>98</v>
      </c>
      <c r="AX114" s="1">
        <v>4740</v>
      </c>
      <c r="AY114" s="1" t="s">
        <v>98</v>
      </c>
      <c r="AZ114" s="4">
        <v>539</v>
      </c>
      <c r="BA114" s="1" t="s">
        <v>98</v>
      </c>
      <c r="BB114" s="1" t="s">
        <v>98</v>
      </c>
      <c r="BC114" s="1" t="s">
        <v>98</v>
      </c>
      <c r="BD114" s="1" t="s">
        <v>98</v>
      </c>
      <c r="BE114" s="1" t="s">
        <v>98</v>
      </c>
      <c r="BF114" s="1" t="s">
        <v>98</v>
      </c>
      <c r="BG114" s="1" t="s">
        <v>98</v>
      </c>
      <c r="BH114" s="1" t="s">
        <v>98</v>
      </c>
      <c r="BI114" s="1" t="s">
        <v>98</v>
      </c>
      <c r="BJ114" s="4" t="s">
        <v>98</v>
      </c>
      <c r="BK114" s="4" t="s">
        <v>98</v>
      </c>
      <c r="BL114" s="4" t="s">
        <v>98</v>
      </c>
      <c r="BM114" s="4" t="s">
        <v>98</v>
      </c>
      <c r="BN114" s="4" t="s">
        <v>98</v>
      </c>
      <c r="BO114" s="4" t="s">
        <v>98</v>
      </c>
      <c r="BP114" s="4" t="s">
        <v>98</v>
      </c>
      <c r="BQ114" s="4" t="s">
        <v>98</v>
      </c>
      <c r="BR114" s="4" t="s">
        <v>98</v>
      </c>
      <c r="BS114" s="4" t="s">
        <v>98</v>
      </c>
      <c r="BT114" s="4" t="s">
        <v>98</v>
      </c>
      <c r="BU114" s="4" t="s">
        <v>98</v>
      </c>
      <c r="BV114" s="4" t="s">
        <v>98</v>
      </c>
      <c r="BW114" s="35" t="s">
        <v>98</v>
      </c>
      <c r="BX114" s="35" t="s">
        <v>98</v>
      </c>
      <c r="BY114" s="1" t="s">
        <v>98</v>
      </c>
      <c r="BZ114" s="1" t="s">
        <v>98</v>
      </c>
      <c r="CA114" s="1" t="s">
        <v>98</v>
      </c>
      <c r="CB114" s="1" t="s">
        <v>98</v>
      </c>
      <c r="CC114" s="1" t="s">
        <v>98</v>
      </c>
      <c r="CD114" s="1" t="s">
        <v>98</v>
      </c>
      <c r="CE114" s="1" t="s">
        <v>98</v>
      </c>
      <c r="CF114" s="1" t="s">
        <v>98</v>
      </c>
      <c r="CG114" s="4">
        <f>Beams!$B$11/F114</f>
        <v>183.3605220228385</v>
      </c>
      <c r="CH114" s="4">
        <f>Beams!$B$9/AO114</f>
        <v>34.691358024691361</v>
      </c>
      <c r="CI114" s="4">
        <f>Beams!$C$9/AS114</f>
        <v>34.691358024691361</v>
      </c>
      <c r="CJ114" s="4">
        <f>Beams!$B$8/((N114-2*X114)*X114*2)</f>
        <v>374.41206646147282</v>
      </c>
      <c r="CK114" s="4">
        <f>Beams!$C$8/((J114-2*X114)*X114*2)</f>
        <v>452.99930679821381</v>
      </c>
      <c r="CM114" s="4">
        <f xml:space="preserve"> Beams!$B$12 / ( 2 * X114 * (N114 - X114) * (J114 - X114) )</f>
        <v>24.8082353206085</v>
      </c>
      <c r="CO114" s="4">
        <f t="shared" si="2"/>
        <v>697.33684582578212</v>
      </c>
      <c r="CP114" s="4">
        <f t="shared" si="3"/>
        <v>825.43964400153834</v>
      </c>
      <c r="CQ114" s="3">
        <f>MIN(Beams!$B$21:$B$22)/MAX(CM114:CP114)-1</f>
        <v>23.229512291225412</v>
      </c>
    </row>
    <row r="115" spans="1:95" x14ac:dyDescent="0.55000000000000004">
      <c r="A115" s="1" t="s">
        <v>1014</v>
      </c>
      <c r="B115" s="1" t="s">
        <v>1281</v>
      </c>
      <c r="C115" s="1" t="s">
        <v>1282</v>
      </c>
      <c r="D115" s="1" t="s">
        <v>98</v>
      </c>
      <c r="E115" s="1">
        <v>197.24</v>
      </c>
      <c r="F115" s="2">
        <v>54.3</v>
      </c>
      <c r="G115" s="11" t="s">
        <v>98</v>
      </c>
      <c r="H115" s="11" t="s">
        <v>98</v>
      </c>
      <c r="I115" s="2">
        <v>18</v>
      </c>
      <c r="J115" s="2">
        <v>15.6</v>
      </c>
      <c r="K115" s="11" t="s">
        <v>98</v>
      </c>
      <c r="L115" s="11" t="s">
        <v>98</v>
      </c>
      <c r="M115" s="11" t="s">
        <v>98</v>
      </c>
      <c r="N115" s="2">
        <v>18</v>
      </c>
      <c r="O115" s="2">
        <v>15.6</v>
      </c>
      <c r="P115" s="11" t="s">
        <v>98</v>
      </c>
      <c r="Q115" s="11" t="s">
        <v>98</v>
      </c>
      <c r="R115" s="11" t="s">
        <v>98</v>
      </c>
      <c r="S115" s="11" t="s">
        <v>98</v>
      </c>
      <c r="T115" s="11" t="s">
        <v>98</v>
      </c>
      <c r="U115" s="11" t="s">
        <v>98</v>
      </c>
      <c r="V115" s="11" t="s">
        <v>98</v>
      </c>
      <c r="W115" s="14">
        <v>0.875</v>
      </c>
      <c r="X115" s="14">
        <v>0.81399999999999995</v>
      </c>
      <c r="Y115" s="11" t="s">
        <v>98</v>
      </c>
      <c r="Z115" s="11" t="s">
        <v>98</v>
      </c>
      <c r="AA115" s="11" t="s">
        <v>98</v>
      </c>
      <c r="AB115" s="11" t="s">
        <v>98</v>
      </c>
      <c r="AC115" s="11" t="s">
        <v>98</v>
      </c>
      <c r="AD115" s="11" t="s">
        <v>98</v>
      </c>
      <c r="AE115" s="11" t="s">
        <v>98</v>
      </c>
      <c r="AF115" s="11" t="s">
        <v>98</v>
      </c>
      <c r="AG115" s="11" t="s">
        <v>98</v>
      </c>
      <c r="AH115" s="11" t="s">
        <v>98</v>
      </c>
      <c r="AI115" s="1">
        <v>19.2</v>
      </c>
      <c r="AJ115" s="1" t="s">
        <v>98</v>
      </c>
      <c r="AK115" s="1">
        <v>19.2</v>
      </c>
      <c r="AL115" s="11" t="s">
        <v>98</v>
      </c>
      <c r="AM115" s="1">
        <v>2630</v>
      </c>
      <c r="AN115" s="4">
        <v>346</v>
      </c>
      <c r="AO115" s="4">
        <v>292</v>
      </c>
      <c r="AP115" s="3">
        <v>6.96</v>
      </c>
      <c r="AQ115" s="4">
        <v>2630</v>
      </c>
      <c r="AR115" s="4">
        <v>346</v>
      </c>
      <c r="AS115" s="4">
        <v>292</v>
      </c>
      <c r="AT115" s="3">
        <v>6.96</v>
      </c>
      <c r="AU115" s="11" t="s">
        <v>98</v>
      </c>
      <c r="AV115" s="11" t="s">
        <v>98</v>
      </c>
      <c r="AW115" s="11" t="s">
        <v>98</v>
      </c>
      <c r="AX115" s="1">
        <v>4220</v>
      </c>
      <c r="AY115" s="11" t="s">
        <v>98</v>
      </c>
      <c r="AZ115" s="4">
        <v>479</v>
      </c>
      <c r="BA115" s="11" t="s">
        <v>98</v>
      </c>
      <c r="BB115" s="11" t="s">
        <v>98</v>
      </c>
      <c r="BC115" s="11" t="s">
        <v>98</v>
      </c>
      <c r="BD115" s="11" t="s">
        <v>98</v>
      </c>
      <c r="BE115" s="11" t="s">
        <v>98</v>
      </c>
      <c r="BF115" s="11" t="s">
        <v>98</v>
      </c>
      <c r="BG115" s="11" t="s">
        <v>98</v>
      </c>
      <c r="BH115" s="11" t="s">
        <v>98</v>
      </c>
      <c r="BI115" s="11" t="s">
        <v>98</v>
      </c>
      <c r="BJ115" s="11" t="s">
        <v>98</v>
      </c>
      <c r="BK115" s="11" t="s">
        <v>98</v>
      </c>
      <c r="BL115" s="11" t="s">
        <v>98</v>
      </c>
      <c r="BM115" s="11" t="s">
        <v>98</v>
      </c>
      <c r="BN115" s="11" t="s">
        <v>98</v>
      </c>
      <c r="BO115" s="11" t="s">
        <v>98</v>
      </c>
      <c r="BP115" s="11" t="s">
        <v>98</v>
      </c>
      <c r="BQ115" s="11" t="s">
        <v>98</v>
      </c>
      <c r="BR115" s="11" t="s">
        <v>98</v>
      </c>
      <c r="BS115" s="11" t="s">
        <v>98</v>
      </c>
      <c r="BT115" s="11" t="s">
        <v>98</v>
      </c>
      <c r="BU115" s="11" t="s">
        <v>98</v>
      </c>
      <c r="BV115" s="11" t="s">
        <v>98</v>
      </c>
      <c r="BW115" s="11" t="s">
        <v>98</v>
      </c>
      <c r="BX115" s="11" t="s">
        <v>98</v>
      </c>
      <c r="BY115" s="11" t="s">
        <v>98</v>
      </c>
      <c r="BZ115" s="11" t="s">
        <v>98</v>
      </c>
      <c r="CA115" s="11" t="s">
        <v>98</v>
      </c>
      <c r="CB115" s="11" t="s">
        <v>98</v>
      </c>
      <c r="CC115" s="11" t="s">
        <v>98</v>
      </c>
      <c r="CD115" s="1" t="s">
        <v>98</v>
      </c>
      <c r="CE115" s="1" t="s">
        <v>98</v>
      </c>
      <c r="CF115" s="1" t="s">
        <v>98</v>
      </c>
      <c r="CG115" s="4">
        <f>Beams!$B$11/F115</f>
        <v>206.99815837937385</v>
      </c>
      <c r="CH115" s="4">
        <f>Beams!$B$9/AO115</f>
        <v>38.493150684931507</v>
      </c>
      <c r="CI115" s="4">
        <f>Beams!$C$9/AS115</f>
        <v>38.493150684931507</v>
      </c>
      <c r="CJ115" s="4">
        <f>Beams!$B$8/((N115-2*X115)*X115*2)</f>
        <v>421.70638310389103</v>
      </c>
      <c r="CK115" s="4">
        <f>Beams!$C$8/((J115-2*X115)*X115*2)</f>
        <v>494.1437807169271</v>
      </c>
      <c r="CM115" s="4">
        <f xml:space="preserve"> Beams!$B$12 / ( 2 * X115 * (N115 - X115) * (J115 - X115) )</f>
        <v>27.16979748652798</v>
      </c>
      <c r="CO115" s="4">
        <f t="shared" si="2"/>
        <v>785.09272555357427</v>
      </c>
      <c r="CP115" s="4">
        <f t="shared" si="3"/>
        <v>902.9927990460933</v>
      </c>
      <c r="CQ115" s="3">
        <f>MIN(Beams!$B$21:$B$22)/MAX(CM115:CP115)-1</f>
        <v>21.148570864715278</v>
      </c>
    </row>
    <row r="116" spans="1:95" x14ac:dyDescent="0.55000000000000004">
      <c r="A116" s="1" t="s">
        <v>1014</v>
      </c>
      <c r="B116" s="1" t="s">
        <v>1283</v>
      </c>
      <c r="C116" s="1" t="s">
        <v>1284</v>
      </c>
      <c r="D116" s="1" t="s">
        <v>98</v>
      </c>
      <c r="E116" s="1">
        <v>171.16</v>
      </c>
      <c r="F116" s="2">
        <v>47.1</v>
      </c>
      <c r="G116" s="11" t="s">
        <v>98</v>
      </c>
      <c r="H116" s="11" t="s">
        <v>98</v>
      </c>
      <c r="I116" s="2">
        <v>18</v>
      </c>
      <c r="J116" s="2">
        <v>15.9</v>
      </c>
      <c r="K116" s="11" t="s">
        <v>98</v>
      </c>
      <c r="L116" s="11" t="s">
        <v>98</v>
      </c>
      <c r="M116" s="11" t="s">
        <v>98</v>
      </c>
      <c r="N116" s="2">
        <v>18</v>
      </c>
      <c r="O116" s="2">
        <v>15.9</v>
      </c>
      <c r="P116" s="11" t="s">
        <v>98</v>
      </c>
      <c r="Q116" s="11" t="s">
        <v>98</v>
      </c>
      <c r="R116" s="11" t="s">
        <v>98</v>
      </c>
      <c r="S116" s="11" t="s">
        <v>98</v>
      </c>
      <c r="T116" s="11" t="s">
        <v>98</v>
      </c>
      <c r="U116" s="11" t="s">
        <v>98</v>
      </c>
      <c r="V116" s="11" t="s">
        <v>98</v>
      </c>
      <c r="W116" s="14">
        <v>0.75</v>
      </c>
      <c r="X116" s="14">
        <v>0.69799999999999995</v>
      </c>
      <c r="Y116" s="11" t="s">
        <v>98</v>
      </c>
      <c r="Z116" s="11" t="s">
        <v>98</v>
      </c>
      <c r="AA116" s="11" t="s">
        <v>98</v>
      </c>
      <c r="AB116" s="11" t="s">
        <v>98</v>
      </c>
      <c r="AC116" s="11" t="s">
        <v>98</v>
      </c>
      <c r="AD116" s="11" t="s">
        <v>98</v>
      </c>
      <c r="AE116" s="11" t="s">
        <v>98</v>
      </c>
      <c r="AF116" s="11" t="s">
        <v>98</v>
      </c>
      <c r="AG116" s="11" t="s">
        <v>98</v>
      </c>
      <c r="AH116" s="11" t="s">
        <v>98</v>
      </c>
      <c r="AI116" s="1">
        <v>22.8</v>
      </c>
      <c r="AJ116" s="1" t="s">
        <v>98</v>
      </c>
      <c r="AK116" s="1">
        <v>22.8</v>
      </c>
      <c r="AL116" s="11" t="s">
        <v>98</v>
      </c>
      <c r="AM116" s="1">
        <v>2320</v>
      </c>
      <c r="AN116" s="4">
        <v>302</v>
      </c>
      <c r="AO116" s="4">
        <v>258</v>
      </c>
      <c r="AP116" s="3">
        <v>7.02</v>
      </c>
      <c r="AQ116" s="4">
        <v>2320</v>
      </c>
      <c r="AR116" s="4">
        <v>302</v>
      </c>
      <c r="AS116" s="4">
        <v>258</v>
      </c>
      <c r="AT116" s="3">
        <v>7.02</v>
      </c>
      <c r="AU116" s="11" t="s">
        <v>98</v>
      </c>
      <c r="AV116" s="11" t="s">
        <v>98</v>
      </c>
      <c r="AW116" s="11" t="s">
        <v>98</v>
      </c>
      <c r="AX116" s="1">
        <v>3690</v>
      </c>
      <c r="AY116" s="11" t="s">
        <v>98</v>
      </c>
      <c r="AZ116" s="4">
        <v>417</v>
      </c>
      <c r="BA116" s="11" t="s">
        <v>98</v>
      </c>
      <c r="BB116" s="11" t="s">
        <v>98</v>
      </c>
      <c r="BC116" s="11" t="s">
        <v>98</v>
      </c>
      <c r="BD116" s="11" t="s">
        <v>98</v>
      </c>
      <c r="BE116" s="11" t="s">
        <v>98</v>
      </c>
      <c r="BF116" s="11" t="s">
        <v>98</v>
      </c>
      <c r="BG116" s="11" t="s">
        <v>98</v>
      </c>
      <c r="BH116" s="11" t="s">
        <v>98</v>
      </c>
      <c r="BI116" s="11" t="s">
        <v>98</v>
      </c>
      <c r="BJ116" s="11" t="s">
        <v>98</v>
      </c>
      <c r="BK116" s="11" t="s">
        <v>98</v>
      </c>
      <c r="BL116" s="11" t="s">
        <v>98</v>
      </c>
      <c r="BM116" s="11" t="s">
        <v>98</v>
      </c>
      <c r="BN116" s="11" t="s">
        <v>98</v>
      </c>
      <c r="BO116" s="11" t="s">
        <v>98</v>
      </c>
      <c r="BP116" s="11" t="s">
        <v>98</v>
      </c>
      <c r="BQ116" s="11" t="s">
        <v>98</v>
      </c>
      <c r="BR116" s="11" t="s">
        <v>98</v>
      </c>
      <c r="BS116" s="11" t="s">
        <v>98</v>
      </c>
      <c r="BT116" s="11" t="s">
        <v>98</v>
      </c>
      <c r="BU116" s="11" t="s">
        <v>98</v>
      </c>
      <c r="BV116" s="11" t="s">
        <v>98</v>
      </c>
      <c r="BW116" s="11" t="s">
        <v>98</v>
      </c>
      <c r="BX116" s="11" t="s">
        <v>98</v>
      </c>
      <c r="BY116" s="11" t="s">
        <v>98</v>
      </c>
      <c r="BZ116" s="11" t="s">
        <v>98</v>
      </c>
      <c r="CA116" s="11" t="s">
        <v>98</v>
      </c>
      <c r="CB116" s="11" t="s">
        <v>98</v>
      </c>
      <c r="CC116" s="11" t="s">
        <v>98</v>
      </c>
      <c r="CD116" s="1" t="s">
        <v>98</v>
      </c>
      <c r="CE116" s="1" t="s">
        <v>98</v>
      </c>
      <c r="CF116" s="1" t="s">
        <v>98</v>
      </c>
      <c r="CG116" s="4">
        <f>Beams!$B$11/F116</f>
        <v>238.6411889596603</v>
      </c>
      <c r="CH116" s="4">
        <f>Beams!$B$9/AO116</f>
        <v>43.565891472868216</v>
      </c>
      <c r="CI116" s="4">
        <f>Beams!$C$9/AS116</f>
        <v>43.565891472868216</v>
      </c>
      <c r="CJ116" s="4">
        <f>Beams!$B$8/((N116-2*X116)*X116*2)</f>
        <v>484.91784697856497</v>
      </c>
      <c r="CK116" s="4">
        <f>Beams!$C$8/((J116-2*X116)*X116*2)</f>
        <v>555.12795995808688</v>
      </c>
      <c r="CM116" s="4">
        <f xml:space="preserve"> Beams!$B$12 / ( 2 * X116 * (N116 - X116) * (J116 - X116) )</f>
        <v>30.611446854049255</v>
      </c>
      <c r="CO116" s="4">
        <f t="shared" si="2"/>
        <v>902.42737448204116</v>
      </c>
      <c r="CP116" s="4">
        <f t="shared" si="3"/>
        <v>1016.5826907051148</v>
      </c>
      <c r="CQ116" s="3">
        <f>MIN(Beams!$B$21:$B$22)/MAX(CM116:CP116)-1</f>
        <v>18.673756186157117</v>
      </c>
    </row>
    <row r="117" spans="1:95" x14ac:dyDescent="0.55000000000000004">
      <c r="A117" s="1" t="s">
        <v>1014</v>
      </c>
      <c r="B117" s="1" t="s">
        <v>1285</v>
      </c>
      <c r="C117" s="1" t="s">
        <v>1286</v>
      </c>
      <c r="D117" s="1" t="s">
        <v>98</v>
      </c>
      <c r="E117" s="1">
        <v>144.38999999999999</v>
      </c>
      <c r="F117" s="2">
        <v>39.6</v>
      </c>
      <c r="G117" s="11" t="s">
        <v>98</v>
      </c>
      <c r="H117" s="11" t="s">
        <v>98</v>
      </c>
      <c r="I117" s="2">
        <v>18</v>
      </c>
      <c r="J117" s="2">
        <v>16.3</v>
      </c>
      <c r="K117" s="11" t="s">
        <v>98</v>
      </c>
      <c r="L117" s="11" t="s">
        <v>98</v>
      </c>
      <c r="M117" s="11" t="s">
        <v>98</v>
      </c>
      <c r="N117" s="2">
        <v>18</v>
      </c>
      <c r="O117" s="2">
        <v>16.3</v>
      </c>
      <c r="P117" s="11" t="s">
        <v>98</v>
      </c>
      <c r="Q117" s="11" t="s">
        <v>98</v>
      </c>
      <c r="R117" s="11" t="s">
        <v>98</v>
      </c>
      <c r="S117" s="11" t="s">
        <v>98</v>
      </c>
      <c r="T117" s="11" t="s">
        <v>98</v>
      </c>
      <c r="U117" s="11" t="s">
        <v>98</v>
      </c>
      <c r="V117" s="11" t="s">
        <v>98</v>
      </c>
      <c r="W117" s="14">
        <v>0.625</v>
      </c>
      <c r="X117" s="14">
        <v>0.58099999999999996</v>
      </c>
      <c r="Y117" s="11" t="s">
        <v>98</v>
      </c>
      <c r="Z117" s="11" t="s">
        <v>98</v>
      </c>
      <c r="AA117" s="11" t="s">
        <v>98</v>
      </c>
      <c r="AB117" s="11" t="s">
        <v>98</v>
      </c>
      <c r="AC117" s="11" t="s">
        <v>98</v>
      </c>
      <c r="AD117" s="11" t="s">
        <v>98</v>
      </c>
      <c r="AE117" s="11" t="s">
        <v>98</v>
      </c>
      <c r="AF117" s="11" t="s">
        <v>98</v>
      </c>
      <c r="AG117" s="11" t="s">
        <v>98</v>
      </c>
      <c r="AH117" s="11" t="s">
        <v>98</v>
      </c>
      <c r="AI117" s="1">
        <v>28.1</v>
      </c>
      <c r="AJ117" s="1" t="s">
        <v>98</v>
      </c>
      <c r="AK117" s="1">
        <v>28.1</v>
      </c>
      <c r="AL117" s="11" t="s">
        <v>98</v>
      </c>
      <c r="AM117" s="1">
        <v>1980</v>
      </c>
      <c r="AN117" s="4">
        <v>257</v>
      </c>
      <c r="AO117" s="4">
        <v>220</v>
      </c>
      <c r="AP117" s="3">
        <v>7.07</v>
      </c>
      <c r="AQ117" s="4">
        <v>1980</v>
      </c>
      <c r="AR117" s="4">
        <v>257</v>
      </c>
      <c r="AS117" s="4">
        <v>220</v>
      </c>
      <c r="AT117" s="3">
        <v>7.07</v>
      </c>
      <c r="AU117" s="11" t="s">
        <v>98</v>
      </c>
      <c r="AV117" s="11" t="s">
        <v>98</v>
      </c>
      <c r="AW117" s="11" t="s">
        <v>98</v>
      </c>
      <c r="AX117" s="1">
        <v>3120</v>
      </c>
      <c r="AY117" s="11" t="s">
        <v>98</v>
      </c>
      <c r="AZ117" s="4">
        <v>352</v>
      </c>
      <c r="BA117" s="11" t="s">
        <v>98</v>
      </c>
      <c r="BB117" s="11" t="s">
        <v>98</v>
      </c>
      <c r="BC117" s="11" t="s">
        <v>98</v>
      </c>
      <c r="BD117" s="11" t="s">
        <v>98</v>
      </c>
      <c r="BE117" s="11" t="s">
        <v>98</v>
      </c>
      <c r="BF117" s="11" t="s">
        <v>98</v>
      </c>
      <c r="BG117" s="11" t="s">
        <v>98</v>
      </c>
      <c r="BH117" s="11" t="s">
        <v>98</v>
      </c>
      <c r="BI117" s="11" t="s">
        <v>98</v>
      </c>
      <c r="BJ117" s="11" t="s">
        <v>98</v>
      </c>
      <c r="BK117" s="11" t="s">
        <v>98</v>
      </c>
      <c r="BL117" s="11" t="s">
        <v>98</v>
      </c>
      <c r="BM117" s="11" t="s">
        <v>98</v>
      </c>
      <c r="BN117" s="11" t="s">
        <v>98</v>
      </c>
      <c r="BO117" s="11" t="s">
        <v>98</v>
      </c>
      <c r="BP117" s="11" t="s">
        <v>98</v>
      </c>
      <c r="BQ117" s="11" t="s">
        <v>98</v>
      </c>
      <c r="BR117" s="11" t="s">
        <v>98</v>
      </c>
      <c r="BS117" s="11" t="s">
        <v>98</v>
      </c>
      <c r="BT117" s="11" t="s">
        <v>98</v>
      </c>
      <c r="BU117" s="11" t="s">
        <v>98</v>
      </c>
      <c r="BV117" s="11" t="s">
        <v>98</v>
      </c>
      <c r="BW117" s="11" t="s">
        <v>98</v>
      </c>
      <c r="BX117" s="11" t="s">
        <v>98</v>
      </c>
      <c r="BY117" s="11" t="s">
        <v>98</v>
      </c>
      <c r="BZ117" s="11" t="s">
        <v>98</v>
      </c>
      <c r="CA117" s="11" t="s">
        <v>98</v>
      </c>
      <c r="CB117" s="11" t="s">
        <v>98</v>
      </c>
      <c r="CC117" s="11" t="s">
        <v>98</v>
      </c>
      <c r="CD117" s="1" t="s">
        <v>98</v>
      </c>
      <c r="CE117" s="1" t="s">
        <v>98</v>
      </c>
      <c r="CF117" s="1" t="s">
        <v>98</v>
      </c>
      <c r="CG117" s="4">
        <f>Beams!$B$11/F117</f>
        <v>283.83838383838383</v>
      </c>
      <c r="CH117" s="4">
        <f>Beams!$B$9/AO117</f>
        <v>51.090909090909093</v>
      </c>
      <c r="CI117" s="4">
        <f>Beams!$C$9/AS117</f>
        <v>51.090909090909093</v>
      </c>
      <c r="CJ117" s="4">
        <f>Beams!$B$8/((N117-2*X117)*X117*2)</f>
        <v>574.47307428345732</v>
      </c>
      <c r="CK117" s="4">
        <f>Beams!$C$8/((J117-2*X117)*X117*2)</f>
        <v>638.98649919308059</v>
      </c>
      <c r="CM117" s="4">
        <f xml:space="preserve"> Beams!$B$12 / ( 2 * X117 * (N117 - X117) * (J117 - X117) )</f>
        <v>35.327430450881842</v>
      </c>
      <c r="CO117" s="4">
        <f t="shared" si="2"/>
        <v>1069.0246103923723</v>
      </c>
      <c r="CP117" s="4">
        <f t="shared" si="3"/>
        <v>1173.7405662443425</v>
      </c>
      <c r="CQ117" s="3">
        <f>MIN(Beams!$B$21:$B$22)/MAX(CM117:CP117)-1</f>
        <v>16.039540572406626</v>
      </c>
    </row>
    <row r="118" spans="1:95" x14ac:dyDescent="0.55000000000000004">
      <c r="A118" s="1" t="s">
        <v>1014</v>
      </c>
      <c r="B118" s="1" t="s">
        <v>1287</v>
      </c>
      <c r="C118" s="1" t="s">
        <v>1288</v>
      </c>
      <c r="D118" s="1" t="s">
        <v>98</v>
      </c>
      <c r="E118" s="1">
        <v>116.91</v>
      </c>
      <c r="F118" s="2">
        <v>32.1</v>
      </c>
      <c r="G118" s="11" t="s">
        <v>98</v>
      </c>
      <c r="H118" s="11" t="s">
        <v>98</v>
      </c>
      <c r="I118" s="2">
        <v>18</v>
      </c>
      <c r="J118" s="2">
        <v>16.600000000000001</v>
      </c>
      <c r="K118" s="11" t="s">
        <v>98</v>
      </c>
      <c r="L118" s="11" t="s">
        <v>98</v>
      </c>
      <c r="M118" s="11" t="s">
        <v>98</v>
      </c>
      <c r="N118" s="2">
        <v>18</v>
      </c>
      <c r="O118" s="2">
        <v>16.600000000000001</v>
      </c>
      <c r="P118" s="11" t="s">
        <v>98</v>
      </c>
      <c r="Q118" s="11" t="s">
        <v>98</v>
      </c>
      <c r="R118" s="11" t="s">
        <v>98</v>
      </c>
      <c r="S118" s="11" t="s">
        <v>98</v>
      </c>
      <c r="T118" s="11" t="s">
        <v>98</v>
      </c>
      <c r="U118" s="11" t="s">
        <v>98</v>
      </c>
      <c r="V118" s="11" t="s">
        <v>98</v>
      </c>
      <c r="W118" s="14">
        <v>0.5</v>
      </c>
      <c r="X118" s="14">
        <v>0.46500000000000002</v>
      </c>
      <c r="Y118" s="11" t="s">
        <v>98</v>
      </c>
      <c r="Z118" s="11" t="s">
        <v>98</v>
      </c>
      <c r="AA118" s="11" t="s">
        <v>98</v>
      </c>
      <c r="AB118" s="11" t="s">
        <v>98</v>
      </c>
      <c r="AC118" s="11" t="s">
        <v>98</v>
      </c>
      <c r="AD118" s="11" t="s">
        <v>98</v>
      </c>
      <c r="AE118" s="11" t="s">
        <v>98</v>
      </c>
      <c r="AF118" s="11" t="s">
        <v>98</v>
      </c>
      <c r="AG118" s="11" t="s">
        <v>98</v>
      </c>
      <c r="AH118" s="11" t="s">
        <v>98</v>
      </c>
      <c r="AI118" s="1">
        <v>35.700000000000003</v>
      </c>
      <c r="AJ118" s="1" t="s">
        <v>98</v>
      </c>
      <c r="AK118" s="1">
        <v>35.700000000000003</v>
      </c>
      <c r="AL118" s="11" t="s">
        <v>98</v>
      </c>
      <c r="AM118" s="1">
        <v>1630</v>
      </c>
      <c r="AN118" s="4">
        <v>210</v>
      </c>
      <c r="AO118" s="4">
        <v>181</v>
      </c>
      <c r="AP118" s="3">
        <v>7.13</v>
      </c>
      <c r="AQ118" s="4">
        <v>1630</v>
      </c>
      <c r="AR118" s="4">
        <v>210</v>
      </c>
      <c r="AS118" s="4">
        <v>181</v>
      </c>
      <c r="AT118" s="3">
        <v>7.13</v>
      </c>
      <c r="AU118" s="11" t="s">
        <v>98</v>
      </c>
      <c r="AV118" s="11" t="s">
        <v>98</v>
      </c>
      <c r="AW118" s="11" t="s">
        <v>98</v>
      </c>
      <c r="AX118" s="1">
        <v>2540</v>
      </c>
      <c r="AY118" s="11" t="s">
        <v>98</v>
      </c>
      <c r="AZ118" s="4">
        <v>286</v>
      </c>
      <c r="BA118" s="11" t="s">
        <v>98</v>
      </c>
      <c r="BB118" s="11" t="s">
        <v>98</v>
      </c>
      <c r="BC118" s="11" t="s">
        <v>98</v>
      </c>
      <c r="BD118" s="11" t="s">
        <v>98</v>
      </c>
      <c r="BE118" s="11" t="s">
        <v>98</v>
      </c>
      <c r="BF118" s="11" t="s">
        <v>98</v>
      </c>
      <c r="BG118" s="11" t="s">
        <v>98</v>
      </c>
      <c r="BH118" s="11" t="s">
        <v>98</v>
      </c>
      <c r="BI118" s="11" t="s">
        <v>98</v>
      </c>
      <c r="BJ118" s="11" t="s">
        <v>98</v>
      </c>
      <c r="BK118" s="11" t="s">
        <v>98</v>
      </c>
      <c r="BL118" s="11" t="s">
        <v>98</v>
      </c>
      <c r="BM118" s="11" t="s">
        <v>98</v>
      </c>
      <c r="BN118" s="11" t="s">
        <v>98</v>
      </c>
      <c r="BO118" s="11" t="s">
        <v>98</v>
      </c>
      <c r="BP118" s="11" t="s">
        <v>98</v>
      </c>
      <c r="BQ118" s="11" t="s">
        <v>98</v>
      </c>
      <c r="BR118" s="11" t="s">
        <v>98</v>
      </c>
      <c r="BS118" s="11" t="s">
        <v>98</v>
      </c>
      <c r="BT118" s="11" t="s">
        <v>98</v>
      </c>
      <c r="BU118" s="11" t="s">
        <v>98</v>
      </c>
      <c r="BV118" s="11" t="s">
        <v>98</v>
      </c>
      <c r="BW118" s="11" t="s">
        <v>98</v>
      </c>
      <c r="BX118" s="11" t="s">
        <v>98</v>
      </c>
      <c r="BY118" s="11" t="s">
        <v>98</v>
      </c>
      <c r="BZ118" s="11" t="s">
        <v>98</v>
      </c>
      <c r="CA118" s="11" t="s">
        <v>98</v>
      </c>
      <c r="CB118" s="11" t="s">
        <v>98</v>
      </c>
      <c r="CC118" s="11" t="s">
        <v>98</v>
      </c>
      <c r="CD118" s="1" t="s">
        <v>98</v>
      </c>
      <c r="CE118" s="1" t="s">
        <v>98</v>
      </c>
      <c r="CF118" s="1" t="s">
        <v>98</v>
      </c>
      <c r="CG118" s="4">
        <f>Beams!$B$11/F118</f>
        <v>350.1557632398754</v>
      </c>
      <c r="CH118" s="4">
        <f>Beams!$B$9/AO118</f>
        <v>62.099447513812152</v>
      </c>
      <c r="CI118" s="4">
        <f>Beams!$C$9/AS118</f>
        <v>62.099447513812152</v>
      </c>
      <c r="CJ118" s="4">
        <f>Beams!$B$8/((N118-2*X118)*X118*2)</f>
        <v>708.02703605016654</v>
      </c>
      <c r="CK118" s="4">
        <f>Beams!$C$8/((J118-2*X118)*X118*2)</f>
        <v>771.2840781988732</v>
      </c>
      <c r="CM118" s="4">
        <f xml:space="preserve"> Beams!$B$12 / ( 2 * X118 * (N118 - X118) * (J118 - X118) )</f>
        <v>42.717774881425214</v>
      </c>
      <c r="CO118" s="4">
        <f t="shared" si="2"/>
        <v>1316.9637876671052</v>
      </c>
      <c r="CP118" s="4">
        <f t="shared" si="3"/>
        <v>1419.5506875563808</v>
      </c>
      <c r="CQ118" s="3">
        <f>MIN(Beams!$B$21:$B$22)/MAX(CM118:CP118)-1</f>
        <v>13.088965033314919</v>
      </c>
    </row>
    <row r="119" spans="1:95" x14ac:dyDescent="0.55000000000000004">
      <c r="A119" s="1" t="s">
        <v>1014</v>
      </c>
      <c r="B119" s="1" t="s">
        <v>1289</v>
      </c>
      <c r="C119" s="1" t="s">
        <v>1290</v>
      </c>
      <c r="D119" s="1" t="s">
        <v>98</v>
      </c>
      <c r="E119" s="1">
        <v>88.73</v>
      </c>
      <c r="F119" s="2">
        <v>24.3</v>
      </c>
      <c r="G119" s="11" t="s">
        <v>98</v>
      </c>
      <c r="H119" s="11" t="s">
        <v>98</v>
      </c>
      <c r="I119" s="2">
        <v>18</v>
      </c>
      <c r="J119" s="2">
        <v>17</v>
      </c>
      <c r="K119" s="11" t="s">
        <v>98</v>
      </c>
      <c r="L119" s="11" t="s">
        <v>98</v>
      </c>
      <c r="M119" s="11" t="s">
        <v>98</v>
      </c>
      <c r="N119" s="2">
        <v>18</v>
      </c>
      <c r="O119" s="2" t="s">
        <v>1062</v>
      </c>
      <c r="P119" s="11" t="s">
        <v>98</v>
      </c>
      <c r="Q119" s="11" t="s">
        <v>98</v>
      </c>
      <c r="R119" s="11" t="s">
        <v>98</v>
      </c>
      <c r="S119" s="11" t="s">
        <v>98</v>
      </c>
      <c r="T119" s="11" t="s">
        <v>98</v>
      </c>
      <c r="U119" s="11" t="s">
        <v>98</v>
      </c>
      <c r="V119" s="11" t="s">
        <v>98</v>
      </c>
      <c r="W119" s="14">
        <v>0.375</v>
      </c>
      <c r="X119" s="14">
        <v>0.34899999999999998</v>
      </c>
      <c r="Y119" s="11" t="s">
        <v>98</v>
      </c>
      <c r="Z119" s="11" t="s">
        <v>98</v>
      </c>
      <c r="AA119" s="11" t="s">
        <v>98</v>
      </c>
      <c r="AB119" s="11" t="s">
        <v>98</v>
      </c>
      <c r="AC119" s="11" t="s">
        <v>98</v>
      </c>
      <c r="AD119" s="11" t="s">
        <v>98</v>
      </c>
      <c r="AE119" s="11" t="s">
        <v>98</v>
      </c>
      <c r="AF119" s="11" t="s">
        <v>98</v>
      </c>
      <c r="AG119" s="11" t="s">
        <v>98</v>
      </c>
      <c r="AH119" s="11" t="s">
        <v>98</v>
      </c>
      <c r="AI119" s="1">
        <v>48.6</v>
      </c>
      <c r="AJ119" s="1" t="s">
        <v>98</v>
      </c>
      <c r="AK119" s="1">
        <v>48.6</v>
      </c>
      <c r="AL119" s="11" t="s">
        <v>98</v>
      </c>
      <c r="AM119" s="1">
        <v>1250</v>
      </c>
      <c r="AN119" s="4">
        <v>160</v>
      </c>
      <c r="AO119" s="4">
        <v>139</v>
      </c>
      <c r="AP119" s="3">
        <v>7.18</v>
      </c>
      <c r="AQ119" s="4">
        <v>1250</v>
      </c>
      <c r="AR119" s="4">
        <v>160</v>
      </c>
      <c r="AS119" s="4">
        <v>139</v>
      </c>
      <c r="AT119" s="3">
        <v>7.18</v>
      </c>
      <c r="AU119" s="11" t="s">
        <v>98</v>
      </c>
      <c r="AV119" s="11" t="s">
        <v>98</v>
      </c>
      <c r="AW119" s="11" t="s">
        <v>98</v>
      </c>
      <c r="AX119" s="1">
        <v>1940</v>
      </c>
      <c r="AY119" s="11" t="s">
        <v>98</v>
      </c>
      <c r="AZ119" s="4">
        <v>217</v>
      </c>
      <c r="BA119" s="11" t="s">
        <v>98</v>
      </c>
      <c r="BB119" s="11" t="s">
        <v>98</v>
      </c>
      <c r="BC119" s="11" t="s">
        <v>98</v>
      </c>
      <c r="BD119" s="11" t="s">
        <v>98</v>
      </c>
      <c r="BE119" s="11" t="s">
        <v>98</v>
      </c>
      <c r="BF119" s="11" t="s">
        <v>98</v>
      </c>
      <c r="BG119" s="11" t="s">
        <v>98</v>
      </c>
      <c r="BH119" s="11" t="s">
        <v>98</v>
      </c>
      <c r="BI119" s="11" t="s">
        <v>98</v>
      </c>
      <c r="BJ119" s="11" t="s">
        <v>98</v>
      </c>
      <c r="BK119" s="11" t="s">
        <v>98</v>
      </c>
      <c r="BL119" s="11" t="s">
        <v>98</v>
      </c>
      <c r="BM119" s="11" t="s">
        <v>98</v>
      </c>
      <c r="BN119" s="11" t="s">
        <v>98</v>
      </c>
      <c r="BO119" s="11" t="s">
        <v>98</v>
      </c>
      <c r="BP119" s="11" t="s">
        <v>98</v>
      </c>
      <c r="BQ119" s="11" t="s">
        <v>98</v>
      </c>
      <c r="BR119" s="11" t="s">
        <v>98</v>
      </c>
      <c r="BS119" s="11" t="s">
        <v>98</v>
      </c>
      <c r="BT119" s="11" t="s">
        <v>98</v>
      </c>
      <c r="BU119" s="11" t="s">
        <v>98</v>
      </c>
      <c r="BV119" s="11" t="s">
        <v>98</v>
      </c>
      <c r="BW119" s="11" t="s">
        <v>98</v>
      </c>
      <c r="BX119" s="11" t="s">
        <v>98</v>
      </c>
      <c r="BY119" s="11" t="s">
        <v>98</v>
      </c>
      <c r="BZ119" s="11" t="s">
        <v>98</v>
      </c>
      <c r="CA119" s="11" t="s">
        <v>98</v>
      </c>
      <c r="CB119" s="11" t="s">
        <v>98</v>
      </c>
      <c r="CC119" s="11" t="s">
        <v>98</v>
      </c>
      <c r="CD119" s="1" t="s">
        <v>98</v>
      </c>
      <c r="CE119" s="1" t="s">
        <v>98</v>
      </c>
      <c r="CF119" s="1" t="s">
        <v>98</v>
      </c>
      <c r="CG119" s="4">
        <f>Beams!$B$11/F119</f>
        <v>462.55144032921811</v>
      </c>
      <c r="CH119" s="4">
        <f>Beams!$B$9/AO119</f>
        <v>80.863309352517987</v>
      </c>
      <c r="CI119" s="4">
        <f>Beams!$C$9/AS119</f>
        <v>80.863309352517987</v>
      </c>
      <c r="CJ119" s="4">
        <f>Beams!$B$8/((N119-2*X119)*X119*2)</f>
        <v>930.71043015051362</v>
      </c>
      <c r="CK119" s="4">
        <f>Beams!$C$8/((J119-2*X119)*X119*2)</f>
        <v>987.80222441811952</v>
      </c>
      <c r="CM119" s="4">
        <f xml:space="preserve"> Beams!$B$12 / ( 2 * X119 * (N119 - X119) * (J119 - X119) )</f>
        <v>54.789993996988812</v>
      </c>
      <c r="CO119" s="4">
        <f t="shared" si="2"/>
        <v>1731.2985414685152</v>
      </c>
      <c r="CP119" s="4">
        <f t="shared" si="3"/>
        <v>1823.729319009348</v>
      </c>
      <c r="CQ119" s="3">
        <f>MIN(Beams!$B$21:$B$22)/MAX(CM119:CP119)-1</f>
        <v>9.9665397115313272</v>
      </c>
    </row>
    <row r="120" spans="1:95" x14ac:dyDescent="0.55000000000000004">
      <c r="A120" s="1" t="s">
        <v>1014</v>
      </c>
      <c r="B120" s="1" t="s">
        <v>1291</v>
      </c>
      <c r="C120" s="1" t="s">
        <v>1292</v>
      </c>
      <c r="D120" s="1" t="s">
        <v>98</v>
      </c>
      <c r="E120" s="1">
        <v>74.38</v>
      </c>
      <c r="F120" s="2">
        <v>20.399999999999999</v>
      </c>
      <c r="G120" s="11" t="s">
        <v>98</v>
      </c>
      <c r="H120" s="11" t="s">
        <v>98</v>
      </c>
      <c r="I120" s="2">
        <v>18</v>
      </c>
      <c r="J120" s="2">
        <v>17.100000000000001</v>
      </c>
      <c r="K120" s="11" t="s">
        <v>98</v>
      </c>
      <c r="L120" s="11" t="s">
        <v>98</v>
      </c>
      <c r="M120" s="11" t="s">
        <v>98</v>
      </c>
      <c r="N120" s="2">
        <v>18</v>
      </c>
      <c r="O120" s="2" t="s">
        <v>1065</v>
      </c>
      <c r="P120" s="11" t="s">
        <v>98</v>
      </c>
      <c r="Q120" s="11" t="s">
        <v>98</v>
      </c>
      <c r="R120" s="11" t="s">
        <v>98</v>
      </c>
      <c r="S120" s="11" t="s">
        <v>98</v>
      </c>
      <c r="T120" s="11" t="s">
        <v>98</v>
      </c>
      <c r="U120" s="11" t="s">
        <v>98</v>
      </c>
      <c r="V120" s="11" t="s">
        <v>98</v>
      </c>
      <c r="W120" s="15">
        <v>0.3125</v>
      </c>
      <c r="X120" s="14">
        <v>0.29099999999999998</v>
      </c>
      <c r="Y120" s="11" t="s">
        <v>98</v>
      </c>
      <c r="Z120" s="11" t="s">
        <v>98</v>
      </c>
      <c r="AA120" s="11" t="s">
        <v>98</v>
      </c>
      <c r="AB120" s="11" t="s">
        <v>98</v>
      </c>
      <c r="AC120" s="11" t="s">
        <v>98</v>
      </c>
      <c r="AD120" s="11" t="s">
        <v>98</v>
      </c>
      <c r="AE120" s="11" t="s">
        <v>98</v>
      </c>
      <c r="AF120" s="11" t="s">
        <v>98</v>
      </c>
      <c r="AG120" s="11" t="s">
        <v>98</v>
      </c>
      <c r="AH120" s="11" t="s">
        <v>98</v>
      </c>
      <c r="AI120" s="1">
        <v>58.9</v>
      </c>
      <c r="AJ120" s="1" t="s">
        <v>98</v>
      </c>
      <c r="AK120" s="1">
        <v>58.9</v>
      </c>
      <c r="AL120" s="11" t="s">
        <v>98</v>
      </c>
      <c r="AM120" s="1">
        <v>1060</v>
      </c>
      <c r="AN120" s="4">
        <v>135</v>
      </c>
      <c r="AO120" s="4">
        <v>118</v>
      </c>
      <c r="AP120" s="3">
        <v>7.21</v>
      </c>
      <c r="AQ120" s="4">
        <v>1060</v>
      </c>
      <c r="AR120" s="4">
        <v>135</v>
      </c>
      <c r="AS120" s="4">
        <v>118</v>
      </c>
      <c r="AT120" s="3">
        <v>7.21</v>
      </c>
      <c r="AU120" s="11" t="s">
        <v>98</v>
      </c>
      <c r="AV120" s="11" t="s">
        <v>98</v>
      </c>
      <c r="AW120" s="11" t="s">
        <v>98</v>
      </c>
      <c r="AX120" s="1">
        <v>1630</v>
      </c>
      <c r="AY120" s="11" t="s">
        <v>98</v>
      </c>
      <c r="AZ120" s="4">
        <v>182</v>
      </c>
      <c r="BA120" s="11" t="s">
        <v>98</v>
      </c>
      <c r="BB120" s="11" t="s">
        <v>98</v>
      </c>
      <c r="BC120" s="11" t="s">
        <v>98</v>
      </c>
      <c r="BD120" s="11" t="s">
        <v>98</v>
      </c>
      <c r="BE120" s="11" t="s">
        <v>98</v>
      </c>
      <c r="BF120" s="11" t="s">
        <v>98</v>
      </c>
      <c r="BG120" s="11" t="s">
        <v>98</v>
      </c>
      <c r="BH120" s="11" t="s">
        <v>98</v>
      </c>
      <c r="BI120" s="11" t="s">
        <v>98</v>
      </c>
      <c r="BJ120" s="11" t="s">
        <v>98</v>
      </c>
      <c r="BK120" s="11" t="s">
        <v>98</v>
      </c>
      <c r="BL120" s="11" t="s">
        <v>98</v>
      </c>
      <c r="BM120" s="11" t="s">
        <v>98</v>
      </c>
      <c r="BN120" s="11" t="s">
        <v>98</v>
      </c>
      <c r="BO120" s="11" t="s">
        <v>98</v>
      </c>
      <c r="BP120" s="11" t="s">
        <v>98</v>
      </c>
      <c r="BQ120" s="11" t="s">
        <v>98</v>
      </c>
      <c r="BR120" s="11" t="s">
        <v>98</v>
      </c>
      <c r="BS120" s="11" t="s">
        <v>98</v>
      </c>
      <c r="BT120" s="11" t="s">
        <v>98</v>
      </c>
      <c r="BU120" s="11" t="s">
        <v>98</v>
      </c>
      <c r="BV120" s="11" t="s">
        <v>98</v>
      </c>
      <c r="BW120" s="11" t="s">
        <v>98</v>
      </c>
      <c r="BX120" s="11" t="s">
        <v>98</v>
      </c>
      <c r="BY120" s="11" t="s">
        <v>98</v>
      </c>
      <c r="BZ120" s="11" t="s">
        <v>98</v>
      </c>
      <c r="CA120" s="11" t="s">
        <v>98</v>
      </c>
      <c r="CB120" s="11" t="s">
        <v>98</v>
      </c>
      <c r="CC120" s="11" t="s">
        <v>98</v>
      </c>
      <c r="CD120" s="1" t="s">
        <v>98</v>
      </c>
      <c r="CE120" s="1" t="s">
        <v>98</v>
      </c>
      <c r="CF120" s="1" t="s">
        <v>98</v>
      </c>
      <c r="CG120" s="4">
        <f>Beams!$B$11/F120</f>
        <v>550.98039215686276</v>
      </c>
      <c r="CH120" s="4">
        <f>Beams!$B$9/AO120</f>
        <v>95.254237288135599</v>
      </c>
      <c r="CI120" s="4">
        <f>Beams!$C$9/AS120</f>
        <v>95.254237288135599</v>
      </c>
      <c r="CJ120" s="4">
        <f>Beams!$B$8/((N120-2*X120)*X120*2)</f>
        <v>1108.7791237014758</v>
      </c>
      <c r="CK120" s="4">
        <f>Beams!$C$8/((J120-2*X120)*X120*2)</f>
        <v>1169.192079951102</v>
      </c>
      <c r="CM120" s="4">
        <f xml:space="preserve"> Beams!$B$12 / ( 2 * X120 * (N120 - X120) * (J120 - X120) )</f>
        <v>64.879487626062385</v>
      </c>
      <c r="CO120" s="4">
        <f t="shared" si="2"/>
        <v>2061.7000797161759</v>
      </c>
      <c r="CP120" s="4">
        <f t="shared" si="3"/>
        <v>2159.5055319897192</v>
      </c>
      <c r="CQ120" s="3">
        <f>MIN(Beams!$B$21:$B$22)/MAX(CM120:CP120)-1</f>
        <v>8.2613793777006244</v>
      </c>
    </row>
    <row r="121" spans="1:95" x14ac:dyDescent="0.55000000000000004">
      <c r="A121" s="1" t="s">
        <v>1014</v>
      </c>
      <c r="B121" s="1" t="s">
        <v>1293</v>
      </c>
      <c r="C121" s="1" t="s">
        <v>1294</v>
      </c>
      <c r="D121" s="1" t="s">
        <v>98</v>
      </c>
      <c r="E121" s="1">
        <v>59.85</v>
      </c>
      <c r="F121" s="2">
        <v>16.399999999999999</v>
      </c>
      <c r="G121" s="11" t="s">
        <v>98</v>
      </c>
      <c r="H121" s="11" t="s">
        <v>98</v>
      </c>
      <c r="I121" s="2">
        <v>18</v>
      </c>
      <c r="J121" s="2">
        <v>17.3</v>
      </c>
      <c r="K121" s="11" t="s">
        <v>98</v>
      </c>
      <c r="L121" s="11" t="s">
        <v>98</v>
      </c>
      <c r="M121" s="11" t="s">
        <v>98</v>
      </c>
      <c r="N121" s="2">
        <v>18</v>
      </c>
      <c r="O121" s="2" t="s">
        <v>1295</v>
      </c>
      <c r="P121" s="11" t="s">
        <v>98</v>
      </c>
      <c r="Q121" s="11" t="s">
        <v>98</v>
      </c>
      <c r="R121" s="11" t="s">
        <v>98</v>
      </c>
      <c r="S121" s="11" t="s">
        <v>98</v>
      </c>
      <c r="T121" s="11" t="s">
        <v>98</v>
      </c>
      <c r="U121" s="11" t="s">
        <v>98</v>
      </c>
      <c r="V121" s="11" t="s">
        <v>98</v>
      </c>
      <c r="W121" s="14">
        <v>0.25</v>
      </c>
      <c r="X121" s="14">
        <v>0.23300000000000001</v>
      </c>
      <c r="Y121" s="11" t="s">
        <v>98</v>
      </c>
      <c r="Z121" s="11" t="s">
        <v>98</v>
      </c>
      <c r="AA121" s="11" t="s">
        <v>98</v>
      </c>
      <c r="AB121" s="11" t="s">
        <v>98</v>
      </c>
      <c r="AC121" s="11" t="s">
        <v>98</v>
      </c>
      <c r="AD121" s="11" t="s">
        <v>98</v>
      </c>
      <c r="AE121" s="11" t="s">
        <v>98</v>
      </c>
      <c r="AF121" s="11" t="s">
        <v>98</v>
      </c>
      <c r="AG121" s="11" t="s">
        <v>98</v>
      </c>
      <c r="AH121" s="11" t="s">
        <v>98</v>
      </c>
      <c r="AI121" s="1">
        <v>74.3</v>
      </c>
      <c r="AJ121" s="1" t="s">
        <v>98</v>
      </c>
      <c r="AK121" s="1">
        <v>74.3</v>
      </c>
      <c r="AL121" s="11" t="s">
        <v>98</v>
      </c>
      <c r="AM121" s="1">
        <v>860</v>
      </c>
      <c r="AN121" s="4">
        <v>109</v>
      </c>
      <c r="AO121" s="2">
        <v>95.6</v>
      </c>
      <c r="AP121" s="3">
        <v>7.24</v>
      </c>
      <c r="AQ121" s="4">
        <v>860</v>
      </c>
      <c r="AR121" s="4">
        <v>109</v>
      </c>
      <c r="AS121" s="2">
        <v>95.6</v>
      </c>
      <c r="AT121" s="3">
        <v>7.24</v>
      </c>
      <c r="AU121" s="11" t="s">
        <v>98</v>
      </c>
      <c r="AV121" s="11" t="s">
        <v>98</v>
      </c>
      <c r="AW121" s="11" t="s">
        <v>98</v>
      </c>
      <c r="AX121" s="1">
        <v>1320</v>
      </c>
      <c r="AY121" s="11" t="s">
        <v>98</v>
      </c>
      <c r="AZ121" s="4">
        <v>147</v>
      </c>
      <c r="BA121" s="11" t="s">
        <v>98</v>
      </c>
      <c r="BB121" s="11" t="s">
        <v>98</v>
      </c>
      <c r="BC121" s="11" t="s">
        <v>98</v>
      </c>
      <c r="BD121" s="11" t="s">
        <v>98</v>
      </c>
      <c r="BE121" s="11" t="s">
        <v>98</v>
      </c>
      <c r="BF121" s="11" t="s">
        <v>98</v>
      </c>
      <c r="BG121" s="11" t="s">
        <v>98</v>
      </c>
      <c r="BH121" s="11" t="s">
        <v>98</v>
      </c>
      <c r="BI121" s="11" t="s">
        <v>98</v>
      </c>
      <c r="BJ121" s="11" t="s">
        <v>98</v>
      </c>
      <c r="BK121" s="11" t="s">
        <v>98</v>
      </c>
      <c r="BL121" s="11" t="s">
        <v>98</v>
      </c>
      <c r="BM121" s="11" t="s">
        <v>98</v>
      </c>
      <c r="BN121" s="11" t="s">
        <v>98</v>
      </c>
      <c r="BO121" s="11" t="s">
        <v>98</v>
      </c>
      <c r="BP121" s="11" t="s">
        <v>98</v>
      </c>
      <c r="BQ121" s="11" t="s">
        <v>98</v>
      </c>
      <c r="BR121" s="11" t="s">
        <v>98</v>
      </c>
      <c r="BS121" s="11" t="s">
        <v>98</v>
      </c>
      <c r="BT121" s="11" t="s">
        <v>98</v>
      </c>
      <c r="BU121" s="11" t="s">
        <v>98</v>
      </c>
      <c r="BV121" s="11" t="s">
        <v>98</v>
      </c>
      <c r="BW121" s="11" t="s">
        <v>98</v>
      </c>
      <c r="BX121" s="11" t="s">
        <v>98</v>
      </c>
      <c r="BY121" s="11" t="s">
        <v>98</v>
      </c>
      <c r="BZ121" s="11" t="s">
        <v>98</v>
      </c>
      <c r="CA121" s="11" t="s">
        <v>98</v>
      </c>
      <c r="CB121" s="11" t="s">
        <v>98</v>
      </c>
      <c r="CC121" s="11" t="s">
        <v>98</v>
      </c>
      <c r="CD121" s="1" t="s">
        <v>98</v>
      </c>
      <c r="CE121" s="1" t="s">
        <v>98</v>
      </c>
      <c r="CF121" s="1" t="s">
        <v>98</v>
      </c>
      <c r="CG121" s="4">
        <f>Beams!$B$11/F121</f>
        <v>685.36585365853659</v>
      </c>
      <c r="CH121" s="4">
        <f>Beams!$B$9/AO121</f>
        <v>117.57322175732219</v>
      </c>
      <c r="CI121" s="4">
        <f>Beams!$C$9/AS121</f>
        <v>117.57322175732219</v>
      </c>
      <c r="CJ121" s="4">
        <f>Beams!$B$8/((N121-2*X121)*X121*2)</f>
        <v>1375.6228854693591</v>
      </c>
      <c r="CK121" s="4">
        <f>Beams!$C$8/((J121-2*X121)*X121*2)</f>
        <v>1432.8247400391911</v>
      </c>
      <c r="CM121" s="4">
        <f xml:space="preserve"> Beams!$B$12 / ( 2 * X121 * (N121 - X121) * (J121 - X121) )</f>
        <v>79.544307210340151</v>
      </c>
      <c r="CO121" s="4">
        <f t="shared" si="2"/>
        <v>2557.995259721351</v>
      </c>
      <c r="CP121" s="4">
        <f t="shared" si="3"/>
        <v>2650.5254170976914</v>
      </c>
      <c r="CQ121" s="3">
        <f>MIN(Beams!$B$21:$B$22)/MAX(CM121:CP121)-1</f>
        <v>6.5456737260417874</v>
      </c>
    </row>
    <row r="122" spans="1:95" x14ac:dyDescent="0.55000000000000004">
      <c r="A122" s="1" t="s">
        <v>1014</v>
      </c>
      <c r="B122" s="1" t="s">
        <v>1296</v>
      </c>
      <c r="C122" s="1" t="s">
        <v>1297</v>
      </c>
      <c r="D122" s="1" t="s">
        <v>98</v>
      </c>
      <c r="E122" s="1">
        <v>110.36</v>
      </c>
      <c r="F122" s="2">
        <v>30.3</v>
      </c>
      <c r="G122" s="11" t="s">
        <v>98</v>
      </c>
      <c r="H122" s="11" t="s">
        <v>98</v>
      </c>
      <c r="I122" s="2">
        <v>18</v>
      </c>
      <c r="J122" s="2">
        <v>16.3</v>
      </c>
      <c r="K122" s="11" t="s">
        <v>98</v>
      </c>
      <c r="L122" s="11" t="s">
        <v>98</v>
      </c>
      <c r="M122" s="11" t="s">
        <v>98</v>
      </c>
      <c r="N122" s="2">
        <v>10</v>
      </c>
      <c r="O122" s="2" t="s">
        <v>1025</v>
      </c>
      <c r="P122" s="11" t="s">
        <v>98</v>
      </c>
      <c r="Q122" s="11" t="s">
        <v>98</v>
      </c>
      <c r="R122" s="11" t="s">
        <v>98</v>
      </c>
      <c r="S122" s="11" t="s">
        <v>98</v>
      </c>
      <c r="T122" s="11" t="s">
        <v>98</v>
      </c>
      <c r="U122" s="11" t="s">
        <v>98</v>
      </c>
      <c r="V122" s="11" t="s">
        <v>98</v>
      </c>
      <c r="W122" s="14">
        <v>0.625</v>
      </c>
      <c r="X122" s="14">
        <v>0.58099999999999996</v>
      </c>
      <c r="Y122" s="11" t="s">
        <v>98</v>
      </c>
      <c r="Z122" s="11" t="s">
        <v>98</v>
      </c>
      <c r="AA122" s="11" t="s">
        <v>98</v>
      </c>
      <c r="AB122" s="11" t="s">
        <v>98</v>
      </c>
      <c r="AC122" s="11" t="s">
        <v>98</v>
      </c>
      <c r="AD122" s="11" t="s">
        <v>98</v>
      </c>
      <c r="AE122" s="11" t="s">
        <v>98</v>
      </c>
      <c r="AF122" s="11" t="s">
        <v>98</v>
      </c>
      <c r="AG122" s="11" t="s">
        <v>98</v>
      </c>
      <c r="AH122" s="11" t="s">
        <v>98</v>
      </c>
      <c r="AI122" s="1">
        <v>14.2</v>
      </c>
      <c r="AJ122" s="1" t="s">
        <v>98</v>
      </c>
      <c r="AK122" s="2">
        <v>28</v>
      </c>
      <c r="AL122" s="11" t="s">
        <v>98</v>
      </c>
      <c r="AM122" s="1">
        <v>1280</v>
      </c>
      <c r="AN122" s="4">
        <v>176</v>
      </c>
      <c r="AO122" s="4">
        <v>142</v>
      </c>
      <c r="AP122" s="3">
        <v>6.49</v>
      </c>
      <c r="AQ122" s="4">
        <v>511</v>
      </c>
      <c r="AR122" s="4">
        <v>117</v>
      </c>
      <c r="AS122" s="4">
        <v>102</v>
      </c>
      <c r="AT122" s="3">
        <v>4.0999999999999996</v>
      </c>
      <c r="AU122" s="11" t="s">
        <v>98</v>
      </c>
      <c r="AV122" s="11" t="s">
        <v>98</v>
      </c>
      <c r="AW122" s="11" t="s">
        <v>98</v>
      </c>
      <c r="AX122" s="1">
        <v>1190</v>
      </c>
      <c r="AY122" s="11" t="s">
        <v>98</v>
      </c>
      <c r="AZ122" s="4">
        <v>190</v>
      </c>
      <c r="BA122" s="11" t="s">
        <v>98</v>
      </c>
      <c r="BB122" s="11" t="s">
        <v>98</v>
      </c>
      <c r="BC122" s="11" t="s">
        <v>98</v>
      </c>
      <c r="BD122" s="11" t="s">
        <v>98</v>
      </c>
      <c r="BE122" s="11" t="s">
        <v>98</v>
      </c>
      <c r="BF122" s="11" t="s">
        <v>98</v>
      </c>
      <c r="BG122" s="11" t="s">
        <v>98</v>
      </c>
      <c r="BH122" s="11" t="s">
        <v>98</v>
      </c>
      <c r="BI122" s="11" t="s">
        <v>98</v>
      </c>
      <c r="BJ122" s="11" t="s">
        <v>98</v>
      </c>
      <c r="BK122" s="11" t="s">
        <v>98</v>
      </c>
      <c r="BL122" s="11" t="s">
        <v>98</v>
      </c>
      <c r="BM122" s="11" t="s">
        <v>98</v>
      </c>
      <c r="BN122" s="11" t="s">
        <v>98</v>
      </c>
      <c r="BO122" s="11" t="s">
        <v>98</v>
      </c>
      <c r="BP122" s="11" t="s">
        <v>98</v>
      </c>
      <c r="BQ122" s="11" t="s">
        <v>98</v>
      </c>
      <c r="BR122" s="11" t="s">
        <v>98</v>
      </c>
      <c r="BS122" s="11" t="s">
        <v>98</v>
      </c>
      <c r="BT122" s="11" t="s">
        <v>98</v>
      </c>
      <c r="BU122" s="11" t="s">
        <v>98</v>
      </c>
      <c r="BV122" s="11" t="s">
        <v>98</v>
      </c>
      <c r="BW122" s="11" t="s">
        <v>98</v>
      </c>
      <c r="BX122" s="11" t="s">
        <v>98</v>
      </c>
      <c r="BY122" s="11" t="s">
        <v>98</v>
      </c>
      <c r="BZ122" s="11" t="s">
        <v>98</v>
      </c>
      <c r="CA122" s="11" t="s">
        <v>98</v>
      </c>
      <c r="CB122" s="11" t="s">
        <v>98</v>
      </c>
      <c r="CC122" s="11" t="s">
        <v>98</v>
      </c>
      <c r="CD122" s="1" t="s">
        <v>98</v>
      </c>
      <c r="CE122" s="1" t="s">
        <v>98</v>
      </c>
      <c r="CF122" s="1" t="s">
        <v>98</v>
      </c>
      <c r="CG122" s="4">
        <f>Beams!$B$11/F122</f>
        <v>370.95709570957092</v>
      </c>
      <c r="CH122" s="4">
        <f>Beams!$B$9/AO122</f>
        <v>79.154929577464785</v>
      </c>
      <c r="CI122" s="4">
        <f>Beams!$C$9/AS122</f>
        <v>110.19607843137256</v>
      </c>
      <c r="CJ122" s="4">
        <f>Beams!$B$8/((N122-2*X122)*X122*2)</f>
        <v>1094.4758570700219</v>
      </c>
      <c r="CK122" s="4">
        <f>Beams!$C$8/((J122-2*X122)*X122*2)</f>
        <v>638.98649919308059</v>
      </c>
      <c r="CM122" s="4">
        <f xml:space="preserve"> Beams!$B$12 / ( 2 * X122 * (N122 - X122) * (J122 - X122) )</f>
        <v>65.332679798695267</v>
      </c>
      <c r="CO122" s="4">
        <f t="shared" si="2"/>
        <v>1979.9955690276258</v>
      </c>
      <c r="CP122" s="4">
        <f t="shared" si="3"/>
        <v>1245.6570501926449</v>
      </c>
      <c r="CQ122" s="3">
        <f>MIN(Beams!$B$21:$B$22)/MAX(CM122:CP122)-1</f>
        <v>9.1010327057559941</v>
      </c>
    </row>
    <row r="123" spans="1:95" x14ac:dyDescent="0.55000000000000004">
      <c r="A123" s="1" t="s">
        <v>1014</v>
      </c>
      <c r="B123" s="1" t="s">
        <v>1298</v>
      </c>
      <c r="C123" s="1" t="s">
        <v>1299</v>
      </c>
      <c r="D123" s="1" t="s">
        <v>98</v>
      </c>
      <c r="E123" s="1">
        <v>89.68</v>
      </c>
      <c r="F123" s="2">
        <v>24.6</v>
      </c>
      <c r="G123" s="11" t="s">
        <v>98</v>
      </c>
      <c r="H123" s="11" t="s">
        <v>98</v>
      </c>
      <c r="I123" s="2">
        <v>18</v>
      </c>
      <c r="J123" s="2">
        <v>16.600000000000001</v>
      </c>
      <c r="K123" s="11" t="s">
        <v>98</v>
      </c>
      <c r="L123" s="11" t="s">
        <v>98</v>
      </c>
      <c r="M123" s="11" t="s">
        <v>98</v>
      </c>
      <c r="N123" s="2">
        <v>10</v>
      </c>
      <c r="O123" s="2" t="s">
        <v>1035</v>
      </c>
      <c r="P123" s="11" t="s">
        <v>98</v>
      </c>
      <c r="Q123" s="11" t="s">
        <v>98</v>
      </c>
      <c r="R123" s="11" t="s">
        <v>98</v>
      </c>
      <c r="S123" s="11" t="s">
        <v>98</v>
      </c>
      <c r="T123" s="11" t="s">
        <v>98</v>
      </c>
      <c r="U123" s="11" t="s">
        <v>98</v>
      </c>
      <c r="V123" s="11" t="s">
        <v>98</v>
      </c>
      <c r="W123" s="14">
        <v>0.5</v>
      </c>
      <c r="X123" s="14">
        <v>0.46500000000000002</v>
      </c>
      <c r="Y123" s="11" t="s">
        <v>98</v>
      </c>
      <c r="Z123" s="11" t="s">
        <v>98</v>
      </c>
      <c r="AA123" s="11" t="s">
        <v>98</v>
      </c>
      <c r="AB123" s="11" t="s">
        <v>98</v>
      </c>
      <c r="AC123" s="11" t="s">
        <v>98</v>
      </c>
      <c r="AD123" s="11" t="s">
        <v>98</v>
      </c>
      <c r="AE123" s="11" t="s">
        <v>98</v>
      </c>
      <c r="AF123" s="11" t="s">
        <v>98</v>
      </c>
      <c r="AG123" s="11" t="s">
        <v>98</v>
      </c>
      <c r="AH123" s="11" t="s">
        <v>98</v>
      </c>
      <c r="AI123" s="1">
        <v>18.5</v>
      </c>
      <c r="AJ123" s="1" t="s">
        <v>98</v>
      </c>
      <c r="AK123" s="1">
        <v>35.700000000000003</v>
      </c>
      <c r="AL123" s="11" t="s">
        <v>98</v>
      </c>
      <c r="AM123" s="1">
        <v>1060</v>
      </c>
      <c r="AN123" s="4">
        <v>144</v>
      </c>
      <c r="AO123" s="4">
        <v>117</v>
      </c>
      <c r="AP123" s="3">
        <v>6.55</v>
      </c>
      <c r="AQ123" s="4">
        <v>425</v>
      </c>
      <c r="AR123" s="2">
        <v>96.2</v>
      </c>
      <c r="AS123" s="2">
        <v>85</v>
      </c>
      <c r="AT123" s="3">
        <v>4.16</v>
      </c>
      <c r="AU123" s="11" t="s">
        <v>98</v>
      </c>
      <c r="AV123" s="11" t="s">
        <v>98</v>
      </c>
      <c r="AW123" s="11" t="s">
        <v>98</v>
      </c>
      <c r="AX123" s="1">
        <v>977</v>
      </c>
      <c r="AY123" s="11" t="s">
        <v>98</v>
      </c>
      <c r="AZ123" s="4">
        <v>155</v>
      </c>
      <c r="BA123" s="11" t="s">
        <v>98</v>
      </c>
      <c r="BB123" s="11" t="s">
        <v>98</v>
      </c>
      <c r="BC123" s="11" t="s">
        <v>98</v>
      </c>
      <c r="BD123" s="11" t="s">
        <v>98</v>
      </c>
      <c r="BE123" s="11" t="s">
        <v>98</v>
      </c>
      <c r="BF123" s="11" t="s">
        <v>98</v>
      </c>
      <c r="BG123" s="11" t="s">
        <v>98</v>
      </c>
      <c r="BH123" s="11" t="s">
        <v>98</v>
      </c>
      <c r="BI123" s="11" t="s">
        <v>98</v>
      </c>
      <c r="BJ123" s="11" t="s">
        <v>98</v>
      </c>
      <c r="BK123" s="11" t="s">
        <v>98</v>
      </c>
      <c r="BL123" s="11" t="s">
        <v>98</v>
      </c>
      <c r="BM123" s="11" t="s">
        <v>98</v>
      </c>
      <c r="BN123" s="11" t="s">
        <v>98</v>
      </c>
      <c r="BO123" s="11" t="s">
        <v>98</v>
      </c>
      <c r="BP123" s="11" t="s">
        <v>98</v>
      </c>
      <c r="BQ123" s="11" t="s">
        <v>98</v>
      </c>
      <c r="BR123" s="11" t="s">
        <v>98</v>
      </c>
      <c r="BS123" s="11" t="s">
        <v>98</v>
      </c>
      <c r="BT123" s="11" t="s">
        <v>98</v>
      </c>
      <c r="BU123" s="11" t="s">
        <v>98</v>
      </c>
      <c r="BV123" s="11" t="s">
        <v>98</v>
      </c>
      <c r="BW123" s="11" t="s">
        <v>98</v>
      </c>
      <c r="BX123" s="11" t="s">
        <v>98</v>
      </c>
      <c r="BY123" s="11" t="s">
        <v>98</v>
      </c>
      <c r="BZ123" s="11" t="s">
        <v>98</v>
      </c>
      <c r="CA123" s="11" t="s">
        <v>98</v>
      </c>
      <c r="CB123" s="11" t="s">
        <v>98</v>
      </c>
      <c r="CC123" s="11" t="s">
        <v>98</v>
      </c>
      <c r="CD123" s="1" t="s">
        <v>98</v>
      </c>
      <c r="CE123" s="1" t="s">
        <v>98</v>
      </c>
      <c r="CF123" s="1" t="s">
        <v>98</v>
      </c>
      <c r="CG123" s="4">
        <f>Beams!$B$11/F123</f>
        <v>456.91056910569102</v>
      </c>
      <c r="CH123" s="4">
        <f>Beams!$B$9/AO123</f>
        <v>96.068376068376068</v>
      </c>
      <c r="CI123" s="4">
        <f>Beams!$C$9/AS123</f>
        <v>132.23529411764707</v>
      </c>
      <c r="CJ123" s="4">
        <f>Beams!$B$8/((N123-2*X123)*X123*2)</f>
        <v>1332.5271781010301</v>
      </c>
      <c r="CK123" s="4">
        <f>Beams!$C$8/((J123-2*X123)*X123*2)</f>
        <v>771.2840781988732</v>
      </c>
      <c r="CM123" s="4">
        <f xml:space="preserve"> Beams!$B$12 / ( 2 * X123 * (N123 - X123) * (J123 - X123) )</f>
        <v>78.558592820743698</v>
      </c>
      <c r="CO123" s="4">
        <f t="shared" si="2"/>
        <v>2411.4143054190695</v>
      </c>
      <c r="CP123" s="4">
        <f t="shared" si="3"/>
        <v>1507.5378267543756</v>
      </c>
      <c r="CQ123" s="3">
        <f>MIN(Beams!$B$21:$B$22)/MAX(CM123:CP123)-1</f>
        <v>7.2938879291936036</v>
      </c>
    </row>
    <row r="124" spans="1:95" x14ac:dyDescent="0.55000000000000004">
      <c r="A124" s="1" t="s">
        <v>1014</v>
      </c>
      <c r="B124" s="1" t="s">
        <v>1300</v>
      </c>
      <c r="C124" s="1" t="s">
        <v>1301</v>
      </c>
      <c r="D124" s="1" t="s">
        <v>98</v>
      </c>
      <c r="E124" s="1">
        <v>68.31</v>
      </c>
      <c r="F124" s="2">
        <v>18.7</v>
      </c>
      <c r="G124" s="11" t="s">
        <v>98</v>
      </c>
      <c r="H124" s="11" t="s">
        <v>98</v>
      </c>
      <c r="I124" s="2">
        <v>18</v>
      </c>
      <c r="J124" s="2">
        <v>17</v>
      </c>
      <c r="K124" s="11" t="s">
        <v>98</v>
      </c>
      <c r="L124" s="11" t="s">
        <v>98</v>
      </c>
      <c r="M124" s="11" t="s">
        <v>98</v>
      </c>
      <c r="N124" s="2">
        <v>10</v>
      </c>
      <c r="O124" s="2" t="s">
        <v>1194</v>
      </c>
      <c r="P124" s="11" t="s">
        <v>98</v>
      </c>
      <c r="Q124" s="11" t="s">
        <v>98</v>
      </c>
      <c r="R124" s="11" t="s">
        <v>98</v>
      </c>
      <c r="S124" s="11" t="s">
        <v>98</v>
      </c>
      <c r="T124" s="11" t="s">
        <v>98</v>
      </c>
      <c r="U124" s="11" t="s">
        <v>98</v>
      </c>
      <c r="V124" s="11" t="s">
        <v>98</v>
      </c>
      <c r="W124" s="14">
        <v>0.375</v>
      </c>
      <c r="X124" s="14">
        <v>0.34899999999999998</v>
      </c>
      <c r="Y124" s="11" t="s">
        <v>98</v>
      </c>
      <c r="Z124" s="11" t="s">
        <v>98</v>
      </c>
      <c r="AA124" s="11" t="s">
        <v>98</v>
      </c>
      <c r="AB124" s="11" t="s">
        <v>98</v>
      </c>
      <c r="AC124" s="11" t="s">
        <v>98</v>
      </c>
      <c r="AD124" s="11" t="s">
        <v>98</v>
      </c>
      <c r="AE124" s="11" t="s">
        <v>98</v>
      </c>
      <c r="AF124" s="11" t="s">
        <v>98</v>
      </c>
      <c r="AG124" s="11" t="s">
        <v>98</v>
      </c>
      <c r="AH124" s="11" t="s">
        <v>98</v>
      </c>
      <c r="AI124" s="1">
        <v>25.7</v>
      </c>
      <c r="AJ124" s="1" t="s">
        <v>98</v>
      </c>
      <c r="AK124" s="1">
        <v>48.6</v>
      </c>
      <c r="AL124" s="11" t="s">
        <v>98</v>
      </c>
      <c r="AM124" s="1">
        <v>820</v>
      </c>
      <c r="AN124" s="4">
        <v>111</v>
      </c>
      <c r="AO124" s="2">
        <v>91.1</v>
      </c>
      <c r="AP124" s="3">
        <v>6.61</v>
      </c>
      <c r="AQ124" s="4">
        <v>332</v>
      </c>
      <c r="AR124" s="2">
        <v>74.2</v>
      </c>
      <c r="AS124" s="2">
        <v>66.400000000000006</v>
      </c>
      <c r="AT124" s="3">
        <v>4.21</v>
      </c>
      <c r="AU124" s="11" t="s">
        <v>98</v>
      </c>
      <c r="AV124" s="11" t="s">
        <v>98</v>
      </c>
      <c r="AW124" s="11" t="s">
        <v>98</v>
      </c>
      <c r="AX124" s="1">
        <v>752</v>
      </c>
      <c r="AY124" s="11" t="s">
        <v>98</v>
      </c>
      <c r="AZ124" s="4">
        <v>119</v>
      </c>
      <c r="BA124" s="11" t="s">
        <v>98</v>
      </c>
      <c r="BB124" s="11" t="s">
        <v>98</v>
      </c>
      <c r="BC124" s="11" t="s">
        <v>98</v>
      </c>
      <c r="BD124" s="11" t="s">
        <v>98</v>
      </c>
      <c r="BE124" s="11" t="s">
        <v>98</v>
      </c>
      <c r="BF124" s="11" t="s">
        <v>98</v>
      </c>
      <c r="BG124" s="11" t="s">
        <v>98</v>
      </c>
      <c r="BH124" s="11" t="s">
        <v>98</v>
      </c>
      <c r="BI124" s="11" t="s">
        <v>98</v>
      </c>
      <c r="BJ124" s="11" t="s">
        <v>98</v>
      </c>
      <c r="BK124" s="11" t="s">
        <v>98</v>
      </c>
      <c r="BL124" s="11" t="s">
        <v>98</v>
      </c>
      <c r="BM124" s="11" t="s">
        <v>98</v>
      </c>
      <c r="BN124" s="11" t="s">
        <v>98</v>
      </c>
      <c r="BO124" s="11" t="s">
        <v>98</v>
      </c>
      <c r="BP124" s="11" t="s">
        <v>98</v>
      </c>
      <c r="BQ124" s="11" t="s">
        <v>98</v>
      </c>
      <c r="BR124" s="11" t="s">
        <v>98</v>
      </c>
      <c r="BS124" s="11" t="s">
        <v>98</v>
      </c>
      <c r="BT124" s="11" t="s">
        <v>98</v>
      </c>
      <c r="BU124" s="11" t="s">
        <v>98</v>
      </c>
      <c r="BV124" s="11" t="s">
        <v>98</v>
      </c>
      <c r="BW124" s="11" t="s">
        <v>98</v>
      </c>
      <c r="BX124" s="11" t="s">
        <v>98</v>
      </c>
      <c r="BY124" s="11" t="s">
        <v>98</v>
      </c>
      <c r="BZ124" s="11" t="s">
        <v>98</v>
      </c>
      <c r="CA124" s="11" t="s">
        <v>98</v>
      </c>
      <c r="CB124" s="11" t="s">
        <v>98</v>
      </c>
      <c r="CC124" s="11" t="s">
        <v>98</v>
      </c>
      <c r="CD124" s="1" t="s">
        <v>98</v>
      </c>
      <c r="CE124" s="1" t="s">
        <v>98</v>
      </c>
      <c r="CF124" s="1" t="s">
        <v>98</v>
      </c>
      <c r="CG124" s="4">
        <f>Beams!$B$11/F124</f>
        <v>601.06951871657759</v>
      </c>
      <c r="CH124" s="4">
        <f>Beams!$B$9/AO124</f>
        <v>123.3809001097695</v>
      </c>
      <c r="CI124" s="4">
        <f>Beams!$C$9/AS124</f>
        <v>169.27710843373492</v>
      </c>
      <c r="CJ124" s="4">
        <f>Beams!$B$8/((N124-2*X124)*X124*2)</f>
        <v>1731.1494154444404</v>
      </c>
      <c r="CK124" s="4">
        <f>Beams!$C$8/((J124-2*X124)*X124*2)</f>
        <v>987.80222441811952</v>
      </c>
      <c r="CM124" s="4">
        <f xml:space="preserve"> Beams!$B$12 / ( 2 * X124 * (N124 - X124) * (J124 - X124) )</f>
        <v>100.20704424835245</v>
      </c>
      <c r="CO124" s="4">
        <f t="shared" si="2"/>
        <v>3133.6094434237139</v>
      </c>
      <c r="CP124" s="4">
        <f t="shared" si="3"/>
        <v>1938.0745475418505</v>
      </c>
      <c r="CQ124" s="3">
        <f>MIN(Beams!$B$21:$B$22)/MAX(CM124:CP124)-1</f>
        <v>5.3824163033375445</v>
      </c>
    </row>
    <row r="125" spans="1:95" x14ac:dyDescent="0.55000000000000004">
      <c r="A125" s="1" t="s">
        <v>1014</v>
      </c>
      <c r="B125" s="1" t="s">
        <v>1302</v>
      </c>
      <c r="C125" s="1" t="s">
        <v>1303</v>
      </c>
      <c r="D125" s="1" t="s">
        <v>98</v>
      </c>
      <c r="E125" s="1">
        <v>57.36</v>
      </c>
      <c r="F125" s="2">
        <v>15.7</v>
      </c>
      <c r="G125" s="11" t="s">
        <v>98</v>
      </c>
      <c r="H125" s="11" t="s">
        <v>98</v>
      </c>
      <c r="I125" s="2">
        <v>18</v>
      </c>
      <c r="J125" s="2">
        <v>17.100000000000001</v>
      </c>
      <c r="K125" s="11" t="s">
        <v>98</v>
      </c>
      <c r="L125" s="11" t="s">
        <v>98</v>
      </c>
      <c r="M125" s="11" t="s">
        <v>98</v>
      </c>
      <c r="N125" s="2">
        <v>10</v>
      </c>
      <c r="O125" s="2" t="s">
        <v>1197</v>
      </c>
      <c r="P125" s="11" t="s">
        <v>98</v>
      </c>
      <c r="Q125" s="11" t="s">
        <v>98</v>
      </c>
      <c r="R125" s="11" t="s">
        <v>98</v>
      </c>
      <c r="S125" s="11" t="s">
        <v>98</v>
      </c>
      <c r="T125" s="11" t="s">
        <v>98</v>
      </c>
      <c r="U125" s="11" t="s">
        <v>98</v>
      </c>
      <c r="V125" s="11" t="s">
        <v>98</v>
      </c>
      <c r="W125" s="15">
        <v>0.3125</v>
      </c>
      <c r="X125" s="14">
        <v>0.29099999999999998</v>
      </c>
      <c r="Y125" s="11" t="s">
        <v>98</v>
      </c>
      <c r="Z125" s="11" t="s">
        <v>98</v>
      </c>
      <c r="AA125" s="11" t="s">
        <v>98</v>
      </c>
      <c r="AB125" s="11" t="s">
        <v>98</v>
      </c>
      <c r="AC125" s="11" t="s">
        <v>98</v>
      </c>
      <c r="AD125" s="11" t="s">
        <v>98</v>
      </c>
      <c r="AE125" s="11" t="s">
        <v>98</v>
      </c>
      <c r="AF125" s="11" t="s">
        <v>98</v>
      </c>
      <c r="AG125" s="11" t="s">
        <v>98</v>
      </c>
      <c r="AH125" s="11" t="s">
        <v>98</v>
      </c>
      <c r="AI125" s="1">
        <v>31.4</v>
      </c>
      <c r="AJ125" s="1" t="s">
        <v>98</v>
      </c>
      <c r="AK125" s="1">
        <v>58.9</v>
      </c>
      <c r="AL125" s="11" t="s">
        <v>98</v>
      </c>
      <c r="AM125" s="1">
        <v>695</v>
      </c>
      <c r="AN125" s="2">
        <v>93.7</v>
      </c>
      <c r="AO125" s="2">
        <v>77.2</v>
      </c>
      <c r="AP125" s="3">
        <v>6.65</v>
      </c>
      <c r="AQ125" s="4">
        <v>282</v>
      </c>
      <c r="AR125" s="2">
        <v>62.7</v>
      </c>
      <c r="AS125" s="2">
        <v>56.4</v>
      </c>
      <c r="AT125" s="3">
        <v>4.2300000000000004</v>
      </c>
      <c r="AU125" s="11" t="s">
        <v>98</v>
      </c>
      <c r="AV125" s="11" t="s">
        <v>98</v>
      </c>
      <c r="AW125" s="11" t="s">
        <v>98</v>
      </c>
      <c r="AX125" s="1">
        <v>635</v>
      </c>
      <c r="AY125" s="11" t="s">
        <v>98</v>
      </c>
      <c r="AZ125" s="4">
        <v>100</v>
      </c>
      <c r="BA125" s="11" t="s">
        <v>98</v>
      </c>
      <c r="BB125" s="11" t="s">
        <v>98</v>
      </c>
      <c r="BC125" s="11" t="s">
        <v>98</v>
      </c>
      <c r="BD125" s="11" t="s">
        <v>98</v>
      </c>
      <c r="BE125" s="11" t="s">
        <v>98</v>
      </c>
      <c r="BF125" s="11" t="s">
        <v>98</v>
      </c>
      <c r="BG125" s="11" t="s">
        <v>98</v>
      </c>
      <c r="BH125" s="11" t="s">
        <v>98</v>
      </c>
      <c r="BI125" s="11" t="s">
        <v>98</v>
      </c>
      <c r="BJ125" s="11" t="s">
        <v>98</v>
      </c>
      <c r="BK125" s="11" t="s">
        <v>98</v>
      </c>
      <c r="BL125" s="11" t="s">
        <v>98</v>
      </c>
      <c r="BM125" s="11" t="s">
        <v>98</v>
      </c>
      <c r="BN125" s="11" t="s">
        <v>98</v>
      </c>
      <c r="BO125" s="11" t="s">
        <v>98</v>
      </c>
      <c r="BP125" s="11" t="s">
        <v>98</v>
      </c>
      <c r="BQ125" s="11" t="s">
        <v>98</v>
      </c>
      <c r="BR125" s="11" t="s">
        <v>98</v>
      </c>
      <c r="BS125" s="11" t="s">
        <v>98</v>
      </c>
      <c r="BT125" s="11" t="s">
        <v>98</v>
      </c>
      <c r="BU125" s="11" t="s">
        <v>98</v>
      </c>
      <c r="BV125" s="11" t="s">
        <v>98</v>
      </c>
      <c r="BW125" s="11" t="s">
        <v>98</v>
      </c>
      <c r="BX125" s="11" t="s">
        <v>98</v>
      </c>
      <c r="BY125" s="11" t="s">
        <v>98</v>
      </c>
      <c r="BZ125" s="11" t="s">
        <v>98</v>
      </c>
      <c r="CA125" s="11" t="s">
        <v>98</v>
      </c>
      <c r="CB125" s="11" t="s">
        <v>98</v>
      </c>
      <c r="CC125" s="11" t="s">
        <v>98</v>
      </c>
      <c r="CD125" s="1" t="s">
        <v>98</v>
      </c>
      <c r="CE125" s="1" t="s">
        <v>98</v>
      </c>
      <c r="CF125" s="1" t="s">
        <v>98</v>
      </c>
      <c r="CG125" s="4">
        <f>Beams!$B$11/F125</f>
        <v>715.92356687898098</v>
      </c>
      <c r="CH125" s="4">
        <f>Beams!$B$9/AO125</f>
        <v>145.59585492227978</v>
      </c>
      <c r="CI125" s="4">
        <f>Beams!$C$9/AS125</f>
        <v>199.29078014184398</v>
      </c>
      <c r="CJ125" s="4">
        <f>Beams!$B$8/((N125-2*X125)*X125*2)</f>
        <v>2050.6174109824065</v>
      </c>
      <c r="CK125" s="4">
        <f>Beams!$C$8/((J125-2*X125)*X125*2)</f>
        <v>1169.192079951102</v>
      </c>
      <c r="CM125" s="4">
        <f xml:space="preserve"> Beams!$B$12 / ( 2 * X125 * (N125 - X125) * (J125 - X125) )</f>
        <v>118.33874203006889</v>
      </c>
      <c r="CO125" s="4">
        <f t="shared" si="2"/>
        <v>3712.4689570170026</v>
      </c>
      <c r="CP125" s="4">
        <f t="shared" si="3"/>
        <v>2295.2910093501218</v>
      </c>
      <c r="CQ125" s="3">
        <f>MIN(Beams!$B$21:$B$22)/MAX(CM125:CP125)-1</f>
        <v>4.3872504340265657</v>
      </c>
    </row>
    <row r="126" spans="1:95" x14ac:dyDescent="0.55000000000000004">
      <c r="A126" s="1" t="s">
        <v>1014</v>
      </c>
      <c r="B126" s="1" t="s">
        <v>1304</v>
      </c>
      <c r="C126" s="1" t="s">
        <v>1305</v>
      </c>
      <c r="D126" s="1" t="s">
        <v>98</v>
      </c>
      <c r="E126" s="1">
        <v>46.24</v>
      </c>
      <c r="F126" s="2">
        <v>12.7</v>
      </c>
      <c r="G126" s="11" t="s">
        <v>98</v>
      </c>
      <c r="H126" s="11" t="s">
        <v>98</v>
      </c>
      <c r="I126" s="2">
        <v>18</v>
      </c>
      <c r="J126" s="2">
        <v>17.3</v>
      </c>
      <c r="K126" s="11" t="s">
        <v>98</v>
      </c>
      <c r="L126" s="11" t="s">
        <v>98</v>
      </c>
      <c r="M126" s="11" t="s">
        <v>98</v>
      </c>
      <c r="N126" s="2">
        <v>10</v>
      </c>
      <c r="O126" s="2" t="s">
        <v>1200</v>
      </c>
      <c r="P126" s="11" t="s">
        <v>98</v>
      </c>
      <c r="Q126" s="11" t="s">
        <v>98</v>
      </c>
      <c r="R126" s="11" t="s">
        <v>98</v>
      </c>
      <c r="S126" s="11" t="s">
        <v>98</v>
      </c>
      <c r="T126" s="11" t="s">
        <v>98</v>
      </c>
      <c r="U126" s="11" t="s">
        <v>98</v>
      </c>
      <c r="V126" s="11" t="s">
        <v>98</v>
      </c>
      <c r="W126" s="14">
        <v>0.25</v>
      </c>
      <c r="X126" s="14">
        <v>0.23300000000000001</v>
      </c>
      <c r="Y126" s="11" t="s">
        <v>98</v>
      </c>
      <c r="Z126" s="11" t="s">
        <v>98</v>
      </c>
      <c r="AA126" s="11" t="s">
        <v>98</v>
      </c>
      <c r="AB126" s="11" t="s">
        <v>98</v>
      </c>
      <c r="AC126" s="11" t="s">
        <v>98</v>
      </c>
      <c r="AD126" s="11" t="s">
        <v>98</v>
      </c>
      <c r="AE126" s="11" t="s">
        <v>98</v>
      </c>
      <c r="AF126" s="11" t="s">
        <v>98</v>
      </c>
      <c r="AG126" s="11" t="s">
        <v>98</v>
      </c>
      <c r="AH126" s="11" t="s">
        <v>98</v>
      </c>
      <c r="AI126" s="1">
        <v>39.9</v>
      </c>
      <c r="AJ126" s="1" t="s">
        <v>98</v>
      </c>
      <c r="AK126" s="1">
        <v>74.3</v>
      </c>
      <c r="AL126" s="11" t="s">
        <v>98</v>
      </c>
      <c r="AM126" s="1">
        <v>566</v>
      </c>
      <c r="AN126" s="2">
        <v>76</v>
      </c>
      <c r="AO126" s="2">
        <v>62.9</v>
      </c>
      <c r="AP126" s="3">
        <v>6.68</v>
      </c>
      <c r="AQ126" s="4">
        <v>230</v>
      </c>
      <c r="AR126" s="2">
        <v>50.9</v>
      </c>
      <c r="AS126" s="2">
        <v>46.1</v>
      </c>
      <c r="AT126" s="3">
        <v>4.26</v>
      </c>
      <c r="AU126" s="11" t="s">
        <v>98</v>
      </c>
      <c r="AV126" s="11" t="s">
        <v>98</v>
      </c>
      <c r="AW126" s="11" t="s">
        <v>98</v>
      </c>
      <c r="AX126" s="1">
        <v>515</v>
      </c>
      <c r="AY126" s="11" t="s">
        <v>98</v>
      </c>
      <c r="AZ126" s="2">
        <v>80.8</v>
      </c>
      <c r="BA126" s="11" t="s">
        <v>98</v>
      </c>
      <c r="BB126" s="11" t="s">
        <v>98</v>
      </c>
      <c r="BC126" s="11" t="s">
        <v>98</v>
      </c>
      <c r="BD126" s="11" t="s">
        <v>98</v>
      </c>
      <c r="BE126" s="11" t="s">
        <v>98</v>
      </c>
      <c r="BF126" s="11" t="s">
        <v>98</v>
      </c>
      <c r="BG126" s="11" t="s">
        <v>98</v>
      </c>
      <c r="BH126" s="11" t="s">
        <v>98</v>
      </c>
      <c r="BI126" s="11" t="s">
        <v>98</v>
      </c>
      <c r="BJ126" s="11" t="s">
        <v>98</v>
      </c>
      <c r="BK126" s="11" t="s">
        <v>98</v>
      </c>
      <c r="BL126" s="11" t="s">
        <v>98</v>
      </c>
      <c r="BM126" s="11" t="s">
        <v>98</v>
      </c>
      <c r="BN126" s="11" t="s">
        <v>98</v>
      </c>
      <c r="BO126" s="11" t="s">
        <v>98</v>
      </c>
      <c r="BP126" s="11" t="s">
        <v>98</v>
      </c>
      <c r="BQ126" s="11" t="s">
        <v>98</v>
      </c>
      <c r="BR126" s="11" t="s">
        <v>98</v>
      </c>
      <c r="BS126" s="11" t="s">
        <v>98</v>
      </c>
      <c r="BT126" s="11" t="s">
        <v>98</v>
      </c>
      <c r="BU126" s="11" t="s">
        <v>98</v>
      </c>
      <c r="BV126" s="11" t="s">
        <v>98</v>
      </c>
      <c r="BW126" s="11" t="s">
        <v>98</v>
      </c>
      <c r="BX126" s="11" t="s">
        <v>98</v>
      </c>
      <c r="BY126" s="11" t="s">
        <v>98</v>
      </c>
      <c r="BZ126" s="11" t="s">
        <v>98</v>
      </c>
      <c r="CA126" s="11" t="s">
        <v>98</v>
      </c>
      <c r="CB126" s="11" t="s">
        <v>98</v>
      </c>
      <c r="CC126" s="11" t="s">
        <v>98</v>
      </c>
      <c r="CD126" s="1" t="s">
        <v>98</v>
      </c>
      <c r="CE126" s="1" t="s">
        <v>98</v>
      </c>
      <c r="CF126" s="1" t="s">
        <v>98</v>
      </c>
      <c r="CG126" s="4">
        <f>Beams!$B$11/F126</f>
        <v>885.03937007874026</v>
      </c>
      <c r="CH126" s="4">
        <f>Beams!$B$9/AO126</f>
        <v>178.69634340222575</v>
      </c>
      <c r="CI126" s="4">
        <f>Beams!$C$9/AS126</f>
        <v>243.81778741865509</v>
      </c>
      <c r="CJ126" s="4">
        <f>Beams!$B$8/((N126-2*X126)*X126*2)</f>
        <v>2529.9110209586465</v>
      </c>
      <c r="CK126" s="4">
        <f>Beams!$C$8/((J126-2*X126)*X126*2)</f>
        <v>1432.8247400391911</v>
      </c>
      <c r="CM126" s="4">
        <f xml:space="preserve"> Beams!$B$12 / ( 2 * X126 * (N126 - X126) * (J126 - X126) )</f>
        <v>144.69783006103344</v>
      </c>
      <c r="CO126" s="4">
        <f t="shared" si="2"/>
        <v>4579.7224660116726</v>
      </c>
      <c r="CP126" s="4">
        <f t="shared" si="3"/>
        <v>2816.2863403413185</v>
      </c>
      <c r="CQ126" s="3">
        <f>MIN(Beams!$B$21:$B$22)/MAX(CM126:CP126)-1</f>
        <v>3.3670768585715924</v>
      </c>
    </row>
    <row r="127" spans="1:95" x14ac:dyDescent="0.55000000000000004">
      <c r="A127" s="1" t="s">
        <v>1014</v>
      </c>
      <c r="B127" s="1" t="s">
        <v>1306</v>
      </c>
      <c r="C127" s="1" t="s">
        <v>1307</v>
      </c>
      <c r="D127" s="1" t="s">
        <v>98</v>
      </c>
      <c r="E127" s="1">
        <v>101.85000000000001</v>
      </c>
      <c r="F127" s="2">
        <v>28</v>
      </c>
      <c r="G127" s="11" t="s">
        <v>98</v>
      </c>
      <c r="H127" s="11" t="s">
        <v>98</v>
      </c>
      <c r="I127" s="2">
        <v>18</v>
      </c>
      <c r="J127" s="2">
        <v>16.3</v>
      </c>
      <c r="K127" s="11" t="s">
        <v>98</v>
      </c>
      <c r="L127" s="11" t="s">
        <v>98</v>
      </c>
      <c r="M127" s="11" t="s">
        <v>98</v>
      </c>
      <c r="N127" s="3">
        <v>8</v>
      </c>
      <c r="O127" s="2" t="s">
        <v>1308</v>
      </c>
      <c r="P127" s="11" t="s">
        <v>98</v>
      </c>
      <c r="Q127" s="11" t="s">
        <v>98</v>
      </c>
      <c r="R127" s="11" t="s">
        <v>98</v>
      </c>
      <c r="S127" s="11" t="s">
        <v>98</v>
      </c>
      <c r="T127" s="11" t="s">
        <v>98</v>
      </c>
      <c r="U127" s="11" t="s">
        <v>98</v>
      </c>
      <c r="V127" s="11" t="s">
        <v>98</v>
      </c>
      <c r="W127" s="14">
        <v>0.625</v>
      </c>
      <c r="X127" s="14">
        <v>0.58099999999999996</v>
      </c>
      <c r="Y127" s="11" t="s">
        <v>98</v>
      </c>
      <c r="Z127" s="11" t="s">
        <v>98</v>
      </c>
      <c r="AA127" s="11" t="s">
        <v>98</v>
      </c>
      <c r="AB127" s="11" t="s">
        <v>98</v>
      </c>
      <c r="AC127" s="11" t="s">
        <v>98</v>
      </c>
      <c r="AD127" s="11" t="s">
        <v>98</v>
      </c>
      <c r="AE127" s="11" t="s">
        <v>98</v>
      </c>
      <c r="AF127" s="11" t="s">
        <v>98</v>
      </c>
      <c r="AG127" s="11" t="s">
        <v>98</v>
      </c>
      <c r="AH127" s="11" t="s">
        <v>98</v>
      </c>
      <c r="AI127" s="1">
        <v>10.8</v>
      </c>
      <c r="AJ127" s="1" t="s">
        <v>98</v>
      </c>
      <c r="AK127" s="2">
        <v>28</v>
      </c>
      <c r="AL127" s="11" t="s">
        <v>98</v>
      </c>
      <c r="AM127" s="1">
        <v>1100</v>
      </c>
      <c r="AN127" s="4">
        <v>156</v>
      </c>
      <c r="AO127" s="4">
        <v>122</v>
      </c>
      <c r="AP127" s="3">
        <v>6.27</v>
      </c>
      <c r="AQ127" s="4">
        <v>306</v>
      </c>
      <c r="AR127" s="2">
        <v>87.8</v>
      </c>
      <c r="AS127" s="2">
        <v>76.599999999999994</v>
      </c>
      <c r="AT127" s="3">
        <v>3.31</v>
      </c>
      <c r="AU127" s="11" t="s">
        <v>98</v>
      </c>
      <c r="AV127" s="11" t="s">
        <v>98</v>
      </c>
      <c r="AW127" s="11" t="s">
        <v>98</v>
      </c>
      <c r="AX127" s="1">
        <v>797</v>
      </c>
      <c r="AY127" s="11" t="s">
        <v>98</v>
      </c>
      <c r="AZ127" s="4">
        <v>149</v>
      </c>
      <c r="BA127" s="11" t="s">
        <v>98</v>
      </c>
      <c r="BB127" s="11" t="s">
        <v>98</v>
      </c>
      <c r="BC127" s="11" t="s">
        <v>98</v>
      </c>
      <c r="BD127" s="11" t="s">
        <v>98</v>
      </c>
      <c r="BE127" s="11" t="s">
        <v>98</v>
      </c>
      <c r="BF127" s="11" t="s">
        <v>98</v>
      </c>
      <c r="BG127" s="11" t="s">
        <v>98</v>
      </c>
      <c r="BH127" s="11" t="s">
        <v>98</v>
      </c>
      <c r="BI127" s="11" t="s">
        <v>98</v>
      </c>
      <c r="BJ127" s="11" t="s">
        <v>98</v>
      </c>
      <c r="BK127" s="11" t="s">
        <v>98</v>
      </c>
      <c r="BL127" s="11" t="s">
        <v>98</v>
      </c>
      <c r="BM127" s="11" t="s">
        <v>98</v>
      </c>
      <c r="BN127" s="11" t="s">
        <v>98</v>
      </c>
      <c r="BO127" s="11" t="s">
        <v>98</v>
      </c>
      <c r="BP127" s="11" t="s">
        <v>98</v>
      </c>
      <c r="BQ127" s="11" t="s">
        <v>98</v>
      </c>
      <c r="BR127" s="11" t="s">
        <v>98</v>
      </c>
      <c r="BS127" s="11" t="s">
        <v>98</v>
      </c>
      <c r="BT127" s="11" t="s">
        <v>98</v>
      </c>
      <c r="BU127" s="11" t="s">
        <v>98</v>
      </c>
      <c r="BV127" s="11" t="s">
        <v>98</v>
      </c>
      <c r="BW127" s="11" t="s">
        <v>98</v>
      </c>
      <c r="BX127" s="11" t="s">
        <v>98</v>
      </c>
      <c r="BY127" s="11" t="s">
        <v>98</v>
      </c>
      <c r="BZ127" s="11" t="s">
        <v>98</v>
      </c>
      <c r="CA127" s="11" t="s">
        <v>98</v>
      </c>
      <c r="CB127" s="11" t="s">
        <v>98</v>
      </c>
      <c r="CC127" s="11" t="s">
        <v>98</v>
      </c>
      <c r="CD127" s="1" t="s">
        <v>98</v>
      </c>
      <c r="CE127" s="1" t="s">
        <v>98</v>
      </c>
      <c r="CF127" s="1" t="s">
        <v>98</v>
      </c>
      <c r="CG127" s="4">
        <f>Beams!$B$11/F127</f>
        <v>401.42857142857144</v>
      </c>
      <c r="CH127" s="4">
        <f>Beams!$B$9/AO127</f>
        <v>92.131147540983605</v>
      </c>
      <c r="CI127" s="4">
        <f>Beams!$C$9/AS127</f>
        <v>146.73629242819845</v>
      </c>
      <c r="CJ127" s="4">
        <f>Beams!$B$8/((N127-2*X127)*X127*2)</f>
        <v>1414.5916386055651</v>
      </c>
      <c r="CK127" s="4">
        <f>Beams!$C$8/((J127-2*X127)*X127*2)</f>
        <v>638.98649919308059</v>
      </c>
      <c r="CM127" s="4">
        <f xml:space="preserve"> Beams!$B$12 / ( 2 * X127 * (N127 - X127) * (J127 - X127) )</f>
        <v>82.944940156882424</v>
      </c>
      <c r="CO127" s="4">
        <f t="shared" si="2"/>
        <v>2536.4989815773811</v>
      </c>
      <c r="CP127" s="4">
        <f t="shared" si="3"/>
        <v>1286.6739330373662</v>
      </c>
      <c r="CQ127" s="3">
        <f>MIN(Beams!$B$21:$B$22)/MAX(CM127:CP127)-1</f>
        <v>6.884883907015225</v>
      </c>
    </row>
    <row r="128" spans="1:95" x14ac:dyDescent="0.55000000000000004">
      <c r="A128" s="1" t="s">
        <v>1014</v>
      </c>
      <c r="B128" s="1" t="s">
        <v>1309</v>
      </c>
      <c r="C128" s="1" t="s">
        <v>1310</v>
      </c>
      <c r="D128" s="1" t="s">
        <v>98</v>
      </c>
      <c r="E128" s="1">
        <v>82.88</v>
      </c>
      <c r="F128" s="2">
        <v>22.8</v>
      </c>
      <c r="G128" s="11" t="s">
        <v>98</v>
      </c>
      <c r="H128" s="11" t="s">
        <v>98</v>
      </c>
      <c r="I128" s="2">
        <v>18</v>
      </c>
      <c r="J128" s="2">
        <v>16.600000000000001</v>
      </c>
      <c r="K128" s="11" t="s">
        <v>98</v>
      </c>
      <c r="L128" s="11" t="s">
        <v>98</v>
      </c>
      <c r="M128" s="11" t="s">
        <v>98</v>
      </c>
      <c r="N128" s="3">
        <v>8</v>
      </c>
      <c r="O128" s="2" t="s">
        <v>1121</v>
      </c>
      <c r="P128" s="11" t="s">
        <v>98</v>
      </c>
      <c r="Q128" s="11" t="s">
        <v>98</v>
      </c>
      <c r="R128" s="11" t="s">
        <v>98</v>
      </c>
      <c r="S128" s="11" t="s">
        <v>98</v>
      </c>
      <c r="T128" s="11" t="s">
        <v>98</v>
      </c>
      <c r="U128" s="11" t="s">
        <v>98</v>
      </c>
      <c r="V128" s="11" t="s">
        <v>98</v>
      </c>
      <c r="W128" s="14">
        <v>0.5</v>
      </c>
      <c r="X128" s="14">
        <v>0.46500000000000002</v>
      </c>
      <c r="Y128" s="11" t="s">
        <v>98</v>
      </c>
      <c r="Z128" s="11" t="s">
        <v>98</v>
      </c>
      <c r="AA128" s="11" t="s">
        <v>98</v>
      </c>
      <c r="AB128" s="11" t="s">
        <v>98</v>
      </c>
      <c r="AC128" s="11" t="s">
        <v>98</v>
      </c>
      <c r="AD128" s="11" t="s">
        <v>98</v>
      </c>
      <c r="AE128" s="11" t="s">
        <v>98</v>
      </c>
      <c r="AF128" s="11" t="s">
        <v>98</v>
      </c>
      <c r="AG128" s="11" t="s">
        <v>98</v>
      </c>
      <c r="AH128" s="11" t="s">
        <v>98</v>
      </c>
      <c r="AI128" s="1">
        <v>14.2</v>
      </c>
      <c r="AJ128" s="1" t="s">
        <v>98</v>
      </c>
      <c r="AK128" s="1">
        <v>35.700000000000003</v>
      </c>
      <c r="AL128" s="11" t="s">
        <v>98</v>
      </c>
      <c r="AM128" s="1">
        <v>913</v>
      </c>
      <c r="AN128" s="4">
        <v>128</v>
      </c>
      <c r="AO128" s="4">
        <v>101</v>
      </c>
      <c r="AP128" s="3">
        <v>6.33</v>
      </c>
      <c r="AQ128" s="4">
        <v>257</v>
      </c>
      <c r="AR128" s="2">
        <v>72.5</v>
      </c>
      <c r="AS128" s="2">
        <v>64.2</v>
      </c>
      <c r="AT128" s="3">
        <v>3.36</v>
      </c>
      <c r="AU128" s="11" t="s">
        <v>98</v>
      </c>
      <c r="AV128" s="11" t="s">
        <v>98</v>
      </c>
      <c r="AW128" s="11" t="s">
        <v>98</v>
      </c>
      <c r="AX128" s="1">
        <v>659</v>
      </c>
      <c r="AY128" s="11" t="s">
        <v>98</v>
      </c>
      <c r="AZ128" s="4">
        <v>122</v>
      </c>
      <c r="BA128" s="11" t="s">
        <v>98</v>
      </c>
      <c r="BB128" s="11" t="s">
        <v>98</v>
      </c>
      <c r="BC128" s="11" t="s">
        <v>98</v>
      </c>
      <c r="BD128" s="11" t="s">
        <v>98</v>
      </c>
      <c r="BE128" s="11" t="s">
        <v>98</v>
      </c>
      <c r="BF128" s="11" t="s">
        <v>98</v>
      </c>
      <c r="BG128" s="11" t="s">
        <v>98</v>
      </c>
      <c r="BH128" s="11" t="s">
        <v>98</v>
      </c>
      <c r="BI128" s="11" t="s">
        <v>98</v>
      </c>
      <c r="BJ128" s="11" t="s">
        <v>98</v>
      </c>
      <c r="BK128" s="11" t="s">
        <v>98</v>
      </c>
      <c r="BL128" s="11" t="s">
        <v>98</v>
      </c>
      <c r="BM128" s="11" t="s">
        <v>98</v>
      </c>
      <c r="BN128" s="11" t="s">
        <v>98</v>
      </c>
      <c r="BO128" s="11" t="s">
        <v>98</v>
      </c>
      <c r="BP128" s="11" t="s">
        <v>98</v>
      </c>
      <c r="BQ128" s="11" t="s">
        <v>98</v>
      </c>
      <c r="BR128" s="11" t="s">
        <v>98</v>
      </c>
      <c r="BS128" s="11" t="s">
        <v>98</v>
      </c>
      <c r="BT128" s="11" t="s">
        <v>98</v>
      </c>
      <c r="BU128" s="11" t="s">
        <v>98</v>
      </c>
      <c r="BV128" s="11" t="s">
        <v>98</v>
      </c>
      <c r="BW128" s="11" t="s">
        <v>98</v>
      </c>
      <c r="BX128" s="11" t="s">
        <v>98</v>
      </c>
      <c r="BY128" s="11" t="s">
        <v>98</v>
      </c>
      <c r="BZ128" s="11" t="s">
        <v>98</v>
      </c>
      <c r="CA128" s="11" t="s">
        <v>98</v>
      </c>
      <c r="CB128" s="11" t="s">
        <v>98</v>
      </c>
      <c r="CC128" s="11" t="s">
        <v>98</v>
      </c>
      <c r="CD128" s="1" t="s">
        <v>98</v>
      </c>
      <c r="CE128" s="1" t="s">
        <v>98</v>
      </c>
      <c r="CF128" s="1" t="s">
        <v>98</v>
      </c>
      <c r="CG128" s="4">
        <f>Beams!$B$11/F128</f>
        <v>492.98245614035085</v>
      </c>
      <c r="CH128" s="4">
        <f>Beams!$B$9/AO128</f>
        <v>111.28712871287129</v>
      </c>
      <c r="CI128" s="4">
        <f>Beams!$C$9/AS128</f>
        <v>175.0778816199377</v>
      </c>
      <c r="CJ128" s="4">
        <f>Beams!$B$8/((N128-2*X128)*X128*2)</f>
        <v>1709.4797037307414</v>
      </c>
      <c r="CK128" s="4">
        <f>Beams!$C$8/((J128-2*X128)*X128*2)</f>
        <v>771.2840781988732</v>
      </c>
      <c r="CM128" s="4">
        <f xml:space="preserve"> Beams!$B$12 / ( 2 * X128 * (N128 - X128) * (J128 - X128) )</f>
        <v>99.410243204484587</v>
      </c>
      <c r="CO128" s="4">
        <f t="shared" si="2"/>
        <v>3066.5929360223354</v>
      </c>
      <c r="CP128" s="4">
        <f t="shared" si="3"/>
        <v>1556.1706367584868</v>
      </c>
      <c r="CQ128" s="3">
        <f>MIN(Beams!$B$21:$B$22)/MAX(CM128:CP128)-1</f>
        <v>5.5218959337791711</v>
      </c>
    </row>
    <row r="129" spans="1:95" x14ac:dyDescent="0.55000000000000004">
      <c r="A129" s="1" t="s">
        <v>1014</v>
      </c>
      <c r="B129" s="1" t="s">
        <v>1311</v>
      </c>
      <c r="C129" s="1" t="s">
        <v>1312</v>
      </c>
      <c r="D129" s="1" t="s">
        <v>98</v>
      </c>
      <c r="E129" s="1">
        <v>63.21</v>
      </c>
      <c r="F129" s="2">
        <v>17.3</v>
      </c>
      <c r="G129" s="11" t="s">
        <v>98</v>
      </c>
      <c r="H129" s="11" t="s">
        <v>98</v>
      </c>
      <c r="I129" s="2">
        <v>18</v>
      </c>
      <c r="J129" s="2">
        <v>17</v>
      </c>
      <c r="K129" s="11" t="s">
        <v>98</v>
      </c>
      <c r="L129" s="11" t="s">
        <v>98</v>
      </c>
      <c r="M129" s="11" t="s">
        <v>98</v>
      </c>
      <c r="N129" s="3">
        <v>8</v>
      </c>
      <c r="O129" s="2" t="s">
        <v>1124</v>
      </c>
      <c r="P129" s="11" t="s">
        <v>98</v>
      </c>
      <c r="Q129" s="11" t="s">
        <v>98</v>
      </c>
      <c r="R129" s="11" t="s">
        <v>98</v>
      </c>
      <c r="S129" s="11" t="s">
        <v>98</v>
      </c>
      <c r="T129" s="11" t="s">
        <v>98</v>
      </c>
      <c r="U129" s="11" t="s">
        <v>98</v>
      </c>
      <c r="V129" s="11" t="s">
        <v>98</v>
      </c>
      <c r="W129" s="14">
        <v>0.375</v>
      </c>
      <c r="X129" s="14">
        <v>0.34899999999999998</v>
      </c>
      <c r="Y129" s="11" t="s">
        <v>98</v>
      </c>
      <c r="Z129" s="11" t="s">
        <v>98</v>
      </c>
      <c r="AA129" s="11" t="s">
        <v>98</v>
      </c>
      <c r="AB129" s="11" t="s">
        <v>98</v>
      </c>
      <c r="AC129" s="11" t="s">
        <v>98</v>
      </c>
      <c r="AD129" s="11" t="s">
        <v>98</v>
      </c>
      <c r="AE129" s="11" t="s">
        <v>98</v>
      </c>
      <c r="AF129" s="11" t="s">
        <v>98</v>
      </c>
      <c r="AG129" s="11" t="s">
        <v>98</v>
      </c>
      <c r="AH129" s="11" t="s">
        <v>98</v>
      </c>
      <c r="AI129" s="1">
        <v>19.899999999999999</v>
      </c>
      <c r="AJ129" s="1" t="s">
        <v>98</v>
      </c>
      <c r="AK129" s="1">
        <v>48.6</v>
      </c>
      <c r="AL129" s="11" t="s">
        <v>98</v>
      </c>
      <c r="AM129" s="1">
        <v>711</v>
      </c>
      <c r="AN129" s="2">
        <v>98.7</v>
      </c>
      <c r="AO129" s="2">
        <v>79</v>
      </c>
      <c r="AP129" s="3">
        <v>6.4</v>
      </c>
      <c r="AQ129" s="4">
        <v>202</v>
      </c>
      <c r="AR129" s="2">
        <v>56.1</v>
      </c>
      <c r="AS129" s="2">
        <v>50.5</v>
      </c>
      <c r="AT129" s="3">
        <v>3.41</v>
      </c>
      <c r="AU129" s="11" t="s">
        <v>98</v>
      </c>
      <c r="AV129" s="11" t="s">
        <v>98</v>
      </c>
      <c r="AW129" s="11" t="s">
        <v>98</v>
      </c>
      <c r="AX129" s="1">
        <v>510</v>
      </c>
      <c r="AY129" s="11" t="s">
        <v>98</v>
      </c>
      <c r="AZ129" s="2">
        <v>94.1</v>
      </c>
      <c r="BA129" s="11" t="s">
        <v>98</v>
      </c>
      <c r="BB129" s="11" t="s">
        <v>98</v>
      </c>
      <c r="BC129" s="11" t="s">
        <v>98</v>
      </c>
      <c r="BD129" s="11" t="s">
        <v>98</v>
      </c>
      <c r="BE129" s="11" t="s">
        <v>98</v>
      </c>
      <c r="BF129" s="11" t="s">
        <v>98</v>
      </c>
      <c r="BG129" s="11" t="s">
        <v>98</v>
      </c>
      <c r="BH129" s="11" t="s">
        <v>98</v>
      </c>
      <c r="BI129" s="11" t="s">
        <v>98</v>
      </c>
      <c r="BJ129" s="11" t="s">
        <v>98</v>
      </c>
      <c r="BK129" s="11" t="s">
        <v>98</v>
      </c>
      <c r="BL129" s="11" t="s">
        <v>98</v>
      </c>
      <c r="BM129" s="11" t="s">
        <v>98</v>
      </c>
      <c r="BN129" s="11" t="s">
        <v>98</v>
      </c>
      <c r="BO129" s="11" t="s">
        <v>98</v>
      </c>
      <c r="BP129" s="11" t="s">
        <v>98</v>
      </c>
      <c r="BQ129" s="11" t="s">
        <v>98</v>
      </c>
      <c r="BR129" s="11" t="s">
        <v>98</v>
      </c>
      <c r="BS129" s="11" t="s">
        <v>98</v>
      </c>
      <c r="BT129" s="11" t="s">
        <v>98</v>
      </c>
      <c r="BU129" s="11" t="s">
        <v>98</v>
      </c>
      <c r="BV129" s="11" t="s">
        <v>98</v>
      </c>
      <c r="BW129" s="11" t="s">
        <v>98</v>
      </c>
      <c r="BX129" s="11" t="s">
        <v>98</v>
      </c>
      <c r="BY129" s="11" t="s">
        <v>98</v>
      </c>
      <c r="BZ129" s="11" t="s">
        <v>98</v>
      </c>
      <c r="CA129" s="11" t="s">
        <v>98</v>
      </c>
      <c r="CB129" s="11" t="s">
        <v>98</v>
      </c>
      <c r="CC129" s="11" t="s">
        <v>98</v>
      </c>
      <c r="CD129" s="1" t="s">
        <v>98</v>
      </c>
      <c r="CE129" s="1" t="s">
        <v>98</v>
      </c>
      <c r="CF129" s="1" t="s">
        <v>98</v>
      </c>
      <c r="CG129" s="4">
        <f>Beams!$B$11/F129</f>
        <v>649.71098265895955</v>
      </c>
      <c r="CH129" s="4">
        <f>Beams!$B$9/AO129</f>
        <v>142.27848101265823</v>
      </c>
      <c r="CI129" s="4">
        <f>Beams!$C$9/AS129</f>
        <v>222.57425742574259</v>
      </c>
      <c r="CJ129" s="4">
        <f>Beams!$B$8/((N129-2*X129)*X129*2)</f>
        <v>2205.3070203319894</v>
      </c>
      <c r="CK129" s="4">
        <f>Beams!$C$8/((J129-2*X129)*X129*2)</f>
        <v>987.80222441811952</v>
      </c>
      <c r="CM129" s="4">
        <f xml:space="preserve"> Beams!$B$12 / ( 2 * X129 * (N129 - X129) * (J129 - X129) )</f>
        <v>126.40154019616384</v>
      </c>
      <c r="CO129" s="4">
        <f t="shared" si="2"/>
        <v>3958.2077704480703</v>
      </c>
      <c r="CP129" s="4">
        <f t="shared" si="3"/>
        <v>2001.1325033477829</v>
      </c>
      <c r="CQ129" s="3">
        <f>MIN(Beams!$B$21:$B$22)/MAX(CM129:CP129)-1</f>
        <v>4.0527918593156604</v>
      </c>
    </row>
    <row r="130" spans="1:95" x14ac:dyDescent="0.55000000000000004">
      <c r="A130" s="1" t="s">
        <v>1014</v>
      </c>
      <c r="B130" s="1" t="s">
        <v>1313</v>
      </c>
      <c r="C130" s="1" t="s">
        <v>1314</v>
      </c>
      <c r="D130" s="1" t="s">
        <v>98</v>
      </c>
      <c r="E130" s="1">
        <v>53.11</v>
      </c>
      <c r="F130" s="2">
        <v>14.6</v>
      </c>
      <c r="G130" s="11" t="s">
        <v>98</v>
      </c>
      <c r="H130" s="11" t="s">
        <v>98</v>
      </c>
      <c r="I130" s="2">
        <v>18</v>
      </c>
      <c r="J130" s="2">
        <v>17.100000000000001</v>
      </c>
      <c r="K130" s="11" t="s">
        <v>98</v>
      </c>
      <c r="L130" s="11" t="s">
        <v>98</v>
      </c>
      <c r="M130" s="11" t="s">
        <v>98</v>
      </c>
      <c r="N130" s="3">
        <v>8</v>
      </c>
      <c r="O130" s="2" t="s">
        <v>1127</v>
      </c>
      <c r="P130" s="11" t="s">
        <v>98</v>
      </c>
      <c r="Q130" s="11" t="s">
        <v>98</v>
      </c>
      <c r="R130" s="11" t="s">
        <v>98</v>
      </c>
      <c r="S130" s="11" t="s">
        <v>98</v>
      </c>
      <c r="T130" s="11" t="s">
        <v>98</v>
      </c>
      <c r="U130" s="11" t="s">
        <v>98</v>
      </c>
      <c r="V130" s="11" t="s">
        <v>98</v>
      </c>
      <c r="W130" s="15">
        <v>0.3125</v>
      </c>
      <c r="X130" s="14">
        <v>0.29099999999999998</v>
      </c>
      <c r="Y130" s="11" t="s">
        <v>98</v>
      </c>
      <c r="Z130" s="11" t="s">
        <v>98</v>
      </c>
      <c r="AA130" s="11" t="s">
        <v>98</v>
      </c>
      <c r="AB130" s="11" t="s">
        <v>98</v>
      </c>
      <c r="AC130" s="11" t="s">
        <v>98</v>
      </c>
      <c r="AD130" s="11" t="s">
        <v>98</v>
      </c>
      <c r="AE130" s="11" t="s">
        <v>98</v>
      </c>
      <c r="AF130" s="11" t="s">
        <v>98</v>
      </c>
      <c r="AG130" s="11" t="s">
        <v>98</v>
      </c>
      <c r="AH130" s="11" t="s">
        <v>98</v>
      </c>
      <c r="AI130" s="1">
        <v>24.5</v>
      </c>
      <c r="AJ130" s="1" t="s">
        <v>98</v>
      </c>
      <c r="AK130" s="1">
        <v>58.9</v>
      </c>
      <c r="AL130" s="11" t="s">
        <v>98</v>
      </c>
      <c r="AM130" s="1">
        <v>604</v>
      </c>
      <c r="AN130" s="2">
        <v>83.4</v>
      </c>
      <c r="AO130" s="2">
        <v>67.099999999999994</v>
      </c>
      <c r="AP130" s="3">
        <v>6.44</v>
      </c>
      <c r="AQ130" s="4">
        <v>172</v>
      </c>
      <c r="AR130" s="2">
        <v>47.5</v>
      </c>
      <c r="AS130" s="2">
        <v>43</v>
      </c>
      <c r="AT130" s="3">
        <v>3.44</v>
      </c>
      <c r="AU130" s="11" t="s">
        <v>98</v>
      </c>
      <c r="AV130" s="11" t="s">
        <v>98</v>
      </c>
      <c r="AW130" s="11" t="s">
        <v>98</v>
      </c>
      <c r="AX130" s="1">
        <v>432</v>
      </c>
      <c r="AY130" s="11" t="s">
        <v>98</v>
      </c>
      <c r="AZ130" s="2">
        <v>79.400000000000006</v>
      </c>
      <c r="BA130" s="11" t="s">
        <v>98</v>
      </c>
      <c r="BB130" s="11" t="s">
        <v>98</v>
      </c>
      <c r="BC130" s="11" t="s">
        <v>98</v>
      </c>
      <c r="BD130" s="11" t="s">
        <v>98</v>
      </c>
      <c r="BE130" s="11" t="s">
        <v>98</v>
      </c>
      <c r="BF130" s="11" t="s">
        <v>98</v>
      </c>
      <c r="BG130" s="11" t="s">
        <v>98</v>
      </c>
      <c r="BH130" s="11" t="s">
        <v>98</v>
      </c>
      <c r="BI130" s="11" t="s">
        <v>98</v>
      </c>
      <c r="BJ130" s="11" t="s">
        <v>98</v>
      </c>
      <c r="BK130" s="11" t="s">
        <v>98</v>
      </c>
      <c r="BL130" s="11" t="s">
        <v>98</v>
      </c>
      <c r="BM130" s="11" t="s">
        <v>98</v>
      </c>
      <c r="BN130" s="11" t="s">
        <v>98</v>
      </c>
      <c r="BO130" s="11" t="s">
        <v>98</v>
      </c>
      <c r="BP130" s="11" t="s">
        <v>98</v>
      </c>
      <c r="BQ130" s="11" t="s">
        <v>98</v>
      </c>
      <c r="BR130" s="11" t="s">
        <v>98</v>
      </c>
      <c r="BS130" s="11" t="s">
        <v>98</v>
      </c>
      <c r="BT130" s="11" t="s">
        <v>98</v>
      </c>
      <c r="BU130" s="11" t="s">
        <v>98</v>
      </c>
      <c r="BV130" s="11" t="s">
        <v>98</v>
      </c>
      <c r="BW130" s="11" t="s">
        <v>98</v>
      </c>
      <c r="BX130" s="11" t="s">
        <v>98</v>
      </c>
      <c r="BY130" s="11" t="s">
        <v>98</v>
      </c>
      <c r="BZ130" s="11" t="s">
        <v>98</v>
      </c>
      <c r="CA130" s="11" t="s">
        <v>98</v>
      </c>
      <c r="CB130" s="11" t="s">
        <v>98</v>
      </c>
      <c r="CC130" s="11" t="s">
        <v>98</v>
      </c>
      <c r="CD130" s="1" t="s">
        <v>98</v>
      </c>
      <c r="CE130" s="1" t="s">
        <v>98</v>
      </c>
      <c r="CF130" s="1" t="s">
        <v>98</v>
      </c>
      <c r="CG130" s="4">
        <f>Beams!$B$11/F130</f>
        <v>769.8630136986302</v>
      </c>
      <c r="CH130" s="4">
        <f>Beams!$B$9/AO130</f>
        <v>167.51117734724295</v>
      </c>
      <c r="CI130" s="4">
        <f>Beams!$C$9/AS130</f>
        <v>261.39534883720933</v>
      </c>
      <c r="CJ130" s="4">
        <f>Beams!$B$8/((N130-2*X130)*X130*2)</f>
        <v>2603.4934991415885</v>
      </c>
      <c r="CK130" s="4">
        <f>Beams!$C$8/((J130-2*X130)*X130*2)</f>
        <v>1169.192079951102</v>
      </c>
      <c r="CM130" s="4">
        <f xml:space="preserve"> Beams!$B$12 / ( 2 * X130 * (N130 - X130) * (J130 - X130) )</f>
        <v>149.04019280969504</v>
      </c>
      <c r="CO130" s="4">
        <f t="shared" si="2"/>
        <v>4673.138404454472</v>
      </c>
      <c r="CP130" s="4">
        <f t="shared" si="3"/>
        <v>2367.4285008064981</v>
      </c>
      <c r="CQ130" s="3">
        <f>MIN(Beams!$B$21:$B$22)/MAX(CM130:CP130)-1</f>
        <v>3.2797790839954244</v>
      </c>
    </row>
    <row r="131" spans="1:95" x14ac:dyDescent="0.55000000000000004">
      <c r="A131" s="1" t="s">
        <v>1014</v>
      </c>
      <c r="B131" s="1" t="s">
        <v>1315</v>
      </c>
      <c r="C131" s="1" t="s">
        <v>1316</v>
      </c>
      <c r="D131" s="1" t="s">
        <v>98</v>
      </c>
      <c r="E131" s="1">
        <v>42.84</v>
      </c>
      <c r="F131" s="2">
        <v>11.8</v>
      </c>
      <c r="G131" s="11" t="s">
        <v>98</v>
      </c>
      <c r="H131" s="11" t="s">
        <v>98</v>
      </c>
      <c r="I131" s="2">
        <v>18</v>
      </c>
      <c r="J131" s="2">
        <v>17.3</v>
      </c>
      <c r="K131" s="11" t="s">
        <v>98</v>
      </c>
      <c r="L131" s="11" t="s">
        <v>98</v>
      </c>
      <c r="M131" s="11" t="s">
        <v>98</v>
      </c>
      <c r="N131" s="3">
        <v>8</v>
      </c>
      <c r="O131" s="2" t="s">
        <v>1130</v>
      </c>
      <c r="P131" s="11" t="s">
        <v>98</v>
      </c>
      <c r="Q131" s="11" t="s">
        <v>98</v>
      </c>
      <c r="R131" s="11" t="s">
        <v>98</v>
      </c>
      <c r="S131" s="11" t="s">
        <v>98</v>
      </c>
      <c r="T131" s="11" t="s">
        <v>98</v>
      </c>
      <c r="U131" s="11" t="s">
        <v>98</v>
      </c>
      <c r="V131" s="11" t="s">
        <v>98</v>
      </c>
      <c r="W131" s="14">
        <v>0.25</v>
      </c>
      <c r="X131" s="14">
        <v>0.23300000000000001</v>
      </c>
      <c r="Y131" s="11" t="s">
        <v>98</v>
      </c>
      <c r="Z131" s="11" t="s">
        <v>98</v>
      </c>
      <c r="AA131" s="11" t="s">
        <v>98</v>
      </c>
      <c r="AB131" s="11" t="s">
        <v>98</v>
      </c>
      <c r="AC131" s="11" t="s">
        <v>98</v>
      </c>
      <c r="AD131" s="11" t="s">
        <v>98</v>
      </c>
      <c r="AE131" s="11" t="s">
        <v>98</v>
      </c>
      <c r="AF131" s="11" t="s">
        <v>98</v>
      </c>
      <c r="AG131" s="11" t="s">
        <v>98</v>
      </c>
      <c r="AH131" s="11" t="s">
        <v>98</v>
      </c>
      <c r="AI131" s="1">
        <v>31.3</v>
      </c>
      <c r="AJ131" s="1" t="s">
        <v>98</v>
      </c>
      <c r="AK131" s="1">
        <v>74.3</v>
      </c>
      <c r="AL131" s="11" t="s">
        <v>98</v>
      </c>
      <c r="AM131" s="1">
        <v>492</v>
      </c>
      <c r="AN131" s="2">
        <v>67.7</v>
      </c>
      <c r="AO131" s="2">
        <v>54.7</v>
      </c>
      <c r="AP131" s="3">
        <v>6.47</v>
      </c>
      <c r="AQ131" s="4">
        <v>141</v>
      </c>
      <c r="AR131" s="2">
        <v>38.6</v>
      </c>
      <c r="AS131" s="2">
        <v>35.200000000000003</v>
      </c>
      <c r="AT131" s="3">
        <v>3.46</v>
      </c>
      <c r="AU131" s="11" t="s">
        <v>98</v>
      </c>
      <c r="AV131" s="11" t="s">
        <v>98</v>
      </c>
      <c r="AW131" s="11" t="s">
        <v>98</v>
      </c>
      <c r="AX131" s="1">
        <v>351</v>
      </c>
      <c r="AY131" s="11" t="s">
        <v>98</v>
      </c>
      <c r="AZ131" s="2">
        <v>64.3</v>
      </c>
      <c r="BA131" s="11" t="s">
        <v>98</v>
      </c>
      <c r="BB131" s="11" t="s">
        <v>98</v>
      </c>
      <c r="BC131" s="11" t="s">
        <v>98</v>
      </c>
      <c r="BD131" s="11" t="s">
        <v>98</v>
      </c>
      <c r="BE131" s="11" t="s">
        <v>98</v>
      </c>
      <c r="BF131" s="11" t="s">
        <v>98</v>
      </c>
      <c r="BG131" s="11" t="s">
        <v>98</v>
      </c>
      <c r="BH131" s="11" t="s">
        <v>98</v>
      </c>
      <c r="BI131" s="11" t="s">
        <v>98</v>
      </c>
      <c r="BJ131" s="11" t="s">
        <v>98</v>
      </c>
      <c r="BK131" s="11" t="s">
        <v>98</v>
      </c>
      <c r="BL131" s="11" t="s">
        <v>98</v>
      </c>
      <c r="BM131" s="11" t="s">
        <v>98</v>
      </c>
      <c r="BN131" s="11" t="s">
        <v>98</v>
      </c>
      <c r="BO131" s="11" t="s">
        <v>98</v>
      </c>
      <c r="BP131" s="11" t="s">
        <v>98</v>
      </c>
      <c r="BQ131" s="11" t="s">
        <v>98</v>
      </c>
      <c r="BR131" s="11" t="s">
        <v>98</v>
      </c>
      <c r="BS131" s="11" t="s">
        <v>98</v>
      </c>
      <c r="BT131" s="11" t="s">
        <v>98</v>
      </c>
      <c r="BU131" s="11" t="s">
        <v>98</v>
      </c>
      <c r="BV131" s="11" t="s">
        <v>98</v>
      </c>
      <c r="BW131" s="11" t="s">
        <v>98</v>
      </c>
      <c r="BX131" s="11" t="s">
        <v>98</v>
      </c>
      <c r="BY131" s="11" t="s">
        <v>98</v>
      </c>
      <c r="BZ131" s="11" t="s">
        <v>98</v>
      </c>
      <c r="CA131" s="11" t="s">
        <v>98</v>
      </c>
      <c r="CB131" s="11" t="s">
        <v>98</v>
      </c>
      <c r="CC131" s="11" t="s">
        <v>98</v>
      </c>
      <c r="CD131" s="1" t="s">
        <v>98</v>
      </c>
      <c r="CE131" s="1" t="s">
        <v>98</v>
      </c>
      <c r="CF131" s="1" t="s">
        <v>98</v>
      </c>
      <c r="CG131" s="4">
        <f>Beams!$B$11/F131</f>
        <v>952.54237288135585</v>
      </c>
      <c r="CH131" s="4">
        <f>Beams!$B$9/AO131</f>
        <v>205.48446069469836</v>
      </c>
      <c r="CI131" s="4">
        <f>Beams!$C$9/AS131</f>
        <v>319.31818181818181</v>
      </c>
      <c r="CJ131" s="4">
        <f>Beams!$B$8/((N131-2*X131)*X131*2)</f>
        <v>3201.5093806503505</v>
      </c>
      <c r="CK131" s="4">
        <f>Beams!$C$8/((J131-2*X131)*X131*2)</f>
        <v>1432.8247400391911</v>
      </c>
      <c r="CM131" s="4">
        <f xml:space="preserve"> Beams!$B$12 / ( 2 * X131 * (N131 - X131) * (J131 - X131) )</f>
        <v>181.95747472719373</v>
      </c>
      <c r="CO131" s="4">
        <f t="shared" si="2"/>
        <v>5747.2481071826078</v>
      </c>
      <c r="CP131" s="4">
        <f t="shared" si="3"/>
        <v>2905.3113549743016</v>
      </c>
      <c r="CQ131" s="3">
        <f>MIN(Beams!$B$21:$B$22)/MAX(CM131:CP131)-1</f>
        <v>2.479926327698478</v>
      </c>
    </row>
    <row r="132" spans="1:95" x14ac:dyDescent="0.55000000000000004">
      <c r="A132" s="1" t="s">
        <v>1014</v>
      </c>
      <c r="B132" s="1" t="s">
        <v>1317</v>
      </c>
      <c r="C132" s="1" t="s">
        <v>1318</v>
      </c>
      <c r="D132" s="1" t="s">
        <v>98</v>
      </c>
      <c r="E132" s="1">
        <v>109.91</v>
      </c>
      <c r="F132" s="2">
        <v>30.3</v>
      </c>
      <c r="G132" s="11" t="s">
        <v>98</v>
      </c>
      <c r="H132" s="11" t="s">
        <v>98</v>
      </c>
      <c r="I132" s="2">
        <v>18</v>
      </c>
      <c r="J132" s="2">
        <v>15.9</v>
      </c>
      <c r="K132" s="11" t="s">
        <v>98</v>
      </c>
      <c r="L132" s="11" t="s">
        <v>98</v>
      </c>
      <c r="M132" s="11" t="s">
        <v>98</v>
      </c>
      <c r="N132" s="3">
        <v>6</v>
      </c>
      <c r="O132" s="2" t="s">
        <v>1319</v>
      </c>
      <c r="P132" s="11" t="s">
        <v>98</v>
      </c>
      <c r="Q132" s="11" t="s">
        <v>98</v>
      </c>
      <c r="R132" s="11" t="s">
        <v>98</v>
      </c>
      <c r="S132" s="11" t="s">
        <v>98</v>
      </c>
      <c r="T132" s="11" t="s">
        <v>98</v>
      </c>
      <c r="U132" s="11" t="s">
        <v>98</v>
      </c>
      <c r="V132" s="11" t="s">
        <v>98</v>
      </c>
      <c r="W132" s="14">
        <v>0.75</v>
      </c>
      <c r="X132" s="14">
        <v>0.69799999999999995</v>
      </c>
      <c r="Y132" s="11" t="s">
        <v>98</v>
      </c>
      <c r="Z132" s="11" t="s">
        <v>98</v>
      </c>
      <c r="AA132" s="11" t="s">
        <v>98</v>
      </c>
      <c r="AB132" s="11" t="s">
        <v>98</v>
      </c>
      <c r="AC132" s="11" t="s">
        <v>98</v>
      </c>
      <c r="AD132" s="11" t="s">
        <v>98</v>
      </c>
      <c r="AE132" s="11" t="s">
        <v>98</v>
      </c>
      <c r="AF132" s="11" t="s">
        <v>98</v>
      </c>
      <c r="AG132" s="11" t="s">
        <v>98</v>
      </c>
      <c r="AH132" s="11" t="s">
        <v>98</v>
      </c>
      <c r="AI132" s="3">
        <v>5.6</v>
      </c>
      <c r="AJ132" s="1" t="s">
        <v>98</v>
      </c>
      <c r="AK132" s="1">
        <v>22.8</v>
      </c>
      <c r="AL132" s="11" t="s">
        <v>98</v>
      </c>
      <c r="AM132" s="1">
        <v>1060</v>
      </c>
      <c r="AN132" s="4">
        <v>158</v>
      </c>
      <c r="AO132" s="4">
        <v>118</v>
      </c>
      <c r="AP132" s="3">
        <v>5.92</v>
      </c>
      <c r="AQ132" s="4">
        <v>179</v>
      </c>
      <c r="AR132" s="2">
        <v>70.400000000000006</v>
      </c>
      <c r="AS132" s="2">
        <v>59.6</v>
      </c>
      <c r="AT132" s="3">
        <v>2.4300000000000002</v>
      </c>
      <c r="AU132" s="11" t="s">
        <v>98</v>
      </c>
      <c r="AV132" s="11" t="s">
        <v>98</v>
      </c>
      <c r="AW132" s="11" t="s">
        <v>98</v>
      </c>
      <c r="AX132" s="1">
        <v>530</v>
      </c>
      <c r="AY132" s="11" t="s">
        <v>98</v>
      </c>
      <c r="AZ132" s="4">
        <v>127</v>
      </c>
      <c r="BA132" s="11" t="s">
        <v>98</v>
      </c>
      <c r="BB132" s="11" t="s">
        <v>98</v>
      </c>
      <c r="BC132" s="11" t="s">
        <v>98</v>
      </c>
      <c r="BD132" s="11" t="s">
        <v>98</v>
      </c>
      <c r="BE132" s="11" t="s">
        <v>98</v>
      </c>
      <c r="BF132" s="11" t="s">
        <v>98</v>
      </c>
      <c r="BG132" s="11" t="s">
        <v>98</v>
      </c>
      <c r="BH132" s="11" t="s">
        <v>98</v>
      </c>
      <c r="BI132" s="11" t="s">
        <v>98</v>
      </c>
      <c r="BJ132" s="11" t="s">
        <v>98</v>
      </c>
      <c r="BK132" s="11" t="s">
        <v>98</v>
      </c>
      <c r="BL132" s="11" t="s">
        <v>98</v>
      </c>
      <c r="BM132" s="11" t="s">
        <v>98</v>
      </c>
      <c r="BN132" s="11" t="s">
        <v>98</v>
      </c>
      <c r="BO132" s="11" t="s">
        <v>98</v>
      </c>
      <c r="BP132" s="11" t="s">
        <v>98</v>
      </c>
      <c r="BQ132" s="11" t="s">
        <v>98</v>
      </c>
      <c r="BR132" s="11" t="s">
        <v>98</v>
      </c>
      <c r="BS132" s="11" t="s">
        <v>98</v>
      </c>
      <c r="BT132" s="11" t="s">
        <v>98</v>
      </c>
      <c r="BU132" s="11" t="s">
        <v>98</v>
      </c>
      <c r="BV132" s="11" t="s">
        <v>98</v>
      </c>
      <c r="BW132" s="11" t="s">
        <v>98</v>
      </c>
      <c r="BX132" s="11" t="s">
        <v>98</v>
      </c>
      <c r="BY132" s="11" t="s">
        <v>98</v>
      </c>
      <c r="BZ132" s="11" t="s">
        <v>98</v>
      </c>
      <c r="CA132" s="11" t="s">
        <v>98</v>
      </c>
      <c r="CB132" s="11" t="s">
        <v>98</v>
      </c>
      <c r="CC132" s="11" t="s">
        <v>98</v>
      </c>
      <c r="CD132" s="1" t="s">
        <v>98</v>
      </c>
      <c r="CE132" s="1" t="s">
        <v>98</v>
      </c>
      <c r="CF132" s="1" t="s">
        <v>98</v>
      </c>
      <c r="CG132" s="4">
        <f>Beams!$B$11/F132</f>
        <v>370.95709570957092</v>
      </c>
      <c r="CH132" s="4">
        <f>Beams!$B$9/AO132</f>
        <v>95.254237288135599</v>
      </c>
      <c r="CI132" s="4">
        <f>Beams!$C$9/AS132</f>
        <v>188.59060402684563</v>
      </c>
      <c r="CJ132" s="4">
        <f>Beams!$B$8/((N132-2*X132)*X132*2)</f>
        <v>1748.821879068656</v>
      </c>
      <c r="CK132" s="4">
        <f>Beams!$C$8/((J132-2*X132)*X132*2)</f>
        <v>555.12795995808688</v>
      </c>
      <c r="CM132" s="4">
        <f xml:space="preserve"> Beams!$B$12 / ( 2 * X132 * (N132 - X132) * (J132 - X132) )</f>
        <v>99.894238677623576</v>
      </c>
      <c r="CO132" s="4">
        <f t="shared" si="2"/>
        <v>3103.8421428322881</v>
      </c>
      <c r="CP132" s="4">
        <f t="shared" si="3"/>
        <v>1176.0966411293477</v>
      </c>
      <c r="CQ132" s="3">
        <f>MIN(Beams!$B$21:$B$22)/MAX(CM132:CP132)-1</f>
        <v>5.4436266664482469</v>
      </c>
    </row>
    <row r="133" spans="1:95" x14ac:dyDescent="0.55000000000000004">
      <c r="A133" s="1" t="s">
        <v>1014</v>
      </c>
      <c r="B133" s="1" t="s">
        <v>1320</v>
      </c>
      <c r="C133" s="1" t="s">
        <v>1321</v>
      </c>
      <c r="D133" s="1" t="s">
        <v>98</v>
      </c>
      <c r="E133" s="1">
        <v>93.34</v>
      </c>
      <c r="F133" s="2">
        <v>25.7</v>
      </c>
      <c r="G133" s="1" t="s">
        <v>98</v>
      </c>
      <c r="H133" s="11" t="s">
        <v>98</v>
      </c>
      <c r="I133" s="2">
        <v>18</v>
      </c>
      <c r="J133" s="2">
        <v>16.3</v>
      </c>
      <c r="K133" s="1" t="s">
        <v>98</v>
      </c>
      <c r="L133" s="1" t="s">
        <v>98</v>
      </c>
      <c r="M133" s="11" t="s">
        <v>98</v>
      </c>
      <c r="N133" s="3">
        <v>6</v>
      </c>
      <c r="O133" s="3">
        <v>4.26</v>
      </c>
      <c r="P133" s="1" t="s">
        <v>98</v>
      </c>
      <c r="Q133" s="1" t="s">
        <v>98</v>
      </c>
      <c r="R133" s="11" t="s">
        <v>98</v>
      </c>
      <c r="S133" s="13" t="s">
        <v>98</v>
      </c>
      <c r="T133" s="1" t="s">
        <v>98</v>
      </c>
      <c r="U133" s="13" t="s">
        <v>98</v>
      </c>
      <c r="V133" s="1" t="s">
        <v>98</v>
      </c>
      <c r="W133" s="14">
        <v>0.625</v>
      </c>
      <c r="X133" s="14">
        <v>0.58099999999999996</v>
      </c>
      <c r="Y133" s="1" t="s">
        <v>98</v>
      </c>
      <c r="Z133" s="13" t="s">
        <v>98</v>
      </c>
      <c r="AA133" s="13" t="s">
        <v>98</v>
      </c>
      <c r="AB133" s="1" t="s">
        <v>98</v>
      </c>
      <c r="AC133" s="1" t="s">
        <v>98</v>
      </c>
      <c r="AD133" s="1" t="s">
        <v>98</v>
      </c>
      <c r="AE133" s="1" t="s">
        <v>98</v>
      </c>
      <c r="AF133" s="1" t="s">
        <v>98</v>
      </c>
      <c r="AG133" s="1" t="s">
        <v>98</v>
      </c>
      <c r="AH133" s="1" t="s">
        <v>98</v>
      </c>
      <c r="AI133" s="3">
        <v>7.33</v>
      </c>
      <c r="AJ133" s="1" t="s">
        <v>98</v>
      </c>
      <c r="AK133" s="2">
        <v>28</v>
      </c>
      <c r="AL133" s="1" t="s">
        <v>98</v>
      </c>
      <c r="AM133" s="1">
        <v>923</v>
      </c>
      <c r="AN133" s="1">
        <v>135</v>
      </c>
      <c r="AO133" s="1">
        <v>103</v>
      </c>
      <c r="AP133" s="3">
        <v>6</v>
      </c>
      <c r="AQ133" s="1">
        <v>158</v>
      </c>
      <c r="AR133" s="2">
        <v>61</v>
      </c>
      <c r="AS133" s="2">
        <v>52.7</v>
      </c>
      <c r="AT133" s="3">
        <v>2.48</v>
      </c>
      <c r="AU133" s="1" t="s">
        <v>98</v>
      </c>
      <c r="AV133" s="1" t="s">
        <v>98</v>
      </c>
      <c r="AW133" s="1" t="s">
        <v>98</v>
      </c>
      <c r="AX133" s="1">
        <v>462</v>
      </c>
      <c r="AY133" s="1" t="s">
        <v>98</v>
      </c>
      <c r="AZ133" s="1">
        <v>109</v>
      </c>
      <c r="BA133" s="1" t="s">
        <v>98</v>
      </c>
      <c r="BB133" s="1" t="s">
        <v>98</v>
      </c>
      <c r="BC133" s="1" t="s">
        <v>98</v>
      </c>
      <c r="BD133" s="1" t="s">
        <v>98</v>
      </c>
      <c r="BE133" s="1" t="s">
        <v>98</v>
      </c>
      <c r="BF133" s="1" t="s">
        <v>98</v>
      </c>
      <c r="BG133" s="1" t="s">
        <v>98</v>
      </c>
      <c r="BH133" s="1" t="s">
        <v>98</v>
      </c>
      <c r="BI133" s="1" t="s">
        <v>98</v>
      </c>
      <c r="BJ133" s="4" t="s">
        <v>98</v>
      </c>
      <c r="BK133" s="4" t="s">
        <v>98</v>
      </c>
      <c r="BL133" s="4" t="s">
        <v>98</v>
      </c>
      <c r="BM133" s="4" t="s">
        <v>98</v>
      </c>
      <c r="BN133" s="4" t="s">
        <v>98</v>
      </c>
      <c r="BO133" s="4" t="s">
        <v>98</v>
      </c>
      <c r="BP133" s="4" t="s">
        <v>98</v>
      </c>
      <c r="BQ133" s="4" t="s">
        <v>98</v>
      </c>
      <c r="BR133" s="4" t="s">
        <v>98</v>
      </c>
      <c r="BS133" s="4" t="s">
        <v>98</v>
      </c>
      <c r="BT133" s="4" t="s">
        <v>98</v>
      </c>
      <c r="BU133" s="4" t="s">
        <v>98</v>
      </c>
      <c r="BV133" s="4" t="s">
        <v>98</v>
      </c>
      <c r="BW133" s="35" t="s">
        <v>98</v>
      </c>
      <c r="BX133" s="35" t="s">
        <v>98</v>
      </c>
      <c r="BY133" s="35" t="s">
        <v>98</v>
      </c>
      <c r="BZ133" s="35" t="s">
        <v>98</v>
      </c>
      <c r="CA133" s="1" t="s">
        <v>98</v>
      </c>
      <c r="CB133" s="1" t="s">
        <v>98</v>
      </c>
      <c r="CC133" s="1" t="s">
        <v>98</v>
      </c>
      <c r="CD133" s="1" t="s">
        <v>98</v>
      </c>
      <c r="CE133" s="1" t="s">
        <v>98</v>
      </c>
      <c r="CF133" s="1" t="s">
        <v>98</v>
      </c>
      <c r="CG133" s="4">
        <f>Beams!$B$11/F133</f>
        <v>437.35408560311288</v>
      </c>
      <c r="CH133" s="4">
        <f>Beams!$B$9/AO133</f>
        <v>109.12621359223301</v>
      </c>
      <c r="CI133" s="4">
        <f>Beams!$C$9/AS133</f>
        <v>213.28273244781784</v>
      </c>
      <c r="CJ133" s="4">
        <f>Beams!$B$8/((N133-2*X133)*X133*2)</f>
        <v>1999.3752841638807</v>
      </c>
      <c r="CK133" s="4">
        <f>Beams!$C$8/((J133-2*X133)*X133*2)</f>
        <v>638.98649919308059</v>
      </c>
      <c r="CM133" s="4">
        <f xml:space="preserve"> Beams!$B$12 / ( 2 * X133 * (N133 - X133) * (J133 - X133) )</f>
        <v>113.55757723268327</v>
      </c>
      <c r="CO133" s="4">
        <f t="shared" ref="CO133:CO196" si="4" xml:space="preserve"> SQRT((CG133+CH133+CI133)^2+3*(CJ133^2+CM133^2))</f>
        <v>3550.8351714869386</v>
      </c>
      <c r="CP133" s="4">
        <f t="shared" ref="CP133:CP196" si="5" xml:space="preserve"> SQRT((CG133+CH133+CI133)^2+3*(CM133^2+CK133^2))</f>
        <v>1356.7745106485336</v>
      </c>
      <c r="CQ133" s="3">
        <f>MIN(Beams!$B$21:$B$22)/MAX(CM133:CP133)-1</f>
        <v>4.6324777225930349</v>
      </c>
    </row>
    <row r="134" spans="1:95" x14ac:dyDescent="0.55000000000000004">
      <c r="A134" s="1" t="s">
        <v>1014</v>
      </c>
      <c r="B134" s="1" t="s">
        <v>1322</v>
      </c>
      <c r="C134" s="1" t="s">
        <v>1323</v>
      </c>
      <c r="D134" s="1" t="s">
        <v>98</v>
      </c>
      <c r="E134" s="1">
        <v>76.069999999999993</v>
      </c>
      <c r="F134" s="2">
        <v>20.9</v>
      </c>
      <c r="G134" s="1" t="s">
        <v>98</v>
      </c>
      <c r="H134" s="11" t="s">
        <v>98</v>
      </c>
      <c r="I134" s="2">
        <v>18</v>
      </c>
      <c r="J134" s="2">
        <v>16.600000000000001</v>
      </c>
      <c r="K134" s="1" t="s">
        <v>98</v>
      </c>
      <c r="L134" s="1" t="s">
        <v>98</v>
      </c>
      <c r="M134" s="11" t="s">
        <v>98</v>
      </c>
      <c r="N134" s="3">
        <v>6</v>
      </c>
      <c r="O134" s="3">
        <v>4.6100000000000003</v>
      </c>
      <c r="P134" s="1" t="s">
        <v>98</v>
      </c>
      <c r="Q134" s="1" t="s">
        <v>98</v>
      </c>
      <c r="R134" s="11" t="s">
        <v>98</v>
      </c>
      <c r="S134" s="13" t="s">
        <v>98</v>
      </c>
      <c r="T134" s="1" t="s">
        <v>98</v>
      </c>
      <c r="U134" s="13" t="s">
        <v>98</v>
      </c>
      <c r="V134" s="1" t="s">
        <v>98</v>
      </c>
      <c r="W134" s="14">
        <v>0.5</v>
      </c>
      <c r="X134" s="14">
        <v>0.46500000000000002</v>
      </c>
      <c r="Y134" s="1" t="s">
        <v>98</v>
      </c>
      <c r="Z134" s="13" t="s">
        <v>98</v>
      </c>
      <c r="AA134" s="13" t="s">
        <v>98</v>
      </c>
      <c r="AB134" s="1" t="s">
        <v>98</v>
      </c>
      <c r="AC134" s="1" t="s">
        <v>98</v>
      </c>
      <c r="AD134" s="1" t="s">
        <v>98</v>
      </c>
      <c r="AE134" s="1" t="s">
        <v>98</v>
      </c>
      <c r="AF134" s="1" t="s">
        <v>98</v>
      </c>
      <c r="AG134" s="1" t="s">
        <v>98</v>
      </c>
      <c r="AH134" s="1" t="s">
        <v>98</v>
      </c>
      <c r="AI134" s="3">
        <v>9.9</v>
      </c>
      <c r="AJ134" s="1" t="s">
        <v>98</v>
      </c>
      <c r="AK134" s="2">
        <v>35.700000000000003</v>
      </c>
      <c r="AL134" s="1" t="s">
        <v>98</v>
      </c>
      <c r="AM134" s="1">
        <v>770</v>
      </c>
      <c r="AN134" s="1">
        <v>112</v>
      </c>
      <c r="AO134" s="2">
        <v>85.6</v>
      </c>
      <c r="AP134" s="3">
        <v>6.07</v>
      </c>
      <c r="AQ134" s="1">
        <v>134</v>
      </c>
      <c r="AR134" s="2">
        <v>50.7</v>
      </c>
      <c r="AS134" s="2">
        <v>44.6</v>
      </c>
      <c r="AT134" s="3">
        <v>2.5299999999999998</v>
      </c>
      <c r="AU134" s="1" t="s">
        <v>98</v>
      </c>
      <c r="AV134" s="1" t="s">
        <v>98</v>
      </c>
      <c r="AW134" s="1" t="s">
        <v>98</v>
      </c>
      <c r="AX134" s="1">
        <v>387</v>
      </c>
      <c r="AY134" s="1" t="s">
        <v>98</v>
      </c>
      <c r="AZ134" s="2">
        <v>89.9</v>
      </c>
      <c r="BA134" s="1" t="s">
        <v>98</v>
      </c>
      <c r="BB134" s="1" t="s">
        <v>98</v>
      </c>
      <c r="BC134" s="1" t="s">
        <v>98</v>
      </c>
      <c r="BD134" s="1" t="s">
        <v>98</v>
      </c>
      <c r="BE134" s="1" t="s">
        <v>98</v>
      </c>
      <c r="BF134" s="1" t="s">
        <v>98</v>
      </c>
      <c r="BG134" s="1" t="s">
        <v>98</v>
      </c>
      <c r="BH134" s="1" t="s">
        <v>98</v>
      </c>
      <c r="BI134" s="1" t="s">
        <v>98</v>
      </c>
      <c r="BJ134" s="4" t="s">
        <v>98</v>
      </c>
      <c r="BK134" s="4" t="s">
        <v>98</v>
      </c>
      <c r="BL134" s="4" t="s">
        <v>98</v>
      </c>
      <c r="BM134" s="4" t="s">
        <v>98</v>
      </c>
      <c r="BN134" s="4" t="s">
        <v>98</v>
      </c>
      <c r="BO134" s="4" t="s">
        <v>98</v>
      </c>
      <c r="BP134" s="4" t="s">
        <v>98</v>
      </c>
      <c r="BQ134" s="4" t="s">
        <v>98</v>
      </c>
      <c r="BR134" s="4" t="s">
        <v>98</v>
      </c>
      <c r="BS134" s="4" t="s">
        <v>98</v>
      </c>
      <c r="BT134" s="4" t="s">
        <v>98</v>
      </c>
      <c r="BU134" s="4" t="s">
        <v>98</v>
      </c>
      <c r="BV134" s="4" t="s">
        <v>98</v>
      </c>
      <c r="BW134" s="35" t="s">
        <v>98</v>
      </c>
      <c r="BX134" s="35" t="s">
        <v>98</v>
      </c>
      <c r="BY134" s="35" t="s">
        <v>98</v>
      </c>
      <c r="BZ134" s="35" t="s">
        <v>98</v>
      </c>
      <c r="CA134" s="1" t="s">
        <v>98</v>
      </c>
      <c r="CB134" s="1" t="s">
        <v>98</v>
      </c>
      <c r="CC134" s="1" t="s">
        <v>98</v>
      </c>
      <c r="CD134" s="1" t="s">
        <v>98</v>
      </c>
      <c r="CE134" s="1" t="s">
        <v>98</v>
      </c>
      <c r="CF134" s="1" t="s">
        <v>98</v>
      </c>
      <c r="CG134" s="4">
        <f>Beams!$B$11/F134</f>
        <v>537.79904306220101</v>
      </c>
      <c r="CH134" s="4">
        <f>Beams!$B$9/AO134</f>
        <v>131.30841121495328</v>
      </c>
      <c r="CI134" s="4">
        <f>Beams!$C$9/AS134</f>
        <v>252.01793721973092</v>
      </c>
      <c r="CJ134" s="4">
        <f>Beams!$B$8/((N134-2*X134)*X134*2)</f>
        <v>2383.8306716718625</v>
      </c>
      <c r="CK134" s="4">
        <f>Beams!$C$8/((J134-2*X134)*X134*2)</f>
        <v>771.2840781988732</v>
      </c>
      <c r="CM134" s="4">
        <f xml:space="preserve"> Beams!$B$12 / ( 2 * X134 * (N134 - X134) * (J134 - X134) )</f>
        <v>135.33083695497581</v>
      </c>
      <c r="CO134" s="4">
        <f t="shared" si="4"/>
        <v>4236.9046846446363</v>
      </c>
      <c r="CP134" s="4">
        <f t="shared" si="5"/>
        <v>1639.5281885354548</v>
      </c>
      <c r="CQ134" s="3">
        <f>MIN(Beams!$B$21:$B$22)/MAX(CM134:CP134)-1</f>
        <v>3.7204271723373612</v>
      </c>
    </row>
    <row r="135" spans="1:95" x14ac:dyDescent="0.55000000000000004">
      <c r="A135" s="1" t="s">
        <v>1014</v>
      </c>
      <c r="B135" s="1" t="s">
        <v>1324</v>
      </c>
      <c r="C135" s="1" t="s">
        <v>1325</v>
      </c>
      <c r="D135" s="1" t="s">
        <v>98</v>
      </c>
      <c r="E135" s="3">
        <v>58.1</v>
      </c>
      <c r="F135" s="2">
        <v>16</v>
      </c>
      <c r="G135" s="1" t="s">
        <v>98</v>
      </c>
      <c r="H135" s="11" t="s">
        <v>98</v>
      </c>
      <c r="I135" s="2">
        <v>18</v>
      </c>
      <c r="J135" s="2">
        <v>17</v>
      </c>
      <c r="K135" s="1" t="s">
        <v>98</v>
      </c>
      <c r="L135" s="1" t="s">
        <v>98</v>
      </c>
      <c r="M135" s="11" t="s">
        <v>98</v>
      </c>
      <c r="N135" s="3">
        <v>6</v>
      </c>
      <c r="O135" s="3">
        <v>4.95</v>
      </c>
      <c r="P135" s="1" t="s">
        <v>98</v>
      </c>
      <c r="Q135" s="1" t="s">
        <v>98</v>
      </c>
      <c r="R135" s="11" t="s">
        <v>98</v>
      </c>
      <c r="S135" s="13" t="s">
        <v>98</v>
      </c>
      <c r="T135" s="1" t="s">
        <v>98</v>
      </c>
      <c r="U135" s="13" t="s">
        <v>98</v>
      </c>
      <c r="V135" s="1" t="s">
        <v>98</v>
      </c>
      <c r="W135" s="14">
        <v>0.375</v>
      </c>
      <c r="X135" s="14">
        <v>0.34899999999999998</v>
      </c>
      <c r="Y135" s="1" t="s">
        <v>98</v>
      </c>
      <c r="Z135" s="13" t="s">
        <v>98</v>
      </c>
      <c r="AA135" s="13" t="s">
        <v>98</v>
      </c>
      <c r="AB135" s="1" t="s">
        <v>98</v>
      </c>
      <c r="AC135" s="1" t="s">
        <v>98</v>
      </c>
      <c r="AD135" s="1" t="s">
        <v>98</v>
      </c>
      <c r="AE135" s="1" t="s">
        <v>98</v>
      </c>
      <c r="AF135" s="1" t="s">
        <v>98</v>
      </c>
      <c r="AG135" s="1" t="s">
        <v>98</v>
      </c>
      <c r="AH135" s="1" t="s">
        <v>98</v>
      </c>
      <c r="AI135" s="2">
        <v>14.2</v>
      </c>
      <c r="AJ135" s="1" t="s">
        <v>98</v>
      </c>
      <c r="AK135" s="2">
        <v>48.6</v>
      </c>
      <c r="AL135" s="1" t="s">
        <v>98</v>
      </c>
      <c r="AM135" s="1">
        <v>602</v>
      </c>
      <c r="AN135" s="2">
        <v>86.4</v>
      </c>
      <c r="AO135" s="2">
        <v>66.900000000000006</v>
      </c>
      <c r="AP135" s="3">
        <v>6.15</v>
      </c>
      <c r="AQ135" s="1">
        <v>106</v>
      </c>
      <c r="AR135" s="2">
        <v>39.5</v>
      </c>
      <c r="AS135" s="2">
        <v>35.5</v>
      </c>
      <c r="AT135" s="3">
        <v>2.58</v>
      </c>
      <c r="AU135" s="1" t="s">
        <v>98</v>
      </c>
      <c r="AV135" s="1" t="s">
        <v>98</v>
      </c>
      <c r="AW135" s="1" t="s">
        <v>98</v>
      </c>
      <c r="AX135" s="1">
        <v>302</v>
      </c>
      <c r="AY135" s="1" t="s">
        <v>98</v>
      </c>
      <c r="AZ135" s="2">
        <v>69.5</v>
      </c>
      <c r="BA135" s="1" t="s">
        <v>98</v>
      </c>
      <c r="BB135" s="1" t="s">
        <v>98</v>
      </c>
      <c r="BC135" s="1" t="s">
        <v>98</v>
      </c>
      <c r="BD135" s="1" t="s">
        <v>98</v>
      </c>
      <c r="BE135" s="1" t="s">
        <v>98</v>
      </c>
      <c r="BF135" s="1" t="s">
        <v>98</v>
      </c>
      <c r="BG135" s="1" t="s">
        <v>98</v>
      </c>
      <c r="BH135" s="1" t="s">
        <v>98</v>
      </c>
      <c r="BI135" s="1" t="s">
        <v>98</v>
      </c>
      <c r="BJ135" s="4" t="s">
        <v>98</v>
      </c>
      <c r="BK135" s="4" t="s">
        <v>98</v>
      </c>
      <c r="BL135" s="4" t="s">
        <v>98</v>
      </c>
      <c r="BM135" s="4" t="s">
        <v>98</v>
      </c>
      <c r="BN135" s="4" t="s">
        <v>98</v>
      </c>
      <c r="BO135" s="4" t="s">
        <v>98</v>
      </c>
      <c r="BP135" s="4" t="s">
        <v>98</v>
      </c>
      <c r="BQ135" s="4" t="s">
        <v>98</v>
      </c>
      <c r="BR135" s="4" t="s">
        <v>98</v>
      </c>
      <c r="BS135" s="4" t="s">
        <v>98</v>
      </c>
      <c r="BT135" s="4" t="s">
        <v>98</v>
      </c>
      <c r="BU135" s="4" t="s">
        <v>98</v>
      </c>
      <c r="BV135" s="4" t="s">
        <v>98</v>
      </c>
      <c r="BW135" s="35" t="s">
        <v>98</v>
      </c>
      <c r="BX135" s="35" t="s">
        <v>98</v>
      </c>
      <c r="BY135" s="35" t="s">
        <v>98</v>
      </c>
      <c r="BZ135" s="35" t="s">
        <v>98</v>
      </c>
      <c r="CA135" s="1" t="s">
        <v>98</v>
      </c>
      <c r="CB135" s="1" t="s">
        <v>98</v>
      </c>
      <c r="CC135" s="1" t="s">
        <v>98</v>
      </c>
      <c r="CD135" s="1" t="s">
        <v>98</v>
      </c>
      <c r="CE135" s="1" t="s">
        <v>98</v>
      </c>
      <c r="CF135" s="1" t="s">
        <v>98</v>
      </c>
      <c r="CG135" s="4">
        <f>Beams!$B$11/F135</f>
        <v>702.5</v>
      </c>
      <c r="CH135" s="4">
        <f>Beams!$B$9/AO135</f>
        <v>168.01195814648727</v>
      </c>
      <c r="CI135" s="4">
        <f>Beams!$C$9/AS135</f>
        <v>316.61971830985914</v>
      </c>
      <c r="CJ135" s="4">
        <f>Beams!$B$8/((N135-2*X135)*X135*2)</f>
        <v>3037.1844327544673</v>
      </c>
      <c r="CK135" s="4">
        <f>Beams!$C$8/((J135-2*X135)*X135*2)</f>
        <v>987.80222441811952</v>
      </c>
      <c r="CM135" s="4">
        <f xml:space="preserve"> Beams!$B$12 / ( 2 * X135 * (N135 - X135) * (J135 - X135) )</f>
        <v>171.13753035583957</v>
      </c>
      <c r="CO135" s="4">
        <f t="shared" si="4"/>
        <v>5400.9826527987634</v>
      </c>
      <c r="CP135" s="4">
        <f t="shared" si="5"/>
        <v>2103.427080702133</v>
      </c>
      <c r="CQ135" s="3">
        <f>MIN(Beams!$B$21:$B$22)/MAX(CM135:CP135)-1</f>
        <v>2.7030298532131178</v>
      </c>
    </row>
    <row r="136" spans="1:95" x14ac:dyDescent="0.55000000000000004">
      <c r="A136" s="1" t="s">
        <v>1014</v>
      </c>
      <c r="B136" s="1" t="s">
        <v>1326</v>
      </c>
      <c r="C136" s="1" t="s">
        <v>1327</v>
      </c>
      <c r="D136" s="1" t="s">
        <v>98</v>
      </c>
      <c r="E136" s="1">
        <v>48.86</v>
      </c>
      <c r="F136" s="2">
        <v>13.4</v>
      </c>
      <c r="G136" s="1" t="s">
        <v>98</v>
      </c>
      <c r="H136" s="11" t="s">
        <v>98</v>
      </c>
      <c r="I136" s="2">
        <v>18</v>
      </c>
      <c r="J136" s="2">
        <v>17.100000000000001</v>
      </c>
      <c r="K136" s="1" t="s">
        <v>98</v>
      </c>
      <c r="L136" s="1" t="s">
        <v>98</v>
      </c>
      <c r="M136" s="11" t="s">
        <v>98</v>
      </c>
      <c r="N136" s="3">
        <v>6</v>
      </c>
      <c r="O136" s="3">
        <v>5.13</v>
      </c>
      <c r="P136" s="1" t="s">
        <v>98</v>
      </c>
      <c r="Q136" s="1" t="s">
        <v>98</v>
      </c>
      <c r="R136" s="11" t="s">
        <v>98</v>
      </c>
      <c r="S136" s="13" t="s">
        <v>98</v>
      </c>
      <c r="T136" s="1" t="s">
        <v>98</v>
      </c>
      <c r="U136" s="13" t="s">
        <v>98</v>
      </c>
      <c r="V136" s="1" t="s">
        <v>98</v>
      </c>
      <c r="W136" s="15">
        <v>0.3125</v>
      </c>
      <c r="X136" s="14">
        <v>0.29099999999999998</v>
      </c>
      <c r="Y136" s="1" t="s">
        <v>98</v>
      </c>
      <c r="Z136" s="13" t="s">
        <v>98</v>
      </c>
      <c r="AA136" s="13" t="s">
        <v>98</v>
      </c>
      <c r="AB136" s="1" t="s">
        <v>98</v>
      </c>
      <c r="AC136" s="1" t="s">
        <v>98</v>
      </c>
      <c r="AD136" s="1" t="s">
        <v>98</v>
      </c>
      <c r="AE136" s="1" t="s">
        <v>98</v>
      </c>
      <c r="AF136" s="1" t="s">
        <v>98</v>
      </c>
      <c r="AG136" s="1" t="s">
        <v>98</v>
      </c>
      <c r="AH136" s="1" t="s">
        <v>98</v>
      </c>
      <c r="AI136" s="2">
        <v>17.600000000000001</v>
      </c>
      <c r="AJ136" s="1" t="s">
        <v>98</v>
      </c>
      <c r="AK136" s="2">
        <v>58.9</v>
      </c>
      <c r="AL136" s="1" t="s">
        <v>98</v>
      </c>
      <c r="AM136" s="1">
        <v>513</v>
      </c>
      <c r="AN136" s="2">
        <v>73.099999999999994</v>
      </c>
      <c r="AO136" s="2">
        <v>57</v>
      </c>
      <c r="AP136" s="3">
        <v>6.18</v>
      </c>
      <c r="AQ136" s="2">
        <v>91.3</v>
      </c>
      <c r="AR136" s="2">
        <v>33.5</v>
      </c>
      <c r="AS136" s="2">
        <v>30.4</v>
      </c>
      <c r="AT136" s="3">
        <v>2.61</v>
      </c>
      <c r="AU136" s="1" t="s">
        <v>98</v>
      </c>
      <c r="AV136" s="1" t="s">
        <v>98</v>
      </c>
      <c r="AW136" s="1" t="s">
        <v>98</v>
      </c>
      <c r="AX136" s="1">
        <v>257</v>
      </c>
      <c r="AY136" s="1" t="s">
        <v>98</v>
      </c>
      <c r="AZ136" s="2">
        <v>58.7</v>
      </c>
      <c r="BA136" s="1" t="s">
        <v>98</v>
      </c>
      <c r="BB136" s="1" t="s">
        <v>98</v>
      </c>
      <c r="BC136" s="1" t="s">
        <v>98</v>
      </c>
      <c r="BD136" s="1" t="s">
        <v>98</v>
      </c>
      <c r="BE136" s="1" t="s">
        <v>98</v>
      </c>
      <c r="BF136" s="1" t="s">
        <v>98</v>
      </c>
      <c r="BG136" s="1" t="s">
        <v>98</v>
      </c>
      <c r="BH136" s="1" t="s">
        <v>98</v>
      </c>
      <c r="BI136" s="1" t="s">
        <v>98</v>
      </c>
      <c r="BJ136" s="4" t="s">
        <v>98</v>
      </c>
      <c r="BK136" s="4" t="s">
        <v>98</v>
      </c>
      <c r="BL136" s="4" t="s">
        <v>98</v>
      </c>
      <c r="BM136" s="4" t="s">
        <v>98</v>
      </c>
      <c r="BN136" s="4" t="s">
        <v>98</v>
      </c>
      <c r="BO136" s="4" t="s">
        <v>98</v>
      </c>
      <c r="BP136" s="4" t="s">
        <v>98</v>
      </c>
      <c r="BQ136" s="4" t="s">
        <v>98</v>
      </c>
      <c r="BR136" s="4" t="s">
        <v>98</v>
      </c>
      <c r="BS136" s="4" t="s">
        <v>98</v>
      </c>
      <c r="BT136" s="4" t="s">
        <v>98</v>
      </c>
      <c r="BU136" s="4" t="s">
        <v>98</v>
      </c>
      <c r="BV136" s="4" t="s">
        <v>98</v>
      </c>
      <c r="BW136" s="35" t="s">
        <v>98</v>
      </c>
      <c r="BX136" s="35" t="s">
        <v>98</v>
      </c>
      <c r="BY136" s="35" t="s">
        <v>98</v>
      </c>
      <c r="BZ136" s="35" t="s">
        <v>98</v>
      </c>
      <c r="CA136" s="1" t="s">
        <v>98</v>
      </c>
      <c r="CB136" s="1" t="s">
        <v>98</v>
      </c>
      <c r="CC136" s="1" t="s">
        <v>98</v>
      </c>
      <c r="CD136" s="1" t="s">
        <v>98</v>
      </c>
      <c r="CE136" s="1" t="s">
        <v>98</v>
      </c>
      <c r="CF136" s="1" t="s">
        <v>98</v>
      </c>
      <c r="CG136" s="4">
        <f>Beams!$B$11/F136</f>
        <v>838.80597014925365</v>
      </c>
      <c r="CH136" s="4">
        <f>Beams!$B$9/AO136</f>
        <v>197.19298245614036</v>
      </c>
      <c r="CI136" s="4">
        <f>Beams!$C$9/AS136</f>
        <v>369.73684210526318</v>
      </c>
      <c r="CJ136" s="4">
        <f>Beams!$B$8/((N136-2*X136)*X136*2)</f>
        <v>3564.5468395408457</v>
      </c>
      <c r="CK136" s="4">
        <f>Beams!$C$8/((J136-2*X136)*X136*2)</f>
        <v>1169.192079951102</v>
      </c>
      <c r="CM136" s="4">
        <f xml:space="preserve"> Beams!$B$12 / ( 2 * X136 * (N136 - X136) * (J136 - X136) )</f>
        <v>201.25255672971431</v>
      </c>
      <c r="CO136" s="4">
        <f t="shared" si="4"/>
        <v>6341.5757831270485</v>
      </c>
      <c r="CP136" s="4">
        <f t="shared" si="5"/>
        <v>2489.7050545722673</v>
      </c>
      <c r="CQ136" s="3">
        <f>MIN(Beams!$B$21:$B$22)/MAX(CM136:CP136)-1</f>
        <v>2.1537902697959947</v>
      </c>
    </row>
    <row r="137" spans="1:95" x14ac:dyDescent="0.55000000000000004">
      <c r="A137" s="1" t="s">
        <v>1014</v>
      </c>
      <c r="B137" s="1" t="s">
        <v>1328</v>
      </c>
      <c r="C137" s="1" t="s">
        <v>1329</v>
      </c>
      <c r="D137" s="1" t="s">
        <v>98</v>
      </c>
      <c r="E137" s="1">
        <v>39.43</v>
      </c>
      <c r="F137" s="2">
        <v>10.8</v>
      </c>
      <c r="G137" s="1" t="s">
        <v>98</v>
      </c>
      <c r="H137" s="11" t="s">
        <v>98</v>
      </c>
      <c r="I137" s="2">
        <v>18</v>
      </c>
      <c r="J137" s="2">
        <v>17.3</v>
      </c>
      <c r="K137" s="1" t="s">
        <v>98</v>
      </c>
      <c r="L137" s="1" t="s">
        <v>98</v>
      </c>
      <c r="M137" s="11" t="s">
        <v>98</v>
      </c>
      <c r="N137" s="3">
        <v>6</v>
      </c>
      <c r="O137" s="3">
        <v>5.3</v>
      </c>
      <c r="P137" s="1" t="s">
        <v>98</v>
      </c>
      <c r="Q137" s="1" t="s">
        <v>98</v>
      </c>
      <c r="R137" s="11" t="s">
        <v>98</v>
      </c>
      <c r="S137" s="13" t="s">
        <v>98</v>
      </c>
      <c r="T137" s="1" t="s">
        <v>98</v>
      </c>
      <c r="U137" s="13" t="s">
        <v>98</v>
      </c>
      <c r="V137" s="1" t="s">
        <v>98</v>
      </c>
      <c r="W137" s="14">
        <v>0.25</v>
      </c>
      <c r="X137" s="14">
        <v>0.23300000000000001</v>
      </c>
      <c r="Y137" s="1" t="s">
        <v>98</v>
      </c>
      <c r="Z137" s="13" t="s">
        <v>98</v>
      </c>
      <c r="AA137" s="13" t="s">
        <v>98</v>
      </c>
      <c r="AB137" s="1" t="s">
        <v>98</v>
      </c>
      <c r="AC137" s="1" t="s">
        <v>98</v>
      </c>
      <c r="AD137" s="1" t="s">
        <v>98</v>
      </c>
      <c r="AE137" s="1" t="s">
        <v>98</v>
      </c>
      <c r="AF137" s="1" t="s">
        <v>98</v>
      </c>
      <c r="AG137" s="1" t="s">
        <v>98</v>
      </c>
      <c r="AH137" s="1" t="s">
        <v>98</v>
      </c>
      <c r="AI137" s="2">
        <v>22.8</v>
      </c>
      <c r="AJ137" s="1" t="s">
        <v>98</v>
      </c>
      <c r="AK137" s="2">
        <v>74.3</v>
      </c>
      <c r="AL137" s="1" t="s">
        <v>98</v>
      </c>
      <c r="AM137" s="1">
        <v>419</v>
      </c>
      <c r="AN137" s="2">
        <v>59.4</v>
      </c>
      <c r="AO137" s="2">
        <v>46.5</v>
      </c>
      <c r="AP137" s="3">
        <v>6.22</v>
      </c>
      <c r="AQ137" s="2">
        <v>75.099999999999994</v>
      </c>
      <c r="AR137" s="2">
        <v>27.3</v>
      </c>
      <c r="AS137" s="2">
        <v>25</v>
      </c>
      <c r="AT137" s="3">
        <v>2.63</v>
      </c>
      <c r="AU137" s="1" t="s">
        <v>98</v>
      </c>
      <c r="AV137" s="1" t="s">
        <v>98</v>
      </c>
      <c r="AW137" s="1" t="s">
        <v>98</v>
      </c>
      <c r="AX137" s="1">
        <v>210</v>
      </c>
      <c r="AY137" s="1" t="s">
        <v>98</v>
      </c>
      <c r="AZ137" s="2">
        <v>47.7</v>
      </c>
      <c r="BA137" s="1" t="s">
        <v>98</v>
      </c>
      <c r="BB137" s="1" t="s">
        <v>98</v>
      </c>
      <c r="BC137" s="1" t="s">
        <v>98</v>
      </c>
      <c r="BD137" s="1" t="s">
        <v>98</v>
      </c>
      <c r="BE137" s="1" t="s">
        <v>98</v>
      </c>
      <c r="BF137" s="1" t="s">
        <v>98</v>
      </c>
      <c r="BG137" s="1" t="s">
        <v>98</v>
      </c>
      <c r="BH137" s="1" t="s">
        <v>98</v>
      </c>
      <c r="BI137" s="1" t="s">
        <v>98</v>
      </c>
      <c r="BJ137" s="4" t="s">
        <v>98</v>
      </c>
      <c r="BK137" s="4" t="s">
        <v>98</v>
      </c>
      <c r="BL137" s="4" t="s">
        <v>98</v>
      </c>
      <c r="BM137" s="4" t="s">
        <v>98</v>
      </c>
      <c r="BN137" s="4" t="s">
        <v>98</v>
      </c>
      <c r="BO137" s="4" t="s">
        <v>98</v>
      </c>
      <c r="BP137" s="4" t="s">
        <v>98</v>
      </c>
      <c r="BQ137" s="4" t="s">
        <v>98</v>
      </c>
      <c r="BR137" s="4" t="s">
        <v>98</v>
      </c>
      <c r="BS137" s="4" t="s">
        <v>98</v>
      </c>
      <c r="BT137" s="4" t="s">
        <v>98</v>
      </c>
      <c r="BU137" s="4" t="s">
        <v>98</v>
      </c>
      <c r="BV137" s="4" t="s">
        <v>98</v>
      </c>
      <c r="BW137" s="35" t="s">
        <v>98</v>
      </c>
      <c r="BX137" s="35" t="s">
        <v>98</v>
      </c>
      <c r="BY137" s="35" t="s">
        <v>98</v>
      </c>
      <c r="BZ137" s="35" t="s">
        <v>98</v>
      </c>
      <c r="CA137" s="1" t="s">
        <v>98</v>
      </c>
      <c r="CB137" s="1" t="s">
        <v>98</v>
      </c>
      <c r="CC137" s="1" t="s">
        <v>98</v>
      </c>
      <c r="CD137" s="1" t="s">
        <v>98</v>
      </c>
      <c r="CE137" s="1" t="s">
        <v>98</v>
      </c>
      <c r="CF137" s="1" t="s">
        <v>98</v>
      </c>
      <c r="CG137" s="4">
        <f>Beams!$B$11/F137</f>
        <v>1040.7407407407406</v>
      </c>
      <c r="CH137" s="4">
        <f>Beams!$B$9/AO137</f>
        <v>241.72043010752688</v>
      </c>
      <c r="CI137" s="4">
        <f>Beams!$C$9/AS137</f>
        <v>449.6</v>
      </c>
      <c r="CJ137" s="4">
        <f>Beams!$B$8/((N137-2*X137)*X137*2)</f>
        <v>4358.5420444199026</v>
      </c>
      <c r="CK137" s="4">
        <f>Beams!$C$8/((J137-2*X137)*X137*2)</f>
        <v>1432.8247400391911</v>
      </c>
      <c r="CM137" s="4">
        <f xml:space="preserve"> Beams!$B$12 / ( 2 * X137 * (N137 - X137) * (J137 - X137) )</f>
        <v>245.06046578916485</v>
      </c>
      <c r="CO137" s="4">
        <f t="shared" si="4"/>
        <v>7756.9882076851673</v>
      </c>
      <c r="CP137" s="4">
        <f t="shared" si="5"/>
        <v>3056.0039270661619</v>
      </c>
      <c r="CQ137" s="3">
        <f>MIN(Beams!$B$21:$B$22)/MAX(CM137:CP137)-1</f>
        <v>1.578320279020816</v>
      </c>
    </row>
    <row r="138" spans="1:95" x14ac:dyDescent="0.55000000000000004">
      <c r="A138" s="1" t="s">
        <v>1014</v>
      </c>
      <c r="B138" s="1" t="s">
        <v>1330</v>
      </c>
      <c r="C138" s="1" t="s">
        <v>1330</v>
      </c>
      <c r="D138" s="1" t="s">
        <v>98</v>
      </c>
      <c r="E138" s="3">
        <v>195.4</v>
      </c>
      <c r="F138" s="2">
        <v>53.8</v>
      </c>
      <c r="G138" s="1" t="s">
        <v>98</v>
      </c>
      <c r="H138" s="11" t="s">
        <v>98</v>
      </c>
      <c r="I138" s="2">
        <v>16</v>
      </c>
      <c r="J138" s="2">
        <v>13.2</v>
      </c>
      <c r="K138" s="1" t="s">
        <v>98</v>
      </c>
      <c r="L138" s="1" t="s">
        <v>98</v>
      </c>
      <c r="M138" s="11" t="s">
        <v>98</v>
      </c>
      <c r="N138" s="2">
        <v>16</v>
      </c>
      <c r="O138" s="3" t="s">
        <v>1331</v>
      </c>
      <c r="P138" s="1" t="s">
        <v>98</v>
      </c>
      <c r="Q138" s="1" t="s">
        <v>98</v>
      </c>
      <c r="R138" s="11" t="s">
        <v>98</v>
      </c>
      <c r="S138" s="13" t="s">
        <v>98</v>
      </c>
      <c r="T138" s="1" t="s">
        <v>98</v>
      </c>
      <c r="U138" s="13" t="s">
        <v>98</v>
      </c>
      <c r="V138" s="1" t="s">
        <v>98</v>
      </c>
      <c r="W138" s="3">
        <v>1</v>
      </c>
      <c r="X138" s="14">
        <v>0.93</v>
      </c>
      <c r="Y138" s="1" t="s">
        <v>98</v>
      </c>
      <c r="Z138" s="13" t="s">
        <v>98</v>
      </c>
      <c r="AA138" s="13" t="s">
        <v>98</v>
      </c>
      <c r="AB138" s="1" t="s">
        <v>98</v>
      </c>
      <c r="AC138" s="1" t="s">
        <v>98</v>
      </c>
      <c r="AD138" s="1" t="s">
        <v>98</v>
      </c>
      <c r="AE138" s="1" t="s">
        <v>98</v>
      </c>
      <c r="AF138" s="1" t="s">
        <v>98</v>
      </c>
      <c r="AG138" s="1" t="s">
        <v>98</v>
      </c>
      <c r="AH138" s="1" t="s">
        <v>98</v>
      </c>
      <c r="AI138" s="2">
        <v>14.2</v>
      </c>
      <c r="AJ138" s="1" t="s">
        <v>98</v>
      </c>
      <c r="AK138" s="2">
        <v>14.2</v>
      </c>
      <c r="AL138" s="1" t="s">
        <v>98</v>
      </c>
      <c r="AM138" s="1">
        <v>1990</v>
      </c>
      <c r="AN138" s="4">
        <v>300</v>
      </c>
      <c r="AO138" s="4">
        <v>249</v>
      </c>
      <c r="AP138" s="3">
        <v>6.09</v>
      </c>
      <c r="AQ138" s="4">
        <v>1990</v>
      </c>
      <c r="AR138" s="4">
        <v>300</v>
      </c>
      <c r="AS138" s="4">
        <v>249</v>
      </c>
      <c r="AT138" s="3">
        <v>6.09</v>
      </c>
      <c r="AU138" s="1" t="s">
        <v>98</v>
      </c>
      <c r="AV138" s="1" t="s">
        <v>98</v>
      </c>
      <c r="AW138" s="1" t="s">
        <v>98</v>
      </c>
      <c r="AX138" s="1">
        <v>3270</v>
      </c>
      <c r="AY138" s="1" t="s">
        <v>98</v>
      </c>
      <c r="AZ138" s="4">
        <v>419</v>
      </c>
      <c r="BA138" s="1" t="s">
        <v>98</v>
      </c>
      <c r="BB138" s="1" t="s">
        <v>98</v>
      </c>
      <c r="BC138" s="1" t="s">
        <v>98</v>
      </c>
      <c r="BD138" s="1" t="s">
        <v>98</v>
      </c>
      <c r="BE138" s="1" t="s">
        <v>98</v>
      </c>
      <c r="BF138" s="1" t="s">
        <v>98</v>
      </c>
      <c r="BG138" s="1" t="s">
        <v>98</v>
      </c>
      <c r="BH138" s="1" t="s">
        <v>98</v>
      </c>
      <c r="BI138" s="1" t="s">
        <v>98</v>
      </c>
      <c r="BJ138" s="4" t="s">
        <v>98</v>
      </c>
      <c r="BK138" s="4" t="s">
        <v>98</v>
      </c>
      <c r="BL138" s="4" t="s">
        <v>98</v>
      </c>
      <c r="BM138" s="4" t="s">
        <v>98</v>
      </c>
      <c r="BN138" s="4" t="s">
        <v>98</v>
      </c>
      <c r="BO138" s="4" t="s">
        <v>98</v>
      </c>
      <c r="BP138" s="4" t="s">
        <v>98</v>
      </c>
      <c r="BQ138" s="4" t="s">
        <v>98</v>
      </c>
      <c r="BR138" s="4" t="s">
        <v>98</v>
      </c>
      <c r="BS138" s="4" t="s">
        <v>98</v>
      </c>
      <c r="BT138" s="4" t="s">
        <v>98</v>
      </c>
      <c r="BU138" s="4" t="s">
        <v>98</v>
      </c>
      <c r="BV138" s="4" t="s">
        <v>98</v>
      </c>
      <c r="BW138" s="35" t="s">
        <v>98</v>
      </c>
      <c r="BX138" s="35" t="s">
        <v>98</v>
      </c>
      <c r="BY138" s="35" t="s">
        <v>98</v>
      </c>
      <c r="BZ138" s="35" t="s">
        <v>98</v>
      </c>
      <c r="CA138" s="1" t="s">
        <v>98</v>
      </c>
      <c r="CB138" s="1" t="s">
        <v>98</v>
      </c>
      <c r="CC138" s="1" t="s">
        <v>98</v>
      </c>
      <c r="CD138" s="1" t="s">
        <v>98</v>
      </c>
      <c r="CE138" s="1" t="s">
        <v>98</v>
      </c>
      <c r="CF138" s="1" t="s">
        <v>98</v>
      </c>
      <c r="CG138" s="4">
        <f>Beams!$B$11/F138</f>
        <v>208.92193308550188</v>
      </c>
      <c r="CH138" s="4">
        <f>Beams!$B$9/AO138</f>
        <v>45.140562248995984</v>
      </c>
      <c r="CI138" s="4">
        <f>Beams!$C$9/AS138</f>
        <v>45.140562248995984</v>
      </c>
      <c r="CJ138" s="4">
        <f>Beams!$B$8/((N138-2*X138)*X138*2)</f>
        <v>427.36992593268536</v>
      </c>
      <c r="CK138" s="4">
        <f>Beams!$C$8/((J138-2*X138)*X138*2)</f>
        <v>532.89336443458308</v>
      </c>
      <c r="CM138" s="4">
        <f xml:space="preserve"> Beams!$B$12 / ( 2 * X138 * (N138 - X138) * (J138 - X138) )</f>
        <v>32.681016179795414</v>
      </c>
      <c r="CO138" s="4">
        <f t="shared" si="4"/>
        <v>800.41350369547774</v>
      </c>
      <c r="CP138" s="4">
        <f t="shared" si="5"/>
        <v>971.93242033495926</v>
      </c>
      <c r="CQ138" s="3">
        <f>MIN(Beams!$B$21:$B$22)/MAX(CM138:CP138)-1</f>
        <v>19.577562371165019</v>
      </c>
    </row>
    <row r="139" spans="1:95" x14ac:dyDescent="0.55000000000000004">
      <c r="A139" s="1" t="s">
        <v>1014</v>
      </c>
      <c r="B139" s="1" t="s">
        <v>1332</v>
      </c>
      <c r="C139" s="1" t="s">
        <v>1333</v>
      </c>
      <c r="D139" s="1" t="s">
        <v>98</v>
      </c>
      <c r="E139" s="1">
        <v>173.43</v>
      </c>
      <c r="F139" s="2">
        <v>47.7</v>
      </c>
      <c r="G139" s="11" t="s">
        <v>98</v>
      </c>
      <c r="H139" s="11" t="s">
        <v>98</v>
      </c>
      <c r="I139" s="2">
        <v>16</v>
      </c>
      <c r="J139" s="2">
        <v>13.6</v>
      </c>
      <c r="K139" s="11" t="s">
        <v>98</v>
      </c>
      <c r="L139" s="11" t="s">
        <v>98</v>
      </c>
      <c r="M139" s="11" t="s">
        <v>98</v>
      </c>
      <c r="N139" s="2">
        <v>16</v>
      </c>
      <c r="O139" s="2">
        <v>13.6</v>
      </c>
      <c r="P139" s="11" t="s">
        <v>98</v>
      </c>
      <c r="Q139" s="11" t="s">
        <v>98</v>
      </c>
      <c r="R139" s="11" t="s">
        <v>98</v>
      </c>
      <c r="S139" s="11" t="s">
        <v>98</v>
      </c>
      <c r="T139" s="11" t="s">
        <v>98</v>
      </c>
      <c r="U139" s="11" t="s">
        <v>98</v>
      </c>
      <c r="V139" s="11" t="s">
        <v>98</v>
      </c>
      <c r="W139" s="14">
        <v>0.875</v>
      </c>
      <c r="X139" s="14">
        <v>0.81399999999999995</v>
      </c>
      <c r="Y139" s="11" t="s">
        <v>98</v>
      </c>
      <c r="Z139" s="11" t="s">
        <v>98</v>
      </c>
      <c r="AA139" s="11" t="s">
        <v>98</v>
      </c>
      <c r="AB139" s="11" t="s">
        <v>98</v>
      </c>
      <c r="AC139" s="11" t="s">
        <v>98</v>
      </c>
      <c r="AD139" s="11" t="s">
        <v>98</v>
      </c>
      <c r="AE139" s="11" t="s">
        <v>98</v>
      </c>
      <c r="AF139" s="11" t="s">
        <v>98</v>
      </c>
      <c r="AG139" s="11" t="s">
        <v>98</v>
      </c>
      <c r="AH139" s="11" t="s">
        <v>98</v>
      </c>
      <c r="AI139" s="1">
        <v>16.7</v>
      </c>
      <c r="AJ139" s="1" t="s">
        <v>98</v>
      </c>
      <c r="AK139" s="1">
        <v>16.7</v>
      </c>
      <c r="AL139" s="11" t="s">
        <v>98</v>
      </c>
      <c r="AM139" s="1">
        <v>1800</v>
      </c>
      <c r="AN139" s="4">
        <v>268</v>
      </c>
      <c r="AO139" s="4">
        <v>225</v>
      </c>
      <c r="AP139" s="3">
        <v>6.14</v>
      </c>
      <c r="AQ139" s="4">
        <v>1800</v>
      </c>
      <c r="AR139" s="4">
        <v>268</v>
      </c>
      <c r="AS139" s="4">
        <v>225</v>
      </c>
      <c r="AT139" s="3">
        <v>6.14</v>
      </c>
      <c r="AU139" s="11" t="s">
        <v>98</v>
      </c>
      <c r="AV139" s="11" t="s">
        <v>98</v>
      </c>
      <c r="AW139" s="11" t="s">
        <v>98</v>
      </c>
      <c r="AX139" s="1">
        <v>2920</v>
      </c>
      <c r="AY139" s="11" t="s">
        <v>98</v>
      </c>
      <c r="AZ139" s="4">
        <v>373</v>
      </c>
      <c r="BA139" s="11" t="s">
        <v>98</v>
      </c>
      <c r="BB139" s="11" t="s">
        <v>98</v>
      </c>
      <c r="BC139" s="11" t="s">
        <v>98</v>
      </c>
      <c r="BD139" s="11" t="s">
        <v>98</v>
      </c>
      <c r="BE139" s="11" t="s">
        <v>98</v>
      </c>
      <c r="BF139" s="11" t="s">
        <v>98</v>
      </c>
      <c r="BG139" s="11" t="s">
        <v>98</v>
      </c>
      <c r="BH139" s="11" t="s">
        <v>98</v>
      </c>
      <c r="BI139" s="11" t="s">
        <v>98</v>
      </c>
      <c r="BJ139" s="11" t="s">
        <v>98</v>
      </c>
      <c r="BK139" s="11" t="s">
        <v>98</v>
      </c>
      <c r="BL139" s="11" t="s">
        <v>98</v>
      </c>
      <c r="BM139" s="11" t="s">
        <v>98</v>
      </c>
      <c r="BN139" s="11" t="s">
        <v>98</v>
      </c>
      <c r="BO139" s="11" t="s">
        <v>98</v>
      </c>
      <c r="BP139" s="11" t="s">
        <v>98</v>
      </c>
      <c r="BQ139" s="11" t="s">
        <v>98</v>
      </c>
      <c r="BR139" s="11" t="s">
        <v>98</v>
      </c>
      <c r="BS139" s="11" t="s">
        <v>98</v>
      </c>
      <c r="BT139" s="11" t="s">
        <v>98</v>
      </c>
      <c r="BU139" s="11" t="s">
        <v>98</v>
      </c>
      <c r="BV139" s="11" t="s">
        <v>98</v>
      </c>
      <c r="BW139" s="11" t="s">
        <v>98</v>
      </c>
      <c r="BX139" s="11" t="s">
        <v>98</v>
      </c>
      <c r="BY139" s="11" t="s">
        <v>98</v>
      </c>
      <c r="BZ139" s="11" t="s">
        <v>98</v>
      </c>
      <c r="CA139" s="11" t="s">
        <v>98</v>
      </c>
      <c r="CB139" s="11" t="s">
        <v>98</v>
      </c>
      <c r="CC139" s="11" t="s">
        <v>98</v>
      </c>
      <c r="CD139" s="1" t="s">
        <v>98</v>
      </c>
      <c r="CE139" s="1" t="s">
        <v>98</v>
      </c>
      <c r="CF139" s="1" t="s">
        <v>98</v>
      </c>
      <c r="CG139" s="4">
        <f>Beams!$B$11/F139</f>
        <v>235.63941299790355</v>
      </c>
      <c r="CH139" s="4">
        <f>Beams!$B$9/AO139</f>
        <v>49.955555555555556</v>
      </c>
      <c r="CI139" s="4">
        <f>Beams!$C$9/AS139</f>
        <v>49.955555555555556</v>
      </c>
      <c r="CJ139" s="4">
        <f>Beams!$B$8/((N139-2*X139)*X139*2)</f>
        <v>480.39082272313556</v>
      </c>
      <c r="CK139" s="4">
        <f>Beams!$C$8/((J139-2*X139)*X139*2)</f>
        <v>576.69369396733259</v>
      </c>
      <c r="CM139" s="4">
        <f xml:space="preserve"> Beams!$B$12 / ( 2 * X139 * (N139 - X139) * (J139 - X139) )</f>
        <v>35.557712572953527</v>
      </c>
      <c r="CO139" s="4">
        <f t="shared" si="4"/>
        <v>899.28484623612439</v>
      </c>
      <c r="CP139" s="4">
        <f t="shared" si="5"/>
        <v>1055.5160145564628</v>
      </c>
      <c r="CQ139" s="3">
        <f>MIN(Beams!$B$21:$B$22)/MAX(CM139:CP139)-1</f>
        <v>17.948078214051709</v>
      </c>
    </row>
    <row r="140" spans="1:95" x14ac:dyDescent="0.55000000000000004">
      <c r="A140" s="1" t="s">
        <v>1014</v>
      </c>
      <c r="B140" s="1" t="s">
        <v>1334</v>
      </c>
      <c r="C140" s="1" t="s">
        <v>1335</v>
      </c>
      <c r="D140" s="1" t="s">
        <v>98</v>
      </c>
      <c r="E140" s="1">
        <v>150.75</v>
      </c>
      <c r="F140" s="2">
        <v>41.5</v>
      </c>
      <c r="G140" s="11" t="s">
        <v>98</v>
      </c>
      <c r="H140" s="11" t="s">
        <v>98</v>
      </c>
      <c r="I140" s="2">
        <v>16</v>
      </c>
      <c r="J140" s="2">
        <v>13.9</v>
      </c>
      <c r="K140" s="11" t="s">
        <v>98</v>
      </c>
      <c r="L140" s="11" t="s">
        <v>98</v>
      </c>
      <c r="M140" s="11" t="s">
        <v>98</v>
      </c>
      <c r="N140" s="2">
        <v>16</v>
      </c>
      <c r="O140" s="2">
        <v>13.9</v>
      </c>
      <c r="P140" s="11" t="s">
        <v>98</v>
      </c>
      <c r="Q140" s="11" t="s">
        <v>98</v>
      </c>
      <c r="R140" s="11" t="s">
        <v>98</v>
      </c>
      <c r="S140" s="11" t="s">
        <v>98</v>
      </c>
      <c r="T140" s="11" t="s">
        <v>98</v>
      </c>
      <c r="U140" s="11" t="s">
        <v>98</v>
      </c>
      <c r="V140" s="11" t="s">
        <v>98</v>
      </c>
      <c r="W140" s="14">
        <v>0.75</v>
      </c>
      <c r="X140" s="14">
        <v>0.69799999999999995</v>
      </c>
      <c r="Y140" s="11" t="s">
        <v>98</v>
      </c>
      <c r="Z140" s="11" t="s">
        <v>98</v>
      </c>
      <c r="AA140" s="11" t="s">
        <v>98</v>
      </c>
      <c r="AB140" s="11" t="s">
        <v>98</v>
      </c>
      <c r="AC140" s="11" t="s">
        <v>98</v>
      </c>
      <c r="AD140" s="11" t="s">
        <v>98</v>
      </c>
      <c r="AE140" s="11" t="s">
        <v>98</v>
      </c>
      <c r="AF140" s="11" t="s">
        <v>98</v>
      </c>
      <c r="AG140" s="11" t="s">
        <v>98</v>
      </c>
      <c r="AH140" s="11" t="s">
        <v>98</v>
      </c>
      <c r="AI140" s="1">
        <v>19.899999999999999</v>
      </c>
      <c r="AJ140" s="1" t="s">
        <v>98</v>
      </c>
      <c r="AK140" s="1">
        <v>19.899999999999999</v>
      </c>
      <c r="AL140" s="11" t="s">
        <v>98</v>
      </c>
      <c r="AM140" s="1">
        <v>1590</v>
      </c>
      <c r="AN140" s="4">
        <v>235</v>
      </c>
      <c r="AO140" s="4">
        <v>199</v>
      </c>
      <c r="AP140" s="3">
        <v>6.19</v>
      </c>
      <c r="AQ140" s="4">
        <v>1590</v>
      </c>
      <c r="AR140" s="4">
        <v>235</v>
      </c>
      <c r="AS140" s="4">
        <v>199</v>
      </c>
      <c r="AT140" s="3">
        <v>6.19</v>
      </c>
      <c r="AU140" s="11" t="s">
        <v>98</v>
      </c>
      <c r="AV140" s="11" t="s">
        <v>98</v>
      </c>
      <c r="AW140" s="11" t="s">
        <v>98</v>
      </c>
      <c r="AX140" s="1">
        <v>2560</v>
      </c>
      <c r="AY140" s="11" t="s">
        <v>98</v>
      </c>
      <c r="AZ140" s="4">
        <v>326</v>
      </c>
      <c r="BA140" s="11" t="s">
        <v>98</v>
      </c>
      <c r="BB140" s="11" t="s">
        <v>98</v>
      </c>
      <c r="BC140" s="11" t="s">
        <v>98</v>
      </c>
      <c r="BD140" s="11" t="s">
        <v>98</v>
      </c>
      <c r="BE140" s="11" t="s">
        <v>98</v>
      </c>
      <c r="BF140" s="11" t="s">
        <v>98</v>
      </c>
      <c r="BG140" s="11" t="s">
        <v>98</v>
      </c>
      <c r="BH140" s="11" t="s">
        <v>98</v>
      </c>
      <c r="BI140" s="11" t="s">
        <v>98</v>
      </c>
      <c r="BJ140" s="11" t="s">
        <v>98</v>
      </c>
      <c r="BK140" s="11" t="s">
        <v>98</v>
      </c>
      <c r="BL140" s="11" t="s">
        <v>98</v>
      </c>
      <c r="BM140" s="11" t="s">
        <v>98</v>
      </c>
      <c r="BN140" s="11" t="s">
        <v>98</v>
      </c>
      <c r="BO140" s="11" t="s">
        <v>98</v>
      </c>
      <c r="BP140" s="11" t="s">
        <v>98</v>
      </c>
      <c r="BQ140" s="11" t="s">
        <v>98</v>
      </c>
      <c r="BR140" s="11" t="s">
        <v>98</v>
      </c>
      <c r="BS140" s="11" t="s">
        <v>98</v>
      </c>
      <c r="BT140" s="11" t="s">
        <v>98</v>
      </c>
      <c r="BU140" s="11" t="s">
        <v>98</v>
      </c>
      <c r="BV140" s="11" t="s">
        <v>98</v>
      </c>
      <c r="BW140" s="11" t="s">
        <v>98</v>
      </c>
      <c r="BX140" s="11" t="s">
        <v>98</v>
      </c>
      <c r="BY140" s="11" t="s">
        <v>98</v>
      </c>
      <c r="BZ140" s="11" t="s">
        <v>98</v>
      </c>
      <c r="CA140" s="11" t="s">
        <v>98</v>
      </c>
      <c r="CB140" s="11" t="s">
        <v>98</v>
      </c>
      <c r="CC140" s="11" t="s">
        <v>98</v>
      </c>
      <c r="CD140" s="1" t="s">
        <v>98</v>
      </c>
      <c r="CE140" s="1" t="s">
        <v>98</v>
      </c>
      <c r="CF140" s="1" t="s">
        <v>98</v>
      </c>
      <c r="CG140" s="4">
        <f>Beams!$B$11/F140</f>
        <v>270.84337349397589</v>
      </c>
      <c r="CH140" s="4">
        <f>Beams!$B$9/AO140</f>
        <v>56.482412060301506</v>
      </c>
      <c r="CI140" s="4">
        <f>Beams!$C$9/AS140</f>
        <v>56.482412060301506</v>
      </c>
      <c r="CJ140" s="4">
        <f>Beams!$B$8/((N140-2*X140)*X140*2)</f>
        <v>551.32675508299735</v>
      </c>
      <c r="CK140" s="4">
        <f>Beams!$C$8/((J140-2*X140)*X140*2)</f>
        <v>643.92002009213775</v>
      </c>
      <c r="CM140" s="4">
        <f xml:space="preserve"> Beams!$B$12 / ( 2 * X140 * (N140 - X140) * (J140 - X140) )</f>
        <v>39.855931786970231</v>
      </c>
      <c r="CO140" s="4">
        <f t="shared" si="4"/>
        <v>1031.48329655066</v>
      </c>
      <c r="CP140" s="4">
        <f t="shared" si="5"/>
        <v>1181.5130956863541</v>
      </c>
      <c r="CQ140" s="3">
        <f>MIN(Beams!$B$21:$B$22)/MAX(CM140:CP140)-1</f>
        <v>15.927446740132641</v>
      </c>
    </row>
    <row r="141" spans="1:95" x14ac:dyDescent="0.55000000000000004">
      <c r="A141" s="1" t="s">
        <v>1014</v>
      </c>
      <c r="B141" s="1" t="s">
        <v>1336</v>
      </c>
      <c r="C141" s="1" t="s">
        <v>1337</v>
      </c>
      <c r="D141" s="1" t="s">
        <v>98</v>
      </c>
      <c r="E141" s="1">
        <v>127.37</v>
      </c>
      <c r="F141" s="2">
        <v>35</v>
      </c>
      <c r="G141" s="1" t="s">
        <v>98</v>
      </c>
      <c r="H141" s="11" t="s">
        <v>98</v>
      </c>
      <c r="I141" s="2">
        <v>16</v>
      </c>
      <c r="J141" s="2">
        <v>14.3</v>
      </c>
      <c r="K141" s="1" t="s">
        <v>98</v>
      </c>
      <c r="L141" s="1" t="s">
        <v>98</v>
      </c>
      <c r="M141" s="11" t="s">
        <v>98</v>
      </c>
      <c r="N141" s="2">
        <v>16</v>
      </c>
      <c r="O141" s="2">
        <v>14.3</v>
      </c>
      <c r="P141" s="1" t="s">
        <v>98</v>
      </c>
      <c r="Q141" s="1" t="s">
        <v>98</v>
      </c>
      <c r="R141" s="11" t="s">
        <v>98</v>
      </c>
      <c r="S141" s="13" t="s">
        <v>98</v>
      </c>
      <c r="T141" s="1" t="s">
        <v>98</v>
      </c>
      <c r="U141" s="13" t="s">
        <v>98</v>
      </c>
      <c r="V141" s="1" t="s">
        <v>98</v>
      </c>
      <c r="W141" s="14">
        <v>0.625</v>
      </c>
      <c r="X141" s="14">
        <v>0.58099999999999996</v>
      </c>
      <c r="Y141" s="1" t="s">
        <v>98</v>
      </c>
      <c r="Z141" s="13" t="s">
        <v>98</v>
      </c>
      <c r="AA141" s="13" t="s">
        <v>98</v>
      </c>
      <c r="AB141" s="1" t="s">
        <v>98</v>
      </c>
      <c r="AC141" s="1" t="s">
        <v>98</v>
      </c>
      <c r="AD141" s="1" t="s">
        <v>98</v>
      </c>
      <c r="AE141" s="1" t="s">
        <v>98</v>
      </c>
      <c r="AF141" s="1" t="s">
        <v>98</v>
      </c>
      <c r="AG141" s="1" t="s">
        <v>98</v>
      </c>
      <c r="AH141" s="1" t="s">
        <v>98</v>
      </c>
      <c r="AI141" s="2">
        <v>24.5</v>
      </c>
      <c r="AJ141" s="1" t="s">
        <v>98</v>
      </c>
      <c r="AK141" s="2">
        <v>24.5</v>
      </c>
      <c r="AL141" s="1" t="s">
        <v>98</v>
      </c>
      <c r="AM141" s="1">
        <v>1370</v>
      </c>
      <c r="AN141" s="1">
        <v>200</v>
      </c>
      <c r="AO141" s="1">
        <v>171</v>
      </c>
      <c r="AP141" s="3">
        <v>6.25</v>
      </c>
      <c r="AQ141" s="1">
        <v>1370</v>
      </c>
      <c r="AR141" s="1">
        <v>200</v>
      </c>
      <c r="AS141" s="1">
        <v>171</v>
      </c>
      <c r="AT141" s="3">
        <v>6.25</v>
      </c>
      <c r="AU141" s="1" t="s">
        <v>98</v>
      </c>
      <c r="AV141" s="1" t="s">
        <v>98</v>
      </c>
      <c r="AW141" s="1" t="s">
        <v>98</v>
      </c>
      <c r="AX141" s="1">
        <v>2170</v>
      </c>
      <c r="AY141" s="1" t="s">
        <v>98</v>
      </c>
      <c r="AZ141" s="1">
        <v>276</v>
      </c>
      <c r="BA141" s="1" t="s">
        <v>98</v>
      </c>
      <c r="BB141" s="1" t="s">
        <v>98</v>
      </c>
      <c r="BC141" s="1" t="s">
        <v>98</v>
      </c>
      <c r="BD141" s="1" t="s">
        <v>98</v>
      </c>
      <c r="BE141" s="1" t="s">
        <v>98</v>
      </c>
      <c r="BF141" s="1" t="s">
        <v>98</v>
      </c>
      <c r="BG141" s="1" t="s">
        <v>98</v>
      </c>
      <c r="BH141" s="1" t="s">
        <v>98</v>
      </c>
      <c r="BI141" s="1" t="s">
        <v>98</v>
      </c>
      <c r="BJ141" s="4" t="s">
        <v>98</v>
      </c>
      <c r="BK141" s="4" t="s">
        <v>98</v>
      </c>
      <c r="BL141" s="4" t="s">
        <v>98</v>
      </c>
      <c r="BM141" s="4" t="s">
        <v>98</v>
      </c>
      <c r="BN141" s="4" t="s">
        <v>98</v>
      </c>
      <c r="BO141" s="4" t="s">
        <v>98</v>
      </c>
      <c r="BP141" s="4" t="s">
        <v>98</v>
      </c>
      <c r="BQ141" s="4" t="s">
        <v>98</v>
      </c>
      <c r="BR141" s="4" t="s">
        <v>98</v>
      </c>
      <c r="BS141" s="4" t="s">
        <v>98</v>
      </c>
      <c r="BT141" s="4" t="s">
        <v>98</v>
      </c>
      <c r="BU141" s="4" t="s">
        <v>98</v>
      </c>
      <c r="BV141" s="4" t="s">
        <v>98</v>
      </c>
      <c r="BW141" s="35" t="s">
        <v>98</v>
      </c>
      <c r="BX141" s="35" t="s">
        <v>98</v>
      </c>
      <c r="BY141" s="1" t="s">
        <v>98</v>
      </c>
      <c r="BZ141" s="1" t="s">
        <v>98</v>
      </c>
      <c r="CA141" s="1" t="s">
        <v>98</v>
      </c>
      <c r="CB141" s="1" t="s">
        <v>98</v>
      </c>
      <c r="CC141" s="1" t="s">
        <v>98</v>
      </c>
      <c r="CD141" s="1" t="s">
        <v>98</v>
      </c>
      <c r="CE141" s="1" t="s">
        <v>98</v>
      </c>
      <c r="CF141" s="1" t="s">
        <v>98</v>
      </c>
      <c r="CG141" s="4">
        <f>Beams!$B$11/F141</f>
        <v>321.14285714285717</v>
      </c>
      <c r="CH141" s="4">
        <f>Beams!$B$9/AO141</f>
        <v>65.73099415204679</v>
      </c>
      <c r="CI141" s="4">
        <f>Beams!$C$9/AS141</f>
        <v>65.73099415204679</v>
      </c>
      <c r="CJ141" s="4">
        <f>Beams!$B$8/((N141-2*X141)*X141*2)</f>
        <v>651.9057571630176</v>
      </c>
      <c r="CK141" s="4">
        <f>Beams!$C$8/((J141-2*X141)*X141*2)</f>
        <v>736.25952388376118</v>
      </c>
      <c r="CM141" s="4">
        <f xml:space="preserve"> Beams!$B$12 / ( 2 * X141 * (N141 - X141) * (J141 - X141) )</f>
        <v>45.727927509162981</v>
      </c>
      <c r="CO141" s="4">
        <f t="shared" si="4"/>
        <v>1219.0437337732267</v>
      </c>
      <c r="CP141" s="4">
        <f t="shared" si="5"/>
        <v>1355.4919902801107</v>
      </c>
      <c r="CQ141" s="3">
        <f>MIN(Beams!$B$21:$B$22)/MAX(CM141:CP141)-1</f>
        <v>13.75479024842266</v>
      </c>
    </row>
    <row r="142" spans="1:95" x14ac:dyDescent="0.55000000000000004">
      <c r="A142" s="1" t="s">
        <v>1014</v>
      </c>
      <c r="B142" s="1" t="s">
        <v>1338</v>
      </c>
      <c r="C142" s="1" t="s">
        <v>1339</v>
      </c>
      <c r="D142" s="1" t="s">
        <v>98</v>
      </c>
      <c r="E142" s="3">
        <v>103.3</v>
      </c>
      <c r="F142" s="2">
        <v>28.3</v>
      </c>
      <c r="G142" s="1" t="s">
        <v>98</v>
      </c>
      <c r="H142" s="11" t="s">
        <v>98</v>
      </c>
      <c r="I142" s="2">
        <v>16</v>
      </c>
      <c r="J142" s="2">
        <v>14.6</v>
      </c>
      <c r="K142" s="1" t="s">
        <v>98</v>
      </c>
      <c r="L142" s="1" t="s">
        <v>98</v>
      </c>
      <c r="M142" s="11" t="s">
        <v>98</v>
      </c>
      <c r="N142" s="2">
        <v>16</v>
      </c>
      <c r="O142" s="2">
        <v>14.6</v>
      </c>
      <c r="P142" s="1" t="s">
        <v>98</v>
      </c>
      <c r="Q142" s="1" t="s">
        <v>98</v>
      </c>
      <c r="R142" s="11" t="s">
        <v>98</v>
      </c>
      <c r="S142" s="13" t="s">
        <v>98</v>
      </c>
      <c r="T142" s="1" t="s">
        <v>98</v>
      </c>
      <c r="U142" s="13" t="s">
        <v>98</v>
      </c>
      <c r="V142" s="1" t="s">
        <v>98</v>
      </c>
      <c r="W142" s="14">
        <v>0.5</v>
      </c>
      <c r="X142" s="14">
        <v>0.46500000000000002</v>
      </c>
      <c r="Y142" s="1" t="s">
        <v>98</v>
      </c>
      <c r="Z142" s="13" t="s">
        <v>98</v>
      </c>
      <c r="AA142" s="13" t="s">
        <v>98</v>
      </c>
      <c r="AB142" s="1" t="s">
        <v>98</v>
      </c>
      <c r="AC142" s="1" t="s">
        <v>98</v>
      </c>
      <c r="AD142" s="1" t="s">
        <v>98</v>
      </c>
      <c r="AE142" s="1" t="s">
        <v>98</v>
      </c>
      <c r="AF142" s="1" t="s">
        <v>98</v>
      </c>
      <c r="AG142" s="1" t="s">
        <v>98</v>
      </c>
      <c r="AH142" s="1" t="s">
        <v>98</v>
      </c>
      <c r="AI142" s="2">
        <v>31.4</v>
      </c>
      <c r="AJ142" s="1" t="s">
        <v>98</v>
      </c>
      <c r="AK142" s="2">
        <v>31.4</v>
      </c>
      <c r="AL142" s="1" t="s">
        <v>98</v>
      </c>
      <c r="AM142" s="1">
        <v>1130</v>
      </c>
      <c r="AN142" s="1">
        <v>164</v>
      </c>
      <c r="AO142" s="1">
        <v>141</v>
      </c>
      <c r="AP142" s="3">
        <v>6.31</v>
      </c>
      <c r="AQ142" s="1">
        <v>1130</v>
      </c>
      <c r="AR142" s="1">
        <v>164</v>
      </c>
      <c r="AS142" s="1">
        <v>141</v>
      </c>
      <c r="AT142" s="3">
        <v>6.31</v>
      </c>
      <c r="AU142" s="1" t="s">
        <v>98</v>
      </c>
      <c r="AV142" s="1" t="s">
        <v>98</v>
      </c>
      <c r="AW142" s="1" t="s">
        <v>98</v>
      </c>
      <c r="AX142" s="1">
        <v>1770</v>
      </c>
      <c r="AY142" s="1" t="s">
        <v>98</v>
      </c>
      <c r="AZ142" s="1">
        <v>224</v>
      </c>
      <c r="BA142" s="1" t="s">
        <v>98</v>
      </c>
      <c r="BB142" s="1" t="s">
        <v>98</v>
      </c>
      <c r="BC142" s="1" t="s">
        <v>98</v>
      </c>
      <c r="BD142" s="1" t="s">
        <v>98</v>
      </c>
      <c r="BE142" s="1" t="s">
        <v>98</v>
      </c>
      <c r="BF142" s="1" t="s">
        <v>98</v>
      </c>
      <c r="BG142" s="1" t="s">
        <v>98</v>
      </c>
      <c r="BH142" s="1" t="s">
        <v>98</v>
      </c>
      <c r="BI142" s="1" t="s">
        <v>98</v>
      </c>
      <c r="BJ142" s="4" t="s">
        <v>98</v>
      </c>
      <c r="BK142" s="4" t="s">
        <v>98</v>
      </c>
      <c r="BL142" s="4" t="s">
        <v>98</v>
      </c>
      <c r="BM142" s="4" t="s">
        <v>98</v>
      </c>
      <c r="BN142" s="4" t="s">
        <v>98</v>
      </c>
      <c r="BO142" s="4" t="s">
        <v>98</v>
      </c>
      <c r="BP142" s="4" t="s">
        <v>98</v>
      </c>
      <c r="BQ142" s="4" t="s">
        <v>98</v>
      </c>
      <c r="BR142" s="4" t="s">
        <v>98</v>
      </c>
      <c r="BS142" s="4" t="s">
        <v>98</v>
      </c>
      <c r="BT142" s="4" t="s">
        <v>98</v>
      </c>
      <c r="BU142" s="4" t="s">
        <v>98</v>
      </c>
      <c r="BV142" s="4" t="s">
        <v>98</v>
      </c>
      <c r="BW142" s="35" t="s">
        <v>98</v>
      </c>
      <c r="BX142" s="35" t="s">
        <v>98</v>
      </c>
      <c r="BY142" s="1" t="s">
        <v>98</v>
      </c>
      <c r="BZ142" s="1" t="s">
        <v>98</v>
      </c>
      <c r="CA142" s="1" t="s">
        <v>98</v>
      </c>
      <c r="CB142" s="1" t="s">
        <v>98</v>
      </c>
      <c r="CC142" s="1" t="s">
        <v>98</v>
      </c>
      <c r="CD142" s="1" t="s">
        <v>98</v>
      </c>
      <c r="CE142" s="1" t="s">
        <v>98</v>
      </c>
      <c r="CF142" s="1" t="s">
        <v>98</v>
      </c>
      <c r="CG142" s="4">
        <f>Beams!$B$11/F142</f>
        <v>397.17314487632507</v>
      </c>
      <c r="CH142" s="4">
        <f>Beams!$B$9/AO142</f>
        <v>79.716312056737593</v>
      </c>
      <c r="CI142" s="4">
        <f>Beams!$C$9/AS142</f>
        <v>79.716312056737593</v>
      </c>
      <c r="CJ142" s="4">
        <f>Beams!$B$8/((N142-2*X142)*X142*2)</f>
        <v>801.99213705217937</v>
      </c>
      <c r="CK142" s="4">
        <f>Beams!$C$8/((J142-2*X142)*X142*2)</f>
        <v>884.12739615042744</v>
      </c>
      <c r="CM142" s="4">
        <f xml:space="preserve"> Beams!$B$12 / ( 2 * X142 * (N142 - X142) * (J142 - X142) )</f>
        <v>55.039729680888051</v>
      </c>
      <c r="CO142" s="4">
        <f t="shared" si="4"/>
        <v>1499.4906672878387</v>
      </c>
      <c r="CP142" s="4">
        <f t="shared" si="5"/>
        <v>1632.1586489903386</v>
      </c>
      <c r="CQ142" s="3">
        <f>MIN(Beams!$B$21:$B$22)/MAX(CM142:CP142)-1</f>
        <v>11.253710760514672</v>
      </c>
    </row>
    <row r="143" spans="1:95" x14ac:dyDescent="0.55000000000000004">
      <c r="A143" s="1" t="s">
        <v>1014</v>
      </c>
      <c r="B143" s="1" t="s">
        <v>1340</v>
      </c>
      <c r="C143" s="1" t="s">
        <v>1341</v>
      </c>
      <c r="D143" s="1" t="s">
        <v>98</v>
      </c>
      <c r="E143" s="1">
        <v>78.52</v>
      </c>
      <c r="F143" s="2">
        <v>21.5</v>
      </c>
      <c r="G143" s="1" t="s">
        <v>98</v>
      </c>
      <c r="H143" s="11" t="s">
        <v>98</v>
      </c>
      <c r="I143" s="2">
        <v>16</v>
      </c>
      <c r="J143" s="2">
        <v>15</v>
      </c>
      <c r="K143" s="1" t="s">
        <v>98</v>
      </c>
      <c r="L143" s="1" t="s">
        <v>98</v>
      </c>
      <c r="M143" s="11" t="s">
        <v>98</v>
      </c>
      <c r="N143" s="2">
        <v>16</v>
      </c>
      <c r="O143" s="2">
        <v>15</v>
      </c>
      <c r="P143" s="1" t="s">
        <v>98</v>
      </c>
      <c r="Q143" s="1" t="s">
        <v>98</v>
      </c>
      <c r="R143" s="11" t="s">
        <v>98</v>
      </c>
      <c r="S143" s="13" t="s">
        <v>98</v>
      </c>
      <c r="T143" s="1" t="s">
        <v>98</v>
      </c>
      <c r="U143" s="13" t="s">
        <v>98</v>
      </c>
      <c r="V143" s="1" t="s">
        <v>98</v>
      </c>
      <c r="W143" s="14">
        <v>0.375</v>
      </c>
      <c r="X143" s="14">
        <v>0.34899999999999998</v>
      </c>
      <c r="Y143" s="1" t="s">
        <v>98</v>
      </c>
      <c r="Z143" s="13" t="s">
        <v>98</v>
      </c>
      <c r="AA143" s="13" t="s">
        <v>98</v>
      </c>
      <c r="AB143" s="1" t="s">
        <v>98</v>
      </c>
      <c r="AC143" s="1" t="s">
        <v>98</v>
      </c>
      <c r="AD143" s="1" t="s">
        <v>98</v>
      </c>
      <c r="AE143" s="1" t="s">
        <v>98</v>
      </c>
      <c r="AF143" s="1" t="s">
        <v>98</v>
      </c>
      <c r="AG143" s="1" t="s">
        <v>98</v>
      </c>
      <c r="AH143" s="1" t="s">
        <v>98</v>
      </c>
      <c r="AI143" s="2">
        <v>42.8</v>
      </c>
      <c r="AJ143" s="1" t="s">
        <v>98</v>
      </c>
      <c r="AK143" s="2">
        <v>42.8</v>
      </c>
      <c r="AL143" s="1" t="s">
        <v>98</v>
      </c>
      <c r="AM143" s="1">
        <v>873</v>
      </c>
      <c r="AN143" s="1">
        <v>126</v>
      </c>
      <c r="AO143" s="1">
        <v>109</v>
      </c>
      <c r="AP143" s="3">
        <v>6.37</v>
      </c>
      <c r="AQ143" s="1">
        <v>873</v>
      </c>
      <c r="AR143" s="1">
        <v>126</v>
      </c>
      <c r="AS143" s="1">
        <v>109</v>
      </c>
      <c r="AT143" s="3">
        <v>6.37</v>
      </c>
      <c r="AU143" s="1" t="s">
        <v>98</v>
      </c>
      <c r="AV143" s="1" t="s">
        <v>98</v>
      </c>
      <c r="AW143" s="1" t="s">
        <v>98</v>
      </c>
      <c r="AX143" s="1">
        <v>1350</v>
      </c>
      <c r="AY143" s="1" t="s">
        <v>98</v>
      </c>
      <c r="AZ143" s="1">
        <v>171</v>
      </c>
      <c r="BA143" s="1" t="s">
        <v>98</v>
      </c>
      <c r="BB143" s="1" t="s">
        <v>98</v>
      </c>
      <c r="BC143" s="1" t="s">
        <v>98</v>
      </c>
      <c r="BD143" s="1" t="s">
        <v>98</v>
      </c>
      <c r="BE143" s="1" t="s">
        <v>98</v>
      </c>
      <c r="BF143" s="1" t="s">
        <v>98</v>
      </c>
      <c r="BG143" s="1" t="s">
        <v>98</v>
      </c>
      <c r="BH143" s="1" t="s">
        <v>98</v>
      </c>
      <c r="BI143" s="1" t="s">
        <v>98</v>
      </c>
      <c r="BJ143" s="4" t="s">
        <v>98</v>
      </c>
      <c r="BK143" s="4" t="s">
        <v>98</v>
      </c>
      <c r="BL143" s="4" t="s">
        <v>98</v>
      </c>
      <c r="BM143" s="4" t="s">
        <v>98</v>
      </c>
      <c r="BN143" s="4" t="s">
        <v>98</v>
      </c>
      <c r="BO143" s="4" t="s">
        <v>98</v>
      </c>
      <c r="BP143" s="4" t="s">
        <v>98</v>
      </c>
      <c r="BQ143" s="4" t="s">
        <v>98</v>
      </c>
      <c r="BR143" s="4" t="s">
        <v>98</v>
      </c>
      <c r="BS143" s="4" t="s">
        <v>98</v>
      </c>
      <c r="BT143" s="4" t="s">
        <v>98</v>
      </c>
      <c r="BU143" s="4" t="s">
        <v>98</v>
      </c>
      <c r="BV143" s="4" t="s">
        <v>98</v>
      </c>
      <c r="BW143" s="35" t="s">
        <v>98</v>
      </c>
      <c r="BX143" s="35" t="s">
        <v>98</v>
      </c>
      <c r="BY143" s="1" t="s">
        <v>98</v>
      </c>
      <c r="BZ143" s="1" t="s">
        <v>98</v>
      </c>
      <c r="CA143" s="1" t="s">
        <v>98</v>
      </c>
      <c r="CB143" s="1" t="s">
        <v>98</v>
      </c>
      <c r="CC143" s="1" t="s">
        <v>98</v>
      </c>
      <c r="CD143" s="1" t="s">
        <v>98</v>
      </c>
      <c r="CE143" s="1" t="s">
        <v>98</v>
      </c>
      <c r="CF143" s="1" t="s">
        <v>98</v>
      </c>
      <c r="CG143" s="4">
        <f>Beams!$B$11/F143</f>
        <v>522.79069767441865</v>
      </c>
      <c r="CH143" s="4">
        <f>Beams!$B$9/AO143</f>
        <v>103.11926605504587</v>
      </c>
      <c r="CI143" s="4">
        <f>Beams!$C$9/AS143</f>
        <v>103.11926605504587</v>
      </c>
      <c r="CJ143" s="4">
        <f>Beams!$B$8/((N143-2*X143)*X143*2)</f>
        <v>1052.3560229031621</v>
      </c>
      <c r="CK143" s="4">
        <f>Beams!$C$8/((J143-2*X143)*X143*2)</f>
        <v>1125.9370621216742</v>
      </c>
      <c r="CM143" s="4">
        <f xml:space="preserve"> Beams!$B$12 / ( 2 * X143 * (N143 - X143) * (J143 - X143) )</f>
        <v>70.226581586607779</v>
      </c>
      <c r="CO143" s="4">
        <f t="shared" si="4"/>
        <v>1966.8854905626558</v>
      </c>
      <c r="CP143" s="4">
        <f t="shared" si="5"/>
        <v>2085.5411143733845</v>
      </c>
      <c r="CQ143" s="3">
        <f>MIN(Beams!$B$21:$B$22)/MAX(CM143:CP143)-1</f>
        <v>8.5898373147197056</v>
      </c>
    </row>
    <row r="144" spans="1:95" x14ac:dyDescent="0.55000000000000004">
      <c r="A144" s="1" t="s">
        <v>1014</v>
      </c>
      <c r="B144" s="1" t="s">
        <v>1342</v>
      </c>
      <c r="C144" s="1" t="s">
        <v>1343</v>
      </c>
      <c r="D144" s="1" t="s">
        <v>98</v>
      </c>
      <c r="E144" s="1">
        <v>65.87</v>
      </c>
      <c r="F144" s="2">
        <v>18.100000000000001</v>
      </c>
      <c r="G144" s="1" t="s">
        <v>98</v>
      </c>
      <c r="H144" s="11" t="s">
        <v>98</v>
      </c>
      <c r="I144" s="2">
        <v>16</v>
      </c>
      <c r="J144" s="2">
        <v>15.1</v>
      </c>
      <c r="K144" s="1" t="s">
        <v>98</v>
      </c>
      <c r="L144" s="1" t="s">
        <v>98</v>
      </c>
      <c r="M144" s="11" t="s">
        <v>98</v>
      </c>
      <c r="N144" s="2">
        <v>16</v>
      </c>
      <c r="O144" s="2">
        <v>15.1</v>
      </c>
      <c r="P144" s="1" t="s">
        <v>98</v>
      </c>
      <c r="Q144" s="1" t="s">
        <v>98</v>
      </c>
      <c r="R144" s="11" t="s">
        <v>98</v>
      </c>
      <c r="S144" s="13" t="s">
        <v>98</v>
      </c>
      <c r="T144" s="1" t="s">
        <v>98</v>
      </c>
      <c r="U144" s="13" t="s">
        <v>98</v>
      </c>
      <c r="V144" s="1" t="s">
        <v>98</v>
      </c>
      <c r="W144" s="15">
        <v>0.3125</v>
      </c>
      <c r="X144" s="14">
        <v>0.29099999999999998</v>
      </c>
      <c r="Y144" s="1" t="s">
        <v>98</v>
      </c>
      <c r="Z144" s="13" t="s">
        <v>98</v>
      </c>
      <c r="AA144" s="13" t="s">
        <v>98</v>
      </c>
      <c r="AB144" s="1" t="s">
        <v>98</v>
      </c>
      <c r="AC144" s="1" t="s">
        <v>98</v>
      </c>
      <c r="AD144" s="1" t="s">
        <v>98</v>
      </c>
      <c r="AE144" s="1" t="s">
        <v>98</v>
      </c>
      <c r="AF144" s="1" t="s">
        <v>98</v>
      </c>
      <c r="AG144" s="1" t="s">
        <v>98</v>
      </c>
      <c r="AH144" s="1" t="s">
        <v>98</v>
      </c>
      <c r="AI144" s="2">
        <v>52</v>
      </c>
      <c r="AJ144" s="1" t="s">
        <v>98</v>
      </c>
      <c r="AK144" s="2">
        <v>52</v>
      </c>
      <c r="AL144" s="1" t="s">
        <v>98</v>
      </c>
      <c r="AM144" s="1">
        <v>739</v>
      </c>
      <c r="AN144" s="1">
        <v>106</v>
      </c>
      <c r="AO144" s="2">
        <v>92.3</v>
      </c>
      <c r="AP144" s="3">
        <v>6.39</v>
      </c>
      <c r="AQ144" s="1">
        <v>739</v>
      </c>
      <c r="AR144" s="1">
        <v>106</v>
      </c>
      <c r="AS144" s="2">
        <v>92.3</v>
      </c>
      <c r="AT144" s="3">
        <v>6.39</v>
      </c>
      <c r="AU144" s="1" t="s">
        <v>98</v>
      </c>
      <c r="AV144" s="1" t="s">
        <v>98</v>
      </c>
      <c r="AW144" s="1" t="s">
        <v>98</v>
      </c>
      <c r="AX144" s="1">
        <v>1140</v>
      </c>
      <c r="AY144" s="1" t="s">
        <v>98</v>
      </c>
      <c r="AZ144" s="1">
        <v>144</v>
      </c>
      <c r="BA144" s="1" t="s">
        <v>98</v>
      </c>
      <c r="BB144" s="1" t="s">
        <v>98</v>
      </c>
      <c r="BC144" s="1" t="s">
        <v>98</v>
      </c>
      <c r="BD144" s="1" t="s">
        <v>98</v>
      </c>
      <c r="BE144" s="1" t="s">
        <v>98</v>
      </c>
      <c r="BF144" s="1" t="s">
        <v>98</v>
      </c>
      <c r="BG144" s="1" t="s">
        <v>98</v>
      </c>
      <c r="BH144" s="1" t="s">
        <v>98</v>
      </c>
      <c r="BI144" s="1" t="s">
        <v>98</v>
      </c>
      <c r="BJ144" s="4" t="s">
        <v>98</v>
      </c>
      <c r="BK144" s="4" t="s">
        <v>98</v>
      </c>
      <c r="BL144" s="4" t="s">
        <v>98</v>
      </c>
      <c r="BM144" s="4" t="s">
        <v>98</v>
      </c>
      <c r="BN144" s="4" t="s">
        <v>98</v>
      </c>
      <c r="BO144" s="4" t="s">
        <v>98</v>
      </c>
      <c r="BP144" s="4" t="s">
        <v>98</v>
      </c>
      <c r="BQ144" s="4" t="s">
        <v>98</v>
      </c>
      <c r="BR144" s="4" t="s">
        <v>98</v>
      </c>
      <c r="BS144" s="4" t="s">
        <v>98</v>
      </c>
      <c r="BT144" s="4" t="s">
        <v>98</v>
      </c>
      <c r="BU144" s="4" t="s">
        <v>98</v>
      </c>
      <c r="BV144" s="4" t="s">
        <v>98</v>
      </c>
      <c r="BW144" s="35" t="s">
        <v>98</v>
      </c>
      <c r="BX144" s="35" t="s">
        <v>98</v>
      </c>
      <c r="BY144" s="1" t="s">
        <v>98</v>
      </c>
      <c r="BZ144" s="1" t="s">
        <v>98</v>
      </c>
      <c r="CA144" s="1" t="s">
        <v>98</v>
      </c>
      <c r="CB144" s="1" t="s">
        <v>98</v>
      </c>
      <c r="CC144" s="1" t="s">
        <v>98</v>
      </c>
      <c r="CD144" s="1" t="s">
        <v>98</v>
      </c>
      <c r="CE144" s="1" t="s">
        <v>98</v>
      </c>
      <c r="CF144" s="1" t="s">
        <v>98</v>
      </c>
      <c r="CG144" s="4">
        <f>Beams!$B$11/F144</f>
        <v>620.99447513812152</v>
      </c>
      <c r="CH144" s="4">
        <f>Beams!$B$9/AO144</f>
        <v>121.77681473456121</v>
      </c>
      <c r="CI144" s="4">
        <f>Beams!$C$9/AS144</f>
        <v>121.77681473456121</v>
      </c>
      <c r="CJ144" s="4">
        <f>Beams!$B$8/((N144-2*X144)*X144*2)</f>
        <v>1252.608300469082</v>
      </c>
      <c r="CK144" s="4">
        <f>Beams!$C$8/((J144-2*X144)*X144*2)</f>
        <v>1330.2600066560342</v>
      </c>
      <c r="CM144" s="4">
        <f xml:space="preserve"> Beams!$B$12 / ( 2 * X144 * (N144 - X144) * (J144 - X144) )</f>
        <v>83.017385865914349</v>
      </c>
      <c r="CO144" s="4">
        <f t="shared" si="4"/>
        <v>2339.9149017560735</v>
      </c>
      <c r="CP144" s="4">
        <f t="shared" si="5"/>
        <v>2465.1357244933888</v>
      </c>
      <c r="CQ144" s="3">
        <f>MIN(Beams!$B$21:$B$22)/MAX(CM144:CP144)-1</f>
        <v>7.1131435487635102</v>
      </c>
    </row>
    <row r="145" spans="1:95" x14ac:dyDescent="0.55000000000000004">
      <c r="A145" s="1" t="s">
        <v>1014</v>
      </c>
      <c r="B145" s="1" t="s">
        <v>1344</v>
      </c>
      <c r="C145" s="1" t="s">
        <v>1345</v>
      </c>
      <c r="D145" s="1" t="s">
        <v>98</v>
      </c>
      <c r="E145" s="1">
        <v>53.050000000000004</v>
      </c>
      <c r="F145" s="2">
        <v>14.6</v>
      </c>
      <c r="G145" s="1" t="s">
        <v>98</v>
      </c>
      <c r="H145" s="11" t="s">
        <v>98</v>
      </c>
      <c r="I145" s="2">
        <v>16</v>
      </c>
      <c r="J145" s="2">
        <v>15.3</v>
      </c>
      <c r="K145" s="1" t="s">
        <v>98</v>
      </c>
      <c r="L145" s="1" t="s">
        <v>98</v>
      </c>
      <c r="M145" s="11" t="s">
        <v>98</v>
      </c>
      <c r="N145" s="2">
        <v>16</v>
      </c>
      <c r="O145" s="2" t="s">
        <v>1175</v>
      </c>
      <c r="P145" s="1" t="s">
        <v>98</v>
      </c>
      <c r="Q145" s="1" t="s">
        <v>98</v>
      </c>
      <c r="R145" s="11" t="s">
        <v>98</v>
      </c>
      <c r="S145" s="13" t="s">
        <v>98</v>
      </c>
      <c r="T145" s="1" t="s">
        <v>98</v>
      </c>
      <c r="U145" s="13" t="s">
        <v>98</v>
      </c>
      <c r="V145" s="1" t="s">
        <v>98</v>
      </c>
      <c r="W145" s="14">
        <v>0.25</v>
      </c>
      <c r="X145" s="14">
        <v>0.23300000000000001</v>
      </c>
      <c r="Y145" s="1" t="s">
        <v>98</v>
      </c>
      <c r="Z145" s="13" t="s">
        <v>98</v>
      </c>
      <c r="AA145" s="13" t="s">
        <v>98</v>
      </c>
      <c r="AB145" s="1" t="s">
        <v>98</v>
      </c>
      <c r="AC145" s="1" t="s">
        <v>98</v>
      </c>
      <c r="AD145" s="1" t="s">
        <v>98</v>
      </c>
      <c r="AE145" s="1" t="s">
        <v>98</v>
      </c>
      <c r="AF145" s="1" t="s">
        <v>98</v>
      </c>
      <c r="AG145" s="1" t="s">
        <v>98</v>
      </c>
      <c r="AH145" s="1" t="s">
        <v>98</v>
      </c>
      <c r="AI145" s="2">
        <v>65.7</v>
      </c>
      <c r="AJ145" s="1" t="s">
        <v>98</v>
      </c>
      <c r="AK145" s="2">
        <v>65.7</v>
      </c>
      <c r="AL145" s="1" t="s">
        <v>98</v>
      </c>
      <c r="AM145" s="1">
        <v>600</v>
      </c>
      <c r="AN145" s="1">
        <v>85.8</v>
      </c>
      <c r="AO145" s="2">
        <v>75</v>
      </c>
      <c r="AP145" s="3">
        <v>6.42</v>
      </c>
      <c r="AQ145" s="1">
        <v>600</v>
      </c>
      <c r="AR145" s="1">
        <v>85.8</v>
      </c>
      <c r="AS145" s="2">
        <v>75</v>
      </c>
      <c r="AT145" s="3">
        <v>6.42</v>
      </c>
      <c r="AU145" s="1" t="s">
        <v>98</v>
      </c>
      <c r="AV145" s="1" t="s">
        <v>98</v>
      </c>
      <c r="AW145" s="1" t="s">
        <v>98</v>
      </c>
      <c r="AX145" s="1">
        <v>921</v>
      </c>
      <c r="AY145" s="1" t="s">
        <v>98</v>
      </c>
      <c r="AZ145" s="1">
        <v>116</v>
      </c>
      <c r="BA145" s="1" t="s">
        <v>98</v>
      </c>
      <c r="BB145" s="1" t="s">
        <v>98</v>
      </c>
      <c r="BC145" s="1" t="s">
        <v>98</v>
      </c>
      <c r="BD145" s="1" t="s">
        <v>98</v>
      </c>
      <c r="BE145" s="1" t="s">
        <v>98</v>
      </c>
      <c r="BF145" s="1" t="s">
        <v>98</v>
      </c>
      <c r="BG145" s="1" t="s">
        <v>98</v>
      </c>
      <c r="BH145" s="1" t="s">
        <v>98</v>
      </c>
      <c r="BI145" s="1" t="s">
        <v>98</v>
      </c>
      <c r="BJ145" s="4" t="s">
        <v>98</v>
      </c>
      <c r="BK145" s="4" t="s">
        <v>98</v>
      </c>
      <c r="BL145" s="4" t="s">
        <v>98</v>
      </c>
      <c r="BM145" s="4" t="s">
        <v>98</v>
      </c>
      <c r="BN145" s="4" t="s">
        <v>98</v>
      </c>
      <c r="BO145" s="4" t="s">
        <v>98</v>
      </c>
      <c r="BP145" s="4" t="s">
        <v>98</v>
      </c>
      <c r="BQ145" s="4" t="s">
        <v>98</v>
      </c>
      <c r="BR145" s="4" t="s">
        <v>98</v>
      </c>
      <c r="BS145" s="4" t="s">
        <v>98</v>
      </c>
      <c r="BT145" s="4" t="s">
        <v>98</v>
      </c>
      <c r="BU145" s="4" t="s">
        <v>98</v>
      </c>
      <c r="BV145" s="4" t="s">
        <v>98</v>
      </c>
      <c r="BW145" s="35" t="s">
        <v>98</v>
      </c>
      <c r="BX145" s="35" t="s">
        <v>98</v>
      </c>
      <c r="BY145" s="1" t="s">
        <v>98</v>
      </c>
      <c r="BZ145" s="1" t="s">
        <v>98</v>
      </c>
      <c r="CA145" s="1" t="s">
        <v>98</v>
      </c>
      <c r="CB145" s="1" t="s">
        <v>98</v>
      </c>
      <c r="CC145" s="1" t="s">
        <v>98</v>
      </c>
      <c r="CD145" s="1" t="s">
        <v>98</v>
      </c>
      <c r="CE145" s="1" t="s">
        <v>98</v>
      </c>
      <c r="CF145" s="1" t="s">
        <v>98</v>
      </c>
      <c r="CG145" s="4">
        <f>Beams!$B$11/F145</f>
        <v>769.8630136986302</v>
      </c>
      <c r="CH145" s="4">
        <f>Beams!$B$9/AO145</f>
        <v>149.86666666666667</v>
      </c>
      <c r="CI145" s="4">
        <f>Beams!$C$9/AS145</f>
        <v>149.86666666666667</v>
      </c>
      <c r="CJ145" s="4">
        <f>Beams!$B$8/((N145-2*X145)*X145*2)</f>
        <v>1552.7341105845076</v>
      </c>
      <c r="CK145" s="4">
        <f>Beams!$C$8/((J145-2*X145)*X145*2)</f>
        <v>1626.0059103289564</v>
      </c>
      <c r="CM145" s="4">
        <f xml:space="preserve"> Beams!$B$12 / ( 2 * X145 * (N145 - X145) * (J145 - X145) )</f>
        <v>101.53237348607918</v>
      </c>
      <c r="CO145" s="4">
        <f t="shared" si="4"/>
        <v>2899.6400584726471</v>
      </c>
      <c r="CP145" s="4">
        <f t="shared" si="5"/>
        <v>3017.7223986734375</v>
      </c>
      <c r="CQ145" s="3">
        <f>MIN(Beams!$B$21:$B$22)/MAX(CM145:CP145)-1</f>
        <v>5.6275148465583884</v>
      </c>
    </row>
    <row r="146" spans="1:95" x14ac:dyDescent="0.55000000000000004">
      <c r="A146" s="1" t="s">
        <v>1014</v>
      </c>
      <c r="B146" s="1" t="s">
        <v>1346</v>
      </c>
      <c r="C146" s="1" t="s">
        <v>1346</v>
      </c>
      <c r="D146" s="1" t="s">
        <v>98</v>
      </c>
      <c r="E146" s="1">
        <v>168.18</v>
      </c>
      <c r="F146" s="2">
        <v>46.4</v>
      </c>
      <c r="G146" s="1" t="s">
        <v>98</v>
      </c>
      <c r="H146" s="11" t="s">
        <v>98</v>
      </c>
      <c r="I146" s="2">
        <v>16</v>
      </c>
      <c r="J146" s="2">
        <v>13.2</v>
      </c>
      <c r="K146" s="1" t="s">
        <v>98</v>
      </c>
      <c r="L146" s="1" t="s">
        <v>98</v>
      </c>
      <c r="M146" s="11" t="s">
        <v>98</v>
      </c>
      <c r="N146" s="2">
        <v>12</v>
      </c>
      <c r="O146" s="2" t="s">
        <v>1100</v>
      </c>
      <c r="P146" s="1" t="s">
        <v>98</v>
      </c>
      <c r="Q146" s="1" t="s">
        <v>98</v>
      </c>
      <c r="R146" s="11" t="s">
        <v>98</v>
      </c>
      <c r="S146" s="13" t="s">
        <v>98</v>
      </c>
      <c r="T146" s="1" t="s">
        <v>98</v>
      </c>
      <c r="U146" s="13" t="s">
        <v>98</v>
      </c>
      <c r="V146" s="1" t="s">
        <v>98</v>
      </c>
      <c r="W146" s="3">
        <v>1</v>
      </c>
      <c r="X146" s="14">
        <v>0.93</v>
      </c>
      <c r="Y146" s="1" t="s">
        <v>98</v>
      </c>
      <c r="Z146" s="13" t="s">
        <v>98</v>
      </c>
      <c r="AA146" s="13" t="s">
        <v>98</v>
      </c>
      <c r="AB146" s="1" t="s">
        <v>98</v>
      </c>
      <c r="AC146" s="1" t="s">
        <v>98</v>
      </c>
      <c r="AD146" s="1" t="s">
        <v>98</v>
      </c>
      <c r="AE146" s="1" t="s">
        <v>98</v>
      </c>
      <c r="AF146" s="1" t="s">
        <v>98</v>
      </c>
      <c r="AG146" s="1" t="s">
        <v>98</v>
      </c>
      <c r="AH146" s="1" t="s">
        <v>98</v>
      </c>
      <c r="AI146" s="3">
        <v>9.9</v>
      </c>
      <c r="AJ146" s="1" t="s">
        <v>98</v>
      </c>
      <c r="AK146" s="2">
        <v>14.2</v>
      </c>
      <c r="AL146" s="1" t="s">
        <v>98</v>
      </c>
      <c r="AM146" s="1">
        <v>1570</v>
      </c>
      <c r="AN146" s="1">
        <v>244</v>
      </c>
      <c r="AO146" s="4">
        <v>196</v>
      </c>
      <c r="AP146" s="3">
        <v>5.82</v>
      </c>
      <c r="AQ146" s="1">
        <v>1000</v>
      </c>
      <c r="AR146" s="1">
        <v>200</v>
      </c>
      <c r="AS146" s="4">
        <v>167</v>
      </c>
      <c r="AT146" s="3">
        <v>4.6399999999999997</v>
      </c>
      <c r="AU146" s="1" t="s">
        <v>98</v>
      </c>
      <c r="AV146" s="1" t="s">
        <v>98</v>
      </c>
      <c r="AW146" s="1" t="s">
        <v>98</v>
      </c>
      <c r="AX146" s="1">
        <v>2030</v>
      </c>
      <c r="AY146" s="1" t="s">
        <v>98</v>
      </c>
      <c r="AZ146" s="1">
        <v>307</v>
      </c>
      <c r="BA146" s="1" t="s">
        <v>98</v>
      </c>
      <c r="BB146" s="1" t="s">
        <v>98</v>
      </c>
      <c r="BC146" s="1" t="s">
        <v>98</v>
      </c>
      <c r="BD146" s="1" t="s">
        <v>98</v>
      </c>
      <c r="BE146" s="1" t="s">
        <v>98</v>
      </c>
      <c r="BF146" s="1" t="s">
        <v>98</v>
      </c>
      <c r="BG146" s="1" t="s">
        <v>98</v>
      </c>
      <c r="BH146" s="1" t="s">
        <v>98</v>
      </c>
      <c r="BI146" s="1" t="s">
        <v>98</v>
      </c>
      <c r="BJ146" s="4" t="s">
        <v>98</v>
      </c>
      <c r="BK146" s="4" t="s">
        <v>98</v>
      </c>
      <c r="BL146" s="4" t="s">
        <v>98</v>
      </c>
      <c r="BM146" s="4" t="s">
        <v>98</v>
      </c>
      <c r="BN146" s="4" t="s">
        <v>98</v>
      </c>
      <c r="BO146" s="4" t="s">
        <v>98</v>
      </c>
      <c r="BP146" s="4" t="s">
        <v>98</v>
      </c>
      <c r="BQ146" s="4" t="s">
        <v>98</v>
      </c>
      <c r="BR146" s="4" t="s">
        <v>98</v>
      </c>
      <c r="BS146" s="4" t="s">
        <v>98</v>
      </c>
      <c r="BT146" s="4" t="s">
        <v>98</v>
      </c>
      <c r="BU146" s="4" t="s">
        <v>98</v>
      </c>
      <c r="BV146" s="4" t="s">
        <v>98</v>
      </c>
      <c r="BW146" s="35" t="s">
        <v>98</v>
      </c>
      <c r="BX146" s="35" t="s">
        <v>98</v>
      </c>
      <c r="BY146" s="1" t="s">
        <v>98</v>
      </c>
      <c r="BZ146" s="1" t="s">
        <v>98</v>
      </c>
      <c r="CA146" s="1" t="s">
        <v>98</v>
      </c>
      <c r="CB146" s="1" t="s">
        <v>98</v>
      </c>
      <c r="CC146" s="1" t="s">
        <v>98</v>
      </c>
      <c r="CD146" s="1" t="s">
        <v>98</v>
      </c>
      <c r="CE146" s="1" t="s">
        <v>98</v>
      </c>
      <c r="CF146" s="1" t="s">
        <v>98</v>
      </c>
      <c r="CG146" s="4">
        <f>Beams!$B$11/F146</f>
        <v>242.24137931034483</v>
      </c>
      <c r="CH146" s="4">
        <f>Beams!$B$9/AO146</f>
        <v>57.346938775510203</v>
      </c>
      <c r="CI146" s="4">
        <f>Beams!$C$9/AS146</f>
        <v>67.305389221556879</v>
      </c>
      <c r="CJ146" s="4">
        <f>Beams!$B$8/((N146-2*X146)*X146*2)</f>
        <v>595.95766791796564</v>
      </c>
      <c r="CK146" s="4">
        <f>Beams!$C$8/((J146-2*X146)*X146*2)</f>
        <v>532.89336443458308</v>
      </c>
      <c r="CM146" s="4">
        <f xml:space="preserve"> Beams!$B$12 / ( 2 * X146 * (N146 - X146) * (J146 - X146) )</f>
        <v>44.489874781347503</v>
      </c>
      <c r="CO146" s="4">
        <f t="shared" si="4"/>
        <v>1098.2011041638127</v>
      </c>
      <c r="CP146" s="4">
        <f t="shared" si="5"/>
        <v>996.23042159491649</v>
      </c>
      <c r="CQ146" s="3">
        <f>MIN(Beams!$B$21:$B$22)/MAX(CM146:CP146)-1</f>
        <v>17.211600702430825</v>
      </c>
    </row>
    <row r="147" spans="1:95" x14ac:dyDescent="0.55000000000000004">
      <c r="A147" s="1" t="s">
        <v>1014</v>
      </c>
      <c r="B147" s="1" t="s">
        <v>1347</v>
      </c>
      <c r="C147" s="1" t="s">
        <v>1348</v>
      </c>
      <c r="D147" s="1" t="s">
        <v>98</v>
      </c>
      <c r="E147" s="1">
        <v>149.61000000000001</v>
      </c>
      <c r="F147" s="2">
        <v>41.2</v>
      </c>
      <c r="G147" s="1" t="s">
        <v>98</v>
      </c>
      <c r="H147" s="11" t="s">
        <v>98</v>
      </c>
      <c r="I147" s="2">
        <v>16</v>
      </c>
      <c r="J147" s="2">
        <v>13.6</v>
      </c>
      <c r="K147" s="1" t="s">
        <v>98</v>
      </c>
      <c r="L147" s="1" t="s">
        <v>98</v>
      </c>
      <c r="M147" s="11" t="s">
        <v>98</v>
      </c>
      <c r="N147" s="2">
        <v>12</v>
      </c>
      <c r="O147" s="2" t="s">
        <v>1103</v>
      </c>
      <c r="P147" s="1" t="s">
        <v>98</v>
      </c>
      <c r="Q147" s="1" t="s">
        <v>98</v>
      </c>
      <c r="R147" s="11" t="s">
        <v>98</v>
      </c>
      <c r="S147" s="13" t="s">
        <v>98</v>
      </c>
      <c r="T147" s="1" t="s">
        <v>98</v>
      </c>
      <c r="U147" s="13" t="s">
        <v>98</v>
      </c>
      <c r="V147" s="1" t="s">
        <v>98</v>
      </c>
      <c r="W147" s="14">
        <v>0.875</v>
      </c>
      <c r="X147" s="14">
        <v>0.81399999999999995</v>
      </c>
      <c r="Y147" s="1" t="s">
        <v>98</v>
      </c>
      <c r="Z147" s="13" t="s">
        <v>98</v>
      </c>
      <c r="AA147" s="13" t="s">
        <v>98</v>
      </c>
      <c r="AB147" s="1" t="s">
        <v>98</v>
      </c>
      <c r="AC147" s="1" t="s">
        <v>98</v>
      </c>
      <c r="AD147" s="1" t="s">
        <v>98</v>
      </c>
      <c r="AE147" s="1" t="s">
        <v>98</v>
      </c>
      <c r="AF147" s="1" t="s">
        <v>98</v>
      </c>
      <c r="AG147" s="1" t="s">
        <v>98</v>
      </c>
      <c r="AH147" s="1" t="s">
        <v>98</v>
      </c>
      <c r="AI147" s="2">
        <v>11.7</v>
      </c>
      <c r="AJ147" s="1" t="s">
        <v>98</v>
      </c>
      <c r="AK147" s="2">
        <v>16.7</v>
      </c>
      <c r="AL147" s="1" t="s">
        <v>98</v>
      </c>
      <c r="AM147" s="1">
        <v>1430</v>
      </c>
      <c r="AN147" s="1">
        <v>219</v>
      </c>
      <c r="AO147" s="4">
        <v>178</v>
      </c>
      <c r="AP147" s="3">
        <v>5.88</v>
      </c>
      <c r="AQ147" s="1">
        <v>910</v>
      </c>
      <c r="AR147" s="1">
        <v>179</v>
      </c>
      <c r="AS147" s="4">
        <v>152</v>
      </c>
      <c r="AT147" s="3">
        <v>4.7</v>
      </c>
      <c r="AU147" s="1" t="s">
        <v>98</v>
      </c>
      <c r="AV147" s="1" t="s">
        <v>98</v>
      </c>
      <c r="AW147" s="1" t="s">
        <v>98</v>
      </c>
      <c r="AX147" s="1">
        <v>1830</v>
      </c>
      <c r="AY147" s="1" t="s">
        <v>98</v>
      </c>
      <c r="AZ147" s="1">
        <v>274</v>
      </c>
      <c r="BA147" s="1" t="s">
        <v>98</v>
      </c>
      <c r="BB147" s="1" t="s">
        <v>98</v>
      </c>
      <c r="BC147" s="1" t="s">
        <v>98</v>
      </c>
      <c r="BD147" s="1" t="s">
        <v>98</v>
      </c>
      <c r="BE147" s="1" t="s">
        <v>98</v>
      </c>
      <c r="BF147" s="1" t="s">
        <v>98</v>
      </c>
      <c r="BG147" s="1" t="s">
        <v>98</v>
      </c>
      <c r="BH147" s="1" t="s">
        <v>98</v>
      </c>
      <c r="BI147" s="1" t="s">
        <v>98</v>
      </c>
      <c r="BJ147" s="4" t="s">
        <v>98</v>
      </c>
      <c r="BK147" s="4" t="s">
        <v>98</v>
      </c>
      <c r="BL147" s="4" t="s">
        <v>98</v>
      </c>
      <c r="BM147" s="4" t="s">
        <v>98</v>
      </c>
      <c r="BN147" s="4" t="s">
        <v>98</v>
      </c>
      <c r="BO147" s="4" t="s">
        <v>98</v>
      </c>
      <c r="BP147" s="4" t="s">
        <v>98</v>
      </c>
      <c r="BQ147" s="4" t="s">
        <v>98</v>
      </c>
      <c r="BR147" s="4" t="s">
        <v>98</v>
      </c>
      <c r="BS147" s="4" t="s">
        <v>98</v>
      </c>
      <c r="BT147" s="4" t="s">
        <v>98</v>
      </c>
      <c r="BU147" s="4" t="s">
        <v>98</v>
      </c>
      <c r="BV147" s="4" t="s">
        <v>98</v>
      </c>
      <c r="BW147" s="35" t="s">
        <v>98</v>
      </c>
      <c r="BX147" s="35" t="s">
        <v>98</v>
      </c>
      <c r="BY147" s="1" t="s">
        <v>98</v>
      </c>
      <c r="BZ147" s="1" t="s">
        <v>98</v>
      </c>
      <c r="CA147" s="1" t="s">
        <v>98</v>
      </c>
      <c r="CB147" s="1" t="s">
        <v>98</v>
      </c>
      <c r="CC147" s="1" t="s">
        <v>98</v>
      </c>
      <c r="CD147" s="1" t="s">
        <v>98</v>
      </c>
      <c r="CE147" s="1" t="s">
        <v>98</v>
      </c>
      <c r="CF147" s="1" t="s">
        <v>98</v>
      </c>
      <c r="CG147" s="4">
        <f>Beams!$B$11/F147</f>
        <v>272.81553398058253</v>
      </c>
      <c r="CH147" s="4">
        <f>Beams!$B$9/AO147</f>
        <v>63.146067415730336</v>
      </c>
      <c r="CI147" s="4">
        <f>Beams!$C$9/AS147</f>
        <v>73.94736842105263</v>
      </c>
      <c r="CJ147" s="4">
        <f>Beams!$B$8/((N147-2*X147)*X147*2)</f>
        <v>665.65531278219294</v>
      </c>
      <c r="CK147" s="4">
        <f>Beams!$C$8/((J147-2*X147)*X147*2)</f>
        <v>576.69369396733259</v>
      </c>
      <c r="CM147" s="4">
        <f xml:space="preserve"> Beams!$B$12 / ( 2 * X147 * (N147 - X147) * (J147 - X147) )</f>
        <v>48.272789480857519</v>
      </c>
      <c r="CO147" s="4">
        <f t="shared" si="4"/>
        <v>1226.5019920305881</v>
      </c>
      <c r="CP147" s="4">
        <f t="shared" si="5"/>
        <v>1082.9325926088777</v>
      </c>
      <c r="CQ147" s="3">
        <f>MIN(Beams!$B$21:$B$22)/MAX(CM147:CP147)-1</f>
        <v>15.306536907362165</v>
      </c>
    </row>
    <row r="148" spans="1:95" x14ac:dyDescent="0.55000000000000004">
      <c r="A148" s="1" t="s">
        <v>1014</v>
      </c>
      <c r="B148" s="1" t="s">
        <v>1349</v>
      </c>
      <c r="C148" s="1" t="s">
        <v>1350</v>
      </c>
      <c r="D148" s="1" t="s">
        <v>98</v>
      </c>
      <c r="E148" s="1">
        <v>130.33000000000001</v>
      </c>
      <c r="F148" s="2">
        <v>35.9</v>
      </c>
      <c r="G148" s="11" t="s">
        <v>98</v>
      </c>
      <c r="H148" s="11" t="s">
        <v>98</v>
      </c>
      <c r="I148" s="2">
        <v>16</v>
      </c>
      <c r="J148" s="2">
        <v>13.9</v>
      </c>
      <c r="K148" s="11" t="s">
        <v>98</v>
      </c>
      <c r="L148" s="11" t="s">
        <v>98</v>
      </c>
      <c r="M148" s="11" t="s">
        <v>98</v>
      </c>
      <c r="N148" s="2">
        <v>12</v>
      </c>
      <c r="O148" s="3">
        <v>9.91</v>
      </c>
      <c r="P148" s="11" t="s">
        <v>98</v>
      </c>
      <c r="Q148" s="11" t="s">
        <v>98</v>
      </c>
      <c r="R148" s="11" t="s">
        <v>98</v>
      </c>
      <c r="S148" s="11" t="s">
        <v>98</v>
      </c>
      <c r="T148" s="11" t="s">
        <v>98</v>
      </c>
      <c r="U148" s="11" t="s">
        <v>98</v>
      </c>
      <c r="V148" s="11" t="s">
        <v>98</v>
      </c>
      <c r="W148" s="14">
        <v>0.75</v>
      </c>
      <c r="X148" s="14">
        <v>0.69799999999999995</v>
      </c>
      <c r="Y148" s="11" t="s">
        <v>98</v>
      </c>
      <c r="Z148" s="11" t="s">
        <v>98</v>
      </c>
      <c r="AA148" s="11" t="s">
        <v>98</v>
      </c>
      <c r="AB148" s="11" t="s">
        <v>98</v>
      </c>
      <c r="AC148" s="11" t="s">
        <v>98</v>
      </c>
      <c r="AD148" s="11" t="s">
        <v>98</v>
      </c>
      <c r="AE148" s="11" t="s">
        <v>98</v>
      </c>
      <c r="AF148" s="11" t="s">
        <v>98</v>
      </c>
      <c r="AG148" s="11" t="s">
        <v>98</v>
      </c>
      <c r="AH148" s="11" t="s">
        <v>98</v>
      </c>
      <c r="AI148" s="1">
        <v>14.2</v>
      </c>
      <c r="AJ148" s="1" t="s">
        <v>98</v>
      </c>
      <c r="AK148" s="1">
        <v>19.899999999999999</v>
      </c>
      <c r="AL148" s="11" t="s">
        <v>98</v>
      </c>
      <c r="AM148" s="1">
        <v>1270</v>
      </c>
      <c r="AN148" s="1">
        <v>193</v>
      </c>
      <c r="AO148" s="4">
        <v>159</v>
      </c>
      <c r="AP148" s="3">
        <v>5.95</v>
      </c>
      <c r="AQ148" s="1">
        <v>810</v>
      </c>
      <c r="AR148" s="1">
        <v>158</v>
      </c>
      <c r="AS148" s="4">
        <v>135</v>
      </c>
      <c r="AT148" s="3">
        <v>4.75</v>
      </c>
      <c r="AU148" s="11" t="s">
        <v>98</v>
      </c>
      <c r="AV148" s="11" t="s">
        <v>98</v>
      </c>
      <c r="AW148" s="11" t="s">
        <v>98</v>
      </c>
      <c r="AX148" s="1">
        <v>1610</v>
      </c>
      <c r="AY148" s="11" t="s">
        <v>98</v>
      </c>
      <c r="AZ148" s="1">
        <v>240</v>
      </c>
      <c r="BA148" s="11" t="s">
        <v>98</v>
      </c>
      <c r="BB148" s="11" t="s">
        <v>98</v>
      </c>
      <c r="BC148" s="11" t="s">
        <v>98</v>
      </c>
      <c r="BD148" s="11" t="s">
        <v>98</v>
      </c>
      <c r="BE148" s="11" t="s">
        <v>98</v>
      </c>
      <c r="BF148" s="11" t="s">
        <v>98</v>
      </c>
      <c r="BG148" s="11" t="s">
        <v>98</v>
      </c>
      <c r="BH148" s="11" t="s">
        <v>98</v>
      </c>
      <c r="BI148" s="11" t="s">
        <v>98</v>
      </c>
      <c r="BJ148" s="11" t="s">
        <v>98</v>
      </c>
      <c r="BK148" s="11" t="s">
        <v>98</v>
      </c>
      <c r="BL148" s="11" t="s">
        <v>98</v>
      </c>
      <c r="BM148" s="11" t="s">
        <v>98</v>
      </c>
      <c r="BN148" s="11" t="s">
        <v>98</v>
      </c>
      <c r="BO148" s="11" t="s">
        <v>98</v>
      </c>
      <c r="BP148" s="11" t="s">
        <v>98</v>
      </c>
      <c r="BQ148" s="11" t="s">
        <v>98</v>
      </c>
      <c r="BR148" s="11" t="s">
        <v>98</v>
      </c>
      <c r="BS148" s="11" t="s">
        <v>98</v>
      </c>
      <c r="BT148" s="11" t="s">
        <v>98</v>
      </c>
      <c r="BU148" s="11" t="s">
        <v>98</v>
      </c>
      <c r="BV148" s="11" t="s">
        <v>98</v>
      </c>
      <c r="BW148" s="11" t="s">
        <v>98</v>
      </c>
      <c r="BX148" s="11" t="s">
        <v>98</v>
      </c>
      <c r="BY148" s="11" t="s">
        <v>98</v>
      </c>
      <c r="BZ148" s="11" t="s">
        <v>98</v>
      </c>
      <c r="CA148" s="11" t="s">
        <v>98</v>
      </c>
      <c r="CB148" s="11" t="s">
        <v>98</v>
      </c>
      <c r="CC148" s="11" t="s">
        <v>98</v>
      </c>
      <c r="CD148" s="1" t="s">
        <v>98</v>
      </c>
      <c r="CE148" s="1" t="s">
        <v>98</v>
      </c>
      <c r="CF148" s="1" t="s">
        <v>98</v>
      </c>
      <c r="CG148" s="4">
        <f>Beams!$B$11/F148</f>
        <v>313.09192200557106</v>
      </c>
      <c r="CH148" s="4">
        <f>Beams!$B$9/AO148</f>
        <v>70.691823899371073</v>
      </c>
      <c r="CI148" s="4">
        <f>Beams!$C$9/AS148</f>
        <v>83.259259259259252</v>
      </c>
      <c r="CJ148" s="4">
        <f>Beams!$B$8/((N148-2*X148)*X148*2)</f>
        <v>759.29610818861681</v>
      </c>
      <c r="CK148" s="4">
        <f>Beams!$C$8/((J148-2*X148)*X148*2)</f>
        <v>643.92002009213775</v>
      </c>
      <c r="CM148" s="4">
        <f xml:space="preserve"> Beams!$B$12 / ( 2 * X148 * (N148 - X148) * (J148 - X148) )</f>
        <v>53.961729623448818</v>
      </c>
      <c r="CO148" s="4">
        <f t="shared" si="4"/>
        <v>1398.7338964920418</v>
      </c>
      <c r="CP148" s="4">
        <f t="shared" si="5"/>
        <v>1212.7504897096715</v>
      </c>
      <c r="CQ148" s="3">
        <f>MIN(Beams!$B$21:$B$22)/MAX(CM148:CP148)-1</f>
        <v>13.298645403646148</v>
      </c>
    </row>
    <row r="149" spans="1:95" x14ac:dyDescent="0.55000000000000004">
      <c r="A149" s="1" t="s">
        <v>1014</v>
      </c>
      <c r="B149" s="1" t="s">
        <v>1351</v>
      </c>
      <c r="C149" s="1" t="s">
        <v>1352</v>
      </c>
      <c r="D149" s="1" t="s">
        <v>98</v>
      </c>
      <c r="E149" s="1">
        <v>110.36</v>
      </c>
      <c r="F149" s="2">
        <v>30.3</v>
      </c>
      <c r="G149" s="1" t="s">
        <v>98</v>
      </c>
      <c r="H149" s="11" t="s">
        <v>98</v>
      </c>
      <c r="I149" s="2">
        <v>16</v>
      </c>
      <c r="J149" s="2">
        <v>14.3</v>
      </c>
      <c r="K149" s="1" t="s">
        <v>98</v>
      </c>
      <c r="L149" s="1" t="s">
        <v>98</v>
      </c>
      <c r="M149" s="11" t="s">
        <v>98</v>
      </c>
      <c r="N149" s="2">
        <v>12</v>
      </c>
      <c r="O149" s="2">
        <v>10.3</v>
      </c>
      <c r="P149" s="1" t="s">
        <v>98</v>
      </c>
      <c r="Q149" s="1" t="s">
        <v>98</v>
      </c>
      <c r="R149" s="11" t="s">
        <v>98</v>
      </c>
      <c r="S149" s="13" t="s">
        <v>98</v>
      </c>
      <c r="T149" s="1" t="s">
        <v>98</v>
      </c>
      <c r="U149" s="13" t="s">
        <v>98</v>
      </c>
      <c r="V149" s="1" t="s">
        <v>98</v>
      </c>
      <c r="W149" s="14">
        <v>0.625</v>
      </c>
      <c r="X149" s="14">
        <v>0.58099999999999996</v>
      </c>
      <c r="Y149" s="1" t="s">
        <v>98</v>
      </c>
      <c r="Z149" s="13" t="s">
        <v>98</v>
      </c>
      <c r="AA149" s="13" t="s">
        <v>98</v>
      </c>
      <c r="AB149" s="1" t="s">
        <v>98</v>
      </c>
      <c r="AC149" s="1" t="s">
        <v>98</v>
      </c>
      <c r="AD149" s="1" t="s">
        <v>98</v>
      </c>
      <c r="AE149" s="1" t="s">
        <v>98</v>
      </c>
      <c r="AF149" s="1" t="s">
        <v>98</v>
      </c>
      <c r="AG149" s="1" t="s">
        <v>98</v>
      </c>
      <c r="AH149" s="1" t="s">
        <v>98</v>
      </c>
      <c r="AI149" s="2">
        <v>17.7</v>
      </c>
      <c r="AJ149" s="1" t="s">
        <v>98</v>
      </c>
      <c r="AK149" s="2">
        <v>24.5</v>
      </c>
      <c r="AL149" s="1" t="s">
        <v>98</v>
      </c>
      <c r="AM149" s="1">
        <v>1090</v>
      </c>
      <c r="AN149" s="1">
        <v>165</v>
      </c>
      <c r="AO149" s="1">
        <v>136</v>
      </c>
      <c r="AP149" s="3">
        <v>6</v>
      </c>
      <c r="AQ149" s="1">
        <v>700</v>
      </c>
      <c r="AR149" s="1">
        <v>135</v>
      </c>
      <c r="AS149" s="1">
        <v>117</v>
      </c>
      <c r="AT149" s="3">
        <v>4.8</v>
      </c>
      <c r="AU149" s="1" t="s">
        <v>98</v>
      </c>
      <c r="AV149" s="1" t="s">
        <v>98</v>
      </c>
      <c r="AW149" s="1" t="s">
        <v>98</v>
      </c>
      <c r="AX149" s="1">
        <v>1370</v>
      </c>
      <c r="AY149" s="1" t="s">
        <v>98</v>
      </c>
      <c r="AZ149" s="1">
        <v>204</v>
      </c>
      <c r="BA149" s="1" t="s">
        <v>98</v>
      </c>
      <c r="BB149" s="1" t="s">
        <v>98</v>
      </c>
      <c r="BC149" s="1" t="s">
        <v>98</v>
      </c>
      <c r="BD149" s="1" t="s">
        <v>98</v>
      </c>
      <c r="BE149" s="1" t="s">
        <v>98</v>
      </c>
      <c r="BF149" s="1" t="s">
        <v>98</v>
      </c>
      <c r="BG149" s="1" t="s">
        <v>98</v>
      </c>
      <c r="BH149" s="1" t="s">
        <v>98</v>
      </c>
      <c r="BI149" s="1" t="s">
        <v>98</v>
      </c>
      <c r="BJ149" s="4" t="s">
        <v>98</v>
      </c>
      <c r="BK149" s="4" t="s">
        <v>98</v>
      </c>
      <c r="BL149" s="4" t="s">
        <v>98</v>
      </c>
      <c r="BM149" s="4" t="s">
        <v>98</v>
      </c>
      <c r="BN149" s="4" t="s">
        <v>98</v>
      </c>
      <c r="BO149" s="4" t="s">
        <v>98</v>
      </c>
      <c r="BP149" s="4" t="s">
        <v>98</v>
      </c>
      <c r="BQ149" s="4" t="s">
        <v>98</v>
      </c>
      <c r="BR149" s="4" t="s">
        <v>98</v>
      </c>
      <c r="BS149" s="4" t="s">
        <v>98</v>
      </c>
      <c r="BT149" s="4" t="s">
        <v>98</v>
      </c>
      <c r="BU149" s="4" t="s">
        <v>98</v>
      </c>
      <c r="BV149" s="4" t="s">
        <v>98</v>
      </c>
      <c r="BW149" s="35" t="s">
        <v>98</v>
      </c>
      <c r="BX149" s="35" t="s">
        <v>98</v>
      </c>
      <c r="BY149" s="1" t="s">
        <v>98</v>
      </c>
      <c r="BZ149" s="1" t="s">
        <v>98</v>
      </c>
      <c r="CA149" s="1" t="s">
        <v>98</v>
      </c>
      <c r="CB149" s="1" t="s">
        <v>98</v>
      </c>
      <c r="CC149" s="1" t="s">
        <v>98</v>
      </c>
      <c r="CD149" s="1" t="s">
        <v>98</v>
      </c>
      <c r="CE149" s="1" t="s">
        <v>98</v>
      </c>
      <c r="CF149" s="1" t="s">
        <v>98</v>
      </c>
      <c r="CG149" s="4">
        <f>Beams!$B$11/F149</f>
        <v>370.95709570957092</v>
      </c>
      <c r="CH149" s="4">
        <f>Beams!$B$9/AO149</f>
        <v>82.647058823529406</v>
      </c>
      <c r="CI149" s="4">
        <f>Beams!$C$9/AS149</f>
        <v>96.068376068376068</v>
      </c>
      <c r="CJ149" s="4">
        <f>Beams!$B$8/((N149-2*X149)*X149*2)</f>
        <v>892.50577826027427</v>
      </c>
      <c r="CK149" s="4">
        <f>Beams!$C$8/((J149-2*X149)*X149*2)</f>
        <v>736.25952388376118</v>
      </c>
      <c r="CM149" s="4">
        <f xml:space="preserve"> Beams!$B$12 / ( 2 * X149 * (N149 - X149) * (J149 - X149) )</f>
        <v>61.746117371379633</v>
      </c>
      <c r="CO149" s="4">
        <f t="shared" si="4"/>
        <v>1644.1646306295138</v>
      </c>
      <c r="CP149" s="4">
        <f t="shared" si="5"/>
        <v>1392.7713019220994</v>
      </c>
      <c r="CQ149" s="3">
        <f>MIN(Beams!$B$21:$B$22)/MAX(CM149:CP149)-1</f>
        <v>11.164231991988812</v>
      </c>
    </row>
    <row r="150" spans="1:95" x14ac:dyDescent="0.55000000000000004">
      <c r="A150" s="1" t="s">
        <v>1014</v>
      </c>
      <c r="B150" s="1" t="s">
        <v>1353</v>
      </c>
      <c r="C150" s="1" t="s">
        <v>1354</v>
      </c>
      <c r="D150" s="1" t="s">
        <v>98</v>
      </c>
      <c r="E150" s="1">
        <v>89.68</v>
      </c>
      <c r="F150" s="2">
        <v>24.6</v>
      </c>
      <c r="G150" s="1" t="s">
        <v>98</v>
      </c>
      <c r="H150" s="11" t="s">
        <v>98</v>
      </c>
      <c r="I150" s="2">
        <v>16</v>
      </c>
      <c r="J150" s="2">
        <v>14.6</v>
      </c>
      <c r="K150" s="1" t="s">
        <v>98</v>
      </c>
      <c r="L150" s="1" t="s">
        <v>98</v>
      </c>
      <c r="M150" s="11" t="s">
        <v>98</v>
      </c>
      <c r="N150" s="2">
        <v>12</v>
      </c>
      <c r="O150" s="2">
        <v>10.6</v>
      </c>
      <c r="P150" s="1" t="s">
        <v>98</v>
      </c>
      <c r="Q150" s="1" t="s">
        <v>98</v>
      </c>
      <c r="R150" s="11" t="s">
        <v>98</v>
      </c>
      <c r="S150" s="13" t="s">
        <v>98</v>
      </c>
      <c r="T150" s="1" t="s">
        <v>98</v>
      </c>
      <c r="U150" s="13" t="s">
        <v>98</v>
      </c>
      <c r="V150" s="1" t="s">
        <v>98</v>
      </c>
      <c r="W150" s="14">
        <v>0.5</v>
      </c>
      <c r="X150" s="14">
        <v>0.46500000000000002</v>
      </c>
      <c r="Y150" s="1" t="s">
        <v>98</v>
      </c>
      <c r="Z150" s="13" t="s">
        <v>98</v>
      </c>
      <c r="AA150" s="13" t="s">
        <v>98</v>
      </c>
      <c r="AB150" s="1" t="s">
        <v>98</v>
      </c>
      <c r="AC150" s="1" t="s">
        <v>98</v>
      </c>
      <c r="AD150" s="1" t="s">
        <v>98</v>
      </c>
      <c r="AE150" s="1" t="s">
        <v>98</v>
      </c>
      <c r="AF150" s="1" t="s">
        <v>98</v>
      </c>
      <c r="AG150" s="1" t="s">
        <v>98</v>
      </c>
      <c r="AH150" s="1" t="s">
        <v>98</v>
      </c>
      <c r="AI150" s="2">
        <v>22.8</v>
      </c>
      <c r="AJ150" s="1" t="s">
        <v>98</v>
      </c>
      <c r="AK150" s="2">
        <v>31.4</v>
      </c>
      <c r="AL150" s="1" t="s">
        <v>98</v>
      </c>
      <c r="AM150" s="1">
        <v>904</v>
      </c>
      <c r="AN150" s="1">
        <v>135</v>
      </c>
      <c r="AO150" s="1">
        <v>113</v>
      </c>
      <c r="AP150" s="3">
        <v>6.06</v>
      </c>
      <c r="AQ150" s="1">
        <v>581</v>
      </c>
      <c r="AR150" s="1">
        <v>111</v>
      </c>
      <c r="AS150" s="2">
        <v>96.8</v>
      </c>
      <c r="AT150" s="3">
        <v>4.8600000000000003</v>
      </c>
      <c r="AU150" s="1" t="s">
        <v>98</v>
      </c>
      <c r="AV150" s="1" t="s">
        <v>98</v>
      </c>
      <c r="AW150" s="1" t="s">
        <v>98</v>
      </c>
      <c r="AX150" s="1">
        <v>1120</v>
      </c>
      <c r="AY150" s="1" t="s">
        <v>98</v>
      </c>
      <c r="AZ150" s="1">
        <v>166</v>
      </c>
      <c r="BA150" s="1" t="s">
        <v>98</v>
      </c>
      <c r="BB150" s="1" t="s">
        <v>98</v>
      </c>
      <c r="BC150" s="1" t="s">
        <v>98</v>
      </c>
      <c r="BD150" s="1" t="s">
        <v>98</v>
      </c>
      <c r="BE150" s="1" t="s">
        <v>98</v>
      </c>
      <c r="BF150" s="1" t="s">
        <v>98</v>
      </c>
      <c r="BG150" s="1" t="s">
        <v>98</v>
      </c>
      <c r="BH150" s="1" t="s">
        <v>98</v>
      </c>
      <c r="BI150" s="1" t="s">
        <v>98</v>
      </c>
      <c r="BJ150" s="4" t="s">
        <v>98</v>
      </c>
      <c r="BK150" s="4" t="s">
        <v>98</v>
      </c>
      <c r="BL150" s="4" t="s">
        <v>98</v>
      </c>
      <c r="BM150" s="4" t="s">
        <v>98</v>
      </c>
      <c r="BN150" s="4" t="s">
        <v>98</v>
      </c>
      <c r="BO150" s="4" t="s">
        <v>98</v>
      </c>
      <c r="BP150" s="4" t="s">
        <v>98</v>
      </c>
      <c r="BQ150" s="4" t="s">
        <v>98</v>
      </c>
      <c r="BR150" s="4" t="s">
        <v>98</v>
      </c>
      <c r="BS150" s="4" t="s">
        <v>98</v>
      </c>
      <c r="BT150" s="4" t="s">
        <v>98</v>
      </c>
      <c r="BU150" s="4" t="s">
        <v>98</v>
      </c>
      <c r="BV150" s="4" t="s">
        <v>98</v>
      </c>
      <c r="BW150" s="35" t="s">
        <v>98</v>
      </c>
      <c r="BX150" s="35" t="s">
        <v>98</v>
      </c>
      <c r="BY150" s="1" t="s">
        <v>98</v>
      </c>
      <c r="BZ150" s="1" t="s">
        <v>98</v>
      </c>
      <c r="CA150" s="1" t="s">
        <v>98</v>
      </c>
      <c r="CB150" s="1" t="s">
        <v>98</v>
      </c>
      <c r="CC150" s="1" t="s">
        <v>98</v>
      </c>
      <c r="CD150" s="1" t="s">
        <v>98</v>
      </c>
      <c r="CE150" s="1" t="s">
        <v>98</v>
      </c>
      <c r="CF150" s="1" t="s">
        <v>98</v>
      </c>
      <c r="CG150" s="4">
        <f>Beams!$B$11/F150</f>
        <v>456.91056910569102</v>
      </c>
      <c r="CH150" s="4">
        <f>Beams!$B$9/AO150</f>
        <v>99.469026548672559</v>
      </c>
      <c r="CI150" s="4">
        <f>Beams!$C$9/AS150</f>
        <v>116.11570247933885</v>
      </c>
      <c r="CJ150" s="4">
        <f>Beams!$B$8/((N150-2*X150)*X150*2)</f>
        <v>1091.7815271342677</v>
      </c>
      <c r="CK150" s="4">
        <f>Beams!$C$8/((J150-2*X150)*X150*2)</f>
        <v>884.12739615042744</v>
      </c>
      <c r="CM150" s="4">
        <f xml:space="preserve"> Beams!$B$12 / ( 2 * X150 * (N150 - X150) * (J150 - X150) )</f>
        <v>74.125895153237607</v>
      </c>
      <c r="CO150" s="4">
        <f t="shared" si="4"/>
        <v>2011.1426055811269</v>
      </c>
      <c r="CP150" s="4">
        <f t="shared" si="5"/>
        <v>1677.4318552119928</v>
      </c>
      <c r="CQ150" s="3">
        <f>MIN(Beams!$B$21:$B$22)/MAX(CM150:CP150)-1</f>
        <v>8.9445956465234993</v>
      </c>
    </row>
    <row r="151" spans="1:95" x14ac:dyDescent="0.55000000000000004">
      <c r="A151" s="1" t="s">
        <v>1014</v>
      </c>
      <c r="B151" s="1" t="s">
        <v>1355</v>
      </c>
      <c r="C151" s="1" t="s">
        <v>1356</v>
      </c>
      <c r="D151" s="1" t="s">
        <v>98</v>
      </c>
      <c r="E151" s="1">
        <v>68.31</v>
      </c>
      <c r="F151" s="2">
        <v>18.7</v>
      </c>
      <c r="G151" s="1" t="s">
        <v>98</v>
      </c>
      <c r="H151" s="11" t="s">
        <v>98</v>
      </c>
      <c r="I151" s="2">
        <v>16</v>
      </c>
      <c r="J151" s="2">
        <v>15</v>
      </c>
      <c r="K151" s="1" t="s">
        <v>98</v>
      </c>
      <c r="L151" s="1" t="s">
        <v>98</v>
      </c>
      <c r="M151" s="11" t="s">
        <v>98</v>
      </c>
      <c r="N151" s="2">
        <v>12</v>
      </c>
      <c r="O151" s="2">
        <v>11</v>
      </c>
      <c r="P151" s="1" t="s">
        <v>98</v>
      </c>
      <c r="Q151" s="1" t="s">
        <v>98</v>
      </c>
      <c r="R151" s="11" t="s">
        <v>98</v>
      </c>
      <c r="S151" s="13" t="s">
        <v>98</v>
      </c>
      <c r="T151" s="1" t="s">
        <v>98</v>
      </c>
      <c r="U151" s="13" t="s">
        <v>98</v>
      </c>
      <c r="V151" s="1" t="s">
        <v>98</v>
      </c>
      <c r="W151" s="14">
        <v>0.375</v>
      </c>
      <c r="X151" s="14">
        <v>0.34899999999999998</v>
      </c>
      <c r="Y151" s="1" t="s">
        <v>98</v>
      </c>
      <c r="Z151" s="13" t="s">
        <v>98</v>
      </c>
      <c r="AA151" s="13" t="s">
        <v>98</v>
      </c>
      <c r="AB151" s="1" t="s">
        <v>98</v>
      </c>
      <c r="AC151" s="1" t="s">
        <v>98</v>
      </c>
      <c r="AD151" s="1" t="s">
        <v>98</v>
      </c>
      <c r="AE151" s="1" t="s">
        <v>98</v>
      </c>
      <c r="AF151" s="1" t="s">
        <v>98</v>
      </c>
      <c r="AG151" s="1" t="s">
        <v>98</v>
      </c>
      <c r="AH151" s="1" t="s">
        <v>98</v>
      </c>
      <c r="AI151" s="2">
        <v>31.4</v>
      </c>
      <c r="AJ151" s="1" t="s">
        <v>98</v>
      </c>
      <c r="AK151" s="2">
        <v>42.8</v>
      </c>
      <c r="AL151" s="1" t="s">
        <v>98</v>
      </c>
      <c r="AM151" s="1">
        <v>702</v>
      </c>
      <c r="AN151" s="1">
        <v>104</v>
      </c>
      <c r="AO151" s="2">
        <v>87.7</v>
      </c>
      <c r="AP151" s="3">
        <v>6.12</v>
      </c>
      <c r="AQ151" s="1">
        <v>452</v>
      </c>
      <c r="AR151" s="2">
        <v>85.5</v>
      </c>
      <c r="AS151" s="2">
        <v>75.3</v>
      </c>
      <c r="AT151" s="3">
        <v>4.91</v>
      </c>
      <c r="AU151" s="1" t="s">
        <v>98</v>
      </c>
      <c r="AV151" s="1" t="s">
        <v>98</v>
      </c>
      <c r="AW151" s="1" t="s">
        <v>98</v>
      </c>
      <c r="AX151" s="1">
        <v>862</v>
      </c>
      <c r="AY151" s="1" t="s">
        <v>98</v>
      </c>
      <c r="AZ151" s="1">
        <v>127</v>
      </c>
      <c r="BA151" s="1" t="s">
        <v>98</v>
      </c>
      <c r="BB151" s="1" t="s">
        <v>98</v>
      </c>
      <c r="BC151" s="1" t="s">
        <v>98</v>
      </c>
      <c r="BD151" s="1" t="s">
        <v>98</v>
      </c>
      <c r="BE151" s="1" t="s">
        <v>98</v>
      </c>
      <c r="BF151" s="1" t="s">
        <v>98</v>
      </c>
      <c r="BG151" s="1" t="s">
        <v>98</v>
      </c>
      <c r="BH151" s="1" t="s">
        <v>98</v>
      </c>
      <c r="BI151" s="1" t="s">
        <v>98</v>
      </c>
      <c r="BJ151" s="4" t="s">
        <v>98</v>
      </c>
      <c r="BK151" s="4" t="s">
        <v>98</v>
      </c>
      <c r="BL151" s="4" t="s">
        <v>98</v>
      </c>
      <c r="BM151" s="4" t="s">
        <v>98</v>
      </c>
      <c r="BN151" s="4" t="s">
        <v>98</v>
      </c>
      <c r="BO151" s="4" t="s">
        <v>98</v>
      </c>
      <c r="BP151" s="4" t="s">
        <v>98</v>
      </c>
      <c r="BQ151" s="4" t="s">
        <v>98</v>
      </c>
      <c r="BR151" s="4" t="s">
        <v>98</v>
      </c>
      <c r="BS151" s="4" t="s">
        <v>98</v>
      </c>
      <c r="BT151" s="4" t="s">
        <v>98</v>
      </c>
      <c r="BU151" s="4" t="s">
        <v>98</v>
      </c>
      <c r="BV151" s="4" t="s">
        <v>98</v>
      </c>
      <c r="BW151" s="35" t="s">
        <v>98</v>
      </c>
      <c r="BX151" s="35" t="s">
        <v>98</v>
      </c>
      <c r="BY151" s="1" t="s">
        <v>98</v>
      </c>
      <c r="BZ151" s="1" t="s">
        <v>98</v>
      </c>
      <c r="CA151" s="1" t="s">
        <v>98</v>
      </c>
      <c r="CB151" s="1" t="s">
        <v>98</v>
      </c>
      <c r="CC151" s="1" t="s">
        <v>98</v>
      </c>
      <c r="CD151" s="1" t="s">
        <v>98</v>
      </c>
      <c r="CE151" s="1" t="s">
        <v>98</v>
      </c>
      <c r="CF151" s="1" t="s">
        <v>98</v>
      </c>
      <c r="CG151" s="4">
        <f>Beams!$B$11/F151</f>
        <v>601.06951871657759</v>
      </c>
      <c r="CH151" s="4">
        <f>Beams!$B$9/AO151</f>
        <v>128.16419612314709</v>
      </c>
      <c r="CI151" s="4">
        <f>Beams!$C$9/AS151</f>
        <v>149.26958831341301</v>
      </c>
      <c r="CJ151" s="4">
        <f>Beams!$B$8/((N151-2*X151)*X151*2)</f>
        <v>1424.8055089775426</v>
      </c>
      <c r="CK151" s="4">
        <f>Beams!$C$8/((J151-2*X151)*X151*2)</f>
        <v>1125.9370621216742</v>
      </c>
      <c r="CM151" s="4">
        <f xml:space="preserve"> Beams!$B$12 / ( 2 * X151 * (N151 - X151) * (J151 - X151) )</f>
        <v>94.336643070294258</v>
      </c>
      <c r="CO151" s="4">
        <f t="shared" si="4"/>
        <v>2624.6292072531983</v>
      </c>
      <c r="CP151" s="4">
        <f t="shared" si="5"/>
        <v>2145.1501261930021</v>
      </c>
      <c r="CQ151" s="3">
        <f>MIN(Beams!$B$21:$B$22)/MAX(CM151:CP151)-1</f>
        <v>6.6201239949360202</v>
      </c>
    </row>
    <row r="152" spans="1:95" x14ac:dyDescent="0.55000000000000004">
      <c r="A152" s="1" t="s">
        <v>1014</v>
      </c>
      <c r="B152" s="1" t="s">
        <v>1357</v>
      </c>
      <c r="C152" s="1" t="s">
        <v>1358</v>
      </c>
      <c r="D152" s="1" t="s">
        <v>98</v>
      </c>
      <c r="E152" s="1">
        <v>57.36</v>
      </c>
      <c r="F152" s="2">
        <v>15.7</v>
      </c>
      <c r="G152" s="1" t="s">
        <v>98</v>
      </c>
      <c r="H152" s="11" t="s">
        <v>98</v>
      </c>
      <c r="I152" s="2">
        <v>16</v>
      </c>
      <c r="J152" s="2">
        <v>15.1</v>
      </c>
      <c r="K152" s="1" t="s">
        <v>98</v>
      </c>
      <c r="L152" s="1" t="s">
        <v>98</v>
      </c>
      <c r="M152" s="11" t="s">
        <v>98</v>
      </c>
      <c r="N152" s="2">
        <v>12</v>
      </c>
      <c r="O152" s="2">
        <v>11.1</v>
      </c>
      <c r="P152" s="1" t="s">
        <v>98</v>
      </c>
      <c r="Q152" s="1" t="s">
        <v>98</v>
      </c>
      <c r="R152" s="11" t="s">
        <v>98</v>
      </c>
      <c r="S152" s="13" t="s">
        <v>98</v>
      </c>
      <c r="T152" s="1" t="s">
        <v>98</v>
      </c>
      <c r="U152" s="13" t="s">
        <v>98</v>
      </c>
      <c r="V152" s="1" t="s">
        <v>98</v>
      </c>
      <c r="W152" s="15">
        <v>0.3125</v>
      </c>
      <c r="X152" s="14">
        <v>0.29099999999999998</v>
      </c>
      <c r="Y152" s="1" t="s">
        <v>98</v>
      </c>
      <c r="Z152" s="13" t="s">
        <v>98</v>
      </c>
      <c r="AA152" s="13" t="s">
        <v>98</v>
      </c>
      <c r="AB152" s="1" t="s">
        <v>98</v>
      </c>
      <c r="AC152" s="1" t="s">
        <v>98</v>
      </c>
      <c r="AD152" s="1" t="s">
        <v>98</v>
      </c>
      <c r="AE152" s="1" t="s">
        <v>98</v>
      </c>
      <c r="AF152" s="1" t="s">
        <v>98</v>
      </c>
      <c r="AG152" s="1" t="s">
        <v>98</v>
      </c>
      <c r="AH152" s="1" t="s">
        <v>98</v>
      </c>
      <c r="AI152" s="2">
        <v>38.200000000000003</v>
      </c>
      <c r="AJ152" s="1" t="s">
        <v>98</v>
      </c>
      <c r="AK152" s="2">
        <v>52</v>
      </c>
      <c r="AL152" s="1" t="s">
        <v>98</v>
      </c>
      <c r="AM152" s="1">
        <v>595</v>
      </c>
      <c r="AN152" s="2">
        <v>87.7</v>
      </c>
      <c r="AO152" s="2">
        <v>74.400000000000006</v>
      </c>
      <c r="AP152" s="3">
        <v>6.15</v>
      </c>
      <c r="AQ152" s="1">
        <v>384</v>
      </c>
      <c r="AR152" s="2">
        <v>72.2</v>
      </c>
      <c r="AS152" s="2">
        <v>64</v>
      </c>
      <c r="AT152" s="3">
        <v>4.9400000000000004</v>
      </c>
      <c r="AU152" s="1" t="s">
        <v>98</v>
      </c>
      <c r="AV152" s="1" t="s">
        <v>98</v>
      </c>
      <c r="AW152" s="1" t="s">
        <v>98</v>
      </c>
      <c r="AX152" s="1">
        <v>727</v>
      </c>
      <c r="AY152" s="1" t="s">
        <v>98</v>
      </c>
      <c r="AZ152" s="1">
        <v>107</v>
      </c>
      <c r="BA152" s="1" t="s">
        <v>98</v>
      </c>
      <c r="BB152" s="1" t="s">
        <v>98</v>
      </c>
      <c r="BC152" s="1" t="s">
        <v>98</v>
      </c>
      <c r="BD152" s="1" t="s">
        <v>98</v>
      </c>
      <c r="BE152" s="1" t="s">
        <v>98</v>
      </c>
      <c r="BF152" s="1" t="s">
        <v>98</v>
      </c>
      <c r="BG152" s="1" t="s">
        <v>98</v>
      </c>
      <c r="BH152" s="1" t="s">
        <v>98</v>
      </c>
      <c r="BI152" s="1" t="s">
        <v>98</v>
      </c>
      <c r="BJ152" s="4" t="s">
        <v>98</v>
      </c>
      <c r="BK152" s="4" t="s">
        <v>98</v>
      </c>
      <c r="BL152" s="4" t="s">
        <v>98</v>
      </c>
      <c r="BM152" s="4" t="s">
        <v>98</v>
      </c>
      <c r="BN152" s="4" t="s">
        <v>98</v>
      </c>
      <c r="BO152" s="4" t="s">
        <v>98</v>
      </c>
      <c r="BP152" s="4" t="s">
        <v>98</v>
      </c>
      <c r="BQ152" s="4" t="s">
        <v>98</v>
      </c>
      <c r="BR152" s="4" t="s">
        <v>98</v>
      </c>
      <c r="BS152" s="4" t="s">
        <v>98</v>
      </c>
      <c r="BT152" s="4" t="s">
        <v>98</v>
      </c>
      <c r="BU152" s="4" t="s">
        <v>98</v>
      </c>
      <c r="BV152" s="4" t="s">
        <v>98</v>
      </c>
      <c r="BW152" s="35" t="s">
        <v>98</v>
      </c>
      <c r="BX152" s="35" t="s">
        <v>98</v>
      </c>
      <c r="BY152" s="1" t="s">
        <v>98</v>
      </c>
      <c r="BZ152" s="1" t="s">
        <v>98</v>
      </c>
      <c r="CA152" s="1" t="s">
        <v>98</v>
      </c>
      <c r="CB152" s="1" t="s">
        <v>98</v>
      </c>
      <c r="CC152" s="1" t="s">
        <v>98</v>
      </c>
      <c r="CD152" s="1" t="s">
        <v>98</v>
      </c>
      <c r="CE152" s="1" t="s">
        <v>98</v>
      </c>
      <c r="CF152" s="1" t="s">
        <v>98</v>
      </c>
      <c r="CG152" s="4">
        <f>Beams!$B$11/F152</f>
        <v>715.92356687898098</v>
      </c>
      <c r="CH152" s="4">
        <f>Beams!$B$9/AO152</f>
        <v>151.07526881720429</v>
      </c>
      <c r="CI152" s="4">
        <f>Beams!$C$9/AS152</f>
        <v>175.625</v>
      </c>
      <c r="CJ152" s="4">
        <f>Beams!$B$8/((N152-2*X152)*X152*2)</f>
        <v>1691.4271130348839</v>
      </c>
      <c r="CK152" s="4">
        <f>Beams!$C$8/((J152-2*X152)*X152*2)</f>
        <v>1330.2600066560342</v>
      </c>
      <c r="CM152" s="4">
        <f xml:space="preserve"> Beams!$B$12 / ( 2 * X152 * (N152 - X152) * (J152 - X152) )</f>
        <v>111.37758259182239</v>
      </c>
      <c r="CO152" s="4">
        <f t="shared" si="4"/>
        <v>3115.6149307323567</v>
      </c>
      <c r="CP152" s="4">
        <f t="shared" si="5"/>
        <v>2536.3466672360378</v>
      </c>
      <c r="CQ152" s="3">
        <f>MIN(Beams!$B$21:$B$22)/MAX(CM152:CP152)-1</f>
        <v>5.419278519537329</v>
      </c>
    </row>
    <row r="153" spans="1:95" x14ac:dyDescent="0.55000000000000004">
      <c r="A153" s="1" t="s">
        <v>1014</v>
      </c>
      <c r="B153" s="1" t="s">
        <v>1359</v>
      </c>
      <c r="C153" s="1" t="s">
        <v>1360</v>
      </c>
      <c r="D153" s="1" t="s">
        <v>98</v>
      </c>
      <c r="E153" s="1">
        <v>101.85000000000001</v>
      </c>
      <c r="F153" s="2">
        <v>28</v>
      </c>
      <c r="G153" s="1" t="s">
        <v>98</v>
      </c>
      <c r="H153" s="11" t="s">
        <v>98</v>
      </c>
      <c r="I153" s="2">
        <v>16</v>
      </c>
      <c r="J153" s="2">
        <v>14.3</v>
      </c>
      <c r="K153" s="1" t="s">
        <v>98</v>
      </c>
      <c r="L153" s="1" t="s">
        <v>98</v>
      </c>
      <c r="M153" s="11" t="s">
        <v>98</v>
      </c>
      <c r="N153" s="2">
        <v>10</v>
      </c>
      <c r="O153" s="2" t="s">
        <v>1025</v>
      </c>
      <c r="P153" s="1" t="s">
        <v>98</v>
      </c>
      <c r="Q153" s="1" t="s">
        <v>98</v>
      </c>
      <c r="R153" s="11" t="s">
        <v>98</v>
      </c>
      <c r="S153" s="13" t="s">
        <v>98</v>
      </c>
      <c r="T153" s="1" t="s">
        <v>98</v>
      </c>
      <c r="U153" s="13" t="s">
        <v>98</v>
      </c>
      <c r="V153" s="1" t="s">
        <v>98</v>
      </c>
      <c r="W153" s="14">
        <v>0.625</v>
      </c>
      <c r="X153" s="14">
        <v>0.58099999999999996</v>
      </c>
      <c r="Y153" s="1" t="s">
        <v>98</v>
      </c>
      <c r="Z153" s="13" t="s">
        <v>98</v>
      </c>
      <c r="AA153" s="13" t="s">
        <v>98</v>
      </c>
      <c r="AB153" s="1" t="s">
        <v>98</v>
      </c>
      <c r="AC153" s="1" t="s">
        <v>98</v>
      </c>
      <c r="AD153" s="1" t="s">
        <v>98</v>
      </c>
      <c r="AE153" s="1" t="s">
        <v>98</v>
      </c>
      <c r="AF153" s="1" t="s">
        <v>98</v>
      </c>
      <c r="AG153" s="1" t="s">
        <v>98</v>
      </c>
      <c r="AH153" s="1" t="s">
        <v>98</v>
      </c>
      <c r="AI153" s="2">
        <v>14.2</v>
      </c>
      <c r="AJ153" s="1" t="s">
        <v>98</v>
      </c>
      <c r="AK153" s="2">
        <v>24.5</v>
      </c>
      <c r="AL153" s="1" t="s">
        <v>98</v>
      </c>
      <c r="AM153" s="1">
        <v>953</v>
      </c>
      <c r="AN153" s="4">
        <v>147</v>
      </c>
      <c r="AO153" s="4">
        <v>119</v>
      </c>
      <c r="AP153" s="3">
        <v>5.84</v>
      </c>
      <c r="AQ153" s="1">
        <v>459</v>
      </c>
      <c r="AR153" s="4">
        <v>106</v>
      </c>
      <c r="AS153" s="2">
        <v>91.8</v>
      </c>
      <c r="AT153" s="3">
        <v>4.05</v>
      </c>
      <c r="AU153" s="1" t="s">
        <v>98</v>
      </c>
      <c r="AV153" s="1" t="s">
        <v>98</v>
      </c>
      <c r="AW153" s="1" t="s">
        <v>98</v>
      </c>
      <c r="AX153" s="1">
        <v>1010</v>
      </c>
      <c r="AY153" s="1" t="s">
        <v>98</v>
      </c>
      <c r="AZ153" s="1">
        <v>168</v>
      </c>
      <c r="BA153" s="1" t="s">
        <v>98</v>
      </c>
      <c r="BB153" s="1" t="s">
        <v>98</v>
      </c>
      <c r="BC153" s="1" t="s">
        <v>98</v>
      </c>
      <c r="BD153" s="1" t="s">
        <v>98</v>
      </c>
      <c r="BE153" s="1" t="s">
        <v>98</v>
      </c>
      <c r="BF153" s="1" t="s">
        <v>98</v>
      </c>
      <c r="BG153" s="1" t="s">
        <v>98</v>
      </c>
      <c r="BH153" s="1" t="s">
        <v>98</v>
      </c>
      <c r="BI153" s="1" t="s">
        <v>98</v>
      </c>
      <c r="BJ153" s="4" t="s">
        <v>98</v>
      </c>
      <c r="BK153" s="4" t="s">
        <v>98</v>
      </c>
      <c r="BL153" s="4" t="s">
        <v>98</v>
      </c>
      <c r="BM153" s="4" t="s">
        <v>98</v>
      </c>
      <c r="BN153" s="4" t="s">
        <v>98</v>
      </c>
      <c r="BO153" s="4" t="s">
        <v>98</v>
      </c>
      <c r="BP153" s="4" t="s">
        <v>98</v>
      </c>
      <c r="BQ153" s="4" t="s">
        <v>98</v>
      </c>
      <c r="BR153" s="4" t="s">
        <v>98</v>
      </c>
      <c r="BS153" s="4" t="s">
        <v>98</v>
      </c>
      <c r="BT153" s="4" t="s">
        <v>98</v>
      </c>
      <c r="BU153" s="4" t="s">
        <v>98</v>
      </c>
      <c r="BV153" s="4" t="s">
        <v>98</v>
      </c>
      <c r="BW153" s="35" t="s">
        <v>98</v>
      </c>
      <c r="BX153" s="35" t="s">
        <v>98</v>
      </c>
      <c r="BY153" s="1" t="s">
        <v>98</v>
      </c>
      <c r="BZ153" s="1" t="s">
        <v>98</v>
      </c>
      <c r="CA153" s="1" t="s">
        <v>98</v>
      </c>
      <c r="CB153" s="1" t="s">
        <v>98</v>
      </c>
      <c r="CC153" s="1" t="s">
        <v>98</v>
      </c>
      <c r="CD153" s="1" t="s">
        <v>98</v>
      </c>
      <c r="CE153" s="1" t="s">
        <v>98</v>
      </c>
      <c r="CF153" s="1" t="s">
        <v>98</v>
      </c>
      <c r="CG153" s="4">
        <f>Beams!$B$11/F153</f>
        <v>401.42857142857144</v>
      </c>
      <c r="CH153" s="4">
        <f>Beams!$B$9/AO153</f>
        <v>94.453781512605048</v>
      </c>
      <c r="CI153" s="4">
        <f>Beams!$C$9/AS153</f>
        <v>122.4400871459695</v>
      </c>
      <c r="CJ153" s="4">
        <f>Beams!$B$8/((N153-2*X153)*X153*2)</f>
        <v>1094.4758570700219</v>
      </c>
      <c r="CK153" s="4">
        <f>Beams!$C$8/((J153-2*X153)*X153*2)</f>
        <v>736.25952388376118</v>
      </c>
      <c r="CM153" s="4">
        <f xml:space="preserve"> Beams!$B$12 / ( 2 * X153 * (N153 - X153) * (J153 - X153) )</f>
        <v>74.857088253931849</v>
      </c>
      <c r="CO153" s="4">
        <f t="shared" si="4"/>
        <v>1998.1905805073673</v>
      </c>
      <c r="CP153" s="4">
        <f t="shared" si="5"/>
        <v>1423.1541204063321</v>
      </c>
      <c r="CQ153" s="3">
        <f>MIN(Beams!$B$21:$B$22)/MAX(CM153:CP153)-1</f>
        <v>9.0090552898721672</v>
      </c>
    </row>
    <row r="154" spans="1:95" x14ac:dyDescent="0.55000000000000004">
      <c r="A154" s="1" t="s">
        <v>1014</v>
      </c>
      <c r="B154" s="1" t="s">
        <v>1361</v>
      </c>
      <c r="C154" s="1" t="s">
        <v>1362</v>
      </c>
      <c r="D154" s="1" t="s">
        <v>98</v>
      </c>
      <c r="E154" s="1">
        <v>82.88</v>
      </c>
      <c r="F154" s="2">
        <v>22.8</v>
      </c>
      <c r="G154" s="1" t="s">
        <v>98</v>
      </c>
      <c r="H154" s="11" t="s">
        <v>98</v>
      </c>
      <c r="I154" s="2">
        <v>16</v>
      </c>
      <c r="J154" s="2">
        <v>14.6</v>
      </c>
      <c r="K154" s="1" t="s">
        <v>98</v>
      </c>
      <c r="L154" s="1" t="s">
        <v>98</v>
      </c>
      <c r="M154" s="11" t="s">
        <v>98</v>
      </c>
      <c r="N154" s="2">
        <v>10</v>
      </c>
      <c r="O154" s="2" t="s">
        <v>1035</v>
      </c>
      <c r="P154" s="1" t="s">
        <v>98</v>
      </c>
      <c r="Q154" s="1" t="s">
        <v>98</v>
      </c>
      <c r="R154" s="11" t="s">
        <v>98</v>
      </c>
      <c r="S154" s="13" t="s">
        <v>98</v>
      </c>
      <c r="T154" s="1" t="s">
        <v>98</v>
      </c>
      <c r="U154" s="13" t="s">
        <v>98</v>
      </c>
      <c r="V154" s="1" t="s">
        <v>98</v>
      </c>
      <c r="W154" s="14">
        <v>0.5</v>
      </c>
      <c r="X154" s="14">
        <v>0.46500000000000002</v>
      </c>
      <c r="Y154" s="1" t="s">
        <v>98</v>
      </c>
      <c r="Z154" s="13" t="s">
        <v>98</v>
      </c>
      <c r="AA154" s="13" t="s">
        <v>98</v>
      </c>
      <c r="AB154" s="1" t="s">
        <v>98</v>
      </c>
      <c r="AC154" s="1" t="s">
        <v>98</v>
      </c>
      <c r="AD154" s="1" t="s">
        <v>98</v>
      </c>
      <c r="AE154" s="1" t="s">
        <v>98</v>
      </c>
      <c r="AF154" s="1" t="s">
        <v>98</v>
      </c>
      <c r="AG154" s="1" t="s">
        <v>98</v>
      </c>
      <c r="AH154" s="1" t="s">
        <v>98</v>
      </c>
      <c r="AI154" s="2">
        <v>18.5</v>
      </c>
      <c r="AJ154" s="1" t="s">
        <v>98</v>
      </c>
      <c r="AK154" s="2">
        <v>31.4</v>
      </c>
      <c r="AL154" s="1" t="s">
        <v>98</v>
      </c>
      <c r="AM154" s="1">
        <v>792</v>
      </c>
      <c r="AN154" s="4">
        <v>121</v>
      </c>
      <c r="AO154" s="2">
        <v>99</v>
      </c>
      <c r="AP154" s="3">
        <v>5.9</v>
      </c>
      <c r="AQ154" s="1">
        <v>383</v>
      </c>
      <c r="AR154" s="2">
        <v>87.3</v>
      </c>
      <c r="AS154" s="2">
        <v>76.599999999999994</v>
      </c>
      <c r="AT154" s="3">
        <v>4.0999999999999996</v>
      </c>
      <c r="AU154" s="1" t="s">
        <v>98</v>
      </c>
      <c r="AV154" s="1" t="s">
        <v>98</v>
      </c>
      <c r="AW154" s="1" t="s">
        <v>98</v>
      </c>
      <c r="AX154" s="1">
        <v>829</v>
      </c>
      <c r="AY154" s="1" t="s">
        <v>98</v>
      </c>
      <c r="AZ154" s="1">
        <v>137</v>
      </c>
      <c r="BA154" s="1" t="s">
        <v>98</v>
      </c>
      <c r="BB154" s="1" t="s">
        <v>98</v>
      </c>
      <c r="BC154" s="1" t="s">
        <v>98</v>
      </c>
      <c r="BD154" s="1" t="s">
        <v>98</v>
      </c>
      <c r="BE154" s="1" t="s">
        <v>98</v>
      </c>
      <c r="BF154" s="1" t="s">
        <v>98</v>
      </c>
      <c r="BG154" s="1" t="s">
        <v>98</v>
      </c>
      <c r="BH154" s="1" t="s">
        <v>98</v>
      </c>
      <c r="BI154" s="1" t="s">
        <v>98</v>
      </c>
      <c r="BJ154" s="4" t="s">
        <v>98</v>
      </c>
      <c r="BK154" s="4" t="s">
        <v>98</v>
      </c>
      <c r="BL154" s="4" t="s">
        <v>98</v>
      </c>
      <c r="BM154" s="4" t="s">
        <v>98</v>
      </c>
      <c r="BN154" s="4" t="s">
        <v>98</v>
      </c>
      <c r="BO154" s="4" t="s">
        <v>98</v>
      </c>
      <c r="BP154" s="4" t="s">
        <v>98</v>
      </c>
      <c r="BQ154" s="4" t="s">
        <v>98</v>
      </c>
      <c r="BR154" s="4" t="s">
        <v>98</v>
      </c>
      <c r="BS154" s="4" t="s">
        <v>98</v>
      </c>
      <c r="BT154" s="4" t="s">
        <v>98</v>
      </c>
      <c r="BU154" s="4" t="s">
        <v>98</v>
      </c>
      <c r="BV154" s="4" t="s">
        <v>98</v>
      </c>
      <c r="BW154" s="35" t="s">
        <v>98</v>
      </c>
      <c r="BX154" s="35" t="s">
        <v>98</v>
      </c>
      <c r="BY154" s="1" t="s">
        <v>98</v>
      </c>
      <c r="BZ154" s="1" t="s">
        <v>98</v>
      </c>
      <c r="CA154" s="1" t="s">
        <v>98</v>
      </c>
      <c r="CB154" s="1" t="s">
        <v>98</v>
      </c>
      <c r="CC154" s="1" t="s">
        <v>98</v>
      </c>
      <c r="CD154" s="1" t="s">
        <v>98</v>
      </c>
      <c r="CE154" s="1" t="s">
        <v>98</v>
      </c>
      <c r="CF154" s="1" t="s">
        <v>98</v>
      </c>
      <c r="CG154" s="4">
        <f>Beams!$B$11/F154</f>
        <v>492.98245614035085</v>
      </c>
      <c r="CH154" s="4">
        <f>Beams!$B$9/AO154</f>
        <v>113.53535353535354</v>
      </c>
      <c r="CI154" s="4">
        <f>Beams!$C$9/AS154</f>
        <v>146.73629242819845</v>
      </c>
      <c r="CJ154" s="4">
        <f>Beams!$B$8/((N154-2*X154)*X154*2)</f>
        <v>1332.5271781010301</v>
      </c>
      <c r="CK154" s="4">
        <f>Beams!$C$8/((J154-2*X154)*X154*2)</f>
        <v>884.12739615042744</v>
      </c>
      <c r="CM154" s="4">
        <f xml:space="preserve"> Beams!$B$12 / ( 2 * X154 * (N154 - X154) * (J154 - X154) )</f>
        <v>89.674064036979118</v>
      </c>
      <c r="CO154" s="4">
        <f t="shared" si="4"/>
        <v>2432.7766228638347</v>
      </c>
      <c r="CP154" s="4">
        <f t="shared" si="5"/>
        <v>1713.6393475554553</v>
      </c>
      <c r="CQ154" s="3">
        <f>MIN(Beams!$B$21:$B$22)/MAX(CM154:CP154)-1</f>
        <v>7.2210589381840755</v>
      </c>
    </row>
    <row r="155" spans="1:95" x14ac:dyDescent="0.55000000000000004">
      <c r="A155" s="1" t="s">
        <v>1014</v>
      </c>
      <c r="B155" s="1" t="s">
        <v>1363</v>
      </c>
      <c r="C155" s="1" t="s">
        <v>1364</v>
      </c>
      <c r="D155" s="1" t="s">
        <v>98</v>
      </c>
      <c r="E155" s="1">
        <v>63.21</v>
      </c>
      <c r="F155" s="2">
        <v>17.3</v>
      </c>
      <c r="G155" s="1" t="s">
        <v>98</v>
      </c>
      <c r="H155" s="11" t="s">
        <v>98</v>
      </c>
      <c r="I155" s="2">
        <v>16</v>
      </c>
      <c r="J155" s="2">
        <v>15</v>
      </c>
      <c r="K155" s="1" t="s">
        <v>98</v>
      </c>
      <c r="L155" s="1" t="s">
        <v>98</v>
      </c>
      <c r="M155" s="11" t="s">
        <v>98</v>
      </c>
      <c r="N155" s="2">
        <v>10</v>
      </c>
      <c r="O155" s="2" t="s">
        <v>1194</v>
      </c>
      <c r="P155" s="1" t="s">
        <v>98</v>
      </c>
      <c r="Q155" s="1" t="s">
        <v>98</v>
      </c>
      <c r="R155" s="11" t="s">
        <v>98</v>
      </c>
      <c r="S155" s="13" t="s">
        <v>98</v>
      </c>
      <c r="T155" s="1" t="s">
        <v>98</v>
      </c>
      <c r="U155" s="13" t="s">
        <v>98</v>
      </c>
      <c r="V155" s="1" t="s">
        <v>98</v>
      </c>
      <c r="W155" s="14">
        <v>0.375</v>
      </c>
      <c r="X155" s="14">
        <v>0.34899999999999998</v>
      </c>
      <c r="Y155" s="1" t="s">
        <v>98</v>
      </c>
      <c r="Z155" s="13" t="s">
        <v>98</v>
      </c>
      <c r="AA155" s="13" t="s">
        <v>98</v>
      </c>
      <c r="AB155" s="1" t="s">
        <v>98</v>
      </c>
      <c r="AC155" s="1" t="s">
        <v>98</v>
      </c>
      <c r="AD155" s="1" t="s">
        <v>98</v>
      </c>
      <c r="AE155" s="1" t="s">
        <v>98</v>
      </c>
      <c r="AF155" s="1" t="s">
        <v>98</v>
      </c>
      <c r="AG155" s="1" t="s">
        <v>98</v>
      </c>
      <c r="AH155" s="1" t="s">
        <v>98</v>
      </c>
      <c r="AI155" s="2">
        <v>25.7</v>
      </c>
      <c r="AJ155" s="1" t="s">
        <v>98</v>
      </c>
      <c r="AK155" s="2">
        <v>42.8</v>
      </c>
      <c r="AL155" s="1" t="s">
        <v>98</v>
      </c>
      <c r="AM155" s="1">
        <v>616</v>
      </c>
      <c r="AN155" s="2">
        <v>93</v>
      </c>
      <c r="AO155" s="2">
        <v>77</v>
      </c>
      <c r="AP155" s="3">
        <v>5.96</v>
      </c>
      <c r="AQ155" s="1">
        <v>299</v>
      </c>
      <c r="AR155" s="2">
        <v>67.400000000000006</v>
      </c>
      <c r="AS155" s="2">
        <v>59.9</v>
      </c>
      <c r="AT155" s="3">
        <v>4.1500000000000004</v>
      </c>
      <c r="AU155" s="1" t="s">
        <v>98</v>
      </c>
      <c r="AV155" s="1" t="s">
        <v>98</v>
      </c>
      <c r="AW155" s="1" t="s">
        <v>98</v>
      </c>
      <c r="AX155" s="1">
        <v>639</v>
      </c>
      <c r="AY155" s="1" t="s">
        <v>98</v>
      </c>
      <c r="AZ155" s="1">
        <v>105</v>
      </c>
      <c r="BA155" s="1" t="s">
        <v>98</v>
      </c>
      <c r="BB155" s="1" t="s">
        <v>98</v>
      </c>
      <c r="BC155" s="1" t="s">
        <v>98</v>
      </c>
      <c r="BD155" s="1" t="s">
        <v>98</v>
      </c>
      <c r="BE155" s="1" t="s">
        <v>98</v>
      </c>
      <c r="BF155" s="1" t="s">
        <v>98</v>
      </c>
      <c r="BG155" s="1" t="s">
        <v>98</v>
      </c>
      <c r="BH155" s="1" t="s">
        <v>98</v>
      </c>
      <c r="BI155" s="1" t="s">
        <v>98</v>
      </c>
      <c r="BJ155" s="4" t="s">
        <v>98</v>
      </c>
      <c r="BK155" s="4" t="s">
        <v>98</v>
      </c>
      <c r="BL155" s="4" t="s">
        <v>98</v>
      </c>
      <c r="BM155" s="4" t="s">
        <v>98</v>
      </c>
      <c r="BN155" s="4" t="s">
        <v>98</v>
      </c>
      <c r="BO155" s="4" t="s">
        <v>98</v>
      </c>
      <c r="BP155" s="4" t="s">
        <v>98</v>
      </c>
      <c r="BQ155" s="4" t="s">
        <v>98</v>
      </c>
      <c r="BR155" s="4" t="s">
        <v>98</v>
      </c>
      <c r="BS155" s="4" t="s">
        <v>98</v>
      </c>
      <c r="BT155" s="4" t="s">
        <v>98</v>
      </c>
      <c r="BU155" s="4" t="s">
        <v>98</v>
      </c>
      <c r="BV155" s="4" t="s">
        <v>98</v>
      </c>
      <c r="BW155" s="35" t="s">
        <v>98</v>
      </c>
      <c r="BX155" s="35" t="s">
        <v>98</v>
      </c>
      <c r="BY155" s="1" t="s">
        <v>98</v>
      </c>
      <c r="BZ155" s="1" t="s">
        <v>98</v>
      </c>
      <c r="CA155" s="1" t="s">
        <v>98</v>
      </c>
      <c r="CB155" s="1" t="s">
        <v>98</v>
      </c>
      <c r="CC155" s="1" t="s">
        <v>98</v>
      </c>
      <c r="CD155" s="1" t="s">
        <v>98</v>
      </c>
      <c r="CE155" s="1" t="s">
        <v>98</v>
      </c>
      <c r="CF155" s="1" t="s">
        <v>98</v>
      </c>
      <c r="CG155" s="4">
        <f>Beams!$B$11/F155</f>
        <v>649.71098265895955</v>
      </c>
      <c r="CH155" s="4">
        <f>Beams!$B$9/AO155</f>
        <v>145.97402597402598</v>
      </c>
      <c r="CI155" s="4">
        <f>Beams!$C$9/AS155</f>
        <v>187.64607679465777</v>
      </c>
      <c r="CJ155" s="4">
        <f>Beams!$B$8/((N155-2*X155)*X155*2)</f>
        <v>1731.1494154444404</v>
      </c>
      <c r="CK155" s="4">
        <f>Beams!$C$8/((J155-2*X155)*X155*2)</f>
        <v>1125.9370621216742</v>
      </c>
      <c r="CM155" s="4">
        <f xml:space="preserve"> Beams!$B$12 / ( 2 * X155 * (N155 - X155) * (J155 - X155) )</f>
        <v>113.88625307346369</v>
      </c>
      <c r="CO155" s="4">
        <f t="shared" si="4"/>
        <v>3161.7218655768138</v>
      </c>
      <c r="CP155" s="4">
        <f t="shared" si="5"/>
        <v>2192.9553262807722</v>
      </c>
      <c r="CQ155" s="3">
        <f>MIN(Beams!$B$21:$B$22)/MAX(CM155:CP155)-1</f>
        <v>5.3256671049245714</v>
      </c>
    </row>
    <row r="156" spans="1:95" x14ac:dyDescent="0.55000000000000004">
      <c r="A156" s="1" t="s">
        <v>1014</v>
      </c>
      <c r="B156" s="1" t="s">
        <v>1365</v>
      </c>
      <c r="C156" s="1" t="s">
        <v>1366</v>
      </c>
      <c r="D156" s="1" t="s">
        <v>98</v>
      </c>
      <c r="E156" s="1">
        <v>53.11</v>
      </c>
      <c r="F156" s="2">
        <v>14.6</v>
      </c>
      <c r="G156" s="1" t="s">
        <v>98</v>
      </c>
      <c r="H156" s="11" t="s">
        <v>98</v>
      </c>
      <c r="I156" s="2">
        <v>16</v>
      </c>
      <c r="J156" s="2">
        <v>15.1</v>
      </c>
      <c r="K156" s="1" t="s">
        <v>98</v>
      </c>
      <c r="L156" s="1" t="s">
        <v>98</v>
      </c>
      <c r="M156" s="11" t="s">
        <v>98</v>
      </c>
      <c r="N156" s="2">
        <v>10</v>
      </c>
      <c r="O156" s="2" t="s">
        <v>1197</v>
      </c>
      <c r="P156" s="1" t="s">
        <v>98</v>
      </c>
      <c r="Q156" s="1" t="s">
        <v>98</v>
      </c>
      <c r="R156" s="11" t="s">
        <v>98</v>
      </c>
      <c r="S156" s="13" t="s">
        <v>98</v>
      </c>
      <c r="T156" s="1" t="s">
        <v>98</v>
      </c>
      <c r="U156" s="13" t="s">
        <v>98</v>
      </c>
      <c r="V156" s="1" t="s">
        <v>98</v>
      </c>
      <c r="W156" s="15">
        <v>0.3125</v>
      </c>
      <c r="X156" s="14">
        <v>0.29099999999999998</v>
      </c>
      <c r="Y156" s="1" t="s">
        <v>98</v>
      </c>
      <c r="Z156" s="13" t="s">
        <v>98</v>
      </c>
      <c r="AA156" s="13" t="s">
        <v>98</v>
      </c>
      <c r="AB156" s="1" t="s">
        <v>98</v>
      </c>
      <c r="AC156" s="1" t="s">
        <v>98</v>
      </c>
      <c r="AD156" s="1" t="s">
        <v>98</v>
      </c>
      <c r="AE156" s="1" t="s">
        <v>98</v>
      </c>
      <c r="AF156" s="1" t="s">
        <v>98</v>
      </c>
      <c r="AG156" s="1" t="s">
        <v>98</v>
      </c>
      <c r="AH156" s="1" t="s">
        <v>98</v>
      </c>
      <c r="AI156" s="2">
        <v>31.4</v>
      </c>
      <c r="AJ156" s="1" t="s">
        <v>98</v>
      </c>
      <c r="AK156" s="2">
        <v>52</v>
      </c>
      <c r="AL156" s="1" t="s">
        <v>98</v>
      </c>
      <c r="AM156" s="1">
        <v>523</v>
      </c>
      <c r="AN156" s="2">
        <v>78.599999999999994</v>
      </c>
      <c r="AO156" s="2">
        <v>65.400000000000006</v>
      </c>
      <c r="AP156" s="3">
        <v>5.99</v>
      </c>
      <c r="AQ156" s="1">
        <v>255</v>
      </c>
      <c r="AR156" s="2">
        <v>57</v>
      </c>
      <c r="AS156" s="2">
        <v>50.9</v>
      </c>
      <c r="AT156" s="3">
        <v>4.18</v>
      </c>
      <c r="AU156" s="1" t="s">
        <v>98</v>
      </c>
      <c r="AV156" s="1" t="s">
        <v>98</v>
      </c>
      <c r="AW156" s="1" t="s">
        <v>98</v>
      </c>
      <c r="AX156" s="1">
        <v>539</v>
      </c>
      <c r="AY156" s="1" t="s">
        <v>98</v>
      </c>
      <c r="AZ156" s="1">
        <v>88.7</v>
      </c>
      <c r="BA156" s="1" t="s">
        <v>98</v>
      </c>
      <c r="BB156" s="1" t="s">
        <v>98</v>
      </c>
      <c r="BC156" s="1" t="s">
        <v>98</v>
      </c>
      <c r="BD156" s="1" t="s">
        <v>98</v>
      </c>
      <c r="BE156" s="1" t="s">
        <v>98</v>
      </c>
      <c r="BF156" s="1" t="s">
        <v>98</v>
      </c>
      <c r="BG156" s="1" t="s">
        <v>98</v>
      </c>
      <c r="BH156" s="1" t="s">
        <v>98</v>
      </c>
      <c r="BI156" s="1" t="s">
        <v>98</v>
      </c>
      <c r="BJ156" s="4" t="s">
        <v>98</v>
      </c>
      <c r="BK156" s="4" t="s">
        <v>98</v>
      </c>
      <c r="BL156" s="4" t="s">
        <v>98</v>
      </c>
      <c r="BM156" s="4" t="s">
        <v>98</v>
      </c>
      <c r="BN156" s="4" t="s">
        <v>98</v>
      </c>
      <c r="BO156" s="4" t="s">
        <v>98</v>
      </c>
      <c r="BP156" s="4" t="s">
        <v>98</v>
      </c>
      <c r="BQ156" s="4" t="s">
        <v>98</v>
      </c>
      <c r="BR156" s="4" t="s">
        <v>98</v>
      </c>
      <c r="BS156" s="4" t="s">
        <v>98</v>
      </c>
      <c r="BT156" s="4" t="s">
        <v>98</v>
      </c>
      <c r="BU156" s="4" t="s">
        <v>98</v>
      </c>
      <c r="BV156" s="4" t="s">
        <v>98</v>
      </c>
      <c r="BW156" s="35" t="s">
        <v>98</v>
      </c>
      <c r="BX156" s="35" t="s">
        <v>98</v>
      </c>
      <c r="BY156" s="1" t="s">
        <v>98</v>
      </c>
      <c r="BZ156" s="1" t="s">
        <v>98</v>
      </c>
      <c r="CA156" s="1" t="s">
        <v>98</v>
      </c>
      <c r="CB156" s="1" t="s">
        <v>98</v>
      </c>
      <c r="CC156" s="1" t="s">
        <v>98</v>
      </c>
      <c r="CD156" s="1" t="s">
        <v>98</v>
      </c>
      <c r="CE156" s="1" t="s">
        <v>98</v>
      </c>
      <c r="CF156" s="1" t="s">
        <v>98</v>
      </c>
      <c r="CG156" s="4">
        <f>Beams!$B$11/F156</f>
        <v>769.8630136986302</v>
      </c>
      <c r="CH156" s="4">
        <f>Beams!$B$9/AO156</f>
        <v>171.86544342507645</v>
      </c>
      <c r="CI156" s="4">
        <f>Beams!$C$9/AS156</f>
        <v>220.82514734774068</v>
      </c>
      <c r="CJ156" s="4">
        <f>Beams!$B$8/((N156-2*X156)*X156*2)</f>
        <v>2050.6174109824065</v>
      </c>
      <c r="CK156" s="4">
        <f>Beams!$C$8/((J156-2*X156)*X156*2)</f>
        <v>1330.2600066560342</v>
      </c>
      <c r="CM156" s="4">
        <f xml:space="preserve"> Beams!$B$12 / ( 2 * X156 * (N156 - X156) * (J156 - X156) )</f>
        <v>134.32074514034898</v>
      </c>
      <c r="CO156" s="4">
        <f t="shared" si="4"/>
        <v>3744.4295119106318</v>
      </c>
      <c r="CP156" s="4">
        <f t="shared" si="5"/>
        <v>2591.2221299842795</v>
      </c>
      <c r="CQ156" s="3">
        <f>MIN(Beams!$B$21:$B$22)/MAX(CM156:CP156)-1</f>
        <v>4.3412675913332404</v>
      </c>
    </row>
    <row r="157" spans="1:95" x14ac:dyDescent="0.55000000000000004">
      <c r="A157" s="1" t="s">
        <v>1014</v>
      </c>
      <c r="B157" s="1" t="s">
        <v>1367</v>
      </c>
      <c r="C157" s="1" t="s">
        <v>1368</v>
      </c>
      <c r="D157" s="1" t="s">
        <v>98</v>
      </c>
      <c r="E157" s="1">
        <v>42.84</v>
      </c>
      <c r="F157" s="2">
        <v>11.8</v>
      </c>
      <c r="G157" s="1" t="s">
        <v>98</v>
      </c>
      <c r="H157" s="11" t="s">
        <v>98</v>
      </c>
      <c r="I157" s="2">
        <v>16</v>
      </c>
      <c r="J157" s="2">
        <v>15.3</v>
      </c>
      <c r="K157" s="1" t="s">
        <v>98</v>
      </c>
      <c r="L157" s="1" t="s">
        <v>98</v>
      </c>
      <c r="M157" s="11" t="s">
        <v>98</v>
      </c>
      <c r="N157" s="2">
        <v>10</v>
      </c>
      <c r="O157" s="2" t="s">
        <v>1200</v>
      </c>
      <c r="P157" s="1" t="s">
        <v>98</v>
      </c>
      <c r="Q157" s="1" t="s">
        <v>98</v>
      </c>
      <c r="R157" s="11" t="s">
        <v>98</v>
      </c>
      <c r="S157" s="13" t="s">
        <v>98</v>
      </c>
      <c r="T157" s="1" t="s">
        <v>98</v>
      </c>
      <c r="U157" s="13" t="s">
        <v>98</v>
      </c>
      <c r="V157" s="1" t="s">
        <v>98</v>
      </c>
      <c r="W157" s="14">
        <v>0.25</v>
      </c>
      <c r="X157" s="14">
        <v>0.23300000000000001</v>
      </c>
      <c r="Y157" s="1" t="s">
        <v>98</v>
      </c>
      <c r="Z157" s="13" t="s">
        <v>98</v>
      </c>
      <c r="AA157" s="13" t="s">
        <v>98</v>
      </c>
      <c r="AB157" s="1" t="s">
        <v>98</v>
      </c>
      <c r="AC157" s="1" t="s">
        <v>98</v>
      </c>
      <c r="AD157" s="1" t="s">
        <v>98</v>
      </c>
      <c r="AE157" s="1" t="s">
        <v>98</v>
      </c>
      <c r="AF157" s="1" t="s">
        <v>98</v>
      </c>
      <c r="AG157" s="1" t="s">
        <v>98</v>
      </c>
      <c r="AH157" s="1" t="s">
        <v>98</v>
      </c>
      <c r="AI157" s="2">
        <v>39.9</v>
      </c>
      <c r="AJ157" s="1" t="s">
        <v>98</v>
      </c>
      <c r="AK157" s="2">
        <v>65.7</v>
      </c>
      <c r="AL157" s="1" t="s">
        <v>98</v>
      </c>
      <c r="AM157" s="1">
        <v>426</v>
      </c>
      <c r="AN157" s="2">
        <v>63.7</v>
      </c>
      <c r="AO157" s="2">
        <v>53.3</v>
      </c>
      <c r="AP157" s="3">
        <v>6.02</v>
      </c>
      <c r="AQ157" s="1">
        <v>208</v>
      </c>
      <c r="AR157" s="2">
        <v>46.3</v>
      </c>
      <c r="AS157" s="2">
        <v>41.6</v>
      </c>
      <c r="AT157" s="3">
        <v>4.21</v>
      </c>
      <c r="AU157" s="1" t="s">
        <v>98</v>
      </c>
      <c r="AV157" s="1" t="s">
        <v>98</v>
      </c>
      <c r="AW157" s="1" t="s">
        <v>98</v>
      </c>
      <c r="AX157" s="1">
        <v>437</v>
      </c>
      <c r="AY157" s="1" t="s">
        <v>98</v>
      </c>
      <c r="AZ157" s="1">
        <v>71.7</v>
      </c>
      <c r="BA157" s="1" t="s">
        <v>98</v>
      </c>
      <c r="BB157" s="1" t="s">
        <v>98</v>
      </c>
      <c r="BC157" s="1" t="s">
        <v>98</v>
      </c>
      <c r="BD157" s="1" t="s">
        <v>98</v>
      </c>
      <c r="BE157" s="1" t="s">
        <v>98</v>
      </c>
      <c r="BF157" s="1" t="s">
        <v>98</v>
      </c>
      <c r="BG157" s="1" t="s">
        <v>98</v>
      </c>
      <c r="BH157" s="1" t="s">
        <v>98</v>
      </c>
      <c r="BI157" s="1" t="s">
        <v>98</v>
      </c>
      <c r="BJ157" s="4" t="s">
        <v>98</v>
      </c>
      <c r="BK157" s="4" t="s">
        <v>98</v>
      </c>
      <c r="BL157" s="4" t="s">
        <v>98</v>
      </c>
      <c r="BM157" s="4" t="s">
        <v>98</v>
      </c>
      <c r="BN157" s="4" t="s">
        <v>98</v>
      </c>
      <c r="BO157" s="4" t="s">
        <v>98</v>
      </c>
      <c r="BP157" s="4" t="s">
        <v>98</v>
      </c>
      <c r="BQ157" s="4" t="s">
        <v>98</v>
      </c>
      <c r="BR157" s="4" t="s">
        <v>98</v>
      </c>
      <c r="BS157" s="4" t="s">
        <v>98</v>
      </c>
      <c r="BT157" s="4" t="s">
        <v>98</v>
      </c>
      <c r="BU157" s="4" t="s">
        <v>98</v>
      </c>
      <c r="BV157" s="4" t="s">
        <v>98</v>
      </c>
      <c r="BW157" s="35" t="s">
        <v>98</v>
      </c>
      <c r="BX157" s="35" t="s">
        <v>98</v>
      </c>
      <c r="BY157" s="1" t="s">
        <v>98</v>
      </c>
      <c r="BZ157" s="1" t="s">
        <v>98</v>
      </c>
      <c r="CA157" s="1" t="s">
        <v>98</v>
      </c>
      <c r="CB157" s="1" t="s">
        <v>98</v>
      </c>
      <c r="CC157" s="1" t="s">
        <v>98</v>
      </c>
      <c r="CD157" s="1" t="s">
        <v>98</v>
      </c>
      <c r="CE157" s="1" t="s">
        <v>98</v>
      </c>
      <c r="CF157" s="1" t="s">
        <v>98</v>
      </c>
      <c r="CG157" s="4">
        <f>Beams!$B$11/F157</f>
        <v>952.54237288135585</v>
      </c>
      <c r="CH157" s="4">
        <f>Beams!$B$9/AO157</f>
        <v>210.88180112570359</v>
      </c>
      <c r="CI157" s="4">
        <f>Beams!$C$9/AS157</f>
        <v>270.19230769230768</v>
      </c>
      <c r="CJ157" s="4">
        <f>Beams!$B$8/((N157-2*X157)*X157*2)</f>
        <v>2529.9110209586465</v>
      </c>
      <c r="CK157" s="4">
        <f>Beams!$C$8/((J157-2*X157)*X157*2)</f>
        <v>1626.0059103289564</v>
      </c>
      <c r="CM157" s="4">
        <f xml:space="preserve"> Beams!$B$12 / ( 2 * X157 * (N157 - X157) * (J157 - X157) )</f>
        <v>163.90508167861273</v>
      </c>
      <c r="CO157" s="4">
        <f t="shared" si="4"/>
        <v>4619.2207314550742</v>
      </c>
      <c r="CP157" s="4">
        <f t="shared" si="5"/>
        <v>3172.9381502440897</v>
      </c>
      <c r="CQ157" s="3">
        <f>MIN(Beams!$B$21:$B$22)/MAX(CM157:CP157)-1</f>
        <v>3.3297346376647203</v>
      </c>
    </row>
    <row r="158" spans="1:95" x14ac:dyDescent="0.55000000000000004">
      <c r="A158" s="1" t="s">
        <v>1014</v>
      </c>
      <c r="B158" s="1" t="s">
        <v>1369</v>
      </c>
      <c r="C158" s="1" t="s">
        <v>1370</v>
      </c>
      <c r="D158" s="1" t="s">
        <v>98</v>
      </c>
      <c r="E158" s="1">
        <v>125.79</v>
      </c>
      <c r="F158" s="2">
        <v>34.700000000000003</v>
      </c>
      <c r="G158" s="1" t="s">
        <v>98</v>
      </c>
      <c r="H158" s="11" t="s">
        <v>98</v>
      </c>
      <c r="I158" s="2">
        <v>16</v>
      </c>
      <c r="J158" s="2">
        <v>13.6</v>
      </c>
      <c r="K158" s="1" t="s">
        <v>98</v>
      </c>
      <c r="L158" s="1" t="s">
        <v>98</v>
      </c>
      <c r="M158" s="11" t="s">
        <v>98</v>
      </c>
      <c r="N158" s="3">
        <v>8</v>
      </c>
      <c r="O158" s="2" t="s">
        <v>1244</v>
      </c>
      <c r="P158" s="1" t="s">
        <v>98</v>
      </c>
      <c r="Q158" s="1" t="s">
        <v>98</v>
      </c>
      <c r="R158" s="11" t="s">
        <v>98</v>
      </c>
      <c r="S158" s="13" t="s">
        <v>98</v>
      </c>
      <c r="T158" s="1" t="s">
        <v>98</v>
      </c>
      <c r="U158" s="13" t="s">
        <v>98</v>
      </c>
      <c r="V158" s="1" t="s">
        <v>98</v>
      </c>
      <c r="W158" s="14">
        <v>0.875</v>
      </c>
      <c r="X158" s="14">
        <v>0.81399999999999995</v>
      </c>
      <c r="Y158" s="1" t="s">
        <v>98</v>
      </c>
      <c r="Z158" s="13" t="s">
        <v>98</v>
      </c>
      <c r="AA158" s="13" t="s">
        <v>98</v>
      </c>
      <c r="AB158" s="1" t="s">
        <v>98</v>
      </c>
      <c r="AC158" s="1" t="s">
        <v>98</v>
      </c>
      <c r="AD158" s="1" t="s">
        <v>98</v>
      </c>
      <c r="AE158" s="1" t="s">
        <v>98</v>
      </c>
      <c r="AF158" s="1" t="s">
        <v>98</v>
      </c>
      <c r="AG158" s="1" t="s">
        <v>98</v>
      </c>
      <c r="AH158" s="1" t="s">
        <v>98</v>
      </c>
      <c r="AI158" s="3">
        <v>6.83</v>
      </c>
      <c r="AJ158" s="1" t="s">
        <v>98</v>
      </c>
      <c r="AK158" s="2">
        <v>16.7</v>
      </c>
      <c r="AL158" s="1" t="s">
        <v>98</v>
      </c>
      <c r="AM158" s="1">
        <v>1050</v>
      </c>
      <c r="AN158" s="4">
        <v>170</v>
      </c>
      <c r="AO158" s="4">
        <v>131</v>
      </c>
      <c r="AP158" s="3">
        <v>5.5</v>
      </c>
      <c r="AQ158" s="1">
        <v>348</v>
      </c>
      <c r="AR158" s="4">
        <v>104</v>
      </c>
      <c r="AS158" s="2">
        <v>87</v>
      </c>
      <c r="AT158" s="3">
        <v>3.17</v>
      </c>
      <c r="AU158" s="1" t="s">
        <v>98</v>
      </c>
      <c r="AV158" s="1" t="s">
        <v>98</v>
      </c>
      <c r="AW158" s="1" t="s">
        <v>98</v>
      </c>
      <c r="AX158" s="1">
        <v>888</v>
      </c>
      <c r="AY158" s="1" t="s">
        <v>98</v>
      </c>
      <c r="AZ158" s="1">
        <v>176</v>
      </c>
      <c r="BA158" s="1" t="s">
        <v>98</v>
      </c>
      <c r="BB158" s="1" t="s">
        <v>98</v>
      </c>
      <c r="BC158" s="1" t="s">
        <v>98</v>
      </c>
      <c r="BD158" s="1" t="s">
        <v>98</v>
      </c>
      <c r="BE158" s="1" t="s">
        <v>98</v>
      </c>
      <c r="BF158" s="1" t="s">
        <v>98</v>
      </c>
      <c r="BG158" s="1" t="s">
        <v>98</v>
      </c>
      <c r="BH158" s="1" t="s">
        <v>98</v>
      </c>
      <c r="BI158" s="1" t="s">
        <v>98</v>
      </c>
      <c r="BJ158" s="4" t="s">
        <v>98</v>
      </c>
      <c r="BK158" s="4" t="s">
        <v>98</v>
      </c>
      <c r="BL158" s="4" t="s">
        <v>98</v>
      </c>
      <c r="BM158" s="4" t="s">
        <v>98</v>
      </c>
      <c r="BN158" s="4" t="s">
        <v>98</v>
      </c>
      <c r="BO158" s="4" t="s">
        <v>98</v>
      </c>
      <c r="BP158" s="4" t="s">
        <v>98</v>
      </c>
      <c r="BQ158" s="4" t="s">
        <v>98</v>
      </c>
      <c r="BR158" s="4" t="s">
        <v>98</v>
      </c>
      <c r="BS158" s="4" t="s">
        <v>98</v>
      </c>
      <c r="BT158" s="4" t="s">
        <v>98</v>
      </c>
      <c r="BU158" s="4" t="s">
        <v>98</v>
      </c>
      <c r="BV158" s="4" t="s">
        <v>98</v>
      </c>
      <c r="BW158" s="35" t="s">
        <v>98</v>
      </c>
      <c r="BX158" s="35" t="s">
        <v>98</v>
      </c>
      <c r="BY158" s="1" t="s">
        <v>98</v>
      </c>
      <c r="BZ158" s="1" t="s">
        <v>98</v>
      </c>
      <c r="CA158" s="1" t="s">
        <v>98</v>
      </c>
      <c r="CB158" s="1" t="s">
        <v>98</v>
      </c>
      <c r="CC158" s="1" t="s">
        <v>98</v>
      </c>
      <c r="CD158" s="1" t="s">
        <v>98</v>
      </c>
      <c r="CE158" s="1" t="s">
        <v>98</v>
      </c>
      <c r="CF158" s="1" t="s">
        <v>98</v>
      </c>
      <c r="CG158" s="4">
        <f>Beams!$B$11/F158</f>
        <v>323.91930835734865</v>
      </c>
      <c r="CH158" s="4">
        <f>Beams!$B$9/AO158</f>
        <v>85.801526717557252</v>
      </c>
      <c r="CI158" s="4">
        <f>Beams!$C$9/AS158</f>
        <v>129.19540229885058</v>
      </c>
      <c r="CJ158" s="4">
        <f>Beams!$B$8/((N158-2*X158)*X158*2)</f>
        <v>1083.5180326705752</v>
      </c>
      <c r="CK158" s="4">
        <f>Beams!$C$8/((J158-2*X158)*X158*2)</f>
        <v>576.69369396733259</v>
      </c>
      <c r="CM158" s="4">
        <f xml:space="preserve"> Beams!$B$12 / ( 2 * X158 * (N158 - X158) * (J158 - X158) )</f>
        <v>75.143253984535519</v>
      </c>
      <c r="CO158" s="4">
        <f t="shared" si="4"/>
        <v>1956.8863580009397</v>
      </c>
      <c r="CP158" s="4">
        <f t="shared" si="5"/>
        <v>1142.4084588046005</v>
      </c>
      <c r="CQ158" s="3">
        <f>MIN(Beams!$B$21:$B$22)/MAX(CM158:CP158)-1</f>
        <v>9.2203175561155373</v>
      </c>
    </row>
    <row r="159" spans="1:95" x14ac:dyDescent="0.55000000000000004">
      <c r="A159" s="1" t="s">
        <v>1014</v>
      </c>
      <c r="B159" s="1" t="s">
        <v>1371</v>
      </c>
      <c r="C159" s="1" t="s">
        <v>1372</v>
      </c>
      <c r="D159" s="1" t="s">
        <v>98</v>
      </c>
      <c r="E159" s="1">
        <v>109.91</v>
      </c>
      <c r="F159" s="2">
        <v>30.3</v>
      </c>
      <c r="G159" s="1" t="s">
        <v>98</v>
      </c>
      <c r="H159" s="11" t="s">
        <v>98</v>
      </c>
      <c r="I159" s="2">
        <v>16</v>
      </c>
      <c r="J159" s="2">
        <v>13.9</v>
      </c>
      <c r="K159" s="1" t="s">
        <v>98</v>
      </c>
      <c r="L159" s="1" t="s">
        <v>98</v>
      </c>
      <c r="M159" s="11" t="s">
        <v>98</v>
      </c>
      <c r="N159" s="3">
        <v>8</v>
      </c>
      <c r="O159" s="2" t="s">
        <v>1247</v>
      </c>
      <c r="P159" s="1" t="s">
        <v>98</v>
      </c>
      <c r="Q159" s="1" t="s">
        <v>98</v>
      </c>
      <c r="R159" s="11" t="s">
        <v>98</v>
      </c>
      <c r="S159" s="13" t="s">
        <v>98</v>
      </c>
      <c r="T159" s="1" t="s">
        <v>98</v>
      </c>
      <c r="U159" s="13" t="s">
        <v>98</v>
      </c>
      <c r="V159" s="1" t="s">
        <v>98</v>
      </c>
      <c r="W159" s="14">
        <v>0.75</v>
      </c>
      <c r="X159" s="14">
        <v>0.69799999999999995</v>
      </c>
      <c r="Y159" s="1" t="s">
        <v>98</v>
      </c>
      <c r="Z159" s="13" t="s">
        <v>98</v>
      </c>
      <c r="AA159" s="13" t="s">
        <v>98</v>
      </c>
      <c r="AB159" s="1" t="s">
        <v>98</v>
      </c>
      <c r="AC159" s="1" t="s">
        <v>98</v>
      </c>
      <c r="AD159" s="1" t="s">
        <v>98</v>
      </c>
      <c r="AE159" s="1" t="s">
        <v>98</v>
      </c>
      <c r="AF159" s="1" t="s">
        <v>98</v>
      </c>
      <c r="AG159" s="1" t="s">
        <v>98</v>
      </c>
      <c r="AH159" s="1" t="s">
        <v>98</v>
      </c>
      <c r="AI159" s="3">
        <v>8.4600000000000009</v>
      </c>
      <c r="AJ159" s="1" t="s">
        <v>98</v>
      </c>
      <c r="AK159" s="2">
        <v>19.899999999999999</v>
      </c>
      <c r="AL159" s="1" t="s">
        <v>98</v>
      </c>
      <c r="AM159" s="1">
        <v>939</v>
      </c>
      <c r="AN159" s="4">
        <v>150</v>
      </c>
      <c r="AO159" s="4">
        <v>117</v>
      </c>
      <c r="AP159" s="3">
        <v>5.57</v>
      </c>
      <c r="AQ159" s="1">
        <v>314</v>
      </c>
      <c r="AR159" s="2">
        <v>91.9</v>
      </c>
      <c r="AS159" s="2">
        <v>78.400000000000006</v>
      </c>
      <c r="AT159" s="3">
        <v>3.22</v>
      </c>
      <c r="AU159" s="1" t="s">
        <v>98</v>
      </c>
      <c r="AV159" s="1" t="s">
        <v>98</v>
      </c>
      <c r="AW159" s="1" t="s">
        <v>98</v>
      </c>
      <c r="AX159" s="1">
        <v>790</v>
      </c>
      <c r="AY159" s="1" t="s">
        <v>98</v>
      </c>
      <c r="AZ159" s="1">
        <v>155</v>
      </c>
      <c r="BA159" s="1" t="s">
        <v>98</v>
      </c>
      <c r="BB159" s="1" t="s">
        <v>98</v>
      </c>
      <c r="BC159" s="1" t="s">
        <v>98</v>
      </c>
      <c r="BD159" s="1" t="s">
        <v>98</v>
      </c>
      <c r="BE159" s="1" t="s">
        <v>98</v>
      </c>
      <c r="BF159" s="1" t="s">
        <v>98</v>
      </c>
      <c r="BG159" s="1" t="s">
        <v>98</v>
      </c>
      <c r="BH159" s="1" t="s">
        <v>98</v>
      </c>
      <c r="BI159" s="1" t="s">
        <v>98</v>
      </c>
      <c r="BJ159" s="4" t="s">
        <v>98</v>
      </c>
      <c r="BK159" s="4" t="s">
        <v>98</v>
      </c>
      <c r="BL159" s="4" t="s">
        <v>98</v>
      </c>
      <c r="BM159" s="4" t="s">
        <v>98</v>
      </c>
      <c r="BN159" s="4" t="s">
        <v>98</v>
      </c>
      <c r="BO159" s="4" t="s">
        <v>98</v>
      </c>
      <c r="BP159" s="4" t="s">
        <v>98</v>
      </c>
      <c r="BQ159" s="4" t="s">
        <v>98</v>
      </c>
      <c r="BR159" s="4" t="s">
        <v>98</v>
      </c>
      <c r="BS159" s="4" t="s">
        <v>98</v>
      </c>
      <c r="BT159" s="4" t="s">
        <v>98</v>
      </c>
      <c r="BU159" s="4" t="s">
        <v>98</v>
      </c>
      <c r="BV159" s="4" t="s">
        <v>98</v>
      </c>
      <c r="BW159" s="35" t="s">
        <v>98</v>
      </c>
      <c r="BX159" s="35" t="s">
        <v>98</v>
      </c>
      <c r="BY159" s="1" t="s">
        <v>98</v>
      </c>
      <c r="BZ159" s="1" t="s">
        <v>98</v>
      </c>
      <c r="CA159" s="1" t="s">
        <v>98</v>
      </c>
      <c r="CB159" s="1" t="s">
        <v>98</v>
      </c>
      <c r="CC159" s="1" t="s">
        <v>98</v>
      </c>
      <c r="CD159" s="1" t="s">
        <v>98</v>
      </c>
      <c r="CE159" s="1" t="s">
        <v>98</v>
      </c>
      <c r="CF159" s="1" t="s">
        <v>98</v>
      </c>
      <c r="CG159" s="4">
        <f>Beams!$B$11/F159</f>
        <v>370.95709570957092</v>
      </c>
      <c r="CH159" s="4">
        <f>Beams!$B$9/AO159</f>
        <v>96.068376068376068</v>
      </c>
      <c r="CI159" s="4">
        <f>Beams!$C$9/AS159</f>
        <v>143.36734693877551</v>
      </c>
      <c r="CJ159" s="4">
        <f>Beams!$B$8/((N159-2*X159)*X159*2)</f>
        <v>1219.1968399806317</v>
      </c>
      <c r="CK159" s="4">
        <f>Beams!$C$8/((J159-2*X159)*X159*2)</f>
        <v>643.92002009213775</v>
      </c>
      <c r="CM159" s="4">
        <f xml:space="preserve"> Beams!$B$12 / ( 2 * X159 * (N159 - X159) * (J159 - X159) )</f>
        <v>83.521702027419678</v>
      </c>
      <c r="CO159" s="4">
        <f t="shared" si="4"/>
        <v>2202.9139386562269</v>
      </c>
      <c r="CP159" s="4">
        <f t="shared" si="5"/>
        <v>1279.6116575336418</v>
      </c>
      <c r="CQ159" s="3">
        <f>MIN(Beams!$B$21:$B$22)/MAX(CM159:CP159)-1</f>
        <v>8.0788839495926741</v>
      </c>
    </row>
    <row r="160" spans="1:95" x14ac:dyDescent="0.55000000000000004">
      <c r="A160" s="1" t="s">
        <v>1014</v>
      </c>
      <c r="B160" s="1" t="s">
        <v>1373</v>
      </c>
      <c r="C160" s="1" t="s">
        <v>1374</v>
      </c>
      <c r="D160" s="1" t="s">
        <v>98</v>
      </c>
      <c r="E160" s="1">
        <v>93.34</v>
      </c>
      <c r="F160" s="2">
        <v>25.7</v>
      </c>
      <c r="G160" s="1" t="s">
        <v>98</v>
      </c>
      <c r="H160" s="11" t="s">
        <v>98</v>
      </c>
      <c r="I160" s="2">
        <v>16</v>
      </c>
      <c r="J160" s="2">
        <v>14.3</v>
      </c>
      <c r="K160" s="1" t="s">
        <v>98</v>
      </c>
      <c r="L160" s="1" t="s">
        <v>98</v>
      </c>
      <c r="M160" s="11" t="s">
        <v>98</v>
      </c>
      <c r="N160" s="3">
        <v>8</v>
      </c>
      <c r="O160" s="3">
        <v>6.26</v>
      </c>
      <c r="P160" s="1" t="s">
        <v>98</v>
      </c>
      <c r="Q160" s="1" t="s">
        <v>98</v>
      </c>
      <c r="R160" s="11" t="s">
        <v>98</v>
      </c>
      <c r="S160" s="13" t="s">
        <v>98</v>
      </c>
      <c r="T160" s="1" t="s">
        <v>98</v>
      </c>
      <c r="U160" s="13" t="s">
        <v>98</v>
      </c>
      <c r="V160" s="1" t="s">
        <v>98</v>
      </c>
      <c r="W160" s="14">
        <v>0.625</v>
      </c>
      <c r="X160" s="14">
        <v>0.58099999999999996</v>
      </c>
      <c r="Y160" s="1" t="s">
        <v>98</v>
      </c>
      <c r="Z160" s="13" t="s">
        <v>98</v>
      </c>
      <c r="AA160" s="13" t="s">
        <v>98</v>
      </c>
      <c r="AB160" s="1" t="s">
        <v>98</v>
      </c>
      <c r="AC160" s="1" t="s">
        <v>98</v>
      </c>
      <c r="AD160" s="1" t="s">
        <v>98</v>
      </c>
      <c r="AE160" s="1" t="s">
        <v>98</v>
      </c>
      <c r="AF160" s="1" t="s">
        <v>98</v>
      </c>
      <c r="AG160" s="1" t="s">
        <v>98</v>
      </c>
      <c r="AH160" s="1" t="s">
        <v>98</v>
      </c>
      <c r="AI160" s="2">
        <v>10.8</v>
      </c>
      <c r="AJ160" s="1" t="s">
        <v>98</v>
      </c>
      <c r="AK160" s="2">
        <v>24.5</v>
      </c>
      <c r="AL160" s="1" t="s">
        <v>98</v>
      </c>
      <c r="AM160" s="1">
        <v>815</v>
      </c>
      <c r="AN160" s="1">
        <v>129</v>
      </c>
      <c r="AO160" s="1">
        <v>102</v>
      </c>
      <c r="AP160" s="3">
        <v>5.64</v>
      </c>
      <c r="AQ160" s="1">
        <v>274</v>
      </c>
      <c r="AR160" s="2">
        <v>79.2</v>
      </c>
      <c r="AS160" s="2">
        <v>68.599999999999994</v>
      </c>
      <c r="AT160" s="3">
        <v>3.27</v>
      </c>
      <c r="AU160" s="1" t="s">
        <v>98</v>
      </c>
      <c r="AV160" s="1" t="s">
        <v>98</v>
      </c>
      <c r="AW160" s="1" t="s">
        <v>98</v>
      </c>
      <c r="AX160" s="1">
        <v>681</v>
      </c>
      <c r="AY160" s="1" t="s">
        <v>98</v>
      </c>
      <c r="AZ160" s="1">
        <v>132</v>
      </c>
      <c r="BA160" s="1" t="s">
        <v>98</v>
      </c>
      <c r="BB160" s="1" t="s">
        <v>98</v>
      </c>
      <c r="BC160" s="1" t="s">
        <v>98</v>
      </c>
      <c r="BD160" s="1" t="s">
        <v>98</v>
      </c>
      <c r="BE160" s="1" t="s">
        <v>98</v>
      </c>
      <c r="BF160" s="1" t="s">
        <v>98</v>
      </c>
      <c r="BG160" s="1" t="s">
        <v>98</v>
      </c>
      <c r="BH160" s="1" t="s">
        <v>98</v>
      </c>
      <c r="BI160" s="1" t="s">
        <v>98</v>
      </c>
      <c r="BJ160" s="4" t="s">
        <v>98</v>
      </c>
      <c r="BK160" s="4" t="s">
        <v>98</v>
      </c>
      <c r="BL160" s="4" t="s">
        <v>98</v>
      </c>
      <c r="BM160" s="4" t="s">
        <v>98</v>
      </c>
      <c r="BN160" s="4" t="s">
        <v>98</v>
      </c>
      <c r="BO160" s="4" t="s">
        <v>98</v>
      </c>
      <c r="BP160" s="4" t="s">
        <v>98</v>
      </c>
      <c r="BQ160" s="4" t="s">
        <v>98</v>
      </c>
      <c r="BR160" s="4" t="s">
        <v>98</v>
      </c>
      <c r="BS160" s="4" t="s">
        <v>98</v>
      </c>
      <c r="BT160" s="4" t="s">
        <v>98</v>
      </c>
      <c r="BU160" s="4" t="s">
        <v>98</v>
      </c>
      <c r="BV160" s="4" t="s">
        <v>98</v>
      </c>
      <c r="BW160" s="35" t="s">
        <v>98</v>
      </c>
      <c r="BX160" s="35" t="s">
        <v>98</v>
      </c>
      <c r="BY160" s="1" t="s">
        <v>98</v>
      </c>
      <c r="BZ160" s="1" t="s">
        <v>98</v>
      </c>
      <c r="CA160" s="1" t="s">
        <v>98</v>
      </c>
      <c r="CB160" s="1" t="s">
        <v>98</v>
      </c>
      <c r="CC160" s="1" t="s">
        <v>98</v>
      </c>
      <c r="CD160" s="1" t="s">
        <v>98</v>
      </c>
      <c r="CE160" s="1" t="s">
        <v>98</v>
      </c>
      <c r="CF160" s="1" t="s">
        <v>98</v>
      </c>
      <c r="CG160" s="4">
        <f>Beams!$B$11/F160</f>
        <v>437.35408560311288</v>
      </c>
      <c r="CH160" s="4">
        <f>Beams!$B$9/AO160</f>
        <v>110.19607843137256</v>
      </c>
      <c r="CI160" s="4">
        <f>Beams!$C$9/AS160</f>
        <v>163.84839650145773</v>
      </c>
      <c r="CJ160" s="4">
        <f>Beams!$B$8/((N160-2*X160)*X160*2)</f>
        <v>1414.5916386055651</v>
      </c>
      <c r="CK160" s="4">
        <f>Beams!$C$8/((J160-2*X160)*X160*2)</f>
        <v>736.25952388376118</v>
      </c>
      <c r="CM160" s="4">
        <f xml:space="preserve"> Beams!$B$12 / ( 2 * X160 * (N160 - X160) * (J160 - X160) )</f>
        <v>95.036920644801739</v>
      </c>
      <c r="CO160" s="4">
        <f t="shared" si="4"/>
        <v>2556.6369458387876</v>
      </c>
      <c r="CP160" s="4">
        <f t="shared" si="5"/>
        <v>1469.4959068735711</v>
      </c>
      <c r="CQ160" s="3">
        <f>MIN(Beams!$B$21:$B$22)/MAX(CM160:CP160)-1</f>
        <v>6.8227767272753512</v>
      </c>
    </row>
    <row r="161" spans="1:95" x14ac:dyDescent="0.55000000000000004">
      <c r="A161" s="1" t="s">
        <v>1014</v>
      </c>
      <c r="B161" s="1" t="s">
        <v>1375</v>
      </c>
      <c r="C161" s="1" t="s">
        <v>1376</v>
      </c>
      <c r="D161" s="1" t="s">
        <v>98</v>
      </c>
      <c r="E161" s="1">
        <v>76.069999999999993</v>
      </c>
      <c r="F161" s="2">
        <v>20.9</v>
      </c>
      <c r="G161" s="1" t="s">
        <v>98</v>
      </c>
      <c r="H161" s="11" t="s">
        <v>98</v>
      </c>
      <c r="I161" s="2">
        <v>16</v>
      </c>
      <c r="J161" s="2">
        <v>14.6</v>
      </c>
      <c r="K161" s="1" t="s">
        <v>98</v>
      </c>
      <c r="L161" s="1" t="s">
        <v>98</v>
      </c>
      <c r="M161" s="11" t="s">
        <v>98</v>
      </c>
      <c r="N161" s="3">
        <v>8</v>
      </c>
      <c r="O161" s="3">
        <v>6.6</v>
      </c>
      <c r="P161" s="1" t="s">
        <v>98</v>
      </c>
      <c r="Q161" s="1" t="s">
        <v>98</v>
      </c>
      <c r="R161" s="11" t="s">
        <v>98</v>
      </c>
      <c r="S161" s="13" t="s">
        <v>98</v>
      </c>
      <c r="T161" s="1" t="s">
        <v>98</v>
      </c>
      <c r="U161" s="13" t="s">
        <v>98</v>
      </c>
      <c r="V161" s="1" t="s">
        <v>98</v>
      </c>
      <c r="W161" s="14">
        <v>0.5</v>
      </c>
      <c r="X161" s="14">
        <v>0.46500000000000002</v>
      </c>
      <c r="Y161" s="1" t="s">
        <v>98</v>
      </c>
      <c r="Z161" s="13" t="s">
        <v>98</v>
      </c>
      <c r="AA161" s="13" t="s">
        <v>98</v>
      </c>
      <c r="AB161" s="1" t="s">
        <v>98</v>
      </c>
      <c r="AC161" s="1" t="s">
        <v>98</v>
      </c>
      <c r="AD161" s="1" t="s">
        <v>98</v>
      </c>
      <c r="AE161" s="1" t="s">
        <v>98</v>
      </c>
      <c r="AF161" s="1" t="s">
        <v>98</v>
      </c>
      <c r="AG161" s="1" t="s">
        <v>98</v>
      </c>
      <c r="AH161" s="1" t="s">
        <v>98</v>
      </c>
      <c r="AI161" s="2">
        <v>14.2</v>
      </c>
      <c r="AJ161" s="1" t="s">
        <v>98</v>
      </c>
      <c r="AK161" s="2">
        <v>31.4</v>
      </c>
      <c r="AL161" s="1" t="s">
        <v>98</v>
      </c>
      <c r="AM161" s="1">
        <v>679</v>
      </c>
      <c r="AN161" s="1">
        <v>106</v>
      </c>
      <c r="AO161" s="2">
        <v>84.9</v>
      </c>
      <c r="AP161" s="3">
        <v>5.7</v>
      </c>
      <c r="AQ161" s="1">
        <v>230</v>
      </c>
      <c r="AR161" s="2">
        <v>65.5</v>
      </c>
      <c r="AS161" s="2">
        <v>57.6</v>
      </c>
      <c r="AT161" s="3">
        <v>3.32</v>
      </c>
      <c r="AU161" s="1" t="s">
        <v>98</v>
      </c>
      <c r="AV161" s="1" t="s">
        <v>98</v>
      </c>
      <c r="AW161" s="1" t="s">
        <v>98</v>
      </c>
      <c r="AX161" s="1">
        <v>563</v>
      </c>
      <c r="AY161" s="1" t="s">
        <v>98</v>
      </c>
      <c r="AZ161" s="1">
        <v>108</v>
      </c>
      <c r="BA161" s="1" t="s">
        <v>98</v>
      </c>
      <c r="BB161" s="1" t="s">
        <v>98</v>
      </c>
      <c r="BC161" s="1" t="s">
        <v>98</v>
      </c>
      <c r="BD161" s="1" t="s">
        <v>98</v>
      </c>
      <c r="BE161" s="1" t="s">
        <v>98</v>
      </c>
      <c r="BF161" s="1" t="s">
        <v>98</v>
      </c>
      <c r="BG161" s="1" t="s">
        <v>98</v>
      </c>
      <c r="BH161" s="1" t="s">
        <v>98</v>
      </c>
      <c r="BI161" s="1" t="s">
        <v>98</v>
      </c>
      <c r="BJ161" s="4" t="s">
        <v>98</v>
      </c>
      <c r="BK161" s="4" t="s">
        <v>98</v>
      </c>
      <c r="BL161" s="4" t="s">
        <v>98</v>
      </c>
      <c r="BM161" s="4" t="s">
        <v>98</v>
      </c>
      <c r="BN161" s="4" t="s">
        <v>98</v>
      </c>
      <c r="BO161" s="4" t="s">
        <v>98</v>
      </c>
      <c r="BP161" s="4" t="s">
        <v>98</v>
      </c>
      <c r="BQ161" s="4" t="s">
        <v>98</v>
      </c>
      <c r="BR161" s="4" t="s">
        <v>98</v>
      </c>
      <c r="BS161" s="4" t="s">
        <v>98</v>
      </c>
      <c r="BT161" s="4" t="s">
        <v>98</v>
      </c>
      <c r="BU161" s="4" t="s">
        <v>98</v>
      </c>
      <c r="BV161" s="4" t="s">
        <v>98</v>
      </c>
      <c r="BW161" s="35" t="s">
        <v>98</v>
      </c>
      <c r="BX161" s="35" t="s">
        <v>98</v>
      </c>
      <c r="BY161" s="1" t="s">
        <v>98</v>
      </c>
      <c r="BZ161" s="1" t="s">
        <v>98</v>
      </c>
      <c r="CA161" s="1" t="s">
        <v>98</v>
      </c>
      <c r="CB161" s="1" t="s">
        <v>98</v>
      </c>
      <c r="CC161" s="1" t="s">
        <v>98</v>
      </c>
      <c r="CD161" s="1" t="s">
        <v>98</v>
      </c>
      <c r="CE161" s="1" t="s">
        <v>98</v>
      </c>
      <c r="CF161" s="1" t="s">
        <v>98</v>
      </c>
      <c r="CG161" s="4">
        <f>Beams!$B$11/F161</f>
        <v>537.79904306220101</v>
      </c>
      <c r="CH161" s="4">
        <f>Beams!$B$9/AO161</f>
        <v>132.39104829210837</v>
      </c>
      <c r="CI161" s="4">
        <f>Beams!$C$9/AS161</f>
        <v>195.13888888888889</v>
      </c>
      <c r="CJ161" s="4">
        <f>Beams!$B$8/((N161-2*X161)*X161*2)</f>
        <v>1709.4797037307414</v>
      </c>
      <c r="CK161" s="4">
        <f>Beams!$C$8/((J161-2*X161)*X161*2)</f>
        <v>884.12739615042744</v>
      </c>
      <c r="CM161" s="4">
        <f xml:space="preserve"> Beams!$B$12 / ( 2 * X161 * (N161 - X161) * (J161 - X161) )</f>
        <v>113.47607174420649</v>
      </c>
      <c r="CO161" s="4">
        <f t="shared" si="4"/>
        <v>3091.0171906714227</v>
      </c>
      <c r="CP161" s="4">
        <f t="shared" si="5"/>
        <v>1769.8780914219565</v>
      </c>
      <c r="CQ161" s="3">
        <f>MIN(Beams!$B$21:$B$22)/MAX(CM161:CP161)-1</f>
        <v>5.4703619443978742</v>
      </c>
    </row>
    <row r="162" spans="1:95" x14ac:dyDescent="0.55000000000000004">
      <c r="A162" s="1" t="s">
        <v>1014</v>
      </c>
      <c r="B162" s="1" t="s">
        <v>1377</v>
      </c>
      <c r="C162" s="1" t="s">
        <v>1378</v>
      </c>
      <c r="D162" s="1" t="s">
        <v>98</v>
      </c>
      <c r="E162" s="3">
        <v>58.1</v>
      </c>
      <c r="F162" s="2">
        <v>16</v>
      </c>
      <c r="G162" s="1" t="s">
        <v>98</v>
      </c>
      <c r="H162" s="11" t="s">
        <v>98</v>
      </c>
      <c r="I162" s="2">
        <v>16</v>
      </c>
      <c r="J162" s="2">
        <v>15</v>
      </c>
      <c r="K162" s="1" t="s">
        <v>98</v>
      </c>
      <c r="L162" s="1" t="s">
        <v>98</v>
      </c>
      <c r="M162" s="11" t="s">
        <v>98</v>
      </c>
      <c r="N162" s="3">
        <v>8</v>
      </c>
      <c r="O162" s="3">
        <v>6.95</v>
      </c>
      <c r="P162" s="1" t="s">
        <v>98</v>
      </c>
      <c r="Q162" s="1" t="s">
        <v>98</v>
      </c>
      <c r="R162" s="11" t="s">
        <v>98</v>
      </c>
      <c r="S162" s="13" t="s">
        <v>98</v>
      </c>
      <c r="T162" s="1" t="s">
        <v>98</v>
      </c>
      <c r="U162" s="13" t="s">
        <v>98</v>
      </c>
      <c r="V162" s="1" t="s">
        <v>98</v>
      </c>
      <c r="W162" s="14">
        <v>0.375</v>
      </c>
      <c r="X162" s="14">
        <v>0.34899999999999998</v>
      </c>
      <c r="Y162" s="1" t="s">
        <v>98</v>
      </c>
      <c r="Z162" s="13" t="s">
        <v>98</v>
      </c>
      <c r="AA162" s="13" t="s">
        <v>98</v>
      </c>
      <c r="AB162" s="1" t="s">
        <v>98</v>
      </c>
      <c r="AC162" s="1" t="s">
        <v>98</v>
      </c>
      <c r="AD162" s="1" t="s">
        <v>98</v>
      </c>
      <c r="AE162" s="1" t="s">
        <v>98</v>
      </c>
      <c r="AF162" s="1" t="s">
        <v>98</v>
      </c>
      <c r="AG162" s="1" t="s">
        <v>98</v>
      </c>
      <c r="AH162" s="1" t="s">
        <v>98</v>
      </c>
      <c r="AI162" s="2">
        <v>19.899999999999999</v>
      </c>
      <c r="AJ162" s="1" t="s">
        <v>98</v>
      </c>
      <c r="AK162" s="2">
        <v>42.8</v>
      </c>
      <c r="AL162" s="1" t="s">
        <v>98</v>
      </c>
      <c r="AM162" s="1">
        <v>531</v>
      </c>
      <c r="AN162" s="2">
        <v>82.1</v>
      </c>
      <c r="AO162" s="2">
        <v>66.3</v>
      </c>
      <c r="AP162" s="3">
        <v>5.77</v>
      </c>
      <c r="AQ162" s="1">
        <v>181</v>
      </c>
      <c r="AR162" s="2">
        <v>50.8</v>
      </c>
      <c r="AS162" s="2">
        <v>45.3</v>
      </c>
      <c r="AT162" s="3">
        <v>3.37</v>
      </c>
      <c r="AU162" s="1" t="s">
        <v>98</v>
      </c>
      <c r="AV162" s="1" t="s">
        <v>98</v>
      </c>
      <c r="AW162" s="1" t="s">
        <v>98</v>
      </c>
      <c r="AX162" s="1">
        <v>436</v>
      </c>
      <c r="AY162" s="1" t="s">
        <v>98</v>
      </c>
      <c r="AZ162" s="2">
        <v>83.4</v>
      </c>
      <c r="BA162" s="1" t="s">
        <v>98</v>
      </c>
      <c r="BB162" s="1" t="s">
        <v>98</v>
      </c>
      <c r="BC162" s="1" t="s">
        <v>98</v>
      </c>
      <c r="BD162" s="1" t="s">
        <v>98</v>
      </c>
      <c r="BE162" s="1" t="s">
        <v>98</v>
      </c>
      <c r="BF162" s="1" t="s">
        <v>98</v>
      </c>
      <c r="BG162" s="1" t="s">
        <v>98</v>
      </c>
      <c r="BH162" s="1" t="s">
        <v>98</v>
      </c>
      <c r="BI162" s="1" t="s">
        <v>98</v>
      </c>
      <c r="BJ162" s="4" t="s">
        <v>98</v>
      </c>
      <c r="BK162" s="4" t="s">
        <v>98</v>
      </c>
      <c r="BL162" s="4" t="s">
        <v>98</v>
      </c>
      <c r="BM162" s="4" t="s">
        <v>98</v>
      </c>
      <c r="BN162" s="4" t="s">
        <v>98</v>
      </c>
      <c r="BO162" s="4" t="s">
        <v>98</v>
      </c>
      <c r="BP162" s="4" t="s">
        <v>98</v>
      </c>
      <c r="BQ162" s="4" t="s">
        <v>98</v>
      </c>
      <c r="BR162" s="4" t="s">
        <v>98</v>
      </c>
      <c r="BS162" s="4" t="s">
        <v>98</v>
      </c>
      <c r="BT162" s="4" t="s">
        <v>98</v>
      </c>
      <c r="BU162" s="4" t="s">
        <v>98</v>
      </c>
      <c r="BV162" s="4" t="s">
        <v>98</v>
      </c>
      <c r="BW162" s="35" t="s">
        <v>98</v>
      </c>
      <c r="BX162" s="35" t="s">
        <v>98</v>
      </c>
      <c r="BY162" s="1" t="s">
        <v>98</v>
      </c>
      <c r="BZ162" s="1" t="s">
        <v>98</v>
      </c>
      <c r="CA162" s="1" t="s">
        <v>98</v>
      </c>
      <c r="CB162" s="1" t="s">
        <v>98</v>
      </c>
      <c r="CC162" s="1" t="s">
        <v>98</v>
      </c>
      <c r="CD162" s="1" t="s">
        <v>98</v>
      </c>
      <c r="CE162" s="1" t="s">
        <v>98</v>
      </c>
      <c r="CF162" s="1" t="s">
        <v>98</v>
      </c>
      <c r="CG162" s="4">
        <f>Beams!$B$11/F162</f>
        <v>702.5</v>
      </c>
      <c r="CH162" s="4">
        <f>Beams!$B$9/AO162</f>
        <v>169.53242835595776</v>
      </c>
      <c r="CI162" s="4">
        <f>Beams!$C$9/AS162</f>
        <v>248.12362030905078</v>
      </c>
      <c r="CJ162" s="4">
        <f>Beams!$B$8/((N162-2*X162)*X162*2)</f>
        <v>2205.3070203319894</v>
      </c>
      <c r="CK162" s="4">
        <f>Beams!$C$8/((J162-2*X162)*X162*2)</f>
        <v>1125.9370621216742</v>
      </c>
      <c r="CM162" s="4">
        <f xml:space="preserve"> Beams!$B$12 / ( 2 * X162 * (N162 - X162) * (J162 - X162) )</f>
        <v>143.65654534204657</v>
      </c>
      <c r="CO162" s="4">
        <f t="shared" si="4"/>
        <v>3988.332777514473</v>
      </c>
      <c r="CP162" s="4">
        <f t="shared" si="5"/>
        <v>2262.7116444649328</v>
      </c>
      <c r="CQ162" s="3">
        <f>MIN(Beams!$B$21:$B$22)/MAX(CM162:CP162)-1</f>
        <v>4.0146266913223805</v>
      </c>
    </row>
    <row r="163" spans="1:95" x14ac:dyDescent="0.55000000000000004">
      <c r="A163" s="1" t="s">
        <v>1014</v>
      </c>
      <c r="B163" s="1" t="s">
        <v>1379</v>
      </c>
      <c r="C163" s="1" t="s">
        <v>1380</v>
      </c>
      <c r="D163" s="1" t="s">
        <v>98</v>
      </c>
      <c r="E163" s="1">
        <v>48.86</v>
      </c>
      <c r="F163" s="2">
        <v>13.4</v>
      </c>
      <c r="G163" s="1" t="s">
        <v>98</v>
      </c>
      <c r="H163" s="11" t="s">
        <v>98</v>
      </c>
      <c r="I163" s="2">
        <v>16</v>
      </c>
      <c r="J163" s="2">
        <v>15.1</v>
      </c>
      <c r="K163" s="1" t="s">
        <v>98</v>
      </c>
      <c r="L163" s="1" t="s">
        <v>98</v>
      </c>
      <c r="M163" s="11" t="s">
        <v>98</v>
      </c>
      <c r="N163" s="3">
        <v>8</v>
      </c>
      <c r="O163" s="3">
        <v>7.13</v>
      </c>
      <c r="P163" s="1" t="s">
        <v>98</v>
      </c>
      <c r="Q163" s="1" t="s">
        <v>98</v>
      </c>
      <c r="R163" s="11" t="s">
        <v>98</v>
      </c>
      <c r="S163" s="13" t="s">
        <v>98</v>
      </c>
      <c r="T163" s="1" t="s">
        <v>98</v>
      </c>
      <c r="U163" s="13" t="s">
        <v>98</v>
      </c>
      <c r="V163" s="1" t="s">
        <v>98</v>
      </c>
      <c r="W163" s="15">
        <v>0.3125</v>
      </c>
      <c r="X163" s="14">
        <v>0.29099999999999998</v>
      </c>
      <c r="Y163" s="1" t="s">
        <v>98</v>
      </c>
      <c r="Z163" s="13" t="s">
        <v>98</v>
      </c>
      <c r="AA163" s="13" t="s">
        <v>98</v>
      </c>
      <c r="AB163" s="1" t="s">
        <v>98</v>
      </c>
      <c r="AC163" s="1" t="s">
        <v>98</v>
      </c>
      <c r="AD163" s="1" t="s">
        <v>98</v>
      </c>
      <c r="AE163" s="1" t="s">
        <v>98</v>
      </c>
      <c r="AF163" s="1" t="s">
        <v>98</v>
      </c>
      <c r="AG163" s="1" t="s">
        <v>98</v>
      </c>
      <c r="AH163" s="1" t="s">
        <v>98</v>
      </c>
      <c r="AI163" s="2">
        <v>24.5</v>
      </c>
      <c r="AJ163" s="1" t="s">
        <v>98</v>
      </c>
      <c r="AK163" s="2">
        <v>52</v>
      </c>
      <c r="AL163" s="1" t="s">
        <v>98</v>
      </c>
      <c r="AM163" s="1">
        <v>451</v>
      </c>
      <c r="AN163" s="2">
        <v>69.400000000000006</v>
      </c>
      <c r="AO163" s="2">
        <v>56.4</v>
      </c>
      <c r="AP163" s="3">
        <v>5.8</v>
      </c>
      <c r="AQ163" s="1">
        <v>155</v>
      </c>
      <c r="AR163" s="2">
        <v>43</v>
      </c>
      <c r="AS163" s="2">
        <v>38.700000000000003</v>
      </c>
      <c r="AT163" s="3">
        <v>3.4</v>
      </c>
      <c r="AU163" s="1" t="s">
        <v>98</v>
      </c>
      <c r="AV163" s="1" t="s">
        <v>98</v>
      </c>
      <c r="AW163" s="1" t="s">
        <v>98</v>
      </c>
      <c r="AX163" s="1">
        <v>369</v>
      </c>
      <c r="AY163" s="1" t="s">
        <v>98</v>
      </c>
      <c r="AZ163" s="2">
        <v>70.400000000000006</v>
      </c>
      <c r="BA163" s="1" t="s">
        <v>98</v>
      </c>
      <c r="BB163" s="1" t="s">
        <v>98</v>
      </c>
      <c r="BC163" s="1" t="s">
        <v>98</v>
      </c>
      <c r="BD163" s="1" t="s">
        <v>98</v>
      </c>
      <c r="BE163" s="1" t="s">
        <v>98</v>
      </c>
      <c r="BF163" s="1" t="s">
        <v>98</v>
      </c>
      <c r="BG163" s="1" t="s">
        <v>98</v>
      </c>
      <c r="BH163" s="1" t="s">
        <v>98</v>
      </c>
      <c r="BI163" s="1" t="s">
        <v>98</v>
      </c>
      <c r="BJ163" s="4" t="s">
        <v>98</v>
      </c>
      <c r="BK163" s="4" t="s">
        <v>98</v>
      </c>
      <c r="BL163" s="4" t="s">
        <v>98</v>
      </c>
      <c r="BM163" s="4" t="s">
        <v>98</v>
      </c>
      <c r="BN163" s="4" t="s">
        <v>98</v>
      </c>
      <c r="BO163" s="4" t="s">
        <v>98</v>
      </c>
      <c r="BP163" s="4" t="s">
        <v>98</v>
      </c>
      <c r="BQ163" s="4" t="s">
        <v>98</v>
      </c>
      <c r="BR163" s="4" t="s">
        <v>98</v>
      </c>
      <c r="BS163" s="4" t="s">
        <v>98</v>
      </c>
      <c r="BT163" s="4" t="s">
        <v>98</v>
      </c>
      <c r="BU163" s="4" t="s">
        <v>98</v>
      </c>
      <c r="BV163" s="4" t="s">
        <v>98</v>
      </c>
      <c r="BW163" s="35" t="s">
        <v>98</v>
      </c>
      <c r="BX163" s="35" t="s">
        <v>98</v>
      </c>
      <c r="BY163" s="1" t="s">
        <v>98</v>
      </c>
      <c r="BZ163" s="1" t="s">
        <v>98</v>
      </c>
      <c r="CA163" s="1" t="s">
        <v>98</v>
      </c>
      <c r="CB163" s="1" t="s">
        <v>98</v>
      </c>
      <c r="CC163" s="1" t="s">
        <v>98</v>
      </c>
      <c r="CD163" s="1" t="s">
        <v>98</v>
      </c>
      <c r="CE163" s="1" t="s">
        <v>98</v>
      </c>
      <c r="CF163" s="1" t="s">
        <v>98</v>
      </c>
      <c r="CG163" s="4">
        <f>Beams!$B$11/F163</f>
        <v>838.80597014925365</v>
      </c>
      <c r="CH163" s="4">
        <f>Beams!$B$9/AO163</f>
        <v>199.29078014184398</v>
      </c>
      <c r="CI163" s="4">
        <f>Beams!$C$9/AS163</f>
        <v>290.43927648578807</v>
      </c>
      <c r="CJ163" s="4">
        <f>Beams!$B$8/((N163-2*X163)*X163*2)</f>
        <v>2603.4934991415885</v>
      </c>
      <c r="CK163" s="4">
        <f>Beams!$C$8/((J163-2*X163)*X163*2)</f>
        <v>1330.2600066560342</v>
      </c>
      <c r="CM163" s="4">
        <f xml:space="preserve"> Beams!$B$12 / ( 2 * X163 * (N163 - X163) * (J163 - X163) )</f>
        <v>169.16851920711485</v>
      </c>
      <c r="CO163" s="4">
        <f t="shared" si="4"/>
        <v>4710.1376984472372</v>
      </c>
      <c r="CP163" s="4">
        <f t="shared" si="5"/>
        <v>2675.7498003441642</v>
      </c>
      <c r="CQ163" s="3">
        <f>MIN(Beams!$B$21:$B$22)/MAX(CM163:CP163)-1</f>
        <v>3.2461603631234137</v>
      </c>
    </row>
    <row r="164" spans="1:95" x14ac:dyDescent="0.55000000000000004">
      <c r="A164" s="1" t="s">
        <v>1014</v>
      </c>
      <c r="B164" s="1" t="s">
        <v>1381</v>
      </c>
      <c r="C164" s="1" t="s">
        <v>1382</v>
      </c>
      <c r="D164" s="1" t="s">
        <v>98</v>
      </c>
      <c r="E164" s="1">
        <v>39.43</v>
      </c>
      <c r="F164" s="2">
        <v>10.8</v>
      </c>
      <c r="G164" s="1" t="s">
        <v>98</v>
      </c>
      <c r="H164" s="11" t="s">
        <v>98</v>
      </c>
      <c r="I164" s="2">
        <v>16</v>
      </c>
      <c r="J164" s="2">
        <v>15.3</v>
      </c>
      <c r="K164" s="1" t="s">
        <v>98</v>
      </c>
      <c r="L164" s="1" t="s">
        <v>98</v>
      </c>
      <c r="M164" s="11" t="s">
        <v>98</v>
      </c>
      <c r="N164" s="3">
        <v>8</v>
      </c>
      <c r="O164" s="3">
        <v>7.3</v>
      </c>
      <c r="P164" s="1" t="s">
        <v>98</v>
      </c>
      <c r="Q164" s="1" t="s">
        <v>98</v>
      </c>
      <c r="R164" s="11" t="s">
        <v>98</v>
      </c>
      <c r="S164" s="13" t="s">
        <v>98</v>
      </c>
      <c r="T164" s="1" t="s">
        <v>98</v>
      </c>
      <c r="U164" s="13" t="s">
        <v>98</v>
      </c>
      <c r="V164" s="1" t="s">
        <v>98</v>
      </c>
      <c r="W164" s="14">
        <v>0.25</v>
      </c>
      <c r="X164" s="14">
        <v>0.23300000000000001</v>
      </c>
      <c r="Y164" s="1" t="s">
        <v>98</v>
      </c>
      <c r="Z164" s="13" t="s">
        <v>98</v>
      </c>
      <c r="AA164" s="13" t="s">
        <v>98</v>
      </c>
      <c r="AB164" s="1" t="s">
        <v>98</v>
      </c>
      <c r="AC164" s="1" t="s">
        <v>98</v>
      </c>
      <c r="AD164" s="1" t="s">
        <v>98</v>
      </c>
      <c r="AE164" s="1" t="s">
        <v>98</v>
      </c>
      <c r="AF164" s="1" t="s">
        <v>98</v>
      </c>
      <c r="AG164" s="1" t="s">
        <v>98</v>
      </c>
      <c r="AH164" s="1" t="s">
        <v>98</v>
      </c>
      <c r="AI164" s="2">
        <v>31.3</v>
      </c>
      <c r="AJ164" s="1" t="s">
        <v>98</v>
      </c>
      <c r="AK164" s="2">
        <v>65.7</v>
      </c>
      <c r="AL164" s="1" t="s">
        <v>98</v>
      </c>
      <c r="AM164" s="1">
        <v>368</v>
      </c>
      <c r="AN164" s="2">
        <v>56.4</v>
      </c>
      <c r="AO164" s="2">
        <v>46.1</v>
      </c>
      <c r="AP164" s="3">
        <v>5.83</v>
      </c>
      <c r="AQ164" s="1">
        <v>127</v>
      </c>
      <c r="AR164" s="2">
        <v>35</v>
      </c>
      <c r="AS164" s="2">
        <v>31.7</v>
      </c>
      <c r="AT164" s="3">
        <v>3.42</v>
      </c>
      <c r="AU164" s="1" t="s">
        <v>98</v>
      </c>
      <c r="AV164" s="1" t="s">
        <v>98</v>
      </c>
      <c r="AW164" s="1" t="s">
        <v>98</v>
      </c>
      <c r="AX164" s="1">
        <v>300</v>
      </c>
      <c r="AY164" s="1" t="s">
        <v>98</v>
      </c>
      <c r="AZ164" s="2">
        <v>57</v>
      </c>
      <c r="BA164" s="1" t="s">
        <v>98</v>
      </c>
      <c r="BB164" s="1" t="s">
        <v>98</v>
      </c>
      <c r="BC164" s="1" t="s">
        <v>98</v>
      </c>
      <c r="BD164" s="1" t="s">
        <v>98</v>
      </c>
      <c r="BE164" s="1" t="s">
        <v>98</v>
      </c>
      <c r="BF164" s="1" t="s">
        <v>98</v>
      </c>
      <c r="BG164" s="1" t="s">
        <v>98</v>
      </c>
      <c r="BH164" s="1" t="s">
        <v>98</v>
      </c>
      <c r="BI164" s="1" t="s">
        <v>98</v>
      </c>
      <c r="BJ164" s="4" t="s">
        <v>98</v>
      </c>
      <c r="BK164" s="4" t="s">
        <v>98</v>
      </c>
      <c r="BL164" s="4" t="s">
        <v>98</v>
      </c>
      <c r="BM164" s="4" t="s">
        <v>98</v>
      </c>
      <c r="BN164" s="4" t="s">
        <v>98</v>
      </c>
      <c r="BO164" s="4" t="s">
        <v>98</v>
      </c>
      <c r="BP164" s="4" t="s">
        <v>98</v>
      </c>
      <c r="BQ164" s="4" t="s">
        <v>98</v>
      </c>
      <c r="BR164" s="4" t="s">
        <v>98</v>
      </c>
      <c r="BS164" s="4" t="s">
        <v>98</v>
      </c>
      <c r="BT164" s="4" t="s">
        <v>98</v>
      </c>
      <c r="BU164" s="4" t="s">
        <v>98</v>
      </c>
      <c r="BV164" s="4" t="s">
        <v>98</v>
      </c>
      <c r="BW164" s="35" t="s">
        <v>98</v>
      </c>
      <c r="BX164" s="35" t="s">
        <v>98</v>
      </c>
      <c r="BY164" s="1" t="s">
        <v>98</v>
      </c>
      <c r="BZ164" s="1" t="s">
        <v>98</v>
      </c>
      <c r="CA164" s="1" t="s">
        <v>98</v>
      </c>
      <c r="CB164" s="1" t="s">
        <v>98</v>
      </c>
      <c r="CC164" s="1" t="s">
        <v>98</v>
      </c>
      <c r="CD164" s="1" t="s">
        <v>98</v>
      </c>
      <c r="CE164" s="1" t="s">
        <v>98</v>
      </c>
      <c r="CF164" s="1" t="s">
        <v>98</v>
      </c>
      <c r="CG164" s="4">
        <f>Beams!$B$11/F164</f>
        <v>1040.7407407407406</v>
      </c>
      <c r="CH164" s="4">
        <f>Beams!$B$9/AO164</f>
        <v>243.81778741865509</v>
      </c>
      <c r="CI164" s="4">
        <f>Beams!$C$9/AS164</f>
        <v>354.57413249211356</v>
      </c>
      <c r="CJ164" s="4">
        <f>Beams!$B$8/((N164-2*X164)*X164*2)</f>
        <v>3201.5093806503505</v>
      </c>
      <c r="CK164" s="4">
        <f>Beams!$C$8/((J164-2*X164)*X164*2)</f>
        <v>1626.0059103289564</v>
      </c>
      <c r="CM164" s="4">
        <f xml:space="preserve"> Beams!$B$12 / ( 2 * X164 * (N164 - X164) * (J164 - X164) )</f>
        <v>206.11058745397327</v>
      </c>
      <c r="CO164" s="4">
        <f t="shared" si="4"/>
        <v>5793.3744523526993</v>
      </c>
      <c r="CP164" s="4">
        <f t="shared" si="5"/>
        <v>3278.091863153084</v>
      </c>
      <c r="CQ164" s="3">
        <f>MIN(Beams!$B$21:$B$22)/MAX(CM164:CP164)-1</f>
        <v>2.4522194559472958</v>
      </c>
    </row>
    <row r="165" spans="1:95" x14ac:dyDescent="0.55000000000000004">
      <c r="A165" s="1" t="s">
        <v>1014</v>
      </c>
      <c r="B165" s="1" t="s">
        <v>1383</v>
      </c>
      <c r="C165" s="1" t="s">
        <v>1384</v>
      </c>
      <c r="D165" s="1" t="s">
        <v>98</v>
      </c>
      <c r="E165" s="1">
        <v>84.84</v>
      </c>
      <c r="F165" s="2">
        <v>23.3</v>
      </c>
      <c r="G165" s="1" t="s">
        <v>98</v>
      </c>
      <c r="H165" s="11" t="s">
        <v>98</v>
      </c>
      <c r="I165" s="2">
        <v>16</v>
      </c>
      <c r="J165" s="2">
        <v>14.3</v>
      </c>
      <c r="K165" s="1" t="s">
        <v>98</v>
      </c>
      <c r="L165" s="1" t="s">
        <v>98</v>
      </c>
      <c r="M165" s="11" t="s">
        <v>98</v>
      </c>
      <c r="N165" s="3">
        <v>6</v>
      </c>
      <c r="O165" s="3" t="s">
        <v>1258</v>
      </c>
      <c r="P165" s="1" t="s">
        <v>98</v>
      </c>
      <c r="Q165" s="1" t="s">
        <v>98</v>
      </c>
      <c r="R165" s="11" t="s">
        <v>98</v>
      </c>
      <c r="S165" s="13" t="s">
        <v>98</v>
      </c>
      <c r="T165" s="1" t="s">
        <v>98</v>
      </c>
      <c r="U165" s="13" t="s">
        <v>98</v>
      </c>
      <c r="V165" s="1" t="s">
        <v>98</v>
      </c>
      <c r="W165" s="14">
        <v>0.625</v>
      </c>
      <c r="X165" s="14">
        <v>0.58099999999999996</v>
      </c>
      <c r="Y165" s="1" t="s">
        <v>98</v>
      </c>
      <c r="Z165" s="13" t="s">
        <v>98</v>
      </c>
      <c r="AA165" s="13" t="s">
        <v>98</v>
      </c>
      <c r="AB165" s="1" t="s">
        <v>98</v>
      </c>
      <c r="AC165" s="1" t="s">
        <v>98</v>
      </c>
      <c r="AD165" s="1" t="s">
        <v>98</v>
      </c>
      <c r="AE165" s="1" t="s">
        <v>98</v>
      </c>
      <c r="AF165" s="1" t="s">
        <v>98</v>
      </c>
      <c r="AG165" s="1" t="s">
        <v>98</v>
      </c>
      <c r="AH165" s="1" t="s">
        <v>98</v>
      </c>
      <c r="AI165" s="3">
        <v>7.33</v>
      </c>
      <c r="AJ165" s="1" t="s">
        <v>98</v>
      </c>
      <c r="AK165" s="2">
        <v>24.5</v>
      </c>
      <c r="AL165" s="1" t="s">
        <v>98</v>
      </c>
      <c r="AM165" s="1">
        <v>677</v>
      </c>
      <c r="AN165" s="4">
        <v>111</v>
      </c>
      <c r="AO165" s="2">
        <v>84.6</v>
      </c>
      <c r="AP165" s="3">
        <v>5.38</v>
      </c>
      <c r="AQ165" s="1">
        <v>141</v>
      </c>
      <c r="AR165" s="2">
        <v>54.7</v>
      </c>
      <c r="AS165" s="2">
        <v>46.9</v>
      </c>
      <c r="AT165" s="3">
        <v>2.46</v>
      </c>
      <c r="AU165" s="1" t="s">
        <v>98</v>
      </c>
      <c r="AV165" s="1" t="s">
        <v>98</v>
      </c>
      <c r="AW165" s="1" t="s">
        <v>98</v>
      </c>
      <c r="AX165" s="1">
        <v>398</v>
      </c>
      <c r="AY165" s="1" t="s">
        <v>98</v>
      </c>
      <c r="AZ165" s="2">
        <v>96.3</v>
      </c>
      <c r="BA165" s="1" t="s">
        <v>98</v>
      </c>
      <c r="BB165" s="1" t="s">
        <v>98</v>
      </c>
      <c r="BC165" s="1" t="s">
        <v>98</v>
      </c>
      <c r="BD165" s="1" t="s">
        <v>98</v>
      </c>
      <c r="BE165" s="1" t="s">
        <v>98</v>
      </c>
      <c r="BF165" s="1" t="s">
        <v>98</v>
      </c>
      <c r="BG165" s="1" t="s">
        <v>98</v>
      </c>
      <c r="BH165" s="1" t="s">
        <v>98</v>
      </c>
      <c r="BI165" s="1" t="s">
        <v>98</v>
      </c>
      <c r="BJ165" s="4" t="s">
        <v>98</v>
      </c>
      <c r="BK165" s="4" t="s">
        <v>98</v>
      </c>
      <c r="BL165" s="4" t="s">
        <v>98</v>
      </c>
      <c r="BM165" s="4" t="s">
        <v>98</v>
      </c>
      <c r="BN165" s="4" t="s">
        <v>98</v>
      </c>
      <c r="BO165" s="4" t="s">
        <v>98</v>
      </c>
      <c r="BP165" s="4" t="s">
        <v>98</v>
      </c>
      <c r="BQ165" s="4" t="s">
        <v>98</v>
      </c>
      <c r="BR165" s="4" t="s">
        <v>98</v>
      </c>
      <c r="BS165" s="4" t="s">
        <v>98</v>
      </c>
      <c r="BT165" s="4" t="s">
        <v>98</v>
      </c>
      <c r="BU165" s="4" t="s">
        <v>98</v>
      </c>
      <c r="BV165" s="4" t="s">
        <v>98</v>
      </c>
      <c r="BW165" s="35" t="s">
        <v>98</v>
      </c>
      <c r="BX165" s="35" t="s">
        <v>98</v>
      </c>
      <c r="BY165" s="1" t="s">
        <v>98</v>
      </c>
      <c r="BZ165" s="1" t="s">
        <v>98</v>
      </c>
      <c r="CA165" s="1" t="s">
        <v>98</v>
      </c>
      <c r="CB165" s="1" t="s">
        <v>98</v>
      </c>
      <c r="CC165" s="1" t="s">
        <v>98</v>
      </c>
      <c r="CD165" s="1" t="s">
        <v>98</v>
      </c>
      <c r="CE165" s="1" t="s">
        <v>98</v>
      </c>
      <c r="CF165" s="1" t="s">
        <v>98</v>
      </c>
      <c r="CG165" s="4">
        <f>Beams!$B$11/F165</f>
        <v>482.40343347639481</v>
      </c>
      <c r="CH165" s="4">
        <f>Beams!$B$9/AO165</f>
        <v>132.86052009456264</v>
      </c>
      <c r="CI165" s="4">
        <f>Beams!$C$9/AS165</f>
        <v>239.6588486140725</v>
      </c>
      <c r="CJ165" s="4">
        <f>Beams!$B$8/((N165-2*X165)*X165*2)</f>
        <v>1999.3752841638807</v>
      </c>
      <c r="CK165" s="4">
        <f>Beams!$C$8/((J165-2*X165)*X165*2)</f>
        <v>736.25952388376118</v>
      </c>
      <c r="CM165" s="4">
        <f xml:space="preserve"> Beams!$B$12 / ( 2 * X165 * (N165 - X165) * (J165 - X165) )</f>
        <v>130.1123665369596</v>
      </c>
      <c r="CO165" s="4">
        <f t="shared" si="4"/>
        <v>3574.0992238953922</v>
      </c>
      <c r="CP165" s="4">
        <f t="shared" si="5"/>
        <v>1551.7457720264863</v>
      </c>
      <c r="CQ165" s="3">
        <f>MIN(Beams!$B$21:$B$22)/MAX(CM165:CP165)-1</f>
        <v>4.5958155459943004</v>
      </c>
    </row>
    <row r="166" spans="1:95" x14ac:dyDescent="0.55000000000000004">
      <c r="A166" s="1" t="s">
        <v>1014</v>
      </c>
      <c r="B166" s="1" t="s">
        <v>1385</v>
      </c>
      <c r="C166" s="1" t="s">
        <v>1386</v>
      </c>
      <c r="D166" s="1" t="s">
        <v>98</v>
      </c>
      <c r="E166" s="1">
        <v>69.27</v>
      </c>
      <c r="F166" s="2">
        <v>19</v>
      </c>
      <c r="G166" s="1" t="s">
        <v>98</v>
      </c>
      <c r="H166" s="11" t="s">
        <v>98</v>
      </c>
      <c r="I166" s="2">
        <v>16</v>
      </c>
      <c r="J166" s="2">
        <v>14.6</v>
      </c>
      <c r="K166" s="1" t="s">
        <v>98</v>
      </c>
      <c r="L166" s="1" t="s">
        <v>98</v>
      </c>
      <c r="M166" s="11" t="s">
        <v>98</v>
      </c>
      <c r="N166" s="3">
        <v>6</v>
      </c>
      <c r="O166" s="3" t="s">
        <v>1261</v>
      </c>
      <c r="P166" s="1" t="s">
        <v>98</v>
      </c>
      <c r="Q166" s="1" t="s">
        <v>98</v>
      </c>
      <c r="R166" s="11" t="s">
        <v>98</v>
      </c>
      <c r="S166" s="13" t="s">
        <v>98</v>
      </c>
      <c r="T166" s="1" t="s">
        <v>98</v>
      </c>
      <c r="U166" s="13" t="s">
        <v>98</v>
      </c>
      <c r="V166" s="1" t="s">
        <v>98</v>
      </c>
      <c r="W166" s="14">
        <v>0.5</v>
      </c>
      <c r="X166" s="14">
        <v>0.46500000000000002</v>
      </c>
      <c r="Y166" s="1" t="s">
        <v>98</v>
      </c>
      <c r="Z166" s="13" t="s">
        <v>98</v>
      </c>
      <c r="AA166" s="13" t="s">
        <v>98</v>
      </c>
      <c r="AB166" s="1" t="s">
        <v>98</v>
      </c>
      <c r="AC166" s="1" t="s">
        <v>98</v>
      </c>
      <c r="AD166" s="1" t="s">
        <v>98</v>
      </c>
      <c r="AE166" s="1" t="s">
        <v>98</v>
      </c>
      <c r="AF166" s="1" t="s">
        <v>98</v>
      </c>
      <c r="AG166" s="1" t="s">
        <v>98</v>
      </c>
      <c r="AH166" s="1" t="s">
        <v>98</v>
      </c>
      <c r="AI166" s="3">
        <v>9.9</v>
      </c>
      <c r="AJ166" s="1" t="s">
        <v>98</v>
      </c>
      <c r="AK166" s="2">
        <v>31.4</v>
      </c>
      <c r="AL166" s="1" t="s">
        <v>98</v>
      </c>
      <c r="AM166" s="1">
        <v>567</v>
      </c>
      <c r="AN166" s="2">
        <v>91.7</v>
      </c>
      <c r="AO166" s="2">
        <v>70.900000000000006</v>
      </c>
      <c r="AP166" s="3">
        <v>5.46</v>
      </c>
      <c r="AQ166" s="1">
        <v>120</v>
      </c>
      <c r="AR166" s="2">
        <v>45.5</v>
      </c>
      <c r="AS166" s="2">
        <v>39.9</v>
      </c>
      <c r="AT166" s="3">
        <v>2.5099999999999998</v>
      </c>
      <c r="AU166" s="1" t="s">
        <v>98</v>
      </c>
      <c r="AV166" s="1" t="s">
        <v>98</v>
      </c>
      <c r="AW166" s="1" t="s">
        <v>98</v>
      </c>
      <c r="AX166" s="1">
        <v>333</v>
      </c>
      <c r="AY166" s="1" t="s">
        <v>98</v>
      </c>
      <c r="AZ166" s="2">
        <v>79.599999999999994</v>
      </c>
      <c r="BA166" s="1" t="s">
        <v>98</v>
      </c>
      <c r="BB166" s="1" t="s">
        <v>98</v>
      </c>
      <c r="BC166" s="1" t="s">
        <v>98</v>
      </c>
      <c r="BD166" s="1" t="s">
        <v>98</v>
      </c>
      <c r="BE166" s="1" t="s">
        <v>98</v>
      </c>
      <c r="BF166" s="1" t="s">
        <v>98</v>
      </c>
      <c r="BG166" s="1" t="s">
        <v>98</v>
      </c>
      <c r="BH166" s="1" t="s">
        <v>98</v>
      </c>
      <c r="BI166" s="1" t="s">
        <v>98</v>
      </c>
      <c r="BJ166" s="4" t="s">
        <v>98</v>
      </c>
      <c r="BK166" s="4" t="s">
        <v>98</v>
      </c>
      <c r="BL166" s="4" t="s">
        <v>98</v>
      </c>
      <c r="BM166" s="4" t="s">
        <v>98</v>
      </c>
      <c r="BN166" s="4" t="s">
        <v>98</v>
      </c>
      <c r="BO166" s="4" t="s">
        <v>98</v>
      </c>
      <c r="BP166" s="4" t="s">
        <v>98</v>
      </c>
      <c r="BQ166" s="4" t="s">
        <v>98</v>
      </c>
      <c r="BR166" s="4" t="s">
        <v>98</v>
      </c>
      <c r="BS166" s="4" t="s">
        <v>98</v>
      </c>
      <c r="BT166" s="4" t="s">
        <v>98</v>
      </c>
      <c r="BU166" s="4" t="s">
        <v>98</v>
      </c>
      <c r="BV166" s="4" t="s">
        <v>98</v>
      </c>
      <c r="BW166" s="35" t="s">
        <v>98</v>
      </c>
      <c r="BX166" s="35" t="s">
        <v>98</v>
      </c>
      <c r="BY166" s="1" t="s">
        <v>98</v>
      </c>
      <c r="BZ166" s="1" t="s">
        <v>98</v>
      </c>
      <c r="CA166" s="1" t="s">
        <v>98</v>
      </c>
      <c r="CB166" s="1" t="s">
        <v>98</v>
      </c>
      <c r="CC166" s="1" t="s">
        <v>98</v>
      </c>
      <c r="CD166" s="1" t="s">
        <v>98</v>
      </c>
      <c r="CE166" s="1" t="s">
        <v>98</v>
      </c>
      <c r="CF166" s="1" t="s">
        <v>98</v>
      </c>
      <c r="CG166" s="4">
        <f>Beams!$B$11/F166</f>
        <v>591.57894736842104</v>
      </c>
      <c r="CH166" s="4">
        <f>Beams!$B$9/AO166</f>
        <v>158.53314527503525</v>
      </c>
      <c r="CI166" s="4">
        <f>Beams!$C$9/AS166</f>
        <v>281.70426065162906</v>
      </c>
      <c r="CJ166" s="4">
        <f>Beams!$B$8/((N166-2*X166)*X166*2)</f>
        <v>2383.8306716718625</v>
      </c>
      <c r="CK166" s="4">
        <f>Beams!$C$8/((J166-2*X166)*X166*2)</f>
        <v>884.12739615042744</v>
      </c>
      <c r="CM166" s="4">
        <f xml:space="preserve"> Beams!$B$12 / ( 2 * X166 * (N166 - X166) * (J166 - X166) )</f>
        <v>154.47916903208599</v>
      </c>
      <c r="CO166" s="4">
        <f t="shared" si="4"/>
        <v>4264.2915521258938</v>
      </c>
      <c r="CP166" s="4">
        <f t="shared" si="5"/>
        <v>1865.8189048760612</v>
      </c>
      <c r="CQ166" s="3">
        <f>MIN(Beams!$B$21:$B$22)/MAX(CM166:CP166)-1</f>
        <v>3.6901108321332581</v>
      </c>
    </row>
    <row r="167" spans="1:95" x14ac:dyDescent="0.55000000000000004">
      <c r="A167" s="1" t="s">
        <v>1014</v>
      </c>
      <c r="B167" s="1" t="s">
        <v>1387</v>
      </c>
      <c r="C167" s="1" t="s">
        <v>1388</v>
      </c>
      <c r="D167" s="1" t="s">
        <v>98</v>
      </c>
      <c r="E167" s="3">
        <v>53</v>
      </c>
      <c r="F167" s="2">
        <v>14.6</v>
      </c>
      <c r="G167" s="1" t="s">
        <v>98</v>
      </c>
      <c r="H167" s="11" t="s">
        <v>98</v>
      </c>
      <c r="I167" s="2">
        <v>16</v>
      </c>
      <c r="J167" s="2">
        <v>15</v>
      </c>
      <c r="K167" s="1" t="s">
        <v>98</v>
      </c>
      <c r="L167" s="1" t="s">
        <v>98</v>
      </c>
      <c r="M167" s="11" t="s">
        <v>98</v>
      </c>
      <c r="N167" s="3">
        <v>6</v>
      </c>
      <c r="O167" s="3" t="s">
        <v>1264</v>
      </c>
      <c r="P167" s="1" t="s">
        <v>98</v>
      </c>
      <c r="Q167" s="1" t="s">
        <v>98</v>
      </c>
      <c r="R167" s="11" t="s">
        <v>98</v>
      </c>
      <c r="S167" s="13" t="s">
        <v>98</v>
      </c>
      <c r="T167" s="1" t="s">
        <v>98</v>
      </c>
      <c r="U167" s="13" t="s">
        <v>98</v>
      </c>
      <c r="V167" s="1" t="s">
        <v>98</v>
      </c>
      <c r="W167" s="14">
        <v>0.375</v>
      </c>
      <c r="X167" s="14">
        <v>0.34899999999999998</v>
      </c>
      <c r="Y167" s="1" t="s">
        <v>98</v>
      </c>
      <c r="Z167" s="13" t="s">
        <v>98</v>
      </c>
      <c r="AA167" s="13" t="s">
        <v>98</v>
      </c>
      <c r="AB167" s="1" t="s">
        <v>98</v>
      </c>
      <c r="AC167" s="1" t="s">
        <v>98</v>
      </c>
      <c r="AD167" s="1" t="s">
        <v>98</v>
      </c>
      <c r="AE167" s="1" t="s">
        <v>98</v>
      </c>
      <c r="AF167" s="1" t="s">
        <v>98</v>
      </c>
      <c r="AG167" s="1" t="s">
        <v>98</v>
      </c>
      <c r="AH167" s="1" t="s">
        <v>98</v>
      </c>
      <c r="AI167" s="2">
        <v>14.2</v>
      </c>
      <c r="AJ167" s="1" t="s">
        <v>98</v>
      </c>
      <c r="AK167" s="2">
        <v>42.8</v>
      </c>
      <c r="AL167" s="1" t="s">
        <v>98</v>
      </c>
      <c r="AM167" s="1">
        <v>445</v>
      </c>
      <c r="AN167" s="2">
        <v>71.099999999999994</v>
      </c>
      <c r="AO167" s="2">
        <v>55.6</v>
      </c>
      <c r="AP167" s="3">
        <v>5.53</v>
      </c>
      <c r="AQ167" s="1">
        <v>95.3</v>
      </c>
      <c r="AR167" s="2">
        <v>35.5</v>
      </c>
      <c r="AS167" s="2">
        <v>31.8</v>
      </c>
      <c r="AT167" s="3">
        <v>2.56</v>
      </c>
      <c r="AU167" s="1" t="s">
        <v>98</v>
      </c>
      <c r="AV167" s="1" t="s">
        <v>98</v>
      </c>
      <c r="AW167" s="1" t="s">
        <v>98</v>
      </c>
      <c r="AX167" s="1">
        <v>260</v>
      </c>
      <c r="AY167" s="1" t="s">
        <v>98</v>
      </c>
      <c r="AZ167" s="2">
        <v>61.6</v>
      </c>
      <c r="BA167" s="1" t="s">
        <v>98</v>
      </c>
      <c r="BB167" s="1" t="s">
        <v>98</v>
      </c>
      <c r="BC167" s="1" t="s">
        <v>98</v>
      </c>
      <c r="BD167" s="1" t="s">
        <v>98</v>
      </c>
      <c r="BE167" s="1" t="s">
        <v>98</v>
      </c>
      <c r="BF167" s="1" t="s">
        <v>98</v>
      </c>
      <c r="BG167" s="1" t="s">
        <v>98</v>
      </c>
      <c r="BH167" s="1" t="s">
        <v>98</v>
      </c>
      <c r="BI167" s="1" t="s">
        <v>98</v>
      </c>
      <c r="BJ167" s="4" t="s">
        <v>98</v>
      </c>
      <c r="BK167" s="4" t="s">
        <v>98</v>
      </c>
      <c r="BL167" s="4" t="s">
        <v>98</v>
      </c>
      <c r="BM167" s="4" t="s">
        <v>98</v>
      </c>
      <c r="BN167" s="4" t="s">
        <v>98</v>
      </c>
      <c r="BO167" s="4" t="s">
        <v>98</v>
      </c>
      <c r="BP167" s="4" t="s">
        <v>98</v>
      </c>
      <c r="BQ167" s="4" t="s">
        <v>98</v>
      </c>
      <c r="BR167" s="4" t="s">
        <v>98</v>
      </c>
      <c r="BS167" s="4" t="s">
        <v>98</v>
      </c>
      <c r="BT167" s="4" t="s">
        <v>98</v>
      </c>
      <c r="BU167" s="4" t="s">
        <v>98</v>
      </c>
      <c r="BV167" s="4" t="s">
        <v>98</v>
      </c>
      <c r="BW167" s="35" t="s">
        <v>98</v>
      </c>
      <c r="BX167" s="35" t="s">
        <v>98</v>
      </c>
      <c r="BY167" s="1" t="s">
        <v>98</v>
      </c>
      <c r="BZ167" s="1" t="s">
        <v>98</v>
      </c>
      <c r="CA167" s="1" t="s">
        <v>98</v>
      </c>
      <c r="CB167" s="1" t="s">
        <v>98</v>
      </c>
      <c r="CC167" s="1" t="s">
        <v>98</v>
      </c>
      <c r="CD167" s="1" t="s">
        <v>98</v>
      </c>
      <c r="CE167" s="1" t="s">
        <v>98</v>
      </c>
      <c r="CF167" s="1" t="s">
        <v>98</v>
      </c>
      <c r="CG167" s="4">
        <f>Beams!$B$11/F167</f>
        <v>769.8630136986302</v>
      </c>
      <c r="CH167" s="4">
        <f>Beams!$B$9/AO167</f>
        <v>202.15827338129495</v>
      </c>
      <c r="CI167" s="4">
        <f>Beams!$C$9/AS167</f>
        <v>353.45911949685535</v>
      </c>
      <c r="CJ167" s="4">
        <f>Beams!$B$8/((N167-2*X167)*X167*2)</f>
        <v>3037.1844327544673</v>
      </c>
      <c r="CK167" s="4">
        <f>Beams!$C$8/((J167-2*X167)*X167*2)</f>
        <v>1125.9370621216742</v>
      </c>
      <c r="CM167" s="4">
        <f xml:space="preserve"> Beams!$B$12 / ( 2 * X167 * (N167 - X167) * (J167 - X167) )</f>
        <v>194.49942106034297</v>
      </c>
      <c r="CO167" s="4">
        <f t="shared" si="4"/>
        <v>5435.4260383428646</v>
      </c>
      <c r="CP167" s="4">
        <f t="shared" si="5"/>
        <v>2381.9301388107365</v>
      </c>
      <c r="CQ167" s="3">
        <f>MIN(Beams!$B$21:$B$22)/MAX(CM167:CP167)-1</f>
        <v>2.6795643724916798</v>
      </c>
    </row>
    <row r="168" spans="1:95" x14ac:dyDescent="0.55000000000000004">
      <c r="A168" s="1" t="s">
        <v>1014</v>
      </c>
      <c r="B168" s="1" t="s">
        <v>1389</v>
      </c>
      <c r="C168" s="1" t="s">
        <v>1390</v>
      </c>
      <c r="D168" s="1" t="s">
        <v>98</v>
      </c>
      <c r="E168" s="3">
        <v>44.6</v>
      </c>
      <c r="F168" s="2">
        <v>12.2</v>
      </c>
      <c r="G168" s="1" t="s">
        <v>98</v>
      </c>
      <c r="H168" s="11" t="s">
        <v>98</v>
      </c>
      <c r="I168" s="2">
        <v>16</v>
      </c>
      <c r="J168" s="2">
        <v>15.1</v>
      </c>
      <c r="K168" s="1" t="s">
        <v>98</v>
      </c>
      <c r="L168" s="1" t="s">
        <v>98</v>
      </c>
      <c r="M168" s="11" t="s">
        <v>98</v>
      </c>
      <c r="N168" s="3">
        <v>6</v>
      </c>
      <c r="O168" s="3" t="s">
        <v>1267</v>
      </c>
      <c r="P168" s="1" t="s">
        <v>98</v>
      </c>
      <c r="Q168" s="1" t="s">
        <v>98</v>
      </c>
      <c r="R168" s="11" t="s">
        <v>98</v>
      </c>
      <c r="S168" s="13" t="s">
        <v>98</v>
      </c>
      <c r="T168" s="1" t="s">
        <v>98</v>
      </c>
      <c r="U168" s="13" t="s">
        <v>98</v>
      </c>
      <c r="V168" s="1" t="s">
        <v>98</v>
      </c>
      <c r="W168" s="15">
        <v>0.3125</v>
      </c>
      <c r="X168" s="14">
        <v>0.29099999999999998</v>
      </c>
      <c r="Y168" s="1" t="s">
        <v>98</v>
      </c>
      <c r="Z168" s="13" t="s">
        <v>98</v>
      </c>
      <c r="AA168" s="13" t="s">
        <v>98</v>
      </c>
      <c r="AB168" s="1" t="s">
        <v>98</v>
      </c>
      <c r="AC168" s="1" t="s">
        <v>98</v>
      </c>
      <c r="AD168" s="1" t="s">
        <v>98</v>
      </c>
      <c r="AE168" s="1" t="s">
        <v>98</v>
      </c>
      <c r="AF168" s="1" t="s">
        <v>98</v>
      </c>
      <c r="AG168" s="1" t="s">
        <v>98</v>
      </c>
      <c r="AH168" s="1" t="s">
        <v>98</v>
      </c>
      <c r="AI168" s="2">
        <v>17.600000000000001</v>
      </c>
      <c r="AJ168" s="1" t="s">
        <v>98</v>
      </c>
      <c r="AK168" s="2">
        <v>52</v>
      </c>
      <c r="AL168" s="1" t="s">
        <v>98</v>
      </c>
      <c r="AM168" s="1">
        <v>379</v>
      </c>
      <c r="AN168" s="2">
        <v>60.3</v>
      </c>
      <c r="AO168" s="2">
        <v>47.4</v>
      </c>
      <c r="AP168" s="3">
        <v>5.57</v>
      </c>
      <c r="AQ168" s="1">
        <v>81.8</v>
      </c>
      <c r="AR168" s="2">
        <v>30.2</v>
      </c>
      <c r="AS168" s="2">
        <v>27.3</v>
      </c>
      <c r="AT168" s="3">
        <v>2.58</v>
      </c>
      <c r="AU168" s="1" t="s">
        <v>98</v>
      </c>
      <c r="AV168" s="1" t="s">
        <v>98</v>
      </c>
      <c r="AW168" s="1" t="s">
        <v>98</v>
      </c>
      <c r="AX168" s="1">
        <v>222</v>
      </c>
      <c r="AY168" s="1" t="s">
        <v>98</v>
      </c>
      <c r="AZ168" s="2">
        <v>52.1</v>
      </c>
      <c r="BA168" s="1" t="s">
        <v>98</v>
      </c>
      <c r="BB168" s="1" t="s">
        <v>98</v>
      </c>
      <c r="BC168" s="1" t="s">
        <v>98</v>
      </c>
      <c r="BD168" s="1" t="s">
        <v>98</v>
      </c>
      <c r="BE168" s="1" t="s">
        <v>98</v>
      </c>
      <c r="BF168" s="1" t="s">
        <v>98</v>
      </c>
      <c r="BG168" s="1" t="s">
        <v>98</v>
      </c>
      <c r="BH168" s="1" t="s">
        <v>98</v>
      </c>
      <c r="BI168" s="1" t="s">
        <v>98</v>
      </c>
      <c r="BJ168" s="4" t="s">
        <v>98</v>
      </c>
      <c r="BK168" s="4" t="s">
        <v>98</v>
      </c>
      <c r="BL168" s="4" t="s">
        <v>98</v>
      </c>
      <c r="BM168" s="4" t="s">
        <v>98</v>
      </c>
      <c r="BN168" s="4" t="s">
        <v>98</v>
      </c>
      <c r="BO168" s="4" t="s">
        <v>98</v>
      </c>
      <c r="BP168" s="4" t="s">
        <v>98</v>
      </c>
      <c r="BQ168" s="4" t="s">
        <v>98</v>
      </c>
      <c r="BR168" s="4" t="s">
        <v>98</v>
      </c>
      <c r="BS168" s="4" t="s">
        <v>98</v>
      </c>
      <c r="BT168" s="4" t="s">
        <v>98</v>
      </c>
      <c r="BU168" s="4" t="s">
        <v>98</v>
      </c>
      <c r="BV168" s="4" t="s">
        <v>98</v>
      </c>
      <c r="BW168" s="35" t="s">
        <v>98</v>
      </c>
      <c r="BX168" s="35" t="s">
        <v>98</v>
      </c>
      <c r="BY168" s="1" t="s">
        <v>98</v>
      </c>
      <c r="BZ168" s="1" t="s">
        <v>98</v>
      </c>
      <c r="CA168" s="1" t="s">
        <v>98</v>
      </c>
      <c r="CB168" s="1" t="s">
        <v>98</v>
      </c>
      <c r="CC168" s="1" t="s">
        <v>98</v>
      </c>
      <c r="CD168" s="1" t="s">
        <v>98</v>
      </c>
      <c r="CE168" s="1" t="s">
        <v>98</v>
      </c>
      <c r="CF168" s="1" t="s">
        <v>98</v>
      </c>
      <c r="CG168" s="4">
        <f>Beams!$B$11/F168</f>
        <v>921.31147540983613</v>
      </c>
      <c r="CH168" s="4">
        <f>Beams!$B$9/AO168</f>
        <v>237.13080168776372</v>
      </c>
      <c r="CI168" s="4">
        <f>Beams!$C$9/AS168</f>
        <v>411.72161172161174</v>
      </c>
      <c r="CJ168" s="4">
        <f>Beams!$B$8/((N168-2*X168)*X168*2)</f>
        <v>3564.5468395408457</v>
      </c>
      <c r="CK168" s="4">
        <f>Beams!$C$8/((J168-2*X168)*X168*2)</f>
        <v>1330.2600066560342</v>
      </c>
      <c r="CM168" s="4">
        <f xml:space="preserve"> Beams!$B$12 / ( 2 * X168 * (N168 - X168) * (J168 - X168) )</f>
        <v>228.43231994528787</v>
      </c>
      <c r="CO168" s="4">
        <f t="shared" si="4"/>
        <v>6382.7847469564977</v>
      </c>
      <c r="CP168" s="4">
        <f t="shared" si="5"/>
        <v>2816.155831637192</v>
      </c>
      <c r="CQ168" s="3">
        <f>MIN(Beams!$B$21:$B$22)/MAX(CM168:CP168)-1</f>
        <v>2.1334285571100602</v>
      </c>
    </row>
    <row r="169" spans="1:95" x14ac:dyDescent="0.55000000000000004">
      <c r="A169" s="1" t="s">
        <v>1014</v>
      </c>
      <c r="B169" s="1" t="s">
        <v>1391</v>
      </c>
      <c r="C169" s="1" t="s">
        <v>1392</v>
      </c>
      <c r="D169" s="1" t="s">
        <v>98</v>
      </c>
      <c r="E169" s="1">
        <v>36.03</v>
      </c>
      <c r="F169" s="3">
        <v>9.9</v>
      </c>
      <c r="G169" s="1" t="s">
        <v>98</v>
      </c>
      <c r="H169" s="11" t="s">
        <v>98</v>
      </c>
      <c r="I169" s="2">
        <v>16</v>
      </c>
      <c r="J169" s="2">
        <v>15.3</v>
      </c>
      <c r="K169" s="1" t="s">
        <v>98</v>
      </c>
      <c r="L169" s="1" t="s">
        <v>98</v>
      </c>
      <c r="M169" s="11" t="s">
        <v>98</v>
      </c>
      <c r="N169" s="3">
        <v>6</v>
      </c>
      <c r="O169" s="3" t="s">
        <v>1270</v>
      </c>
      <c r="P169" s="1" t="s">
        <v>98</v>
      </c>
      <c r="Q169" s="1" t="s">
        <v>98</v>
      </c>
      <c r="R169" s="11" t="s">
        <v>98</v>
      </c>
      <c r="S169" s="13" t="s">
        <v>98</v>
      </c>
      <c r="T169" s="1" t="s">
        <v>98</v>
      </c>
      <c r="U169" s="13" t="s">
        <v>98</v>
      </c>
      <c r="V169" s="1" t="s">
        <v>98</v>
      </c>
      <c r="W169" s="14">
        <v>0.25</v>
      </c>
      <c r="X169" s="14">
        <v>0.23300000000000001</v>
      </c>
      <c r="Y169" s="1" t="s">
        <v>98</v>
      </c>
      <c r="Z169" s="13" t="s">
        <v>98</v>
      </c>
      <c r="AA169" s="13" t="s">
        <v>98</v>
      </c>
      <c r="AB169" s="1" t="s">
        <v>98</v>
      </c>
      <c r="AC169" s="1" t="s">
        <v>98</v>
      </c>
      <c r="AD169" s="1" t="s">
        <v>98</v>
      </c>
      <c r="AE169" s="1" t="s">
        <v>98</v>
      </c>
      <c r="AF169" s="1" t="s">
        <v>98</v>
      </c>
      <c r="AG169" s="1" t="s">
        <v>98</v>
      </c>
      <c r="AH169" s="1" t="s">
        <v>98</v>
      </c>
      <c r="AI169" s="2">
        <v>22.8</v>
      </c>
      <c r="AJ169" s="1" t="s">
        <v>98</v>
      </c>
      <c r="AK169" s="2">
        <v>65.7</v>
      </c>
      <c r="AL169" s="1" t="s">
        <v>98</v>
      </c>
      <c r="AM169" s="1">
        <v>311</v>
      </c>
      <c r="AN169" s="2">
        <v>49</v>
      </c>
      <c r="AO169" s="2">
        <v>38.799999999999997</v>
      </c>
      <c r="AP169" s="3">
        <v>5.6</v>
      </c>
      <c r="AQ169" s="1">
        <v>67.400000000000006</v>
      </c>
      <c r="AR169" s="2">
        <v>24.7</v>
      </c>
      <c r="AS169" s="2">
        <v>22.5</v>
      </c>
      <c r="AT169" s="3">
        <v>2.61</v>
      </c>
      <c r="AU169" s="1" t="s">
        <v>98</v>
      </c>
      <c r="AV169" s="1" t="s">
        <v>98</v>
      </c>
      <c r="AW169" s="1" t="s">
        <v>98</v>
      </c>
      <c r="AX169" s="1">
        <v>181</v>
      </c>
      <c r="AY169" s="1" t="s">
        <v>98</v>
      </c>
      <c r="AZ169" s="2">
        <v>42.3</v>
      </c>
      <c r="BA169" s="1" t="s">
        <v>98</v>
      </c>
      <c r="BB169" s="1" t="s">
        <v>98</v>
      </c>
      <c r="BC169" s="1" t="s">
        <v>98</v>
      </c>
      <c r="BD169" s="1" t="s">
        <v>98</v>
      </c>
      <c r="BE169" s="1" t="s">
        <v>98</v>
      </c>
      <c r="BF169" s="1" t="s">
        <v>98</v>
      </c>
      <c r="BG169" s="1" t="s">
        <v>98</v>
      </c>
      <c r="BH169" s="1" t="s">
        <v>98</v>
      </c>
      <c r="BI169" s="1" t="s">
        <v>98</v>
      </c>
      <c r="BJ169" s="4" t="s">
        <v>98</v>
      </c>
      <c r="BK169" s="4" t="s">
        <v>98</v>
      </c>
      <c r="BL169" s="4" t="s">
        <v>98</v>
      </c>
      <c r="BM169" s="4" t="s">
        <v>98</v>
      </c>
      <c r="BN169" s="4" t="s">
        <v>98</v>
      </c>
      <c r="BO169" s="4" t="s">
        <v>98</v>
      </c>
      <c r="BP169" s="4" t="s">
        <v>98</v>
      </c>
      <c r="BQ169" s="4" t="s">
        <v>98</v>
      </c>
      <c r="BR169" s="4" t="s">
        <v>98</v>
      </c>
      <c r="BS169" s="4" t="s">
        <v>98</v>
      </c>
      <c r="BT169" s="4" t="s">
        <v>98</v>
      </c>
      <c r="BU169" s="4" t="s">
        <v>98</v>
      </c>
      <c r="BV169" s="4" t="s">
        <v>98</v>
      </c>
      <c r="BW169" s="35" t="s">
        <v>98</v>
      </c>
      <c r="BX169" s="35" t="s">
        <v>98</v>
      </c>
      <c r="BY169" s="1" t="s">
        <v>98</v>
      </c>
      <c r="BZ169" s="1" t="s">
        <v>98</v>
      </c>
      <c r="CA169" s="1" t="s">
        <v>98</v>
      </c>
      <c r="CB169" s="1" t="s">
        <v>98</v>
      </c>
      <c r="CC169" s="1" t="s">
        <v>98</v>
      </c>
      <c r="CD169" s="1" t="s">
        <v>98</v>
      </c>
      <c r="CE169" s="1" t="s">
        <v>98</v>
      </c>
      <c r="CF169" s="1" t="s">
        <v>98</v>
      </c>
      <c r="CG169" s="4">
        <f>Beams!$B$11/F169</f>
        <v>1135.3535353535353</v>
      </c>
      <c r="CH169" s="4">
        <f>Beams!$B$9/AO169</f>
        <v>289.69072164948454</v>
      </c>
      <c r="CI169" s="4">
        <f>Beams!$C$9/AS169</f>
        <v>499.55555555555554</v>
      </c>
      <c r="CJ169" s="4">
        <f>Beams!$B$8/((N169-2*X169)*X169*2)</f>
        <v>4358.5420444199026</v>
      </c>
      <c r="CK169" s="4">
        <f>Beams!$C$8/((J169-2*X169)*X169*2)</f>
        <v>1626.0059103289564</v>
      </c>
      <c r="CM169" s="4">
        <f xml:space="preserve"> Beams!$B$12 / ( 2 * X169 * (N169 - X169) * (J169 - X169) )</f>
        <v>277.58989643749095</v>
      </c>
      <c r="CO169" s="4">
        <f t="shared" si="4"/>
        <v>7805.5056946517625</v>
      </c>
      <c r="CP169" s="4">
        <f t="shared" si="5"/>
        <v>3444.8423115706078</v>
      </c>
      <c r="CQ169" s="3">
        <f>MIN(Beams!$B$21:$B$22)/MAX(CM169:CP169)-1</f>
        <v>1.5622939476815394</v>
      </c>
    </row>
    <row r="170" spans="1:95" x14ac:dyDescent="0.55000000000000004">
      <c r="A170" s="1" t="s">
        <v>1014</v>
      </c>
      <c r="B170" s="1" t="s">
        <v>1393</v>
      </c>
      <c r="C170" s="1" t="s">
        <v>1394</v>
      </c>
      <c r="D170" s="1" t="s">
        <v>98</v>
      </c>
      <c r="E170" s="1">
        <v>27.29</v>
      </c>
      <c r="F170" s="3">
        <v>7.46</v>
      </c>
      <c r="G170" s="1" t="s">
        <v>98</v>
      </c>
      <c r="H170" s="11" t="s">
        <v>98</v>
      </c>
      <c r="I170" s="2">
        <v>16</v>
      </c>
      <c r="J170" s="2">
        <v>15.5</v>
      </c>
      <c r="K170" s="1" t="s">
        <v>98</v>
      </c>
      <c r="L170" s="1" t="s">
        <v>98</v>
      </c>
      <c r="M170" s="11" t="s">
        <v>98</v>
      </c>
      <c r="N170" s="3">
        <v>6</v>
      </c>
      <c r="O170" s="3" t="s">
        <v>1395</v>
      </c>
      <c r="P170" s="1" t="s">
        <v>98</v>
      </c>
      <c r="Q170" s="1" t="s">
        <v>98</v>
      </c>
      <c r="R170" s="11" t="s">
        <v>98</v>
      </c>
      <c r="S170" s="13" t="s">
        <v>98</v>
      </c>
      <c r="T170" s="1" t="s">
        <v>98</v>
      </c>
      <c r="U170" s="13" t="s">
        <v>98</v>
      </c>
      <c r="V170" s="1" t="s">
        <v>98</v>
      </c>
      <c r="W170" s="15">
        <v>0.1875</v>
      </c>
      <c r="X170" s="14">
        <v>0.17399999999999999</v>
      </c>
      <c r="Y170" s="1" t="s">
        <v>98</v>
      </c>
      <c r="Z170" s="13" t="s">
        <v>98</v>
      </c>
      <c r="AA170" s="13" t="s">
        <v>98</v>
      </c>
      <c r="AB170" s="1" t="s">
        <v>98</v>
      </c>
      <c r="AC170" s="1" t="s">
        <v>98</v>
      </c>
      <c r="AD170" s="1" t="s">
        <v>98</v>
      </c>
      <c r="AE170" s="1" t="s">
        <v>98</v>
      </c>
      <c r="AF170" s="1" t="s">
        <v>98</v>
      </c>
      <c r="AG170" s="1" t="s">
        <v>98</v>
      </c>
      <c r="AH170" s="1" t="s">
        <v>98</v>
      </c>
      <c r="AI170" s="2">
        <v>31.5</v>
      </c>
      <c r="AJ170" s="1" t="s">
        <v>98</v>
      </c>
      <c r="AK170" s="2">
        <v>89</v>
      </c>
      <c r="AL170" s="1" t="s">
        <v>98</v>
      </c>
      <c r="AM170" s="1">
        <v>237</v>
      </c>
      <c r="AN170" s="2">
        <v>37.200000000000003</v>
      </c>
      <c r="AO170" s="2">
        <v>29.6</v>
      </c>
      <c r="AP170" s="3">
        <v>5.64</v>
      </c>
      <c r="AQ170" s="1">
        <v>51.8</v>
      </c>
      <c r="AR170" s="2">
        <v>18.8</v>
      </c>
      <c r="AS170" s="2">
        <v>17.3</v>
      </c>
      <c r="AT170" s="3">
        <v>2.64</v>
      </c>
      <c r="AU170" s="1" t="s">
        <v>98</v>
      </c>
      <c r="AV170" s="1" t="s">
        <v>98</v>
      </c>
      <c r="AW170" s="1" t="s">
        <v>98</v>
      </c>
      <c r="AX170" s="1">
        <v>138</v>
      </c>
      <c r="AY170" s="1" t="s">
        <v>98</v>
      </c>
      <c r="AZ170" s="2">
        <v>32.1</v>
      </c>
      <c r="BA170" s="1" t="s">
        <v>98</v>
      </c>
      <c r="BB170" s="1" t="s">
        <v>98</v>
      </c>
      <c r="BC170" s="1" t="s">
        <v>98</v>
      </c>
      <c r="BD170" s="1" t="s">
        <v>98</v>
      </c>
      <c r="BE170" s="1" t="s">
        <v>98</v>
      </c>
      <c r="BF170" s="1" t="s">
        <v>98</v>
      </c>
      <c r="BG170" s="1" t="s">
        <v>98</v>
      </c>
      <c r="BH170" s="1" t="s">
        <v>98</v>
      </c>
      <c r="BI170" s="1" t="s">
        <v>98</v>
      </c>
      <c r="BJ170" s="4" t="s">
        <v>98</v>
      </c>
      <c r="BK170" s="4" t="s">
        <v>98</v>
      </c>
      <c r="BL170" s="4" t="s">
        <v>98</v>
      </c>
      <c r="BM170" s="4" t="s">
        <v>98</v>
      </c>
      <c r="BN170" s="4" t="s">
        <v>98</v>
      </c>
      <c r="BO170" s="4" t="s">
        <v>98</v>
      </c>
      <c r="BP170" s="4" t="s">
        <v>98</v>
      </c>
      <c r="BQ170" s="4" t="s">
        <v>98</v>
      </c>
      <c r="BR170" s="4" t="s">
        <v>98</v>
      </c>
      <c r="BS170" s="4" t="s">
        <v>98</v>
      </c>
      <c r="BT170" s="4" t="s">
        <v>98</v>
      </c>
      <c r="BU170" s="4" t="s">
        <v>98</v>
      </c>
      <c r="BV170" s="4" t="s">
        <v>98</v>
      </c>
      <c r="BW170" s="35" t="s">
        <v>98</v>
      </c>
      <c r="BX170" s="35" t="s">
        <v>98</v>
      </c>
      <c r="BY170" s="1" t="s">
        <v>98</v>
      </c>
      <c r="BZ170" s="1" t="s">
        <v>98</v>
      </c>
      <c r="CA170" s="1" t="s">
        <v>98</v>
      </c>
      <c r="CB170" s="1" t="s">
        <v>98</v>
      </c>
      <c r="CC170" s="1" t="s">
        <v>98</v>
      </c>
      <c r="CD170" s="1" t="s">
        <v>98</v>
      </c>
      <c r="CE170" s="1" t="s">
        <v>98</v>
      </c>
      <c r="CF170" s="1" t="s">
        <v>98</v>
      </c>
      <c r="CG170" s="4">
        <f>Beams!$B$11/F170</f>
        <v>1506.7024128686328</v>
      </c>
      <c r="CH170" s="4">
        <f>Beams!$B$9/AO170</f>
        <v>379.72972972972968</v>
      </c>
      <c r="CI170" s="4">
        <f>Beams!$C$9/AS170</f>
        <v>649.71098265895955</v>
      </c>
      <c r="CJ170" s="4">
        <f>Beams!$B$8/((N170-2*X170)*X170*2)</f>
        <v>5714.5878582294135</v>
      </c>
      <c r="CK170" s="4">
        <f>Beams!$C$8/((J170-2*X170)*X170*2)</f>
        <v>2131.6559249414368</v>
      </c>
      <c r="CM170" s="4">
        <f xml:space="preserve"> Beams!$B$12 / ( 2 * X170 * (N170 - X170) * (J170 - X170) )</f>
        <v>361.73269648543959</v>
      </c>
      <c r="CO170" s="4">
        <f t="shared" si="4"/>
        <v>10236.899762681031</v>
      </c>
      <c r="CP170" s="4">
        <f t="shared" si="5"/>
        <v>4522.8801144761346</v>
      </c>
      <c r="CQ170" s="3">
        <f>MIN(Beams!$B$21:$B$22)/MAX(CM170:CP170)-1</f>
        <v>0.95371650242299788</v>
      </c>
    </row>
    <row r="171" spans="1:95" x14ac:dyDescent="0.55000000000000004">
      <c r="A171" s="1" t="s">
        <v>1014</v>
      </c>
      <c r="B171" s="1" t="s">
        <v>1396</v>
      </c>
      <c r="C171" s="1" t="s">
        <v>1397</v>
      </c>
      <c r="D171" s="1" t="s">
        <v>98</v>
      </c>
      <c r="E171" s="1">
        <v>76.33</v>
      </c>
      <c r="F171" s="2">
        <v>21</v>
      </c>
      <c r="G171" s="1" t="s">
        <v>98</v>
      </c>
      <c r="H171" s="11" t="s">
        <v>98</v>
      </c>
      <c r="I171" s="2">
        <v>16</v>
      </c>
      <c r="J171" s="2">
        <v>14.3</v>
      </c>
      <c r="K171" s="1" t="s">
        <v>98</v>
      </c>
      <c r="L171" s="4" t="s">
        <v>98</v>
      </c>
      <c r="M171" s="11" t="s">
        <v>98</v>
      </c>
      <c r="N171" s="3">
        <v>4</v>
      </c>
      <c r="O171" s="3">
        <v>2.2599999999999998</v>
      </c>
      <c r="P171" s="1" t="s">
        <v>98</v>
      </c>
      <c r="Q171" s="1" t="s">
        <v>98</v>
      </c>
      <c r="R171" s="11" t="s">
        <v>98</v>
      </c>
      <c r="S171" s="13" t="s">
        <v>98</v>
      </c>
      <c r="T171" s="1" t="s">
        <v>98</v>
      </c>
      <c r="U171" s="13" t="s">
        <v>98</v>
      </c>
      <c r="V171" s="1" t="s">
        <v>98</v>
      </c>
      <c r="W171" s="14">
        <v>0.625</v>
      </c>
      <c r="X171" s="14">
        <v>0.58099999999999996</v>
      </c>
      <c r="Y171" s="1" t="s">
        <v>98</v>
      </c>
      <c r="Z171" s="13" t="s">
        <v>98</v>
      </c>
      <c r="AA171" s="13" t="s">
        <v>98</v>
      </c>
      <c r="AB171" s="1" t="s">
        <v>98</v>
      </c>
      <c r="AC171" s="1" t="s">
        <v>98</v>
      </c>
      <c r="AD171" s="1" t="s">
        <v>98</v>
      </c>
      <c r="AE171" s="1" t="s">
        <v>98</v>
      </c>
      <c r="AF171" s="1" t="s">
        <v>98</v>
      </c>
      <c r="AG171" s="1" t="s">
        <v>98</v>
      </c>
      <c r="AH171" s="1" t="s">
        <v>98</v>
      </c>
      <c r="AI171" s="3">
        <v>3.88</v>
      </c>
      <c r="AJ171" s="1" t="s">
        <v>98</v>
      </c>
      <c r="AK171" s="2">
        <v>24.5</v>
      </c>
      <c r="AL171" s="1" t="s">
        <v>98</v>
      </c>
      <c r="AM171" s="1">
        <v>539</v>
      </c>
      <c r="AN171" s="2">
        <v>92.9</v>
      </c>
      <c r="AO171" s="2">
        <v>67.3</v>
      </c>
      <c r="AP171" s="3">
        <v>5.0599999999999996</v>
      </c>
      <c r="AQ171" s="2">
        <v>54.1</v>
      </c>
      <c r="AR171" s="2">
        <v>32.5</v>
      </c>
      <c r="AS171" s="2">
        <v>27</v>
      </c>
      <c r="AT171" s="3">
        <v>1.6</v>
      </c>
      <c r="AU171" s="1" t="s">
        <v>98</v>
      </c>
      <c r="AV171" s="1" t="s">
        <v>98</v>
      </c>
      <c r="AW171" s="1" t="s">
        <v>98</v>
      </c>
      <c r="AX171" s="1">
        <v>174</v>
      </c>
      <c r="AY171" s="1" t="s">
        <v>98</v>
      </c>
      <c r="AZ171" s="2">
        <v>60.5</v>
      </c>
      <c r="BA171" s="1" t="s">
        <v>98</v>
      </c>
      <c r="BB171" s="1" t="s">
        <v>98</v>
      </c>
      <c r="BC171" s="1" t="s">
        <v>98</v>
      </c>
      <c r="BD171" s="1" t="s">
        <v>98</v>
      </c>
      <c r="BE171" s="1" t="s">
        <v>98</v>
      </c>
      <c r="BF171" s="1" t="s">
        <v>98</v>
      </c>
      <c r="BG171" s="1" t="s">
        <v>98</v>
      </c>
      <c r="BH171" s="1" t="s">
        <v>98</v>
      </c>
      <c r="BI171" s="1" t="s">
        <v>98</v>
      </c>
      <c r="BJ171" s="4" t="s">
        <v>98</v>
      </c>
      <c r="BK171" s="4" t="s">
        <v>98</v>
      </c>
      <c r="BL171" s="4" t="s">
        <v>98</v>
      </c>
      <c r="BM171" s="4" t="s">
        <v>98</v>
      </c>
      <c r="BN171" s="4" t="s">
        <v>98</v>
      </c>
      <c r="BO171" s="4" t="s">
        <v>98</v>
      </c>
      <c r="BP171" s="4" t="s">
        <v>98</v>
      </c>
      <c r="BQ171" s="4" t="s">
        <v>98</v>
      </c>
      <c r="BR171" s="4" t="s">
        <v>98</v>
      </c>
      <c r="BS171" s="4" t="s">
        <v>98</v>
      </c>
      <c r="BT171" s="4" t="s">
        <v>98</v>
      </c>
      <c r="BU171" s="4" t="s">
        <v>98</v>
      </c>
      <c r="BV171" s="4" t="s">
        <v>98</v>
      </c>
      <c r="BW171" s="35" t="s">
        <v>98</v>
      </c>
      <c r="BX171" s="35" t="s">
        <v>98</v>
      </c>
      <c r="BY171" s="1" t="s">
        <v>98</v>
      </c>
      <c r="BZ171" s="1" t="s">
        <v>98</v>
      </c>
      <c r="CA171" s="1" t="s">
        <v>98</v>
      </c>
      <c r="CB171" s="1" t="s">
        <v>98</v>
      </c>
      <c r="CC171" s="1" t="s">
        <v>98</v>
      </c>
      <c r="CD171" s="1" t="s">
        <v>98</v>
      </c>
      <c r="CE171" s="1" t="s">
        <v>98</v>
      </c>
      <c r="CF171" s="1" t="s">
        <v>98</v>
      </c>
      <c r="CG171" s="4">
        <f>Beams!$B$11/F171</f>
        <v>535.23809523809518</v>
      </c>
      <c r="CH171" s="4">
        <f>Beams!$B$9/AO171</f>
        <v>167.01337295690936</v>
      </c>
      <c r="CI171" s="4">
        <f>Beams!$C$9/AS171</f>
        <v>416.2962962962963</v>
      </c>
      <c r="CJ171" s="4">
        <f>Beams!$B$8/((N171-2*X171)*X171*2)</f>
        <v>3408.3783033068548</v>
      </c>
      <c r="CK171" s="4">
        <f>Beams!$C$8/((J171-2*X171)*X171*2)</f>
        <v>736.25952388376118</v>
      </c>
      <c r="CM171" s="4">
        <f xml:space="preserve"> Beams!$B$12 / ( 2 * X171 * (N171 - X171) * (J171 - X171) )</f>
        <v>206.22372455799476</v>
      </c>
      <c r="CO171" s="4">
        <f t="shared" si="4"/>
        <v>6019.1246664709433</v>
      </c>
      <c r="CP171" s="4">
        <f t="shared" si="5"/>
        <v>1733.484362401008</v>
      </c>
      <c r="CQ171" s="3">
        <f>MIN(Beams!$B$21:$B$22)/MAX(CM171:CP171)-1</f>
        <v>2.3227422770304815</v>
      </c>
    </row>
    <row r="172" spans="1:95" x14ac:dyDescent="0.55000000000000004">
      <c r="A172" s="1" t="s">
        <v>1014</v>
      </c>
      <c r="B172" s="1" t="s">
        <v>1398</v>
      </c>
      <c r="C172" s="1" t="s">
        <v>1399</v>
      </c>
      <c r="D172" s="1" t="s">
        <v>98</v>
      </c>
      <c r="E172" s="1">
        <v>62.46</v>
      </c>
      <c r="F172" s="2">
        <v>17.2</v>
      </c>
      <c r="G172" s="1" t="s">
        <v>98</v>
      </c>
      <c r="H172" s="11" t="s">
        <v>98</v>
      </c>
      <c r="I172" s="2">
        <v>16</v>
      </c>
      <c r="J172" s="2">
        <v>14.6</v>
      </c>
      <c r="K172" s="1" t="s">
        <v>98</v>
      </c>
      <c r="L172" s="1" t="s">
        <v>98</v>
      </c>
      <c r="M172" s="11" t="s">
        <v>98</v>
      </c>
      <c r="N172" s="3">
        <v>4</v>
      </c>
      <c r="O172" s="3">
        <v>2.6</v>
      </c>
      <c r="P172" s="1" t="s">
        <v>98</v>
      </c>
      <c r="Q172" s="1" t="s">
        <v>98</v>
      </c>
      <c r="R172" s="11" t="s">
        <v>98</v>
      </c>
      <c r="S172" s="13" t="s">
        <v>98</v>
      </c>
      <c r="T172" s="1" t="s">
        <v>98</v>
      </c>
      <c r="U172" s="13" t="s">
        <v>98</v>
      </c>
      <c r="V172" s="1" t="s">
        <v>98</v>
      </c>
      <c r="W172" s="14">
        <v>0.5</v>
      </c>
      <c r="X172" s="14">
        <v>0.46500000000000002</v>
      </c>
      <c r="Y172" s="1" t="s">
        <v>98</v>
      </c>
      <c r="Z172" s="13" t="s">
        <v>98</v>
      </c>
      <c r="AA172" s="13" t="s">
        <v>98</v>
      </c>
      <c r="AB172" s="1" t="s">
        <v>98</v>
      </c>
      <c r="AC172" s="1" t="s">
        <v>98</v>
      </c>
      <c r="AD172" s="1" t="s">
        <v>98</v>
      </c>
      <c r="AE172" s="1" t="s">
        <v>98</v>
      </c>
      <c r="AF172" s="1" t="s">
        <v>98</v>
      </c>
      <c r="AG172" s="1" t="s">
        <v>98</v>
      </c>
      <c r="AH172" s="1" t="s">
        <v>98</v>
      </c>
      <c r="AI172" s="3">
        <v>5.6</v>
      </c>
      <c r="AJ172" s="1" t="s">
        <v>98</v>
      </c>
      <c r="AK172" s="2">
        <v>31.4</v>
      </c>
      <c r="AL172" s="1" t="s">
        <v>98</v>
      </c>
      <c r="AM172" s="1">
        <v>455</v>
      </c>
      <c r="AN172" s="2">
        <v>77.3</v>
      </c>
      <c r="AO172" s="2">
        <v>56.9</v>
      </c>
      <c r="AP172" s="3">
        <v>5.15</v>
      </c>
      <c r="AQ172" s="2">
        <v>47</v>
      </c>
      <c r="AR172" s="2">
        <v>27.4</v>
      </c>
      <c r="AS172" s="2">
        <v>23.5</v>
      </c>
      <c r="AT172" s="3">
        <v>1.65</v>
      </c>
      <c r="AU172" s="1" t="s">
        <v>98</v>
      </c>
      <c r="AV172" s="1" t="s">
        <v>98</v>
      </c>
      <c r="AW172" s="1" t="s">
        <v>98</v>
      </c>
      <c r="AX172" s="1">
        <v>150</v>
      </c>
      <c r="AY172" s="1" t="s">
        <v>98</v>
      </c>
      <c r="AZ172" s="2">
        <v>50.7</v>
      </c>
      <c r="BA172" s="1" t="s">
        <v>98</v>
      </c>
      <c r="BB172" s="1" t="s">
        <v>98</v>
      </c>
      <c r="BC172" s="1" t="s">
        <v>98</v>
      </c>
      <c r="BD172" s="1" t="s">
        <v>98</v>
      </c>
      <c r="BE172" s="1" t="s">
        <v>98</v>
      </c>
      <c r="BF172" s="1" t="s">
        <v>98</v>
      </c>
      <c r="BG172" s="1" t="s">
        <v>98</v>
      </c>
      <c r="BH172" s="1" t="s">
        <v>98</v>
      </c>
      <c r="BI172" s="1" t="s">
        <v>98</v>
      </c>
      <c r="BJ172" s="4" t="s">
        <v>98</v>
      </c>
      <c r="BK172" s="4" t="s">
        <v>98</v>
      </c>
      <c r="BL172" s="4" t="s">
        <v>98</v>
      </c>
      <c r="BM172" s="4" t="s">
        <v>98</v>
      </c>
      <c r="BN172" s="4" t="s">
        <v>98</v>
      </c>
      <c r="BO172" s="4" t="s">
        <v>98</v>
      </c>
      <c r="BP172" s="4" t="s">
        <v>98</v>
      </c>
      <c r="BQ172" s="4" t="s">
        <v>98</v>
      </c>
      <c r="BR172" s="4" t="s">
        <v>98</v>
      </c>
      <c r="BS172" s="4" t="s">
        <v>98</v>
      </c>
      <c r="BT172" s="4" t="s">
        <v>98</v>
      </c>
      <c r="BU172" s="4" t="s">
        <v>98</v>
      </c>
      <c r="BV172" s="4" t="s">
        <v>98</v>
      </c>
      <c r="BW172" s="35" t="s">
        <v>98</v>
      </c>
      <c r="BX172" s="35" t="s">
        <v>98</v>
      </c>
      <c r="BY172" s="1" t="s">
        <v>98</v>
      </c>
      <c r="BZ172" s="1" t="s">
        <v>98</v>
      </c>
      <c r="CA172" s="1" t="s">
        <v>98</v>
      </c>
      <c r="CB172" s="1" t="s">
        <v>98</v>
      </c>
      <c r="CC172" s="1" t="s">
        <v>98</v>
      </c>
      <c r="CD172" s="1" t="s">
        <v>98</v>
      </c>
      <c r="CE172" s="1" t="s">
        <v>98</v>
      </c>
      <c r="CF172" s="1" t="s">
        <v>98</v>
      </c>
      <c r="CG172" s="4">
        <f>Beams!$B$11/F172</f>
        <v>653.48837209302326</v>
      </c>
      <c r="CH172" s="4">
        <f>Beams!$B$9/AO172</f>
        <v>197.5395430579965</v>
      </c>
      <c r="CI172" s="4">
        <f>Beams!$C$9/AS172</f>
        <v>478.29787234042556</v>
      </c>
      <c r="CJ172" s="4">
        <f>Beams!$B$8/((N172-2*X172)*X172*2)</f>
        <v>3936.8148225981572</v>
      </c>
      <c r="CK172" s="4">
        <f>Beams!$C$8/((J172-2*X172)*X172*2)</f>
        <v>884.12739615042744</v>
      </c>
      <c r="CM172" s="4">
        <f xml:space="preserve"> Beams!$B$12 / ( 2 * X172 * (N172 - X172) * (J172 - X172) )</f>
        <v>241.87898178008371</v>
      </c>
      <c r="CO172" s="4">
        <f t="shared" si="4"/>
        <v>6959.752597402894</v>
      </c>
      <c r="CP172" s="4">
        <f t="shared" si="5"/>
        <v>2070.6682816525358</v>
      </c>
      <c r="CQ172" s="3">
        <f>MIN(Beams!$B$21:$B$22)/MAX(CM172:CP172)-1</f>
        <v>1.8736653667061689</v>
      </c>
    </row>
    <row r="173" spans="1:95" x14ac:dyDescent="0.55000000000000004">
      <c r="A173" s="1" t="s">
        <v>1014</v>
      </c>
      <c r="B173" s="1" t="s">
        <v>1400</v>
      </c>
      <c r="C173" s="1" t="s">
        <v>1401</v>
      </c>
      <c r="D173" s="1" t="s">
        <v>98</v>
      </c>
      <c r="E173" s="3">
        <v>47.9</v>
      </c>
      <c r="F173" s="2">
        <v>13.2</v>
      </c>
      <c r="G173" s="1" t="s">
        <v>98</v>
      </c>
      <c r="H173" s="11" t="s">
        <v>98</v>
      </c>
      <c r="I173" s="2">
        <v>16</v>
      </c>
      <c r="J173" s="2">
        <v>15</v>
      </c>
      <c r="K173" s="1" t="s">
        <v>98</v>
      </c>
      <c r="L173" s="1" t="s">
        <v>98</v>
      </c>
      <c r="M173" s="11" t="s">
        <v>98</v>
      </c>
      <c r="N173" s="3">
        <v>4</v>
      </c>
      <c r="O173" s="3">
        <v>2.95</v>
      </c>
      <c r="P173" s="1" t="s">
        <v>98</v>
      </c>
      <c r="Q173" s="1" t="s">
        <v>98</v>
      </c>
      <c r="R173" s="11" t="s">
        <v>98</v>
      </c>
      <c r="S173" s="13" t="s">
        <v>98</v>
      </c>
      <c r="T173" s="1" t="s">
        <v>98</v>
      </c>
      <c r="U173" s="13" t="s">
        <v>98</v>
      </c>
      <c r="V173" s="1" t="s">
        <v>98</v>
      </c>
      <c r="W173" s="14">
        <v>0.375</v>
      </c>
      <c r="X173" s="14">
        <v>0.34899999999999998</v>
      </c>
      <c r="Y173" s="1" t="s">
        <v>98</v>
      </c>
      <c r="Z173" s="13" t="s">
        <v>98</v>
      </c>
      <c r="AA173" s="13" t="s">
        <v>98</v>
      </c>
      <c r="AB173" s="1" t="s">
        <v>98</v>
      </c>
      <c r="AC173" s="1" t="s">
        <v>98</v>
      </c>
      <c r="AD173" s="1" t="s">
        <v>98</v>
      </c>
      <c r="AE173" s="1" t="s">
        <v>98</v>
      </c>
      <c r="AF173" s="1" t="s">
        <v>98</v>
      </c>
      <c r="AG173" s="1" t="s">
        <v>98</v>
      </c>
      <c r="AH173" s="1" t="s">
        <v>98</v>
      </c>
      <c r="AI173" s="3">
        <v>8.4600000000000009</v>
      </c>
      <c r="AJ173" s="1" t="s">
        <v>98</v>
      </c>
      <c r="AK173" s="2">
        <v>42.8</v>
      </c>
      <c r="AL173" s="1" t="s">
        <v>98</v>
      </c>
      <c r="AM173" s="1">
        <v>360</v>
      </c>
      <c r="AN173" s="2">
        <v>60.2</v>
      </c>
      <c r="AO173" s="2">
        <v>45</v>
      </c>
      <c r="AP173" s="3">
        <v>5.23</v>
      </c>
      <c r="AQ173" s="2">
        <v>38.299999999999997</v>
      </c>
      <c r="AR173" s="2">
        <v>21.7</v>
      </c>
      <c r="AS173" s="2">
        <v>19.100000000000001</v>
      </c>
      <c r="AT173" s="3">
        <v>1.71</v>
      </c>
      <c r="AU173" s="1" t="s">
        <v>98</v>
      </c>
      <c r="AV173" s="1" t="s">
        <v>98</v>
      </c>
      <c r="AW173" s="1" t="s">
        <v>98</v>
      </c>
      <c r="AX173" s="1">
        <v>120</v>
      </c>
      <c r="AY173" s="1" t="s">
        <v>98</v>
      </c>
      <c r="AZ173" s="2">
        <v>39.700000000000003</v>
      </c>
      <c r="BA173" s="1" t="s">
        <v>98</v>
      </c>
      <c r="BB173" s="1" t="s">
        <v>98</v>
      </c>
      <c r="BC173" s="1" t="s">
        <v>98</v>
      </c>
      <c r="BD173" s="1" t="s">
        <v>98</v>
      </c>
      <c r="BE173" s="1" t="s">
        <v>98</v>
      </c>
      <c r="BF173" s="1" t="s">
        <v>98</v>
      </c>
      <c r="BG173" s="1" t="s">
        <v>98</v>
      </c>
      <c r="BH173" s="1" t="s">
        <v>98</v>
      </c>
      <c r="BI173" s="1" t="s">
        <v>98</v>
      </c>
      <c r="BJ173" s="4" t="s">
        <v>98</v>
      </c>
      <c r="BK173" s="4" t="s">
        <v>98</v>
      </c>
      <c r="BL173" s="4" t="s">
        <v>98</v>
      </c>
      <c r="BM173" s="4" t="s">
        <v>98</v>
      </c>
      <c r="BN173" s="4" t="s">
        <v>98</v>
      </c>
      <c r="BO173" s="4" t="s">
        <v>98</v>
      </c>
      <c r="BP173" s="4" t="s">
        <v>98</v>
      </c>
      <c r="BQ173" s="4" t="s">
        <v>98</v>
      </c>
      <c r="BR173" s="4" t="s">
        <v>98</v>
      </c>
      <c r="BS173" s="4" t="s">
        <v>98</v>
      </c>
      <c r="BT173" s="4" t="s">
        <v>98</v>
      </c>
      <c r="BU173" s="4" t="s">
        <v>98</v>
      </c>
      <c r="BV173" s="4" t="s">
        <v>98</v>
      </c>
      <c r="BW173" s="35" t="s">
        <v>98</v>
      </c>
      <c r="BX173" s="35" t="s">
        <v>98</v>
      </c>
      <c r="BY173" s="1" t="s">
        <v>98</v>
      </c>
      <c r="BZ173" s="1" t="s">
        <v>98</v>
      </c>
      <c r="CA173" s="1" t="s">
        <v>98</v>
      </c>
      <c r="CB173" s="1" t="s">
        <v>98</v>
      </c>
      <c r="CC173" s="1" t="s">
        <v>98</v>
      </c>
      <c r="CD173" s="1" t="s">
        <v>98</v>
      </c>
      <c r="CE173" s="1" t="s">
        <v>98</v>
      </c>
      <c r="CF173" s="1" t="s">
        <v>98</v>
      </c>
      <c r="CG173" s="4">
        <f>Beams!$B$11/F173</f>
        <v>851.51515151515162</v>
      </c>
      <c r="CH173" s="4">
        <f>Beams!$B$9/AO173</f>
        <v>249.77777777777777</v>
      </c>
      <c r="CI173" s="4">
        <f>Beams!$C$9/AS173</f>
        <v>588.48167539267013</v>
      </c>
      <c r="CJ173" s="4">
        <f>Beams!$B$8/((N173-2*X173)*X173*2)</f>
        <v>4876.7873599225268</v>
      </c>
      <c r="CK173" s="4">
        <f>Beams!$C$8/((J173-2*X173)*X173*2)</f>
        <v>1125.9370621216742</v>
      </c>
      <c r="CM173" s="4">
        <f xml:space="preserve"> Beams!$B$12 / ( 2 * X173 * (N173 - X173) * (J173 - X173) )</f>
        <v>301.04525565927094</v>
      </c>
      <c r="CO173" s="4">
        <f t="shared" si="4"/>
        <v>8629.9703252216132</v>
      </c>
      <c r="CP173" s="4">
        <f t="shared" si="5"/>
        <v>2632.5701806566908</v>
      </c>
      <c r="CQ173" s="3">
        <f>MIN(Beams!$B$21:$B$22)/MAX(CM173:CP173)-1</f>
        <v>1.3175050720103618</v>
      </c>
    </row>
    <row r="174" spans="1:95" x14ac:dyDescent="0.55000000000000004">
      <c r="A174" s="1" t="s">
        <v>1014</v>
      </c>
      <c r="B174" s="1" t="s">
        <v>1402</v>
      </c>
      <c r="C174" s="1" t="s">
        <v>1403</v>
      </c>
      <c r="D174" s="1" t="s">
        <v>98</v>
      </c>
      <c r="E174" s="1">
        <v>40.35</v>
      </c>
      <c r="F174" s="2">
        <v>11.1</v>
      </c>
      <c r="G174" s="1" t="s">
        <v>98</v>
      </c>
      <c r="H174" s="11" t="s">
        <v>98</v>
      </c>
      <c r="I174" s="2">
        <v>16</v>
      </c>
      <c r="J174" s="2">
        <v>15.1</v>
      </c>
      <c r="K174" s="1" t="s">
        <v>98</v>
      </c>
      <c r="L174" s="1" t="s">
        <v>98</v>
      </c>
      <c r="M174" s="11" t="s">
        <v>98</v>
      </c>
      <c r="N174" s="3">
        <v>4</v>
      </c>
      <c r="O174" s="3">
        <v>3.13</v>
      </c>
      <c r="P174" s="1" t="s">
        <v>98</v>
      </c>
      <c r="Q174" s="1" t="s">
        <v>98</v>
      </c>
      <c r="R174" s="11" t="s">
        <v>98</v>
      </c>
      <c r="S174" s="13" t="s">
        <v>98</v>
      </c>
      <c r="T174" s="1" t="s">
        <v>98</v>
      </c>
      <c r="U174" s="13" t="s">
        <v>98</v>
      </c>
      <c r="V174" s="1" t="s">
        <v>98</v>
      </c>
      <c r="W174" s="15">
        <v>0.3125</v>
      </c>
      <c r="X174" s="14">
        <v>0.29099999999999998</v>
      </c>
      <c r="Y174" s="1" t="s">
        <v>98</v>
      </c>
      <c r="Z174" s="13" t="s">
        <v>98</v>
      </c>
      <c r="AA174" s="13" t="s">
        <v>98</v>
      </c>
      <c r="AB174" s="1" t="s">
        <v>98</v>
      </c>
      <c r="AC174" s="1" t="s">
        <v>98</v>
      </c>
      <c r="AD174" s="1" t="s">
        <v>98</v>
      </c>
      <c r="AE174" s="1" t="s">
        <v>98</v>
      </c>
      <c r="AF174" s="1" t="s">
        <v>98</v>
      </c>
      <c r="AG174" s="1" t="s">
        <v>98</v>
      </c>
      <c r="AH174" s="1" t="s">
        <v>98</v>
      </c>
      <c r="AI174" s="2">
        <v>10.7</v>
      </c>
      <c r="AJ174" s="1" t="s">
        <v>98</v>
      </c>
      <c r="AK174" s="2">
        <v>52</v>
      </c>
      <c r="AL174" s="1" t="s">
        <v>98</v>
      </c>
      <c r="AM174" s="1">
        <v>308</v>
      </c>
      <c r="AN174" s="2">
        <v>51.1</v>
      </c>
      <c r="AO174" s="2">
        <v>38.5</v>
      </c>
      <c r="AP174" s="3">
        <v>5.27</v>
      </c>
      <c r="AQ174" s="2">
        <v>33.200000000000003</v>
      </c>
      <c r="AR174" s="2">
        <v>18.5</v>
      </c>
      <c r="AS174" s="2">
        <v>16.600000000000001</v>
      </c>
      <c r="AT174" s="3">
        <v>1.73</v>
      </c>
      <c r="AU174" s="1" t="s">
        <v>98</v>
      </c>
      <c r="AV174" s="1" t="s">
        <v>98</v>
      </c>
      <c r="AW174" s="1" t="s">
        <v>98</v>
      </c>
      <c r="AX174" s="1">
        <v>103</v>
      </c>
      <c r="AY174" s="1" t="s">
        <v>98</v>
      </c>
      <c r="AZ174" s="2">
        <v>33.799999999999997</v>
      </c>
      <c r="BA174" s="1" t="s">
        <v>98</v>
      </c>
      <c r="BB174" s="1" t="s">
        <v>98</v>
      </c>
      <c r="BC174" s="1" t="s">
        <v>98</v>
      </c>
      <c r="BD174" s="1" t="s">
        <v>98</v>
      </c>
      <c r="BE174" s="1" t="s">
        <v>98</v>
      </c>
      <c r="BF174" s="1" t="s">
        <v>98</v>
      </c>
      <c r="BG174" s="1" t="s">
        <v>98</v>
      </c>
      <c r="BH174" s="1" t="s">
        <v>98</v>
      </c>
      <c r="BI174" s="1" t="s">
        <v>98</v>
      </c>
      <c r="BJ174" s="4" t="s">
        <v>98</v>
      </c>
      <c r="BK174" s="4" t="s">
        <v>98</v>
      </c>
      <c r="BL174" s="4" t="s">
        <v>98</v>
      </c>
      <c r="BM174" s="4" t="s">
        <v>98</v>
      </c>
      <c r="BN174" s="4" t="s">
        <v>98</v>
      </c>
      <c r="BO174" s="4" t="s">
        <v>98</v>
      </c>
      <c r="BP174" s="4" t="s">
        <v>98</v>
      </c>
      <c r="BQ174" s="4" t="s">
        <v>98</v>
      </c>
      <c r="BR174" s="4" t="s">
        <v>98</v>
      </c>
      <c r="BS174" s="4" t="s">
        <v>98</v>
      </c>
      <c r="BT174" s="4" t="s">
        <v>98</v>
      </c>
      <c r="BU174" s="4" t="s">
        <v>98</v>
      </c>
      <c r="BV174" s="4" t="s">
        <v>98</v>
      </c>
      <c r="BW174" s="35" t="s">
        <v>98</v>
      </c>
      <c r="BX174" s="35" t="s">
        <v>98</v>
      </c>
      <c r="BY174" s="1" t="s">
        <v>98</v>
      </c>
      <c r="BZ174" s="1" t="s">
        <v>98</v>
      </c>
      <c r="CA174" s="1" t="s">
        <v>98</v>
      </c>
      <c r="CB174" s="1" t="s">
        <v>98</v>
      </c>
      <c r="CC174" s="1" t="s">
        <v>98</v>
      </c>
      <c r="CD174" s="1" t="s">
        <v>98</v>
      </c>
      <c r="CE174" s="1" t="s">
        <v>98</v>
      </c>
      <c r="CF174" s="1" t="s">
        <v>98</v>
      </c>
      <c r="CG174" s="4">
        <f>Beams!$B$11/F174</f>
        <v>1012.6126126126127</v>
      </c>
      <c r="CH174" s="4">
        <f>Beams!$B$9/AO174</f>
        <v>291.94805194805195</v>
      </c>
      <c r="CI174" s="4">
        <f>Beams!$C$9/AS174</f>
        <v>677.10843373493969</v>
      </c>
      <c r="CJ174" s="4">
        <f>Beams!$B$8/((N174-2*X174)*X174*2)</f>
        <v>5650.2968919345531</v>
      </c>
      <c r="CK174" s="4">
        <f>Beams!$C$8/((J174-2*X174)*X174*2)</f>
        <v>1330.2600066560342</v>
      </c>
      <c r="CM174" s="4">
        <f xml:space="preserve"> Beams!$B$12 / ( 2 * X174 * (N174 - X174) * (J174 - X174) )</f>
        <v>351.60962916356118</v>
      </c>
      <c r="CO174" s="4">
        <f t="shared" si="4"/>
        <v>10003.772553897712</v>
      </c>
      <c r="CP174" s="4">
        <f t="shared" si="5"/>
        <v>3099.463738298427</v>
      </c>
      <c r="CQ174" s="3">
        <f>MIN(Beams!$B$21:$B$22)/MAX(CM174:CP174)-1</f>
        <v>0.99924577375637313</v>
      </c>
    </row>
    <row r="175" spans="1:95" x14ac:dyDescent="0.55000000000000004">
      <c r="A175" s="1" t="s">
        <v>1014</v>
      </c>
      <c r="B175" s="1" t="s">
        <v>1404</v>
      </c>
      <c r="C175" s="1" t="s">
        <v>1405</v>
      </c>
      <c r="D175" s="1" t="s">
        <v>98</v>
      </c>
      <c r="E175" s="1">
        <v>32.630000000000003</v>
      </c>
      <c r="F175" s="3">
        <v>8.9600000000000009</v>
      </c>
      <c r="G175" s="1" t="s">
        <v>98</v>
      </c>
      <c r="H175" s="11" t="s">
        <v>98</v>
      </c>
      <c r="I175" s="2">
        <v>16</v>
      </c>
      <c r="J175" s="2">
        <v>15.3</v>
      </c>
      <c r="K175" s="1" t="s">
        <v>98</v>
      </c>
      <c r="L175" s="1" t="s">
        <v>98</v>
      </c>
      <c r="M175" s="11" t="s">
        <v>98</v>
      </c>
      <c r="N175" s="3">
        <v>4</v>
      </c>
      <c r="O175" s="3">
        <v>3.3</v>
      </c>
      <c r="P175" s="1" t="s">
        <v>98</v>
      </c>
      <c r="Q175" s="1" t="s">
        <v>98</v>
      </c>
      <c r="R175" s="11" t="s">
        <v>98</v>
      </c>
      <c r="S175" s="13" t="s">
        <v>98</v>
      </c>
      <c r="T175" s="1" t="s">
        <v>98</v>
      </c>
      <c r="U175" s="13" t="s">
        <v>98</v>
      </c>
      <c r="V175" s="1" t="s">
        <v>98</v>
      </c>
      <c r="W175" s="14">
        <v>0.25</v>
      </c>
      <c r="X175" s="14">
        <v>0.23300000000000001</v>
      </c>
      <c r="Y175" s="1" t="s">
        <v>98</v>
      </c>
      <c r="Z175" s="13" t="s">
        <v>98</v>
      </c>
      <c r="AA175" s="13" t="s">
        <v>98</v>
      </c>
      <c r="AB175" s="1" t="s">
        <v>98</v>
      </c>
      <c r="AC175" s="1" t="s">
        <v>98</v>
      </c>
      <c r="AD175" s="1" t="s">
        <v>98</v>
      </c>
      <c r="AE175" s="1" t="s">
        <v>98</v>
      </c>
      <c r="AF175" s="1" t="s">
        <v>98</v>
      </c>
      <c r="AG175" s="1" t="s">
        <v>98</v>
      </c>
      <c r="AH175" s="1" t="s">
        <v>98</v>
      </c>
      <c r="AI175" s="2">
        <v>14.2</v>
      </c>
      <c r="AJ175" s="1" t="s">
        <v>98</v>
      </c>
      <c r="AK175" s="2">
        <v>65.7</v>
      </c>
      <c r="AL175" s="1" t="s">
        <v>98</v>
      </c>
      <c r="AM175" s="1">
        <v>253</v>
      </c>
      <c r="AN175" s="2">
        <v>41.7</v>
      </c>
      <c r="AO175" s="2">
        <v>31.6</v>
      </c>
      <c r="AP175" s="3">
        <v>5.31</v>
      </c>
      <c r="AQ175" s="2">
        <v>27.7</v>
      </c>
      <c r="AR175" s="2">
        <v>15.2</v>
      </c>
      <c r="AS175" s="2">
        <v>13.8</v>
      </c>
      <c r="AT175" s="3">
        <v>1.76</v>
      </c>
      <c r="AU175" s="1" t="s">
        <v>98</v>
      </c>
      <c r="AV175" s="1" t="s">
        <v>98</v>
      </c>
      <c r="AW175" s="1" t="s">
        <v>98</v>
      </c>
      <c r="AX175" s="2">
        <v>85.2</v>
      </c>
      <c r="AY175" s="1" t="s">
        <v>98</v>
      </c>
      <c r="AZ175" s="2">
        <v>27.6</v>
      </c>
      <c r="BA175" s="1" t="s">
        <v>98</v>
      </c>
      <c r="BB175" s="1" t="s">
        <v>98</v>
      </c>
      <c r="BC175" s="1" t="s">
        <v>98</v>
      </c>
      <c r="BD175" s="1" t="s">
        <v>98</v>
      </c>
      <c r="BE175" s="1" t="s">
        <v>98</v>
      </c>
      <c r="BF175" s="1" t="s">
        <v>98</v>
      </c>
      <c r="BG175" s="1" t="s">
        <v>98</v>
      </c>
      <c r="BH175" s="1" t="s">
        <v>98</v>
      </c>
      <c r="BI175" s="1" t="s">
        <v>98</v>
      </c>
      <c r="BJ175" s="4" t="s">
        <v>98</v>
      </c>
      <c r="BK175" s="4" t="s">
        <v>98</v>
      </c>
      <c r="BL175" s="4" t="s">
        <v>98</v>
      </c>
      <c r="BM175" s="4" t="s">
        <v>98</v>
      </c>
      <c r="BN175" s="4" t="s">
        <v>98</v>
      </c>
      <c r="BO175" s="4" t="s">
        <v>98</v>
      </c>
      <c r="BP175" s="4" t="s">
        <v>98</v>
      </c>
      <c r="BQ175" s="4" t="s">
        <v>98</v>
      </c>
      <c r="BR175" s="4" t="s">
        <v>98</v>
      </c>
      <c r="BS175" s="4" t="s">
        <v>98</v>
      </c>
      <c r="BT175" s="4" t="s">
        <v>98</v>
      </c>
      <c r="BU175" s="4" t="s">
        <v>98</v>
      </c>
      <c r="BV175" s="4" t="s">
        <v>98</v>
      </c>
      <c r="BW175" s="35" t="s">
        <v>98</v>
      </c>
      <c r="BX175" s="35" t="s">
        <v>98</v>
      </c>
      <c r="BY175" s="1" t="s">
        <v>98</v>
      </c>
      <c r="BZ175" s="1" t="s">
        <v>98</v>
      </c>
      <c r="CA175" s="1" t="s">
        <v>98</v>
      </c>
      <c r="CB175" s="1" t="s">
        <v>98</v>
      </c>
      <c r="CC175" s="1" t="s">
        <v>98</v>
      </c>
      <c r="CD175" s="1" t="s">
        <v>98</v>
      </c>
      <c r="CE175" s="1" t="s">
        <v>98</v>
      </c>
      <c r="CF175" s="1" t="s">
        <v>98</v>
      </c>
      <c r="CG175" s="4">
        <f>Beams!$B$11/F175</f>
        <v>1254.4642857142856</v>
      </c>
      <c r="CH175" s="4">
        <f>Beams!$B$9/AO175</f>
        <v>355.69620253164555</v>
      </c>
      <c r="CI175" s="4">
        <f>Beams!$C$9/AS175</f>
        <v>814.49275362318838</v>
      </c>
      <c r="CJ175" s="4">
        <f>Beams!$B$8/((N175-2*X175)*X175*2)</f>
        <v>6825.1759122296953</v>
      </c>
      <c r="CK175" s="4">
        <f>Beams!$C$8/((J175-2*X175)*X175*2)</f>
        <v>1626.0059103289564</v>
      </c>
      <c r="CM175" s="4">
        <f xml:space="preserve"> Beams!$B$12 / ( 2 * X175 * (N175 - X175) * (J175 - X175) )</f>
        <v>424.96971934032661</v>
      </c>
      <c r="CO175" s="4">
        <f t="shared" si="4"/>
        <v>12090.071125887407</v>
      </c>
      <c r="CP175" s="4">
        <f t="shared" si="5"/>
        <v>3788.4596858946666</v>
      </c>
      <c r="CQ175" s="3">
        <f>MIN(Beams!$B$21:$B$22)/MAX(CM175:CP175)-1</f>
        <v>0.65424998676606272</v>
      </c>
    </row>
    <row r="176" spans="1:95" x14ac:dyDescent="0.55000000000000004">
      <c r="A176" s="1" t="s">
        <v>1014</v>
      </c>
      <c r="B176" s="1" t="s">
        <v>1406</v>
      </c>
      <c r="C176" s="1" t="s">
        <v>1407</v>
      </c>
      <c r="D176" s="1" t="s">
        <v>98</v>
      </c>
      <c r="E176" s="1">
        <v>24.73</v>
      </c>
      <c r="F176" s="3">
        <v>6.76</v>
      </c>
      <c r="G176" s="1" t="s">
        <v>98</v>
      </c>
      <c r="H176" s="11" t="s">
        <v>98</v>
      </c>
      <c r="I176" s="2">
        <v>16</v>
      </c>
      <c r="J176" s="2">
        <v>15.5</v>
      </c>
      <c r="K176" s="1" t="s">
        <v>98</v>
      </c>
      <c r="L176" s="1" t="s">
        <v>98</v>
      </c>
      <c r="M176" s="11" t="s">
        <v>98</v>
      </c>
      <c r="N176" s="3">
        <v>4</v>
      </c>
      <c r="O176" s="3">
        <v>3.48</v>
      </c>
      <c r="P176" s="1" t="s">
        <v>98</v>
      </c>
      <c r="Q176" s="1" t="s">
        <v>98</v>
      </c>
      <c r="R176" s="11" t="s">
        <v>98</v>
      </c>
      <c r="S176" s="13" t="s">
        <v>98</v>
      </c>
      <c r="T176" s="1" t="s">
        <v>98</v>
      </c>
      <c r="U176" s="13" t="s">
        <v>98</v>
      </c>
      <c r="V176" s="1" t="s">
        <v>98</v>
      </c>
      <c r="W176" s="15">
        <v>0.1875</v>
      </c>
      <c r="X176" s="14">
        <v>0.17399999999999999</v>
      </c>
      <c r="Y176" s="1" t="s">
        <v>98</v>
      </c>
      <c r="Z176" s="13" t="s">
        <v>98</v>
      </c>
      <c r="AA176" s="13" t="s">
        <v>98</v>
      </c>
      <c r="AB176" s="1" t="s">
        <v>98</v>
      </c>
      <c r="AC176" s="1" t="s">
        <v>98</v>
      </c>
      <c r="AD176" s="1" t="s">
        <v>98</v>
      </c>
      <c r="AE176" s="1" t="s">
        <v>98</v>
      </c>
      <c r="AF176" s="1" t="s">
        <v>98</v>
      </c>
      <c r="AG176" s="1" t="s">
        <v>98</v>
      </c>
      <c r="AH176" s="1" t="s">
        <v>98</v>
      </c>
      <c r="AI176" s="2">
        <v>20</v>
      </c>
      <c r="AJ176" s="1" t="s">
        <v>98</v>
      </c>
      <c r="AK176" s="2">
        <v>89</v>
      </c>
      <c r="AL176" s="1" t="s">
        <v>98</v>
      </c>
      <c r="AM176" s="1">
        <v>193</v>
      </c>
      <c r="AN176" s="2">
        <v>31.7</v>
      </c>
      <c r="AO176" s="2">
        <v>24.2</v>
      </c>
      <c r="AP176" s="3">
        <v>5.35</v>
      </c>
      <c r="AQ176" s="2">
        <v>21.5</v>
      </c>
      <c r="AR176" s="2">
        <v>11.7</v>
      </c>
      <c r="AS176" s="2">
        <v>10.8</v>
      </c>
      <c r="AT176" s="3">
        <v>1.78</v>
      </c>
      <c r="AU176" s="1" t="s">
        <v>98</v>
      </c>
      <c r="AV176" s="1" t="s">
        <v>98</v>
      </c>
      <c r="AW176" s="1" t="s">
        <v>98</v>
      </c>
      <c r="AX176" s="2">
        <v>65.5</v>
      </c>
      <c r="AY176" s="1" t="s">
        <v>98</v>
      </c>
      <c r="AZ176" s="2">
        <v>21.1</v>
      </c>
      <c r="BA176" s="1" t="s">
        <v>98</v>
      </c>
      <c r="BB176" s="1" t="s">
        <v>98</v>
      </c>
      <c r="BC176" s="1" t="s">
        <v>98</v>
      </c>
      <c r="BD176" s="1" t="s">
        <v>98</v>
      </c>
      <c r="BE176" s="1" t="s">
        <v>98</v>
      </c>
      <c r="BF176" s="1" t="s">
        <v>98</v>
      </c>
      <c r="BG176" s="1" t="s">
        <v>98</v>
      </c>
      <c r="BH176" s="1" t="s">
        <v>98</v>
      </c>
      <c r="BI176" s="1" t="s">
        <v>98</v>
      </c>
      <c r="BJ176" s="4" t="s">
        <v>98</v>
      </c>
      <c r="BK176" s="4" t="s">
        <v>98</v>
      </c>
      <c r="BL176" s="4" t="s">
        <v>98</v>
      </c>
      <c r="BM176" s="4" t="s">
        <v>98</v>
      </c>
      <c r="BN176" s="4" t="s">
        <v>98</v>
      </c>
      <c r="BO176" s="4" t="s">
        <v>98</v>
      </c>
      <c r="BP176" s="4" t="s">
        <v>98</v>
      </c>
      <c r="BQ176" s="4" t="s">
        <v>98</v>
      </c>
      <c r="BR176" s="4" t="s">
        <v>98</v>
      </c>
      <c r="BS176" s="4" t="s">
        <v>98</v>
      </c>
      <c r="BT176" s="4" t="s">
        <v>98</v>
      </c>
      <c r="BU176" s="4" t="s">
        <v>98</v>
      </c>
      <c r="BV176" s="4" t="s">
        <v>98</v>
      </c>
      <c r="BW176" s="35" t="s">
        <v>98</v>
      </c>
      <c r="BX176" s="35" t="s">
        <v>98</v>
      </c>
      <c r="BY176" s="1" t="s">
        <v>98</v>
      </c>
      <c r="BZ176" s="1" t="s">
        <v>98</v>
      </c>
      <c r="CA176" s="1" t="s">
        <v>98</v>
      </c>
      <c r="CB176" s="1" t="s">
        <v>98</v>
      </c>
      <c r="CC176" s="1" t="s">
        <v>98</v>
      </c>
      <c r="CD176" s="1" t="s">
        <v>98</v>
      </c>
      <c r="CE176" s="1" t="s">
        <v>98</v>
      </c>
      <c r="CF176" s="1" t="s">
        <v>98</v>
      </c>
      <c r="CG176" s="4">
        <f>Beams!$B$11/F176</f>
        <v>1662.7218934911243</v>
      </c>
      <c r="CH176" s="4">
        <f>Beams!$B$9/AO176</f>
        <v>464.4628099173554</v>
      </c>
      <c r="CI176" s="4">
        <f>Beams!$C$9/AS176</f>
        <v>1040.7407407407406</v>
      </c>
      <c r="CJ176" s="4">
        <f>Beams!$B$8/((N176-2*X176)*X176*2)</f>
        <v>8844.1540456496823</v>
      </c>
      <c r="CK176" s="4">
        <f>Beams!$C$8/((J176-2*X176)*X176*2)</f>
        <v>2131.6559249414368</v>
      </c>
      <c r="CM176" s="4">
        <f xml:space="preserve"> Beams!$B$12 / ( 2 * X176 * (N176 - X176) * (J176 - X176) )</f>
        <v>550.82453991745194</v>
      </c>
      <c r="CO176" s="4">
        <f t="shared" si="4"/>
        <v>15671.731142109309</v>
      </c>
      <c r="CP176" s="4">
        <f t="shared" si="5"/>
        <v>4957.6048237054601</v>
      </c>
      <c r="CQ176" s="3">
        <f>MIN(Beams!$B$21:$B$22)/MAX(CM176:CP176)-1</f>
        <v>0.27618320009719977</v>
      </c>
    </row>
    <row r="177" spans="1:95" x14ac:dyDescent="0.55000000000000004">
      <c r="A177" s="1" t="s">
        <v>1014</v>
      </c>
      <c r="B177" s="1" t="s">
        <v>1408</v>
      </c>
      <c r="C177" s="1" t="s">
        <v>1408</v>
      </c>
      <c r="D177" s="1" t="s">
        <v>98</v>
      </c>
      <c r="E177" s="1">
        <v>168.18</v>
      </c>
      <c r="F177" s="2">
        <v>46.4</v>
      </c>
      <c r="G177" s="1" t="s">
        <v>98</v>
      </c>
      <c r="H177" s="11" t="s">
        <v>98</v>
      </c>
      <c r="I177" s="2">
        <v>14</v>
      </c>
      <c r="J177" s="2">
        <v>11.2</v>
      </c>
      <c r="K177" s="1" t="s">
        <v>98</v>
      </c>
      <c r="L177" s="1" t="s">
        <v>98</v>
      </c>
      <c r="M177" s="11" t="s">
        <v>98</v>
      </c>
      <c r="N177" s="2">
        <v>14</v>
      </c>
      <c r="O177" s="3" t="s">
        <v>1409</v>
      </c>
      <c r="P177" s="1" t="s">
        <v>98</v>
      </c>
      <c r="Q177" s="1" t="s">
        <v>98</v>
      </c>
      <c r="R177" s="11" t="s">
        <v>98</v>
      </c>
      <c r="S177" s="13" t="s">
        <v>98</v>
      </c>
      <c r="T177" s="1" t="s">
        <v>98</v>
      </c>
      <c r="U177" s="13" t="s">
        <v>98</v>
      </c>
      <c r="V177" s="1" t="s">
        <v>98</v>
      </c>
      <c r="W177" s="3">
        <v>1</v>
      </c>
      <c r="X177" s="14">
        <v>0.93</v>
      </c>
      <c r="Y177" s="1" t="s">
        <v>98</v>
      </c>
      <c r="Z177" s="13" t="s">
        <v>98</v>
      </c>
      <c r="AA177" s="13" t="s">
        <v>98</v>
      </c>
      <c r="AB177" s="1" t="s">
        <v>98</v>
      </c>
      <c r="AC177" s="1" t="s">
        <v>98</v>
      </c>
      <c r="AD177" s="1" t="s">
        <v>98</v>
      </c>
      <c r="AE177" s="1" t="s">
        <v>98</v>
      </c>
      <c r="AF177" s="1" t="s">
        <v>98</v>
      </c>
      <c r="AG177" s="1" t="s">
        <v>98</v>
      </c>
      <c r="AH177" s="1" t="s">
        <v>98</v>
      </c>
      <c r="AI177" s="2">
        <v>12.1</v>
      </c>
      <c r="AJ177" s="1" t="s">
        <v>98</v>
      </c>
      <c r="AK177" s="2">
        <v>12.1</v>
      </c>
      <c r="AL177" s="1" t="s">
        <v>98</v>
      </c>
      <c r="AM177" s="1">
        <v>1290</v>
      </c>
      <c r="AN177" s="4">
        <v>224</v>
      </c>
      <c r="AO177" s="4">
        <v>184</v>
      </c>
      <c r="AP177" s="3">
        <v>5.27</v>
      </c>
      <c r="AQ177" s="4">
        <v>1290</v>
      </c>
      <c r="AR177" s="4">
        <v>224</v>
      </c>
      <c r="AS177" s="4">
        <v>184</v>
      </c>
      <c r="AT177" s="3">
        <v>5.27</v>
      </c>
      <c r="AU177" s="1" t="s">
        <v>98</v>
      </c>
      <c r="AV177" s="1" t="s">
        <v>98</v>
      </c>
      <c r="AW177" s="1" t="s">
        <v>98</v>
      </c>
      <c r="AX177" s="4">
        <v>2130</v>
      </c>
      <c r="AY177" s="1" t="s">
        <v>98</v>
      </c>
      <c r="AZ177" s="4">
        <v>315</v>
      </c>
      <c r="BA177" s="1" t="s">
        <v>98</v>
      </c>
      <c r="BB177" s="1" t="s">
        <v>98</v>
      </c>
      <c r="BC177" s="1" t="s">
        <v>98</v>
      </c>
      <c r="BD177" s="1" t="s">
        <v>98</v>
      </c>
      <c r="BE177" s="1" t="s">
        <v>98</v>
      </c>
      <c r="BF177" s="1" t="s">
        <v>98</v>
      </c>
      <c r="BG177" s="1" t="s">
        <v>98</v>
      </c>
      <c r="BH177" s="1" t="s">
        <v>98</v>
      </c>
      <c r="BI177" s="1" t="s">
        <v>98</v>
      </c>
      <c r="BJ177" s="4" t="s">
        <v>98</v>
      </c>
      <c r="BK177" s="4" t="s">
        <v>98</v>
      </c>
      <c r="BL177" s="4" t="s">
        <v>98</v>
      </c>
      <c r="BM177" s="4" t="s">
        <v>98</v>
      </c>
      <c r="BN177" s="4" t="s">
        <v>98</v>
      </c>
      <c r="BO177" s="4" t="s">
        <v>98</v>
      </c>
      <c r="BP177" s="4" t="s">
        <v>98</v>
      </c>
      <c r="BQ177" s="4" t="s">
        <v>98</v>
      </c>
      <c r="BR177" s="4" t="s">
        <v>98</v>
      </c>
      <c r="BS177" s="4" t="s">
        <v>98</v>
      </c>
      <c r="BT177" s="4" t="s">
        <v>98</v>
      </c>
      <c r="BU177" s="4" t="s">
        <v>98</v>
      </c>
      <c r="BV177" s="4" t="s">
        <v>98</v>
      </c>
      <c r="BW177" s="35" t="s">
        <v>98</v>
      </c>
      <c r="BX177" s="35" t="s">
        <v>98</v>
      </c>
      <c r="BY177" s="1" t="s">
        <v>98</v>
      </c>
      <c r="BZ177" s="1" t="s">
        <v>98</v>
      </c>
      <c r="CA177" s="1" t="s">
        <v>98</v>
      </c>
      <c r="CB177" s="1" t="s">
        <v>98</v>
      </c>
      <c r="CC177" s="1" t="s">
        <v>98</v>
      </c>
      <c r="CD177" s="1" t="s">
        <v>98</v>
      </c>
      <c r="CE177" s="1" t="s">
        <v>98</v>
      </c>
      <c r="CF177" s="1" t="s">
        <v>98</v>
      </c>
      <c r="CG177" s="4">
        <f>Beams!$B$11/F177</f>
        <v>242.24137931034483</v>
      </c>
      <c r="CH177" s="4">
        <f>Beams!$B$9/AO177</f>
        <v>61.086956521739133</v>
      </c>
      <c r="CI177" s="4">
        <f>Beams!$C$9/AS177</f>
        <v>61.086956521739133</v>
      </c>
      <c r="CJ177" s="4">
        <f>Beams!$B$8/((N177-2*X177)*X177*2)</f>
        <v>497.77683300561546</v>
      </c>
      <c r="CK177" s="4">
        <f>Beams!$C$8/((J177-2*X177)*X177*2)</f>
        <v>647.00329257903343</v>
      </c>
      <c r="CM177" s="4">
        <f xml:space="preserve"> Beams!$B$12 / ( 2 * X177 * (N177 - X177) * (J177 - X177) )</f>
        <v>45.020191275412159</v>
      </c>
      <c r="CO177" s="4">
        <f t="shared" si="4"/>
        <v>939.26795143880406</v>
      </c>
      <c r="CP177" s="4">
        <f t="shared" si="5"/>
        <v>1180.9821082442686</v>
      </c>
      <c r="CQ177" s="3">
        <f>MIN(Beams!$B$21:$B$22)/MAX(CM177:CP177)-1</f>
        <v>15.935057576556694</v>
      </c>
    </row>
    <row r="178" spans="1:95" x14ac:dyDescent="0.55000000000000004">
      <c r="A178" s="1" t="s">
        <v>1014</v>
      </c>
      <c r="B178" s="1" t="s">
        <v>1410</v>
      </c>
      <c r="C178" s="1" t="s">
        <v>1411</v>
      </c>
      <c r="D178" s="1" t="s">
        <v>98</v>
      </c>
      <c r="E178" s="1">
        <v>149.61000000000001</v>
      </c>
      <c r="F178" s="2">
        <v>41.2</v>
      </c>
      <c r="G178" s="11" t="s">
        <v>98</v>
      </c>
      <c r="H178" s="11" t="s">
        <v>98</v>
      </c>
      <c r="I178" s="2">
        <v>14</v>
      </c>
      <c r="J178" s="2">
        <v>11.6</v>
      </c>
      <c r="K178" s="11" t="s">
        <v>98</v>
      </c>
      <c r="L178" s="11" t="s">
        <v>98</v>
      </c>
      <c r="M178" s="11" t="s">
        <v>98</v>
      </c>
      <c r="N178" s="2">
        <v>14</v>
      </c>
      <c r="O178" s="2">
        <v>11.6</v>
      </c>
      <c r="P178" s="11" t="s">
        <v>98</v>
      </c>
      <c r="Q178" s="11" t="s">
        <v>98</v>
      </c>
      <c r="R178" s="11" t="s">
        <v>98</v>
      </c>
      <c r="S178" s="11" t="s">
        <v>98</v>
      </c>
      <c r="T178" s="11" t="s">
        <v>98</v>
      </c>
      <c r="U178" s="11" t="s">
        <v>98</v>
      </c>
      <c r="V178" s="11" t="s">
        <v>98</v>
      </c>
      <c r="W178" s="14">
        <v>0.875</v>
      </c>
      <c r="X178" s="14">
        <v>0.81399999999999995</v>
      </c>
      <c r="Y178" s="11" t="s">
        <v>98</v>
      </c>
      <c r="Z178" s="11" t="s">
        <v>98</v>
      </c>
      <c r="AA178" s="11" t="s">
        <v>98</v>
      </c>
      <c r="AB178" s="11" t="s">
        <v>98</v>
      </c>
      <c r="AC178" s="11" t="s">
        <v>98</v>
      </c>
      <c r="AD178" s="11" t="s">
        <v>98</v>
      </c>
      <c r="AE178" s="11" t="s">
        <v>98</v>
      </c>
      <c r="AF178" s="11" t="s">
        <v>98</v>
      </c>
      <c r="AG178" s="11" t="s">
        <v>98</v>
      </c>
      <c r="AH178" s="11" t="s">
        <v>98</v>
      </c>
      <c r="AI178" s="1">
        <v>14.3</v>
      </c>
      <c r="AJ178" s="1" t="s">
        <v>98</v>
      </c>
      <c r="AK178" s="1">
        <v>14.3</v>
      </c>
      <c r="AL178" s="11" t="s">
        <v>98</v>
      </c>
      <c r="AM178" s="1">
        <v>1170</v>
      </c>
      <c r="AN178" s="4">
        <v>201</v>
      </c>
      <c r="AO178" s="4">
        <v>167</v>
      </c>
      <c r="AP178" s="3">
        <v>5.33</v>
      </c>
      <c r="AQ178" s="4">
        <v>1170</v>
      </c>
      <c r="AR178" s="4">
        <v>201</v>
      </c>
      <c r="AS178" s="4">
        <v>167</v>
      </c>
      <c r="AT178" s="3">
        <v>5.33</v>
      </c>
      <c r="AU178" s="11" t="s">
        <v>98</v>
      </c>
      <c r="AV178" s="11" t="s">
        <v>98</v>
      </c>
      <c r="AW178" s="11" t="s">
        <v>98</v>
      </c>
      <c r="AX178" s="4">
        <v>1910</v>
      </c>
      <c r="AY178" s="11" t="s">
        <v>98</v>
      </c>
      <c r="AZ178" s="4">
        <v>281</v>
      </c>
      <c r="BA178" s="11" t="s">
        <v>98</v>
      </c>
      <c r="BB178" s="11" t="s">
        <v>98</v>
      </c>
      <c r="BC178" s="11" t="s">
        <v>98</v>
      </c>
      <c r="BD178" s="11" t="s">
        <v>98</v>
      </c>
      <c r="BE178" s="11" t="s">
        <v>98</v>
      </c>
      <c r="BF178" s="11" t="s">
        <v>98</v>
      </c>
      <c r="BG178" s="11" t="s">
        <v>98</v>
      </c>
      <c r="BH178" s="11" t="s">
        <v>98</v>
      </c>
      <c r="BI178" s="11" t="s">
        <v>98</v>
      </c>
      <c r="BJ178" s="11" t="s">
        <v>98</v>
      </c>
      <c r="BK178" s="11" t="s">
        <v>98</v>
      </c>
      <c r="BL178" s="11" t="s">
        <v>98</v>
      </c>
      <c r="BM178" s="11" t="s">
        <v>98</v>
      </c>
      <c r="BN178" s="11" t="s">
        <v>98</v>
      </c>
      <c r="BO178" s="11" t="s">
        <v>98</v>
      </c>
      <c r="BP178" s="11" t="s">
        <v>98</v>
      </c>
      <c r="BQ178" s="11" t="s">
        <v>98</v>
      </c>
      <c r="BR178" s="11" t="s">
        <v>98</v>
      </c>
      <c r="BS178" s="11" t="s">
        <v>98</v>
      </c>
      <c r="BT178" s="11" t="s">
        <v>98</v>
      </c>
      <c r="BU178" s="11" t="s">
        <v>98</v>
      </c>
      <c r="BV178" s="11" t="s">
        <v>98</v>
      </c>
      <c r="BW178" s="11" t="s">
        <v>98</v>
      </c>
      <c r="BX178" s="11" t="s">
        <v>98</v>
      </c>
      <c r="BY178" s="11" t="s">
        <v>98</v>
      </c>
      <c r="BZ178" s="11" t="s">
        <v>98</v>
      </c>
      <c r="CA178" s="11" t="s">
        <v>98</v>
      </c>
      <c r="CB178" s="11" t="s">
        <v>98</v>
      </c>
      <c r="CC178" s="11" t="s">
        <v>98</v>
      </c>
      <c r="CD178" s="1" t="s">
        <v>98</v>
      </c>
      <c r="CE178" s="1" t="s">
        <v>98</v>
      </c>
      <c r="CF178" s="1" t="s">
        <v>98</v>
      </c>
      <c r="CG178" s="4">
        <f>Beams!$B$11/F178</f>
        <v>272.81553398058253</v>
      </c>
      <c r="CH178" s="4">
        <f>Beams!$B$9/AO178</f>
        <v>67.305389221556879</v>
      </c>
      <c r="CI178" s="4">
        <f>Beams!$C$9/AS178</f>
        <v>67.305389221556879</v>
      </c>
      <c r="CJ178" s="4">
        <f>Beams!$B$8/((N178-2*X178)*X178*2)</f>
        <v>558.04856968775493</v>
      </c>
      <c r="CK178" s="4">
        <f>Beams!$C$8/((J178-2*X178)*X178*2)</f>
        <v>692.35628802415806</v>
      </c>
      <c r="CM178" s="4">
        <f xml:space="preserve"> Beams!$B$12 / ( 2 * X178 * (N178 - X178) * (J178 - X178) )</f>
        <v>48.544320153350732</v>
      </c>
      <c r="CO178" s="4">
        <f t="shared" si="4"/>
        <v>1052.2929589730568</v>
      </c>
      <c r="CP178" s="4">
        <f t="shared" si="5"/>
        <v>1269.3059291645955</v>
      </c>
      <c r="CQ178" s="3">
        <f>MIN(Beams!$B$21:$B$22)/MAX(CM178:CP178)-1</f>
        <v>14.7566426977641</v>
      </c>
    </row>
    <row r="179" spans="1:95" x14ac:dyDescent="0.55000000000000004">
      <c r="A179" s="1" t="s">
        <v>1014</v>
      </c>
      <c r="B179" s="1" t="s">
        <v>1412</v>
      </c>
      <c r="C179" s="1" t="s">
        <v>1413</v>
      </c>
      <c r="D179" s="1" t="s">
        <v>98</v>
      </c>
      <c r="E179" s="1">
        <v>130.33000000000001</v>
      </c>
      <c r="F179" s="2">
        <v>35.9</v>
      </c>
      <c r="G179" s="11" t="s">
        <v>98</v>
      </c>
      <c r="H179" s="11" t="s">
        <v>98</v>
      </c>
      <c r="I179" s="2">
        <v>14</v>
      </c>
      <c r="J179" s="2">
        <v>11.9</v>
      </c>
      <c r="K179" s="11" t="s">
        <v>98</v>
      </c>
      <c r="L179" s="11" t="s">
        <v>98</v>
      </c>
      <c r="M179" s="11" t="s">
        <v>98</v>
      </c>
      <c r="N179" s="2">
        <v>14</v>
      </c>
      <c r="O179" s="2">
        <v>11.9</v>
      </c>
      <c r="P179" s="11" t="s">
        <v>98</v>
      </c>
      <c r="Q179" s="11" t="s">
        <v>98</v>
      </c>
      <c r="R179" s="11" t="s">
        <v>98</v>
      </c>
      <c r="S179" s="11" t="s">
        <v>98</v>
      </c>
      <c r="T179" s="11" t="s">
        <v>98</v>
      </c>
      <c r="U179" s="11" t="s">
        <v>98</v>
      </c>
      <c r="V179" s="11" t="s">
        <v>98</v>
      </c>
      <c r="W179" s="14">
        <v>0.75</v>
      </c>
      <c r="X179" s="14">
        <v>0.69799999999999995</v>
      </c>
      <c r="Y179" s="11" t="s">
        <v>98</v>
      </c>
      <c r="Z179" s="11" t="s">
        <v>98</v>
      </c>
      <c r="AA179" s="11" t="s">
        <v>98</v>
      </c>
      <c r="AB179" s="11" t="s">
        <v>98</v>
      </c>
      <c r="AC179" s="11" t="s">
        <v>98</v>
      </c>
      <c r="AD179" s="11" t="s">
        <v>98</v>
      </c>
      <c r="AE179" s="11" t="s">
        <v>98</v>
      </c>
      <c r="AF179" s="11" t="s">
        <v>98</v>
      </c>
      <c r="AG179" s="11" t="s">
        <v>98</v>
      </c>
      <c r="AH179" s="11" t="s">
        <v>98</v>
      </c>
      <c r="AI179" s="2">
        <v>17</v>
      </c>
      <c r="AJ179" s="1" t="s">
        <v>98</v>
      </c>
      <c r="AK179" s="2">
        <v>17</v>
      </c>
      <c r="AL179" s="11" t="s">
        <v>98</v>
      </c>
      <c r="AM179" s="1">
        <v>1040</v>
      </c>
      <c r="AN179" s="4">
        <v>177</v>
      </c>
      <c r="AO179" s="4">
        <v>149</v>
      </c>
      <c r="AP179" s="3">
        <v>5.38</v>
      </c>
      <c r="AQ179" s="4">
        <v>1040</v>
      </c>
      <c r="AR179" s="4">
        <v>177</v>
      </c>
      <c r="AS179" s="4">
        <v>149</v>
      </c>
      <c r="AT179" s="3">
        <v>5.38</v>
      </c>
      <c r="AU179" s="11" t="s">
        <v>98</v>
      </c>
      <c r="AV179" s="11" t="s">
        <v>98</v>
      </c>
      <c r="AW179" s="11" t="s">
        <v>98</v>
      </c>
      <c r="AX179" s="4">
        <v>1680</v>
      </c>
      <c r="AY179" s="11" t="s">
        <v>98</v>
      </c>
      <c r="AZ179" s="4">
        <v>246</v>
      </c>
      <c r="BA179" s="11" t="s">
        <v>98</v>
      </c>
      <c r="BB179" s="11" t="s">
        <v>98</v>
      </c>
      <c r="BC179" s="11" t="s">
        <v>98</v>
      </c>
      <c r="BD179" s="11" t="s">
        <v>98</v>
      </c>
      <c r="BE179" s="11" t="s">
        <v>98</v>
      </c>
      <c r="BF179" s="11" t="s">
        <v>98</v>
      </c>
      <c r="BG179" s="11" t="s">
        <v>98</v>
      </c>
      <c r="BH179" s="11" t="s">
        <v>98</v>
      </c>
      <c r="BI179" s="11" t="s">
        <v>98</v>
      </c>
      <c r="BJ179" s="11" t="s">
        <v>98</v>
      </c>
      <c r="BK179" s="11" t="s">
        <v>98</v>
      </c>
      <c r="BL179" s="11" t="s">
        <v>98</v>
      </c>
      <c r="BM179" s="11" t="s">
        <v>98</v>
      </c>
      <c r="BN179" s="11" t="s">
        <v>98</v>
      </c>
      <c r="BO179" s="11" t="s">
        <v>98</v>
      </c>
      <c r="BP179" s="11" t="s">
        <v>98</v>
      </c>
      <c r="BQ179" s="11" t="s">
        <v>98</v>
      </c>
      <c r="BR179" s="11" t="s">
        <v>98</v>
      </c>
      <c r="BS179" s="11" t="s">
        <v>98</v>
      </c>
      <c r="BT179" s="11" t="s">
        <v>98</v>
      </c>
      <c r="BU179" s="11" t="s">
        <v>98</v>
      </c>
      <c r="BV179" s="11" t="s">
        <v>98</v>
      </c>
      <c r="BW179" s="11" t="s">
        <v>98</v>
      </c>
      <c r="BX179" s="11" t="s">
        <v>98</v>
      </c>
      <c r="BY179" s="11" t="s">
        <v>98</v>
      </c>
      <c r="BZ179" s="11" t="s">
        <v>98</v>
      </c>
      <c r="CA179" s="11" t="s">
        <v>98</v>
      </c>
      <c r="CB179" s="11" t="s">
        <v>98</v>
      </c>
      <c r="CC179" s="11" t="s">
        <v>98</v>
      </c>
      <c r="CD179" s="1" t="s">
        <v>98</v>
      </c>
      <c r="CE179" s="1" t="s">
        <v>98</v>
      </c>
      <c r="CF179" s="1" t="s">
        <v>98</v>
      </c>
      <c r="CG179" s="4">
        <f>Beams!$B$11/F179</f>
        <v>313.09192200557106</v>
      </c>
      <c r="CH179" s="4">
        <f>Beams!$B$9/AO179</f>
        <v>75.43624161073825</v>
      </c>
      <c r="CI179" s="4">
        <f>Beams!$C$9/AS179</f>
        <v>75.43624161073825</v>
      </c>
      <c r="CJ179" s="4">
        <f>Beams!$B$8/((N179-2*X179)*X179*2)</f>
        <v>638.81116560076907</v>
      </c>
      <c r="CK179" s="4">
        <f>Beams!$C$8/((J179-2*X179)*X179*2)</f>
        <v>766.52474592841691</v>
      </c>
      <c r="CM179" s="4">
        <f xml:space="preserve"> Beams!$B$12 / ( 2 * X179 * (N179 - X179) * (J179 - X179) )</f>
        <v>54.034157098534081</v>
      </c>
      <c r="CO179" s="4">
        <f t="shared" si="4"/>
        <v>1203.4372254531495</v>
      </c>
      <c r="CP179" s="4">
        <f t="shared" si="5"/>
        <v>1409.504380298127</v>
      </c>
      <c r="CQ179" s="3">
        <f>MIN(Beams!$B$21:$B$22)/MAX(CM179:CP179)-1</f>
        <v>13.18938477918725</v>
      </c>
    </row>
    <row r="180" spans="1:95" x14ac:dyDescent="0.55000000000000004">
      <c r="A180" s="1" t="s">
        <v>1014</v>
      </c>
      <c r="B180" s="1" t="s">
        <v>1414</v>
      </c>
      <c r="C180" s="1" t="s">
        <v>1415</v>
      </c>
      <c r="D180" s="1" t="s">
        <v>98</v>
      </c>
      <c r="E180" s="1">
        <v>110.36</v>
      </c>
      <c r="F180" s="2">
        <v>30.3</v>
      </c>
      <c r="G180" s="1" t="s">
        <v>98</v>
      </c>
      <c r="H180" s="11" t="s">
        <v>98</v>
      </c>
      <c r="I180" s="2">
        <v>14</v>
      </c>
      <c r="J180" s="2">
        <v>12.3</v>
      </c>
      <c r="K180" s="1" t="s">
        <v>98</v>
      </c>
      <c r="L180" s="1" t="s">
        <v>98</v>
      </c>
      <c r="M180" s="11" t="s">
        <v>98</v>
      </c>
      <c r="N180" s="2">
        <v>14</v>
      </c>
      <c r="O180" s="2">
        <v>12.3</v>
      </c>
      <c r="P180" s="1" t="s">
        <v>98</v>
      </c>
      <c r="Q180" s="1" t="s">
        <v>98</v>
      </c>
      <c r="R180" s="11" t="s">
        <v>98</v>
      </c>
      <c r="S180" s="13" t="s">
        <v>98</v>
      </c>
      <c r="T180" s="1" t="s">
        <v>98</v>
      </c>
      <c r="U180" s="13" t="s">
        <v>98</v>
      </c>
      <c r="V180" s="1" t="s">
        <v>98</v>
      </c>
      <c r="W180" s="14">
        <v>0.625</v>
      </c>
      <c r="X180" s="14">
        <v>0.58099999999999996</v>
      </c>
      <c r="Y180" s="1" t="s">
        <v>98</v>
      </c>
      <c r="Z180" s="13" t="s">
        <v>98</v>
      </c>
      <c r="AA180" s="13" t="s">
        <v>98</v>
      </c>
      <c r="AB180" s="1" t="s">
        <v>98</v>
      </c>
      <c r="AC180" s="1" t="s">
        <v>98</v>
      </c>
      <c r="AD180" s="1" t="s">
        <v>98</v>
      </c>
      <c r="AE180" s="1" t="s">
        <v>98</v>
      </c>
      <c r="AF180" s="1" t="s">
        <v>98</v>
      </c>
      <c r="AG180" s="1" t="s">
        <v>98</v>
      </c>
      <c r="AH180" s="1" t="s">
        <v>98</v>
      </c>
      <c r="AI180" s="2">
        <v>21.1</v>
      </c>
      <c r="AJ180" s="1" t="s">
        <v>98</v>
      </c>
      <c r="AK180" s="2">
        <v>21.1</v>
      </c>
      <c r="AL180" s="1" t="s">
        <v>98</v>
      </c>
      <c r="AM180" s="1">
        <v>897</v>
      </c>
      <c r="AN180" s="1">
        <v>151</v>
      </c>
      <c r="AO180" s="1">
        <v>128</v>
      </c>
      <c r="AP180" s="3">
        <v>5.44</v>
      </c>
      <c r="AQ180" s="1">
        <v>897</v>
      </c>
      <c r="AR180" s="1">
        <v>151</v>
      </c>
      <c r="AS180" s="1">
        <v>128</v>
      </c>
      <c r="AT180" s="3">
        <v>5.44</v>
      </c>
      <c r="AU180" s="1" t="s">
        <v>98</v>
      </c>
      <c r="AV180" s="1" t="s">
        <v>98</v>
      </c>
      <c r="AW180" s="1" t="s">
        <v>98</v>
      </c>
      <c r="AX180" s="1">
        <v>1430</v>
      </c>
      <c r="AY180" s="1" t="s">
        <v>98</v>
      </c>
      <c r="AZ180" s="1">
        <v>208</v>
      </c>
      <c r="BA180" s="1" t="s">
        <v>98</v>
      </c>
      <c r="BB180" s="1" t="s">
        <v>98</v>
      </c>
      <c r="BC180" s="1" t="s">
        <v>98</v>
      </c>
      <c r="BD180" s="1" t="s">
        <v>98</v>
      </c>
      <c r="BE180" s="1" t="s">
        <v>98</v>
      </c>
      <c r="BF180" s="1" t="s">
        <v>98</v>
      </c>
      <c r="BG180" s="1" t="s">
        <v>98</v>
      </c>
      <c r="BH180" s="1" t="s">
        <v>98</v>
      </c>
      <c r="BI180" s="1" t="s">
        <v>98</v>
      </c>
      <c r="BJ180" s="4" t="s">
        <v>98</v>
      </c>
      <c r="BK180" s="4" t="s">
        <v>98</v>
      </c>
      <c r="BL180" s="4" t="s">
        <v>98</v>
      </c>
      <c r="BM180" s="4" t="s">
        <v>98</v>
      </c>
      <c r="BN180" s="4" t="s">
        <v>98</v>
      </c>
      <c r="BO180" s="4" t="s">
        <v>98</v>
      </c>
      <c r="BP180" s="4" t="s">
        <v>98</v>
      </c>
      <c r="BQ180" s="4" t="s">
        <v>98</v>
      </c>
      <c r="BR180" s="4" t="s">
        <v>98</v>
      </c>
      <c r="BS180" s="4" t="s">
        <v>98</v>
      </c>
      <c r="BT180" s="4" t="s">
        <v>98</v>
      </c>
      <c r="BU180" s="4" t="s">
        <v>98</v>
      </c>
      <c r="BV180" s="4" t="s">
        <v>98</v>
      </c>
      <c r="BW180" s="35" t="s">
        <v>98</v>
      </c>
      <c r="BX180" s="35" t="s">
        <v>98</v>
      </c>
      <c r="BY180" s="1" t="s">
        <v>98</v>
      </c>
      <c r="BZ180" s="1" t="s">
        <v>98</v>
      </c>
      <c r="CA180" s="1" t="s">
        <v>98</v>
      </c>
      <c r="CB180" s="1" t="s">
        <v>98</v>
      </c>
      <c r="CC180" s="1" t="s">
        <v>98</v>
      </c>
      <c r="CD180" s="1" t="s">
        <v>98</v>
      </c>
      <c r="CE180" s="1" t="s">
        <v>98</v>
      </c>
      <c r="CF180" s="1" t="s">
        <v>98</v>
      </c>
      <c r="CG180" s="4">
        <f>Beams!$B$11/F180</f>
        <v>370.95709570957092</v>
      </c>
      <c r="CH180" s="4">
        <f>Beams!$B$9/AO180</f>
        <v>87.8125</v>
      </c>
      <c r="CI180" s="4">
        <f>Beams!$C$9/AS180</f>
        <v>87.8125</v>
      </c>
      <c r="CJ180" s="4">
        <f>Beams!$B$8/((N180-2*X180)*X180*2)</f>
        <v>753.464529115505</v>
      </c>
      <c r="CK180" s="4">
        <f>Beams!$C$8/((J180-2*X180)*X180*2)</f>
        <v>868.46629778998511</v>
      </c>
      <c r="CM180" s="4">
        <f xml:space="preserve"> Beams!$B$12 / ( 2 * X180 * (N180 - X180) * (J180 - X180) )</f>
        <v>61.510530981363424</v>
      </c>
      <c r="CO180" s="4">
        <f t="shared" si="4"/>
        <v>1418.8830161506773</v>
      </c>
      <c r="CP180" s="4">
        <f t="shared" si="5"/>
        <v>1603.9961829151039</v>
      </c>
      <c r="CQ180" s="3">
        <f>MIN(Beams!$B$21:$B$22)/MAX(CM180:CP180)-1</f>
        <v>11.468857602673333</v>
      </c>
    </row>
    <row r="181" spans="1:95" x14ac:dyDescent="0.55000000000000004">
      <c r="A181" s="1" t="s">
        <v>1014</v>
      </c>
      <c r="B181" s="1" t="s">
        <v>1416</v>
      </c>
      <c r="C181" s="1" t="s">
        <v>1417</v>
      </c>
      <c r="D181" s="1" t="s">
        <v>98</v>
      </c>
      <c r="E181" s="1">
        <v>89.68</v>
      </c>
      <c r="F181" s="2">
        <v>24.6</v>
      </c>
      <c r="G181" s="1" t="s">
        <v>98</v>
      </c>
      <c r="H181" s="11" t="s">
        <v>98</v>
      </c>
      <c r="I181" s="2">
        <v>14</v>
      </c>
      <c r="J181" s="2">
        <v>12.6</v>
      </c>
      <c r="K181" s="1" t="s">
        <v>98</v>
      </c>
      <c r="L181" s="1" t="s">
        <v>98</v>
      </c>
      <c r="M181" s="11" t="s">
        <v>98</v>
      </c>
      <c r="N181" s="2">
        <v>14</v>
      </c>
      <c r="O181" s="2">
        <v>12.6</v>
      </c>
      <c r="P181" s="1" t="s">
        <v>98</v>
      </c>
      <c r="Q181" s="1" t="s">
        <v>98</v>
      </c>
      <c r="R181" s="11" t="s">
        <v>98</v>
      </c>
      <c r="S181" s="13" t="s">
        <v>98</v>
      </c>
      <c r="T181" s="1" t="s">
        <v>98</v>
      </c>
      <c r="U181" s="13" t="s">
        <v>98</v>
      </c>
      <c r="V181" s="1" t="s">
        <v>98</v>
      </c>
      <c r="W181" s="14">
        <v>0.5</v>
      </c>
      <c r="X181" s="14">
        <v>0.46500000000000002</v>
      </c>
      <c r="Y181" s="1" t="s">
        <v>98</v>
      </c>
      <c r="Z181" s="13" t="s">
        <v>98</v>
      </c>
      <c r="AA181" s="13" t="s">
        <v>98</v>
      </c>
      <c r="AB181" s="1" t="s">
        <v>98</v>
      </c>
      <c r="AC181" s="1" t="s">
        <v>98</v>
      </c>
      <c r="AD181" s="1" t="s">
        <v>98</v>
      </c>
      <c r="AE181" s="1" t="s">
        <v>98</v>
      </c>
      <c r="AF181" s="1" t="s">
        <v>98</v>
      </c>
      <c r="AG181" s="1" t="s">
        <v>98</v>
      </c>
      <c r="AH181" s="1" t="s">
        <v>98</v>
      </c>
      <c r="AI181" s="2">
        <v>27.1</v>
      </c>
      <c r="AJ181" s="1" t="s">
        <v>98</v>
      </c>
      <c r="AK181" s="2">
        <v>27.1</v>
      </c>
      <c r="AL181" s="1" t="s">
        <v>98</v>
      </c>
      <c r="AM181" s="1">
        <v>743</v>
      </c>
      <c r="AN181" s="1">
        <v>124</v>
      </c>
      <c r="AO181" s="1">
        <v>106</v>
      </c>
      <c r="AP181" s="3">
        <v>5.49</v>
      </c>
      <c r="AQ181" s="1">
        <v>743</v>
      </c>
      <c r="AR181" s="1">
        <v>124</v>
      </c>
      <c r="AS181" s="1">
        <v>106</v>
      </c>
      <c r="AT181" s="3">
        <v>5.49</v>
      </c>
      <c r="AU181" s="1" t="s">
        <v>98</v>
      </c>
      <c r="AV181" s="1" t="s">
        <v>98</v>
      </c>
      <c r="AW181" s="1" t="s">
        <v>98</v>
      </c>
      <c r="AX181" s="1">
        <v>1170</v>
      </c>
      <c r="AY181" s="1" t="s">
        <v>98</v>
      </c>
      <c r="AZ181" s="1">
        <v>170</v>
      </c>
      <c r="BA181" s="1" t="s">
        <v>98</v>
      </c>
      <c r="BB181" s="1" t="s">
        <v>98</v>
      </c>
      <c r="BC181" s="1" t="s">
        <v>98</v>
      </c>
      <c r="BD181" s="1" t="s">
        <v>98</v>
      </c>
      <c r="BE181" s="1" t="s">
        <v>98</v>
      </c>
      <c r="BF181" s="1" t="s">
        <v>98</v>
      </c>
      <c r="BG181" s="1" t="s">
        <v>98</v>
      </c>
      <c r="BH181" s="1" t="s">
        <v>98</v>
      </c>
      <c r="BI181" s="1" t="s">
        <v>98</v>
      </c>
      <c r="BJ181" s="4" t="s">
        <v>98</v>
      </c>
      <c r="BK181" s="4" t="s">
        <v>98</v>
      </c>
      <c r="BL181" s="4" t="s">
        <v>98</v>
      </c>
      <c r="BM181" s="4" t="s">
        <v>98</v>
      </c>
      <c r="BN181" s="4" t="s">
        <v>98</v>
      </c>
      <c r="BO181" s="4" t="s">
        <v>98</v>
      </c>
      <c r="BP181" s="4" t="s">
        <v>98</v>
      </c>
      <c r="BQ181" s="4" t="s">
        <v>98</v>
      </c>
      <c r="BR181" s="4" t="s">
        <v>98</v>
      </c>
      <c r="BS181" s="4" t="s">
        <v>98</v>
      </c>
      <c r="BT181" s="4" t="s">
        <v>98</v>
      </c>
      <c r="BU181" s="4" t="s">
        <v>98</v>
      </c>
      <c r="BV181" s="4" t="s">
        <v>98</v>
      </c>
      <c r="BW181" s="35" t="s">
        <v>98</v>
      </c>
      <c r="BX181" s="35" t="s">
        <v>98</v>
      </c>
      <c r="BY181" s="1" t="s">
        <v>98</v>
      </c>
      <c r="BZ181" s="1" t="s">
        <v>98</v>
      </c>
      <c r="CA181" s="1" t="s">
        <v>98</v>
      </c>
      <c r="CB181" s="1" t="s">
        <v>98</v>
      </c>
      <c r="CC181" s="1" t="s">
        <v>98</v>
      </c>
      <c r="CD181" s="1" t="s">
        <v>98</v>
      </c>
      <c r="CE181" s="1" t="s">
        <v>98</v>
      </c>
      <c r="CF181" s="1" t="s">
        <v>98</v>
      </c>
      <c r="CG181" s="4">
        <f>Beams!$B$11/F181</f>
        <v>456.91056910569102</v>
      </c>
      <c r="CH181" s="4">
        <f>Beams!$B$9/AO181</f>
        <v>106.0377358490566</v>
      </c>
      <c r="CI181" s="4">
        <f>Beams!$C$9/AS181</f>
        <v>106.0377358490566</v>
      </c>
      <c r="CJ181" s="4">
        <f>Beams!$B$8/((N181-2*X181)*X181*2)</f>
        <v>924.7147287969658</v>
      </c>
      <c r="CK181" s="4">
        <f>Beams!$C$8/((J181-2*X181)*X181*2)</f>
        <v>1035.6488008034569</v>
      </c>
      <c r="CM181" s="4">
        <f xml:space="preserve"> Beams!$B$12 / ( 2 * X181 * (N181 - X181) * (J181 - X181) )</f>
        <v>73.584326952107375</v>
      </c>
      <c r="CO181" s="4">
        <f t="shared" si="4"/>
        <v>1740.4247387553048</v>
      </c>
      <c r="CP181" s="4">
        <f t="shared" si="5"/>
        <v>1918.7213445746227</v>
      </c>
      <c r="CQ181" s="3">
        <f>MIN(Beams!$B$21:$B$22)/MAX(CM181:CP181)-1</f>
        <v>9.4236084393140302</v>
      </c>
    </row>
    <row r="182" spans="1:95" x14ac:dyDescent="0.55000000000000004">
      <c r="A182" s="1" t="s">
        <v>1014</v>
      </c>
      <c r="B182" s="1" t="s">
        <v>1418</v>
      </c>
      <c r="C182" s="1" t="s">
        <v>1419</v>
      </c>
      <c r="D182" s="1" t="s">
        <v>98</v>
      </c>
      <c r="E182" s="1">
        <v>68.31</v>
      </c>
      <c r="F182" s="2">
        <v>18.7</v>
      </c>
      <c r="G182" s="1" t="s">
        <v>98</v>
      </c>
      <c r="H182" s="11" t="s">
        <v>98</v>
      </c>
      <c r="I182" s="2">
        <v>14</v>
      </c>
      <c r="J182" s="2">
        <v>13</v>
      </c>
      <c r="K182" s="1" t="s">
        <v>98</v>
      </c>
      <c r="L182" s="1" t="s">
        <v>98</v>
      </c>
      <c r="M182" s="11" t="s">
        <v>98</v>
      </c>
      <c r="N182" s="2">
        <v>14</v>
      </c>
      <c r="O182" s="2">
        <v>13</v>
      </c>
      <c r="P182" s="1" t="s">
        <v>98</v>
      </c>
      <c r="Q182" s="1" t="s">
        <v>98</v>
      </c>
      <c r="R182" s="11" t="s">
        <v>98</v>
      </c>
      <c r="S182" s="13" t="s">
        <v>98</v>
      </c>
      <c r="T182" s="1" t="s">
        <v>98</v>
      </c>
      <c r="U182" s="13" t="s">
        <v>98</v>
      </c>
      <c r="V182" s="1" t="s">
        <v>98</v>
      </c>
      <c r="W182" s="14">
        <v>0.375</v>
      </c>
      <c r="X182" s="14">
        <v>0.34899999999999998</v>
      </c>
      <c r="Y182" s="1" t="s">
        <v>98</v>
      </c>
      <c r="Z182" s="13" t="s">
        <v>98</v>
      </c>
      <c r="AA182" s="13" t="s">
        <v>98</v>
      </c>
      <c r="AB182" s="1" t="s">
        <v>98</v>
      </c>
      <c r="AC182" s="1" t="s">
        <v>98</v>
      </c>
      <c r="AD182" s="1" t="s">
        <v>98</v>
      </c>
      <c r="AE182" s="1" t="s">
        <v>98</v>
      </c>
      <c r="AF182" s="1" t="s">
        <v>98</v>
      </c>
      <c r="AG182" s="1" t="s">
        <v>98</v>
      </c>
      <c r="AH182" s="1" t="s">
        <v>98</v>
      </c>
      <c r="AI182" s="2">
        <v>37.1</v>
      </c>
      <c r="AJ182" s="1" t="s">
        <v>98</v>
      </c>
      <c r="AK182" s="2">
        <v>37.1</v>
      </c>
      <c r="AL182" s="1" t="s">
        <v>98</v>
      </c>
      <c r="AM182" s="1">
        <v>577</v>
      </c>
      <c r="AN182" s="2">
        <v>95.4</v>
      </c>
      <c r="AO182" s="2">
        <v>82.5</v>
      </c>
      <c r="AP182" s="3">
        <v>5.55</v>
      </c>
      <c r="AQ182" s="1">
        <v>577</v>
      </c>
      <c r="AR182" s="2">
        <v>95.4</v>
      </c>
      <c r="AS182" s="2">
        <v>82.5</v>
      </c>
      <c r="AT182" s="3">
        <v>5.55</v>
      </c>
      <c r="AU182" s="1" t="s">
        <v>98</v>
      </c>
      <c r="AV182" s="1" t="s">
        <v>98</v>
      </c>
      <c r="AW182" s="1" t="s">
        <v>98</v>
      </c>
      <c r="AX182" s="1">
        <v>900</v>
      </c>
      <c r="AY182" s="1" t="s">
        <v>98</v>
      </c>
      <c r="AZ182" s="1">
        <v>130</v>
      </c>
      <c r="BA182" s="1" t="s">
        <v>98</v>
      </c>
      <c r="BB182" s="1" t="s">
        <v>98</v>
      </c>
      <c r="BC182" s="1" t="s">
        <v>98</v>
      </c>
      <c r="BD182" s="1" t="s">
        <v>98</v>
      </c>
      <c r="BE182" s="1" t="s">
        <v>98</v>
      </c>
      <c r="BF182" s="1" t="s">
        <v>98</v>
      </c>
      <c r="BG182" s="1" t="s">
        <v>98</v>
      </c>
      <c r="BH182" s="1" t="s">
        <v>98</v>
      </c>
      <c r="BI182" s="1" t="s">
        <v>98</v>
      </c>
      <c r="BJ182" s="4" t="s">
        <v>98</v>
      </c>
      <c r="BK182" s="4" t="s">
        <v>98</v>
      </c>
      <c r="BL182" s="4" t="s">
        <v>98</v>
      </c>
      <c r="BM182" s="4" t="s">
        <v>98</v>
      </c>
      <c r="BN182" s="4" t="s">
        <v>98</v>
      </c>
      <c r="BO182" s="4" t="s">
        <v>98</v>
      </c>
      <c r="BP182" s="4" t="s">
        <v>98</v>
      </c>
      <c r="BQ182" s="4" t="s">
        <v>98</v>
      </c>
      <c r="BR182" s="4" t="s">
        <v>98</v>
      </c>
      <c r="BS182" s="4" t="s">
        <v>98</v>
      </c>
      <c r="BT182" s="4" t="s">
        <v>98</v>
      </c>
      <c r="BU182" s="4" t="s">
        <v>98</v>
      </c>
      <c r="BV182" s="4" t="s">
        <v>98</v>
      </c>
      <c r="BW182" s="35" t="s">
        <v>98</v>
      </c>
      <c r="BX182" s="35" t="s">
        <v>98</v>
      </c>
      <c r="BY182" s="1" t="s">
        <v>98</v>
      </c>
      <c r="BZ182" s="1" t="s">
        <v>98</v>
      </c>
      <c r="CA182" s="1" t="s">
        <v>98</v>
      </c>
      <c r="CB182" s="1" t="s">
        <v>98</v>
      </c>
      <c r="CC182" s="1" t="s">
        <v>98</v>
      </c>
      <c r="CD182" s="1" t="s">
        <v>98</v>
      </c>
      <c r="CE182" s="1" t="s">
        <v>98</v>
      </c>
      <c r="CF182" s="1" t="s">
        <v>98</v>
      </c>
      <c r="CG182" s="4">
        <f>Beams!$B$11/F182</f>
        <v>601.06951871657759</v>
      </c>
      <c r="CH182" s="4">
        <f>Beams!$B$9/AO182</f>
        <v>136.24242424242425</v>
      </c>
      <c r="CI182" s="4">
        <f>Beams!$C$9/AS182</f>
        <v>136.24242424242425</v>
      </c>
      <c r="CJ182" s="4">
        <f>Beams!$B$8/((N182-2*X182)*X182*2)</f>
        <v>1210.5812556355575</v>
      </c>
      <c r="CK182" s="4">
        <f>Beams!$C$8/((J182-2*X182)*X182*2)</f>
        <v>1308.9864950791891</v>
      </c>
      <c r="CM182" s="4">
        <f xml:space="preserve"> Beams!$B$12 / ( 2 * X182 * (N182 - X182) * (J182 - X182) )</f>
        <v>93.244143961741727</v>
      </c>
      <c r="CO182" s="4">
        <f t="shared" si="4"/>
        <v>2277.2135545650185</v>
      </c>
      <c r="CP182" s="4">
        <f t="shared" si="5"/>
        <v>2435.0600765700337</v>
      </c>
      <c r="CQ182" s="3">
        <f>MIN(Beams!$B$21:$B$22)/MAX(CM182:CP182)-1</f>
        <v>7.213349720788619</v>
      </c>
    </row>
    <row r="183" spans="1:95" x14ac:dyDescent="0.55000000000000004">
      <c r="A183" s="1" t="s">
        <v>1014</v>
      </c>
      <c r="B183" s="1" t="s">
        <v>1420</v>
      </c>
      <c r="C183" s="1" t="s">
        <v>1421</v>
      </c>
      <c r="D183" s="1" t="s">
        <v>98</v>
      </c>
      <c r="E183" s="1">
        <v>57.36</v>
      </c>
      <c r="F183" s="2">
        <v>15.7</v>
      </c>
      <c r="G183" s="1" t="s">
        <v>98</v>
      </c>
      <c r="H183" s="11" t="s">
        <v>98</v>
      </c>
      <c r="I183" s="2">
        <v>14</v>
      </c>
      <c r="J183" s="2">
        <v>13.1</v>
      </c>
      <c r="K183" s="1" t="s">
        <v>98</v>
      </c>
      <c r="L183" s="1" t="s">
        <v>98</v>
      </c>
      <c r="M183" s="11" t="s">
        <v>98</v>
      </c>
      <c r="N183" s="2">
        <v>14</v>
      </c>
      <c r="O183" s="2">
        <v>13.1</v>
      </c>
      <c r="P183" s="1" t="s">
        <v>98</v>
      </c>
      <c r="Q183" s="1" t="s">
        <v>98</v>
      </c>
      <c r="R183" s="11" t="s">
        <v>98</v>
      </c>
      <c r="S183" s="13" t="s">
        <v>98</v>
      </c>
      <c r="T183" s="1" t="s">
        <v>98</v>
      </c>
      <c r="U183" s="13" t="s">
        <v>98</v>
      </c>
      <c r="V183" s="1" t="s">
        <v>98</v>
      </c>
      <c r="W183" s="15">
        <v>0.3125</v>
      </c>
      <c r="X183" s="14">
        <v>0.29099999999999998</v>
      </c>
      <c r="Y183" s="1" t="s">
        <v>98</v>
      </c>
      <c r="Z183" s="13" t="s">
        <v>98</v>
      </c>
      <c r="AA183" s="13" t="s">
        <v>98</v>
      </c>
      <c r="AB183" s="1" t="s">
        <v>98</v>
      </c>
      <c r="AC183" s="1" t="s">
        <v>98</v>
      </c>
      <c r="AD183" s="1" t="s">
        <v>98</v>
      </c>
      <c r="AE183" s="1" t="s">
        <v>98</v>
      </c>
      <c r="AF183" s="1" t="s">
        <v>98</v>
      </c>
      <c r="AG183" s="1" t="s">
        <v>98</v>
      </c>
      <c r="AH183" s="1" t="s">
        <v>98</v>
      </c>
      <c r="AI183" s="2">
        <v>45.1</v>
      </c>
      <c r="AJ183" s="1" t="s">
        <v>98</v>
      </c>
      <c r="AK183" s="2">
        <v>45.1</v>
      </c>
      <c r="AL183" s="1" t="s">
        <v>98</v>
      </c>
      <c r="AM183" s="1">
        <v>490</v>
      </c>
      <c r="AN183" s="2">
        <v>80.5</v>
      </c>
      <c r="AO183" s="2">
        <v>69.900000000000006</v>
      </c>
      <c r="AP183" s="3">
        <v>5.58</v>
      </c>
      <c r="AQ183" s="1">
        <v>490</v>
      </c>
      <c r="AR183" s="2">
        <v>80.5</v>
      </c>
      <c r="AS183" s="2">
        <v>69.900000000000006</v>
      </c>
      <c r="AT183" s="3">
        <v>5.58</v>
      </c>
      <c r="AU183" s="1" t="s">
        <v>98</v>
      </c>
      <c r="AV183" s="1" t="s">
        <v>98</v>
      </c>
      <c r="AW183" s="1" t="s">
        <v>98</v>
      </c>
      <c r="AX183" s="1">
        <v>759</v>
      </c>
      <c r="AY183" s="1" t="s">
        <v>98</v>
      </c>
      <c r="AZ183" s="1">
        <v>109</v>
      </c>
      <c r="BA183" s="1" t="s">
        <v>98</v>
      </c>
      <c r="BB183" s="1" t="s">
        <v>98</v>
      </c>
      <c r="BC183" s="1" t="s">
        <v>98</v>
      </c>
      <c r="BD183" s="1" t="s">
        <v>98</v>
      </c>
      <c r="BE183" s="1" t="s">
        <v>98</v>
      </c>
      <c r="BF183" s="1" t="s">
        <v>98</v>
      </c>
      <c r="BG183" s="1" t="s">
        <v>98</v>
      </c>
      <c r="BH183" s="1" t="s">
        <v>98</v>
      </c>
      <c r="BI183" s="1" t="s">
        <v>98</v>
      </c>
      <c r="BJ183" s="4" t="s">
        <v>98</v>
      </c>
      <c r="BK183" s="4" t="s">
        <v>98</v>
      </c>
      <c r="BL183" s="4" t="s">
        <v>98</v>
      </c>
      <c r="BM183" s="4" t="s">
        <v>98</v>
      </c>
      <c r="BN183" s="4" t="s">
        <v>98</v>
      </c>
      <c r="BO183" s="4" t="s">
        <v>98</v>
      </c>
      <c r="BP183" s="4" t="s">
        <v>98</v>
      </c>
      <c r="BQ183" s="4" t="s">
        <v>98</v>
      </c>
      <c r="BR183" s="4" t="s">
        <v>98</v>
      </c>
      <c r="BS183" s="4" t="s">
        <v>98</v>
      </c>
      <c r="BT183" s="4" t="s">
        <v>98</v>
      </c>
      <c r="BU183" s="4" t="s">
        <v>98</v>
      </c>
      <c r="BV183" s="4" t="s">
        <v>98</v>
      </c>
      <c r="BW183" s="35" t="s">
        <v>98</v>
      </c>
      <c r="BX183" s="35" t="s">
        <v>98</v>
      </c>
      <c r="BY183" s="1" t="s">
        <v>98</v>
      </c>
      <c r="BZ183" s="1" t="s">
        <v>98</v>
      </c>
      <c r="CA183" s="1" t="s">
        <v>98</v>
      </c>
      <c r="CB183" s="1" t="s">
        <v>98</v>
      </c>
      <c r="CC183" s="1" t="s">
        <v>98</v>
      </c>
      <c r="CD183" s="1" t="s">
        <v>98</v>
      </c>
      <c r="CE183" s="1" t="s">
        <v>98</v>
      </c>
      <c r="CF183" s="1" t="s">
        <v>98</v>
      </c>
      <c r="CG183" s="4">
        <f>Beams!$B$11/F183</f>
        <v>715.92356687898098</v>
      </c>
      <c r="CH183" s="4">
        <f>Beams!$B$9/AO183</f>
        <v>160.80114449213161</v>
      </c>
      <c r="CI183" s="4">
        <f>Beams!$C$9/AS183</f>
        <v>160.80114449213161</v>
      </c>
      <c r="CJ183" s="4">
        <f>Beams!$B$8/((N183-2*X183)*X183*2)</f>
        <v>1439.3139645723882</v>
      </c>
      <c r="CK183" s="4">
        <f>Beams!$C$8/((J183-2*X183)*X183*2)</f>
        <v>1542.7955565291822</v>
      </c>
      <c r="CM183" s="4">
        <f xml:space="preserve"> Beams!$B$12 / ( 2 * X183 * (N183 - X183) * (J183 - X183) )</f>
        <v>109.98218018989748</v>
      </c>
      <c r="CO183" s="4">
        <f t="shared" si="4"/>
        <v>2706.9581096319139</v>
      </c>
      <c r="CP183" s="4">
        <f t="shared" si="5"/>
        <v>2872.8735665185991</v>
      </c>
      <c r="CQ183" s="3">
        <f>MIN(Beams!$B$21:$B$22)/MAX(CM183:CP183)-1</f>
        <v>5.9616707929950312</v>
      </c>
    </row>
    <row r="184" spans="1:95" x14ac:dyDescent="0.55000000000000004">
      <c r="A184" s="1" t="s">
        <v>1014</v>
      </c>
      <c r="B184" s="1" t="s">
        <v>1422</v>
      </c>
      <c r="C184" s="1" t="s">
        <v>1423</v>
      </c>
      <c r="D184" s="1" t="s">
        <v>98</v>
      </c>
      <c r="E184" s="1">
        <v>46.24</v>
      </c>
      <c r="F184" s="2">
        <v>12.7</v>
      </c>
      <c r="G184" s="1" t="s">
        <v>98</v>
      </c>
      <c r="H184" s="11" t="s">
        <v>98</v>
      </c>
      <c r="I184" s="2">
        <v>14</v>
      </c>
      <c r="J184" s="2">
        <v>13.3</v>
      </c>
      <c r="K184" s="1" t="s">
        <v>98</v>
      </c>
      <c r="L184" s="1" t="s">
        <v>98</v>
      </c>
      <c r="M184" s="11" t="s">
        <v>98</v>
      </c>
      <c r="N184" s="2">
        <v>14</v>
      </c>
      <c r="O184" s="2" t="s">
        <v>1098</v>
      </c>
      <c r="P184" s="1" t="s">
        <v>98</v>
      </c>
      <c r="Q184" s="1" t="s">
        <v>98</v>
      </c>
      <c r="R184" s="11" t="s">
        <v>98</v>
      </c>
      <c r="S184" s="13" t="s">
        <v>98</v>
      </c>
      <c r="T184" s="1" t="s">
        <v>98</v>
      </c>
      <c r="U184" s="13" t="s">
        <v>98</v>
      </c>
      <c r="V184" s="1" t="s">
        <v>98</v>
      </c>
      <c r="W184" s="14">
        <v>0.25</v>
      </c>
      <c r="X184" s="14">
        <v>0.23300000000000001</v>
      </c>
      <c r="Y184" s="1" t="s">
        <v>98</v>
      </c>
      <c r="Z184" s="13" t="s">
        <v>98</v>
      </c>
      <c r="AA184" s="13" t="s">
        <v>98</v>
      </c>
      <c r="AB184" s="1" t="s">
        <v>98</v>
      </c>
      <c r="AC184" s="1" t="s">
        <v>98</v>
      </c>
      <c r="AD184" s="1" t="s">
        <v>98</v>
      </c>
      <c r="AE184" s="1" t="s">
        <v>98</v>
      </c>
      <c r="AF184" s="1" t="s">
        <v>98</v>
      </c>
      <c r="AG184" s="1" t="s">
        <v>98</v>
      </c>
      <c r="AH184" s="1" t="s">
        <v>98</v>
      </c>
      <c r="AI184" s="2">
        <v>57.1</v>
      </c>
      <c r="AJ184" s="1" t="s">
        <v>98</v>
      </c>
      <c r="AK184" s="2">
        <v>57.1</v>
      </c>
      <c r="AL184" s="1" t="s">
        <v>98</v>
      </c>
      <c r="AM184" s="1">
        <v>399</v>
      </c>
      <c r="AN184" s="2">
        <v>65.3</v>
      </c>
      <c r="AO184" s="2">
        <v>57</v>
      </c>
      <c r="AP184" s="3">
        <v>5.6</v>
      </c>
      <c r="AQ184" s="1">
        <v>399</v>
      </c>
      <c r="AR184" s="2">
        <v>65.3</v>
      </c>
      <c r="AS184" s="2">
        <v>57</v>
      </c>
      <c r="AT184" s="3">
        <v>5.6</v>
      </c>
      <c r="AU184" s="1" t="s">
        <v>98</v>
      </c>
      <c r="AV184" s="1" t="s">
        <v>98</v>
      </c>
      <c r="AW184" s="1" t="s">
        <v>98</v>
      </c>
      <c r="AX184" s="1">
        <v>614</v>
      </c>
      <c r="AY184" s="1" t="s">
        <v>98</v>
      </c>
      <c r="AZ184" s="1">
        <v>88.3</v>
      </c>
      <c r="BA184" s="1" t="s">
        <v>98</v>
      </c>
      <c r="BB184" s="1" t="s">
        <v>98</v>
      </c>
      <c r="BC184" s="1" t="s">
        <v>98</v>
      </c>
      <c r="BD184" s="1" t="s">
        <v>98</v>
      </c>
      <c r="BE184" s="1" t="s">
        <v>98</v>
      </c>
      <c r="BF184" s="1" t="s">
        <v>98</v>
      </c>
      <c r="BG184" s="1" t="s">
        <v>98</v>
      </c>
      <c r="BH184" s="1" t="s">
        <v>98</v>
      </c>
      <c r="BI184" s="1" t="s">
        <v>98</v>
      </c>
      <c r="BJ184" s="4" t="s">
        <v>98</v>
      </c>
      <c r="BK184" s="4" t="s">
        <v>98</v>
      </c>
      <c r="BL184" s="4" t="s">
        <v>98</v>
      </c>
      <c r="BM184" s="4" t="s">
        <v>98</v>
      </c>
      <c r="BN184" s="4" t="s">
        <v>98</v>
      </c>
      <c r="BO184" s="4" t="s">
        <v>98</v>
      </c>
      <c r="BP184" s="4" t="s">
        <v>98</v>
      </c>
      <c r="BQ184" s="4" t="s">
        <v>98</v>
      </c>
      <c r="BR184" s="4" t="s">
        <v>98</v>
      </c>
      <c r="BS184" s="4" t="s">
        <v>98</v>
      </c>
      <c r="BT184" s="4" t="s">
        <v>98</v>
      </c>
      <c r="BU184" s="4" t="s">
        <v>98</v>
      </c>
      <c r="BV184" s="4" t="s">
        <v>98</v>
      </c>
      <c r="BW184" s="35" t="s">
        <v>98</v>
      </c>
      <c r="BX184" s="35" t="s">
        <v>98</v>
      </c>
      <c r="BY184" s="1" t="s">
        <v>98</v>
      </c>
      <c r="BZ184" s="1" t="s">
        <v>98</v>
      </c>
      <c r="CA184" s="1" t="s">
        <v>98</v>
      </c>
      <c r="CB184" s="1" t="s">
        <v>98</v>
      </c>
      <c r="CC184" s="1" t="s">
        <v>98</v>
      </c>
      <c r="CD184" s="1" t="s">
        <v>98</v>
      </c>
      <c r="CE184" s="1" t="s">
        <v>98</v>
      </c>
      <c r="CF184" s="1" t="s">
        <v>98</v>
      </c>
      <c r="CG184" s="4">
        <f>Beams!$B$11/F184</f>
        <v>885.03937007874026</v>
      </c>
      <c r="CH184" s="4">
        <f>Beams!$B$9/AO184</f>
        <v>197.19298245614036</v>
      </c>
      <c r="CI184" s="4">
        <f>Beams!$C$9/AS184</f>
        <v>197.19298245614036</v>
      </c>
      <c r="CJ184" s="4">
        <f>Beams!$B$8/((N184-2*X184)*X184*2)</f>
        <v>1782.1909024545396</v>
      </c>
      <c r="CK184" s="4">
        <f>Beams!$C$8/((J184-2*X184)*X184*2)</f>
        <v>1879.3962656864376</v>
      </c>
      <c r="CM184" s="4">
        <f xml:space="preserve"> Beams!$B$12 / ( 2 * X184 * (N184 - X184) * (J184 - X184) )</f>
        <v>134.08036731032811</v>
      </c>
      <c r="CO184" s="4">
        <f t="shared" si="4"/>
        <v>3349.5484861226123</v>
      </c>
      <c r="CP184" s="4">
        <f t="shared" si="5"/>
        <v>3505.3177877247426</v>
      </c>
      <c r="CQ184" s="3">
        <f>MIN(Beams!$B$21:$B$22)/MAX(CM184:CP184)-1</f>
        <v>4.7056167831738147</v>
      </c>
    </row>
    <row r="185" spans="1:95" x14ac:dyDescent="0.55000000000000004">
      <c r="A185" s="1" t="s">
        <v>1014</v>
      </c>
      <c r="B185" s="1" t="s">
        <v>1424</v>
      </c>
      <c r="C185" s="1" t="s">
        <v>1425</v>
      </c>
      <c r="D185" s="1" t="s">
        <v>98</v>
      </c>
      <c r="E185" s="1">
        <v>101.85000000000001</v>
      </c>
      <c r="F185" s="2">
        <v>28</v>
      </c>
      <c r="G185" s="1" t="s">
        <v>98</v>
      </c>
      <c r="H185" s="11" t="s">
        <v>98</v>
      </c>
      <c r="I185" s="2">
        <v>14</v>
      </c>
      <c r="J185" s="2">
        <v>12.3</v>
      </c>
      <c r="K185" s="1" t="s">
        <v>98</v>
      </c>
      <c r="L185" s="1" t="s">
        <v>98</v>
      </c>
      <c r="M185" s="11" t="s">
        <v>98</v>
      </c>
      <c r="N185" s="2">
        <v>12</v>
      </c>
      <c r="O185" s="2" t="s">
        <v>1426</v>
      </c>
      <c r="P185" s="1" t="s">
        <v>98</v>
      </c>
      <c r="Q185" s="1" t="s">
        <v>98</v>
      </c>
      <c r="R185" s="11" t="s">
        <v>98</v>
      </c>
      <c r="S185" s="13" t="s">
        <v>98</v>
      </c>
      <c r="T185" s="1" t="s">
        <v>98</v>
      </c>
      <c r="U185" s="13" t="s">
        <v>98</v>
      </c>
      <c r="V185" s="1" t="s">
        <v>98</v>
      </c>
      <c r="W185" s="14">
        <v>0.625</v>
      </c>
      <c r="X185" s="14">
        <v>0.58099999999999996</v>
      </c>
      <c r="Y185" s="1" t="s">
        <v>98</v>
      </c>
      <c r="Z185" s="13" t="s">
        <v>98</v>
      </c>
      <c r="AA185" s="13" t="s">
        <v>98</v>
      </c>
      <c r="AB185" s="1" t="s">
        <v>98</v>
      </c>
      <c r="AC185" s="1" t="s">
        <v>98</v>
      </c>
      <c r="AD185" s="1" t="s">
        <v>98</v>
      </c>
      <c r="AE185" s="1" t="s">
        <v>98</v>
      </c>
      <c r="AF185" s="1" t="s">
        <v>98</v>
      </c>
      <c r="AG185" s="1" t="s">
        <v>98</v>
      </c>
      <c r="AH185" s="1" t="s">
        <v>98</v>
      </c>
      <c r="AI185" s="2">
        <v>17.7</v>
      </c>
      <c r="AJ185" s="1" t="s">
        <v>98</v>
      </c>
      <c r="AK185" s="2">
        <v>21.1</v>
      </c>
      <c r="AL185" s="1" t="s">
        <v>98</v>
      </c>
      <c r="AM185" s="1">
        <v>792</v>
      </c>
      <c r="AN185" s="4">
        <v>135</v>
      </c>
      <c r="AO185" s="4">
        <v>113</v>
      </c>
      <c r="AP185" s="3">
        <v>5.32</v>
      </c>
      <c r="AQ185" s="1">
        <v>624</v>
      </c>
      <c r="AR185" s="4">
        <v>122</v>
      </c>
      <c r="AS185" s="4">
        <v>104</v>
      </c>
      <c r="AT185" s="3">
        <v>4.72</v>
      </c>
      <c r="AU185" s="1" t="s">
        <v>98</v>
      </c>
      <c r="AV185" s="1" t="s">
        <v>98</v>
      </c>
      <c r="AW185" s="1" t="s">
        <v>98</v>
      </c>
      <c r="AX185" s="1">
        <v>1120</v>
      </c>
      <c r="AY185" s="1" t="s">
        <v>98</v>
      </c>
      <c r="AZ185" s="1">
        <v>177</v>
      </c>
      <c r="BA185" s="1" t="s">
        <v>98</v>
      </c>
      <c r="BB185" s="1" t="s">
        <v>98</v>
      </c>
      <c r="BC185" s="1" t="s">
        <v>98</v>
      </c>
      <c r="BD185" s="1" t="s">
        <v>98</v>
      </c>
      <c r="BE185" s="1" t="s">
        <v>98</v>
      </c>
      <c r="BF185" s="1" t="s">
        <v>98</v>
      </c>
      <c r="BG185" s="1" t="s">
        <v>98</v>
      </c>
      <c r="BH185" s="1" t="s">
        <v>98</v>
      </c>
      <c r="BI185" s="1" t="s">
        <v>98</v>
      </c>
      <c r="BJ185" s="4" t="s">
        <v>98</v>
      </c>
      <c r="BK185" s="4" t="s">
        <v>98</v>
      </c>
      <c r="BL185" s="4" t="s">
        <v>98</v>
      </c>
      <c r="BM185" s="4" t="s">
        <v>98</v>
      </c>
      <c r="BN185" s="4" t="s">
        <v>98</v>
      </c>
      <c r="BO185" s="4" t="s">
        <v>98</v>
      </c>
      <c r="BP185" s="4" t="s">
        <v>98</v>
      </c>
      <c r="BQ185" s="4" t="s">
        <v>98</v>
      </c>
      <c r="BR185" s="4" t="s">
        <v>98</v>
      </c>
      <c r="BS185" s="4" t="s">
        <v>98</v>
      </c>
      <c r="BT185" s="4" t="s">
        <v>98</v>
      </c>
      <c r="BU185" s="4" t="s">
        <v>98</v>
      </c>
      <c r="BV185" s="4" t="s">
        <v>98</v>
      </c>
      <c r="BW185" s="35" t="s">
        <v>98</v>
      </c>
      <c r="BX185" s="35" t="s">
        <v>98</v>
      </c>
      <c r="BY185" s="1" t="s">
        <v>98</v>
      </c>
      <c r="BZ185" s="1" t="s">
        <v>98</v>
      </c>
      <c r="CA185" s="1" t="s">
        <v>98</v>
      </c>
      <c r="CB185" s="1" t="s">
        <v>98</v>
      </c>
      <c r="CC185" s="1" t="s">
        <v>98</v>
      </c>
      <c r="CD185" s="1" t="s">
        <v>98</v>
      </c>
      <c r="CE185" s="1" t="s">
        <v>98</v>
      </c>
      <c r="CF185" s="1" t="s">
        <v>98</v>
      </c>
      <c r="CG185" s="4">
        <f>Beams!$B$11/F185</f>
        <v>401.42857142857144</v>
      </c>
      <c r="CH185" s="4">
        <f>Beams!$B$9/AO185</f>
        <v>99.469026548672559</v>
      </c>
      <c r="CI185" s="4">
        <f>Beams!$C$9/AS185</f>
        <v>108.07692307692308</v>
      </c>
      <c r="CJ185" s="4">
        <f>Beams!$B$8/((N185-2*X185)*X185*2)</f>
        <v>892.50577826027427</v>
      </c>
      <c r="CK185" s="4">
        <f>Beams!$C$8/((J185-2*X185)*X185*2)</f>
        <v>868.46629778998511</v>
      </c>
      <c r="CM185" s="4">
        <f xml:space="preserve"> Beams!$B$12 / ( 2 * X185 * (N185 - X185) * (J185 - X185) )</f>
        <v>72.283896596804951</v>
      </c>
      <c r="CO185" s="4">
        <f t="shared" si="4"/>
        <v>1666.2006317063797</v>
      </c>
      <c r="CP185" s="4">
        <f t="shared" si="5"/>
        <v>1627.6443050021505</v>
      </c>
      <c r="CQ185" s="3">
        <f>MIN(Beams!$B$21:$B$22)/MAX(CM185:CP185)-1</f>
        <v>11.003356390231179</v>
      </c>
    </row>
    <row r="186" spans="1:95" x14ac:dyDescent="0.55000000000000004">
      <c r="A186" s="1" t="s">
        <v>1014</v>
      </c>
      <c r="B186" s="1" t="s">
        <v>1427</v>
      </c>
      <c r="C186" s="1" t="s">
        <v>1428</v>
      </c>
      <c r="D186" s="1" t="s">
        <v>98</v>
      </c>
      <c r="E186" s="1">
        <v>82.88</v>
      </c>
      <c r="F186" s="2">
        <v>22.8</v>
      </c>
      <c r="G186" s="1" t="s">
        <v>98</v>
      </c>
      <c r="H186" s="11" t="s">
        <v>98</v>
      </c>
      <c r="I186" s="2">
        <v>14</v>
      </c>
      <c r="J186" s="2">
        <v>12.6</v>
      </c>
      <c r="K186" s="1" t="s">
        <v>98</v>
      </c>
      <c r="L186" s="1" t="s">
        <v>98</v>
      </c>
      <c r="M186" s="11" t="s">
        <v>98</v>
      </c>
      <c r="N186" s="2">
        <v>12</v>
      </c>
      <c r="O186" s="2" t="s">
        <v>1429</v>
      </c>
      <c r="P186" s="1" t="s">
        <v>98</v>
      </c>
      <c r="Q186" s="1" t="s">
        <v>98</v>
      </c>
      <c r="R186" s="11" t="s">
        <v>98</v>
      </c>
      <c r="S186" s="13" t="s">
        <v>98</v>
      </c>
      <c r="T186" s="1" t="s">
        <v>98</v>
      </c>
      <c r="U186" s="13" t="s">
        <v>98</v>
      </c>
      <c r="V186" s="1" t="s">
        <v>98</v>
      </c>
      <c r="W186" s="14">
        <v>0.5</v>
      </c>
      <c r="X186" s="14">
        <v>0.46500000000000002</v>
      </c>
      <c r="Y186" s="1" t="s">
        <v>98</v>
      </c>
      <c r="Z186" s="13" t="s">
        <v>98</v>
      </c>
      <c r="AA186" s="13" t="s">
        <v>98</v>
      </c>
      <c r="AB186" s="1" t="s">
        <v>98</v>
      </c>
      <c r="AC186" s="1" t="s">
        <v>98</v>
      </c>
      <c r="AD186" s="1" t="s">
        <v>98</v>
      </c>
      <c r="AE186" s="1" t="s">
        <v>98</v>
      </c>
      <c r="AF186" s="1" t="s">
        <v>98</v>
      </c>
      <c r="AG186" s="1" t="s">
        <v>98</v>
      </c>
      <c r="AH186" s="1" t="s">
        <v>98</v>
      </c>
      <c r="AI186" s="2">
        <v>22.8</v>
      </c>
      <c r="AJ186" s="1" t="s">
        <v>98</v>
      </c>
      <c r="AK186" s="2">
        <v>27.1</v>
      </c>
      <c r="AL186" s="1" t="s">
        <v>98</v>
      </c>
      <c r="AM186" s="1">
        <v>658</v>
      </c>
      <c r="AN186" s="4">
        <v>111</v>
      </c>
      <c r="AO186" s="2">
        <v>94</v>
      </c>
      <c r="AP186" s="3">
        <v>5.38</v>
      </c>
      <c r="AQ186" s="1">
        <v>519</v>
      </c>
      <c r="AR186" s="4">
        <v>100</v>
      </c>
      <c r="AS186" s="2">
        <v>86.5</v>
      </c>
      <c r="AT186" s="3">
        <v>4.78</v>
      </c>
      <c r="AU186" s="1" t="s">
        <v>98</v>
      </c>
      <c r="AV186" s="1" t="s">
        <v>98</v>
      </c>
      <c r="AW186" s="1" t="s">
        <v>98</v>
      </c>
      <c r="AX186" s="1">
        <v>921</v>
      </c>
      <c r="AY186" s="1" t="s">
        <v>98</v>
      </c>
      <c r="AZ186" s="1">
        <v>145</v>
      </c>
      <c r="BA186" s="1" t="s">
        <v>98</v>
      </c>
      <c r="BB186" s="1" t="s">
        <v>98</v>
      </c>
      <c r="BC186" s="1" t="s">
        <v>98</v>
      </c>
      <c r="BD186" s="1" t="s">
        <v>98</v>
      </c>
      <c r="BE186" s="1" t="s">
        <v>98</v>
      </c>
      <c r="BF186" s="1" t="s">
        <v>98</v>
      </c>
      <c r="BG186" s="1" t="s">
        <v>98</v>
      </c>
      <c r="BH186" s="1" t="s">
        <v>98</v>
      </c>
      <c r="BI186" s="1" t="s">
        <v>98</v>
      </c>
      <c r="BJ186" s="4" t="s">
        <v>98</v>
      </c>
      <c r="BK186" s="4" t="s">
        <v>98</v>
      </c>
      <c r="BL186" s="4" t="s">
        <v>98</v>
      </c>
      <c r="BM186" s="4" t="s">
        <v>98</v>
      </c>
      <c r="BN186" s="4" t="s">
        <v>98</v>
      </c>
      <c r="BO186" s="4" t="s">
        <v>98</v>
      </c>
      <c r="BP186" s="4" t="s">
        <v>98</v>
      </c>
      <c r="BQ186" s="4" t="s">
        <v>98</v>
      </c>
      <c r="BR186" s="4" t="s">
        <v>98</v>
      </c>
      <c r="BS186" s="4" t="s">
        <v>98</v>
      </c>
      <c r="BT186" s="4" t="s">
        <v>98</v>
      </c>
      <c r="BU186" s="4" t="s">
        <v>98</v>
      </c>
      <c r="BV186" s="4" t="s">
        <v>98</v>
      </c>
      <c r="BW186" s="35" t="s">
        <v>98</v>
      </c>
      <c r="BX186" s="35" t="s">
        <v>98</v>
      </c>
      <c r="BY186" s="1" t="s">
        <v>98</v>
      </c>
      <c r="BZ186" s="1" t="s">
        <v>98</v>
      </c>
      <c r="CA186" s="1" t="s">
        <v>98</v>
      </c>
      <c r="CB186" s="1" t="s">
        <v>98</v>
      </c>
      <c r="CC186" s="1" t="s">
        <v>98</v>
      </c>
      <c r="CD186" s="1" t="s">
        <v>98</v>
      </c>
      <c r="CE186" s="1" t="s">
        <v>98</v>
      </c>
      <c r="CF186" s="1" t="s">
        <v>98</v>
      </c>
      <c r="CG186" s="4">
        <f>Beams!$B$11/F186</f>
        <v>492.98245614035085</v>
      </c>
      <c r="CH186" s="4">
        <f>Beams!$B$9/AO186</f>
        <v>119.57446808510639</v>
      </c>
      <c r="CI186" s="4">
        <f>Beams!$C$9/AS186</f>
        <v>129.94219653179192</v>
      </c>
      <c r="CJ186" s="4">
        <f>Beams!$B$8/((N186-2*X186)*X186*2)</f>
        <v>1091.7815271342677</v>
      </c>
      <c r="CK186" s="4">
        <f>Beams!$C$8/((J186-2*X186)*X186*2)</f>
        <v>1035.6488008034569</v>
      </c>
      <c r="CM186" s="4">
        <f xml:space="preserve"> Beams!$B$12 / ( 2 * X186 * (N186 - X186) * (J186 - X186) )</f>
        <v>86.342771157067475</v>
      </c>
      <c r="CO186" s="4">
        <f t="shared" si="4"/>
        <v>2037.0642787338434</v>
      </c>
      <c r="CP186" s="4">
        <f t="shared" si="5"/>
        <v>1947.145470306584</v>
      </c>
      <c r="CQ186" s="3">
        <f>MIN(Beams!$B$21:$B$22)/MAX(CM186:CP186)-1</f>
        <v>8.8180505194618544</v>
      </c>
    </row>
    <row r="187" spans="1:95" x14ac:dyDescent="0.55000000000000004">
      <c r="A187" s="1" t="s">
        <v>1014</v>
      </c>
      <c r="B187" s="1" t="s">
        <v>1430</v>
      </c>
      <c r="C187" s="1" t="s">
        <v>1431</v>
      </c>
      <c r="D187" s="1" t="s">
        <v>98</v>
      </c>
      <c r="E187" s="1">
        <v>63.21</v>
      </c>
      <c r="F187" s="2">
        <v>17.3</v>
      </c>
      <c r="G187" s="1" t="s">
        <v>98</v>
      </c>
      <c r="H187" s="11" t="s">
        <v>98</v>
      </c>
      <c r="I187" s="2">
        <v>14</v>
      </c>
      <c r="J187" s="2">
        <v>13</v>
      </c>
      <c r="K187" s="1" t="s">
        <v>98</v>
      </c>
      <c r="L187" s="1" t="s">
        <v>98</v>
      </c>
      <c r="M187" s="11" t="s">
        <v>98</v>
      </c>
      <c r="N187" s="2">
        <v>12</v>
      </c>
      <c r="O187" s="2" t="s">
        <v>1112</v>
      </c>
      <c r="P187" s="1" t="s">
        <v>98</v>
      </c>
      <c r="Q187" s="1" t="s">
        <v>98</v>
      </c>
      <c r="R187" s="11" t="s">
        <v>98</v>
      </c>
      <c r="S187" s="13" t="s">
        <v>98</v>
      </c>
      <c r="T187" s="1" t="s">
        <v>98</v>
      </c>
      <c r="U187" s="13" t="s">
        <v>98</v>
      </c>
      <c r="V187" s="1" t="s">
        <v>98</v>
      </c>
      <c r="W187" s="14">
        <v>0.375</v>
      </c>
      <c r="X187" s="14">
        <v>0.34899999999999998</v>
      </c>
      <c r="Y187" s="1" t="s">
        <v>98</v>
      </c>
      <c r="Z187" s="13" t="s">
        <v>98</v>
      </c>
      <c r="AA187" s="13" t="s">
        <v>98</v>
      </c>
      <c r="AB187" s="1" t="s">
        <v>98</v>
      </c>
      <c r="AC187" s="1" t="s">
        <v>98</v>
      </c>
      <c r="AD187" s="1" t="s">
        <v>98</v>
      </c>
      <c r="AE187" s="1" t="s">
        <v>98</v>
      </c>
      <c r="AF187" s="1" t="s">
        <v>98</v>
      </c>
      <c r="AG187" s="1" t="s">
        <v>98</v>
      </c>
      <c r="AH187" s="1" t="s">
        <v>98</v>
      </c>
      <c r="AI187" s="2">
        <v>31.4</v>
      </c>
      <c r="AJ187" s="1" t="s">
        <v>98</v>
      </c>
      <c r="AK187" s="2">
        <v>37.1</v>
      </c>
      <c r="AL187" s="1" t="s">
        <v>98</v>
      </c>
      <c r="AM187" s="1">
        <v>512</v>
      </c>
      <c r="AN187" s="2">
        <v>85.9</v>
      </c>
      <c r="AO187" s="2">
        <v>73.2</v>
      </c>
      <c r="AP187" s="3">
        <v>5.43</v>
      </c>
      <c r="AQ187" s="1">
        <v>405</v>
      </c>
      <c r="AR187" s="2">
        <v>77.400000000000006</v>
      </c>
      <c r="AS187" s="2">
        <v>67.400000000000006</v>
      </c>
      <c r="AT187" s="3">
        <v>4.83</v>
      </c>
      <c r="AU187" s="1" t="s">
        <v>98</v>
      </c>
      <c r="AV187" s="1" t="s">
        <v>98</v>
      </c>
      <c r="AW187" s="1" t="s">
        <v>98</v>
      </c>
      <c r="AX187" s="1">
        <v>708</v>
      </c>
      <c r="AY187" s="1" t="s">
        <v>98</v>
      </c>
      <c r="AZ187" s="1">
        <v>111</v>
      </c>
      <c r="BA187" s="1" t="s">
        <v>98</v>
      </c>
      <c r="BB187" s="1" t="s">
        <v>98</v>
      </c>
      <c r="BC187" s="1" t="s">
        <v>98</v>
      </c>
      <c r="BD187" s="1" t="s">
        <v>98</v>
      </c>
      <c r="BE187" s="1" t="s">
        <v>98</v>
      </c>
      <c r="BF187" s="1" t="s">
        <v>98</v>
      </c>
      <c r="BG187" s="1" t="s">
        <v>98</v>
      </c>
      <c r="BH187" s="1" t="s">
        <v>98</v>
      </c>
      <c r="BI187" s="1" t="s">
        <v>98</v>
      </c>
      <c r="BJ187" s="4" t="s">
        <v>98</v>
      </c>
      <c r="BK187" s="4" t="s">
        <v>98</v>
      </c>
      <c r="BL187" s="4" t="s">
        <v>98</v>
      </c>
      <c r="BM187" s="4" t="s">
        <v>98</v>
      </c>
      <c r="BN187" s="4" t="s">
        <v>98</v>
      </c>
      <c r="BO187" s="4" t="s">
        <v>98</v>
      </c>
      <c r="BP187" s="4" t="s">
        <v>98</v>
      </c>
      <c r="BQ187" s="4" t="s">
        <v>98</v>
      </c>
      <c r="BR187" s="4" t="s">
        <v>98</v>
      </c>
      <c r="BS187" s="4" t="s">
        <v>98</v>
      </c>
      <c r="BT187" s="4" t="s">
        <v>98</v>
      </c>
      <c r="BU187" s="4" t="s">
        <v>98</v>
      </c>
      <c r="BV187" s="4" t="s">
        <v>98</v>
      </c>
      <c r="BW187" s="35" t="s">
        <v>98</v>
      </c>
      <c r="BX187" s="35" t="s">
        <v>98</v>
      </c>
      <c r="BY187" s="1" t="s">
        <v>98</v>
      </c>
      <c r="BZ187" s="1" t="s">
        <v>98</v>
      </c>
      <c r="CA187" s="1" t="s">
        <v>98</v>
      </c>
      <c r="CB187" s="1" t="s">
        <v>98</v>
      </c>
      <c r="CC187" s="1" t="s">
        <v>98</v>
      </c>
      <c r="CD187" s="1" t="s">
        <v>98</v>
      </c>
      <c r="CE187" s="1" t="s">
        <v>98</v>
      </c>
      <c r="CF187" s="1" t="s">
        <v>98</v>
      </c>
      <c r="CG187" s="4">
        <f>Beams!$B$11/F187</f>
        <v>649.71098265895955</v>
      </c>
      <c r="CH187" s="4">
        <f>Beams!$B$9/AO187</f>
        <v>153.55191256830599</v>
      </c>
      <c r="CI187" s="4">
        <f>Beams!$C$9/AS187</f>
        <v>166.76557863501483</v>
      </c>
      <c r="CJ187" s="4">
        <f>Beams!$B$8/((N187-2*X187)*X187*2)</f>
        <v>1424.8055089775426</v>
      </c>
      <c r="CK187" s="4">
        <f>Beams!$C$8/((J187-2*X187)*X187*2)</f>
        <v>1308.9864950791891</v>
      </c>
      <c r="CM187" s="4">
        <f xml:space="preserve"> Beams!$B$12 / ( 2 * X187 * (N187 - X187) * (J187 - X187) )</f>
        <v>109.25034840114465</v>
      </c>
      <c r="CO187" s="4">
        <f t="shared" si="4"/>
        <v>2658.3781467690337</v>
      </c>
      <c r="CP187" s="4">
        <f t="shared" si="5"/>
        <v>2473.2769939656978</v>
      </c>
      <c r="CQ187" s="3">
        <f>MIN(Beams!$B$21:$B$22)/MAX(CM187:CP187)-1</f>
        <v>6.523384144692808</v>
      </c>
    </row>
    <row r="188" spans="1:95" x14ac:dyDescent="0.55000000000000004">
      <c r="A188" s="1" t="s">
        <v>1014</v>
      </c>
      <c r="B188" s="1" t="s">
        <v>1432</v>
      </c>
      <c r="C188" s="1" t="s">
        <v>1433</v>
      </c>
      <c r="D188" s="1" t="s">
        <v>98</v>
      </c>
      <c r="E188" s="1">
        <v>53.11</v>
      </c>
      <c r="F188" s="2">
        <v>14.6</v>
      </c>
      <c r="G188" s="1" t="s">
        <v>98</v>
      </c>
      <c r="H188" s="11" t="s">
        <v>98</v>
      </c>
      <c r="I188" s="2">
        <v>14</v>
      </c>
      <c r="J188" s="2">
        <v>13.1</v>
      </c>
      <c r="K188" s="1" t="s">
        <v>98</v>
      </c>
      <c r="L188" s="1" t="s">
        <v>98</v>
      </c>
      <c r="M188" s="11" t="s">
        <v>98</v>
      </c>
      <c r="N188" s="2">
        <v>12</v>
      </c>
      <c r="O188" s="2" t="s">
        <v>1115</v>
      </c>
      <c r="P188" s="1" t="s">
        <v>98</v>
      </c>
      <c r="Q188" s="1" t="s">
        <v>98</v>
      </c>
      <c r="R188" s="11" t="s">
        <v>98</v>
      </c>
      <c r="S188" s="13" t="s">
        <v>98</v>
      </c>
      <c r="T188" s="1" t="s">
        <v>98</v>
      </c>
      <c r="U188" s="13" t="s">
        <v>98</v>
      </c>
      <c r="V188" s="1" t="s">
        <v>98</v>
      </c>
      <c r="W188" s="15">
        <v>0.3125</v>
      </c>
      <c r="X188" s="14">
        <v>0.29099999999999998</v>
      </c>
      <c r="Y188" s="1" t="s">
        <v>98</v>
      </c>
      <c r="Z188" s="13" t="s">
        <v>98</v>
      </c>
      <c r="AA188" s="13" t="s">
        <v>98</v>
      </c>
      <c r="AB188" s="1" t="s">
        <v>98</v>
      </c>
      <c r="AC188" s="1" t="s">
        <v>98</v>
      </c>
      <c r="AD188" s="1" t="s">
        <v>98</v>
      </c>
      <c r="AE188" s="1" t="s">
        <v>98</v>
      </c>
      <c r="AF188" s="1" t="s">
        <v>98</v>
      </c>
      <c r="AG188" s="1" t="s">
        <v>98</v>
      </c>
      <c r="AH188" s="1" t="s">
        <v>98</v>
      </c>
      <c r="AI188" s="2">
        <v>38.200000000000003</v>
      </c>
      <c r="AJ188" s="1" t="s">
        <v>98</v>
      </c>
      <c r="AK188" s="2">
        <v>45.1</v>
      </c>
      <c r="AL188" s="1" t="s">
        <v>98</v>
      </c>
      <c r="AM188" s="1">
        <v>435</v>
      </c>
      <c r="AN188" s="2">
        <v>72.599999999999994</v>
      </c>
      <c r="AO188" s="2">
        <v>62.1</v>
      </c>
      <c r="AP188" s="3">
        <v>5.46</v>
      </c>
      <c r="AQ188" s="1">
        <v>344</v>
      </c>
      <c r="AR188" s="2">
        <v>65.400000000000006</v>
      </c>
      <c r="AS188" s="2">
        <v>57.3</v>
      </c>
      <c r="AT188" s="3">
        <v>4.8600000000000003</v>
      </c>
      <c r="AU188" s="1" t="s">
        <v>98</v>
      </c>
      <c r="AV188" s="1" t="s">
        <v>98</v>
      </c>
      <c r="AW188" s="1" t="s">
        <v>98</v>
      </c>
      <c r="AX188" s="1">
        <v>598</v>
      </c>
      <c r="AY188" s="1" t="s">
        <v>98</v>
      </c>
      <c r="AZ188" s="1">
        <v>93.3</v>
      </c>
      <c r="BA188" s="1" t="s">
        <v>98</v>
      </c>
      <c r="BB188" s="1" t="s">
        <v>98</v>
      </c>
      <c r="BC188" s="1" t="s">
        <v>98</v>
      </c>
      <c r="BD188" s="1" t="s">
        <v>98</v>
      </c>
      <c r="BE188" s="1" t="s">
        <v>98</v>
      </c>
      <c r="BF188" s="1" t="s">
        <v>98</v>
      </c>
      <c r="BG188" s="1" t="s">
        <v>98</v>
      </c>
      <c r="BH188" s="1" t="s">
        <v>98</v>
      </c>
      <c r="BI188" s="1" t="s">
        <v>98</v>
      </c>
      <c r="BJ188" s="4" t="s">
        <v>98</v>
      </c>
      <c r="BK188" s="4" t="s">
        <v>98</v>
      </c>
      <c r="BL188" s="4" t="s">
        <v>98</v>
      </c>
      <c r="BM188" s="4" t="s">
        <v>98</v>
      </c>
      <c r="BN188" s="4" t="s">
        <v>98</v>
      </c>
      <c r="BO188" s="4" t="s">
        <v>98</v>
      </c>
      <c r="BP188" s="4" t="s">
        <v>98</v>
      </c>
      <c r="BQ188" s="4" t="s">
        <v>98</v>
      </c>
      <c r="BR188" s="4" t="s">
        <v>98</v>
      </c>
      <c r="BS188" s="4" t="s">
        <v>98</v>
      </c>
      <c r="BT188" s="4" t="s">
        <v>98</v>
      </c>
      <c r="BU188" s="4" t="s">
        <v>98</v>
      </c>
      <c r="BV188" s="4" t="s">
        <v>98</v>
      </c>
      <c r="BW188" s="35" t="s">
        <v>98</v>
      </c>
      <c r="BX188" s="35" t="s">
        <v>98</v>
      </c>
      <c r="BY188" s="1" t="s">
        <v>98</v>
      </c>
      <c r="BZ188" s="1" t="s">
        <v>98</v>
      </c>
      <c r="CA188" s="1" t="s">
        <v>98</v>
      </c>
      <c r="CB188" s="1" t="s">
        <v>98</v>
      </c>
      <c r="CC188" s="1" t="s">
        <v>98</v>
      </c>
      <c r="CD188" s="1" t="s">
        <v>98</v>
      </c>
      <c r="CE188" s="1" t="s">
        <v>98</v>
      </c>
      <c r="CF188" s="1" t="s">
        <v>98</v>
      </c>
      <c r="CG188" s="4">
        <f>Beams!$B$11/F188</f>
        <v>769.8630136986302</v>
      </c>
      <c r="CH188" s="4">
        <f>Beams!$B$9/AO188</f>
        <v>180.99838969404186</v>
      </c>
      <c r="CI188" s="4">
        <f>Beams!$C$9/AS188</f>
        <v>196.16055846422339</v>
      </c>
      <c r="CJ188" s="4">
        <f>Beams!$B$8/((N188-2*X188)*X188*2)</f>
        <v>1691.4271130348839</v>
      </c>
      <c r="CK188" s="4">
        <f>Beams!$C$8/((J188-2*X188)*X188*2)</f>
        <v>1542.7955565291822</v>
      </c>
      <c r="CM188" s="4">
        <f xml:space="preserve"> Beams!$B$12 / ( 2 * X188 * (N188 - X188) * (J188 - X188) )</f>
        <v>128.76810216272136</v>
      </c>
      <c r="CO188" s="4">
        <f t="shared" si="4"/>
        <v>3154.0735707199942</v>
      </c>
      <c r="CP188" s="4">
        <f t="shared" si="5"/>
        <v>2916.5146049907544</v>
      </c>
      <c r="CQ188" s="3">
        <f>MIN(Beams!$B$21:$B$22)/MAX(CM188:CP188)-1</f>
        <v>5.3410061786968752</v>
      </c>
    </row>
    <row r="189" spans="1:95" x14ac:dyDescent="0.55000000000000004">
      <c r="A189" s="1" t="s">
        <v>1014</v>
      </c>
      <c r="B189" s="1" t="s">
        <v>1434</v>
      </c>
      <c r="C189" s="1" t="s">
        <v>1435</v>
      </c>
      <c r="D189" s="1" t="s">
        <v>98</v>
      </c>
      <c r="E189" s="1">
        <v>42.84</v>
      </c>
      <c r="F189" s="2">
        <v>11.8</v>
      </c>
      <c r="G189" s="1" t="s">
        <v>98</v>
      </c>
      <c r="H189" s="11" t="s">
        <v>98</v>
      </c>
      <c r="I189" s="2">
        <v>14</v>
      </c>
      <c r="J189" s="2">
        <v>13.3</v>
      </c>
      <c r="K189" s="1" t="s">
        <v>98</v>
      </c>
      <c r="L189" s="1" t="s">
        <v>98</v>
      </c>
      <c r="M189" s="11" t="s">
        <v>98</v>
      </c>
      <c r="N189" s="2">
        <v>12</v>
      </c>
      <c r="O189" s="2" t="s">
        <v>1118</v>
      </c>
      <c r="P189" s="1" t="s">
        <v>98</v>
      </c>
      <c r="Q189" s="1" t="s">
        <v>98</v>
      </c>
      <c r="R189" s="11" t="s">
        <v>98</v>
      </c>
      <c r="S189" s="13" t="s">
        <v>98</v>
      </c>
      <c r="T189" s="1" t="s">
        <v>98</v>
      </c>
      <c r="U189" s="13" t="s">
        <v>98</v>
      </c>
      <c r="V189" s="1" t="s">
        <v>98</v>
      </c>
      <c r="W189" s="14">
        <v>0.25</v>
      </c>
      <c r="X189" s="14">
        <v>0.23300000000000001</v>
      </c>
      <c r="Y189" s="1" t="s">
        <v>98</v>
      </c>
      <c r="Z189" s="13" t="s">
        <v>98</v>
      </c>
      <c r="AA189" s="13" t="s">
        <v>98</v>
      </c>
      <c r="AB189" s="1" t="s">
        <v>98</v>
      </c>
      <c r="AC189" s="1" t="s">
        <v>98</v>
      </c>
      <c r="AD189" s="1" t="s">
        <v>98</v>
      </c>
      <c r="AE189" s="1" t="s">
        <v>98</v>
      </c>
      <c r="AF189" s="1" t="s">
        <v>98</v>
      </c>
      <c r="AG189" s="1" t="s">
        <v>98</v>
      </c>
      <c r="AH189" s="1" t="s">
        <v>98</v>
      </c>
      <c r="AI189" s="2">
        <v>48.5</v>
      </c>
      <c r="AJ189" s="1" t="s">
        <v>98</v>
      </c>
      <c r="AK189" s="2">
        <v>57.1</v>
      </c>
      <c r="AL189" s="1" t="s">
        <v>98</v>
      </c>
      <c r="AM189" s="1">
        <v>354</v>
      </c>
      <c r="AN189" s="2">
        <v>58.9</v>
      </c>
      <c r="AO189" s="2">
        <v>50.6</v>
      </c>
      <c r="AP189" s="3">
        <v>5.49</v>
      </c>
      <c r="AQ189" s="1">
        <v>280</v>
      </c>
      <c r="AR189" s="2">
        <v>53</v>
      </c>
      <c r="AS189" s="2">
        <v>46.7</v>
      </c>
      <c r="AT189" s="3">
        <v>4.88</v>
      </c>
      <c r="AU189" s="1" t="s">
        <v>98</v>
      </c>
      <c r="AV189" s="1" t="s">
        <v>98</v>
      </c>
      <c r="AW189" s="1" t="s">
        <v>98</v>
      </c>
      <c r="AX189" s="1">
        <v>484</v>
      </c>
      <c r="AY189" s="1" t="s">
        <v>98</v>
      </c>
      <c r="AZ189" s="1">
        <v>75.400000000000006</v>
      </c>
      <c r="BA189" s="1" t="s">
        <v>98</v>
      </c>
      <c r="BB189" s="1" t="s">
        <v>98</v>
      </c>
      <c r="BC189" s="1" t="s">
        <v>98</v>
      </c>
      <c r="BD189" s="1" t="s">
        <v>98</v>
      </c>
      <c r="BE189" s="1" t="s">
        <v>98</v>
      </c>
      <c r="BF189" s="1" t="s">
        <v>98</v>
      </c>
      <c r="BG189" s="1" t="s">
        <v>98</v>
      </c>
      <c r="BH189" s="1" t="s">
        <v>98</v>
      </c>
      <c r="BI189" s="1" t="s">
        <v>98</v>
      </c>
      <c r="BJ189" s="4" t="s">
        <v>98</v>
      </c>
      <c r="BK189" s="4" t="s">
        <v>98</v>
      </c>
      <c r="BL189" s="4" t="s">
        <v>98</v>
      </c>
      <c r="BM189" s="4" t="s">
        <v>98</v>
      </c>
      <c r="BN189" s="4" t="s">
        <v>98</v>
      </c>
      <c r="BO189" s="4" t="s">
        <v>98</v>
      </c>
      <c r="BP189" s="4" t="s">
        <v>98</v>
      </c>
      <c r="BQ189" s="4" t="s">
        <v>98</v>
      </c>
      <c r="BR189" s="4" t="s">
        <v>98</v>
      </c>
      <c r="BS189" s="4" t="s">
        <v>98</v>
      </c>
      <c r="BT189" s="4" t="s">
        <v>98</v>
      </c>
      <c r="BU189" s="4" t="s">
        <v>98</v>
      </c>
      <c r="BV189" s="4" t="s">
        <v>98</v>
      </c>
      <c r="BW189" s="35" t="s">
        <v>98</v>
      </c>
      <c r="BX189" s="35" t="s">
        <v>98</v>
      </c>
      <c r="BY189" s="1" t="s">
        <v>98</v>
      </c>
      <c r="BZ189" s="1" t="s">
        <v>98</v>
      </c>
      <c r="CA189" s="1" t="s">
        <v>98</v>
      </c>
      <c r="CB189" s="1" t="s">
        <v>98</v>
      </c>
      <c r="CC189" s="1" t="s">
        <v>98</v>
      </c>
      <c r="CD189" s="1" t="s">
        <v>98</v>
      </c>
      <c r="CE189" s="1" t="s">
        <v>98</v>
      </c>
      <c r="CF189" s="1" t="s">
        <v>98</v>
      </c>
      <c r="CG189" s="4">
        <f>Beams!$B$11/F189</f>
        <v>952.54237288135585</v>
      </c>
      <c r="CH189" s="4">
        <f>Beams!$B$9/AO189</f>
        <v>222.13438735177866</v>
      </c>
      <c r="CI189" s="4">
        <f>Beams!$C$9/AS189</f>
        <v>240.68522483940041</v>
      </c>
      <c r="CJ189" s="4">
        <f>Beams!$B$8/((N189-2*X189)*X189*2)</f>
        <v>2091.2234848118383</v>
      </c>
      <c r="CK189" s="4">
        <f>Beams!$C$8/((J189-2*X189)*X189*2)</f>
        <v>1879.3962656864376</v>
      </c>
      <c r="CM189" s="4">
        <f xml:space="preserve"> Beams!$B$12 / ( 2 * X189 * (N189 - X189) * (J189 - X189) )</f>
        <v>156.86958585546759</v>
      </c>
      <c r="CO189" s="4">
        <f t="shared" si="4"/>
        <v>3898.2971590136081</v>
      </c>
      <c r="CP189" s="4">
        <f t="shared" si="5"/>
        <v>3559.9809999656236</v>
      </c>
      <c r="CQ189" s="3">
        <f>MIN(Beams!$B$21:$B$22)/MAX(CM189:CP189)-1</f>
        <v>4.1304452134327878</v>
      </c>
    </row>
    <row r="190" spans="1:95" x14ac:dyDescent="0.55000000000000004">
      <c r="A190" s="1" t="s">
        <v>1014</v>
      </c>
      <c r="B190" s="1" t="s">
        <v>1436</v>
      </c>
      <c r="C190" s="1" t="s">
        <v>1437</v>
      </c>
      <c r="D190" s="1" t="s">
        <v>98</v>
      </c>
      <c r="E190" s="1">
        <v>125.79</v>
      </c>
      <c r="F190" s="2">
        <v>34.700000000000003</v>
      </c>
      <c r="G190" s="1" t="s">
        <v>98</v>
      </c>
      <c r="H190" s="11" t="s">
        <v>98</v>
      </c>
      <c r="I190" s="2">
        <v>14</v>
      </c>
      <c r="J190" s="2">
        <v>11.6</v>
      </c>
      <c r="K190" s="1" t="s">
        <v>98</v>
      </c>
      <c r="L190" s="1" t="s">
        <v>98</v>
      </c>
      <c r="M190" s="11" t="s">
        <v>98</v>
      </c>
      <c r="N190" s="2">
        <v>10</v>
      </c>
      <c r="O190" s="2" t="s">
        <v>1019</v>
      </c>
      <c r="P190" s="1" t="s">
        <v>98</v>
      </c>
      <c r="Q190" s="1" t="s">
        <v>98</v>
      </c>
      <c r="R190" s="11" t="s">
        <v>98</v>
      </c>
      <c r="S190" s="13" t="s">
        <v>98</v>
      </c>
      <c r="T190" s="1" t="s">
        <v>98</v>
      </c>
      <c r="U190" s="13" t="s">
        <v>98</v>
      </c>
      <c r="V190" s="1" t="s">
        <v>98</v>
      </c>
      <c r="W190" s="14">
        <v>0.875</v>
      </c>
      <c r="X190" s="14">
        <v>0.81399999999999995</v>
      </c>
      <c r="Y190" s="1" t="s">
        <v>98</v>
      </c>
      <c r="Z190" s="13" t="s">
        <v>98</v>
      </c>
      <c r="AA190" s="13" t="s">
        <v>98</v>
      </c>
      <c r="AB190" s="1" t="s">
        <v>98</v>
      </c>
      <c r="AC190" s="1" t="s">
        <v>98</v>
      </c>
      <c r="AD190" s="1" t="s">
        <v>98</v>
      </c>
      <c r="AE190" s="1" t="s">
        <v>98</v>
      </c>
      <c r="AF190" s="1" t="s">
        <v>98</v>
      </c>
      <c r="AG190" s="1" t="s">
        <v>98</v>
      </c>
      <c r="AH190" s="1" t="s">
        <v>98</v>
      </c>
      <c r="AI190" s="3">
        <v>9.2899999999999991</v>
      </c>
      <c r="AJ190" s="1" t="s">
        <v>98</v>
      </c>
      <c r="AK190" s="2">
        <v>14.2</v>
      </c>
      <c r="AL190" s="1" t="s">
        <v>98</v>
      </c>
      <c r="AM190" s="1">
        <v>886</v>
      </c>
      <c r="AN190" s="4">
        <v>158</v>
      </c>
      <c r="AO190" s="4">
        <v>127</v>
      </c>
      <c r="AP190" s="3">
        <v>5.05</v>
      </c>
      <c r="AQ190" s="1">
        <v>522</v>
      </c>
      <c r="AR190" s="4">
        <v>125</v>
      </c>
      <c r="AS190" s="4">
        <v>104</v>
      </c>
      <c r="AT190" s="3">
        <v>3.88</v>
      </c>
      <c r="AU190" s="1" t="s">
        <v>98</v>
      </c>
      <c r="AV190" s="1" t="s">
        <v>98</v>
      </c>
      <c r="AW190" s="1" t="s">
        <v>98</v>
      </c>
      <c r="AX190" s="1">
        <v>1100</v>
      </c>
      <c r="AY190" s="1" t="s">
        <v>98</v>
      </c>
      <c r="AZ190" s="1">
        <v>195</v>
      </c>
      <c r="BA190" s="1" t="s">
        <v>98</v>
      </c>
      <c r="BB190" s="1" t="s">
        <v>98</v>
      </c>
      <c r="BC190" s="1" t="s">
        <v>98</v>
      </c>
      <c r="BD190" s="1" t="s">
        <v>98</v>
      </c>
      <c r="BE190" s="1" t="s">
        <v>98</v>
      </c>
      <c r="BF190" s="1" t="s">
        <v>98</v>
      </c>
      <c r="BG190" s="1" t="s">
        <v>98</v>
      </c>
      <c r="BH190" s="1" t="s">
        <v>98</v>
      </c>
      <c r="BI190" s="1" t="s">
        <v>98</v>
      </c>
      <c r="BJ190" s="4" t="s">
        <v>98</v>
      </c>
      <c r="BK190" s="4" t="s">
        <v>98</v>
      </c>
      <c r="BL190" s="4" t="s">
        <v>98</v>
      </c>
      <c r="BM190" s="4" t="s">
        <v>98</v>
      </c>
      <c r="BN190" s="4" t="s">
        <v>98</v>
      </c>
      <c r="BO190" s="4" t="s">
        <v>98</v>
      </c>
      <c r="BP190" s="4" t="s">
        <v>98</v>
      </c>
      <c r="BQ190" s="4" t="s">
        <v>98</v>
      </c>
      <c r="BR190" s="4" t="s">
        <v>98</v>
      </c>
      <c r="BS190" s="4" t="s">
        <v>98</v>
      </c>
      <c r="BT190" s="4" t="s">
        <v>98</v>
      </c>
      <c r="BU190" s="4" t="s">
        <v>98</v>
      </c>
      <c r="BV190" s="4" t="s">
        <v>98</v>
      </c>
      <c r="BW190" s="35" t="s">
        <v>98</v>
      </c>
      <c r="BX190" s="35" t="s">
        <v>98</v>
      </c>
      <c r="BY190" s="1" t="s">
        <v>98</v>
      </c>
      <c r="BZ190" s="1" t="s">
        <v>98</v>
      </c>
      <c r="CA190" s="1" t="s">
        <v>98</v>
      </c>
      <c r="CB190" s="1" t="s">
        <v>98</v>
      </c>
      <c r="CC190" s="1" t="s">
        <v>98</v>
      </c>
      <c r="CD190" s="1" t="s">
        <v>98</v>
      </c>
      <c r="CE190" s="1" t="s">
        <v>98</v>
      </c>
      <c r="CF190" s="1" t="s">
        <v>98</v>
      </c>
      <c r="CG190" s="4">
        <f>Beams!$B$11/F190</f>
        <v>323.91930835734865</v>
      </c>
      <c r="CH190" s="4">
        <f>Beams!$B$9/AO190</f>
        <v>88.503937007874015</v>
      </c>
      <c r="CI190" s="4">
        <f>Beams!$C$9/AS190</f>
        <v>108.07692307692308</v>
      </c>
      <c r="CJ190" s="4">
        <f>Beams!$B$8/((N190-2*X190)*X190*2)</f>
        <v>824.67473771821608</v>
      </c>
      <c r="CK190" s="4">
        <f>Beams!$C$8/((J190-2*X190)*X190*2)</f>
        <v>692.35628802415806</v>
      </c>
      <c r="CM190" s="4">
        <f xml:space="preserve"> Beams!$B$12 / ( 2 * X190 * (N190 - X190) * (J190 - X190) )</f>
        <v>69.682713427180801</v>
      </c>
      <c r="CO190" s="4">
        <f t="shared" si="4"/>
        <v>1525.0418801107894</v>
      </c>
      <c r="CP190" s="4">
        <f t="shared" si="5"/>
        <v>1312.8439190169556</v>
      </c>
      <c r="CQ190" s="3">
        <f>MIN(Beams!$B$21:$B$22)/MAX(CM190:CP190)-1</f>
        <v>12.114393946051543</v>
      </c>
    </row>
    <row r="191" spans="1:95" x14ac:dyDescent="0.55000000000000004">
      <c r="A191" s="1" t="s">
        <v>1014</v>
      </c>
      <c r="B191" s="1" t="s">
        <v>1438</v>
      </c>
      <c r="C191" s="1" t="s">
        <v>1439</v>
      </c>
      <c r="D191" s="1" t="s">
        <v>98</v>
      </c>
      <c r="E191" s="1">
        <v>109.91</v>
      </c>
      <c r="F191" s="2">
        <v>30.3</v>
      </c>
      <c r="G191" s="1" t="s">
        <v>98</v>
      </c>
      <c r="H191" s="11" t="s">
        <v>98</v>
      </c>
      <c r="I191" s="2">
        <v>14</v>
      </c>
      <c r="J191" s="2">
        <v>11.9</v>
      </c>
      <c r="K191" s="1" t="s">
        <v>98</v>
      </c>
      <c r="L191" s="1" t="s">
        <v>98</v>
      </c>
      <c r="M191" s="11" t="s">
        <v>98</v>
      </c>
      <c r="N191" s="2">
        <v>10</v>
      </c>
      <c r="O191" s="2" t="s">
        <v>1022</v>
      </c>
      <c r="P191" s="1" t="s">
        <v>98</v>
      </c>
      <c r="Q191" s="1" t="s">
        <v>98</v>
      </c>
      <c r="R191" s="11" t="s">
        <v>98</v>
      </c>
      <c r="S191" s="13" t="s">
        <v>98</v>
      </c>
      <c r="T191" s="1" t="s">
        <v>98</v>
      </c>
      <c r="U191" s="13" t="s">
        <v>98</v>
      </c>
      <c r="V191" s="1" t="s">
        <v>98</v>
      </c>
      <c r="W191" s="14">
        <v>0.75</v>
      </c>
      <c r="X191" s="14">
        <v>0.69799999999999995</v>
      </c>
      <c r="Y191" s="1" t="s">
        <v>98</v>
      </c>
      <c r="Z191" s="13" t="s">
        <v>98</v>
      </c>
      <c r="AA191" s="13" t="s">
        <v>98</v>
      </c>
      <c r="AB191" s="1" t="s">
        <v>98</v>
      </c>
      <c r="AC191" s="1" t="s">
        <v>98</v>
      </c>
      <c r="AD191" s="1" t="s">
        <v>98</v>
      </c>
      <c r="AE191" s="1" t="s">
        <v>98</v>
      </c>
      <c r="AF191" s="1" t="s">
        <v>98</v>
      </c>
      <c r="AG191" s="1" t="s">
        <v>98</v>
      </c>
      <c r="AH191" s="1" t="s">
        <v>98</v>
      </c>
      <c r="AI191" s="2">
        <v>11.3</v>
      </c>
      <c r="AJ191" s="1" t="s">
        <v>98</v>
      </c>
      <c r="AK191" s="2">
        <v>17.100000000000001</v>
      </c>
      <c r="AL191" s="1" t="s">
        <v>98</v>
      </c>
      <c r="AM191" s="1">
        <v>792</v>
      </c>
      <c r="AN191" s="4">
        <v>140</v>
      </c>
      <c r="AO191" s="4">
        <v>113</v>
      </c>
      <c r="AP191" s="3">
        <v>5.1100000000000003</v>
      </c>
      <c r="AQ191" s="1">
        <v>468</v>
      </c>
      <c r="AR191" s="4">
        <v>111</v>
      </c>
      <c r="AS191" s="2">
        <v>93.6</v>
      </c>
      <c r="AT191" s="3">
        <v>3.93</v>
      </c>
      <c r="AU191" s="1" t="s">
        <v>98</v>
      </c>
      <c r="AV191" s="1" t="s">
        <v>98</v>
      </c>
      <c r="AW191" s="1" t="s">
        <v>98</v>
      </c>
      <c r="AX191" s="1">
        <v>970</v>
      </c>
      <c r="AY191" s="1" t="s">
        <v>98</v>
      </c>
      <c r="AZ191" s="1">
        <v>171</v>
      </c>
      <c r="BA191" s="1" t="s">
        <v>98</v>
      </c>
      <c r="BB191" s="1" t="s">
        <v>98</v>
      </c>
      <c r="BC191" s="1" t="s">
        <v>98</v>
      </c>
      <c r="BD191" s="1" t="s">
        <v>98</v>
      </c>
      <c r="BE191" s="1" t="s">
        <v>98</v>
      </c>
      <c r="BF191" s="1" t="s">
        <v>98</v>
      </c>
      <c r="BG191" s="1" t="s">
        <v>98</v>
      </c>
      <c r="BH191" s="1" t="s">
        <v>98</v>
      </c>
      <c r="BI191" s="1" t="s">
        <v>98</v>
      </c>
      <c r="BJ191" s="4" t="s">
        <v>98</v>
      </c>
      <c r="BK191" s="4" t="s">
        <v>98</v>
      </c>
      <c r="BL191" s="4" t="s">
        <v>98</v>
      </c>
      <c r="BM191" s="4" t="s">
        <v>98</v>
      </c>
      <c r="BN191" s="4" t="s">
        <v>98</v>
      </c>
      <c r="BO191" s="4" t="s">
        <v>98</v>
      </c>
      <c r="BP191" s="4" t="s">
        <v>98</v>
      </c>
      <c r="BQ191" s="4" t="s">
        <v>98</v>
      </c>
      <c r="BR191" s="4" t="s">
        <v>98</v>
      </c>
      <c r="BS191" s="4" t="s">
        <v>98</v>
      </c>
      <c r="BT191" s="4" t="s">
        <v>98</v>
      </c>
      <c r="BU191" s="4" t="s">
        <v>98</v>
      </c>
      <c r="BV191" s="4" t="s">
        <v>98</v>
      </c>
      <c r="BW191" s="35" t="s">
        <v>98</v>
      </c>
      <c r="BX191" s="35" t="s">
        <v>98</v>
      </c>
      <c r="BY191" s="1" t="s">
        <v>98</v>
      </c>
      <c r="BZ191" s="1" t="s">
        <v>98</v>
      </c>
      <c r="CA191" s="1" t="s">
        <v>98</v>
      </c>
      <c r="CB191" s="1" t="s">
        <v>98</v>
      </c>
      <c r="CC191" s="1" t="s">
        <v>98</v>
      </c>
      <c r="CD191" s="1" t="s">
        <v>98</v>
      </c>
      <c r="CE191" s="1" t="s">
        <v>98</v>
      </c>
      <c r="CF191" s="1" t="s">
        <v>98</v>
      </c>
      <c r="CG191" s="4">
        <f>Beams!$B$11/F191</f>
        <v>370.95709570957092</v>
      </c>
      <c r="CH191" s="4">
        <f>Beams!$B$9/AO191</f>
        <v>99.469026548672559</v>
      </c>
      <c r="CI191" s="4">
        <f>Beams!$C$9/AS191</f>
        <v>120.08547008547009</v>
      </c>
      <c r="CJ191" s="4">
        <f>Beams!$B$8/((N191-2*X191)*X191*2)</f>
        <v>935.79450618690066</v>
      </c>
      <c r="CK191" s="4">
        <f>Beams!$C$8/((J191-2*X191)*X191*2)</f>
        <v>766.52474592841691</v>
      </c>
      <c r="CM191" s="4">
        <f xml:space="preserve"> Beams!$B$12 / ( 2 * X191 * (N191 - X191) * (J191 - X191) )</f>
        <v>77.269657893431557</v>
      </c>
      <c r="CO191" s="4">
        <f t="shared" si="4"/>
        <v>1730.2455936120652</v>
      </c>
      <c r="CP191" s="4">
        <f t="shared" si="5"/>
        <v>1459.2108480775094</v>
      </c>
      <c r="CQ191" s="3">
        <f>MIN(Beams!$B$21:$B$22)/MAX(CM191:CP191)-1</f>
        <v>10.559052699708339</v>
      </c>
    </row>
    <row r="192" spans="1:95" x14ac:dyDescent="0.55000000000000004">
      <c r="A192" s="1" t="s">
        <v>1014</v>
      </c>
      <c r="B192" s="1" t="s">
        <v>1440</v>
      </c>
      <c r="C192" s="1" t="s">
        <v>1441</v>
      </c>
      <c r="D192" s="1" t="s">
        <v>98</v>
      </c>
      <c r="E192" s="1">
        <v>93.34</v>
      </c>
      <c r="F192" s="2">
        <v>25.7</v>
      </c>
      <c r="G192" s="1" t="s">
        <v>98</v>
      </c>
      <c r="H192" s="11" t="s">
        <v>98</v>
      </c>
      <c r="I192" s="2">
        <v>14</v>
      </c>
      <c r="J192" s="2">
        <v>12.3</v>
      </c>
      <c r="K192" s="1" t="s">
        <v>98</v>
      </c>
      <c r="L192" s="1" t="s">
        <v>98</v>
      </c>
      <c r="M192" s="11" t="s">
        <v>98</v>
      </c>
      <c r="N192" s="2">
        <v>10</v>
      </c>
      <c r="O192" s="3">
        <v>8.26</v>
      </c>
      <c r="P192" s="1" t="s">
        <v>98</v>
      </c>
      <c r="Q192" s="1" t="s">
        <v>98</v>
      </c>
      <c r="R192" s="11" t="s">
        <v>98</v>
      </c>
      <c r="S192" s="13" t="s">
        <v>98</v>
      </c>
      <c r="T192" s="1" t="s">
        <v>98</v>
      </c>
      <c r="U192" s="13" t="s">
        <v>98</v>
      </c>
      <c r="V192" s="1" t="s">
        <v>98</v>
      </c>
      <c r="W192" s="14">
        <v>0.625</v>
      </c>
      <c r="X192" s="14">
        <v>0.58099999999999996</v>
      </c>
      <c r="Y192" s="1" t="s">
        <v>98</v>
      </c>
      <c r="Z192" s="13" t="s">
        <v>98</v>
      </c>
      <c r="AA192" s="13" t="s">
        <v>98</v>
      </c>
      <c r="AB192" s="1" t="s">
        <v>98</v>
      </c>
      <c r="AC192" s="1" t="s">
        <v>98</v>
      </c>
      <c r="AD192" s="1" t="s">
        <v>98</v>
      </c>
      <c r="AE192" s="1" t="s">
        <v>98</v>
      </c>
      <c r="AF192" s="1" t="s">
        <v>98</v>
      </c>
      <c r="AG192" s="1" t="s">
        <v>98</v>
      </c>
      <c r="AH192" s="1" t="s">
        <v>98</v>
      </c>
      <c r="AI192" s="2">
        <v>14.2</v>
      </c>
      <c r="AJ192" s="1" t="s">
        <v>98</v>
      </c>
      <c r="AK192" s="2">
        <v>21.1</v>
      </c>
      <c r="AL192" s="1" t="s">
        <v>98</v>
      </c>
      <c r="AM192" s="1">
        <v>687</v>
      </c>
      <c r="AN192" s="1">
        <v>120</v>
      </c>
      <c r="AO192" s="2">
        <v>98.2</v>
      </c>
      <c r="AP192" s="3">
        <v>5.17</v>
      </c>
      <c r="AQ192" s="1">
        <v>407</v>
      </c>
      <c r="AR192" s="2">
        <v>95.1</v>
      </c>
      <c r="AS192" s="2">
        <v>81.5</v>
      </c>
      <c r="AT192" s="3">
        <v>3.98</v>
      </c>
      <c r="AU192" s="1" t="s">
        <v>98</v>
      </c>
      <c r="AV192" s="1" t="s">
        <v>98</v>
      </c>
      <c r="AW192" s="1" t="s">
        <v>98</v>
      </c>
      <c r="AX192" s="1">
        <v>832</v>
      </c>
      <c r="AY192" s="1" t="s">
        <v>98</v>
      </c>
      <c r="AZ192" s="1">
        <v>146</v>
      </c>
      <c r="BA192" s="1" t="s">
        <v>98</v>
      </c>
      <c r="BB192" s="1" t="s">
        <v>98</v>
      </c>
      <c r="BC192" s="1" t="s">
        <v>98</v>
      </c>
      <c r="BD192" s="1" t="s">
        <v>98</v>
      </c>
      <c r="BE192" s="1" t="s">
        <v>98</v>
      </c>
      <c r="BF192" s="1" t="s">
        <v>98</v>
      </c>
      <c r="BG192" s="1" t="s">
        <v>98</v>
      </c>
      <c r="BH192" s="1" t="s">
        <v>98</v>
      </c>
      <c r="BI192" s="1" t="s">
        <v>98</v>
      </c>
      <c r="BJ192" s="4" t="s">
        <v>98</v>
      </c>
      <c r="BK192" s="4" t="s">
        <v>98</v>
      </c>
      <c r="BL192" s="4" t="s">
        <v>98</v>
      </c>
      <c r="BM192" s="4" t="s">
        <v>98</v>
      </c>
      <c r="BN192" s="4" t="s">
        <v>98</v>
      </c>
      <c r="BO192" s="4" t="s">
        <v>98</v>
      </c>
      <c r="BP192" s="4" t="s">
        <v>98</v>
      </c>
      <c r="BQ192" s="4" t="s">
        <v>98</v>
      </c>
      <c r="BR192" s="4" t="s">
        <v>98</v>
      </c>
      <c r="BS192" s="4" t="s">
        <v>98</v>
      </c>
      <c r="BT192" s="4" t="s">
        <v>98</v>
      </c>
      <c r="BU192" s="4" t="s">
        <v>98</v>
      </c>
      <c r="BV192" s="4" t="s">
        <v>98</v>
      </c>
      <c r="BW192" s="35" t="s">
        <v>98</v>
      </c>
      <c r="BX192" s="35" t="s">
        <v>98</v>
      </c>
      <c r="BY192" s="1" t="s">
        <v>98</v>
      </c>
      <c r="BZ192" s="1" t="s">
        <v>98</v>
      </c>
      <c r="CA192" s="1" t="s">
        <v>98</v>
      </c>
      <c r="CB192" s="1" t="s">
        <v>98</v>
      </c>
      <c r="CC192" s="1" t="s">
        <v>98</v>
      </c>
      <c r="CD192" s="1" t="s">
        <v>98</v>
      </c>
      <c r="CE192" s="1" t="s">
        <v>98</v>
      </c>
      <c r="CF192" s="1" t="s">
        <v>98</v>
      </c>
      <c r="CG192" s="4">
        <f>Beams!$B$11/F192</f>
        <v>437.35408560311288</v>
      </c>
      <c r="CH192" s="4">
        <f>Beams!$B$9/AO192</f>
        <v>114.46028513238289</v>
      </c>
      <c r="CI192" s="4">
        <f>Beams!$C$9/AS192</f>
        <v>137.91411042944785</v>
      </c>
      <c r="CJ192" s="4">
        <f>Beams!$B$8/((N192-2*X192)*X192*2)</f>
        <v>1094.4758570700219</v>
      </c>
      <c r="CK192" s="4">
        <f>Beams!$C$8/((J192-2*X192)*X192*2)</f>
        <v>868.46629778998511</v>
      </c>
      <c r="CM192" s="4">
        <f xml:space="preserve"> Beams!$B$12 / ( 2 * X192 * (N192 - X192) * (J192 - X192) )</f>
        <v>87.632425442076197</v>
      </c>
      <c r="CO192" s="4">
        <f t="shared" si="4"/>
        <v>2022.9671052254307</v>
      </c>
      <c r="CP192" s="4">
        <f t="shared" si="5"/>
        <v>1661.7655775974576</v>
      </c>
      <c r="CQ192" s="3">
        <f>MIN(Beams!$B$21:$B$22)/MAX(CM192:CP192)-1</f>
        <v>8.8864682220185127</v>
      </c>
    </row>
    <row r="193" spans="1:95" x14ac:dyDescent="0.55000000000000004">
      <c r="A193" s="1" t="s">
        <v>1014</v>
      </c>
      <c r="B193" s="1" t="s">
        <v>1442</v>
      </c>
      <c r="C193" s="1" t="s">
        <v>1443</v>
      </c>
      <c r="D193" s="1" t="s">
        <v>98</v>
      </c>
      <c r="E193" s="1">
        <v>76.069999999999993</v>
      </c>
      <c r="F193" s="2">
        <v>20.9</v>
      </c>
      <c r="G193" s="1" t="s">
        <v>98</v>
      </c>
      <c r="H193" s="11" t="s">
        <v>98</v>
      </c>
      <c r="I193" s="2">
        <v>14</v>
      </c>
      <c r="J193" s="2">
        <v>12.6</v>
      </c>
      <c r="K193" s="1" t="s">
        <v>98</v>
      </c>
      <c r="L193" s="1" t="s">
        <v>98</v>
      </c>
      <c r="M193" s="11" t="s">
        <v>98</v>
      </c>
      <c r="N193" s="2">
        <v>10</v>
      </c>
      <c r="O193" s="3">
        <v>8.6</v>
      </c>
      <c r="P193" s="1" t="s">
        <v>98</v>
      </c>
      <c r="Q193" s="1" t="s">
        <v>98</v>
      </c>
      <c r="R193" s="11" t="s">
        <v>98</v>
      </c>
      <c r="S193" s="13" t="s">
        <v>98</v>
      </c>
      <c r="T193" s="1" t="s">
        <v>98</v>
      </c>
      <c r="U193" s="13" t="s">
        <v>98</v>
      </c>
      <c r="V193" s="1" t="s">
        <v>98</v>
      </c>
      <c r="W193" s="14">
        <v>0.5</v>
      </c>
      <c r="X193" s="14">
        <v>0.46500000000000002</v>
      </c>
      <c r="Y193" s="1" t="s">
        <v>98</v>
      </c>
      <c r="Z193" s="13" t="s">
        <v>98</v>
      </c>
      <c r="AA193" s="13" t="s">
        <v>98</v>
      </c>
      <c r="AB193" s="1" t="s">
        <v>98</v>
      </c>
      <c r="AC193" s="1" t="s">
        <v>98</v>
      </c>
      <c r="AD193" s="1" t="s">
        <v>98</v>
      </c>
      <c r="AE193" s="1" t="s">
        <v>98</v>
      </c>
      <c r="AF193" s="1" t="s">
        <v>98</v>
      </c>
      <c r="AG193" s="1" t="s">
        <v>98</v>
      </c>
      <c r="AH193" s="1" t="s">
        <v>98</v>
      </c>
      <c r="AI193" s="2">
        <v>18.5</v>
      </c>
      <c r="AJ193" s="1" t="s">
        <v>98</v>
      </c>
      <c r="AK193" s="2">
        <v>27.1</v>
      </c>
      <c r="AL193" s="1" t="s">
        <v>98</v>
      </c>
      <c r="AM193" s="1">
        <v>573</v>
      </c>
      <c r="AN193" s="2">
        <v>98.8</v>
      </c>
      <c r="AO193" s="2">
        <v>81.8</v>
      </c>
      <c r="AP193" s="3">
        <v>5.23</v>
      </c>
      <c r="AQ193" s="1">
        <v>341</v>
      </c>
      <c r="AR193" s="2">
        <v>78.5</v>
      </c>
      <c r="AS193" s="2">
        <v>68.099999999999994</v>
      </c>
      <c r="AT193" s="3">
        <v>4.04</v>
      </c>
      <c r="AU193" s="1" t="s">
        <v>98</v>
      </c>
      <c r="AV193" s="1" t="s">
        <v>98</v>
      </c>
      <c r="AW193" s="1" t="s">
        <v>98</v>
      </c>
      <c r="AX193" s="1">
        <v>685</v>
      </c>
      <c r="AY193" s="1" t="s">
        <v>98</v>
      </c>
      <c r="AZ193" s="1">
        <v>120</v>
      </c>
      <c r="BA193" s="1" t="s">
        <v>98</v>
      </c>
      <c r="BB193" s="1" t="s">
        <v>98</v>
      </c>
      <c r="BC193" s="1" t="s">
        <v>98</v>
      </c>
      <c r="BD193" s="1" t="s">
        <v>98</v>
      </c>
      <c r="BE193" s="1" t="s">
        <v>98</v>
      </c>
      <c r="BF193" s="1" t="s">
        <v>98</v>
      </c>
      <c r="BG193" s="1" t="s">
        <v>98</v>
      </c>
      <c r="BH193" s="1" t="s">
        <v>98</v>
      </c>
      <c r="BI193" s="1" t="s">
        <v>98</v>
      </c>
      <c r="BJ193" s="4" t="s">
        <v>98</v>
      </c>
      <c r="BK193" s="4" t="s">
        <v>98</v>
      </c>
      <c r="BL193" s="4" t="s">
        <v>98</v>
      </c>
      <c r="BM193" s="4" t="s">
        <v>98</v>
      </c>
      <c r="BN193" s="4" t="s">
        <v>98</v>
      </c>
      <c r="BO193" s="4" t="s">
        <v>98</v>
      </c>
      <c r="BP193" s="4" t="s">
        <v>98</v>
      </c>
      <c r="BQ193" s="4" t="s">
        <v>98</v>
      </c>
      <c r="BR193" s="4" t="s">
        <v>98</v>
      </c>
      <c r="BS193" s="4" t="s">
        <v>98</v>
      </c>
      <c r="BT193" s="4" t="s">
        <v>98</v>
      </c>
      <c r="BU193" s="4" t="s">
        <v>98</v>
      </c>
      <c r="BV193" s="4" t="s">
        <v>98</v>
      </c>
      <c r="BW193" s="35" t="s">
        <v>98</v>
      </c>
      <c r="BX193" s="35" t="s">
        <v>98</v>
      </c>
      <c r="BY193" s="1" t="s">
        <v>98</v>
      </c>
      <c r="BZ193" s="1" t="s">
        <v>98</v>
      </c>
      <c r="CA193" s="1" t="s">
        <v>98</v>
      </c>
      <c r="CB193" s="1" t="s">
        <v>98</v>
      </c>
      <c r="CC193" s="1" t="s">
        <v>98</v>
      </c>
      <c r="CD193" s="1" t="s">
        <v>98</v>
      </c>
      <c r="CE193" s="1" t="s">
        <v>98</v>
      </c>
      <c r="CF193" s="1" t="s">
        <v>98</v>
      </c>
      <c r="CG193" s="4">
        <f>Beams!$B$11/F193</f>
        <v>537.79904306220101</v>
      </c>
      <c r="CH193" s="4">
        <f>Beams!$B$9/AO193</f>
        <v>137.4083129584352</v>
      </c>
      <c r="CI193" s="4">
        <f>Beams!$C$9/AS193</f>
        <v>165.05139500734217</v>
      </c>
      <c r="CJ193" s="4">
        <f>Beams!$B$8/((N193-2*X193)*X193*2)</f>
        <v>1332.5271781010301</v>
      </c>
      <c r="CK193" s="4">
        <f>Beams!$C$8/((J193-2*X193)*X193*2)</f>
        <v>1035.6488008034569</v>
      </c>
      <c r="CM193" s="4">
        <f xml:space="preserve"> Beams!$B$12 / ( 2 * X193 * (N193 - X193) * (J193 - X193) )</f>
        <v>104.45347302535639</v>
      </c>
      <c r="CO193" s="4">
        <f t="shared" si="4"/>
        <v>2462.8545214636529</v>
      </c>
      <c r="CP193" s="4">
        <f t="shared" si="5"/>
        <v>1989.0881500268381</v>
      </c>
      <c r="CQ193" s="3">
        <f>MIN(Beams!$B$21:$B$22)/MAX(CM193:CP193)-1</f>
        <v>7.1206582953645903</v>
      </c>
    </row>
    <row r="194" spans="1:95" x14ac:dyDescent="0.55000000000000004">
      <c r="A194" s="1" t="s">
        <v>1014</v>
      </c>
      <c r="B194" s="1" t="s">
        <v>1444</v>
      </c>
      <c r="C194" s="1" t="s">
        <v>1445</v>
      </c>
      <c r="D194" s="1" t="s">
        <v>98</v>
      </c>
      <c r="E194" s="3">
        <v>58.1</v>
      </c>
      <c r="F194" s="2">
        <v>16</v>
      </c>
      <c r="G194" s="1" t="s">
        <v>98</v>
      </c>
      <c r="H194" s="11" t="s">
        <v>98</v>
      </c>
      <c r="I194" s="2">
        <v>14</v>
      </c>
      <c r="J194" s="2">
        <v>13</v>
      </c>
      <c r="K194" s="1" t="s">
        <v>98</v>
      </c>
      <c r="L194" s="1" t="s">
        <v>98</v>
      </c>
      <c r="M194" s="11" t="s">
        <v>98</v>
      </c>
      <c r="N194" s="2">
        <v>10</v>
      </c>
      <c r="O194" s="3">
        <v>8.9499999999999993</v>
      </c>
      <c r="P194" s="1" t="s">
        <v>98</v>
      </c>
      <c r="Q194" s="1" t="s">
        <v>98</v>
      </c>
      <c r="R194" s="11" t="s">
        <v>98</v>
      </c>
      <c r="S194" s="13" t="s">
        <v>98</v>
      </c>
      <c r="T194" s="1" t="s">
        <v>98</v>
      </c>
      <c r="U194" s="13" t="s">
        <v>98</v>
      </c>
      <c r="V194" s="1" t="s">
        <v>98</v>
      </c>
      <c r="W194" s="14">
        <v>0.375</v>
      </c>
      <c r="X194" s="14">
        <v>0.34899999999999998</v>
      </c>
      <c r="Y194" s="1" t="s">
        <v>98</v>
      </c>
      <c r="Z194" s="13" t="s">
        <v>98</v>
      </c>
      <c r="AA194" s="13" t="s">
        <v>98</v>
      </c>
      <c r="AB194" s="1" t="s">
        <v>98</v>
      </c>
      <c r="AC194" s="1" t="s">
        <v>98</v>
      </c>
      <c r="AD194" s="1" t="s">
        <v>98</v>
      </c>
      <c r="AE194" s="1" t="s">
        <v>98</v>
      </c>
      <c r="AF194" s="1" t="s">
        <v>98</v>
      </c>
      <c r="AG194" s="1" t="s">
        <v>98</v>
      </c>
      <c r="AH194" s="1" t="s">
        <v>98</v>
      </c>
      <c r="AI194" s="2">
        <v>25.7</v>
      </c>
      <c r="AJ194" s="1" t="s">
        <v>98</v>
      </c>
      <c r="AK194" s="2">
        <v>37.1</v>
      </c>
      <c r="AL194" s="1" t="s">
        <v>98</v>
      </c>
      <c r="AM194" s="1">
        <v>447</v>
      </c>
      <c r="AN194" s="2">
        <v>76.3</v>
      </c>
      <c r="AO194" s="2">
        <v>63.9</v>
      </c>
      <c r="AP194" s="3">
        <v>5.29</v>
      </c>
      <c r="AQ194" s="1">
        <v>267</v>
      </c>
      <c r="AR194" s="2">
        <v>60.7</v>
      </c>
      <c r="AS194" s="2">
        <v>53.4</v>
      </c>
      <c r="AT194" s="3">
        <v>4.09</v>
      </c>
      <c r="AU194" s="1" t="s">
        <v>98</v>
      </c>
      <c r="AV194" s="1" t="s">
        <v>98</v>
      </c>
      <c r="AW194" s="1" t="s">
        <v>98</v>
      </c>
      <c r="AX194" s="1">
        <v>528</v>
      </c>
      <c r="AY194" s="1" t="s">
        <v>98</v>
      </c>
      <c r="AZ194" s="2">
        <v>91.8</v>
      </c>
      <c r="BA194" s="1" t="s">
        <v>98</v>
      </c>
      <c r="BB194" s="1" t="s">
        <v>98</v>
      </c>
      <c r="BC194" s="1" t="s">
        <v>98</v>
      </c>
      <c r="BD194" s="1" t="s">
        <v>98</v>
      </c>
      <c r="BE194" s="1" t="s">
        <v>98</v>
      </c>
      <c r="BF194" s="1" t="s">
        <v>98</v>
      </c>
      <c r="BG194" s="1" t="s">
        <v>98</v>
      </c>
      <c r="BH194" s="1" t="s">
        <v>98</v>
      </c>
      <c r="BI194" s="1" t="s">
        <v>98</v>
      </c>
      <c r="BJ194" s="4" t="s">
        <v>98</v>
      </c>
      <c r="BK194" s="4" t="s">
        <v>98</v>
      </c>
      <c r="BL194" s="4" t="s">
        <v>98</v>
      </c>
      <c r="BM194" s="4" t="s">
        <v>98</v>
      </c>
      <c r="BN194" s="4" t="s">
        <v>98</v>
      </c>
      <c r="BO194" s="4" t="s">
        <v>98</v>
      </c>
      <c r="BP194" s="4" t="s">
        <v>98</v>
      </c>
      <c r="BQ194" s="4" t="s">
        <v>98</v>
      </c>
      <c r="BR194" s="4" t="s">
        <v>98</v>
      </c>
      <c r="BS194" s="4" t="s">
        <v>98</v>
      </c>
      <c r="BT194" s="4" t="s">
        <v>98</v>
      </c>
      <c r="BU194" s="4" t="s">
        <v>98</v>
      </c>
      <c r="BV194" s="4" t="s">
        <v>98</v>
      </c>
      <c r="BW194" s="35" t="s">
        <v>98</v>
      </c>
      <c r="BX194" s="35" t="s">
        <v>98</v>
      </c>
      <c r="BY194" s="1" t="s">
        <v>98</v>
      </c>
      <c r="BZ194" s="1" t="s">
        <v>98</v>
      </c>
      <c r="CA194" s="1" t="s">
        <v>98</v>
      </c>
      <c r="CB194" s="1" t="s">
        <v>98</v>
      </c>
      <c r="CC194" s="1" t="s">
        <v>98</v>
      </c>
      <c r="CD194" s="1" t="s">
        <v>98</v>
      </c>
      <c r="CE194" s="1" t="s">
        <v>98</v>
      </c>
      <c r="CF194" s="1" t="s">
        <v>98</v>
      </c>
      <c r="CG194" s="4">
        <f>Beams!$B$11/F194</f>
        <v>702.5</v>
      </c>
      <c r="CH194" s="4">
        <f>Beams!$B$9/AO194</f>
        <v>175.89984350547732</v>
      </c>
      <c r="CI194" s="4">
        <f>Beams!$C$9/AS194</f>
        <v>210.48689138576779</v>
      </c>
      <c r="CJ194" s="4">
        <f>Beams!$B$8/((N194-2*X194)*X194*2)</f>
        <v>1731.1494154444404</v>
      </c>
      <c r="CK194" s="4">
        <f>Beams!$C$8/((J194-2*X194)*X194*2)</f>
        <v>1308.9864950791891</v>
      </c>
      <c r="CM194" s="4">
        <f xml:space="preserve"> Beams!$B$12 / ( 2 * X194 * (N194 - X194) * (J194 - X194) )</f>
        <v>131.89056151919348</v>
      </c>
      <c r="CO194" s="4">
        <f t="shared" si="4"/>
        <v>3198.2017725366459</v>
      </c>
      <c r="CP194" s="4">
        <f t="shared" si="5"/>
        <v>2525.5091793487431</v>
      </c>
      <c r="CQ194" s="3">
        <f>MIN(Beams!$B$21:$B$22)/MAX(CM194:CP194)-1</f>
        <v>5.2535141377703161</v>
      </c>
    </row>
    <row r="195" spans="1:95" x14ac:dyDescent="0.55000000000000004">
      <c r="A195" s="1" t="s">
        <v>1014</v>
      </c>
      <c r="B195" s="1" t="s">
        <v>1446</v>
      </c>
      <c r="C195" s="1" t="s">
        <v>1447</v>
      </c>
      <c r="D195" s="1" t="s">
        <v>98</v>
      </c>
      <c r="E195" s="1">
        <v>48.86</v>
      </c>
      <c r="F195" s="2">
        <v>13.4</v>
      </c>
      <c r="G195" s="1" t="s">
        <v>98</v>
      </c>
      <c r="H195" s="11" t="s">
        <v>98</v>
      </c>
      <c r="I195" s="2">
        <v>14</v>
      </c>
      <c r="J195" s="2">
        <v>13.1</v>
      </c>
      <c r="K195" s="1" t="s">
        <v>98</v>
      </c>
      <c r="L195" s="1" t="s">
        <v>98</v>
      </c>
      <c r="M195" s="11" t="s">
        <v>98</v>
      </c>
      <c r="N195" s="2">
        <v>10</v>
      </c>
      <c r="O195" s="3">
        <v>9.1300000000000008</v>
      </c>
      <c r="P195" s="1" t="s">
        <v>98</v>
      </c>
      <c r="Q195" s="1" t="s">
        <v>98</v>
      </c>
      <c r="R195" s="11" t="s">
        <v>98</v>
      </c>
      <c r="S195" s="13" t="s">
        <v>98</v>
      </c>
      <c r="T195" s="1" t="s">
        <v>98</v>
      </c>
      <c r="U195" s="13" t="s">
        <v>98</v>
      </c>
      <c r="V195" s="1" t="s">
        <v>98</v>
      </c>
      <c r="W195" s="15">
        <v>0.3125</v>
      </c>
      <c r="X195" s="14">
        <v>0.29099999999999998</v>
      </c>
      <c r="Y195" s="1" t="s">
        <v>98</v>
      </c>
      <c r="Z195" s="13" t="s">
        <v>98</v>
      </c>
      <c r="AA195" s="13" t="s">
        <v>98</v>
      </c>
      <c r="AB195" s="1" t="s">
        <v>98</v>
      </c>
      <c r="AC195" s="1" t="s">
        <v>98</v>
      </c>
      <c r="AD195" s="1" t="s">
        <v>98</v>
      </c>
      <c r="AE195" s="1" t="s">
        <v>98</v>
      </c>
      <c r="AF195" s="1" t="s">
        <v>98</v>
      </c>
      <c r="AG195" s="1" t="s">
        <v>98</v>
      </c>
      <c r="AH195" s="1" t="s">
        <v>98</v>
      </c>
      <c r="AI195" s="2">
        <v>31.4</v>
      </c>
      <c r="AJ195" s="1" t="s">
        <v>98</v>
      </c>
      <c r="AK195" s="2">
        <v>45.1</v>
      </c>
      <c r="AL195" s="1" t="s">
        <v>98</v>
      </c>
      <c r="AM195" s="1">
        <v>380</v>
      </c>
      <c r="AN195" s="2">
        <v>64.599999999999994</v>
      </c>
      <c r="AO195" s="2">
        <v>54.3</v>
      </c>
      <c r="AP195" s="3">
        <v>5.32</v>
      </c>
      <c r="AQ195" s="1">
        <v>227</v>
      </c>
      <c r="AR195" s="2">
        <v>51.4</v>
      </c>
      <c r="AS195" s="2">
        <v>45.5</v>
      </c>
      <c r="AT195" s="3">
        <v>4.12</v>
      </c>
      <c r="AU195" s="1" t="s">
        <v>98</v>
      </c>
      <c r="AV195" s="1" t="s">
        <v>98</v>
      </c>
      <c r="AW195" s="1" t="s">
        <v>98</v>
      </c>
      <c r="AX195" s="1">
        <v>446</v>
      </c>
      <c r="AY195" s="1" t="s">
        <v>98</v>
      </c>
      <c r="AZ195" s="2">
        <v>77.400000000000006</v>
      </c>
      <c r="BA195" s="1" t="s">
        <v>98</v>
      </c>
      <c r="BB195" s="1" t="s">
        <v>98</v>
      </c>
      <c r="BC195" s="1" t="s">
        <v>98</v>
      </c>
      <c r="BD195" s="1" t="s">
        <v>98</v>
      </c>
      <c r="BE195" s="1" t="s">
        <v>98</v>
      </c>
      <c r="BF195" s="1" t="s">
        <v>98</v>
      </c>
      <c r="BG195" s="1" t="s">
        <v>98</v>
      </c>
      <c r="BH195" s="1" t="s">
        <v>98</v>
      </c>
      <c r="BI195" s="1" t="s">
        <v>98</v>
      </c>
      <c r="BJ195" s="4" t="s">
        <v>98</v>
      </c>
      <c r="BK195" s="4" t="s">
        <v>98</v>
      </c>
      <c r="BL195" s="4" t="s">
        <v>98</v>
      </c>
      <c r="BM195" s="4" t="s">
        <v>98</v>
      </c>
      <c r="BN195" s="4" t="s">
        <v>98</v>
      </c>
      <c r="BO195" s="4" t="s">
        <v>98</v>
      </c>
      <c r="BP195" s="4" t="s">
        <v>98</v>
      </c>
      <c r="BQ195" s="4" t="s">
        <v>98</v>
      </c>
      <c r="BR195" s="4" t="s">
        <v>98</v>
      </c>
      <c r="BS195" s="4" t="s">
        <v>98</v>
      </c>
      <c r="BT195" s="4" t="s">
        <v>98</v>
      </c>
      <c r="BU195" s="4" t="s">
        <v>98</v>
      </c>
      <c r="BV195" s="4" t="s">
        <v>98</v>
      </c>
      <c r="BW195" s="35" t="s">
        <v>98</v>
      </c>
      <c r="BX195" s="35" t="s">
        <v>98</v>
      </c>
      <c r="BY195" s="1" t="s">
        <v>98</v>
      </c>
      <c r="BZ195" s="1" t="s">
        <v>98</v>
      </c>
      <c r="CA195" s="1" t="s">
        <v>98</v>
      </c>
      <c r="CB195" s="1" t="s">
        <v>98</v>
      </c>
      <c r="CC195" s="1" t="s">
        <v>98</v>
      </c>
      <c r="CD195" s="1" t="s">
        <v>98</v>
      </c>
      <c r="CE195" s="1" t="s">
        <v>98</v>
      </c>
      <c r="CF195" s="1" t="s">
        <v>98</v>
      </c>
      <c r="CG195" s="4">
        <f>Beams!$B$11/F195</f>
        <v>838.80597014925365</v>
      </c>
      <c r="CH195" s="4">
        <f>Beams!$B$9/AO195</f>
        <v>206.99815837937385</v>
      </c>
      <c r="CI195" s="4">
        <f>Beams!$C$9/AS195</f>
        <v>247.03296703296704</v>
      </c>
      <c r="CJ195" s="4">
        <f>Beams!$B$8/((N195-2*X195)*X195*2)</f>
        <v>2050.6174109824065</v>
      </c>
      <c r="CK195" s="4">
        <f>Beams!$C$8/((J195-2*X195)*X195*2)</f>
        <v>1542.7955565291822</v>
      </c>
      <c r="CM195" s="4">
        <f xml:space="preserve"> Beams!$B$12 / ( 2 * X195 * (N195 - X195) * (J195 - X195) )</f>
        <v>155.29361501939482</v>
      </c>
      <c r="CO195" s="4">
        <f t="shared" si="4"/>
        <v>3789.310144990784</v>
      </c>
      <c r="CP195" s="4">
        <f t="shared" si="5"/>
        <v>2980.6761756346632</v>
      </c>
      <c r="CQ195" s="3">
        <f>MIN(Beams!$B$21:$B$22)/MAX(CM195:CP195)-1</f>
        <v>4.2780055563513768</v>
      </c>
    </row>
    <row r="196" spans="1:95" x14ac:dyDescent="0.55000000000000004">
      <c r="A196" s="1" t="s">
        <v>1014</v>
      </c>
      <c r="B196" s="1" t="s">
        <v>1448</v>
      </c>
      <c r="C196" s="1" t="s">
        <v>1449</v>
      </c>
      <c r="D196" s="1" t="s">
        <v>98</v>
      </c>
      <c r="E196" s="1">
        <v>39.43</v>
      </c>
      <c r="F196" s="2">
        <v>10.8</v>
      </c>
      <c r="G196" s="1" t="s">
        <v>98</v>
      </c>
      <c r="H196" s="11" t="s">
        <v>98</v>
      </c>
      <c r="I196" s="2">
        <v>14</v>
      </c>
      <c r="J196" s="2">
        <v>13.3</v>
      </c>
      <c r="K196" s="1" t="s">
        <v>98</v>
      </c>
      <c r="L196" s="1" t="s">
        <v>98</v>
      </c>
      <c r="M196" s="11" t="s">
        <v>98</v>
      </c>
      <c r="N196" s="2">
        <v>10</v>
      </c>
      <c r="O196" s="3">
        <v>9.3000000000000007</v>
      </c>
      <c r="P196" s="1" t="s">
        <v>98</v>
      </c>
      <c r="Q196" s="1" t="s">
        <v>98</v>
      </c>
      <c r="R196" s="11" t="s">
        <v>98</v>
      </c>
      <c r="S196" s="13" t="s">
        <v>98</v>
      </c>
      <c r="T196" s="1" t="s">
        <v>98</v>
      </c>
      <c r="U196" s="13" t="s">
        <v>98</v>
      </c>
      <c r="V196" s="1" t="s">
        <v>98</v>
      </c>
      <c r="W196" s="14">
        <v>0.25</v>
      </c>
      <c r="X196" s="14">
        <v>0.23300000000000001</v>
      </c>
      <c r="Y196" s="1" t="s">
        <v>98</v>
      </c>
      <c r="Z196" s="13" t="s">
        <v>98</v>
      </c>
      <c r="AA196" s="13" t="s">
        <v>98</v>
      </c>
      <c r="AB196" s="1" t="s">
        <v>98</v>
      </c>
      <c r="AC196" s="1" t="s">
        <v>98</v>
      </c>
      <c r="AD196" s="1" t="s">
        <v>98</v>
      </c>
      <c r="AE196" s="1" t="s">
        <v>98</v>
      </c>
      <c r="AF196" s="1" t="s">
        <v>98</v>
      </c>
      <c r="AG196" s="1" t="s">
        <v>98</v>
      </c>
      <c r="AH196" s="1" t="s">
        <v>98</v>
      </c>
      <c r="AI196" s="2">
        <v>39.9</v>
      </c>
      <c r="AJ196" s="1" t="s">
        <v>98</v>
      </c>
      <c r="AK196" s="2">
        <v>57.1</v>
      </c>
      <c r="AL196" s="1" t="s">
        <v>98</v>
      </c>
      <c r="AM196" s="1">
        <v>310</v>
      </c>
      <c r="AN196" s="2">
        <v>52.4</v>
      </c>
      <c r="AO196" s="2">
        <v>44.3</v>
      </c>
      <c r="AP196" s="3">
        <v>5.35</v>
      </c>
      <c r="AQ196" s="1">
        <v>186</v>
      </c>
      <c r="AR196" s="2">
        <v>41.8</v>
      </c>
      <c r="AS196" s="2">
        <v>37.200000000000003</v>
      </c>
      <c r="AT196" s="3">
        <v>4.1399999999999997</v>
      </c>
      <c r="AU196" s="1" t="s">
        <v>98</v>
      </c>
      <c r="AV196" s="1" t="s">
        <v>98</v>
      </c>
      <c r="AW196" s="1" t="s">
        <v>98</v>
      </c>
      <c r="AX196" s="1">
        <v>362</v>
      </c>
      <c r="AY196" s="1" t="s">
        <v>98</v>
      </c>
      <c r="AZ196" s="2">
        <v>62.6</v>
      </c>
      <c r="BA196" s="1" t="s">
        <v>98</v>
      </c>
      <c r="BB196" s="1" t="s">
        <v>98</v>
      </c>
      <c r="BC196" s="1" t="s">
        <v>98</v>
      </c>
      <c r="BD196" s="1" t="s">
        <v>98</v>
      </c>
      <c r="BE196" s="1" t="s">
        <v>98</v>
      </c>
      <c r="BF196" s="1" t="s">
        <v>98</v>
      </c>
      <c r="BG196" s="1" t="s">
        <v>98</v>
      </c>
      <c r="BH196" s="1" t="s">
        <v>98</v>
      </c>
      <c r="BI196" s="1" t="s">
        <v>98</v>
      </c>
      <c r="BJ196" s="4" t="s">
        <v>98</v>
      </c>
      <c r="BK196" s="4" t="s">
        <v>98</v>
      </c>
      <c r="BL196" s="4" t="s">
        <v>98</v>
      </c>
      <c r="BM196" s="4" t="s">
        <v>98</v>
      </c>
      <c r="BN196" s="4" t="s">
        <v>98</v>
      </c>
      <c r="BO196" s="4" t="s">
        <v>98</v>
      </c>
      <c r="BP196" s="4" t="s">
        <v>98</v>
      </c>
      <c r="BQ196" s="4" t="s">
        <v>98</v>
      </c>
      <c r="BR196" s="4" t="s">
        <v>98</v>
      </c>
      <c r="BS196" s="4" t="s">
        <v>98</v>
      </c>
      <c r="BT196" s="4" t="s">
        <v>98</v>
      </c>
      <c r="BU196" s="4" t="s">
        <v>98</v>
      </c>
      <c r="BV196" s="4" t="s">
        <v>98</v>
      </c>
      <c r="BW196" s="35" t="s">
        <v>98</v>
      </c>
      <c r="BX196" s="35" t="s">
        <v>98</v>
      </c>
      <c r="BY196" s="1" t="s">
        <v>98</v>
      </c>
      <c r="BZ196" s="1" t="s">
        <v>98</v>
      </c>
      <c r="CA196" s="1" t="s">
        <v>98</v>
      </c>
      <c r="CB196" s="1" t="s">
        <v>98</v>
      </c>
      <c r="CC196" s="1" t="s">
        <v>98</v>
      </c>
      <c r="CD196" s="1" t="s">
        <v>98</v>
      </c>
      <c r="CE196" s="1" t="s">
        <v>98</v>
      </c>
      <c r="CF196" s="1" t="s">
        <v>98</v>
      </c>
      <c r="CG196" s="4">
        <f>Beams!$B$11/F196</f>
        <v>1040.7407407407406</v>
      </c>
      <c r="CH196" s="4">
        <f>Beams!$B$9/AO196</f>
        <v>253.72460496613996</v>
      </c>
      <c r="CI196" s="4">
        <f>Beams!$C$9/AS196</f>
        <v>302.15053763440858</v>
      </c>
      <c r="CJ196" s="4">
        <f>Beams!$B$8/((N196-2*X196)*X196*2)</f>
        <v>2529.9110209586465</v>
      </c>
      <c r="CK196" s="4">
        <f>Beams!$C$8/((J196-2*X196)*X196*2)</f>
        <v>1879.3962656864376</v>
      </c>
      <c r="CM196" s="4">
        <f xml:space="preserve"> Beams!$B$12 / ( 2 * X196 * (N196 - X196) * (J196 - X196) )</f>
        <v>188.99195420920319</v>
      </c>
      <c r="CO196" s="4">
        <f t="shared" si="4"/>
        <v>4675.2203666895948</v>
      </c>
      <c r="CP196" s="4">
        <f t="shared" si="5"/>
        <v>3640.4295248821263</v>
      </c>
      <c r="CQ196" s="3">
        <f>MIN(Beams!$B$21:$B$22)/MAX(CM196:CP196)-1</f>
        <v>3.2778732190888134</v>
      </c>
    </row>
    <row r="197" spans="1:95" x14ac:dyDescent="0.55000000000000004">
      <c r="A197" s="1" t="s">
        <v>1014</v>
      </c>
      <c r="B197" s="1" t="s">
        <v>1450</v>
      </c>
      <c r="C197" s="1" t="s">
        <v>1451</v>
      </c>
      <c r="D197" s="1" t="s">
        <v>98</v>
      </c>
      <c r="E197" s="1">
        <v>84.84</v>
      </c>
      <c r="F197" s="2">
        <v>23.3</v>
      </c>
      <c r="G197" s="1" t="s">
        <v>98</v>
      </c>
      <c r="H197" s="11" t="s">
        <v>98</v>
      </c>
      <c r="I197" s="2">
        <v>14</v>
      </c>
      <c r="J197" s="2">
        <v>12.3</v>
      </c>
      <c r="K197" s="1" t="s">
        <v>98</v>
      </c>
      <c r="L197" s="1" t="s">
        <v>98</v>
      </c>
      <c r="M197" s="11" t="s">
        <v>98</v>
      </c>
      <c r="N197" s="3">
        <v>8</v>
      </c>
      <c r="O197" s="3" t="s">
        <v>1308</v>
      </c>
      <c r="P197" s="1" t="s">
        <v>98</v>
      </c>
      <c r="Q197" s="1" t="s">
        <v>98</v>
      </c>
      <c r="R197" s="11" t="s">
        <v>98</v>
      </c>
      <c r="S197" s="13" t="s">
        <v>98</v>
      </c>
      <c r="T197" s="1" t="s">
        <v>98</v>
      </c>
      <c r="U197" s="13" t="s">
        <v>98</v>
      </c>
      <c r="V197" s="1" t="s">
        <v>98</v>
      </c>
      <c r="W197" s="14">
        <v>0.625</v>
      </c>
      <c r="X197" s="14">
        <v>0.58099999999999996</v>
      </c>
      <c r="Y197" s="1" t="s">
        <v>98</v>
      </c>
      <c r="Z197" s="13" t="s">
        <v>98</v>
      </c>
      <c r="AA197" s="13" t="s">
        <v>98</v>
      </c>
      <c r="AB197" s="1" t="s">
        <v>98</v>
      </c>
      <c r="AC197" s="1" t="s">
        <v>98</v>
      </c>
      <c r="AD197" s="1" t="s">
        <v>98</v>
      </c>
      <c r="AE197" s="1" t="s">
        <v>98</v>
      </c>
      <c r="AF197" s="1" t="s">
        <v>98</v>
      </c>
      <c r="AG197" s="1" t="s">
        <v>98</v>
      </c>
      <c r="AH197" s="1" t="s">
        <v>98</v>
      </c>
      <c r="AI197" s="2">
        <v>10.8</v>
      </c>
      <c r="AJ197" s="1" t="s">
        <v>98</v>
      </c>
      <c r="AK197" s="2">
        <v>21.1</v>
      </c>
      <c r="AL197" s="1" t="s">
        <v>98</v>
      </c>
      <c r="AM197" s="1">
        <v>582</v>
      </c>
      <c r="AN197" s="4">
        <v>104</v>
      </c>
      <c r="AO197" s="2">
        <v>83.2</v>
      </c>
      <c r="AP197" s="3">
        <v>5</v>
      </c>
      <c r="AQ197" s="1">
        <v>242</v>
      </c>
      <c r="AR197" s="2">
        <v>70.5</v>
      </c>
      <c r="AS197" s="2">
        <v>60.6</v>
      </c>
      <c r="AT197" s="3">
        <v>3.22</v>
      </c>
      <c r="AU197" s="1" t="s">
        <v>98</v>
      </c>
      <c r="AV197" s="1" t="s">
        <v>98</v>
      </c>
      <c r="AW197" s="1" t="s">
        <v>98</v>
      </c>
      <c r="AX197" s="1">
        <v>566</v>
      </c>
      <c r="AY197" s="1" t="s">
        <v>98</v>
      </c>
      <c r="AZ197" s="4">
        <v>115</v>
      </c>
      <c r="BA197" s="1" t="s">
        <v>98</v>
      </c>
      <c r="BB197" s="1" t="s">
        <v>98</v>
      </c>
      <c r="BC197" s="1" t="s">
        <v>98</v>
      </c>
      <c r="BD197" s="1" t="s">
        <v>98</v>
      </c>
      <c r="BE197" s="1" t="s">
        <v>98</v>
      </c>
      <c r="BF197" s="1" t="s">
        <v>98</v>
      </c>
      <c r="BG197" s="1" t="s">
        <v>98</v>
      </c>
      <c r="BH197" s="1" t="s">
        <v>98</v>
      </c>
      <c r="BI197" s="1" t="s">
        <v>98</v>
      </c>
      <c r="BJ197" s="4" t="s">
        <v>98</v>
      </c>
      <c r="BK197" s="4" t="s">
        <v>98</v>
      </c>
      <c r="BL197" s="4" t="s">
        <v>98</v>
      </c>
      <c r="BM197" s="4" t="s">
        <v>98</v>
      </c>
      <c r="BN197" s="4" t="s">
        <v>98</v>
      </c>
      <c r="BO197" s="4" t="s">
        <v>98</v>
      </c>
      <c r="BP197" s="4" t="s">
        <v>98</v>
      </c>
      <c r="BQ197" s="4" t="s">
        <v>98</v>
      </c>
      <c r="BR197" s="4" t="s">
        <v>98</v>
      </c>
      <c r="BS197" s="4" t="s">
        <v>98</v>
      </c>
      <c r="BT197" s="4" t="s">
        <v>98</v>
      </c>
      <c r="BU197" s="4" t="s">
        <v>98</v>
      </c>
      <c r="BV197" s="4" t="s">
        <v>98</v>
      </c>
      <c r="BW197" s="35" t="s">
        <v>98</v>
      </c>
      <c r="BX197" s="35" t="s">
        <v>98</v>
      </c>
      <c r="BY197" s="1" t="s">
        <v>98</v>
      </c>
      <c r="BZ197" s="1" t="s">
        <v>98</v>
      </c>
      <c r="CA197" s="1" t="s">
        <v>98</v>
      </c>
      <c r="CB197" s="1" t="s">
        <v>98</v>
      </c>
      <c r="CC197" s="1" t="s">
        <v>98</v>
      </c>
      <c r="CD197" s="1" t="s">
        <v>98</v>
      </c>
      <c r="CE197" s="1" t="s">
        <v>98</v>
      </c>
      <c r="CF197" s="1" t="s">
        <v>98</v>
      </c>
      <c r="CG197" s="4">
        <f>Beams!$B$11/F197</f>
        <v>482.40343347639481</v>
      </c>
      <c r="CH197" s="4">
        <f>Beams!$B$9/AO197</f>
        <v>135.09615384615384</v>
      </c>
      <c r="CI197" s="4">
        <f>Beams!$C$9/AS197</f>
        <v>185.47854785478546</v>
      </c>
      <c r="CJ197" s="4">
        <f>Beams!$B$8/((N197-2*X197)*X197*2)</f>
        <v>1414.5916386055651</v>
      </c>
      <c r="CK197" s="4">
        <f>Beams!$C$8/((J197-2*X197)*X197*2)</f>
        <v>868.46629778998511</v>
      </c>
      <c r="CM197" s="4">
        <f xml:space="preserve"> Beams!$B$12 / ( 2 * X197 * (N197 - X197) * (J197 - X197) )</f>
        <v>111.25620909002772</v>
      </c>
      <c r="CO197" s="4">
        <f t="shared" ref="CO197:CO260" si="6" xml:space="preserve"> SQRT((CG197+CH197+CI197)^2+3*(CJ197^2+CM197^2))</f>
        <v>2585.5591715902488</v>
      </c>
      <c r="CP197" s="4">
        <f t="shared" ref="CP197:CP260" si="7" xml:space="preserve"> SQRT((CG197+CH197+CI197)^2+3*(CM197^2+CK197^2))</f>
        <v>1715.9862612932686</v>
      </c>
      <c r="CQ197" s="3">
        <f>MIN(Beams!$B$21:$B$22)/MAX(CM197:CP197)-1</f>
        <v>6.7352706601175925</v>
      </c>
    </row>
    <row r="198" spans="1:95" x14ac:dyDescent="0.55000000000000004">
      <c r="A198" s="1" t="s">
        <v>1014</v>
      </c>
      <c r="B198" s="1" t="s">
        <v>1452</v>
      </c>
      <c r="C198" s="1" t="s">
        <v>1453</v>
      </c>
      <c r="D198" s="1" t="s">
        <v>98</v>
      </c>
      <c r="E198" s="1">
        <v>69.27</v>
      </c>
      <c r="F198" s="2">
        <v>19</v>
      </c>
      <c r="G198" s="1" t="s">
        <v>98</v>
      </c>
      <c r="H198" s="11" t="s">
        <v>98</v>
      </c>
      <c r="I198" s="2">
        <v>14</v>
      </c>
      <c r="J198" s="2">
        <v>12.6</v>
      </c>
      <c r="K198" s="1" t="s">
        <v>98</v>
      </c>
      <c r="L198" s="1" t="s">
        <v>98</v>
      </c>
      <c r="M198" s="11" t="s">
        <v>98</v>
      </c>
      <c r="N198" s="3">
        <v>8</v>
      </c>
      <c r="O198" s="3" t="s">
        <v>1121</v>
      </c>
      <c r="P198" s="1" t="s">
        <v>98</v>
      </c>
      <c r="Q198" s="1" t="s">
        <v>98</v>
      </c>
      <c r="R198" s="11" t="s">
        <v>98</v>
      </c>
      <c r="S198" s="13" t="s">
        <v>98</v>
      </c>
      <c r="T198" s="1" t="s">
        <v>98</v>
      </c>
      <c r="U198" s="13" t="s">
        <v>98</v>
      </c>
      <c r="V198" s="1" t="s">
        <v>98</v>
      </c>
      <c r="W198" s="14">
        <v>0.5</v>
      </c>
      <c r="X198" s="14">
        <v>0.46500000000000002</v>
      </c>
      <c r="Y198" s="1" t="s">
        <v>98</v>
      </c>
      <c r="Z198" s="13" t="s">
        <v>98</v>
      </c>
      <c r="AA198" s="13" t="s">
        <v>98</v>
      </c>
      <c r="AB198" s="1" t="s">
        <v>98</v>
      </c>
      <c r="AC198" s="1" t="s">
        <v>98</v>
      </c>
      <c r="AD198" s="1" t="s">
        <v>98</v>
      </c>
      <c r="AE198" s="1" t="s">
        <v>98</v>
      </c>
      <c r="AF198" s="1" t="s">
        <v>98</v>
      </c>
      <c r="AG198" s="1" t="s">
        <v>98</v>
      </c>
      <c r="AH198" s="1" t="s">
        <v>98</v>
      </c>
      <c r="AI198" s="2">
        <v>14.2</v>
      </c>
      <c r="AJ198" s="1" t="s">
        <v>98</v>
      </c>
      <c r="AK198" s="2">
        <v>27.1</v>
      </c>
      <c r="AL198" s="1" t="s">
        <v>98</v>
      </c>
      <c r="AM198" s="1">
        <v>487</v>
      </c>
      <c r="AN198" s="2">
        <v>86.2</v>
      </c>
      <c r="AO198" s="2">
        <v>69.599999999999994</v>
      </c>
      <c r="AP198" s="3">
        <v>5.0599999999999996</v>
      </c>
      <c r="AQ198" s="1">
        <v>204</v>
      </c>
      <c r="AR198" s="2">
        <v>58.5</v>
      </c>
      <c r="AS198" s="2">
        <v>51</v>
      </c>
      <c r="AT198" s="3">
        <v>3.27</v>
      </c>
      <c r="AU198" s="1" t="s">
        <v>98</v>
      </c>
      <c r="AV198" s="1" t="s">
        <v>98</v>
      </c>
      <c r="AW198" s="1" t="s">
        <v>98</v>
      </c>
      <c r="AX198" s="1">
        <v>469</v>
      </c>
      <c r="AY198" s="1" t="s">
        <v>98</v>
      </c>
      <c r="AZ198" s="2">
        <v>94.5</v>
      </c>
      <c r="BA198" s="1" t="s">
        <v>98</v>
      </c>
      <c r="BB198" s="1" t="s">
        <v>98</v>
      </c>
      <c r="BC198" s="1" t="s">
        <v>98</v>
      </c>
      <c r="BD198" s="1" t="s">
        <v>98</v>
      </c>
      <c r="BE198" s="1" t="s">
        <v>98</v>
      </c>
      <c r="BF198" s="1" t="s">
        <v>98</v>
      </c>
      <c r="BG198" s="1" t="s">
        <v>98</v>
      </c>
      <c r="BH198" s="1" t="s">
        <v>98</v>
      </c>
      <c r="BI198" s="1" t="s">
        <v>98</v>
      </c>
      <c r="BJ198" s="4" t="s">
        <v>98</v>
      </c>
      <c r="BK198" s="4" t="s">
        <v>98</v>
      </c>
      <c r="BL198" s="4" t="s">
        <v>98</v>
      </c>
      <c r="BM198" s="4" t="s">
        <v>98</v>
      </c>
      <c r="BN198" s="4" t="s">
        <v>98</v>
      </c>
      <c r="BO198" s="4" t="s">
        <v>98</v>
      </c>
      <c r="BP198" s="4" t="s">
        <v>98</v>
      </c>
      <c r="BQ198" s="4" t="s">
        <v>98</v>
      </c>
      <c r="BR198" s="4" t="s">
        <v>98</v>
      </c>
      <c r="BS198" s="4" t="s">
        <v>98</v>
      </c>
      <c r="BT198" s="4" t="s">
        <v>98</v>
      </c>
      <c r="BU198" s="4" t="s">
        <v>98</v>
      </c>
      <c r="BV198" s="4" t="s">
        <v>98</v>
      </c>
      <c r="BW198" s="35" t="s">
        <v>98</v>
      </c>
      <c r="BX198" s="35" t="s">
        <v>98</v>
      </c>
      <c r="BY198" s="1" t="s">
        <v>98</v>
      </c>
      <c r="BZ198" s="1" t="s">
        <v>98</v>
      </c>
      <c r="CA198" s="1" t="s">
        <v>98</v>
      </c>
      <c r="CB198" s="1" t="s">
        <v>98</v>
      </c>
      <c r="CC198" s="1" t="s">
        <v>98</v>
      </c>
      <c r="CD198" s="1" t="s">
        <v>98</v>
      </c>
      <c r="CE198" s="1" t="s">
        <v>98</v>
      </c>
      <c r="CF198" s="1" t="s">
        <v>98</v>
      </c>
      <c r="CG198" s="4">
        <f>Beams!$B$11/F198</f>
        <v>591.57894736842104</v>
      </c>
      <c r="CH198" s="4">
        <f>Beams!$B$9/AO198</f>
        <v>161.49425287356323</v>
      </c>
      <c r="CI198" s="4">
        <f>Beams!$C$9/AS198</f>
        <v>220.39215686274511</v>
      </c>
      <c r="CJ198" s="4">
        <f>Beams!$B$8/((N198-2*X198)*X198*2)</f>
        <v>1709.4797037307414</v>
      </c>
      <c r="CK198" s="4">
        <f>Beams!$C$8/((J198-2*X198)*X198*2)</f>
        <v>1035.6488008034569</v>
      </c>
      <c r="CM198" s="4">
        <f xml:space="preserve"> Beams!$B$12 / ( 2 * X198 * (N198 - X198) * (J198 - X198) )</f>
        <v>132.17834974077948</v>
      </c>
      <c r="CO198" s="4">
        <f t="shared" si="6"/>
        <v>3125.221707704216</v>
      </c>
      <c r="CP198" s="4">
        <f t="shared" si="7"/>
        <v>2053.7169877372444</v>
      </c>
      <c r="CQ198" s="3">
        <f>MIN(Beams!$B$21:$B$22)/MAX(CM198:CP198)-1</f>
        <v>5.3995459748332468</v>
      </c>
    </row>
    <row r="199" spans="1:95" x14ac:dyDescent="0.55000000000000004">
      <c r="A199" s="1" t="s">
        <v>1014</v>
      </c>
      <c r="B199" s="1" t="s">
        <v>1454</v>
      </c>
      <c r="C199" s="1" t="s">
        <v>1455</v>
      </c>
      <c r="D199" s="1" t="s">
        <v>98</v>
      </c>
      <c r="E199" s="3">
        <v>53</v>
      </c>
      <c r="F199" s="2">
        <v>14.6</v>
      </c>
      <c r="G199" s="1" t="s">
        <v>98</v>
      </c>
      <c r="H199" s="11" t="s">
        <v>98</v>
      </c>
      <c r="I199" s="2">
        <v>14</v>
      </c>
      <c r="J199" s="2">
        <v>13</v>
      </c>
      <c r="K199" s="1" t="s">
        <v>98</v>
      </c>
      <c r="L199" s="1" t="s">
        <v>98</v>
      </c>
      <c r="M199" s="11" t="s">
        <v>98</v>
      </c>
      <c r="N199" s="3">
        <v>8</v>
      </c>
      <c r="O199" s="3" t="s">
        <v>1124</v>
      </c>
      <c r="P199" s="1" t="s">
        <v>98</v>
      </c>
      <c r="Q199" s="1" t="s">
        <v>98</v>
      </c>
      <c r="R199" s="11" t="s">
        <v>98</v>
      </c>
      <c r="S199" s="13" t="s">
        <v>98</v>
      </c>
      <c r="T199" s="1" t="s">
        <v>98</v>
      </c>
      <c r="U199" s="13" t="s">
        <v>98</v>
      </c>
      <c r="V199" s="1" t="s">
        <v>98</v>
      </c>
      <c r="W199" s="14">
        <v>0.375</v>
      </c>
      <c r="X199" s="14">
        <v>0.34899999999999998</v>
      </c>
      <c r="Y199" s="1" t="s">
        <v>98</v>
      </c>
      <c r="Z199" s="13" t="s">
        <v>98</v>
      </c>
      <c r="AA199" s="13" t="s">
        <v>98</v>
      </c>
      <c r="AB199" s="1" t="s">
        <v>98</v>
      </c>
      <c r="AC199" s="1" t="s">
        <v>98</v>
      </c>
      <c r="AD199" s="1" t="s">
        <v>98</v>
      </c>
      <c r="AE199" s="1" t="s">
        <v>98</v>
      </c>
      <c r="AF199" s="1" t="s">
        <v>98</v>
      </c>
      <c r="AG199" s="1" t="s">
        <v>98</v>
      </c>
      <c r="AH199" s="1" t="s">
        <v>98</v>
      </c>
      <c r="AI199" s="2">
        <v>19.899999999999999</v>
      </c>
      <c r="AJ199" s="1" t="s">
        <v>98</v>
      </c>
      <c r="AK199" s="2">
        <v>37.1</v>
      </c>
      <c r="AL199" s="1" t="s">
        <v>98</v>
      </c>
      <c r="AM199" s="1">
        <v>382</v>
      </c>
      <c r="AN199" s="2">
        <v>66.8</v>
      </c>
      <c r="AO199" s="2">
        <v>54.6</v>
      </c>
      <c r="AP199" s="3">
        <v>5.12</v>
      </c>
      <c r="AQ199" s="1">
        <v>161</v>
      </c>
      <c r="AR199" s="2">
        <v>45.5</v>
      </c>
      <c r="AS199" s="2">
        <v>40.200000000000003</v>
      </c>
      <c r="AT199" s="3">
        <v>3.32</v>
      </c>
      <c r="AU199" s="1" t="s">
        <v>98</v>
      </c>
      <c r="AV199" s="1" t="s">
        <v>98</v>
      </c>
      <c r="AW199" s="1" t="s">
        <v>98</v>
      </c>
      <c r="AX199" s="1">
        <v>363</v>
      </c>
      <c r="AY199" s="1" t="s">
        <v>98</v>
      </c>
      <c r="AZ199" s="2">
        <v>72.7</v>
      </c>
      <c r="BA199" s="1" t="s">
        <v>98</v>
      </c>
      <c r="BB199" s="1" t="s">
        <v>98</v>
      </c>
      <c r="BC199" s="1" t="s">
        <v>98</v>
      </c>
      <c r="BD199" s="1" t="s">
        <v>98</v>
      </c>
      <c r="BE199" s="1" t="s">
        <v>98</v>
      </c>
      <c r="BF199" s="1" t="s">
        <v>98</v>
      </c>
      <c r="BG199" s="1" t="s">
        <v>98</v>
      </c>
      <c r="BH199" s="1" t="s">
        <v>98</v>
      </c>
      <c r="BI199" s="1" t="s">
        <v>98</v>
      </c>
      <c r="BJ199" s="4" t="s">
        <v>98</v>
      </c>
      <c r="BK199" s="4" t="s">
        <v>98</v>
      </c>
      <c r="BL199" s="4" t="s">
        <v>98</v>
      </c>
      <c r="BM199" s="4" t="s">
        <v>98</v>
      </c>
      <c r="BN199" s="4" t="s">
        <v>98</v>
      </c>
      <c r="BO199" s="4" t="s">
        <v>98</v>
      </c>
      <c r="BP199" s="4" t="s">
        <v>98</v>
      </c>
      <c r="BQ199" s="4" t="s">
        <v>98</v>
      </c>
      <c r="BR199" s="4" t="s">
        <v>98</v>
      </c>
      <c r="BS199" s="4" t="s">
        <v>98</v>
      </c>
      <c r="BT199" s="4" t="s">
        <v>98</v>
      </c>
      <c r="BU199" s="4" t="s">
        <v>98</v>
      </c>
      <c r="BV199" s="4" t="s">
        <v>98</v>
      </c>
      <c r="BW199" s="35" t="s">
        <v>98</v>
      </c>
      <c r="BX199" s="35" t="s">
        <v>98</v>
      </c>
      <c r="BY199" s="1" t="s">
        <v>98</v>
      </c>
      <c r="BZ199" s="1" t="s">
        <v>98</v>
      </c>
      <c r="CA199" s="1" t="s">
        <v>98</v>
      </c>
      <c r="CB199" s="1" t="s">
        <v>98</v>
      </c>
      <c r="CC199" s="1" t="s">
        <v>98</v>
      </c>
      <c r="CD199" s="1" t="s">
        <v>98</v>
      </c>
      <c r="CE199" s="1" t="s">
        <v>98</v>
      </c>
      <c r="CF199" s="1" t="s">
        <v>98</v>
      </c>
      <c r="CG199" s="4">
        <f>Beams!$B$11/F199</f>
        <v>769.8630136986302</v>
      </c>
      <c r="CH199" s="4">
        <f>Beams!$B$9/AO199</f>
        <v>205.86080586080587</v>
      </c>
      <c r="CI199" s="4">
        <f>Beams!$C$9/AS199</f>
        <v>279.60199004975124</v>
      </c>
      <c r="CJ199" s="4">
        <f>Beams!$B$8/((N199-2*X199)*X199*2)</f>
        <v>2205.3070203319894</v>
      </c>
      <c r="CK199" s="4">
        <f>Beams!$C$8/((J199-2*X199)*X199*2)</f>
        <v>1308.9864950791891</v>
      </c>
      <c r="CM199" s="4">
        <f xml:space="preserve"> Beams!$B$12 / ( 2 * X199 * (N199 - X199) * (J199 - X199) )</f>
        <v>166.36724731691754</v>
      </c>
      <c r="CO199" s="4">
        <f t="shared" si="6"/>
        <v>4031.0066029451082</v>
      </c>
      <c r="CP199" s="4">
        <f t="shared" si="7"/>
        <v>2607.530249893467</v>
      </c>
      <c r="CQ199" s="3">
        <f>MIN(Beams!$B$21:$B$22)/MAX(CM199:CP199)-1</f>
        <v>3.9615398757689277</v>
      </c>
    </row>
    <row r="200" spans="1:95" x14ac:dyDescent="0.55000000000000004">
      <c r="A200" s="1" t="s">
        <v>1014</v>
      </c>
      <c r="B200" s="1" t="s">
        <v>1456</v>
      </c>
      <c r="C200" s="1" t="s">
        <v>1457</v>
      </c>
      <c r="D200" s="1" t="s">
        <v>98</v>
      </c>
      <c r="E200" s="3">
        <v>44.6</v>
      </c>
      <c r="F200" s="2">
        <v>12.2</v>
      </c>
      <c r="G200" s="1" t="s">
        <v>98</v>
      </c>
      <c r="H200" s="11" t="s">
        <v>98</v>
      </c>
      <c r="I200" s="2">
        <v>14</v>
      </c>
      <c r="J200" s="2">
        <v>13.1</v>
      </c>
      <c r="K200" s="1" t="s">
        <v>98</v>
      </c>
      <c r="L200" s="1" t="s">
        <v>98</v>
      </c>
      <c r="M200" s="11" t="s">
        <v>98</v>
      </c>
      <c r="N200" s="3">
        <v>8</v>
      </c>
      <c r="O200" s="3" t="s">
        <v>1127</v>
      </c>
      <c r="P200" s="1" t="s">
        <v>98</v>
      </c>
      <c r="Q200" s="1" t="s">
        <v>98</v>
      </c>
      <c r="R200" s="11" t="s">
        <v>98</v>
      </c>
      <c r="S200" s="13" t="s">
        <v>98</v>
      </c>
      <c r="T200" s="1" t="s">
        <v>98</v>
      </c>
      <c r="U200" s="13" t="s">
        <v>98</v>
      </c>
      <c r="V200" s="1" t="s">
        <v>98</v>
      </c>
      <c r="W200" s="15">
        <v>0.3125</v>
      </c>
      <c r="X200" s="14">
        <v>0.29099999999999998</v>
      </c>
      <c r="Y200" s="1" t="s">
        <v>98</v>
      </c>
      <c r="Z200" s="13" t="s">
        <v>98</v>
      </c>
      <c r="AA200" s="13" t="s">
        <v>98</v>
      </c>
      <c r="AB200" s="1" t="s">
        <v>98</v>
      </c>
      <c r="AC200" s="1" t="s">
        <v>98</v>
      </c>
      <c r="AD200" s="1" t="s">
        <v>98</v>
      </c>
      <c r="AE200" s="1" t="s">
        <v>98</v>
      </c>
      <c r="AF200" s="1" t="s">
        <v>98</v>
      </c>
      <c r="AG200" s="1" t="s">
        <v>98</v>
      </c>
      <c r="AH200" s="1" t="s">
        <v>98</v>
      </c>
      <c r="AI200" s="2">
        <v>24.5</v>
      </c>
      <c r="AJ200" s="1" t="s">
        <v>98</v>
      </c>
      <c r="AK200" s="2">
        <v>45.1</v>
      </c>
      <c r="AL200" s="1" t="s">
        <v>98</v>
      </c>
      <c r="AM200" s="1">
        <v>325</v>
      </c>
      <c r="AN200" s="2">
        <v>56.6</v>
      </c>
      <c r="AO200" s="2">
        <v>46.5</v>
      </c>
      <c r="AP200" s="3">
        <v>5.15</v>
      </c>
      <c r="AQ200" s="1">
        <v>138</v>
      </c>
      <c r="AR200" s="2">
        <v>38.6</v>
      </c>
      <c r="AS200" s="2">
        <v>34.4</v>
      </c>
      <c r="AT200" s="3">
        <v>3.35</v>
      </c>
      <c r="AU200" s="1" t="s">
        <v>98</v>
      </c>
      <c r="AV200" s="1" t="s">
        <v>98</v>
      </c>
      <c r="AW200" s="1" t="s">
        <v>98</v>
      </c>
      <c r="AX200" s="1">
        <v>308</v>
      </c>
      <c r="AY200" s="1" t="s">
        <v>98</v>
      </c>
      <c r="AZ200" s="2">
        <v>61.4</v>
      </c>
      <c r="BA200" s="1" t="s">
        <v>98</v>
      </c>
      <c r="BB200" s="1" t="s">
        <v>98</v>
      </c>
      <c r="BC200" s="1" t="s">
        <v>98</v>
      </c>
      <c r="BD200" s="1" t="s">
        <v>98</v>
      </c>
      <c r="BE200" s="1" t="s">
        <v>98</v>
      </c>
      <c r="BF200" s="1" t="s">
        <v>98</v>
      </c>
      <c r="BG200" s="1" t="s">
        <v>98</v>
      </c>
      <c r="BH200" s="1" t="s">
        <v>98</v>
      </c>
      <c r="BI200" s="1" t="s">
        <v>98</v>
      </c>
      <c r="BJ200" s="4" t="s">
        <v>98</v>
      </c>
      <c r="BK200" s="4" t="s">
        <v>98</v>
      </c>
      <c r="BL200" s="4" t="s">
        <v>98</v>
      </c>
      <c r="BM200" s="4" t="s">
        <v>98</v>
      </c>
      <c r="BN200" s="4" t="s">
        <v>98</v>
      </c>
      <c r="BO200" s="4" t="s">
        <v>98</v>
      </c>
      <c r="BP200" s="4" t="s">
        <v>98</v>
      </c>
      <c r="BQ200" s="4" t="s">
        <v>98</v>
      </c>
      <c r="BR200" s="4" t="s">
        <v>98</v>
      </c>
      <c r="BS200" s="4" t="s">
        <v>98</v>
      </c>
      <c r="BT200" s="4" t="s">
        <v>98</v>
      </c>
      <c r="BU200" s="4" t="s">
        <v>98</v>
      </c>
      <c r="BV200" s="4" t="s">
        <v>98</v>
      </c>
      <c r="BW200" s="35" t="s">
        <v>98</v>
      </c>
      <c r="BX200" s="35" t="s">
        <v>98</v>
      </c>
      <c r="BY200" s="1" t="s">
        <v>98</v>
      </c>
      <c r="BZ200" s="1" t="s">
        <v>98</v>
      </c>
      <c r="CA200" s="1" t="s">
        <v>98</v>
      </c>
      <c r="CB200" s="1" t="s">
        <v>98</v>
      </c>
      <c r="CC200" s="1" t="s">
        <v>98</v>
      </c>
      <c r="CD200" s="1" t="s">
        <v>98</v>
      </c>
      <c r="CE200" s="1" t="s">
        <v>98</v>
      </c>
      <c r="CF200" s="1" t="s">
        <v>98</v>
      </c>
      <c r="CG200" s="4">
        <f>Beams!$B$11/F200</f>
        <v>921.31147540983613</v>
      </c>
      <c r="CH200" s="4">
        <f>Beams!$B$9/AO200</f>
        <v>241.72043010752688</v>
      </c>
      <c r="CI200" s="4">
        <f>Beams!$C$9/AS200</f>
        <v>326.74418604651163</v>
      </c>
      <c r="CJ200" s="4">
        <f>Beams!$B$8/((N200-2*X200)*X200*2)</f>
        <v>2603.4934991415885</v>
      </c>
      <c r="CK200" s="4">
        <f>Beams!$C$8/((J200-2*X200)*X200*2)</f>
        <v>1542.7955565291822</v>
      </c>
      <c r="CM200" s="4">
        <f xml:space="preserve"> Beams!$B$12 / ( 2 * X200 * (N200 - X200) * (J200 - X200) )</f>
        <v>195.58252798330582</v>
      </c>
      <c r="CO200" s="4">
        <f t="shared" si="6"/>
        <v>4761.1685098271719</v>
      </c>
      <c r="CP200" s="4">
        <f t="shared" si="7"/>
        <v>3078.1235788205327</v>
      </c>
      <c r="CQ200" s="3">
        <f>MIN(Beams!$B$21:$B$22)/MAX(CM200:CP200)-1</f>
        <v>3.2006494747496328</v>
      </c>
    </row>
    <row r="201" spans="1:95" x14ac:dyDescent="0.55000000000000004">
      <c r="A201" s="1" t="s">
        <v>1014</v>
      </c>
      <c r="B201" s="1" t="s">
        <v>1458</v>
      </c>
      <c r="C201" s="1" t="s">
        <v>1459</v>
      </c>
      <c r="D201" s="1" t="s">
        <v>98</v>
      </c>
      <c r="E201" s="1">
        <v>36.03</v>
      </c>
      <c r="F201" s="3">
        <v>9.9</v>
      </c>
      <c r="G201" s="1" t="s">
        <v>98</v>
      </c>
      <c r="H201" s="11" t="s">
        <v>98</v>
      </c>
      <c r="I201" s="2">
        <v>14</v>
      </c>
      <c r="J201" s="2">
        <v>13.3</v>
      </c>
      <c r="K201" s="1" t="s">
        <v>98</v>
      </c>
      <c r="L201" s="1" t="s">
        <v>98</v>
      </c>
      <c r="M201" s="11" t="s">
        <v>98</v>
      </c>
      <c r="N201" s="3">
        <v>8</v>
      </c>
      <c r="O201" s="3" t="s">
        <v>1130</v>
      </c>
      <c r="P201" s="1" t="s">
        <v>98</v>
      </c>
      <c r="Q201" s="1" t="s">
        <v>98</v>
      </c>
      <c r="R201" s="11" t="s">
        <v>98</v>
      </c>
      <c r="S201" s="13" t="s">
        <v>98</v>
      </c>
      <c r="T201" s="1" t="s">
        <v>98</v>
      </c>
      <c r="U201" s="13" t="s">
        <v>98</v>
      </c>
      <c r="V201" s="1" t="s">
        <v>98</v>
      </c>
      <c r="W201" s="14">
        <v>0.25</v>
      </c>
      <c r="X201" s="14">
        <v>0.23300000000000001</v>
      </c>
      <c r="Y201" s="1" t="s">
        <v>98</v>
      </c>
      <c r="Z201" s="13" t="s">
        <v>98</v>
      </c>
      <c r="AA201" s="13" t="s">
        <v>98</v>
      </c>
      <c r="AB201" s="1" t="s">
        <v>98</v>
      </c>
      <c r="AC201" s="1" t="s">
        <v>98</v>
      </c>
      <c r="AD201" s="1" t="s">
        <v>98</v>
      </c>
      <c r="AE201" s="1" t="s">
        <v>98</v>
      </c>
      <c r="AF201" s="1" t="s">
        <v>98</v>
      </c>
      <c r="AG201" s="1" t="s">
        <v>98</v>
      </c>
      <c r="AH201" s="1" t="s">
        <v>98</v>
      </c>
      <c r="AI201" s="2">
        <v>31.3</v>
      </c>
      <c r="AJ201" s="1" t="s">
        <v>98</v>
      </c>
      <c r="AK201" s="2">
        <v>57.1</v>
      </c>
      <c r="AL201" s="1" t="s">
        <v>98</v>
      </c>
      <c r="AM201" s="1">
        <v>266</v>
      </c>
      <c r="AN201" s="2">
        <v>46</v>
      </c>
      <c r="AO201" s="2">
        <v>38</v>
      </c>
      <c r="AP201" s="3">
        <v>5.19</v>
      </c>
      <c r="AQ201" s="1">
        <v>113</v>
      </c>
      <c r="AR201" s="2">
        <v>31.4</v>
      </c>
      <c r="AS201" s="2">
        <v>28.2</v>
      </c>
      <c r="AT201" s="3">
        <v>3.38</v>
      </c>
      <c r="AU201" s="1" t="s">
        <v>98</v>
      </c>
      <c r="AV201" s="1" t="s">
        <v>98</v>
      </c>
      <c r="AW201" s="1" t="s">
        <v>98</v>
      </c>
      <c r="AX201" s="1">
        <v>250</v>
      </c>
      <c r="AY201" s="1" t="s">
        <v>98</v>
      </c>
      <c r="AZ201" s="2">
        <v>49.8</v>
      </c>
      <c r="BA201" s="1" t="s">
        <v>98</v>
      </c>
      <c r="BB201" s="1" t="s">
        <v>98</v>
      </c>
      <c r="BC201" s="1" t="s">
        <v>98</v>
      </c>
      <c r="BD201" s="1" t="s">
        <v>98</v>
      </c>
      <c r="BE201" s="1" t="s">
        <v>98</v>
      </c>
      <c r="BF201" s="1" t="s">
        <v>98</v>
      </c>
      <c r="BG201" s="1" t="s">
        <v>98</v>
      </c>
      <c r="BH201" s="1" t="s">
        <v>98</v>
      </c>
      <c r="BI201" s="1" t="s">
        <v>98</v>
      </c>
      <c r="BJ201" s="4" t="s">
        <v>98</v>
      </c>
      <c r="BK201" s="4" t="s">
        <v>98</v>
      </c>
      <c r="BL201" s="4" t="s">
        <v>98</v>
      </c>
      <c r="BM201" s="4" t="s">
        <v>98</v>
      </c>
      <c r="BN201" s="4" t="s">
        <v>98</v>
      </c>
      <c r="BO201" s="4" t="s">
        <v>98</v>
      </c>
      <c r="BP201" s="4" t="s">
        <v>98</v>
      </c>
      <c r="BQ201" s="4" t="s">
        <v>98</v>
      </c>
      <c r="BR201" s="4" t="s">
        <v>98</v>
      </c>
      <c r="BS201" s="4" t="s">
        <v>98</v>
      </c>
      <c r="BT201" s="4" t="s">
        <v>98</v>
      </c>
      <c r="BU201" s="4" t="s">
        <v>98</v>
      </c>
      <c r="BV201" s="4" t="s">
        <v>98</v>
      </c>
      <c r="BW201" s="35" t="s">
        <v>98</v>
      </c>
      <c r="BX201" s="35" t="s">
        <v>98</v>
      </c>
      <c r="BY201" s="1" t="s">
        <v>98</v>
      </c>
      <c r="BZ201" s="1" t="s">
        <v>98</v>
      </c>
      <c r="CA201" s="1" t="s">
        <v>98</v>
      </c>
      <c r="CB201" s="1" t="s">
        <v>98</v>
      </c>
      <c r="CC201" s="1" t="s">
        <v>98</v>
      </c>
      <c r="CD201" s="1" t="s">
        <v>98</v>
      </c>
      <c r="CE201" s="1" t="s">
        <v>98</v>
      </c>
      <c r="CF201" s="1" t="s">
        <v>98</v>
      </c>
      <c r="CG201" s="4">
        <f>Beams!$B$11/F201</f>
        <v>1135.3535353535353</v>
      </c>
      <c r="CH201" s="4">
        <f>Beams!$B$9/AO201</f>
        <v>295.78947368421052</v>
      </c>
      <c r="CI201" s="4">
        <f>Beams!$C$9/AS201</f>
        <v>398.58156028368796</v>
      </c>
      <c r="CJ201" s="4">
        <f>Beams!$B$8/((N201-2*X201)*X201*2)</f>
        <v>3201.5093806503505</v>
      </c>
      <c r="CK201" s="4">
        <f>Beams!$C$8/((J201-2*X201)*X201*2)</f>
        <v>1879.3962656864376</v>
      </c>
      <c r="CM201" s="4">
        <f xml:space="preserve"> Beams!$B$12 / ( 2 * X201 * (N201 - X201) * (J201 - X201) )</f>
        <v>237.65732158636376</v>
      </c>
      <c r="CO201" s="4">
        <f t="shared" si="6"/>
        <v>5853.7442675834318</v>
      </c>
      <c r="CP201" s="4">
        <f t="shared" si="7"/>
        <v>3756.82392154832</v>
      </c>
      <c r="CQ201" s="3">
        <f>MIN(Beams!$B$21:$B$22)/MAX(CM201:CP201)-1</f>
        <v>2.4166166278829406</v>
      </c>
    </row>
    <row r="202" spans="1:95" x14ac:dyDescent="0.55000000000000004">
      <c r="A202" s="1" t="s">
        <v>1014</v>
      </c>
      <c r="B202" s="1" t="s">
        <v>1460</v>
      </c>
      <c r="C202" s="1" t="s">
        <v>1461</v>
      </c>
      <c r="D202" s="1" t="s">
        <v>98</v>
      </c>
      <c r="E202" s="1">
        <v>27.29</v>
      </c>
      <c r="F202" s="3">
        <v>7.46</v>
      </c>
      <c r="G202" s="1" t="s">
        <v>98</v>
      </c>
      <c r="H202" s="11" t="s">
        <v>98</v>
      </c>
      <c r="I202" s="2">
        <v>14</v>
      </c>
      <c r="J202" s="2">
        <v>13.5</v>
      </c>
      <c r="K202" s="1" t="s">
        <v>98</v>
      </c>
      <c r="L202" s="1" t="s">
        <v>98</v>
      </c>
      <c r="M202" s="11" t="s">
        <v>98</v>
      </c>
      <c r="N202" s="3">
        <v>8</v>
      </c>
      <c r="O202" s="3" t="s">
        <v>1462</v>
      </c>
      <c r="P202" s="1" t="s">
        <v>98</v>
      </c>
      <c r="Q202" s="1" t="s">
        <v>98</v>
      </c>
      <c r="R202" s="11" t="s">
        <v>98</v>
      </c>
      <c r="S202" s="13" t="s">
        <v>98</v>
      </c>
      <c r="T202" s="1" t="s">
        <v>98</v>
      </c>
      <c r="U202" s="13" t="s">
        <v>98</v>
      </c>
      <c r="V202" s="1" t="s">
        <v>98</v>
      </c>
      <c r="W202" s="15">
        <v>0.1875</v>
      </c>
      <c r="X202" s="14">
        <v>0.17399999999999999</v>
      </c>
      <c r="Y202" s="1" t="s">
        <v>98</v>
      </c>
      <c r="Z202" s="13" t="s">
        <v>98</v>
      </c>
      <c r="AA202" s="13" t="s">
        <v>98</v>
      </c>
      <c r="AB202" s="1" t="s">
        <v>98</v>
      </c>
      <c r="AC202" s="1" t="s">
        <v>98</v>
      </c>
      <c r="AD202" s="1" t="s">
        <v>98</v>
      </c>
      <c r="AE202" s="1" t="s">
        <v>98</v>
      </c>
      <c r="AF202" s="1" t="s">
        <v>98</v>
      </c>
      <c r="AG202" s="1" t="s">
        <v>98</v>
      </c>
      <c r="AH202" s="1" t="s">
        <v>98</v>
      </c>
      <c r="AI202" s="2">
        <v>43</v>
      </c>
      <c r="AJ202" s="1" t="s">
        <v>98</v>
      </c>
      <c r="AK202" s="2">
        <v>77.5</v>
      </c>
      <c r="AL202" s="1" t="s">
        <v>98</v>
      </c>
      <c r="AM202" s="1">
        <v>203</v>
      </c>
      <c r="AN202" s="2">
        <v>34.9</v>
      </c>
      <c r="AO202" s="2">
        <v>29</v>
      </c>
      <c r="AP202" s="3">
        <v>5.22</v>
      </c>
      <c r="AQ202" s="1">
        <v>86.4</v>
      </c>
      <c r="AR202" s="2">
        <v>23.8</v>
      </c>
      <c r="AS202" s="2">
        <v>21.6</v>
      </c>
      <c r="AT202" s="3">
        <v>3.4</v>
      </c>
      <c r="AU202" s="1" t="s">
        <v>98</v>
      </c>
      <c r="AV202" s="1" t="s">
        <v>98</v>
      </c>
      <c r="AW202" s="1" t="s">
        <v>98</v>
      </c>
      <c r="AX202" s="1">
        <v>190</v>
      </c>
      <c r="AY202" s="1" t="s">
        <v>98</v>
      </c>
      <c r="AZ202" s="2">
        <v>37.6</v>
      </c>
      <c r="BA202" s="1" t="s">
        <v>98</v>
      </c>
      <c r="BB202" s="1" t="s">
        <v>98</v>
      </c>
      <c r="BC202" s="1" t="s">
        <v>98</v>
      </c>
      <c r="BD202" s="1" t="s">
        <v>98</v>
      </c>
      <c r="BE202" s="1" t="s">
        <v>98</v>
      </c>
      <c r="BF202" s="1" t="s">
        <v>98</v>
      </c>
      <c r="BG202" s="1" t="s">
        <v>98</v>
      </c>
      <c r="BH202" s="1" t="s">
        <v>98</v>
      </c>
      <c r="BI202" s="1" t="s">
        <v>98</v>
      </c>
      <c r="BJ202" s="4" t="s">
        <v>98</v>
      </c>
      <c r="BK202" s="4" t="s">
        <v>98</v>
      </c>
      <c r="BL202" s="4" t="s">
        <v>98</v>
      </c>
      <c r="BM202" s="4" t="s">
        <v>98</v>
      </c>
      <c r="BN202" s="4" t="s">
        <v>98</v>
      </c>
      <c r="BO202" s="4" t="s">
        <v>98</v>
      </c>
      <c r="BP202" s="4" t="s">
        <v>98</v>
      </c>
      <c r="BQ202" s="4" t="s">
        <v>98</v>
      </c>
      <c r="BR202" s="4" t="s">
        <v>98</v>
      </c>
      <c r="BS202" s="4" t="s">
        <v>98</v>
      </c>
      <c r="BT202" s="4" t="s">
        <v>98</v>
      </c>
      <c r="BU202" s="4" t="s">
        <v>98</v>
      </c>
      <c r="BV202" s="4" t="s">
        <v>98</v>
      </c>
      <c r="BW202" s="35" t="s">
        <v>98</v>
      </c>
      <c r="BX202" s="35" t="s">
        <v>98</v>
      </c>
      <c r="BY202" s="1" t="s">
        <v>98</v>
      </c>
      <c r="BZ202" s="1" t="s">
        <v>98</v>
      </c>
      <c r="CA202" s="1" t="s">
        <v>98</v>
      </c>
      <c r="CB202" s="1" t="s">
        <v>98</v>
      </c>
      <c r="CC202" s="1" t="s">
        <v>98</v>
      </c>
      <c r="CD202" s="1" t="s">
        <v>98</v>
      </c>
      <c r="CE202" s="1" t="s">
        <v>98</v>
      </c>
      <c r="CF202" s="1" t="s">
        <v>98</v>
      </c>
      <c r="CG202" s="4">
        <f>Beams!$B$11/F202</f>
        <v>1506.7024128686328</v>
      </c>
      <c r="CH202" s="4">
        <f>Beams!$B$9/AO202</f>
        <v>387.58620689655174</v>
      </c>
      <c r="CI202" s="4">
        <f>Beams!$C$9/AS202</f>
        <v>520.37037037037032</v>
      </c>
      <c r="CJ202" s="4">
        <f>Beams!$B$8/((N202-2*X202)*X202*2)</f>
        <v>4220.9684493874338</v>
      </c>
      <c r="CK202" s="4">
        <f>Beams!$C$8/((J202-2*X202)*X202*2)</f>
        <v>2455.8128478339909</v>
      </c>
      <c r="CM202" s="4">
        <f xml:space="preserve"> Beams!$B$12 / ( 2 * X202 * (N202 - X202) * (J202 - X202) )</f>
        <v>309.70442804409385</v>
      </c>
      <c r="CO202" s="4">
        <f t="shared" si="6"/>
        <v>7718.034237360268</v>
      </c>
      <c r="CP202" s="4">
        <f t="shared" si="7"/>
        <v>4920.5059463079915</v>
      </c>
      <c r="CQ202" s="3">
        <f>MIN(Beams!$B$21:$B$22)/MAX(CM202:CP202)-1</f>
        <v>1.5913334127473924</v>
      </c>
    </row>
    <row r="203" spans="1:95" x14ac:dyDescent="0.55000000000000004">
      <c r="A203" s="1" t="s">
        <v>1014</v>
      </c>
      <c r="B203" s="1" t="s">
        <v>1463</v>
      </c>
      <c r="C203" s="1" t="s">
        <v>1464</v>
      </c>
      <c r="D203" s="1" t="s">
        <v>98</v>
      </c>
      <c r="E203" s="1">
        <v>76.33</v>
      </c>
      <c r="F203" s="2">
        <v>21</v>
      </c>
      <c r="G203" s="1" t="s">
        <v>98</v>
      </c>
      <c r="H203" s="11" t="s">
        <v>98</v>
      </c>
      <c r="I203" s="2">
        <v>14</v>
      </c>
      <c r="J203" s="2">
        <v>12.3</v>
      </c>
      <c r="K203" s="1" t="s">
        <v>98</v>
      </c>
      <c r="L203" s="1" t="s">
        <v>98</v>
      </c>
      <c r="M203" s="11" t="s">
        <v>98</v>
      </c>
      <c r="N203" s="3">
        <v>6</v>
      </c>
      <c r="O203" s="3">
        <v>4.26</v>
      </c>
      <c r="P203" s="1" t="s">
        <v>98</v>
      </c>
      <c r="Q203" s="1" t="s">
        <v>98</v>
      </c>
      <c r="R203" s="11" t="s">
        <v>98</v>
      </c>
      <c r="S203" s="13" t="s">
        <v>98</v>
      </c>
      <c r="T203" s="1" t="s">
        <v>98</v>
      </c>
      <c r="U203" s="13" t="s">
        <v>98</v>
      </c>
      <c r="V203" s="1" t="s">
        <v>98</v>
      </c>
      <c r="W203" s="14">
        <v>0.625</v>
      </c>
      <c r="X203" s="14">
        <v>0.58099999999999996</v>
      </c>
      <c r="Y203" s="1" t="s">
        <v>98</v>
      </c>
      <c r="Z203" s="13" t="s">
        <v>98</v>
      </c>
      <c r="AA203" s="13" t="s">
        <v>98</v>
      </c>
      <c r="AB203" s="1" t="s">
        <v>98</v>
      </c>
      <c r="AC203" s="1" t="s">
        <v>98</v>
      </c>
      <c r="AD203" s="1" t="s">
        <v>98</v>
      </c>
      <c r="AE203" s="1" t="s">
        <v>98</v>
      </c>
      <c r="AF203" s="1" t="s">
        <v>98</v>
      </c>
      <c r="AG203" s="1" t="s">
        <v>98</v>
      </c>
      <c r="AH203" s="1" t="s">
        <v>98</v>
      </c>
      <c r="AI203" s="3">
        <v>7.33</v>
      </c>
      <c r="AJ203" s="1" t="s">
        <v>98</v>
      </c>
      <c r="AK203" s="2">
        <v>21.1</v>
      </c>
      <c r="AL203" s="1" t="s">
        <v>98</v>
      </c>
      <c r="AM203" s="1">
        <v>478</v>
      </c>
      <c r="AN203" s="2">
        <v>88.7</v>
      </c>
      <c r="AO203" s="2">
        <v>68.3</v>
      </c>
      <c r="AP203" s="3">
        <v>4.7699999999999996</v>
      </c>
      <c r="AQ203" s="1">
        <v>124</v>
      </c>
      <c r="AR203" s="2">
        <v>48.4</v>
      </c>
      <c r="AS203" s="2">
        <v>41.2</v>
      </c>
      <c r="AT203" s="3">
        <v>2.4300000000000002</v>
      </c>
      <c r="AU203" s="1" t="s">
        <v>98</v>
      </c>
      <c r="AV203" s="1" t="s">
        <v>98</v>
      </c>
      <c r="AW203" s="1" t="s">
        <v>98</v>
      </c>
      <c r="AX203" s="1">
        <v>334</v>
      </c>
      <c r="AY203" s="1" t="s">
        <v>98</v>
      </c>
      <c r="AZ203" s="2">
        <v>83.7</v>
      </c>
      <c r="BA203" s="1" t="s">
        <v>98</v>
      </c>
      <c r="BB203" s="1" t="s">
        <v>98</v>
      </c>
      <c r="BC203" s="1" t="s">
        <v>98</v>
      </c>
      <c r="BD203" s="1" t="s">
        <v>98</v>
      </c>
      <c r="BE203" s="1" t="s">
        <v>98</v>
      </c>
      <c r="BF203" s="1" t="s">
        <v>98</v>
      </c>
      <c r="BG203" s="1" t="s">
        <v>98</v>
      </c>
      <c r="BH203" s="1" t="s">
        <v>98</v>
      </c>
      <c r="BI203" s="1" t="s">
        <v>98</v>
      </c>
      <c r="BJ203" s="4" t="s">
        <v>98</v>
      </c>
      <c r="BK203" s="4" t="s">
        <v>98</v>
      </c>
      <c r="BL203" s="4" t="s">
        <v>98</v>
      </c>
      <c r="BM203" s="4" t="s">
        <v>98</v>
      </c>
      <c r="BN203" s="4" t="s">
        <v>98</v>
      </c>
      <c r="BO203" s="4" t="s">
        <v>98</v>
      </c>
      <c r="BP203" s="4" t="s">
        <v>98</v>
      </c>
      <c r="BQ203" s="4" t="s">
        <v>98</v>
      </c>
      <c r="BR203" s="4" t="s">
        <v>98</v>
      </c>
      <c r="BS203" s="4" t="s">
        <v>98</v>
      </c>
      <c r="BT203" s="4" t="s">
        <v>98</v>
      </c>
      <c r="BU203" s="4" t="s">
        <v>98</v>
      </c>
      <c r="BV203" s="4" t="s">
        <v>98</v>
      </c>
      <c r="BW203" s="35" t="s">
        <v>98</v>
      </c>
      <c r="BX203" s="35" t="s">
        <v>98</v>
      </c>
      <c r="BY203" s="1" t="s">
        <v>98</v>
      </c>
      <c r="BZ203" s="1" t="s">
        <v>98</v>
      </c>
      <c r="CA203" s="1" t="s">
        <v>98</v>
      </c>
      <c r="CB203" s="1" t="s">
        <v>98</v>
      </c>
      <c r="CC203" s="1" t="s">
        <v>98</v>
      </c>
      <c r="CD203" s="1" t="s">
        <v>98</v>
      </c>
      <c r="CE203" s="1" t="s">
        <v>98</v>
      </c>
      <c r="CF203" s="1" t="s">
        <v>98</v>
      </c>
      <c r="CG203" s="4">
        <f>Beams!$B$11/F203</f>
        <v>535.23809523809518</v>
      </c>
      <c r="CH203" s="4">
        <f>Beams!$B$9/AO203</f>
        <v>164.56808199121522</v>
      </c>
      <c r="CI203" s="4">
        <f>Beams!$C$9/AS203</f>
        <v>272.81553398058253</v>
      </c>
      <c r="CJ203" s="4">
        <f>Beams!$B$8/((N203-2*X203)*X203*2)</f>
        <v>1999.3752841638807</v>
      </c>
      <c r="CK203" s="4">
        <f>Beams!$C$8/((J203-2*X203)*X203*2)</f>
        <v>868.46629778998511</v>
      </c>
      <c r="CM203" s="4">
        <f xml:space="preserve"> Beams!$B$12 / ( 2 * X203 * (N203 - X203) * (J203 - X203) )</f>
        <v>152.31773671137032</v>
      </c>
      <c r="CO203" s="4">
        <f t="shared" si="6"/>
        <v>3606.6743202906023</v>
      </c>
      <c r="CP203" s="4">
        <f t="shared" si="7"/>
        <v>1810.6065842856676</v>
      </c>
      <c r="CQ203" s="3">
        <f>MIN(Beams!$B$21:$B$22)/MAX(CM203:CP203)-1</f>
        <v>4.5452747389702015</v>
      </c>
    </row>
    <row r="204" spans="1:95" x14ac:dyDescent="0.55000000000000004">
      <c r="A204" s="1" t="s">
        <v>1014</v>
      </c>
      <c r="B204" s="1" t="s">
        <v>1465</v>
      </c>
      <c r="C204" s="1" t="s">
        <v>1466</v>
      </c>
      <c r="D204" s="1" t="s">
        <v>98</v>
      </c>
      <c r="E204" s="1">
        <v>62.46</v>
      </c>
      <c r="F204" s="2">
        <v>17.2</v>
      </c>
      <c r="G204" s="1" t="s">
        <v>98</v>
      </c>
      <c r="H204" s="11" t="s">
        <v>98</v>
      </c>
      <c r="I204" s="2">
        <v>14</v>
      </c>
      <c r="J204" s="2">
        <v>12.6</v>
      </c>
      <c r="K204" s="1" t="s">
        <v>98</v>
      </c>
      <c r="L204" s="1" t="s">
        <v>98</v>
      </c>
      <c r="M204" s="11" t="s">
        <v>98</v>
      </c>
      <c r="N204" s="3">
        <v>6</v>
      </c>
      <c r="O204" s="3">
        <v>4.6100000000000003</v>
      </c>
      <c r="P204" s="1" t="s">
        <v>98</v>
      </c>
      <c r="Q204" s="1" t="s">
        <v>98</v>
      </c>
      <c r="R204" s="11" t="s">
        <v>98</v>
      </c>
      <c r="S204" s="13" t="s">
        <v>98</v>
      </c>
      <c r="T204" s="1" t="s">
        <v>98</v>
      </c>
      <c r="U204" s="13" t="s">
        <v>98</v>
      </c>
      <c r="V204" s="1" t="s">
        <v>98</v>
      </c>
      <c r="W204" s="14">
        <v>0.5</v>
      </c>
      <c r="X204" s="14">
        <v>0.46500000000000002</v>
      </c>
      <c r="Y204" s="1" t="s">
        <v>98</v>
      </c>
      <c r="Z204" s="13" t="s">
        <v>98</v>
      </c>
      <c r="AA204" s="13" t="s">
        <v>98</v>
      </c>
      <c r="AB204" s="1" t="s">
        <v>98</v>
      </c>
      <c r="AC204" s="1" t="s">
        <v>98</v>
      </c>
      <c r="AD204" s="1" t="s">
        <v>98</v>
      </c>
      <c r="AE204" s="1" t="s">
        <v>98</v>
      </c>
      <c r="AF204" s="1" t="s">
        <v>98</v>
      </c>
      <c r="AG204" s="1" t="s">
        <v>98</v>
      </c>
      <c r="AH204" s="1" t="s">
        <v>98</v>
      </c>
      <c r="AI204" s="3">
        <v>9.9</v>
      </c>
      <c r="AJ204" s="1" t="s">
        <v>98</v>
      </c>
      <c r="AK204" s="2">
        <v>27.1</v>
      </c>
      <c r="AL204" s="1" t="s">
        <v>98</v>
      </c>
      <c r="AM204" s="1">
        <v>402</v>
      </c>
      <c r="AN204" s="2">
        <v>73.599999999999994</v>
      </c>
      <c r="AO204" s="2">
        <v>57.4</v>
      </c>
      <c r="AP204" s="3">
        <v>4.84</v>
      </c>
      <c r="AQ204" s="1">
        <v>105</v>
      </c>
      <c r="AR204" s="2">
        <v>40.4</v>
      </c>
      <c r="AS204" s="2">
        <v>35.1</v>
      </c>
      <c r="AT204" s="3">
        <v>2.48</v>
      </c>
      <c r="AU204" s="1" t="s">
        <v>98</v>
      </c>
      <c r="AV204" s="1" t="s">
        <v>98</v>
      </c>
      <c r="AW204" s="1" t="s">
        <v>98</v>
      </c>
      <c r="AX204" s="1">
        <v>279</v>
      </c>
      <c r="AY204" s="1" t="s">
        <v>98</v>
      </c>
      <c r="AZ204" s="2">
        <v>69.3</v>
      </c>
      <c r="BA204" s="1" t="s">
        <v>98</v>
      </c>
      <c r="BB204" s="1" t="s">
        <v>98</v>
      </c>
      <c r="BC204" s="1" t="s">
        <v>98</v>
      </c>
      <c r="BD204" s="1" t="s">
        <v>98</v>
      </c>
      <c r="BE204" s="1" t="s">
        <v>98</v>
      </c>
      <c r="BF204" s="1" t="s">
        <v>98</v>
      </c>
      <c r="BG204" s="1" t="s">
        <v>98</v>
      </c>
      <c r="BH204" s="1" t="s">
        <v>98</v>
      </c>
      <c r="BI204" s="1" t="s">
        <v>98</v>
      </c>
      <c r="BJ204" s="4" t="s">
        <v>98</v>
      </c>
      <c r="BK204" s="4" t="s">
        <v>98</v>
      </c>
      <c r="BL204" s="4" t="s">
        <v>98</v>
      </c>
      <c r="BM204" s="4" t="s">
        <v>98</v>
      </c>
      <c r="BN204" s="4" t="s">
        <v>98</v>
      </c>
      <c r="BO204" s="4" t="s">
        <v>98</v>
      </c>
      <c r="BP204" s="4" t="s">
        <v>98</v>
      </c>
      <c r="BQ204" s="4" t="s">
        <v>98</v>
      </c>
      <c r="BR204" s="4" t="s">
        <v>98</v>
      </c>
      <c r="BS204" s="4" t="s">
        <v>98</v>
      </c>
      <c r="BT204" s="4" t="s">
        <v>98</v>
      </c>
      <c r="BU204" s="4" t="s">
        <v>98</v>
      </c>
      <c r="BV204" s="4" t="s">
        <v>98</v>
      </c>
      <c r="BW204" s="35" t="s">
        <v>98</v>
      </c>
      <c r="BX204" s="35" t="s">
        <v>98</v>
      </c>
      <c r="BY204" s="1" t="s">
        <v>98</v>
      </c>
      <c r="BZ204" s="1" t="s">
        <v>98</v>
      </c>
      <c r="CA204" s="1" t="s">
        <v>98</v>
      </c>
      <c r="CB204" s="1" t="s">
        <v>98</v>
      </c>
      <c r="CC204" s="1" t="s">
        <v>98</v>
      </c>
      <c r="CD204" s="1" t="s">
        <v>98</v>
      </c>
      <c r="CE204" s="1" t="s">
        <v>98</v>
      </c>
      <c r="CF204" s="1" t="s">
        <v>98</v>
      </c>
      <c r="CG204" s="4">
        <f>Beams!$B$11/F204</f>
        <v>653.48837209302326</v>
      </c>
      <c r="CH204" s="4">
        <f>Beams!$B$9/AO204</f>
        <v>195.81881533101046</v>
      </c>
      <c r="CI204" s="4">
        <f>Beams!$C$9/AS204</f>
        <v>320.22792022792021</v>
      </c>
      <c r="CJ204" s="4">
        <f>Beams!$B$8/((N204-2*X204)*X204*2)</f>
        <v>2383.8306716718625</v>
      </c>
      <c r="CK204" s="4">
        <f>Beams!$C$8/((J204-2*X204)*X204*2)</f>
        <v>1035.6488008034569</v>
      </c>
      <c r="CM204" s="4">
        <f xml:space="preserve"> Beams!$B$12 / ( 2 * X204 * (N204 - X204) * (J204 - X204) )</f>
        <v>179.93927105632758</v>
      </c>
      <c r="CO204" s="4">
        <f t="shared" si="6"/>
        <v>4302.6611306778368</v>
      </c>
      <c r="CP204" s="4">
        <f t="shared" si="7"/>
        <v>2163.9436470602072</v>
      </c>
      <c r="CQ204" s="3">
        <f>MIN(Beams!$B$21:$B$22)/MAX(CM204:CP204)-1</f>
        <v>3.6482861170266556</v>
      </c>
    </row>
    <row r="205" spans="1:95" x14ac:dyDescent="0.55000000000000004">
      <c r="A205" s="1" t="s">
        <v>1014</v>
      </c>
      <c r="B205" s="1" t="s">
        <v>1467</v>
      </c>
      <c r="C205" s="1" t="s">
        <v>1468</v>
      </c>
      <c r="D205" s="1" t="s">
        <v>98</v>
      </c>
      <c r="E205" s="3">
        <v>47.9</v>
      </c>
      <c r="F205" s="2">
        <v>13.2</v>
      </c>
      <c r="G205" s="1" t="s">
        <v>98</v>
      </c>
      <c r="H205" s="11" t="s">
        <v>98</v>
      </c>
      <c r="I205" s="2">
        <v>14</v>
      </c>
      <c r="J205" s="2">
        <v>13</v>
      </c>
      <c r="K205" s="1" t="s">
        <v>98</v>
      </c>
      <c r="L205" s="1" t="s">
        <v>98</v>
      </c>
      <c r="M205" s="11" t="s">
        <v>98</v>
      </c>
      <c r="N205" s="3">
        <v>6</v>
      </c>
      <c r="O205" s="3">
        <v>4.95</v>
      </c>
      <c r="P205" s="1" t="s">
        <v>98</v>
      </c>
      <c r="Q205" s="1" t="s">
        <v>98</v>
      </c>
      <c r="R205" s="11" t="s">
        <v>98</v>
      </c>
      <c r="S205" s="13" t="s">
        <v>98</v>
      </c>
      <c r="T205" s="1" t="s">
        <v>98</v>
      </c>
      <c r="U205" s="13" t="s">
        <v>98</v>
      </c>
      <c r="V205" s="1" t="s">
        <v>98</v>
      </c>
      <c r="W205" s="14">
        <v>0.375</v>
      </c>
      <c r="X205" s="14">
        <v>0.34899999999999998</v>
      </c>
      <c r="Y205" s="1" t="s">
        <v>98</v>
      </c>
      <c r="Z205" s="13" t="s">
        <v>98</v>
      </c>
      <c r="AA205" s="13" t="s">
        <v>98</v>
      </c>
      <c r="AB205" s="1" t="s">
        <v>98</v>
      </c>
      <c r="AC205" s="1" t="s">
        <v>98</v>
      </c>
      <c r="AD205" s="1" t="s">
        <v>98</v>
      </c>
      <c r="AE205" s="1" t="s">
        <v>98</v>
      </c>
      <c r="AF205" s="1" t="s">
        <v>98</v>
      </c>
      <c r="AG205" s="1" t="s">
        <v>98</v>
      </c>
      <c r="AH205" s="1" t="s">
        <v>98</v>
      </c>
      <c r="AI205" s="2">
        <v>14.2</v>
      </c>
      <c r="AJ205" s="1" t="s">
        <v>98</v>
      </c>
      <c r="AK205" s="2">
        <v>37.1</v>
      </c>
      <c r="AL205" s="1" t="s">
        <v>98</v>
      </c>
      <c r="AM205" s="1">
        <v>317</v>
      </c>
      <c r="AN205" s="2">
        <v>57.3</v>
      </c>
      <c r="AO205" s="2">
        <v>45.3</v>
      </c>
      <c r="AP205" s="3">
        <v>4.91</v>
      </c>
      <c r="AQ205" s="2">
        <v>84.1</v>
      </c>
      <c r="AR205" s="2">
        <v>31.6</v>
      </c>
      <c r="AS205" s="2">
        <v>28</v>
      </c>
      <c r="AT205" s="3">
        <v>2.5299999999999998</v>
      </c>
      <c r="AU205" s="1" t="s">
        <v>98</v>
      </c>
      <c r="AV205" s="1" t="s">
        <v>98</v>
      </c>
      <c r="AW205" s="1" t="s">
        <v>98</v>
      </c>
      <c r="AX205" s="1">
        <v>219</v>
      </c>
      <c r="AY205" s="1" t="s">
        <v>98</v>
      </c>
      <c r="AZ205" s="2">
        <v>53.7</v>
      </c>
      <c r="BA205" s="1" t="s">
        <v>98</v>
      </c>
      <c r="BB205" s="1" t="s">
        <v>98</v>
      </c>
      <c r="BC205" s="1" t="s">
        <v>98</v>
      </c>
      <c r="BD205" s="1" t="s">
        <v>98</v>
      </c>
      <c r="BE205" s="1" t="s">
        <v>98</v>
      </c>
      <c r="BF205" s="1" t="s">
        <v>98</v>
      </c>
      <c r="BG205" s="1" t="s">
        <v>98</v>
      </c>
      <c r="BH205" s="1" t="s">
        <v>98</v>
      </c>
      <c r="BI205" s="1" t="s">
        <v>98</v>
      </c>
      <c r="BJ205" s="4" t="s">
        <v>98</v>
      </c>
      <c r="BK205" s="4" t="s">
        <v>98</v>
      </c>
      <c r="BL205" s="4" t="s">
        <v>98</v>
      </c>
      <c r="BM205" s="4" t="s">
        <v>98</v>
      </c>
      <c r="BN205" s="4" t="s">
        <v>98</v>
      </c>
      <c r="BO205" s="4" t="s">
        <v>98</v>
      </c>
      <c r="BP205" s="4" t="s">
        <v>98</v>
      </c>
      <c r="BQ205" s="4" t="s">
        <v>98</v>
      </c>
      <c r="BR205" s="4" t="s">
        <v>98</v>
      </c>
      <c r="BS205" s="4" t="s">
        <v>98</v>
      </c>
      <c r="BT205" s="4" t="s">
        <v>98</v>
      </c>
      <c r="BU205" s="4" t="s">
        <v>98</v>
      </c>
      <c r="BV205" s="4" t="s">
        <v>98</v>
      </c>
      <c r="BW205" s="35" t="s">
        <v>98</v>
      </c>
      <c r="BX205" s="35" t="s">
        <v>98</v>
      </c>
      <c r="BY205" s="1" t="s">
        <v>98</v>
      </c>
      <c r="BZ205" s="1" t="s">
        <v>98</v>
      </c>
      <c r="CA205" s="1" t="s">
        <v>98</v>
      </c>
      <c r="CB205" s="1" t="s">
        <v>98</v>
      </c>
      <c r="CC205" s="1" t="s">
        <v>98</v>
      </c>
      <c r="CD205" s="1" t="s">
        <v>98</v>
      </c>
      <c r="CE205" s="1" t="s">
        <v>98</v>
      </c>
      <c r="CF205" s="1" t="s">
        <v>98</v>
      </c>
      <c r="CG205" s="4">
        <f>Beams!$B$11/F205</f>
        <v>851.51515151515162</v>
      </c>
      <c r="CH205" s="4">
        <f>Beams!$B$9/AO205</f>
        <v>248.12362030905078</v>
      </c>
      <c r="CI205" s="4">
        <f>Beams!$C$9/AS205</f>
        <v>401.42857142857144</v>
      </c>
      <c r="CJ205" s="4">
        <f>Beams!$B$8/((N205-2*X205)*X205*2)</f>
        <v>3037.1844327544673</v>
      </c>
      <c r="CK205" s="4">
        <f>Beams!$C$8/((J205-2*X205)*X205*2)</f>
        <v>1308.9864950791891</v>
      </c>
      <c r="CM205" s="4">
        <f xml:space="preserve"> Beams!$B$12 / ( 2 * X205 * (N205 - X205) * (J205 - X205) )</f>
        <v>225.24788696190697</v>
      </c>
      <c r="CO205" s="4">
        <f t="shared" si="6"/>
        <v>5484.4216501305382</v>
      </c>
      <c r="CP205" s="4">
        <f t="shared" si="7"/>
        <v>2746.9528451761694</v>
      </c>
      <c r="CQ205" s="3">
        <f>MIN(Beams!$B$21:$B$22)/MAX(CM205:CP205)-1</f>
        <v>2.6466926279316922</v>
      </c>
    </row>
    <row r="206" spans="1:95" x14ac:dyDescent="0.55000000000000004">
      <c r="A206" s="1" t="s">
        <v>1014</v>
      </c>
      <c r="B206" s="1" t="s">
        <v>1469</v>
      </c>
      <c r="C206" s="1" t="s">
        <v>1470</v>
      </c>
      <c r="D206" s="1" t="s">
        <v>98</v>
      </c>
      <c r="E206" s="1">
        <v>40.35</v>
      </c>
      <c r="F206" s="2">
        <v>11.1</v>
      </c>
      <c r="G206" s="1" t="s">
        <v>98</v>
      </c>
      <c r="H206" s="11" t="s">
        <v>98</v>
      </c>
      <c r="I206" s="2">
        <v>14</v>
      </c>
      <c r="J206" s="2">
        <v>13.1</v>
      </c>
      <c r="K206" s="1" t="s">
        <v>98</v>
      </c>
      <c r="L206" s="1" t="s">
        <v>98</v>
      </c>
      <c r="M206" s="11" t="s">
        <v>98</v>
      </c>
      <c r="N206" s="3">
        <v>6</v>
      </c>
      <c r="O206" s="3">
        <v>5.13</v>
      </c>
      <c r="P206" s="1" t="s">
        <v>98</v>
      </c>
      <c r="Q206" s="1" t="s">
        <v>98</v>
      </c>
      <c r="R206" s="11" t="s">
        <v>98</v>
      </c>
      <c r="S206" s="13" t="s">
        <v>98</v>
      </c>
      <c r="T206" s="1" t="s">
        <v>98</v>
      </c>
      <c r="U206" s="13" t="s">
        <v>98</v>
      </c>
      <c r="V206" s="1" t="s">
        <v>98</v>
      </c>
      <c r="W206" s="15">
        <v>0.3125</v>
      </c>
      <c r="X206" s="14">
        <v>0.29099999999999998</v>
      </c>
      <c r="Y206" s="1" t="s">
        <v>98</v>
      </c>
      <c r="Z206" s="13" t="s">
        <v>98</v>
      </c>
      <c r="AA206" s="13" t="s">
        <v>98</v>
      </c>
      <c r="AB206" s="1" t="s">
        <v>98</v>
      </c>
      <c r="AC206" s="1" t="s">
        <v>98</v>
      </c>
      <c r="AD206" s="1" t="s">
        <v>98</v>
      </c>
      <c r="AE206" s="1" t="s">
        <v>98</v>
      </c>
      <c r="AF206" s="1" t="s">
        <v>98</v>
      </c>
      <c r="AG206" s="1" t="s">
        <v>98</v>
      </c>
      <c r="AH206" s="1" t="s">
        <v>98</v>
      </c>
      <c r="AI206" s="2">
        <v>17.600000000000001</v>
      </c>
      <c r="AJ206" s="1" t="s">
        <v>98</v>
      </c>
      <c r="AK206" s="2">
        <v>45.1</v>
      </c>
      <c r="AL206" s="1" t="s">
        <v>98</v>
      </c>
      <c r="AM206" s="1">
        <v>271</v>
      </c>
      <c r="AN206" s="2">
        <v>48.6</v>
      </c>
      <c r="AO206" s="2">
        <v>38.700000000000003</v>
      </c>
      <c r="AP206" s="3">
        <v>4.9400000000000004</v>
      </c>
      <c r="AQ206" s="2">
        <v>72.3</v>
      </c>
      <c r="AR206" s="2">
        <v>26.9</v>
      </c>
      <c r="AS206" s="2">
        <v>24.1</v>
      </c>
      <c r="AT206" s="3">
        <v>2.5499999999999998</v>
      </c>
      <c r="AU206" s="1" t="s">
        <v>98</v>
      </c>
      <c r="AV206" s="1" t="s">
        <v>98</v>
      </c>
      <c r="AW206" s="1" t="s">
        <v>98</v>
      </c>
      <c r="AX206" s="1">
        <v>186</v>
      </c>
      <c r="AY206" s="1" t="s">
        <v>98</v>
      </c>
      <c r="AZ206" s="2">
        <v>45.5</v>
      </c>
      <c r="BA206" s="1" t="s">
        <v>98</v>
      </c>
      <c r="BB206" s="1" t="s">
        <v>98</v>
      </c>
      <c r="BC206" s="1" t="s">
        <v>98</v>
      </c>
      <c r="BD206" s="1" t="s">
        <v>98</v>
      </c>
      <c r="BE206" s="1" t="s">
        <v>98</v>
      </c>
      <c r="BF206" s="1" t="s">
        <v>98</v>
      </c>
      <c r="BG206" s="1" t="s">
        <v>98</v>
      </c>
      <c r="BH206" s="1" t="s">
        <v>98</v>
      </c>
      <c r="BI206" s="1" t="s">
        <v>98</v>
      </c>
      <c r="BJ206" s="4" t="s">
        <v>98</v>
      </c>
      <c r="BK206" s="4" t="s">
        <v>98</v>
      </c>
      <c r="BL206" s="4" t="s">
        <v>98</v>
      </c>
      <c r="BM206" s="4" t="s">
        <v>98</v>
      </c>
      <c r="BN206" s="4" t="s">
        <v>98</v>
      </c>
      <c r="BO206" s="4" t="s">
        <v>98</v>
      </c>
      <c r="BP206" s="4" t="s">
        <v>98</v>
      </c>
      <c r="BQ206" s="4" t="s">
        <v>98</v>
      </c>
      <c r="BR206" s="4" t="s">
        <v>98</v>
      </c>
      <c r="BS206" s="4" t="s">
        <v>98</v>
      </c>
      <c r="BT206" s="4" t="s">
        <v>98</v>
      </c>
      <c r="BU206" s="4" t="s">
        <v>98</v>
      </c>
      <c r="BV206" s="4" t="s">
        <v>98</v>
      </c>
      <c r="BW206" s="35" t="s">
        <v>98</v>
      </c>
      <c r="BX206" s="35" t="s">
        <v>98</v>
      </c>
      <c r="BY206" s="1" t="s">
        <v>98</v>
      </c>
      <c r="BZ206" s="1" t="s">
        <v>98</v>
      </c>
      <c r="CA206" s="1" t="s">
        <v>98</v>
      </c>
      <c r="CB206" s="1" t="s">
        <v>98</v>
      </c>
      <c r="CC206" s="1" t="s">
        <v>98</v>
      </c>
      <c r="CD206" s="1" t="s">
        <v>98</v>
      </c>
      <c r="CE206" s="1" t="s">
        <v>98</v>
      </c>
      <c r="CF206" s="1" t="s">
        <v>98</v>
      </c>
      <c r="CG206" s="4">
        <f>Beams!$B$11/F206</f>
        <v>1012.6126126126127</v>
      </c>
      <c r="CH206" s="4">
        <f>Beams!$B$9/AO206</f>
        <v>290.43927648578807</v>
      </c>
      <c r="CI206" s="4">
        <f>Beams!$C$9/AS206</f>
        <v>466.39004149377593</v>
      </c>
      <c r="CJ206" s="4">
        <f>Beams!$B$8/((N206-2*X206)*X206*2)</f>
        <v>3564.5468395408457</v>
      </c>
      <c r="CK206" s="4">
        <f>Beams!$C$8/((J206-2*X206)*X206*2)</f>
        <v>1542.7955565291822</v>
      </c>
      <c r="CM206" s="4">
        <f xml:space="preserve"> Beams!$B$12 / ( 2 * X206 * (N206 - X206) * (J206 - X206) )</f>
        <v>264.09979124598078</v>
      </c>
      <c r="CO206" s="4">
        <f t="shared" si="6"/>
        <v>6438.8006149272996</v>
      </c>
      <c r="CP206" s="4">
        <f t="shared" si="7"/>
        <v>3237.4102663525437</v>
      </c>
      <c r="CQ206" s="3">
        <f>MIN(Beams!$B$21:$B$22)/MAX(CM206:CP206)-1</f>
        <v>2.1061685546890971</v>
      </c>
    </row>
    <row r="207" spans="1:95" x14ac:dyDescent="0.55000000000000004">
      <c r="A207" s="1" t="s">
        <v>1014</v>
      </c>
      <c r="B207" s="1" t="s">
        <v>1471</v>
      </c>
      <c r="C207" s="1" t="s">
        <v>1472</v>
      </c>
      <c r="D207" s="1" t="s">
        <v>98</v>
      </c>
      <c r="E207" s="1">
        <v>32.630000000000003</v>
      </c>
      <c r="F207" s="3">
        <v>8.9600000000000009</v>
      </c>
      <c r="G207" s="1" t="s">
        <v>98</v>
      </c>
      <c r="H207" s="11" t="s">
        <v>98</v>
      </c>
      <c r="I207" s="2">
        <v>14</v>
      </c>
      <c r="J207" s="2">
        <v>13.3</v>
      </c>
      <c r="K207" s="1" t="s">
        <v>98</v>
      </c>
      <c r="L207" s="1" t="s">
        <v>98</v>
      </c>
      <c r="M207" s="11" t="s">
        <v>98</v>
      </c>
      <c r="N207" s="3">
        <v>6</v>
      </c>
      <c r="O207" s="3">
        <v>5.3</v>
      </c>
      <c r="P207" s="1" t="s">
        <v>98</v>
      </c>
      <c r="Q207" s="1" t="s">
        <v>98</v>
      </c>
      <c r="R207" s="11" t="s">
        <v>98</v>
      </c>
      <c r="S207" s="13" t="s">
        <v>98</v>
      </c>
      <c r="T207" s="1" t="s">
        <v>98</v>
      </c>
      <c r="U207" s="13" t="s">
        <v>98</v>
      </c>
      <c r="V207" s="1" t="s">
        <v>98</v>
      </c>
      <c r="W207" s="14">
        <v>0.25</v>
      </c>
      <c r="X207" s="14">
        <v>0.23300000000000001</v>
      </c>
      <c r="Y207" s="1" t="s">
        <v>98</v>
      </c>
      <c r="Z207" s="13" t="s">
        <v>98</v>
      </c>
      <c r="AA207" s="13" t="s">
        <v>98</v>
      </c>
      <c r="AB207" s="1" t="s">
        <v>98</v>
      </c>
      <c r="AC207" s="1" t="s">
        <v>98</v>
      </c>
      <c r="AD207" s="1" t="s">
        <v>98</v>
      </c>
      <c r="AE207" s="1" t="s">
        <v>98</v>
      </c>
      <c r="AF207" s="1" t="s">
        <v>98</v>
      </c>
      <c r="AG207" s="1" t="s">
        <v>98</v>
      </c>
      <c r="AH207" s="1" t="s">
        <v>98</v>
      </c>
      <c r="AI207" s="2">
        <v>22.8</v>
      </c>
      <c r="AJ207" s="1" t="s">
        <v>98</v>
      </c>
      <c r="AK207" s="2">
        <v>57.1</v>
      </c>
      <c r="AL207" s="1" t="s">
        <v>98</v>
      </c>
      <c r="AM207" s="1">
        <v>222</v>
      </c>
      <c r="AN207" s="2">
        <v>39.6</v>
      </c>
      <c r="AO207" s="2">
        <v>31.7</v>
      </c>
      <c r="AP207" s="3">
        <v>4.9800000000000004</v>
      </c>
      <c r="AQ207" s="2">
        <v>59.6</v>
      </c>
      <c r="AR207" s="2">
        <v>22</v>
      </c>
      <c r="AS207" s="2">
        <v>19.899999999999999</v>
      </c>
      <c r="AT207" s="3">
        <v>2.58</v>
      </c>
      <c r="AU207" s="1" t="s">
        <v>98</v>
      </c>
      <c r="AV207" s="1" t="s">
        <v>98</v>
      </c>
      <c r="AW207" s="1" t="s">
        <v>98</v>
      </c>
      <c r="AX207" s="1">
        <v>152</v>
      </c>
      <c r="AY207" s="1" t="s">
        <v>98</v>
      </c>
      <c r="AZ207" s="2">
        <v>36.9</v>
      </c>
      <c r="BA207" s="1" t="s">
        <v>98</v>
      </c>
      <c r="BB207" s="1" t="s">
        <v>98</v>
      </c>
      <c r="BC207" s="1" t="s">
        <v>98</v>
      </c>
      <c r="BD207" s="1" t="s">
        <v>98</v>
      </c>
      <c r="BE207" s="1" t="s">
        <v>98</v>
      </c>
      <c r="BF207" s="1" t="s">
        <v>98</v>
      </c>
      <c r="BG207" s="1" t="s">
        <v>98</v>
      </c>
      <c r="BH207" s="1" t="s">
        <v>98</v>
      </c>
      <c r="BI207" s="1" t="s">
        <v>98</v>
      </c>
      <c r="BJ207" s="4" t="s">
        <v>98</v>
      </c>
      <c r="BK207" s="4" t="s">
        <v>98</v>
      </c>
      <c r="BL207" s="4" t="s">
        <v>98</v>
      </c>
      <c r="BM207" s="4" t="s">
        <v>98</v>
      </c>
      <c r="BN207" s="4" t="s">
        <v>98</v>
      </c>
      <c r="BO207" s="4" t="s">
        <v>98</v>
      </c>
      <c r="BP207" s="4" t="s">
        <v>98</v>
      </c>
      <c r="BQ207" s="4" t="s">
        <v>98</v>
      </c>
      <c r="BR207" s="4" t="s">
        <v>98</v>
      </c>
      <c r="BS207" s="4" t="s">
        <v>98</v>
      </c>
      <c r="BT207" s="4" t="s">
        <v>98</v>
      </c>
      <c r="BU207" s="4" t="s">
        <v>98</v>
      </c>
      <c r="BV207" s="4" t="s">
        <v>98</v>
      </c>
      <c r="BW207" s="35" t="s">
        <v>98</v>
      </c>
      <c r="BX207" s="35" t="s">
        <v>98</v>
      </c>
      <c r="BY207" s="1" t="s">
        <v>98</v>
      </c>
      <c r="BZ207" s="1" t="s">
        <v>98</v>
      </c>
      <c r="CA207" s="1" t="s">
        <v>98</v>
      </c>
      <c r="CB207" s="1" t="s">
        <v>98</v>
      </c>
      <c r="CC207" s="1" t="s">
        <v>98</v>
      </c>
      <c r="CD207" s="1" t="s">
        <v>98</v>
      </c>
      <c r="CE207" s="1" t="s">
        <v>98</v>
      </c>
      <c r="CF207" s="1" t="s">
        <v>98</v>
      </c>
      <c r="CG207" s="4">
        <f>Beams!$B$11/F207</f>
        <v>1254.4642857142856</v>
      </c>
      <c r="CH207" s="4">
        <f>Beams!$B$9/AO207</f>
        <v>354.57413249211356</v>
      </c>
      <c r="CI207" s="4">
        <f>Beams!$C$9/AS207</f>
        <v>564.8241206030151</v>
      </c>
      <c r="CJ207" s="4">
        <f>Beams!$B$8/((N207-2*X207)*X207*2)</f>
        <v>4358.5420444199026</v>
      </c>
      <c r="CK207" s="4">
        <f>Beams!$C$8/((J207-2*X207)*X207*2)</f>
        <v>1879.3962656864376</v>
      </c>
      <c r="CM207" s="4">
        <f xml:space="preserve"> Beams!$B$12 / ( 2 * X207 * (N207 - X207) * (J207 - X207) )</f>
        <v>320.0770620359437</v>
      </c>
      <c r="CO207" s="4">
        <f t="shared" si="6"/>
        <v>7875.512210230625</v>
      </c>
      <c r="CP207" s="4">
        <f t="shared" si="7"/>
        <v>3953.4057829916696</v>
      </c>
      <c r="CQ207" s="3">
        <f>MIN(Beams!$B$21:$B$22)/MAX(CM207:CP207)-1</f>
        <v>1.5395173629493142</v>
      </c>
    </row>
    <row r="208" spans="1:95" x14ac:dyDescent="0.55000000000000004">
      <c r="A208" s="1" t="s">
        <v>1014</v>
      </c>
      <c r="B208" s="1" t="s">
        <v>1473</v>
      </c>
      <c r="C208" s="1" t="s">
        <v>1474</v>
      </c>
      <c r="D208" s="1" t="s">
        <v>98</v>
      </c>
      <c r="E208" s="1">
        <v>24.73</v>
      </c>
      <c r="F208" s="3">
        <v>6.76</v>
      </c>
      <c r="G208" s="1" t="s">
        <v>98</v>
      </c>
      <c r="H208" s="11" t="s">
        <v>98</v>
      </c>
      <c r="I208" s="2">
        <v>14</v>
      </c>
      <c r="J208" s="2">
        <v>13.5</v>
      </c>
      <c r="K208" s="1" t="s">
        <v>98</v>
      </c>
      <c r="L208" s="1" t="s">
        <v>98</v>
      </c>
      <c r="M208" s="11" t="s">
        <v>98</v>
      </c>
      <c r="N208" s="3">
        <v>6</v>
      </c>
      <c r="O208" s="3">
        <v>5.48</v>
      </c>
      <c r="P208" s="1" t="s">
        <v>98</v>
      </c>
      <c r="Q208" s="1" t="s">
        <v>98</v>
      </c>
      <c r="R208" s="11" t="s">
        <v>98</v>
      </c>
      <c r="S208" s="13" t="s">
        <v>98</v>
      </c>
      <c r="T208" s="1" t="s">
        <v>98</v>
      </c>
      <c r="U208" s="13" t="s">
        <v>98</v>
      </c>
      <c r="V208" s="1" t="s">
        <v>98</v>
      </c>
      <c r="W208" s="15">
        <v>0.1875</v>
      </c>
      <c r="X208" s="14">
        <v>0.17399999999999999</v>
      </c>
      <c r="Y208" s="1" t="s">
        <v>98</v>
      </c>
      <c r="Z208" s="13" t="s">
        <v>98</v>
      </c>
      <c r="AA208" s="13" t="s">
        <v>98</v>
      </c>
      <c r="AB208" s="1" t="s">
        <v>98</v>
      </c>
      <c r="AC208" s="1" t="s">
        <v>98</v>
      </c>
      <c r="AD208" s="1" t="s">
        <v>98</v>
      </c>
      <c r="AE208" s="1" t="s">
        <v>98</v>
      </c>
      <c r="AF208" s="1" t="s">
        <v>98</v>
      </c>
      <c r="AG208" s="1" t="s">
        <v>98</v>
      </c>
      <c r="AH208" s="1" t="s">
        <v>98</v>
      </c>
      <c r="AI208" s="2">
        <v>31.5</v>
      </c>
      <c r="AJ208" s="1" t="s">
        <v>98</v>
      </c>
      <c r="AK208" s="2">
        <v>77.5</v>
      </c>
      <c r="AL208" s="1" t="s">
        <v>98</v>
      </c>
      <c r="AM208" s="1">
        <v>170</v>
      </c>
      <c r="AN208" s="2">
        <v>30.1</v>
      </c>
      <c r="AO208" s="2">
        <v>24.3</v>
      </c>
      <c r="AP208" s="3">
        <v>5.01</v>
      </c>
      <c r="AQ208" s="2">
        <v>45.9</v>
      </c>
      <c r="AR208" s="2">
        <v>16.7</v>
      </c>
      <c r="AS208" s="2">
        <v>15.3</v>
      </c>
      <c r="AT208" s="3">
        <v>2.61</v>
      </c>
      <c r="AU208" s="1" t="s">
        <v>98</v>
      </c>
      <c r="AV208" s="1" t="s">
        <v>98</v>
      </c>
      <c r="AW208" s="1" t="s">
        <v>98</v>
      </c>
      <c r="AX208" s="1">
        <v>116</v>
      </c>
      <c r="AY208" s="1" t="s">
        <v>98</v>
      </c>
      <c r="AZ208" s="2">
        <v>28</v>
      </c>
      <c r="BA208" s="1" t="s">
        <v>98</v>
      </c>
      <c r="BB208" s="1" t="s">
        <v>98</v>
      </c>
      <c r="BC208" s="1" t="s">
        <v>98</v>
      </c>
      <c r="BD208" s="1" t="s">
        <v>98</v>
      </c>
      <c r="BE208" s="1" t="s">
        <v>98</v>
      </c>
      <c r="BF208" s="1" t="s">
        <v>98</v>
      </c>
      <c r="BG208" s="1" t="s">
        <v>98</v>
      </c>
      <c r="BH208" s="1" t="s">
        <v>98</v>
      </c>
      <c r="BI208" s="1" t="s">
        <v>98</v>
      </c>
      <c r="BJ208" s="4" t="s">
        <v>98</v>
      </c>
      <c r="BK208" s="4" t="s">
        <v>98</v>
      </c>
      <c r="BL208" s="4" t="s">
        <v>98</v>
      </c>
      <c r="BM208" s="4" t="s">
        <v>98</v>
      </c>
      <c r="BN208" s="4" t="s">
        <v>98</v>
      </c>
      <c r="BO208" s="4" t="s">
        <v>98</v>
      </c>
      <c r="BP208" s="4" t="s">
        <v>98</v>
      </c>
      <c r="BQ208" s="4" t="s">
        <v>98</v>
      </c>
      <c r="BR208" s="4" t="s">
        <v>98</v>
      </c>
      <c r="BS208" s="4" t="s">
        <v>98</v>
      </c>
      <c r="BT208" s="4" t="s">
        <v>98</v>
      </c>
      <c r="BU208" s="4" t="s">
        <v>98</v>
      </c>
      <c r="BV208" s="4" t="s">
        <v>98</v>
      </c>
      <c r="BW208" s="35" t="s">
        <v>98</v>
      </c>
      <c r="BX208" s="35" t="s">
        <v>98</v>
      </c>
      <c r="BY208" s="1" t="s">
        <v>98</v>
      </c>
      <c r="BZ208" s="1" t="s">
        <v>98</v>
      </c>
      <c r="CA208" s="1" t="s">
        <v>98</v>
      </c>
      <c r="CB208" s="1" t="s">
        <v>98</v>
      </c>
      <c r="CC208" s="1" t="s">
        <v>98</v>
      </c>
      <c r="CD208" s="1" t="s">
        <v>98</v>
      </c>
      <c r="CE208" s="1" t="s">
        <v>98</v>
      </c>
      <c r="CF208" s="1" t="s">
        <v>98</v>
      </c>
      <c r="CG208" s="4">
        <f>Beams!$B$11/F208</f>
        <v>1662.7218934911243</v>
      </c>
      <c r="CH208" s="4">
        <f>Beams!$B$9/AO208</f>
        <v>462.55144032921811</v>
      </c>
      <c r="CI208" s="4">
        <f>Beams!$C$9/AS208</f>
        <v>734.64052287581694</v>
      </c>
      <c r="CJ208" s="4">
        <f>Beams!$B$8/((N208-2*X208)*X208*2)</f>
        <v>5714.5878582294135</v>
      </c>
      <c r="CK208" s="4">
        <f>Beams!$C$8/((J208-2*X208)*X208*2)</f>
        <v>2455.8128478339909</v>
      </c>
      <c r="CM208" s="4">
        <f xml:space="preserve"> Beams!$B$12 / ( 2 * X208 * (N208 - X208) * (J208 - X208) )</f>
        <v>416.02246032836916</v>
      </c>
      <c r="CO208" s="4">
        <f t="shared" si="6"/>
        <v>10328.014063627374</v>
      </c>
      <c r="CP208" s="4">
        <f t="shared" si="7"/>
        <v>5176.0391769165735</v>
      </c>
      <c r="CQ208" s="3">
        <f>MIN(Beams!$B$21:$B$22)/MAX(CM208:CP208)-1</f>
        <v>0.9364807093393579</v>
      </c>
    </row>
    <row r="209" spans="1:95" x14ac:dyDescent="0.55000000000000004">
      <c r="A209" s="1" t="s">
        <v>1014</v>
      </c>
      <c r="B209" s="1" t="s">
        <v>1475</v>
      </c>
      <c r="C209" s="1" t="s">
        <v>1476</v>
      </c>
      <c r="D209" s="1" t="s">
        <v>98</v>
      </c>
      <c r="E209" s="1">
        <v>67.819999999999993</v>
      </c>
      <c r="F209" s="2">
        <v>18.7</v>
      </c>
      <c r="G209" s="1" t="s">
        <v>98</v>
      </c>
      <c r="H209" s="11" t="s">
        <v>98</v>
      </c>
      <c r="I209" s="2">
        <v>14</v>
      </c>
      <c r="J209" s="2">
        <v>12.3</v>
      </c>
      <c r="K209" s="1" t="s">
        <v>98</v>
      </c>
      <c r="L209" s="1" t="s">
        <v>98</v>
      </c>
      <c r="M209" s="11" t="s">
        <v>98</v>
      </c>
      <c r="N209" s="3">
        <v>4</v>
      </c>
      <c r="O209" s="3">
        <v>2.2599999999999998</v>
      </c>
      <c r="P209" s="1" t="s">
        <v>98</v>
      </c>
      <c r="Q209" s="1" t="s">
        <v>98</v>
      </c>
      <c r="R209" s="11" t="s">
        <v>98</v>
      </c>
      <c r="S209" s="13" t="s">
        <v>98</v>
      </c>
      <c r="T209" s="1" t="s">
        <v>98</v>
      </c>
      <c r="U209" s="13" t="s">
        <v>98</v>
      </c>
      <c r="V209" s="1" t="s">
        <v>98</v>
      </c>
      <c r="W209" s="14">
        <v>0.625</v>
      </c>
      <c r="X209" s="14">
        <v>0.58099999999999996</v>
      </c>
      <c r="Y209" s="1" t="s">
        <v>98</v>
      </c>
      <c r="Z209" s="13" t="s">
        <v>98</v>
      </c>
      <c r="AA209" s="13" t="s">
        <v>98</v>
      </c>
      <c r="AB209" s="1" t="s">
        <v>98</v>
      </c>
      <c r="AC209" s="1" t="s">
        <v>98</v>
      </c>
      <c r="AD209" s="1" t="s">
        <v>98</v>
      </c>
      <c r="AE209" s="1" t="s">
        <v>98</v>
      </c>
      <c r="AF209" s="1" t="s">
        <v>98</v>
      </c>
      <c r="AG209" s="1" t="s">
        <v>98</v>
      </c>
      <c r="AH209" s="1" t="s">
        <v>98</v>
      </c>
      <c r="AI209" s="3">
        <v>3.88</v>
      </c>
      <c r="AJ209" s="1" t="s">
        <v>98</v>
      </c>
      <c r="AK209" s="2">
        <v>21.1</v>
      </c>
      <c r="AL209" s="1" t="s">
        <v>98</v>
      </c>
      <c r="AM209" s="1">
        <v>373</v>
      </c>
      <c r="AN209" s="2">
        <v>73.099999999999994</v>
      </c>
      <c r="AO209" s="2">
        <v>53.3</v>
      </c>
      <c r="AP209" s="3">
        <v>4.47</v>
      </c>
      <c r="AQ209" s="2">
        <v>47.2</v>
      </c>
      <c r="AR209" s="2">
        <v>28.5</v>
      </c>
      <c r="AS209" s="2">
        <v>23.6</v>
      </c>
      <c r="AT209" s="3">
        <v>1.59</v>
      </c>
      <c r="AU209" s="1" t="s">
        <v>98</v>
      </c>
      <c r="AV209" s="1" t="s">
        <v>98</v>
      </c>
      <c r="AW209" s="1" t="s">
        <v>98</v>
      </c>
      <c r="AX209" s="1">
        <v>148</v>
      </c>
      <c r="AY209" s="1" t="s">
        <v>98</v>
      </c>
      <c r="AZ209" s="2">
        <v>52.6</v>
      </c>
      <c r="BA209" s="1" t="s">
        <v>98</v>
      </c>
      <c r="BB209" s="1" t="s">
        <v>98</v>
      </c>
      <c r="BC209" s="1" t="s">
        <v>98</v>
      </c>
      <c r="BD209" s="1" t="s">
        <v>98</v>
      </c>
      <c r="BE209" s="1" t="s">
        <v>98</v>
      </c>
      <c r="BF209" s="1" t="s">
        <v>98</v>
      </c>
      <c r="BG209" s="1" t="s">
        <v>98</v>
      </c>
      <c r="BH209" s="1" t="s">
        <v>98</v>
      </c>
      <c r="BI209" s="1" t="s">
        <v>98</v>
      </c>
      <c r="BJ209" s="4" t="s">
        <v>98</v>
      </c>
      <c r="BK209" s="4" t="s">
        <v>98</v>
      </c>
      <c r="BL209" s="4" t="s">
        <v>98</v>
      </c>
      <c r="BM209" s="4" t="s">
        <v>98</v>
      </c>
      <c r="BN209" s="4" t="s">
        <v>98</v>
      </c>
      <c r="BO209" s="4" t="s">
        <v>98</v>
      </c>
      <c r="BP209" s="4" t="s">
        <v>98</v>
      </c>
      <c r="BQ209" s="4" t="s">
        <v>98</v>
      </c>
      <c r="BR209" s="4" t="s">
        <v>98</v>
      </c>
      <c r="BS209" s="4" t="s">
        <v>98</v>
      </c>
      <c r="BT209" s="4" t="s">
        <v>98</v>
      </c>
      <c r="BU209" s="4" t="s">
        <v>98</v>
      </c>
      <c r="BV209" s="4" t="s">
        <v>98</v>
      </c>
      <c r="BW209" s="35" t="s">
        <v>98</v>
      </c>
      <c r="BX209" s="35" t="s">
        <v>98</v>
      </c>
      <c r="BY209" s="1" t="s">
        <v>98</v>
      </c>
      <c r="BZ209" s="1" t="s">
        <v>98</v>
      </c>
      <c r="CA209" s="1" t="s">
        <v>98</v>
      </c>
      <c r="CB209" s="1" t="s">
        <v>98</v>
      </c>
      <c r="CC209" s="1" t="s">
        <v>98</v>
      </c>
      <c r="CD209" s="1" t="s">
        <v>98</v>
      </c>
      <c r="CE209" s="1" t="s">
        <v>98</v>
      </c>
      <c r="CF209" s="1" t="s">
        <v>98</v>
      </c>
      <c r="CG209" s="4">
        <f>Beams!$B$11/F209</f>
        <v>601.06951871657759</v>
      </c>
      <c r="CH209" s="4">
        <f>Beams!$B$9/AO209</f>
        <v>210.88180112570359</v>
      </c>
      <c r="CI209" s="4">
        <f>Beams!$C$9/AS209</f>
        <v>476.27118644067792</v>
      </c>
      <c r="CJ209" s="4">
        <f>Beams!$B$8/((N209-2*X209)*X209*2)</f>
        <v>3408.3783033068548</v>
      </c>
      <c r="CK209" s="4">
        <f>Beams!$C$8/((J209-2*X209)*X209*2)</f>
        <v>868.46629778998511</v>
      </c>
      <c r="CM209" s="4">
        <f xml:space="preserve"> Beams!$B$12 / ( 2 * X209 * (N209 - X209) * (J209 - X209) )</f>
        <v>241.41848939424267</v>
      </c>
      <c r="CO209" s="4">
        <f t="shared" si="6"/>
        <v>6056.8551131851327</v>
      </c>
      <c r="CP209" s="4">
        <f t="shared" si="7"/>
        <v>2024.1212952659907</v>
      </c>
      <c r="CQ209" s="3">
        <f>MIN(Beams!$B$21:$B$22)/MAX(CM209:CP209)-1</f>
        <v>2.3020436557021342</v>
      </c>
    </row>
    <row r="210" spans="1:95" x14ac:dyDescent="0.55000000000000004">
      <c r="A210" s="1" t="s">
        <v>1014</v>
      </c>
      <c r="B210" s="1" t="s">
        <v>1477</v>
      </c>
      <c r="C210" s="1" t="s">
        <v>1478</v>
      </c>
      <c r="D210" s="1" t="s">
        <v>98</v>
      </c>
      <c r="E210" s="1">
        <v>55.66</v>
      </c>
      <c r="F210" s="2">
        <v>15.3</v>
      </c>
      <c r="G210" s="1" t="s">
        <v>98</v>
      </c>
      <c r="H210" s="11" t="s">
        <v>98</v>
      </c>
      <c r="I210" s="2">
        <v>14</v>
      </c>
      <c r="J210" s="2">
        <v>12.6</v>
      </c>
      <c r="K210" s="1" t="s">
        <v>98</v>
      </c>
      <c r="L210" s="1" t="s">
        <v>98</v>
      </c>
      <c r="M210" s="11" t="s">
        <v>98</v>
      </c>
      <c r="N210" s="3">
        <v>4</v>
      </c>
      <c r="O210" s="3">
        <v>2.6</v>
      </c>
      <c r="P210" s="1" t="s">
        <v>98</v>
      </c>
      <c r="Q210" s="1" t="s">
        <v>98</v>
      </c>
      <c r="R210" s="11" t="s">
        <v>98</v>
      </c>
      <c r="S210" s="13" t="s">
        <v>98</v>
      </c>
      <c r="T210" s="1" t="s">
        <v>98</v>
      </c>
      <c r="U210" s="13" t="s">
        <v>98</v>
      </c>
      <c r="V210" s="1" t="s">
        <v>98</v>
      </c>
      <c r="W210" s="14">
        <v>0.5</v>
      </c>
      <c r="X210" s="14">
        <v>0.46500000000000002</v>
      </c>
      <c r="Y210" s="1" t="s">
        <v>98</v>
      </c>
      <c r="Z210" s="13" t="s">
        <v>98</v>
      </c>
      <c r="AA210" s="13" t="s">
        <v>98</v>
      </c>
      <c r="AB210" s="1" t="s">
        <v>98</v>
      </c>
      <c r="AC210" s="1" t="s">
        <v>98</v>
      </c>
      <c r="AD210" s="1" t="s">
        <v>98</v>
      </c>
      <c r="AE210" s="1" t="s">
        <v>98</v>
      </c>
      <c r="AF210" s="1" t="s">
        <v>98</v>
      </c>
      <c r="AG210" s="1" t="s">
        <v>98</v>
      </c>
      <c r="AH210" s="1" t="s">
        <v>98</v>
      </c>
      <c r="AI210" s="3">
        <v>5.6</v>
      </c>
      <c r="AJ210" s="1" t="s">
        <v>98</v>
      </c>
      <c r="AK210" s="2">
        <v>27.1</v>
      </c>
      <c r="AL210" s="1" t="s">
        <v>98</v>
      </c>
      <c r="AM210" s="1">
        <v>317</v>
      </c>
      <c r="AN210" s="2">
        <v>61</v>
      </c>
      <c r="AO210" s="2">
        <v>45.3</v>
      </c>
      <c r="AP210" s="3">
        <v>4.55</v>
      </c>
      <c r="AQ210" s="2">
        <v>41.2</v>
      </c>
      <c r="AR210" s="2">
        <v>24.1</v>
      </c>
      <c r="AS210" s="2">
        <v>20.6</v>
      </c>
      <c r="AT210" s="3">
        <v>1.64</v>
      </c>
      <c r="AU210" s="1" t="s">
        <v>98</v>
      </c>
      <c r="AV210" s="1" t="s">
        <v>98</v>
      </c>
      <c r="AW210" s="1" t="s">
        <v>98</v>
      </c>
      <c r="AX210" s="1">
        <v>127</v>
      </c>
      <c r="AY210" s="1" t="s">
        <v>98</v>
      </c>
      <c r="AZ210" s="2">
        <v>44.1</v>
      </c>
      <c r="BA210" s="1" t="s">
        <v>98</v>
      </c>
      <c r="BB210" s="1" t="s">
        <v>98</v>
      </c>
      <c r="BC210" s="1" t="s">
        <v>98</v>
      </c>
      <c r="BD210" s="1" t="s">
        <v>98</v>
      </c>
      <c r="BE210" s="1" t="s">
        <v>98</v>
      </c>
      <c r="BF210" s="1" t="s">
        <v>98</v>
      </c>
      <c r="BG210" s="1" t="s">
        <v>98</v>
      </c>
      <c r="BH210" s="1" t="s">
        <v>98</v>
      </c>
      <c r="BI210" s="1" t="s">
        <v>98</v>
      </c>
      <c r="BJ210" s="4" t="s">
        <v>98</v>
      </c>
      <c r="BK210" s="4" t="s">
        <v>98</v>
      </c>
      <c r="BL210" s="4" t="s">
        <v>98</v>
      </c>
      <c r="BM210" s="4" t="s">
        <v>98</v>
      </c>
      <c r="BN210" s="4" t="s">
        <v>98</v>
      </c>
      <c r="BO210" s="4" t="s">
        <v>98</v>
      </c>
      <c r="BP210" s="4" t="s">
        <v>98</v>
      </c>
      <c r="BQ210" s="4" t="s">
        <v>98</v>
      </c>
      <c r="BR210" s="4" t="s">
        <v>98</v>
      </c>
      <c r="BS210" s="4" t="s">
        <v>98</v>
      </c>
      <c r="BT210" s="4" t="s">
        <v>98</v>
      </c>
      <c r="BU210" s="4" t="s">
        <v>98</v>
      </c>
      <c r="BV210" s="4" t="s">
        <v>98</v>
      </c>
      <c r="BW210" s="35" t="s">
        <v>98</v>
      </c>
      <c r="BX210" s="35" t="s">
        <v>98</v>
      </c>
      <c r="BY210" s="1" t="s">
        <v>98</v>
      </c>
      <c r="BZ210" s="1" t="s">
        <v>98</v>
      </c>
      <c r="CA210" s="1" t="s">
        <v>98</v>
      </c>
      <c r="CB210" s="1" t="s">
        <v>98</v>
      </c>
      <c r="CC210" s="1" t="s">
        <v>98</v>
      </c>
      <c r="CD210" s="1" t="s">
        <v>98</v>
      </c>
      <c r="CE210" s="1" t="s">
        <v>98</v>
      </c>
      <c r="CF210" s="1" t="s">
        <v>98</v>
      </c>
      <c r="CG210" s="4">
        <f>Beams!$B$11/F210</f>
        <v>734.64052287581694</v>
      </c>
      <c r="CH210" s="4">
        <f>Beams!$B$9/AO210</f>
        <v>248.12362030905078</v>
      </c>
      <c r="CI210" s="4">
        <f>Beams!$C$9/AS210</f>
        <v>545.63106796116506</v>
      </c>
      <c r="CJ210" s="4">
        <f>Beams!$B$8/((N210-2*X210)*X210*2)</f>
        <v>3936.8148225981572</v>
      </c>
      <c r="CK210" s="4">
        <f>Beams!$C$8/((J210-2*X210)*X210*2)</f>
        <v>1035.6488008034569</v>
      </c>
      <c r="CM210" s="4">
        <f xml:space="preserve"> Beams!$B$12 / ( 2 * X210 * (N210 - X210) * (J210 - X210) )</f>
        <v>281.7436676935709</v>
      </c>
      <c r="CO210" s="4">
        <f t="shared" si="6"/>
        <v>7004.9741788671909</v>
      </c>
      <c r="CP210" s="4">
        <f t="shared" si="7"/>
        <v>2406.6233024981948</v>
      </c>
      <c r="CQ210" s="3">
        <f>MIN(Beams!$B$21:$B$22)/MAX(CM210:CP210)-1</f>
        <v>1.8551140217385211</v>
      </c>
    </row>
    <row r="211" spans="1:95" x14ac:dyDescent="0.55000000000000004">
      <c r="A211" s="1" t="s">
        <v>1014</v>
      </c>
      <c r="B211" s="1" t="s">
        <v>1479</v>
      </c>
      <c r="C211" s="1" t="s">
        <v>1480</v>
      </c>
      <c r="D211" s="1" t="s">
        <v>98</v>
      </c>
      <c r="E211" s="1">
        <v>42.79</v>
      </c>
      <c r="F211" s="2">
        <v>11.8</v>
      </c>
      <c r="G211" s="1" t="s">
        <v>98</v>
      </c>
      <c r="H211" s="11" t="s">
        <v>98</v>
      </c>
      <c r="I211" s="2">
        <v>14</v>
      </c>
      <c r="J211" s="2">
        <v>13</v>
      </c>
      <c r="K211" s="1" t="s">
        <v>98</v>
      </c>
      <c r="L211" s="1" t="s">
        <v>98</v>
      </c>
      <c r="M211" s="11" t="s">
        <v>98</v>
      </c>
      <c r="N211" s="3">
        <v>4</v>
      </c>
      <c r="O211" s="3">
        <v>2.95</v>
      </c>
      <c r="P211" s="1" t="s">
        <v>98</v>
      </c>
      <c r="Q211" s="1" t="s">
        <v>98</v>
      </c>
      <c r="R211" s="11" t="s">
        <v>98</v>
      </c>
      <c r="S211" s="13" t="s">
        <v>98</v>
      </c>
      <c r="T211" s="1" t="s">
        <v>98</v>
      </c>
      <c r="U211" s="13" t="s">
        <v>98</v>
      </c>
      <c r="V211" s="1" t="s">
        <v>98</v>
      </c>
      <c r="W211" s="14">
        <v>0.375</v>
      </c>
      <c r="X211" s="14">
        <v>0.34899999999999998</v>
      </c>
      <c r="Y211" s="1" t="s">
        <v>98</v>
      </c>
      <c r="Z211" s="13" t="s">
        <v>98</v>
      </c>
      <c r="AA211" s="13" t="s">
        <v>98</v>
      </c>
      <c r="AB211" s="1" t="s">
        <v>98</v>
      </c>
      <c r="AC211" s="1" t="s">
        <v>98</v>
      </c>
      <c r="AD211" s="1" t="s">
        <v>98</v>
      </c>
      <c r="AE211" s="1" t="s">
        <v>98</v>
      </c>
      <c r="AF211" s="1" t="s">
        <v>98</v>
      </c>
      <c r="AG211" s="1" t="s">
        <v>98</v>
      </c>
      <c r="AH211" s="1" t="s">
        <v>98</v>
      </c>
      <c r="AI211" s="3">
        <v>8.4600000000000009</v>
      </c>
      <c r="AJ211" s="1" t="s">
        <v>98</v>
      </c>
      <c r="AK211" s="2">
        <v>37.1</v>
      </c>
      <c r="AL211" s="1" t="s">
        <v>98</v>
      </c>
      <c r="AM211" s="1">
        <v>252</v>
      </c>
      <c r="AN211" s="2">
        <v>47.8</v>
      </c>
      <c r="AO211" s="2">
        <v>36</v>
      </c>
      <c r="AP211" s="3">
        <v>4.63</v>
      </c>
      <c r="AQ211" s="2">
        <v>33.6</v>
      </c>
      <c r="AR211" s="2">
        <v>19.100000000000001</v>
      </c>
      <c r="AS211" s="2">
        <v>16.8</v>
      </c>
      <c r="AT211" s="3">
        <v>1.69</v>
      </c>
      <c r="AU211" s="1" t="s">
        <v>98</v>
      </c>
      <c r="AV211" s="1" t="s">
        <v>98</v>
      </c>
      <c r="AW211" s="1" t="s">
        <v>98</v>
      </c>
      <c r="AX211" s="1">
        <v>102</v>
      </c>
      <c r="AY211" s="1" t="s">
        <v>98</v>
      </c>
      <c r="AZ211" s="2">
        <v>34.6</v>
      </c>
      <c r="BA211" s="1" t="s">
        <v>98</v>
      </c>
      <c r="BB211" s="1" t="s">
        <v>98</v>
      </c>
      <c r="BC211" s="1" t="s">
        <v>98</v>
      </c>
      <c r="BD211" s="1" t="s">
        <v>98</v>
      </c>
      <c r="BE211" s="1" t="s">
        <v>98</v>
      </c>
      <c r="BF211" s="1" t="s">
        <v>98</v>
      </c>
      <c r="BG211" s="1" t="s">
        <v>98</v>
      </c>
      <c r="BH211" s="1" t="s">
        <v>98</v>
      </c>
      <c r="BI211" s="1" t="s">
        <v>98</v>
      </c>
      <c r="BJ211" s="4" t="s">
        <v>98</v>
      </c>
      <c r="BK211" s="4" t="s">
        <v>98</v>
      </c>
      <c r="BL211" s="4" t="s">
        <v>98</v>
      </c>
      <c r="BM211" s="4" t="s">
        <v>98</v>
      </c>
      <c r="BN211" s="4" t="s">
        <v>98</v>
      </c>
      <c r="BO211" s="4" t="s">
        <v>98</v>
      </c>
      <c r="BP211" s="4" t="s">
        <v>98</v>
      </c>
      <c r="BQ211" s="4" t="s">
        <v>98</v>
      </c>
      <c r="BR211" s="4" t="s">
        <v>98</v>
      </c>
      <c r="BS211" s="4" t="s">
        <v>98</v>
      </c>
      <c r="BT211" s="4" t="s">
        <v>98</v>
      </c>
      <c r="BU211" s="4" t="s">
        <v>98</v>
      </c>
      <c r="BV211" s="4" t="s">
        <v>98</v>
      </c>
      <c r="BW211" s="35" t="s">
        <v>98</v>
      </c>
      <c r="BX211" s="35" t="s">
        <v>98</v>
      </c>
      <c r="BY211" s="1" t="s">
        <v>98</v>
      </c>
      <c r="BZ211" s="1" t="s">
        <v>98</v>
      </c>
      <c r="CA211" s="1" t="s">
        <v>98</v>
      </c>
      <c r="CB211" s="1" t="s">
        <v>98</v>
      </c>
      <c r="CC211" s="1" t="s">
        <v>98</v>
      </c>
      <c r="CD211" s="1" t="s">
        <v>98</v>
      </c>
      <c r="CE211" s="1" t="s">
        <v>98</v>
      </c>
      <c r="CF211" s="1" t="s">
        <v>98</v>
      </c>
      <c r="CG211" s="4">
        <f>Beams!$B$11/F211</f>
        <v>952.54237288135585</v>
      </c>
      <c r="CH211" s="4">
        <f>Beams!$B$9/AO211</f>
        <v>312.22222222222223</v>
      </c>
      <c r="CI211" s="4">
        <f>Beams!$C$9/AS211</f>
        <v>669.04761904761904</v>
      </c>
      <c r="CJ211" s="4">
        <f>Beams!$B$8/((N211-2*X211)*X211*2)</f>
        <v>4876.7873599225268</v>
      </c>
      <c r="CK211" s="4">
        <f>Beams!$C$8/((J211-2*X211)*X211*2)</f>
        <v>1308.9864950791891</v>
      </c>
      <c r="CM211" s="4">
        <f xml:space="preserve"> Beams!$B$12 / ( 2 * X211 * (N211 - X211) * (J211 - X211) )</f>
        <v>348.63758127136026</v>
      </c>
      <c r="CO211" s="4">
        <f t="shared" si="6"/>
        <v>8686.3939025653781</v>
      </c>
      <c r="CP211" s="4">
        <f t="shared" si="7"/>
        <v>3040.4952066602063</v>
      </c>
      <c r="CQ211" s="3">
        <f>MIN(Beams!$B$21:$B$22)/MAX(CM211:CP211)-1</f>
        <v>1.3024514228042712</v>
      </c>
    </row>
    <row r="212" spans="1:95" x14ac:dyDescent="0.55000000000000004">
      <c r="A212" s="1" t="s">
        <v>1014</v>
      </c>
      <c r="B212" s="1" t="s">
        <v>1481</v>
      </c>
      <c r="C212" s="1" t="s">
        <v>1482</v>
      </c>
      <c r="D212" s="1" t="s">
        <v>98</v>
      </c>
      <c r="E212" s="3">
        <v>36.1</v>
      </c>
      <c r="F212" s="3">
        <v>9.92</v>
      </c>
      <c r="G212" s="1" t="s">
        <v>98</v>
      </c>
      <c r="H212" s="11" t="s">
        <v>98</v>
      </c>
      <c r="I212" s="2">
        <v>14</v>
      </c>
      <c r="J212" s="2">
        <v>13.1</v>
      </c>
      <c r="K212" s="1" t="s">
        <v>98</v>
      </c>
      <c r="L212" s="1" t="s">
        <v>98</v>
      </c>
      <c r="M212" s="11" t="s">
        <v>98</v>
      </c>
      <c r="N212" s="3">
        <v>4</v>
      </c>
      <c r="O212" s="3">
        <v>3.13</v>
      </c>
      <c r="P212" s="1" t="s">
        <v>98</v>
      </c>
      <c r="Q212" s="1" t="s">
        <v>98</v>
      </c>
      <c r="R212" s="11" t="s">
        <v>98</v>
      </c>
      <c r="S212" s="13" t="s">
        <v>98</v>
      </c>
      <c r="T212" s="1" t="s">
        <v>98</v>
      </c>
      <c r="U212" s="13" t="s">
        <v>98</v>
      </c>
      <c r="V212" s="1" t="s">
        <v>98</v>
      </c>
      <c r="W212" s="15">
        <v>0.3125</v>
      </c>
      <c r="X212" s="14">
        <v>0.29099999999999998</v>
      </c>
      <c r="Y212" s="1" t="s">
        <v>98</v>
      </c>
      <c r="Z212" s="13" t="s">
        <v>98</v>
      </c>
      <c r="AA212" s="13" t="s">
        <v>98</v>
      </c>
      <c r="AB212" s="1" t="s">
        <v>98</v>
      </c>
      <c r="AC212" s="1" t="s">
        <v>98</v>
      </c>
      <c r="AD212" s="1" t="s">
        <v>98</v>
      </c>
      <c r="AE212" s="1" t="s">
        <v>98</v>
      </c>
      <c r="AF212" s="1" t="s">
        <v>98</v>
      </c>
      <c r="AG212" s="1" t="s">
        <v>98</v>
      </c>
      <c r="AH212" s="1" t="s">
        <v>98</v>
      </c>
      <c r="AI212" s="2">
        <v>10.7</v>
      </c>
      <c r="AJ212" s="1" t="s">
        <v>98</v>
      </c>
      <c r="AK212" s="2">
        <v>45.1</v>
      </c>
      <c r="AL212" s="1" t="s">
        <v>98</v>
      </c>
      <c r="AM212" s="1">
        <v>216</v>
      </c>
      <c r="AN212" s="2">
        <v>40.6</v>
      </c>
      <c r="AO212" s="2">
        <v>30.9</v>
      </c>
      <c r="AP212" s="3">
        <v>4.67</v>
      </c>
      <c r="AQ212" s="2">
        <v>29.2</v>
      </c>
      <c r="AR212" s="2">
        <v>16.399999999999999</v>
      </c>
      <c r="AS212" s="2">
        <v>14.6</v>
      </c>
      <c r="AT212" s="3">
        <v>1.72</v>
      </c>
      <c r="AU212" s="1" t="s">
        <v>98</v>
      </c>
      <c r="AV212" s="1" t="s">
        <v>98</v>
      </c>
      <c r="AW212" s="1" t="s">
        <v>98</v>
      </c>
      <c r="AX212" s="2">
        <v>87.7</v>
      </c>
      <c r="AY212" s="1" t="s">
        <v>98</v>
      </c>
      <c r="AZ212" s="2">
        <v>29.5</v>
      </c>
      <c r="BA212" s="1" t="s">
        <v>98</v>
      </c>
      <c r="BB212" s="1" t="s">
        <v>98</v>
      </c>
      <c r="BC212" s="1" t="s">
        <v>98</v>
      </c>
      <c r="BD212" s="1" t="s">
        <v>98</v>
      </c>
      <c r="BE212" s="1" t="s">
        <v>98</v>
      </c>
      <c r="BF212" s="1" t="s">
        <v>98</v>
      </c>
      <c r="BG212" s="1" t="s">
        <v>98</v>
      </c>
      <c r="BH212" s="1" t="s">
        <v>98</v>
      </c>
      <c r="BI212" s="1" t="s">
        <v>98</v>
      </c>
      <c r="BJ212" s="4" t="s">
        <v>98</v>
      </c>
      <c r="BK212" s="4" t="s">
        <v>98</v>
      </c>
      <c r="BL212" s="4" t="s">
        <v>98</v>
      </c>
      <c r="BM212" s="4" t="s">
        <v>98</v>
      </c>
      <c r="BN212" s="4" t="s">
        <v>98</v>
      </c>
      <c r="BO212" s="4" t="s">
        <v>98</v>
      </c>
      <c r="BP212" s="4" t="s">
        <v>98</v>
      </c>
      <c r="BQ212" s="4" t="s">
        <v>98</v>
      </c>
      <c r="BR212" s="4" t="s">
        <v>98</v>
      </c>
      <c r="BS212" s="4" t="s">
        <v>98</v>
      </c>
      <c r="BT212" s="4" t="s">
        <v>98</v>
      </c>
      <c r="BU212" s="4" t="s">
        <v>98</v>
      </c>
      <c r="BV212" s="4" t="s">
        <v>98</v>
      </c>
      <c r="BW212" s="35" t="s">
        <v>98</v>
      </c>
      <c r="BX212" s="35" t="s">
        <v>98</v>
      </c>
      <c r="BY212" s="1" t="s">
        <v>98</v>
      </c>
      <c r="BZ212" s="1" t="s">
        <v>98</v>
      </c>
      <c r="CA212" s="1" t="s">
        <v>98</v>
      </c>
      <c r="CB212" s="1" t="s">
        <v>98</v>
      </c>
      <c r="CC212" s="1" t="s">
        <v>98</v>
      </c>
      <c r="CD212" s="1" t="s">
        <v>98</v>
      </c>
      <c r="CE212" s="1" t="s">
        <v>98</v>
      </c>
      <c r="CF212" s="1" t="s">
        <v>98</v>
      </c>
      <c r="CG212" s="4">
        <f>Beams!$B$11/F212</f>
        <v>1133.0645161290322</v>
      </c>
      <c r="CH212" s="4">
        <f>Beams!$B$9/AO212</f>
        <v>363.75404530744339</v>
      </c>
      <c r="CI212" s="4">
        <f>Beams!$C$9/AS212</f>
        <v>769.8630136986302</v>
      </c>
      <c r="CJ212" s="4">
        <f>Beams!$B$8/((N212-2*X212)*X212*2)</f>
        <v>5650.2968919345531</v>
      </c>
      <c r="CK212" s="4">
        <f>Beams!$C$8/((J212-2*X212)*X212*2)</f>
        <v>1542.7955565291822</v>
      </c>
      <c r="CM212" s="4">
        <f xml:space="preserve"> Beams!$B$12 / ( 2 * X212 * (N212 - X212) * (J212 - X212) )</f>
        <v>406.51003187471133</v>
      </c>
      <c r="CO212" s="4">
        <f t="shared" si="6"/>
        <v>10070.310893021979</v>
      </c>
      <c r="CP212" s="4">
        <f t="shared" si="7"/>
        <v>3574.1084159325483</v>
      </c>
      <c r="CQ212" s="3">
        <f>MIN(Beams!$B$21:$B$22)/MAX(CM212:CP212)-1</f>
        <v>0.98603600350199727</v>
      </c>
    </row>
    <row r="213" spans="1:95" x14ac:dyDescent="0.55000000000000004">
      <c r="A213" s="1" t="s">
        <v>1014</v>
      </c>
      <c r="B213" s="1" t="s">
        <v>1483</v>
      </c>
      <c r="C213" s="1" t="s">
        <v>1484</v>
      </c>
      <c r="D213" s="1" t="s">
        <v>98</v>
      </c>
      <c r="E213" s="1">
        <v>29.23</v>
      </c>
      <c r="F213" s="3">
        <v>8.0299999999999994</v>
      </c>
      <c r="G213" s="1" t="s">
        <v>98</v>
      </c>
      <c r="H213" s="11" t="s">
        <v>98</v>
      </c>
      <c r="I213" s="2">
        <v>14</v>
      </c>
      <c r="J213" s="2">
        <v>13.3</v>
      </c>
      <c r="K213" s="1" t="s">
        <v>98</v>
      </c>
      <c r="L213" s="1" t="s">
        <v>98</v>
      </c>
      <c r="M213" s="11" t="s">
        <v>98</v>
      </c>
      <c r="N213" s="3">
        <v>4</v>
      </c>
      <c r="O213" s="3">
        <v>3.3</v>
      </c>
      <c r="P213" s="1" t="s">
        <v>98</v>
      </c>
      <c r="Q213" s="1" t="s">
        <v>98</v>
      </c>
      <c r="R213" s="11" t="s">
        <v>98</v>
      </c>
      <c r="S213" s="13" t="s">
        <v>98</v>
      </c>
      <c r="T213" s="1" t="s">
        <v>98</v>
      </c>
      <c r="U213" s="13" t="s">
        <v>98</v>
      </c>
      <c r="V213" s="1" t="s">
        <v>98</v>
      </c>
      <c r="W213" s="14">
        <v>0.25</v>
      </c>
      <c r="X213" s="14">
        <v>0.23300000000000001</v>
      </c>
      <c r="Y213" s="1" t="s">
        <v>98</v>
      </c>
      <c r="Z213" s="13" t="s">
        <v>98</v>
      </c>
      <c r="AA213" s="13" t="s">
        <v>98</v>
      </c>
      <c r="AB213" s="1" t="s">
        <v>98</v>
      </c>
      <c r="AC213" s="1" t="s">
        <v>98</v>
      </c>
      <c r="AD213" s="1" t="s">
        <v>98</v>
      </c>
      <c r="AE213" s="1" t="s">
        <v>98</v>
      </c>
      <c r="AF213" s="1" t="s">
        <v>98</v>
      </c>
      <c r="AG213" s="1" t="s">
        <v>98</v>
      </c>
      <c r="AH213" s="1" t="s">
        <v>98</v>
      </c>
      <c r="AI213" s="2">
        <v>14.2</v>
      </c>
      <c r="AJ213" s="1" t="s">
        <v>98</v>
      </c>
      <c r="AK213" s="2">
        <v>57.1</v>
      </c>
      <c r="AL213" s="1" t="s">
        <v>98</v>
      </c>
      <c r="AM213" s="1">
        <v>178</v>
      </c>
      <c r="AN213" s="2">
        <v>33.200000000000003</v>
      </c>
      <c r="AO213" s="2">
        <v>25.4</v>
      </c>
      <c r="AP213" s="3">
        <v>4.71</v>
      </c>
      <c r="AQ213" s="2">
        <v>24.4</v>
      </c>
      <c r="AR213" s="2">
        <v>13.5</v>
      </c>
      <c r="AS213" s="2">
        <v>12.2</v>
      </c>
      <c r="AT213" s="3">
        <v>1.74</v>
      </c>
      <c r="AU213" s="1" t="s">
        <v>98</v>
      </c>
      <c r="AV213" s="1" t="s">
        <v>98</v>
      </c>
      <c r="AW213" s="1" t="s">
        <v>98</v>
      </c>
      <c r="AX213" s="2">
        <v>72.400000000000006</v>
      </c>
      <c r="AY213" s="1" t="s">
        <v>98</v>
      </c>
      <c r="AZ213" s="2">
        <v>24.1</v>
      </c>
      <c r="BA213" s="1" t="s">
        <v>98</v>
      </c>
      <c r="BB213" s="1" t="s">
        <v>98</v>
      </c>
      <c r="BC213" s="1" t="s">
        <v>98</v>
      </c>
      <c r="BD213" s="1" t="s">
        <v>98</v>
      </c>
      <c r="BE213" s="1" t="s">
        <v>98</v>
      </c>
      <c r="BF213" s="1" t="s">
        <v>98</v>
      </c>
      <c r="BG213" s="1" t="s">
        <v>98</v>
      </c>
      <c r="BH213" s="1" t="s">
        <v>98</v>
      </c>
      <c r="BI213" s="1" t="s">
        <v>98</v>
      </c>
      <c r="BJ213" s="4" t="s">
        <v>98</v>
      </c>
      <c r="BK213" s="4" t="s">
        <v>98</v>
      </c>
      <c r="BL213" s="4" t="s">
        <v>98</v>
      </c>
      <c r="BM213" s="4" t="s">
        <v>98</v>
      </c>
      <c r="BN213" s="4" t="s">
        <v>98</v>
      </c>
      <c r="BO213" s="4" t="s">
        <v>98</v>
      </c>
      <c r="BP213" s="4" t="s">
        <v>98</v>
      </c>
      <c r="BQ213" s="4" t="s">
        <v>98</v>
      </c>
      <c r="BR213" s="4" t="s">
        <v>98</v>
      </c>
      <c r="BS213" s="4" t="s">
        <v>98</v>
      </c>
      <c r="BT213" s="4" t="s">
        <v>98</v>
      </c>
      <c r="BU213" s="4" t="s">
        <v>98</v>
      </c>
      <c r="BV213" s="4" t="s">
        <v>98</v>
      </c>
      <c r="BW213" s="35" t="s">
        <v>98</v>
      </c>
      <c r="BX213" s="35" t="s">
        <v>98</v>
      </c>
      <c r="BY213" s="1" t="s">
        <v>98</v>
      </c>
      <c r="BZ213" s="1" t="s">
        <v>98</v>
      </c>
      <c r="CA213" s="1" t="s">
        <v>98</v>
      </c>
      <c r="CB213" s="1" t="s">
        <v>98</v>
      </c>
      <c r="CC213" s="1" t="s">
        <v>98</v>
      </c>
      <c r="CD213" s="1" t="s">
        <v>98</v>
      </c>
      <c r="CE213" s="1" t="s">
        <v>98</v>
      </c>
      <c r="CF213" s="1" t="s">
        <v>98</v>
      </c>
      <c r="CG213" s="4">
        <f>Beams!$B$11/F213</f>
        <v>1399.7509339975095</v>
      </c>
      <c r="CH213" s="4">
        <f>Beams!$B$9/AO213</f>
        <v>442.51968503937013</v>
      </c>
      <c r="CI213" s="4">
        <f>Beams!$C$9/AS213</f>
        <v>921.31147540983613</v>
      </c>
      <c r="CJ213" s="4">
        <f>Beams!$B$8/((N213-2*X213)*X213*2)</f>
        <v>6825.1759122296953</v>
      </c>
      <c r="CK213" s="4">
        <f>Beams!$C$8/((J213-2*X213)*X213*2)</f>
        <v>1879.3962656864376</v>
      </c>
      <c r="CM213" s="4">
        <f xml:space="preserve"> Beams!$B$12 / ( 2 * X213 * (N213 - X213) * (J213 - X213) )</f>
        <v>490.01444564939931</v>
      </c>
      <c r="CO213" s="4">
        <f t="shared" si="6"/>
        <v>12169.914016221443</v>
      </c>
      <c r="CP213" s="4">
        <f t="shared" si="7"/>
        <v>4353.6329006945616</v>
      </c>
      <c r="CQ213" s="3">
        <f>MIN(Beams!$B$21:$B$22)/MAX(CM213:CP213)-1</f>
        <v>0.64339698483832586</v>
      </c>
    </row>
    <row r="214" spans="1:95" x14ac:dyDescent="0.55000000000000004">
      <c r="A214" s="1" t="s">
        <v>1014</v>
      </c>
      <c r="B214" s="1" t="s">
        <v>1485</v>
      </c>
      <c r="C214" s="1" t="s">
        <v>1486</v>
      </c>
      <c r="D214" s="1" t="s">
        <v>98</v>
      </c>
      <c r="E214" s="1">
        <v>22.18</v>
      </c>
      <c r="F214" s="3">
        <v>6.06</v>
      </c>
      <c r="G214" s="1" t="s">
        <v>98</v>
      </c>
      <c r="H214" s="11" t="s">
        <v>98</v>
      </c>
      <c r="I214" s="2">
        <v>14</v>
      </c>
      <c r="J214" s="2">
        <v>13.5</v>
      </c>
      <c r="K214" s="1" t="s">
        <v>98</v>
      </c>
      <c r="L214" s="1" t="s">
        <v>98</v>
      </c>
      <c r="M214" s="11" t="s">
        <v>98</v>
      </c>
      <c r="N214" s="3">
        <v>4</v>
      </c>
      <c r="O214" s="3">
        <v>3.48</v>
      </c>
      <c r="P214" s="1" t="s">
        <v>98</v>
      </c>
      <c r="Q214" s="1" t="s">
        <v>98</v>
      </c>
      <c r="R214" s="11" t="s">
        <v>98</v>
      </c>
      <c r="S214" s="13" t="s">
        <v>98</v>
      </c>
      <c r="T214" s="1" t="s">
        <v>98</v>
      </c>
      <c r="U214" s="13" t="s">
        <v>98</v>
      </c>
      <c r="V214" s="1" t="s">
        <v>98</v>
      </c>
      <c r="W214" s="15">
        <v>0.1875</v>
      </c>
      <c r="X214" s="14">
        <v>0.17399999999999999</v>
      </c>
      <c r="Y214" s="1" t="s">
        <v>98</v>
      </c>
      <c r="Z214" s="13" t="s">
        <v>98</v>
      </c>
      <c r="AA214" s="13" t="s">
        <v>98</v>
      </c>
      <c r="AB214" s="1" t="s">
        <v>98</v>
      </c>
      <c r="AC214" s="1" t="s">
        <v>98</v>
      </c>
      <c r="AD214" s="1" t="s">
        <v>98</v>
      </c>
      <c r="AE214" s="1" t="s">
        <v>98</v>
      </c>
      <c r="AF214" s="1" t="s">
        <v>98</v>
      </c>
      <c r="AG214" s="1" t="s">
        <v>98</v>
      </c>
      <c r="AH214" s="1" t="s">
        <v>98</v>
      </c>
      <c r="AI214" s="2">
        <v>20</v>
      </c>
      <c r="AJ214" s="1" t="s">
        <v>98</v>
      </c>
      <c r="AK214" s="2">
        <v>77.5</v>
      </c>
      <c r="AL214" s="1" t="s">
        <v>98</v>
      </c>
      <c r="AM214" s="1">
        <v>137</v>
      </c>
      <c r="AN214" s="2">
        <v>25.3</v>
      </c>
      <c r="AO214" s="2">
        <v>19.5</v>
      </c>
      <c r="AP214" s="3">
        <v>4.74</v>
      </c>
      <c r="AQ214" s="2">
        <v>19</v>
      </c>
      <c r="AR214" s="2">
        <v>10.3</v>
      </c>
      <c r="AS214" s="3">
        <v>9.48</v>
      </c>
      <c r="AT214" s="3">
        <v>1.77</v>
      </c>
      <c r="AU214" s="1" t="s">
        <v>98</v>
      </c>
      <c r="AV214" s="1" t="s">
        <v>98</v>
      </c>
      <c r="AW214" s="1" t="s">
        <v>98</v>
      </c>
      <c r="AX214" s="2">
        <v>55.8</v>
      </c>
      <c r="AY214" s="1" t="s">
        <v>98</v>
      </c>
      <c r="AZ214" s="2">
        <v>18.399999999999999</v>
      </c>
      <c r="BA214" s="1" t="s">
        <v>98</v>
      </c>
      <c r="BB214" s="1" t="s">
        <v>98</v>
      </c>
      <c r="BC214" s="1" t="s">
        <v>98</v>
      </c>
      <c r="BD214" s="1" t="s">
        <v>98</v>
      </c>
      <c r="BE214" s="1" t="s">
        <v>98</v>
      </c>
      <c r="BF214" s="1" t="s">
        <v>98</v>
      </c>
      <c r="BG214" s="1" t="s">
        <v>98</v>
      </c>
      <c r="BH214" s="1" t="s">
        <v>98</v>
      </c>
      <c r="BI214" s="1" t="s">
        <v>98</v>
      </c>
      <c r="BJ214" s="4" t="s">
        <v>98</v>
      </c>
      <c r="BK214" s="4" t="s">
        <v>98</v>
      </c>
      <c r="BL214" s="4" t="s">
        <v>98</v>
      </c>
      <c r="BM214" s="4" t="s">
        <v>98</v>
      </c>
      <c r="BN214" s="4" t="s">
        <v>98</v>
      </c>
      <c r="BO214" s="4" t="s">
        <v>98</v>
      </c>
      <c r="BP214" s="4" t="s">
        <v>98</v>
      </c>
      <c r="BQ214" s="4" t="s">
        <v>98</v>
      </c>
      <c r="BR214" s="4" t="s">
        <v>98</v>
      </c>
      <c r="BS214" s="4" t="s">
        <v>98</v>
      </c>
      <c r="BT214" s="4" t="s">
        <v>98</v>
      </c>
      <c r="BU214" s="4" t="s">
        <v>98</v>
      </c>
      <c r="BV214" s="4" t="s">
        <v>98</v>
      </c>
      <c r="BW214" s="35" t="s">
        <v>98</v>
      </c>
      <c r="BX214" s="35" t="s">
        <v>98</v>
      </c>
      <c r="BY214" s="1" t="s">
        <v>98</v>
      </c>
      <c r="BZ214" s="1" t="s">
        <v>98</v>
      </c>
      <c r="CA214" s="1" t="s">
        <v>98</v>
      </c>
      <c r="CB214" s="1" t="s">
        <v>98</v>
      </c>
      <c r="CC214" s="1" t="s">
        <v>98</v>
      </c>
      <c r="CD214" s="1" t="s">
        <v>98</v>
      </c>
      <c r="CE214" s="1" t="s">
        <v>98</v>
      </c>
      <c r="CF214" s="1" t="s">
        <v>98</v>
      </c>
      <c r="CG214" s="4">
        <f>Beams!$B$11/F214</f>
        <v>1854.7854785478548</v>
      </c>
      <c r="CH214" s="4">
        <f>Beams!$B$9/AO214</f>
        <v>576.41025641025647</v>
      </c>
      <c r="CI214" s="4">
        <f>Beams!$C$9/AS214</f>
        <v>1185.6540084388184</v>
      </c>
      <c r="CJ214" s="4">
        <f>Beams!$B$8/((N214-2*X214)*X214*2)</f>
        <v>8844.1540456496823</v>
      </c>
      <c r="CK214" s="4">
        <f>Beams!$C$8/((J214-2*X214)*X214*2)</f>
        <v>2455.8128478339909</v>
      </c>
      <c r="CM214" s="4">
        <f xml:space="preserve"> Beams!$B$12 / ( 2 * X214 * (N214 - X214) * (J214 - X214) )</f>
        <v>633.49368893703047</v>
      </c>
      <c r="CO214" s="4">
        <f t="shared" si="6"/>
        <v>15777.918974871955</v>
      </c>
      <c r="CP214" s="4">
        <f t="shared" si="7"/>
        <v>5690.2192452346744</v>
      </c>
      <c r="CQ214" s="3">
        <f>MIN(Beams!$B$21:$B$22)/MAX(CM214:CP214)-1</f>
        <v>0.26759428996004897</v>
      </c>
    </row>
    <row r="215" spans="1:95" x14ac:dyDescent="0.55000000000000004">
      <c r="A215" s="1" t="s">
        <v>1014</v>
      </c>
      <c r="B215" s="1" t="s">
        <v>1487</v>
      </c>
      <c r="C215" s="1" t="s">
        <v>1487</v>
      </c>
      <c r="D215" s="1" t="s">
        <v>98</v>
      </c>
      <c r="E215" s="1">
        <v>140.96</v>
      </c>
      <c r="F215" s="2">
        <v>39</v>
      </c>
      <c r="G215" s="1" t="s">
        <v>98</v>
      </c>
      <c r="H215" s="11" t="s">
        <v>98</v>
      </c>
      <c r="I215" s="2">
        <v>12</v>
      </c>
      <c r="J215" s="3">
        <v>9.2100000000000009</v>
      </c>
      <c r="K215" s="1" t="s">
        <v>98</v>
      </c>
      <c r="L215" s="1" t="s">
        <v>98</v>
      </c>
      <c r="M215" s="11" t="s">
        <v>98</v>
      </c>
      <c r="N215" s="2">
        <v>12</v>
      </c>
      <c r="O215" s="3" t="s">
        <v>1100</v>
      </c>
      <c r="P215" s="1" t="s">
        <v>98</v>
      </c>
      <c r="Q215" s="1" t="s">
        <v>98</v>
      </c>
      <c r="R215" s="11" t="s">
        <v>98</v>
      </c>
      <c r="S215" s="13" t="s">
        <v>98</v>
      </c>
      <c r="T215" s="1" t="s">
        <v>98</v>
      </c>
      <c r="U215" s="13" t="s">
        <v>98</v>
      </c>
      <c r="V215" s="1" t="s">
        <v>98</v>
      </c>
      <c r="W215" s="3">
        <v>1</v>
      </c>
      <c r="X215" s="14">
        <v>0.93</v>
      </c>
      <c r="Y215" s="1" t="s">
        <v>98</v>
      </c>
      <c r="Z215" s="13" t="s">
        <v>98</v>
      </c>
      <c r="AA215" s="13" t="s">
        <v>98</v>
      </c>
      <c r="AB215" s="1" t="s">
        <v>98</v>
      </c>
      <c r="AC215" s="1" t="s">
        <v>98</v>
      </c>
      <c r="AD215" s="1" t="s">
        <v>98</v>
      </c>
      <c r="AE215" s="1" t="s">
        <v>98</v>
      </c>
      <c r="AF215" s="1" t="s">
        <v>98</v>
      </c>
      <c r="AG215" s="1" t="s">
        <v>98</v>
      </c>
      <c r="AH215" s="1" t="s">
        <v>98</v>
      </c>
      <c r="AI215" s="3">
        <v>9.9</v>
      </c>
      <c r="AJ215" s="1" t="s">
        <v>98</v>
      </c>
      <c r="AK215" s="3">
        <v>9.9</v>
      </c>
      <c r="AL215" s="1" t="s">
        <v>98</v>
      </c>
      <c r="AM215" s="1">
        <v>772</v>
      </c>
      <c r="AN215" s="4">
        <v>158</v>
      </c>
      <c r="AO215" s="4">
        <v>129</v>
      </c>
      <c r="AP215" s="3">
        <v>4.45</v>
      </c>
      <c r="AQ215" s="4">
        <v>772</v>
      </c>
      <c r="AR215" s="4">
        <v>158</v>
      </c>
      <c r="AS215" s="4">
        <v>129</v>
      </c>
      <c r="AT215" s="3">
        <v>4.45</v>
      </c>
      <c r="AU215" s="1" t="s">
        <v>98</v>
      </c>
      <c r="AV215" s="1" t="s">
        <v>98</v>
      </c>
      <c r="AW215" s="1" t="s">
        <v>98</v>
      </c>
      <c r="AX215" s="4">
        <v>1300</v>
      </c>
      <c r="AY215" s="1" t="s">
        <v>98</v>
      </c>
      <c r="AZ215" s="4">
        <v>225</v>
      </c>
      <c r="BA215" s="1" t="s">
        <v>98</v>
      </c>
      <c r="BB215" s="1" t="s">
        <v>98</v>
      </c>
      <c r="BC215" s="1" t="s">
        <v>98</v>
      </c>
      <c r="BD215" s="1" t="s">
        <v>98</v>
      </c>
      <c r="BE215" s="1" t="s">
        <v>98</v>
      </c>
      <c r="BF215" s="1" t="s">
        <v>98</v>
      </c>
      <c r="BG215" s="1" t="s">
        <v>98</v>
      </c>
      <c r="BH215" s="1" t="s">
        <v>98</v>
      </c>
      <c r="BI215" s="1" t="s">
        <v>98</v>
      </c>
      <c r="BJ215" s="4" t="s">
        <v>98</v>
      </c>
      <c r="BK215" s="4" t="s">
        <v>98</v>
      </c>
      <c r="BL215" s="4" t="s">
        <v>98</v>
      </c>
      <c r="BM215" s="4" t="s">
        <v>98</v>
      </c>
      <c r="BN215" s="4" t="s">
        <v>98</v>
      </c>
      <c r="BO215" s="4" t="s">
        <v>98</v>
      </c>
      <c r="BP215" s="4" t="s">
        <v>98</v>
      </c>
      <c r="BQ215" s="4" t="s">
        <v>98</v>
      </c>
      <c r="BR215" s="4" t="s">
        <v>98</v>
      </c>
      <c r="BS215" s="4" t="s">
        <v>98</v>
      </c>
      <c r="BT215" s="4" t="s">
        <v>98</v>
      </c>
      <c r="BU215" s="4" t="s">
        <v>98</v>
      </c>
      <c r="BV215" s="4" t="s">
        <v>98</v>
      </c>
      <c r="BW215" s="35" t="s">
        <v>98</v>
      </c>
      <c r="BX215" s="35" t="s">
        <v>98</v>
      </c>
      <c r="BY215" s="1" t="s">
        <v>98</v>
      </c>
      <c r="BZ215" s="1" t="s">
        <v>98</v>
      </c>
      <c r="CA215" s="1" t="s">
        <v>98</v>
      </c>
      <c r="CB215" s="1" t="s">
        <v>98</v>
      </c>
      <c r="CC215" s="1" t="s">
        <v>98</v>
      </c>
      <c r="CD215" s="1" t="s">
        <v>98</v>
      </c>
      <c r="CE215" s="1" t="s">
        <v>98</v>
      </c>
      <c r="CF215" s="1" t="s">
        <v>98</v>
      </c>
      <c r="CG215" s="4">
        <f>Beams!$B$11/F215</f>
        <v>288.20512820512823</v>
      </c>
      <c r="CH215" s="4">
        <f>Beams!$B$9/AO215</f>
        <v>87.131782945736433</v>
      </c>
      <c r="CI215" s="4">
        <f>Beams!$C$9/AS215</f>
        <v>87.131782945736433</v>
      </c>
      <c r="CJ215" s="4">
        <f>Beams!$B$8/((N215-2*X215)*X215*2)</f>
        <v>595.95766791796564</v>
      </c>
      <c r="CK215" s="4">
        <f>Beams!$C$8/((J215-2*X215)*X215*2)</f>
        <v>822.178333699071</v>
      </c>
      <c r="CM215" s="4">
        <f xml:space="preserve"> Beams!$B$12 / ( 2 * X215 * (N215 - X215) * (J215 - X215) )</f>
        <v>65.928836179605526</v>
      </c>
      <c r="CO215" s="4">
        <f t="shared" si="6"/>
        <v>1136.8437681537723</v>
      </c>
      <c r="CP215" s="4">
        <f t="shared" si="7"/>
        <v>1501.6153850277208</v>
      </c>
      <c r="CQ215" s="3">
        <f>MIN(Beams!$B$21:$B$22)/MAX(CM215:CP215)-1</f>
        <v>12.318989802192782</v>
      </c>
    </row>
    <row r="216" spans="1:95" x14ac:dyDescent="0.55000000000000004">
      <c r="A216" s="1" t="s">
        <v>1014</v>
      </c>
      <c r="B216" s="1" t="s">
        <v>1488</v>
      </c>
      <c r="C216" s="1" t="s">
        <v>1489</v>
      </c>
      <c r="D216" s="1" t="s">
        <v>98</v>
      </c>
      <c r="E216" s="1">
        <v>125.79</v>
      </c>
      <c r="F216" s="2">
        <v>34.700000000000003</v>
      </c>
      <c r="G216" s="1" t="s">
        <v>98</v>
      </c>
      <c r="H216" s="11" t="s">
        <v>98</v>
      </c>
      <c r="I216" s="2">
        <v>12</v>
      </c>
      <c r="J216" s="3">
        <v>9.56</v>
      </c>
      <c r="K216" s="1" t="s">
        <v>98</v>
      </c>
      <c r="L216" s="1" t="s">
        <v>98</v>
      </c>
      <c r="M216" s="11" t="s">
        <v>98</v>
      </c>
      <c r="N216" s="2">
        <v>12</v>
      </c>
      <c r="O216" s="3" t="s">
        <v>1103</v>
      </c>
      <c r="P216" s="1" t="s">
        <v>98</v>
      </c>
      <c r="Q216" s="1" t="s">
        <v>98</v>
      </c>
      <c r="R216" s="11" t="s">
        <v>98</v>
      </c>
      <c r="S216" s="13" t="s">
        <v>98</v>
      </c>
      <c r="T216" s="1" t="s">
        <v>98</v>
      </c>
      <c r="U216" s="13" t="s">
        <v>98</v>
      </c>
      <c r="V216" s="1" t="s">
        <v>98</v>
      </c>
      <c r="W216" s="15">
        <v>0.875</v>
      </c>
      <c r="X216" s="14">
        <v>0.81399999999999995</v>
      </c>
      <c r="Y216" s="1" t="s">
        <v>98</v>
      </c>
      <c r="Z216" s="13" t="s">
        <v>98</v>
      </c>
      <c r="AA216" s="13" t="s">
        <v>98</v>
      </c>
      <c r="AB216" s="1" t="s">
        <v>98</v>
      </c>
      <c r="AC216" s="1" t="s">
        <v>98</v>
      </c>
      <c r="AD216" s="1" t="s">
        <v>98</v>
      </c>
      <c r="AE216" s="1" t="s">
        <v>98</v>
      </c>
      <c r="AF216" s="1" t="s">
        <v>98</v>
      </c>
      <c r="AG216" s="1" t="s">
        <v>98</v>
      </c>
      <c r="AH216" s="1" t="s">
        <v>98</v>
      </c>
      <c r="AI216" s="2">
        <v>11.7</v>
      </c>
      <c r="AJ216" s="1" t="s">
        <v>98</v>
      </c>
      <c r="AK216" s="2">
        <v>11.7</v>
      </c>
      <c r="AL216" s="1" t="s">
        <v>98</v>
      </c>
      <c r="AM216" s="1">
        <v>706</v>
      </c>
      <c r="AN216" s="4">
        <v>143</v>
      </c>
      <c r="AO216" s="4">
        <v>118</v>
      </c>
      <c r="AP216" s="3">
        <v>4.51</v>
      </c>
      <c r="AQ216" s="4">
        <v>706</v>
      </c>
      <c r="AR216" s="4">
        <v>143</v>
      </c>
      <c r="AS216" s="4">
        <v>118</v>
      </c>
      <c r="AT216" s="3">
        <v>4.51</v>
      </c>
      <c r="AU216" s="1" t="s">
        <v>98</v>
      </c>
      <c r="AV216" s="1" t="s">
        <v>98</v>
      </c>
      <c r="AW216" s="1" t="s">
        <v>98</v>
      </c>
      <c r="AX216" s="4">
        <v>1170</v>
      </c>
      <c r="AY216" s="1" t="s">
        <v>98</v>
      </c>
      <c r="AZ216" s="4">
        <v>202</v>
      </c>
      <c r="BA216" s="1" t="s">
        <v>98</v>
      </c>
      <c r="BB216" s="1" t="s">
        <v>98</v>
      </c>
      <c r="BC216" s="1" t="s">
        <v>98</v>
      </c>
      <c r="BD216" s="1" t="s">
        <v>98</v>
      </c>
      <c r="BE216" s="1" t="s">
        <v>98</v>
      </c>
      <c r="BF216" s="1" t="s">
        <v>98</v>
      </c>
      <c r="BG216" s="1" t="s">
        <v>98</v>
      </c>
      <c r="BH216" s="1" t="s">
        <v>98</v>
      </c>
      <c r="BI216" s="1" t="s">
        <v>98</v>
      </c>
      <c r="BJ216" s="4" t="s">
        <v>98</v>
      </c>
      <c r="BK216" s="4" t="s">
        <v>98</v>
      </c>
      <c r="BL216" s="4" t="s">
        <v>98</v>
      </c>
      <c r="BM216" s="4" t="s">
        <v>98</v>
      </c>
      <c r="BN216" s="4" t="s">
        <v>98</v>
      </c>
      <c r="BO216" s="4" t="s">
        <v>98</v>
      </c>
      <c r="BP216" s="4" t="s">
        <v>98</v>
      </c>
      <c r="BQ216" s="4" t="s">
        <v>98</v>
      </c>
      <c r="BR216" s="4" t="s">
        <v>98</v>
      </c>
      <c r="BS216" s="4" t="s">
        <v>98</v>
      </c>
      <c r="BT216" s="4" t="s">
        <v>98</v>
      </c>
      <c r="BU216" s="4" t="s">
        <v>98</v>
      </c>
      <c r="BV216" s="4" t="s">
        <v>98</v>
      </c>
      <c r="BW216" s="35" t="s">
        <v>98</v>
      </c>
      <c r="BX216" s="35" t="s">
        <v>98</v>
      </c>
      <c r="BY216" s="1" t="s">
        <v>98</v>
      </c>
      <c r="BZ216" s="1" t="s">
        <v>98</v>
      </c>
      <c r="CA216" s="1" t="s">
        <v>98</v>
      </c>
      <c r="CB216" s="1" t="s">
        <v>98</v>
      </c>
      <c r="CC216" s="1" t="s">
        <v>98</v>
      </c>
      <c r="CD216" s="1" t="s">
        <v>98</v>
      </c>
      <c r="CE216" s="1" t="s">
        <v>98</v>
      </c>
      <c r="CF216" s="1" t="s">
        <v>98</v>
      </c>
      <c r="CG216" s="4">
        <f>Beams!$B$11/F216</f>
        <v>323.91930835734865</v>
      </c>
      <c r="CH216" s="4">
        <f>Beams!$B$9/AO216</f>
        <v>95.254237288135599</v>
      </c>
      <c r="CI216" s="4">
        <f>Beams!$C$9/AS216</f>
        <v>95.254237288135599</v>
      </c>
      <c r="CJ216" s="4">
        <f>Beams!$B$8/((N216-2*X216)*X216*2)</f>
        <v>665.65531278219294</v>
      </c>
      <c r="CK216" s="4">
        <f>Beams!$C$8/((J216-2*X216)*X216*2)</f>
        <v>870.4206888775725</v>
      </c>
      <c r="CM216" s="4">
        <f xml:space="preserve"> Beams!$B$12 / ( 2 * X216 * (N216 - X216) * (J216 - X216) )</f>
        <v>70.571219563485499</v>
      </c>
      <c r="CO216" s="4">
        <f t="shared" si="6"/>
        <v>1268.4115346572303</v>
      </c>
      <c r="CP216" s="4">
        <f t="shared" si="7"/>
        <v>1597.6461941945581</v>
      </c>
      <c r="CQ216" s="3">
        <f>MIN(Beams!$B$21:$B$22)/MAX(CM216:CP216)-1</f>
        <v>11.51841620045473</v>
      </c>
    </row>
    <row r="217" spans="1:95" x14ac:dyDescent="0.55000000000000004">
      <c r="A217" s="1" t="s">
        <v>1014</v>
      </c>
      <c r="B217" s="1" t="s">
        <v>1490</v>
      </c>
      <c r="C217" s="1" t="s">
        <v>1491</v>
      </c>
      <c r="D217" s="1" t="s">
        <v>98</v>
      </c>
      <c r="E217" s="1">
        <v>109.91</v>
      </c>
      <c r="F217" s="2">
        <v>30.3</v>
      </c>
      <c r="G217" s="11" t="s">
        <v>98</v>
      </c>
      <c r="H217" s="11" t="s">
        <v>98</v>
      </c>
      <c r="I217" s="2">
        <v>12</v>
      </c>
      <c r="J217" s="3">
        <v>9.91</v>
      </c>
      <c r="K217" s="11" t="s">
        <v>98</v>
      </c>
      <c r="L217" s="11" t="s">
        <v>98</v>
      </c>
      <c r="M217" s="11" t="s">
        <v>98</v>
      </c>
      <c r="N217" s="2">
        <v>12</v>
      </c>
      <c r="O217" s="3">
        <v>9.91</v>
      </c>
      <c r="P217" s="11" t="s">
        <v>98</v>
      </c>
      <c r="Q217" s="11" t="s">
        <v>98</v>
      </c>
      <c r="R217" s="11" t="s">
        <v>98</v>
      </c>
      <c r="S217" s="11" t="s">
        <v>98</v>
      </c>
      <c r="T217" s="11" t="s">
        <v>98</v>
      </c>
      <c r="U217" s="11" t="s">
        <v>98</v>
      </c>
      <c r="V217" s="11" t="s">
        <v>98</v>
      </c>
      <c r="W217" s="14">
        <v>0.75</v>
      </c>
      <c r="X217" s="14">
        <v>0.69799999999999995</v>
      </c>
      <c r="Y217" s="11" t="s">
        <v>98</v>
      </c>
      <c r="Z217" s="11" t="s">
        <v>98</v>
      </c>
      <c r="AA217" s="11" t="s">
        <v>98</v>
      </c>
      <c r="AB217" s="11" t="s">
        <v>98</v>
      </c>
      <c r="AC217" s="11" t="s">
        <v>98</v>
      </c>
      <c r="AD217" s="11" t="s">
        <v>98</v>
      </c>
      <c r="AE217" s="11" t="s">
        <v>98</v>
      </c>
      <c r="AF217" s="11" t="s">
        <v>98</v>
      </c>
      <c r="AG217" s="11" t="s">
        <v>98</v>
      </c>
      <c r="AH217" s="11" t="s">
        <v>98</v>
      </c>
      <c r="AI217" s="1">
        <v>14.2</v>
      </c>
      <c r="AJ217" s="1" t="s">
        <v>98</v>
      </c>
      <c r="AK217" s="1">
        <v>14.2</v>
      </c>
      <c r="AL217" s="11" t="s">
        <v>98</v>
      </c>
      <c r="AM217" s="1">
        <v>631</v>
      </c>
      <c r="AN217" s="4">
        <v>127</v>
      </c>
      <c r="AO217" s="4">
        <v>105</v>
      </c>
      <c r="AP217" s="3">
        <v>4.5599999999999996</v>
      </c>
      <c r="AQ217" s="4">
        <v>631</v>
      </c>
      <c r="AR217" s="4">
        <v>127</v>
      </c>
      <c r="AS217" s="4">
        <v>105</v>
      </c>
      <c r="AT217" s="3">
        <v>4.5599999999999996</v>
      </c>
      <c r="AU217" s="11" t="s">
        <v>98</v>
      </c>
      <c r="AV217" s="11" t="s">
        <v>98</v>
      </c>
      <c r="AW217" s="11" t="s">
        <v>98</v>
      </c>
      <c r="AX217" s="4">
        <v>1030</v>
      </c>
      <c r="AY217" s="11" t="s">
        <v>98</v>
      </c>
      <c r="AZ217" s="4">
        <v>177</v>
      </c>
      <c r="BA217" s="11" t="s">
        <v>98</v>
      </c>
      <c r="BB217" s="11" t="s">
        <v>98</v>
      </c>
      <c r="BC217" s="11" t="s">
        <v>98</v>
      </c>
      <c r="BD217" s="11" t="s">
        <v>98</v>
      </c>
      <c r="BE217" s="11" t="s">
        <v>98</v>
      </c>
      <c r="BF217" s="11" t="s">
        <v>98</v>
      </c>
      <c r="BG217" s="11" t="s">
        <v>98</v>
      </c>
      <c r="BH217" s="11" t="s">
        <v>98</v>
      </c>
      <c r="BI217" s="11" t="s">
        <v>98</v>
      </c>
      <c r="BJ217" s="11" t="s">
        <v>98</v>
      </c>
      <c r="BK217" s="11" t="s">
        <v>98</v>
      </c>
      <c r="BL217" s="11" t="s">
        <v>98</v>
      </c>
      <c r="BM217" s="11" t="s">
        <v>98</v>
      </c>
      <c r="BN217" s="11" t="s">
        <v>98</v>
      </c>
      <c r="BO217" s="11" t="s">
        <v>98</v>
      </c>
      <c r="BP217" s="11" t="s">
        <v>98</v>
      </c>
      <c r="BQ217" s="11" t="s">
        <v>98</v>
      </c>
      <c r="BR217" s="11" t="s">
        <v>98</v>
      </c>
      <c r="BS217" s="11" t="s">
        <v>98</v>
      </c>
      <c r="BT217" s="11" t="s">
        <v>98</v>
      </c>
      <c r="BU217" s="11" t="s">
        <v>98</v>
      </c>
      <c r="BV217" s="11" t="s">
        <v>98</v>
      </c>
      <c r="BW217" s="11" t="s">
        <v>98</v>
      </c>
      <c r="BX217" s="11" t="s">
        <v>98</v>
      </c>
      <c r="BY217" s="11" t="s">
        <v>98</v>
      </c>
      <c r="BZ217" s="11" t="s">
        <v>98</v>
      </c>
      <c r="CA217" s="11" t="s">
        <v>98</v>
      </c>
      <c r="CB217" s="11" t="s">
        <v>98</v>
      </c>
      <c r="CC217" s="11" t="s">
        <v>98</v>
      </c>
      <c r="CD217" s="1" t="s">
        <v>98</v>
      </c>
      <c r="CE217" s="1" t="s">
        <v>98</v>
      </c>
      <c r="CF217" s="1" t="s">
        <v>98</v>
      </c>
      <c r="CG217" s="4">
        <f>Beams!$B$11/F217</f>
        <v>370.95709570957092</v>
      </c>
      <c r="CH217" s="4">
        <f>Beams!$B$9/AO217</f>
        <v>107.04761904761905</v>
      </c>
      <c r="CI217" s="4">
        <f>Beams!$C$9/AS217</f>
        <v>107.04761904761905</v>
      </c>
      <c r="CJ217" s="4">
        <f>Beams!$B$8/((N217-2*X217)*X217*2)</f>
        <v>759.29610818861681</v>
      </c>
      <c r="CK217" s="4">
        <f>Beams!$C$8/((J217-2*X217)*X217*2)</f>
        <v>945.68662570261847</v>
      </c>
      <c r="CM217" s="4">
        <f xml:space="preserve"> Beams!$B$12 / ( 2 * X217 * (N217 - X217) * (J217 - X217) )</f>
        <v>77.334211299258712</v>
      </c>
      <c r="CO217" s="4">
        <f t="shared" si="6"/>
        <v>1445.6208748262554</v>
      </c>
      <c r="CP217" s="4">
        <f t="shared" si="7"/>
        <v>1744.4762985207628</v>
      </c>
      <c r="CQ217" s="3">
        <f>MIN(Beams!$B$21:$B$22)/MAX(CM217:CP217)-1</f>
        <v>10.464758802947966</v>
      </c>
    </row>
    <row r="218" spans="1:95" x14ac:dyDescent="0.55000000000000004">
      <c r="A218" s="1" t="s">
        <v>1014</v>
      </c>
      <c r="B218" s="1" t="s">
        <v>1492</v>
      </c>
      <c r="C218" s="1" t="s">
        <v>1493</v>
      </c>
      <c r="D218" s="1" t="s">
        <v>98</v>
      </c>
      <c r="E218" s="1">
        <v>93.34</v>
      </c>
      <c r="F218" s="2">
        <v>25.7</v>
      </c>
      <c r="G218" s="1" t="s">
        <v>98</v>
      </c>
      <c r="H218" s="11" t="s">
        <v>98</v>
      </c>
      <c r="I218" s="2">
        <v>12</v>
      </c>
      <c r="J218" s="2">
        <v>10.3</v>
      </c>
      <c r="K218" s="1" t="s">
        <v>98</v>
      </c>
      <c r="L218" s="1" t="s">
        <v>98</v>
      </c>
      <c r="M218" s="11" t="s">
        <v>98</v>
      </c>
      <c r="N218" s="2">
        <v>12</v>
      </c>
      <c r="O218" s="2">
        <v>10.3</v>
      </c>
      <c r="P218" s="1" t="s">
        <v>98</v>
      </c>
      <c r="Q218" s="1" t="s">
        <v>98</v>
      </c>
      <c r="R218" s="11" t="s">
        <v>98</v>
      </c>
      <c r="S218" s="13" t="s">
        <v>98</v>
      </c>
      <c r="T218" s="1" t="s">
        <v>98</v>
      </c>
      <c r="U218" s="13" t="s">
        <v>98</v>
      </c>
      <c r="V218" s="1" t="s">
        <v>98</v>
      </c>
      <c r="W218" s="14">
        <v>0.625</v>
      </c>
      <c r="X218" s="14">
        <v>0.58099999999999996</v>
      </c>
      <c r="Y218" s="1" t="s">
        <v>98</v>
      </c>
      <c r="Z218" s="13" t="s">
        <v>98</v>
      </c>
      <c r="AA218" s="13" t="s">
        <v>98</v>
      </c>
      <c r="AB218" s="1" t="s">
        <v>98</v>
      </c>
      <c r="AC218" s="1" t="s">
        <v>98</v>
      </c>
      <c r="AD218" s="1" t="s">
        <v>98</v>
      </c>
      <c r="AE218" s="1" t="s">
        <v>98</v>
      </c>
      <c r="AF218" s="1" t="s">
        <v>98</v>
      </c>
      <c r="AG218" s="1" t="s">
        <v>98</v>
      </c>
      <c r="AH218" s="1" t="s">
        <v>98</v>
      </c>
      <c r="AI218" s="2">
        <v>17.7</v>
      </c>
      <c r="AJ218" s="1" t="s">
        <v>98</v>
      </c>
      <c r="AK218" s="2">
        <v>17.7</v>
      </c>
      <c r="AL218" s="1" t="s">
        <v>98</v>
      </c>
      <c r="AM218" s="1">
        <v>548</v>
      </c>
      <c r="AN218" s="1">
        <v>109</v>
      </c>
      <c r="AO218" s="2">
        <v>91.4</v>
      </c>
      <c r="AP218" s="3">
        <v>4.62</v>
      </c>
      <c r="AQ218" s="1">
        <v>548</v>
      </c>
      <c r="AR218" s="1">
        <v>109</v>
      </c>
      <c r="AS218" s="2">
        <v>91.4</v>
      </c>
      <c r="AT218" s="3">
        <v>4.62</v>
      </c>
      <c r="AU218" s="1" t="s">
        <v>98</v>
      </c>
      <c r="AV218" s="1" t="s">
        <v>98</v>
      </c>
      <c r="AW218" s="1" t="s">
        <v>98</v>
      </c>
      <c r="AX218" s="1">
        <v>885</v>
      </c>
      <c r="AY218" s="1" t="s">
        <v>98</v>
      </c>
      <c r="AZ218" s="1">
        <v>151</v>
      </c>
      <c r="BA218" s="1" t="s">
        <v>98</v>
      </c>
      <c r="BB218" s="1" t="s">
        <v>98</v>
      </c>
      <c r="BC218" s="1" t="s">
        <v>98</v>
      </c>
      <c r="BD218" s="1" t="s">
        <v>98</v>
      </c>
      <c r="BE218" s="1" t="s">
        <v>98</v>
      </c>
      <c r="BF218" s="1" t="s">
        <v>98</v>
      </c>
      <c r="BG218" s="1" t="s">
        <v>98</v>
      </c>
      <c r="BH218" s="1" t="s">
        <v>98</v>
      </c>
      <c r="BI218" s="1" t="s">
        <v>98</v>
      </c>
      <c r="BJ218" s="4" t="s">
        <v>98</v>
      </c>
      <c r="BK218" s="4" t="s">
        <v>98</v>
      </c>
      <c r="BL218" s="4" t="s">
        <v>98</v>
      </c>
      <c r="BM218" s="4" t="s">
        <v>98</v>
      </c>
      <c r="BN218" s="4" t="s">
        <v>98</v>
      </c>
      <c r="BO218" s="4" t="s">
        <v>98</v>
      </c>
      <c r="BP218" s="4" t="s">
        <v>98</v>
      </c>
      <c r="BQ218" s="4" t="s">
        <v>98</v>
      </c>
      <c r="BR218" s="4" t="s">
        <v>98</v>
      </c>
      <c r="BS218" s="4" t="s">
        <v>98</v>
      </c>
      <c r="BT218" s="4" t="s">
        <v>98</v>
      </c>
      <c r="BU218" s="4" t="s">
        <v>98</v>
      </c>
      <c r="BV218" s="4" t="s">
        <v>98</v>
      </c>
      <c r="BW218" s="35" t="s">
        <v>98</v>
      </c>
      <c r="BX218" s="35" t="s">
        <v>98</v>
      </c>
      <c r="BY218" s="1" t="s">
        <v>98</v>
      </c>
      <c r="BZ218" s="1" t="s">
        <v>98</v>
      </c>
      <c r="CA218" s="1" t="s">
        <v>98</v>
      </c>
      <c r="CB218" s="1" t="s">
        <v>98</v>
      </c>
      <c r="CC218" s="1" t="s">
        <v>98</v>
      </c>
      <c r="CD218" s="1" t="s">
        <v>98</v>
      </c>
      <c r="CE218" s="1" t="s">
        <v>98</v>
      </c>
      <c r="CF218" s="1" t="s">
        <v>98</v>
      </c>
      <c r="CG218" s="4">
        <f>Beams!$B$11/F218</f>
        <v>437.35408560311288</v>
      </c>
      <c r="CH218" s="4">
        <f>Beams!$B$9/AO218</f>
        <v>122.97592997811816</v>
      </c>
      <c r="CI218" s="4">
        <f>Beams!$C$9/AS218</f>
        <v>122.97592997811816</v>
      </c>
      <c r="CJ218" s="4">
        <f>Beams!$B$8/((N218-2*X218)*X218*2)</f>
        <v>892.50577826027427</v>
      </c>
      <c r="CK218" s="4">
        <f>Beams!$C$8/((J218-2*X218)*X218*2)</f>
        <v>1058.5442793592529</v>
      </c>
      <c r="CM218" s="4">
        <f xml:space="preserve"> Beams!$B$12 / ( 2 * X218 * (N218 - X218) * (J218 - X218) )</f>
        <v>87.158656674344812</v>
      </c>
      <c r="CO218" s="4">
        <f t="shared" si="6"/>
        <v>1696.8784877593678</v>
      </c>
      <c r="CP218" s="4">
        <f t="shared" si="7"/>
        <v>1962.458887118195</v>
      </c>
      <c r="CQ218" s="3">
        <f>MIN(Beams!$B$21:$B$22)/MAX(CM218:CP218)-1</f>
        <v>9.1912963024511196</v>
      </c>
    </row>
    <row r="219" spans="1:95" x14ac:dyDescent="0.55000000000000004">
      <c r="A219" s="1" t="s">
        <v>1014</v>
      </c>
      <c r="B219" s="1" t="s">
        <v>1494</v>
      </c>
      <c r="C219" s="1" t="s">
        <v>1495</v>
      </c>
      <c r="D219" s="1" t="s">
        <v>98</v>
      </c>
      <c r="E219" s="1">
        <v>76.069999999999993</v>
      </c>
      <c r="F219" s="2">
        <v>20.9</v>
      </c>
      <c r="G219" s="1" t="s">
        <v>98</v>
      </c>
      <c r="H219" s="11" t="s">
        <v>98</v>
      </c>
      <c r="I219" s="2">
        <v>12</v>
      </c>
      <c r="J219" s="2">
        <v>10.6</v>
      </c>
      <c r="K219" s="1" t="s">
        <v>98</v>
      </c>
      <c r="L219" s="1" t="s">
        <v>98</v>
      </c>
      <c r="M219" s="11" t="s">
        <v>98</v>
      </c>
      <c r="N219" s="2">
        <v>12</v>
      </c>
      <c r="O219" s="2">
        <v>10.6</v>
      </c>
      <c r="P219" s="1" t="s">
        <v>98</v>
      </c>
      <c r="Q219" s="1" t="s">
        <v>98</v>
      </c>
      <c r="R219" s="11" t="s">
        <v>98</v>
      </c>
      <c r="S219" s="13" t="s">
        <v>98</v>
      </c>
      <c r="T219" s="1" t="s">
        <v>98</v>
      </c>
      <c r="U219" s="13" t="s">
        <v>98</v>
      </c>
      <c r="V219" s="1" t="s">
        <v>98</v>
      </c>
      <c r="W219" s="14">
        <v>0.5</v>
      </c>
      <c r="X219" s="14">
        <v>0.46500000000000002</v>
      </c>
      <c r="Y219" s="1" t="s">
        <v>98</v>
      </c>
      <c r="Z219" s="13" t="s">
        <v>98</v>
      </c>
      <c r="AA219" s="13" t="s">
        <v>98</v>
      </c>
      <c r="AB219" s="1" t="s">
        <v>98</v>
      </c>
      <c r="AC219" s="1" t="s">
        <v>98</v>
      </c>
      <c r="AD219" s="1" t="s">
        <v>98</v>
      </c>
      <c r="AE219" s="1" t="s">
        <v>98</v>
      </c>
      <c r="AF219" s="1" t="s">
        <v>98</v>
      </c>
      <c r="AG219" s="1" t="s">
        <v>98</v>
      </c>
      <c r="AH219" s="1" t="s">
        <v>98</v>
      </c>
      <c r="AI219" s="2">
        <v>22.8</v>
      </c>
      <c r="AJ219" s="1" t="s">
        <v>98</v>
      </c>
      <c r="AK219" s="2">
        <v>22.8</v>
      </c>
      <c r="AL219" s="1" t="s">
        <v>98</v>
      </c>
      <c r="AM219" s="1">
        <v>457</v>
      </c>
      <c r="AN219" s="2">
        <v>89.6</v>
      </c>
      <c r="AO219" s="2">
        <v>76.2</v>
      </c>
      <c r="AP219" s="3">
        <v>4.68</v>
      </c>
      <c r="AQ219" s="1">
        <v>457</v>
      </c>
      <c r="AR219" s="2">
        <v>89.6</v>
      </c>
      <c r="AS219" s="2">
        <v>76.2</v>
      </c>
      <c r="AT219" s="3">
        <v>4.68</v>
      </c>
      <c r="AU219" s="1" t="s">
        <v>98</v>
      </c>
      <c r="AV219" s="1" t="s">
        <v>98</v>
      </c>
      <c r="AW219" s="1" t="s">
        <v>98</v>
      </c>
      <c r="AX219" s="1">
        <v>728</v>
      </c>
      <c r="AY219" s="1" t="s">
        <v>98</v>
      </c>
      <c r="AZ219" s="1">
        <v>123</v>
      </c>
      <c r="BA219" s="1" t="s">
        <v>98</v>
      </c>
      <c r="BB219" s="1" t="s">
        <v>98</v>
      </c>
      <c r="BC219" s="1" t="s">
        <v>98</v>
      </c>
      <c r="BD219" s="1" t="s">
        <v>98</v>
      </c>
      <c r="BE219" s="1" t="s">
        <v>98</v>
      </c>
      <c r="BF219" s="1" t="s">
        <v>98</v>
      </c>
      <c r="BG219" s="1" t="s">
        <v>98</v>
      </c>
      <c r="BH219" s="1" t="s">
        <v>98</v>
      </c>
      <c r="BI219" s="1" t="s">
        <v>98</v>
      </c>
      <c r="BJ219" s="4" t="s">
        <v>98</v>
      </c>
      <c r="BK219" s="4" t="s">
        <v>98</v>
      </c>
      <c r="BL219" s="4" t="s">
        <v>98</v>
      </c>
      <c r="BM219" s="4" t="s">
        <v>98</v>
      </c>
      <c r="BN219" s="4" t="s">
        <v>98</v>
      </c>
      <c r="BO219" s="4" t="s">
        <v>98</v>
      </c>
      <c r="BP219" s="4" t="s">
        <v>98</v>
      </c>
      <c r="BQ219" s="4" t="s">
        <v>98</v>
      </c>
      <c r="BR219" s="4" t="s">
        <v>98</v>
      </c>
      <c r="BS219" s="4" t="s">
        <v>98</v>
      </c>
      <c r="BT219" s="4" t="s">
        <v>98</v>
      </c>
      <c r="BU219" s="4" t="s">
        <v>98</v>
      </c>
      <c r="BV219" s="4" t="s">
        <v>98</v>
      </c>
      <c r="BW219" s="35" t="s">
        <v>98</v>
      </c>
      <c r="BX219" s="35" t="s">
        <v>98</v>
      </c>
      <c r="BY219" s="1" t="s">
        <v>98</v>
      </c>
      <c r="BZ219" s="1" t="s">
        <v>98</v>
      </c>
      <c r="CA219" s="1" t="s">
        <v>98</v>
      </c>
      <c r="CB219" s="1" t="s">
        <v>98</v>
      </c>
      <c r="CC219" s="1" t="s">
        <v>98</v>
      </c>
      <c r="CD219" s="1" t="s">
        <v>98</v>
      </c>
      <c r="CE219" s="1" t="s">
        <v>98</v>
      </c>
      <c r="CF219" s="1" t="s">
        <v>98</v>
      </c>
      <c r="CG219" s="4">
        <f>Beams!$B$11/F219</f>
        <v>537.79904306220101</v>
      </c>
      <c r="CH219" s="4">
        <f>Beams!$B$9/AO219</f>
        <v>147.50656167979002</v>
      </c>
      <c r="CI219" s="4">
        <f>Beams!$C$9/AS219</f>
        <v>147.50656167979002</v>
      </c>
      <c r="CJ219" s="4">
        <f>Beams!$B$8/((N219-2*X219)*X219*2)</f>
        <v>1091.7815271342677</v>
      </c>
      <c r="CK219" s="4">
        <f>Beams!$C$8/((J219-2*X219)*X219*2)</f>
        <v>1249.8471050027242</v>
      </c>
      <c r="CM219" s="4">
        <f xml:space="preserve"> Beams!$B$12 / ( 2 * X219 * (N219 - X219) * (J219 - X219) )</f>
        <v>103.38130517918242</v>
      </c>
      <c r="CO219" s="4">
        <f t="shared" si="6"/>
        <v>2074.0298687089094</v>
      </c>
      <c r="CP219" s="4">
        <f t="shared" si="7"/>
        <v>2326.3689614875939</v>
      </c>
      <c r="CQ219" s="3">
        <f>MIN(Beams!$B$21:$B$22)/MAX(CM219:CP219)-1</f>
        <v>7.5970885663858851</v>
      </c>
    </row>
    <row r="220" spans="1:95" x14ac:dyDescent="0.55000000000000004">
      <c r="A220" s="1" t="s">
        <v>1014</v>
      </c>
      <c r="B220" s="1" t="s">
        <v>1496</v>
      </c>
      <c r="C220" s="1" t="s">
        <v>1497</v>
      </c>
      <c r="D220" s="1" t="s">
        <v>98</v>
      </c>
      <c r="E220" s="3">
        <v>58.1</v>
      </c>
      <c r="F220" s="2">
        <v>16</v>
      </c>
      <c r="G220" s="1" t="s">
        <v>98</v>
      </c>
      <c r="H220" s="11" t="s">
        <v>98</v>
      </c>
      <c r="I220" s="2">
        <v>12</v>
      </c>
      <c r="J220" s="2">
        <v>11</v>
      </c>
      <c r="K220" s="1" t="s">
        <v>98</v>
      </c>
      <c r="L220" s="1" t="s">
        <v>98</v>
      </c>
      <c r="M220" s="11" t="s">
        <v>98</v>
      </c>
      <c r="N220" s="2">
        <v>12</v>
      </c>
      <c r="O220" s="2">
        <v>11</v>
      </c>
      <c r="P220" s="1" t="s">
        <v>98</v>
      </c>
      <c r="Q220" s="1" t="s">
        <v>98</v>
      </c>
      <c r="R220" s="11" t="s">
        <v>98</v>
      </c>
      <c r="S220" s="13" t="s">
        <v>98</v>
      </c>
      <c r="T220" s="1" t="s">
        <v>98</v>
      </c>
      <c r="U220" s="13" t="s">
        <v>98</v>
      </c>
      <c r="V220" s="1" t="s">
        <v>98</v>
      </c>
      <c r="W220" s="14">
        <v>0.375</v>
      </c>
      <c r="X220" s="14">
        <v>0.34899999999999998</v>
      </c>
      <c r="Y220" s="1" t="s">
        <v>98</v>
      </c>
      <c r="Z220" s="13" t="s">
        <v>98</v>
      </c>
      <c r="AA220" s="13" t="s">
        <v>98</v>
      </c>
      <c r="AB220" s="1" t="s">
        <v>98</v>
      </c>
      <c r="AC220" s="1" t="s">
        <v>98</v>
      </c>
      <c r="AD220" s="1" t="s">
        <v>98</v>
      </c>
      <c r="AE220" s="1" t="s">
        <v>98</v>
      </c>
      <c r="AF220" s="1" t="s">
        <v>98</v>
      </c>
      <c r="AG220" s="1" t="s">
        <v>98</v>
      </c>
      <c r="AH220" s="1" t="s">
        <v>98</v>
      </c>
      <c r="AI220" s="2">
        <v>31.4</v>
      </c>
      <c r="AJ220" s="1" t="s">
        <v>98</v>
      </c>
      <c r="AK220" s="2">
        <v>31.4</v>
      </c>
      <c r="AL220" s="1" t="s">
        <v>98</v>
      </c>
      <c r="AM220" s="1">
        <v>357</v>
      </c>
      <c r="AN220" s="2">
        <v>69.2</v>
      </c>
      <c r="AO220" s="2">
        <v>59.5</v>
      </c>
      <c r="AP220" s="3">
        <v>4.7300000000000004</v>
      </c>
      <c r="AQ220" s="1">
        <v>357</v>
      </c>
      <c r="AR220" s="2">
        <v>69.2</v>
      </c>
      <c r="AS220" s="2">
        <v>59.5</v>
      </c>
      <c r="AT220" s="3">
        <v>4.7300000000000004</v>
      </c>
      <c r="AU220" s="1" t="s">
        <v>98</v>
      </c>
      <c r="AV220" s="1" t="s">
        <v>98</v>
      </c>
      <c r="AW220" s="1" t="s">
        <v>98</v>
      </c>
      <c r="AX220" s="1">
        <v>561</v>
      </c>
      <c r="AY220" s="1" t="s">
        <v>98</v>
      </c>
      <c r="AZ220" s="2">
        <v>94.6</v>
      </c>
      <c r="BA220" s="1" t="s">
        <v>98</v>
      </c>
      <c r="BB220" s="1" t="s">
        <v>98</v>
      </c>
      <c r="BC220" s="1" t="s">
        <v>98</v>
      </c>
      <c r="BD220" s="1" t="s">
        <v>98</v>
      </c>
      <c r="BE220" s="1" t="s">
        <v>98</v>
      </c>
      <c r="BF220" s="1" t="s">
        <v>98</v>
      </c>
      <c r="BG220" s="1" t="s">
        <v>98</v>
      </c>
      <c r="BH220" s="1" t="s">
        <v>98</v>
      </c>
      <c r="BI220" s="1" t="s">
        <v>98</v>
      </c>
      <c r="BJ220" s="4" t="s">
        <v>98</v>
      </c>
      <c r="BK220" s="4" t="s">
        <v>98</v>
      </c>
      <c r="BL220" s="4" t="s">
        <v>98</v>
      </c>
      <c r="BM220" s="4" t="s">
        <v>98</v>
      </c>
      <c r="BN220" s="4" t="s">
        <v>98</v>
      </c>
      <c r="BO220" s="4" t="s">
        <v>98</v>
      </c>
      <c r="BP220" s="4" t="s">
        <v>98</v>
      </c>
      <c r="BQ220" s="4" t="s">
        <v>98</v>
      </c>
      <c r="BR220" s="4" t="s">
        <v>98</v>
      </c>
      <c r="BS220" s="4" t="s">
        <v>98</v>
      </c>
      <c r="BT220" s="4" t="s">
        <v>98</v>
      </c>
      <c r="BU220" s="4" t="s">
        <v>98</v>
      </c>
      <c r="BV220" s="4" t="s">
        <v>98</v>
      </c>
      <c r="BW220" s="35" t="s">
        <v>98</v>
      </c>
      <c r="BX220" s="35" t="s">
        <v>98</v>
      </c>
      <c r="BY220" s="1" t="s">
        <v>98</v>
      </c>
      <c r="BZ220" s="1" t="s">
        <v>98</v>
      </c>
      <c r="CA220" s="1" t="s">
        <v>98</v>
      </c>
      <c r="CB220" s="1" t="s">
        <v>98</v>
      </c>
      <c r="CC220" s="1" t="s">
        <v>98</v>
      </c>
      <c r="CD220" s="1" t="s">
        <v>98</v>
      </c>
      <c r="CE220" s="1" t="s">
        <v>98</v>
      </c>
      <c r="CF220" s="1" t="s">
        <v>98</v>
      </c>
      <c r="CG220" s="4">
        <f>Beams!$B$11/F220</f>
        <v>702.5</v>
      </c>
      <c r="CH220" s="4">
        <f>Beams!$B$9/AO220</f>
        <v>188.9075630252101</v>
      </c>
      <c r="CI220" s="4">
        <f>Beams!$C$9/AS220</f>
        <v>188.9075630252101</v>
      </c>
      <c r="CJ220" s="4">
        <f>Beams!$B$8/((N220-2*X220)*X220*2)</f>
        <v>1424.8055089775426</v>
      </c>
      <c r="CK220" s="4">
        <f>Beams!$C$8/((J220-2*X220)*X220*2)</f>
        <v>1563.1092858148113</v>
      </c>
      <c r="CM220" s="4">
        <f xml:space="preserve"> Beams!$B$12 / ( 2 * X220 * (N220 - X220) * (J220 - X220) )</f>
        <v>129.76491950266464</v>
      </c>
      <c r="CO220" s="4">
        <f t="shared" si="6"/>
        <v>2703.2960973249296</v>
      </c>
      <c r="CP220" s="4">
        <f t="shared" si="7"/>
        <v>2923.6158251000425</v>
      </c>
      <c r="CQ220" s="3">
        <f>MIN(Beams!$B$21:$B$22)/MAX(CM220:CP220)-1</f>
        <v>5.8408440768087662</v>
      </c>
    </row>
    <row r="221" spans="1:95" x14ac:dyDescent="0.55000000000000004">
      <c r="A221" s="1" t="s">
        <v>1014</v>
      </c>
      <c r="B221" s="1" t="s">
        <v>1498</v>
      </c>
      <c r="C221" s="1" t="s">
        <v>1499</v>
      </c>
      <c r="D221" s="1" t="s">
        <v>98</v>
      </c>
      <c r="E221" s="1">
        <v>48.86</v>
      </c>
      <c r="F221" s="2">
        <v>13.4</v>
      </c>
      <c r="G221" s="1" t="s">
        <v>98</v>
      </c>
      <c r="H221" s="11" t="s">
        <v>98</v>
      </c>
      <c r="I221" s="2">
        <v>12</v>
      </c>
      <c r="J221" s="2">
        <v>11.1</v>
      </c>
      <c r="K221" s="1" t="s">
        <v>98</v>
      </c>
      <c r="L221" s="1" t="s">
        <v>98</v>
      </c>
      <c r="M221" s="11" t="s">
        <v>98</v>
      </c>
      <c r="N221" s="2">
        <v>12</v>
      </c>
      <c r="O221" s="2">
        <v>11.1</v>
      </c>
      <c r="P221" s="1" t="s">
        <v>98</v>
      </c>
      <c r="Q221" s="1" t="s">
        <v>98</v>
      </c>
      <c r="R221" s="11" t="s">
        <v>98</v>
      </c>
      <c r="S221" s="13" t="s">
        <v>98</v>
      </c>
      <c r="T221" s="1" t="s">
        <v>98</v>
      </c>
      <c r="U221" s="13" t="s">
        <v>98</v>
      </c>
      <c r="V221" s="1" t="s">
        <v>98</v>
      </c>
      <c r="W221" s="15">
        <v>0.3125</v>
      </c>
      <c r="X221" s="14">
        <v>0.29099999999999998</v>
      </c>
      <c r="Y221" s="1" t="s">
        <v>98</v>
      </c>
      <c r="Z221" s="13" t="s">
        <v>98</v>
      </c>
      <c r="AA221" s="13" t="s">
        <v>98</v>
      </c>
      <c r="AB221" s="1" t="s">
        <v>98</v>
      </c>
      <c r="AC221" s="1" t="s">
        <v>98</v>
      </c>
      <c r="AD221" s="1" t="s">
        <v>98</v>
      </c>
      <c r="AE221" s="1" t="s">
        <v>98</v>
      </c>
      <c r="AF221" s="1" t="s">
        <v>98</v>
      </c>
      <c r="AG221" s="1" t="s">
        <v>98</v>
      </c>
      <c r="AH221" s="1" t="s">
        <v>98</v>
      </c>
      <c r="AI221" s="2">
        <v>38.200000000000003</v>
      </c>
      <c r="AJ221" s="1" t="s">
        <v>98</v>
      </c>
      <c r="AK221" s="2">
        <v>38.200000000000003</v>
      </c>
      <c r="AL221" s="1" t="s">
        <v>98</v>
      </c>
      <c r="AM221" s="1">
        <v>304</v>
      </c>
      <c r="AN221" s="2">
        <v>58.6</v>
      </c>
      <c r="AO221" s="2">
        <v>50.7</v>
      </c>
      <c r="AP221" s="3">
        <v>4.76</v>
      </c>
      <c r="AQ221" s="1">
        <v>304</v>
      </c>
      <c r="AR221" s="2">
        <v>58.6</v>
      </c>
      <c r="AS221" s="2">
        <v>50.7</v>
      </c>
      <c r="AT221" s="3">
        <v>4.76</v>
      </c>
      <c r="AU221" s="1" t="s">
        <v>98</v>
      </c>
      <c r="AV221" s="1" t="s">
        <v>98</v>
      </c>
      <c r="AW221" s="1" t="s">
        <v>98</v>
      </c>
      <c r="AX221" s="1">
        <v>474</v>
      </c>
      <c r="AY221" s="1" t="s">
        <v>98</v>
      </c>
      <c r="AZ221" s="2">
        <v>79.7</v>
      </c>
      <c r="BA221" s="1" t="s">
        <v>98</v>
      </c>
      <c r="BB221" s="1" t="s">
        <v>98</v>
      </c>
      <c r="BC221" s="1" t="s">
        <v>98</v>
      </c>
      <c r="BD221" s="1" t="s">
        <v>98</v>
      </c>
      <c r="BE221" s="1" t="s">
        <v>98</v>
      </c>
      <c r="BF221" s="1" t="s">
        <v>98</v>
      </c>
      <c r="BG221" s="1" t="s">
        <v>98</v>
      </c>
      <c r="BH221" s="1" t="s">
        <v>98</v>
      </c>
      <c r="BI221" s="1" t="s">
        <v>98</v>
      </c>
      <c r="BJ221" s="4" t="s">
        <v>98</v>
      </c>
      <c r="BK221" s="4" t="s">
        <v>98</v>
      </c>
      <c r="BL221" s="4" t="s">
        <v>98</v>
      </c>
      <c r="BM221" s="4" t="s">
        <v>98</v>
      </c>
      <c r="BN221" s="4" t="s">
        <v>98</v>
      </c>
      <c r="BO221" s="4" t="s">
        <v>98</v>
      </c>
      <c r="BP221" s="4" t="s">
        <v>98</v>
      </c>
      <c r="BQ221" s="4" t="s">
        <v>98</v>
      </c>
      <c r="BR221" s="4" t="s">
        <v>98</v>
      </c>
      <c r="BS221" s="4" t="s">
        <v>98</v>
      </c>
      <c r="BT221" s="4" t="s">
        <v>98</v>
      </c>
      <c r="BU221" s="4" t="s">
        <v>98</v>
      </c>
      <c r="BV221" s="4" t="s">
        <v>98</v>
      </c>
      <c r="BW221" s="35" t="s">
        <v>98</v>
      </c>
      <c r="BX221" s="35" t="s">
        <v>98</v>
      </c>
      <c r="BY221" s="1" t="s">
        <v>98</v>
      </c>
      <c r="BZ221" s="1" t="s">
        <v>98</v>
      </c>
      <c r="CA221" s="1" t="s">
        <v>98</v>
      </c>
      <c r="CB221" s="1" t="s">
        <v>98</v>
      </c>
      <c r="CC221" s="1" t="s">
        <v>98</v>
      </c>
      <c r="CD221" s="1" t="s">
        <v>98</v>
      </c>
      <c r="CE221" s="1" t="s">
        <v>98</v>
      </c>
      <c r="CF221" s="1" t="s">
        <v>98</v>
      </c>
      <c r="CG221" s="4">
        <f>Beams!$B$11/F221</f>
        <v>838.80597014925365</v>
      </c>
      <c r="CH221" s="4">
        <f>Beams!$B$9/AO221</f>
        <v>221.69625246548321</v>
      </c>
      <c r="CI221" s="4">
        <f>Beams!$C$9/AS221</f>
        <v>221.69625246548321</v>
      </c>
      <c r="CJ221" s="4">
        <f>Beams!$B$8/((N221-2*X221)*X221*2)</f>
        <v>1691.4271130348839</v>
      </c>
      <c r="CK221" s="4">
        <f>Beams!$C$8/((J221-2*X221)*X221*2)</f>
        <v>1836.158468970556</v>
      </c>
      <c r="CM221" s="4">
        <f xml:space="preserve"> Beams!$B$12 / ( 2 * X221 * (N221 - X221) * (J221 - X221) )</f>
        <v>152.59419193286129</v>
      </c>
      <c r="CO221" s="4">
        <f t="shared" si="6"/>
        <v>3208.8416800866844</v>
      </c>
      <c r="CP221" s="4">
        <f t="shared" si="7"/>
        <v>3439.2327140293746</v>
      </c>
      <c r="CQ221" s="3">
        <f>MIN(Beams!$B$21:$B$22)/MAX(CM221:CP221)-1</f>
        <v>4.8152505698191552</v>
      </c>
    </row>
    <row r="222" spans="1:95" x14ac:dyDescent="0.55000000000000004">
      <c r="A222" s="1" t="s">
        <v>1014</v>
      </c>
      <c r="B222" s="1" t="s">
        <v>1500</v>
      </c>
      <c r="C222" s="1" t="s">
        <v>1501</v>
      </c>
      <c r="D222" s="1" t="s">
        <v>98</v>
      </c>
      <c r="E222" s="1">
        <v>39.43</v>
      </c>
      <c r="F222" s="2">
        <v>10.8</v>
      </c>
      <c r="G222" s="1" t="s">
        <v>98</v>
      </c>
      <c r="H222" s="11" t="s">
        <v>98</v>
      </c>
      <c r="I222" s="2">
        <v>12</v>
      </c>
      <c r="J222" s="2">
        <v>11.3</v>
      </c>
      <c r="K222" s="1" t="s">
        <v>98</v>
      </c>
      <c r="L222" s="1" t="s">
        <v>98</v>
      </c>
      <c r="M222" s="11" t="s">
        <v>98</v>
      </c>
      <c r="N222" s="2">
        <v>12</v>
      </c>
      <c r="O222" s="2">
        <v>11.3</v>
      </c>
      <c r="P222" s="1" t="s">
        <v>98</v>
      </c>
      <c r="Q222" s="1" t="s">
        <v>98</v>
      </c>
      <c r="R222" s="11" t="s">
        <v>98</v>
      </c>
      <c r="S222" s="13" t="s">
        <v>98</v>
      </c>
      <c r="T222" s="1" t="s">
        <v>98</v>
      </c>
      <c r="U222" s="13" t="s">
        <v>98</v>
      </c>
      <c r="V222" s="1" t="s">
        <v>98</v>
      </c>
      <c r="W222" s="14">
        <v>0.25</v>
      </c>
      <c r="X222" s="14">
        <v>0.23300000000000001</v>
      </c>
      <c r="Y222" s="1" t="s">
        <v>98</v>
      </c>
      <c r="Z222" s="13" t="s">
        <v>98</v>
      </c>
      <c r="AA222" s="13" t="s">
        <v>98</v>
      </c>
      <c r="AB222" s="1" t="s">
        <v>98</v>
      </c>
      <c r="AC222" s="1" t="s">
        <v>98</v>
      </c>
      <c r="AD222" s="1" t="s">
        <v>98</v>
      </c>
      <c r="AE222" s="1" t="s">
        <v>98</v>
      </c>
      <c r="AF222" s="1" t="s">
        <v>98</v>
      </c>
      <c r="AG222" s="1" t="s">
        <v>98</v>
      </c>
      <c r="AH222" s="1" t="s">
        <v>98</v>
      </c>
      <c r="AI222" s="2">
        <v>48.5</v>
      </c>
      <c r="AJ222" s="1" t="s">
        <v>98</v>
      </c>
      <c r="AK222" s="2">
        <v>48.5</v>
      </c>
      <c r="AL222" s="1" t="s">
        <v>98</v>
      </c>
      <c r="AM222" s="1">
        <v>248</v>
      </c>
      <c r="AN222" s="2">
        <v>47.6</v>
      </c>
      <c r="AO222" s="2">
        <v>41.4</v>
      </c>
      <c r="AP222" s="3">
        <v>4.79</v>
      </c>
      <c r="AQ222" s="1">
        <v>248</v>
      </c>
      <c r="AR222" s="2">
        <v>47.6</v>
      </c>
      <c r="AS222" s="2">
        <v>41.4</v>
      </c>
      <c r="AT222" s="3">
        <v>4.79</v>
      </c>
      <c r="AU222" s="1" t="s">
        <v>98</v>
      </c>
      <c r="AV222" s="1" t="s">
        <v>98</v>
      </c>
      <c r="AW222" s="1" t="s">
        <v>98</v>
      </c>
      <c r="AX222" s="1">
        <v>384</v>
      </c>
      <c r="AY222" s="1" t="s">
        <v>98</v>
      </c>
      <c r="AZ222" s="2">
        <v>64.5</v>
      </c>
      <c r="BA222" s="1" t="s">
        <v>98</v>
      </c>
      <c r="BB222" s="1" t="s">
        <v>98</v>
      </c>
      <c r="BC222" s="1" t="s">
        <v>98</v>
      </c>
      <c r="BD222" s="1" t="s">
        <v>98</v>
      </c>
      <c r="BE222" s="1" t="s">
        <v>98</v>
      </c>
      <c r="BF222" s="1" t="s">
        <v>98</v>
      </c>
      <c r="BG222" s="1" t="s">
        <v>98</v>
      </c>
      <c r="BH222" s="1" t="s">
        <v>98</v>
      </c>
      <c r="BI222" s="1" t="s">
        <v>98</v>
      </c>
      <c r="BJ222" s="4" t="s">
        <v>98</v>
      </c>
      <c r="BK222" s="4" t="s">
        <v>98</v>
      </c>
      <c r="BL222" s="4" t="s">
        <v>98</v>
      </c>
      <c r="BM222" s="4" t="s">
        <v>98</v>
      </c>
      <c r="BN222" s="4" t="s">
        <v>98</v>
      </c>
      <c r="BO222" s="4" t="s">
        <v>98</v>
      </c>
      <c r="BP222" s="4" t="s">
        <v>98</v>
      </c>
      <c r="BQ222" s="4" t="s">
        <v>98</v>
      </c>
      <c r="BR222" s="4" t="s">
        <v>98</v>
      </c>
      <c r="BS222" s="4" t="s">
        <v>98</v>
      </c>
      <c r="BT222" s="4" t="s">
        <v>98</v>
      </c>
      <c r="BU222" s="4" t="s">
        <v>98</v>
      </c>
      <c r="BV222" s="4" t="s">
        <v>98</v>
      </c>
      <c r="BW222" s="35" t="s">
        <v>98</v>
      </c>
      <c r="BX222" s="35" t="s">
        <v>98</v>
      </c>
      <c r="BY222" s="1" t="s">
        <v>98</v>
      </c>
      <c r="BZ222" s="1" t="s">
        <v>98</v>
      </c>
      <c r="CA222" s="1" t="s">
        <v>98</v>
      </c>
      <c r="CB222" s="1" t="s">
        <v>98</v>
      </c>
      <c r="CC222" s="1" t="s">
        <v>98</v>
      </c>
      <c r="CD222" s="1" t="s">
        <v>98</v>
      </c>
      <c r="CE222" s="1" t="s">
        <v>98</v>
      </c>
      <c r="CF222" s="1" t="s">
        <v>98</v>
      </c>
      <c r="CG222" s="4">
        <f>Beams!$B$11/F222</f>
        <v>1040.7407407407406</v>
      </c>
      <c r="CH222" s="4">
        <f>Beams!$B$9/AO222</f>
        <v>271.49758454106279</v>
      </c>
      <c r="CI222" s="4">
        <f>Beams!$C$9/AS222</f>
        <v>271.49758454106279</v>
      </c>
      <c r="CJ222" s="4">
        <f>Beams!$B$8/((N222-2*X222)*X222*2)</f>
        <v>2091.2234848118383</v>
      </c>
      <c r="CK222" s="4">
        <f>Beams!$C$8/((J222-2*X222)*X222*2)</f>
        <v>2226.3403797138394</v>
      </c>
      <c r="CM222" s="4">
        <f xml:space="preserve"> Beams!$B$12 / ( 2 * X222 * (N222 - X222) * (J222 - X222) )</f>
        <v>185.21865712238142</v>
      </c>
      <c r="CO222" s="4">
        <f t="shared" si="6"/>
        <v>3966.2052739598366</v>
      </c>
      <c r="CP222" s="4">
        <f t="shared" si="7"/>
        <v>4181.0180272194721</v>
      </c>
      <c r="CQ222" s="3">
        <f>MIN(Beams!$B$21:$B$22)/MAX(CM222:CP222)-1</f>
        <v>3.7835239814310784</v>
      </c>
    </row>
    <row r="223" spans="1:95" x14ac:dyDescent="0.55000000000000004">
      <c r="A223" s="1" t="s">
        <v>1014</v>
      </c>
      <c r="B223" s="1" t="s">
        <v>1502</v>
      </c>
      <c r="C223" s="1" t="s">
        <v>1503</v>
      </c>
      <c r="D223" s="1" t="s">
        <v>98</v>
      </c>
      <c r="E223" s="1">
        <v>29.84</v>
      </c>
      <c r="F223" s="3">
        <v>8.15</v>
      </c>
      <c r="G223" s="1" t="s">
        <v>98</v>
      </c>
      <c r="H223" s="11" t="s">
        <v>98</v>
      </c>
      <c r="I223" s="2">
        <v>12</v>
      </c>
      <c r="J223" s="2">
        <v>11.5</v>
      </c>
      <c r="K223" s="1" t="s">
        <v>98</v>
      </c>
      <c r="L223" s="1" t="s">
        <v>98</v>
      </c>
      <c r="M223" s="11" t="s">
        <v>98</v>
      </c>
      <c r="N223" s="2">
        <v>12</v>
      </c>
      <c r="O223" s="2">
        <v>11.5</v>
      </c>
      <c r="P223" s="1" t="s">
        <v>98</v>
      </c>
      <c r="Q223" s="1" t="s">
        <v>98</v>
      </c>
      <c r="R223" s="11" t="s">
        <v>98</v>
      </c>
      <c r="S223" s="13" t="s">
        <v>98</v>
      </c>
      <c r="T223" s="1" t="s">
        <v>98</v>
      </c>
      <c r="U223" s="13" t="s">
        <v>98</v>
      </c>
      <c r="V223" s="1" t="s">
        <v>98</v>
      </c>
      <c r="W223" s="15">
        <v>0.1875</v>
      </c>
      <c r="X223" s="14">
        <v>0.17399999999999999</v>
      </c>
      <c r="Y223" s="1" t="s">
        <v>98</v>
      </c>
      <c r="Z223" s="13" t="s">
        <v>98</v>
      </c>
      <c r="AA223" s="13" t="s">
        <v>98</v>
      </c>
      <c r="AB223" s="1" t="s">
        <v>98</v>
      </c>
      <c r="AC223" s="1" t="s">
        <v>98</v>
      </c>
      <c r="AD223" s="1" t="s">
        <v>98</v>
      </c>
      <c r="AE223" s="1" t="s">
        <v>98</v>
      </c>
      <c r="AF223" s="1" t="s">
        <v>98</v>
      </c>
      <c r="AG223" s="1" t="s">
        <v>98</v>
      </c>
      <c r="AH223" s="1" t="s">
        <v>98</v>
      </c>
      <c r="AI223" s="2">
        <v>66</v>
      </c>
      <c r="AJ223" s="1" t="s">
        <v>98</v>
      </c>
      <c r="AK223" s="2">
        <v>66</v>
      </c>
      <c r="AL223" s="1" t="s">
        <v>98</v>
      </c>
      <c r="AM223" s="1">
        <v>189</v>
      </c>
      <c r="AN223" s="2">
        <v>36</v>
      </c>
      <c r="AO223" s="2">
        <v>31.5</v>
      </c>
      <c r="AP223" s="3">
        <v>4.82</v>
      </c>
      <c r="AQ223" s="1">
        <v>189</v>
      </c>
      <c r="AR223" s="2">
        <v>36</v>
      </c>
      <c r="AS223" s="2">
        <v>31.5</v>
      </c>
      <c r="AT223" s="3">
        <v>4.82</v>
      </c>
      <c r="AU223" s="1" t="s">
        <v>98</v>
      </c>
      <c r="AV223" s="1" t="s">
        <v>98</v>
      </c>
      <c r="AW223" s="1" t="s">
        <v>98</v>
      </c>
      <c r="AX223" s="1">
        <v>290</v>
      </c>
      <c r="AY223" s="1" t="s">
        <v>98</v>
      </c>
      <c r="AZ223" s="2">
        <v>48.6</v>
      </c>
      <c r="BA223" s="1" t="s">
        <v>98</v>
      </c>
      <c r="BB223" s="1" t="s">
        <v>98</v>
      </c>
      <c r="BC223" s="1" t="s">
        <v>98</v>
      </c>
      <c r="BD223" s="1" t="s">
        <v>98</v>
      </c>
      <c r="BE223" s="1" t="s">
        <v>98</v>
      </c>
      <c r="BF223" s="1" t="s">
        <v>98</v>
      </c>
      <c r="BG223" s="1" t="s">
        <v>98</v>
      </c>
      <c r="BH223" s="1" t="s">
        <v>98</v>
      </c>
      <c r="BI223" s="1" t="s">
        <v>98</v>
      </c>
      <c r="BJ223" s="4" t="s">
        <v>98</v>
      </c>
      <c r="BK223" s="4" t="s">
        <v>98</v>
      </c>
      <c r="BL223" s="4" t="s">
        <v>98</v>
      </c>
      <c r="BM223" s="4" t="s">
        <v>98</v>
      </c>
      <c r="BN223" s="4" t="s">
        <v>98</v>
      </c>
      <c r="BO223" s="4" t="s">
        <v>98</v>
      </c>
      <c r="BP223" s="4" t="s">
        <v>98</v>
      </c>
      <c r="BQ223" s="4" t="s">
        <v>98</v>
      </c>
      <c r="BR223" s="4" t="s">
        <v>98</v>
      </c>
      <c r="BS223" s="4" t="s">
        <v>98</v>
      </c>
      <c r="BT223" s="4" t="s">
        <v>98</v>
      </c>
      <c r="BU223" s="4" t="s">
        <v>98</v>
      </c>
      <c r="BV223" s="4" t="s">
        <v>98</v>
      </c>
      <c r="BW223" s="35" t="s">
        <v>98</v>
      </c>
      <c r="BX223" s="35" t="s">
        <v>98</v>
      </c>
      <c r="BY223" s="1" t="s">
        <v>98</v>
      </c>
      <c r="BZ223" s="1" t="s">
        <v>98</v>
      </c>
      <c r="CA223" s="1" t="s">
        <v>98</v>
      </c>
      <c r="CB223" s="1" t="s">
        <v>98</v>
      </c>
      <c r="CC223" s="1" t="s">
        <v>98</v>
      </c>
      <c r="CD223" s="1" t="s">
        <v>98</v>
      </c>
      <c r="CE223" s="1" t="s">
        <v>98</v>
      </c>
      <c r="CF223" s="1" t="s">
        <v>98</v>
      </c>
      <c r="CG223" s="4">
        <f>Beams!$B$11/F223</f>
        <v>1379.1411042944785</v>
      </c>
      <c r="CH223" s="4">
        <f>Beams!$B$9/AO223</f>
        <v>356.82539682539681</v>
      </c>
      <c r="CI223" s="4">
        <f>Beams!$C$9/AS223</f>
        <v>356.82539682539681</v>
      </c>
      <c r="CJ223" s="4">
        <f>Beams!$B$8/((N223-2*X223)*X223*2)</f>
        <v>2771.957653167924</v>
      </c>
      <c r="CK223" s="4">
        <f>Beams!$C$8/((J223-2*X223)*X223*2)</f>
        <v>2896.2383944326261</v>
      </c>
      <c r="CM223" s="4">
        <f xml:space="preserve"> Beams!$B$12 / ( 2 * X223 * (N223 - X223) * (J223 - X223) )</f>
        <v>241.14187604657914</v>
      </c>
      <c r="CO223" s="4">
        <f t="shared" si="6"/>
        <v>5254.091152057018</v>
      </c>
      <c r="CP223" s="4">
        <f t="shared" si="7"/>
        <v>5451.4967351556024</v>
      </c>
      <c r="CQ223" s="3">
        <f>MIN(Beams!$B$21:$B$22)/MAX(CM223:CP223)-1</f>
        <v>2.6687172297149213</v>
      </c>
    </row>
    <row r="224" spans="1:95" x14ac:dyDescent="0.55000000000000004">
      <c r="A224" s="1" t="s">
        <v>1014</v>
      </c>
      <c r="B224" s="1" t="s">
        <v>1504</v>
      </c>
      <c r="C224" s="1" t="s">
        <v>1505</v>
      </c>
      <c r="D224" s="1" t="s">
        <v>98</v>
      </c>
      <c r="E224" s="1">
        <v>84.84</v>
      </c>
      <c r="F224" s="2">
        <v>23.3</v>
      </c>
      <c r="G224" s="1" t="s">
        <v>98</v>
      </c>
      <c r="H224" s="11" t="s">
        <v>98</v>
      </c>
      <c r="I224" s="2">
        <v>12</v>
      </c>
      <c r="J224" s="2">
        <v>10.3</v>
      </c>
      <c r="K224" s="1" t="s">
        <v>98</v>
      </c>
      <c r="L224" s="1" t="s">
        <v>98</v>
      </c>
      <c r="M224" s="11" t="s">
        <v>98</v>
      </c>
      <c r="N224" s="2">
        <v>10</v>
      </c>
      <c r="O224" s="2" t="s">
        <v>1025</v>
      </c>
      <c r="P224" s="1" t="s">
        <v>98</v>
      </c>
      <c r="Q224" s="1" t="s">
        <v>98</v>
      </c>
      <c r="R224" s="11" t="s">
        <v>98</v>
      </c>
      <c r="S224" s="13" t="s">
        <v>98</v>
      </c>
      <c r="T224" s="1" t="s">
        <v>98</v>
      </c>
      <c r="U224" s="13" t="s">
        <v>98</v>
      </c>
      <c r="V224" s="1" t="s">
        <v>98</v>
      </c>
      <c r="W224" s="14">
        <v>0.625</v>
      </c>
      <c r="X224" s="14">
        <v>0.58099999999999996</v>
      </c>
      <c r="Y224" s="1" t="s">
        <v>98</v>
      </c>
      <c r="Z224" s="13" t="s">
        <v>98</v>
      </c>
      <c r="AA224" s="13" t="s">
        <v>98</v>
      </c>
      <c r="AB224" s="1" t="s">
        <v>98</v>
      </c>
      <c r="AC224" s="1" t="s">
        <v>98</v>
      </c>
      <c r="AD224" s="1" t="s">
        <v>98</v>
      </c>
      <c r="AE224" s="1" t="s">
        <v>98</v>
      </c>
      <c r="AF224" s="1" t="s">
        <v>98</v>
      </c>
      <c r="AG224" s="1" t="s">
        <v>98</v>
      </c>
      <c r="AH224" s="1" t="s">
        <v>98</v>
      </c>
      <c r="AI224" s="2">
        <v>14.2</v>
      </c>
      <c r="AJ224" s="1" t="s">
        <v>98</v>
      </c>
      <c r="AK224" s="2">
        <v>17.7</v>
      </c>
      <c r="AL224" s="1" t="s">
        <v>98</v>
      </c>
      <c r="AM224" s="1">
        <v>472</v>
      </c>
      <c r="AN224" s="2">
        <v>95.3</v>
      </c>
      <c r="AO224" s="2">
        <v>78.7</v>
      </c>
      <c r="AP224" s="3">
        <v>4.5</v>
      </c>
      <c r="AQ224" s="1">
        <v>356</v>
      </c>
      <c r="AR224" s="2">
        <v>84.1</v>
      </c>
      <c r="AS224" s="2">
        <v>71.2</v>
      </c>
      <c r="AT224" s="3">
        <v>3.9</v>
      </c>
      <c r="AU224" s="1" t="s">
        <v>98</v>
      </c>
      <c r="AV224" s="1" t="s">
        <v>98</v>
      </c>
      <c r="AW224" s="1" t="s">
        <v>98</v>
      </c>
      <c r="AX224" s="1">
        <v>661</v>
      </c>
      <c r="AY224" s="1" t="s">
        <v>98</v>
      </c>
      <c r="AZ224" s="2">
        <v>124</v>
      </c>
      <c r="BA224" s="1" t="s">
        <v>98</v>
      </c>
      <c r="BB224" s="1" t="s">
        <v>98</v>
      </c>
      <c r="BC224" s="1" t="s">
        <v>98</v>
      </c>
      <c r="BD224" s="1" t="s">
        <v>98</v>
      </c>
      <c r="BE224" s="1" t="s">
        <v>98</v>
      </c>
      <c r="BF224" s="1" t="s">
        <v>98</v>
      </c>
      <c r="BG224" s="1" t="s">
        <v>98</v>
      </c>
      <c r="BH224" s="1" t="s">
        <v>98</v>
      </c>
      <c r="BI224" s="1" t="s">
        <v>98</v>
      </c>
      <c r="BJ224" s="4" t="s">
        <v>98</v>
      </c>
      <c r="BK224" s="4" t="s">
        <v>98</v>
      </c>
      <c r="BL224" s="4" t="s">
        <v>98</v>
      </c>
      <c r="BM224" s="4" t="s">
        <v>98</v>
      </c>
      <c r="BN224" s="4" t="s">
        <v>98</v>
      </c>
      <c r="BO224" s="4" t="s">
        <v>98</v>
      </c>
      <c r="BP224" s="4" t="s">
        <v>98</v>
      </c>
      <c r="BQ224" s="4" t="s">
        <v>98</v>
      </c>
      <c r="BR224" s="4" t="s">
        <v>98</v>
      </c>
      <c r="BS224" s="4" t="s">
        <v>98</v>
      </c>
      <c r="BT224" s="4" t="s">
        <v>98</v>
      </c>
      <c r="BU224" s="4" t="s">
        <v>98</v>
      </c>
      <c r="BV224" s="4" t="s">
        <v>98</v>
      </c>
      <c r="BW224" s="35" t="s">
        <v>98</v>
      </c>
      <c r="BX224" s="35" t="s">
        <v>98</v>
      </c>
      <c r="BY224" s="1" t="s">
        <v>98</v>
      </c>
      <c r="BZ224" s="1" t="s">
        <v>98</v>
      </c>
      <c r="CA224" s="1" t="s">
        <v>98</v>
      </c>
      <c r="CB224" s="1" t="s">
        <v>98</v>
      </c>
      <c r="CC224" s="1" t="s">
        <v>98</v>
      </c>
      <c r="CD224" s="1" t="s">
        <v>98</v>
      </c>
      <c r="CE224" s="1" t="s">
        <v>98</v>
      </c>
      <c r="CF224" s="1" t="s">
        <v>98</v>
      </c>
      <c r="CG224" s="4">
        <f>Beams!$B$11/F224</f>
        <v>482.40343347639481</v>
      </c>
      <c r="CH224" s="4">
        <f>Beams!$B$9/AO224</f>
        <v>142.82083862770011</v>
      </c>
      <c r="CI224" s="4">
        <f>Beams!$C$9/AS224</f>
        <v>157.86516853932585</v>
      </c>
      <c r="CJ224" s="4">
        <f>Beams!$B$8/((N224-2*X224)*X224*2)</f>
        <v>1094.4758570700219</v>
      </c>
      <c r="CK224" s="4">
        <f>Beams!$C$8/((J224-2*X224)*X224*2)</f>
        <v>1058.5442793592529</v>
      </c>
      <c r="CM224" s="4">
        <f xml:space="preserve"> Beams!$B$12 / ( 2 * X224 * (N224 - X224) * (J224 - X224) )</f>
        <v>105.66564397115864</v>
      </c>
      <c r="CO224" s="4">
        <f t="shared" si="6"/>
        <v>2059.2127044388153</v>
      </c>
      <c r="CP224" s="4">
        <f t="shared" si="7"/>
        <v>2002.0671145312147</v>
      </c>
      <c r="CQ224" s="3">
        <f>MIN(Beams!$B$21:$B$22)/MAX(CM224:CP224)-1</f>
        <v>8.7124497905865823</v>
      </c>
    </row>
    <row r="225" spans="1:95" x14ac:dyDescent="0.55000000000000004">
      <c r="A225" s="1" t="s">
        <v>1014</v>
      </c>
      <c r="B225" s="1" t="s">
        <v>1506</v>
      </c>
      <c r="C225" s="1" t="s">
        <v>1507</v>
      </c>
      <c r="D225" s="1" t="s">
        <v>98</v>
      </c>
      <c r="E225" s="1">
        <v>69.27</v>
      </c>
      <c r="F225" s="2">
        <v>19</v>
      </c>
      <c r="G225" s="1" t="s">
        <v>98</v>
      </c>
      <c r="H225" s="11" t="s">
        <v>98</v>
      </c>
      <c r="I225" s="2">
        <v>12</v>
      </c>
      <c r="J225" s="2">
        <v>10.6</v>
      </c>
      <c r="K225" s="1" t="s">
        <v>98</v>
      </c>
      <c r="L225" s="1" t="s">
        <v>98</v>
      </c>
      <c r="M225" s="11" t="s">
        <v>98</v>
      </c>
      <c r="N225" s="2">
        <v>10</v>
      </c>
      <c r="O225" s="3">
        <v>8.6</v>
      </c>
      <c r="P225" s="1" t="s">
        <v>98</v>
      </c>
      <c r="Q225" s="1" t="s">
        <v>98</v>
      </c>
      <c r="R225" s="11" t="s">
        <v>98</v>
      </c>
      <c r="S225" s="13" t="s">
        <v>98</v>
      </c>
      <c r="T225" s="1" t="s">
        <v>98</v>
      </c>
      <c r="U225" s="13" t="s">
        <v>98</v>
      </c>
      <c r="V225" s="1" t="s">
        <v>98</v>
      </c>
      <c r="W225" s="14">
        <v>0.5</v>
      </c>
      <c r="X225" s="14">
        <v>0.46500000000000002</v>
      </c>
      <c r="Y225" s="1" t="s">
        <v>98</v>
      </c>
      <c r="Z225" s="13" t="s">
        <v>98</v>
      </c>
      <c r="AA225" s="13" t="s">
        <v>98</v>
      </c>
      <c r="AB225" s="1" t="s">
        <v>98</v>
      </c>
      <c r="AC225" s="1" t="s">
        <v>98</v>
      </c>
      <c r="AD225" s="1" t="s">
        <v>98</v>
      </c>
      <c r="AE225" s="1" t="s">
        <v>98</v>
      </c>
      <c r="AF225" s="1" t="s">
        <v>98</v>
      </c>
      <c r="AG225" s="1" t="s">
        <v>98</v>
      </c>
      <c r="AH225" s="1" t="s">
        <v>98</v>
      </c>
      <c r="AI225" s="2">
        <v>18.5</v>
      </c>
      <c r="AJ225" s="1" t="s">
        <v>98</v>
      </c>
      <c r="AK225" s="2">
        <v>22.8</v>
      </c>
      <c r="AL225" s="1" t="s">
        <v>98</v>
      </c>
      <c r="AM225" s="1">
        <v>395</v>
      </c>
      <c r="AN225" s="2">
        <v>78.8</v>
      </c>
      <c r="AO225" s="2">
        <v>65.900000000000006</v>
      </c>
      <c r="AP225" s="3">
        <v>4.5599999999999996</v>
      </c>
      <c r="AQ225" s="1">
        <v>298</v>
      </c>
      <c r="AR225" s="2">
        <v>69.599999999999994</v>
      </c>
      <c r="AS225" s="2">
        <v>59.7</v>
      </c>
      <c r="AT225" s="3">
        <v>3.96</v>
      </c>
      <c r="AU225" s="1" t="s">
        <v>98</v>
      </c>
      <c r="AV225" s="1" t="s">
        <v>98</v>
      </c>
      <c r="AW225" s="1" t="s">
        <v>98</v>
      </c>
      <c r="AX225" s="1">
        <v>545</v>
      </c>
      <c r="AY225" s="1" t="s">
        <v>98</v>
      </c>
      <c r="AZ225" s="1">
        <v>102</v>
      </c>
      <c r="BA225" s="1" t="s">
        <v>98</v>
      </c>
      <c r="BB225" s="1" t="s">
        <v>98</v>
      </c>
      <c r="BC225" s="1" t="s">
        <v>98</v>
      </c>
      <c r="BD225" s="1" t="s">
        <v>98</v>
      </c>
      <c r="BE225" s="1" t="s">
        <v>98</v>
      </c>
      <c r="BF225" s="1" t="s">
        <v>98</v>
      </c>
      <c r="BG225" s="1" t="s">
        <v>98</v>
      </c>
      <c r="BH225" s="1" t="s">
        <v>98</v>
      </c>
      <c r="BI225" s="1" t="s">
        <v>98</v>
      </c>
      <c r="BJ225" s="4" t="s">
        <v>98</v>
      </c>
      <c r="BK225" s="4" t="s">
        <v>98</v>
      </c>
      <c r="BL225" s="4" t="s">
        <v>98</v>
      </c>
      <c r="BM225" s="4" t="s">
        <v>98</v>
      </c>
      <c r="BN225" s="4" t="s">
        <v>98</v>
      </c>
      <c r="BO225" s="4" t="s">
        <v>98</v>
      </c>
      <c r="BP225" s="4" t="s">
        <v>98</v>
      </c>
      <c r="BQ225" s="4" t="s">
        <v>98</v>
      </c>
      <c r="BR225" s="4" t="s">
        <v>98</v>
      </c>
      <c r="BS225" s="4" t="s">
        <v>98</v>
      </c>
      <c r="BT225" s="4" t="s">
        <v>98</v>
      </c>
      <c r="BU225" s="4" t="s">
        <v>98</v>
      </c>
      <c r="BV225" s="4" t="s">
        <v>98</v>
      </c>
      <c r="BW225" s="35" t="s">
        <v>98</v>
      </c>
      <c r="BX225" s="35" t="s">
        <v>98</v>
      </c>
      <c r="BY225" s="1" t="s">
        <v>98</v>
      </c>
      <c r="BZ225" s="1" t="s">
        <v>98</v>
      </c>
      <c r="CA225" s="1" t="s">
        <v>98</v>
      </c>
      <c r="CB225" s="1" t="s">
        <v>98</v>
      </c>
      <c r="CC225" s="1" t="s">
        <v>98</v>
      </c>
      <c r="CD225" s="1" t="s">
        <v>98</v>
      </c>
      <c r="CE225" s="1" t="s">
        <v>98</v>
      </c>
      <c r="CF225" s="1" t="s">
        <v>98</v>
      </c>
      <c r="CG225" s="4">
        <f>Beams!$B$11/F225</f>
        <v>591.57894736842104</v>
      </c>
      <c r="CH225" s="4">
        <f>Beams!$B$9/AO225</f>
        <v>170.56145675265552</v>
      </c>
      <c r="CI225" s="4">
        <f>Beams!$C$9/AS225</f>
        <v>188.27470686767168</v>
      </c>
      <c r="CJ225" s="4">
        <f>Beams!$B$8/((N225-2*X225)*X225*2)</f>
        <v>1332.5271781010301</v>
      </c>
      <c r="CK225" s="4">
        <f>Beams!$C$8/((J225-2*X225)*X225*2)</f>
        <v>1249.8471050027242</v>
      </c>
      <c r="CM225" s="4">
        <f xml:space="preserve"> Beams!$B$12 / ( 2 * X225 * (N225 - X225) * (J225 - X225) )</f>
        <v>125.06589986805129</v>
      </c>
      <c r="CO225" s="4">
        <f t="shared" si="6"/>
        <v>2505.4140101505891</v>
      </c>
      <c r="CP225" s="4">
        <f t="shared" si="7"/>
        <v>2374.1454628510537</v>
      </c>
      <c r="CQ225" s="3">
        <f>MIN(Beams!$B$21:$B$22)/MAX(CM225:CP225)-1</f>
        <v>6.9827126051705486</v>
      </c>
    </row>
    <row r="226" spans="1:95" x14ac:dyDescent="0.55000000000000004">
      <c r="A226" s="1" t="s">
        <v>1014</v>
      </c>
      <c r="B226" s="1" t="s">
        <v>1508</v>
      </c>
      <c r="C226" s="1" t="s">
        <v>1509</v>
      </c>
      <c r="D226" s="1" t="s">
        <v>98</v>
      </c>
      <c r="E226" s="3">
        <v>53</v>
      </c>
      <c r="F226" s="2">
        <v>14.6</v>
      </c>
      <c r="G226" s="1" t="s">
        <v>98</v>
      </c>
      <c r="H226" s="11" t="s">
        <v>98</v>
      </c>
      <c r="I226" s="2">
        <v>12</v>
      </c>
      <c r="J226" s="2">
        <v>11</v>
      </c>
      <c r="K226" s="1" t="s">
        <v>98</v>
      </c>
      <c r="L226" s="1" t="s">
        <v>98</v>
      </c>
      <c r="M226" s="11" t="s">
        <v>98</v>
      </c>
      <c r="N226" s="2">
        <v>10</v>
      </c>
      <c r="O226" s="3">
        <v>8.9499999999999993</v>
      </c>
      <c r="P226" s="1" t="s">
        <v>98</v>
      </c>
      <c r="Q226" s="1" t="s">
        <v>98</v>
      </c>
      <c r="R226" s="11" t="s">
        <v>98</v>
      </c>
      <c r="S226" s="13" t="s">
        <v>98</v>
      </c>
      <c r="T226" s="1" t="s">
        <v>98</v>
      </c>
      <c r="U226" s="13" t="s">
        <v>98</v>
      </c>
      <c r="V226" s="1" t="s">
        <v>98</v>
      </c>
      <c r="W226" s="14">
        <v>0.375</v>
      </c>
      <c r="X226" s="14">
        <v>0.34899999999999998</v>
      </c>
      <c r="Y226" s="1" t="s">
        <v>98</v>
      </c>
      <c r="Z226" s="13" t="s">
        <v>98</v>
      </c>
      <c r="AA226" s="13" t="s">
        <v>98</v>
      </c>
      <c r="AB226" s="1" t="s">
        <v>98</v>
      </c>
      <c r="AC226" s="1" t="s">
        <v>98</v>
      </c>
      <c r="AD226" s="1" t="s">
        <v>98</v>
      </c>
      <c r="AE226" s="1" t="s">
        <v>98</v>
      </c>
      <c r="AF226" s="1" t="s">
        <v>98</v>
      </c>
      <c r="AG226" s="1" t="s">
        <v>98</v>
      </c>
      <c r="AH226" s="1" t="s">
        <v>98</v>
      </c>
      <c r="AI226" s="2">
        <v>25.7</v>
      </c>
      <c r="AJ226" s="1" t="s">
        <v>98</v>
      </c>
      <c r="AK226" s="2">
        <v>31.4</v>
      </c>
      <c r="AL226" s="1" t="s">
        <v>98</v>
      </c>
      <c r="AM226" s="1">
        <v>310</v>
      </c>
      <c r="AN226" s="2">
        <v>61.1</v>
      </c>
      <c r="AO226" s="2">
        <v>51.6</v>
      </c>
      <c r="AP226" s="3">
        <v>4.6100000000000003</v>
      </c>
      <c r="AQ226" s="1">
        <v>234</v>
      </c>
      <c r="AR226" s="2">
        <v>54</v>
      </c>
      <c r="AS226" s="2">
        <v>46.9</v>
      </c>
      <c r="AT226" s="3">
        <v>4.01</v>
      </c>
      <c r="AU226" s="1" t="s">
        <v>98</v>
      </c>
      <c r="AV226" s="1" t="s">
        <v>98</v>
      </c>
      <c r="AW226" s="1" t="s">
        <v>98</v>
      </c>
      <c r="AX226" s="1">
        <v>421</v>
      </c>
      <c r="AY226" s="1" t="s">
        <v>98</v>
      </c>
      <c r="AZ226" s="2">
        <v>78.3</v>
      </c>
      <c r="BA226" s="1" t="s">
        <v>98</v>
      </c>
      <c r="BB226" s="1" t="s">
        <v>98</v>
      </c>
      <c r="BC226" s="1" t="s">
        <v>98</v>
      </c>
      <c r="BD226" s="1" t="s">
        <v>98</v>
      </c>
      <c r="BE226" s="1" t="s">
        <v>98</v>
      </c>
      <c r="BF226" s="1" t="s">
        <v>98</v>
      </c>
      <c r="BG226" s="1" t="s">
        <v>98</v>
      </c>
      <c r="BH226" s="1" t="s">
        <v>98</v>
      </c>
      <c r="BI226" s="1" t="s">
        <v>98</v>
      </c>
      <c r="BJ226" s="4" t="s">
        <v>98</v>
      </c>
      <c r="BK226" s="4" t="s">
        <v>98</v>
      </c>
      <c r="BL226" s="4" t="s">
        <v>98</v>
      </c>
      <c r="BM226" s="4" t="s">
        <v>98</v>
      </c>
      <c r="BN226" s="4" t="s">
        <v>98</v>
      </c>
      <c r="BO226" s="4" t="s">
        <v>98</v>
      </c>
      <c r="BP226" s="4" t="s">
        <v>98</v>
      </c>
      <c r="BQ226" s="4" t="s">
        <v>98</v>
      </c>
      <c r="BR226" s="4" t="s">
        <v>98</v>
      </c>
      <c r="BS226" s="4" t="s">
        <v>98</v>
      </c>
      <c r="BT226" s="4" t="s">
        <v>98</v>
      </c>
      <c r="BU226" s="4" t="s">
        <v>98</v>
      </c>
      <c r="BV226" s="4" t="s">
        <v>98</v>
      </c>
      <c r="BW226" s="35" t="s">
        <v>98</v>
      </c>
      <c r="BX226" s="35" t="s">
        <v>98</v>
      </c>
      <c r="BY226" s="1" t="s">
        <v>98</v>
      </c>
      <c r="BZ226" s="1" t="s">
        <v>98</v>
      </c>
      <c r="CA226" s="1" t="s">
        <v>98</v>
      </c>
      <c r="CB226" s="1" t="s">
        <v>98</v>
      </c>
      <c r="CC226" s="1" t="s">
        <v>98</v>
      </c>
      <c r="CD226" s="1" t="s">
        <v>98</v>
      </c>
      <c r="CE226" s="1" t="s">
        <v>98</v>
      </c>
      <c r="CF226" s="1" t="s">
        <v>98</v>
      </c>
      <c r="CG226" s="4">
        <f>Beams!$B$11/F226</f>
        <v>769.8630136986302</v>
      </c>
      <c r="CH226" s="4">
        <f>Beams!$B$9/AO226</f>
        <v>217.82945736434107</v>
      </c>
      <c r="CI226" s="4">
        <f>Beams!$C$9/AS226</f>
        <v>239.6588486140725</v>
      </c>
      <c r="CJ226" s="4">
        <f>Beams!$B$8/((N226-2*X226)*X226*2)</f>
        <v>1731.1494154444404</v>
      </c>
      <c r="CK226" s="4">
        <f>Beams!$C$8/((J226-2*X226)*X226*2)</f>
        <v>1563.1092858148113</v>
      </c>
      <c r="CM226" s="4">
        <f xml:space="preserve"> Beams!$B$12 / ( 2 * X226 * (N226 - X226) * (J226 - X226) )</f>
        <v>156.65641665377117</v>
      </c>
      <c r="CO226" s="4">
        <f t="shared" si="6"/>
        <v>3251.2535822864179</v>
      </c>
      <c r="CP226" s="4">
        <f t="shared" si="7"/>
        <v>2984.9534131625655</v>
      </c>
      <c r="CQ226" s="3">
        <f>MIN(Beams!$B$21:$B$22)/MAX(CM226:CP226)-1</f>
        <v>5.1514734221177427</v>
      </c>
    </row>
    <row r="227" spans="1:95" x14ac:dyDescent="0.55000000000000004">
      <c r="A227" s="1" t="s">
        <v>1014</v>
      </c>
      <c r="B227" s="1" t="s">
        <v>1510</v>
      </c>
      <c r="C227" s="1" t="s">
        <v>1511</v>
      </c>
      <c r="D227" s="1" t="s">
        <v>98</v>
      </c>
      <c r="E227" s="3">
        <v>44.6</v>
      </c>
      <c r="F227" s="2">
        <v>12.2</v>
      </c>
      <c r="G227" s="1" t="s">
        <v>98</v>
      </c>
      <c r="H227" s="11" t="s">
        <v>98</v>
      </c>
      <c r="I227" s="2">
        <v>12</v>
      </c>
      <c r="J227" s="2">
        <v>11.1</v>
      </c>
      <c r="K227" s="1" t="s">
        <v>98</v>
      </c>
      <c r="L227" s="1" t="s">
        <v>98</v>
      </c>
      <c r="M227" s="11" t="s">
        <v>98</v>
      </c>
      <c r="N227" s="2">
        <v>10</v>
      </c>
      <c r="O227" s="3">
        <v>9.1300000000000008</v>
      </c>
      <c r="P227" s="1" t="s">
        <v>98</v>
      </c>
      <c r="Q227" s="1" t="s">
        <v>98</v>
      </c>
      <c r="R227" s="11" t="s">
        <v>98</v>
      </c>
      <c r="S227" s="13" t="s">
        <v>98</v>
      </c>
      <c r="T227" s="1" t="s">
        <v>98</v>
      </c>
      <c r="U227" s="13" t="s">
        <v>98</v>
      </c>
      <c r="V227" s="1" t="s">
        <v>98</v>
      </c>
      <c r="W227" s="15">
        <v>0.3125</v>
      </c>
      <c r="X227" s="14">
        <v>0.29099999999999998</v>
      </c>
      <c r="Y227" s="1" t="s">
        <v>98</v>
      </c>
      <c r="Z227" s="13" t="s">
        <v>98</v>
      </c>
      <c r="AA227" s="13" t="s">
        <v>98</v>
      </c>
      <c r="AB227" s="1" t="s">
        <v>98</v>
      </c>
      <c r="AC227" s="1" t="s">
        <v>98</v>
      </c>
      <c r="AD227" s="1" t="s">
        <v>98</v>
      </c>
      <c r="AE227" s="1" t="s">
        <v>98</v>
      </c>
      <c r="AF227" s="1" t="s">
        <v>98</v>
      </c>
      <c r="AG227" s="1" t="s">
        <v>98</v>
      </c>
      <c r="AH227" s="1" t="s">
        <v>98</v>
      </c>
      <c r="AI227" s="2">
        <v>31.4</v>
      </c>
      <c r="AJ227" s="1" t="s">
        <v>98</v>
      </c>
      <c r="AK227" s="2">
        <v>38.200000000000003</v>
      </c>
      <c r="AL227" s="1" t="s">
        <v>98</v>
      </c>
      <c r="AM227" s="1">
        <v>264</v>
      </c>
      <c r="AN227" s="2">
        <v>51.7</v>
      </c>
      <c r="AO227" s="2">
        <v>44</v>
      </c>
      <c r="AP227" s="3">
        <v>4.6399999999999997</v>
      </c>
      <c r="AQ227" s="1">
        <v>200</v>
      </c>
      <c r="AR227" s="2">
        <v>45.7</v>
      </c>
      <c r="AS227" s="2">
        <v>40</v>
      </c>
      <c r="AT227" s="3">
        <v>4.04</v>
      </c>
      <c r="AU227" s="1" t="s">
        <v>98</v>
      </c>
      <c r="AV227" s="1" t="s">
        <v>98</v>
      </c>
      <c r="AW227" s="1" t="s">
        <v>98</v>
      </c>
      <c r="AX227" s="1">
        <v>356</v>
      </c>
      <c r="AY227" s="1" t="s">
        <v>98</v>
      </c>
      <c r="AZ227" s="2">
        <v>66.099999999999994</v>
      </c>
      <c r="BA227" s="1" t="s">
        <v>98</v>
      </c>
      <c r="BB227" s="1" t="s">
        <v>98</v>
      </c>
      <c r="BC227" s="1" t="s">
        <v>98</v>
      </c>
      <c r="BD227" s="1" t="s">
        <v>98</v>
      </c>
      <c r="BE227" s="1" t="s">
        <v>98</v>
      </c>
      <c r="BF227" s="1" t="s">
        <v>98</v>
      </c>
      <c r="BG227" s="1" t="s">
        <v>98</v>
      </c>
      <c r="BH227" s="1" t="s">
        <v>98</v>
      </c>
      <c r="BI227" s="1" t="s">
        <v>98</v>
      </c>
      <c r="BJ227" s="4" t="s">
        <v>98</v>
      </c>
      <c r="BK227" s="4" t="s">
        <v>98</v>
      </c>
      <c r="BL227" s="4" t="s">
        <v>98</v>
      </c>
      <c r="BM227" s="4" t="s">
        <v>98</v>
      </c>
      <c r="BN227" s="4" t="s">
        <v>98</v>
      </c>
      <c r="BO227" s="4" t="s">
        <v>98</v>
      </c>
      <c r="BP227" s="4" t="s">
        <v>98</v>
      </c>
      <c r="BQ227" s="4" t="s">
        <v>98</v>
      </c>
      <c r="BR227" s="4" t="s">
        <v>98</v>
      </c>
      <c r="BS227" s="4" t="s">
        <v>98</v>
      </c>
      <c r="BT227" s="4" t="s">
        <v>98</v>
      </c>
      <c r="BU227" s="4" t="s">
        <v>98</v>
      </c>
      <c r="BV227" s="4" t="s">
        <v>98</v>
      </c>
      <c r="BW227" s="35" t="s">
        <v>98</v>
      </c>
      <c r="BX227" s="35" t="s">
        <v>98</v>
      </c>
      <c r="BY227" s="1" t="s">
        <v>98</v>
      </c>
      <c r="BZ227" s="1" t="s">
        <v>98</v>
      </c>
      <c r="CA227" s="1" t="s">
        <v>98</v>
      </c>
      <c r="CB227" s="1" t="s">
        <v>98</v>
      </c>
      <c r="CC227" s="1" t="s">
        <v>98</v>
      </c>
      <c r="CD227" s="1" t="s">
        <v>98</v>
      </c>
      <c r="CE227" s="1" t="s">
        <v>98</v>
      </c>
      <c r="CF227" s="1" t="s">
        <v>98</v>
      </c>
      <c r="CG227" s="4">
        <f>Beams!$B$11/F227</f>
        <v>921.31147540983613</v>
      </c>
      <c r="CH227" s="4">
        <f>Beams!$B$9/AO227</f>
        <v>255.45454545454547</v>
      </c>
      <c r="CI227" s="4">
        <f>Beams!$C$9/AS227</f>
        <v>281</v>
      </c>
      <c r="CJ227" s="4">
        <f>Beams!$B$8/((N227-2*X227)*X227*2)</f>
        <v>2050.6174109824065</v>
      </c>
      <c r="CK227" s="4">
        <f>Beams!$C$8/((J227-2*X227)*X227*2)</f>
        <v>1836.158468970556</v>
      </c>
      <c r="CM227" s="4">
        <f xml:space="preserve"> Beams!$B$12 / ( 2 * X227 * (N227 - X227) * (J227 - X227) )</f>
        <v>184.02774676505024</v>
      </c>
      <c r="CO227" s="4">
        <f t="shared" si="6"/>
        <v>3852.5025249826376</v>
      </c>
      <c r="CP227" s="4">
        <f t="shared" si="7"/>
        <v>3512.9921969514712</v>
      </c>
      <c r="CQ227" s="3">
        <f>MIN(Beams!$B$21:$B$22)/MAX(CM227:CP227)-1</f>
        <v>4.1914307311427743</v>
      </c>
    </row>
    <row r="228" spans="1:95" x14ac:dyDescent="0.55000000000000004">
      <c r="A228" s="1" t="s">
        <v>1014</v>
      </c>
      <c r="B228" s="1" t="s">
        <v>1512</v>
      </c>
      <c r="C228" s="1" t="s">
        <v>1513</v>
      </c>
      <c r="D228" s="1" t="s">
        <v>98</v>
      </c>
      <c r="E228" s="3">
        <v>36.03</v>
      </c>
      <c r="F228" s="3">
        <v>9.9</v>
      </c>
      <c r="G228" s="1" t="s">
        <v>98</v>
      </c>
      <c r="H228" s="11" t="s">
        <v>98</v>
      </c>
      <c r="I228" s="2">
        <v>12</v>
      </c>
      <c r="J228" s="2">
        <v>11.3</v>
      </c>
      <c r="K228" s="1" t="s">
        <v>98</v>
      </c>
      <c r="L228" s="1" t="s">
        <v>98</v>
      </c>
      <c r="M228" s="11" t="s">
        <v>98</v>
      </c>
      <c r="N228" s="2">
        <v>10</v>
      </c>
      <c r="O228" s="3">
        <v>9.3000000000000007</v>
      </c>
      <c r="P228" s="1" t="s">
        <v>98</v>
      </c>
      <c r="Q228" s="1" t="s">
        <v>98</v>
      </c>
      <c r="R228" s="11" t="s">
        <v>98</v>
      </c>
      <c r="S228" s="13" t="s">
        <v>98</v>
      </c>
      <c r="T228" s="1" t="s">
        <v>98</v>
      </c>
      <c r="U228" s="13" t="s">
        <v>98</v>
      </c>
      <c r="V228" s="1" t="s">
        <v>98</v>
      </c>
      <c r="W228" s="14">
        <v>0.25</v>
      </c>
      <c r="X228" s="14">
        <v>0.23300000000000001</v>
      </c>
      <c r="Y228" s="1" t="s">
        <v>98</v>
      </c>
      <c r="Z228" s="13" t="s">
        <v>98</v>
      </c>
      <c r="AA228" s="13" t="s">
        <v>98</v>
      </c>
      <c r="AB228" s="1" t="s">
        <v>98</v>
      </c>
      <c r="AC228" s="1" t="s">
        <v>98</v>
      </c>
      <c r="AD228" s="1" t="s">
        <v>98</v>
      </c>
      <c r="AE228" s="1" t="s">
        <v>98</v>
      </c>
      <c r="AF228" s="1" t="s">
        <v>98</v>
      </c>
      <c r="AG228" s="1" t="s">
        <v>98</v>
      </c>
      <c r="AH228" s="1" t="s">
        <v>98</v>
      </c>
      <c r="AI228" s="2">
        <v>39.9</v>
      </c>
      <c r="AJ228" s="1" t="s">
        <v>98</v>
      </c>
      <c r="AK228" s="2">
        <v>48.5</v>
      </c>
      <c r="AL228" s="1" t="s">
        <v>98</v>
      </c>
      <c r="AM228" s="1">
        <v>216</v>
      </c>
      <c r="AN228" s="2">
        <v>42.1</v>
      </c>
      <c r="AO228" s="2">
        <v>36</v>
      </c>
      <c r="AP228" s="3">
        <v>4.67</v>
      </c>
      <c r="AQ228" s="1">
        <v>164</v>
      </c>
      <c r="AR228" s="2">
        <v>37.200000000000003</v>
      </c>
      <c r="AS228" s="2">
        <v>32.700000000000003</v>
      </c>
      <c r="AT228" s="3">
        <v>4.07</v>
      </c>
      <c r="AU228" s="1" t="s">
        <v>98</v>
      </c>
      <c r="AV228" s="1" t="s">
        <v>98</v>
      </c>
      <c r="AW228" s="1" t="s">
        <v>98</v>
      </c>
      <c r="AX228" s="1">
        <v>289</v>
      </c>
      <c r="AY228" s="1" t="s">
        <v>98</v>
      </c>
      <c r="AZ228" s="2">
        <v>53.5</v>
      </c>
      <c r="BA228" s="1" t="s">
        <v>98</v>
      </c>
      <c r="BB228" s="1" t="s">
        <v>98</v>
      </c>
      <c r="BC228" s="1" t="s">
        <v>98</v>
      </c>
      <c r="BD228" s="1" t="s">
        <v>98</v>
      </c>
      <c r="BE228" s="1" t="s">
        <v>98</v>
      </c>
      <c r="BF228" s="1" t="s">
        <v>98</v>
      </c>
      <c r="BG228" s="1" t="s">
        <v>98</v>
      </c>
      <c r="BH228" s="1" t="s">
        <v>98</v>
      </c>
      <c r="BI228" s="1" t="s">
        <v>98</v>
      </c>
      <c r="BJ228" s="4" t="s">
        <v>98</v>
      </c>
      <c r="BK228" s="4" t="s">
        <v>98</v>
      </c>
      <c r="BL228" s="4" t="s">
        <v>98</v>
      </c>
      <c r="BM228" s="4" t="s">
        <v>98</v>
      </c>
      <c r="BN228" s="4" t="s">
        <v>98</v>
      </c>
      <c r="BO228" s="4" t="s">
        <v>98</v>
      </c>
      <c r="BP228" s="4" t="s">
        <v>98</v>
      </c>
      <c r="BQ228" s="4" t="s">
        <v>98</v>
      </c>
      <c r="BR228" s="4" t="s">
        <v>98</v>
      </c>
      <c r="BS228" s="4" t="s">
        <v>98</v>
      </c>
      <c r="BT228" s="4" t="s">
        <v>98</v>
      </c>
      <c r="BU228" s="4" t="s">
        <v>98</v>
      </c>
      <c r="BV228" s="4" t="s">
        <v>98</v>
      </c>
      <c r="BW228" s="35" t="s">
        <v>98</v>
      </c>
      <c r="BX228" s="35" t="s">
        <v>98</v>
      </c>
      <c r="BY228" s="1" t="s">
        <v>98</v>
      </c>
      <c r="BZ228" s="1" t="s">
        <v>98</v>
      </c>
      <c r="CA228" s="1" t="s">
        <v>98</v>
      </c>
      <c r="CB228" s="1" t="s">
        <v>98</v>
      </c>
      <c r="CC228" s="1" t="s">
        <v>98</v>
      </c>
      <c r="CD228" s="1" t="s">
        <v>98</v>
      </c>
      <c r="CE228" s="1" t="s">
        <v>98</v>
      </c>
      <c r="CF228" s="1" t="s">
        <v>98</v>
      </c>
      <c r="CG228" s="4">
        <f>Beams!$B$11/F228</f>
        <v>1135.3535353535353</v>
      </c>
      <c r="CH228" s="4">
        <f>Beams!$B$9/AO228</f>
        <v>312.22222222222223</v>
      </c>
      <c r="CI228" s="4">
        <f>Beams!$C$9/AS228</f>
        <v>343.7308868501529</v>
      </c>
      <c r="CJ228" s="4">
        <f>Beams!$B$8/((N228-2*X228)*X228*2)</f>
        <v>2529.9110209586465</v>
      </c>
      <c r="CK228" s="4">
        <f>Beams!$C$8/((J228-2*X228)*X228*2)</f>
        <v>2226.3403797138394</v>
      </c>
      <c r="CM228" s="4">
        <f xml:space="preserve"> Beams!$B$12 / ( 2 * X228 * (N228 - X228) * (J228 - X228) )</f>
        <v>223.14609791738124</v>
      </c>
      <c r="CO228" s="4">
        <f t="shared" si="6"/>
        <v>4749.6853958252577</v>
      </c>
      <c r="CP228" s="4">
        <f t="shared" si="7"/>
        <v>4269.4187539341656</v>
      </c>
      <c r="CQ228" s="3">
        <f>MIN(Beams!$B$21:$B$22)/MAX(CM228:CP228)-1</f>
        <v>3.2108052077678719</v>
      </c>
    </row>
    <row r="229" spans="1:95" x14ac:dyDescent="0.55000000000000004">
      <c r="A229" s="1" t="s">
        <v>1014</v>
      </c>
      <c r="B229" s="1" t="s">
        <v>1514</v>
      </c>
      <c r="C229" s="1" t="s">
        <v>1515</v>
      </c>
      <c r="D229" s="1" t="s">
        <v>98</v>
      </c>
      <c r="E229" s="3">
        <v>27.29</v>
      </c>
      <c r="F229" s="3">
        <v>7.46</v>
      </c>
      <c r="G229" s="1" t="s">
        <v>98</v>
      </c>
      <c r="H229" s="11" t="s">
        <v>98</v>
      </c>
      <c r="I229" s="2">
        <v>12</v>
      </c>
      <c r="J229" s="2">
        <v>11.5</v>
      </c>
      <c r="K229" s="1" t="s">
        <v>98</v>
      </c>
      <c r="L229" s="1" t="s">
        <v>98</v>
      </c>
      <c r="M229" s="11" t="s">
        <v>98</v>
      </c>
      <c r="N229" s="2">
        <v>10</v>
      </c>
      <c r="O229" s="3" t="s">
        <v>1516</v>
      </c>
      <c r="P229" s="1" t="s">
        <v>98</v>
      </c>
      <c r="Q229" s="1" t="s">
        <v>98</v>
      </c>
      <c r="R229" s="11" t="s">
        <v>98</v>
      </c>
      <c r="S229" s="13" t="s">
        <v>98</v>
      </c>
      <c r="T229" s="1" t="s">
        <v>98</v>
      </c>
      <c r="U229" s="13" t="s">
        <v>98</v>
      </c>
      <c r="V229" s="1" t="s">
        <v>98</v>
      </c>
      <c r="W229" s="15">
        <v>0.1875</v>
      </c>
      <c r="X229" s="14">
        <v>0.17399999999999999</v>
      </c>
      <c r="Y229" s="1" t="s">
        <v>98</v>
      </c>
      <c r="Z229" s="13" t="s">
        <v>98</v>
      </c>
      <c r="AA229" s="13" t="s">
        <v>98</v>
      </c>
      <c r="AB229" s="1" t="s">
        <v>98</v>
      </c>
      <c r="AC229" s="1" t="s">
        <v>98</v>
      </c>
      <c r="AD229" s="1" t="s">
        <v>98</v>
      </c>
      <c r="AE229" s="1" t="s">
        <v>98</v>
      </c>
      <c r="AF229" s="1" t="s">
        <v>98</v>
      </c>
      <c r="AG229" s="1" t="s">
        <v>98</v>
      </c>
      <c r="AH229" s="1" t="s">
        <v>98</v>
      </c>
      <c r="AI229" s="2">
        <v>54.5</v>
      </c>
      <c r="AJ229" s="1" t="s">
        <v>98</v>
      </c>
      <c r="AK229" s="2">
        <v>66</v>
      </c>
      <c r="AL229" s="1" t="s">
        <v>98</v>
      </c>
      <c r="AM229" s="1">
        <v>165</v>
      </c>
      <c r="AN229" s="2">
        <v>31.9</v>
      </c>
      <c r="AO229" s="2">
        <v>27.5</v>
      </c>
      <c r="AP229" s="3">
        <v>4.7</v>
      </c>
      <c r="AQ229" s="1">
        <v>125</v>
      </c>
      <c r="AR229" s="2">
        <v>28.2</v>
      </c>
      <c r="AS229" s="2">
        <v>25</v>
      </c>
      <c r="AT229" s="3">
        <v>4.09</v>
      </c>
      <c r="AU229" s="1" t="s">
        <v>98</v>
      </c>
      <c r="AV229" s="1" t="s">
        <v>98</v>
      </c>
      <c r="AW229" s="1" t="s">
        <v>98</v>
      </c>
      <c r="AX229" s="1">
        <v>219</v>
      </c>
      <c r="AY229" s="1" t="s">
        <v>98</v>
      </c>
      <c r="AZ229" s="2">
        <v>40.4</v>
      </c>
      <c r="BA229" s="1" t="s">
        <v>98</v>
      </c>
      <c r="BB229" s="1" t="s">
        <v>98</v>
      </c>
      <c r="BC229" s="1" t="s">
        <v>98</v>
      </c>
      <c r="BD229" s="1" t="s">
        <v>98</v>
      </c>
      <c r="BE229" s="1" t="s">
        <v>98</v>
      </c>
      <c r="BF229" s="1" t="s">
        <v>98</v>
      </c>
      <c r="BG229" s="1" t="s">
        <v>98</v>
      </c>
      <c r="BH229" s="1" t="s">
        <v>98</v>
      </c>
      <c r="BI229" s="1" t="s">
        <v>98</v>
      </c>
      <c r="BJ229" s="4" t="s">
        <v>98</v>
      </c>
      <c r="BK229" s="4" t="s">
        <v>98</v>
      </c>
      <c r="BL229" s="4" t="s">
        <v>98</v>
      </c>
      <c r="BM229" s="4" t="s">
        <v>98</v>
      </c>
      <c r="BN229" s="4" t="s">
        <v>98</v>
      </c>
      <c r="BO229" s="4" t="s">
        <v>98</v>
      </c>
      <c r="BP229" s="4" t="s">
        <v>98</v>
      </c>
      <c r="BQ229" s="4" t="s">
        <v>98</v>
      </c>
      <c r="BR229" s="4" t="s">
        <v>98</v>
      </c>
      <c r="BS229" s="4" t="s">
        <v>98</v>
      </c>
      <c r="BT229" s="4" t="s">
        <v>98</v>
      </c>
      <c r="BU229" s="4" t="s">
        <v>98</v>
      </c>
      <c r="BV229" s="4" t="s">
        <v>98</v>
      </c>
      <c r="BW229" s="35" t="s">
        <v>98</v>
      </c>
      <c r="BX229" s="35" t="s">
        <v>98</v>
      </c>
      <c r="BY229" s="1" t="s">
        <v>98</v>
      </c>
      <c r="BZ229" s="1" t="s">
        <v>98</v>
      </c>
      <c r="CA229" s="1" t="s">
        <v>98</v>
      </c>
      <c r="CB229" s="1" t="s">
        <v>98</v>
      </c>
      <c r="CC229" s="1" t="s">
        <v>98</v>
      </c>
      <c r="CD229" s="1" t="s">
        <v>98</v>
      </c>
      <c r="CE229" s="1" t="s">
        <v>98</v>
      </c>
      <c r="CF229" s="1" t="s">
        <v>98</v>
      </c>
      <c r="CG229" s="4">
        <f>Beams!$B$11/F229</f>
        <v>1506.7024128686328</v>
      </c>
      <c r="CH229" s="4">
        <f>Beams!$B$9/AO229</f>
        <v>408.72727272727275</v>
      </c>
      <c r="CI229" s="4">
        <f>Beams!$C$9/AS229</f>
        <v>449.6</v>
      </c>
      <c r="CJ229" s="4">
        <f>Beams!$B$8/((N229-2*X229)*X229*2)</f>
        <v>3346.337606165836</v>
      </c>
      <c r="CK229" s="4">
        <f>Beams!$C$8/((J229-2*X229)*X229*2)</f>
        <v>2896.2383944326261</v>
      </c>
      <c r="CM229" s="4">
        <f xml:space="preserve"> Beams!$B$12 / ( 2 * X229 * (N229 - X229) * (J229 - X229) )</f>
        <v>290.22428517472468</v>
      </c>
      <c r="CO229" s="4">
        <f t="shared" si="6"/>
        <v>6280.1259497070996</v>
      </c>
      <c r="CP229" s="4">
        <f t="shared" si="7"/>
        <v>5568.7203496873881</v>
      </c>
      <c r="CQ229" s="3">
        <f>MIN(Beams!$B$21:$B$22)/MAX(CM229:CP229)-1</f>
        <v>2.1846495054661736</v>
      </c>
    </row>
    <row r="230" spans="1:95" x14ac:dyDescent="0.55000000000000004">
      <c r="A230" s="1" t="s">
        <v>1014</v>
      </c>
      <c r="B230" s="1" t="s">
        <v>1517</v>
      </c>
      <c r="C230" s="1" t="s">
        <v>1518</v>
      </c>
      <c r="D230" s="1" t="s">
        <v>98</v>
      </c>
      <c r="E230" s="1">
        <v>76.33</v>
      </c>
      <c r="F230" s="2">
        <v>21</v>
      </c>
      <c r="G230" s="1" t="s">
        <v>98</v>
      </c>
      <c r="H230" s="11" t="s">
        <v>98</v>
      </c>
      <c r="I230" s="2">
        <v>12</v>
      </c>
      <c r="J230" s="2">
        <v>10.3</v>
      </c>
      <c r="K230" s="1" t="s">
        <v>98</v>
      </c>
      <c r="L230" s="1" t="s">
        <v>98</v>
      </c>
      <c r="M230" s="11" t="s">
        <v>98</v>
      </c>
      <c r="N230" s="3">
        <v>8</v>
      </c>
      <c r="O230" s="3">
        <v>6.26</v>
      </c>
      <c r="P230" s="1" t="s">
        <v>98</v>
      </c>
      <c r="Q230" s="1" t="s">
        <v>98</v>
      </c>
      <c r="R230" s="11" t="s">
        <v>98</v>
      </c>
      <c r="S230" s="13" t="s">
        <v>98</v>
      </c>
      <c r="T230" s="1" t="s">
        <v>98</v>
      </c>
      <c r="U230" s="13" t="s">
        <v>98</v>
      </c>
      <c r="V230" s="1" t="s">
        <v>98</v>
      </c>
      <c r="W230" s="14">
        <v>0.625</v>
      </c>
      <c r="X230" s="14">
        <v>0.58099999999999996</v>
      </c>
      <c r="Y230" s="1" t="s">
        <v>98</v>
      </c>
      <c r="Z230" s="13" t="s">
        <v>98</v>
      </c>
      <c r="AA230" s="13" t="s">
        <v>98</v>
      </c>
      <c r="AB230" s="1" t="s">
        <v>98</v>
      </c>
      <c r="AC230" s="1" t="s">
        <v>98</v>
      </c>
      <c r="AD230" s="1" t="s">
        <v>98</v>
      </c>
      <c r="AE230" s="1" t="s">
        <v>98</v>
      </c>
      <c r="AF230" s="1" t="s">
        <v>98</v>
      </c>
      <c r="AG230" s="1" t="s">
        <v>98</v>
      </c>
      <c r="AH230" s="1" t="s">
        <v>98</v>
      </c>
      <c r="AI230" s="2">
        <v>10.8</v>
      </c>
      <c r="AJ230" s="1" t="s">
        <v>98</v>
      </c>
      <c r="AK230" s="2">
        <v>17.7</v>
      </c>
      <c r="AL230" s="1" t="s">
        <v>98</v>
      </c>
      <c r="AM230" s="1">
        <v>397</v>
      </c>
      <c r="AN230" s="2">
        <v>82.1</v>
      </c>
      <c r="AO230" s="2">
        <v>66.099999999999994</v>
      </c>
      <c r="AP230" s="3">
        <v>4.34</v>
      </c>
      <c r="AQ230" s="1">
        <v>210</v>
      </c>
      <c r="AR230" s="2">
        <v>61.9</v>
      </c>
      <c r="AS230" s="2">
        <v>52.5</v>
      </c>
      <c r="AT230" s="3">
        <v>3.16</v>
      </c>
      <c r="AU230" s="1" t="s">
        <v>98</v>
      </c>
      <c r="AV230" s="1" t="s">
        <v>98</v>
      </c>
      <c r="AW230" s="1" t="s">
        <v>98</v>
      </c>
      <c r="AX230" s="1">
        <v>454</v>
      </c>
      <c r="AY230" s="1" t="s">
        <v>98</v>
      </c>
      <c r="AZ230" s="2">
        <v>97.7</v>
      </c>
      <c r="BA230" s="1" t="s">
        <v>98</v>
      </c>
      <c r="BB230" s="1" t="s">
        <v>98</v>
      </c>
      <c r="BC230" s="1" t="s">
        <v>98</v>
      </c>
      <c r="BD230" s="1" t="s">
        <v>98</v>
      </c>
      <c r="BE230" s="1" t="s">
        <v>98</v>
      </c>
      <c r="BF230" s="1" t="s">
        <v>98</v>
      </c>
      <c r="BG230" s="1" t="s">
        <v>98</v>
      </c>
      <c r="BH230" s="1" t="s">
        <v>98</v>
      </c>
      <c r="BI230" s="1" t="s">
        <v>98</v>
      </c>
      <c r="BJ230" s="4" t="s">
        <v>98</v>
      </c>
      <c r="BK230" s="4" t="s">
        <v>98</v>
      </c>
      <c r="BL230" s="4" t="s">
        <v>98</v>
      </c>
      <c r="BM230" s="4" t="s">
        <v>98</v>
      </c>
      <c r="BN230" s="4" t="s">
        <v>98</v>
      </c>
      <c r="BO230" s="4" t="s">
        <v>98</v>
      </c>
      <c r="BP230" s="4" t="s">
        <v>98</v>
      </c>
      <c r="BQ230" s="4" t="s">
        <v>98</v>
      </c>
      <c r="BR230" s="4" t="s">
        <v>98</v>
      </c>
      <c r="BS230" s="4" t="s">
        <v>98</v>
      </c>
      <c r="BT230" s="4" t="s">
        <v>98</v>
      </c>
      <c r="BU230" s="4" t="s">
        <v>98</v>
      </c>
      <c r="BV230" s="4" t="s">
        <v>98</v>
      </c>
      <c r="BW230" s="35" t="s">
        <v>98</v>
      </c>
      <c r="BX230" s="35" t="s">
        <v>98</v>
      </c>
      <c r="BY230" s="1" t="s">
        <v>98</v>
      </c>
      <c r="BZ230" s="1" t="s">
        <v>98</v>
      </c>
      <c r="CA230" s="1" t="s">
        <v>98</v>
      </c>
      <c r="CB230" s="1" t="s">
        <v>98</v>
      </c>
      <c r="CC230" s="1" t="s">
        <v>98</v>
      </c>
      <c r="CD230" s="1" t="s">
        <v>98</v>
      </c>
      <c r="CE230" s="1" t="s">
        <v>98</v>
      </c>
      <c r="CF230" s="1" t="s">
        <v>98</v>
      </c>
      <c r="CG230" s="4">
        <f>Beams!$B$11/F230</f>
        <v>535.23809523809518</v>
      </c>
      <c r="CH230" s="4">
        <f>Beams!$B$9/AO230</f>
        <v>170.04538577912257</v>
      </c>
      <c r="CI230" s="4">
        <f>Beams!$C$9/AS230</f>
        <v>214.0952380952381</v>
      </c>
      <c r="CJ230" s="4">
        <f>Beams!$B$8/((N230-2*X230)*X230*2)</f>
        <v>1414.5916386055651</v>
      </c>
      <c r="CK230" s="4">
        <f>Beams!$C$8/((J230-2*X230)*X230*2)</f>
        <v>1058.5442793592529</v>
      </c>
      <c r="CM230" s="4">
        <f xml:space="preserve"> Beams!$B$12 / ( 2 * X230 * (N230 - X230) * (J230 - X230) )</f>
        <v>134.15078859203982</v>
      </c>
      <c r="CO230" s="4">
        <f t="shared" si="6"/>
        <v>2627.2523752838806</v>
      </c>
      <c r="CP230" s="4">
        <f t="shared" si="7"/>
        <v>2064.1692046654166</v>
      </c>
      <c r="CQ230" s="3">
        <f>MIN(Beams!$B$21:$B$22)/MAX(CM230:CP230)-1</f>
        <v>6.6125157172382245</v>
      </c>
    </row>
    <row r="231" spans="1:95" x14ac:dyDescent="0.55000000000000004">
      <c r="A231" s="1" t="s">
        <v>1014</v>
      </c>
      <c r="B231" s="1" t="s">
        <v>1519</v>
      </c>
      <c r="C231" s="1" t="s">
        <v>1520</v>
      </c>
      <c r="D231" s="1" t="s">
        <v>98</v>
      </c>
      <c r="E231" s="1">
        <v>62.46</v>
      </c>
      <c r="F231" s="2">
        <v>17.2</v>
      </c>
      <c r="G231" s="1" t="s">
        <v>98</v>
      </c>
      <c r="H231" s="11" t="s">
        <v>98</v>
      </c>
      <c r="I231" s="2">
        <v>12</v>
      </c>
      <c r="J231" s="2">
        <v>10.6</v>
      </c>
      <c r="K231" s="1" t="s">
        <v>98</v>
      </c>
      <c r="L231" s="1" t="s">
        <v>98</v>
      </c>
      <c r="M231" s="11" t="s">
        <v>98</v>
      </c>
      <c r="N231" s="3">
        <v>8</v>
      </c>
      <c r="O231" s="3">
        <v>6.6</v>
      </c>
      <c r="P231" s="1" t="s">
        <v>98</v>
      </c>
      <c r="Q231" s="1" t="s">
        <v>98</v>
      </c>
      <c r="R231" s="11" t="s">
        <v>98</v>
      </c>
      <c r="S231" s="13" t="s">
        <v>98</v>
      </c>
      <c r="T231" s="1" t="s">
        <v>98</v>
      </c>
      <c r="U231" s="13" t="s">
        <v>98</v>
      </c>
      <c r="V231" s="1" t="s">
        <v>98</v>
      </c>
      <c r="W231" s="14">
        <v>0.5</v>
      </c>
      <c r="X231" s="14">
        <v>0.46500000000000002</v>
      </c>
      <c r="Y231" s="1" t="s">
        <v>98</v>
      </c>
      <c r="Z231" s="13" t="s">
        <v>98</v>
      </c>
      <c r="AA231" s="13" t="s">
        <v>98</v>
      </c>
      <c r="AB231" s="1" t="s">
        <v>98</v>
      </c>
      <c r="AC231" s="1" t="s">
        <v>98</v>
      </c>
      <c r="AD231" s="1" t="s">
        <v>98</v>
      </c>
      <c r="AE231" s="1" t="s">
        <v>98</v>
      </c>
      <c r="AF231" s="1" t="s">
        <v>98</v>
      </c>
      <c r="AG231" s="1" t="s">
        <v>98</v>
      </c>
      <c r="AH231" s="1" t="s">
        <v>98</v>
      </c>
      <c r="AI231" s="2">
        <v>14.2</v>
      </c>
      <c r="AJ231" s="1" t="s">
        <v>98</v>
      </c>
      <c r="AK231" s="2">
        <v>22.8</v>
      </c>
      <c r="AL231" s="1" t="s">
        <v>98</v>
      </c>
      <c r="AM231" s="1">
        <v>333</v>
      </c>
      <c r="AN231" s="2">
        <v>68.099999999999994</v>
      </c>
      <c r="AO231" s="2">
        <v>55.6</v>
      </c>
      <c r="AP231" s="3">
        <v>4.41</v>
      </c>
      <c r="AQ231" s="1">
        <v>178</v>
      </c>
      <c r="AR231" s="2">
        <v>51.5</v>
      </c>
      <c r="AS231" s="2">
        <v>44.4</v>
      </c>
      <c r="AT231" s="3">
        <v>3.21</v>
      </c>
      <c r="AU231" s="1" t="s">
        <v>98</v>
      </c>
      <c r="AV231" s="1" t="s">
        <v>98</v>
      </c>
      <c r="AW231" s="1" t="s">
        <v>98</v>
      </c>
      <c r="AX231" s="1">
        <v>377</v>
      </c>
      <c r="AY231" s="1" t="s">
        <v>98</v>
      </c>
      <c r="AZ231" s="2">
        <v>80.400000000000006</v>
      </c>
      <c r="BA231" s="1" t="s">
        <v>98</v>
      </c>
      <c r="BB231" s="1" t="s">
        <v>98</v>
      </c>
      <c r="BC231" s="1" t="s">
        <v>98</v>
      </c>
      <c r="BD231" s="1" t="s">
        <v>98</v>
      </c>
      <c r="BE231" s="1" t="s">
        <v>98</v>
      </c>
      <c r="BF231" s="1" t="s">
        <v>98</v>
      </c>
      <c r="BG231" s="1" t="s">
        <v>98</v>
      </c>
      <c r="BH231" s="1" t="s">
        <v>98</v>
      </c>
      <c r="BI231" s="1" t="s">
        <v>98</v>
      </c>
      <c r="BJ231" s="4" t="s">
        <v>98</v>
      </c>
      <c r="BK231" s="4" t="s">
        <v>98</v>
      </c>
      <c r="BL231" s="4" t="s">
        <v>98</v>
      </c>
      <c r="BM231" s="4" t="s">
        <v>98</v>
      </c>
      <c r="BN231" s="4" t="s">
        <v>98</v>
      </c>
      <c r="BO231" s="4" t="s">
        <v>98</v>
      </c>
      <c r="BP231" s="4" t="s">
        <v>98</v>
      </c>
      <c r="BQ231" s="4" t="s">
        <v>98</v>
      </c>
      <c r="BR231" s="4" t="s">
        <v>98</v>
      </c>
      <c r="BS231" s="4" t="s">
        <v>98</v>
      </c>
      <c r="BT231" s="4" t="s">
        <v>98</v>
      </c>
      <c r="BU231" s="4" t="s">
        <v>98</v>
      </c>
      <c r="BV231" s="4" t="s">
        <v>98</v>
      </c>
      <c r="BW231" s="35" t="s">
        <v>98</v>
      </c>
      <c r="BX231" s="35" t="s">
        <v>98</v>
      </c>
      <c r="BY231" s="1" t="s">
        <v>98</v>
      </c>
      <c r="BZ231" s="1" t="s">
        <v>98</v>
      </c>
      <c r="CA231" s="1" t="s">
        <v>98</v>
      </c>
      <c r="CB231" s="1" t="s">
        <v>98</v>
      </c>
      <c r="CC231" s="1" t="s">
        <v>98</v>
      </c>
      <c r="CD231" s="1" t="s">
        <v>98</v>
      </c>
      <c r="CE231" s="1" t="s">
        <v>98</v>
      </c>
      <c r="CF231" s="1" t="s">
        <v>98</v>
      </c>
      <c r="CG231" s="4">
        <f>Beams!$B$11/F231</f>
        <v>653.48837209302326</v>
      </c>
      <c r="CH231" s="4">
        <f>Beams!$B$9/AO231</f>
        <v>202.15827338129495</v>
      </c>
      <c r="CI231" s="4">
        <f>Beams!$C$9/AS231</f>
        <v>253.15315315315317</v>
      </c>
      <c r="CJ231" s="4">
        <f>Beams!$B$8/((N231-2*X231)*X231*2)</f>
        <v>1709.4797037307414</v>
      </c>
      <c r="CK231" s="4">
        <f>Beams!$C$8/((J231-2*X231)*X231*2)</f>
        <v>1249.8471050027242</v>
      </c>
      <c r="CM231" s="4">
        <f xml:space="preserve"> Beams!$B$12 / ( 2 * X231 * (N231 - X231) * (J231 - X231) )</f>
        <v>158.26189187018835</v>
      </c>
      <c r="CO231" s="4">
        <f t="shared" si="6"/>
        <v>3173.5689759470088</v>
      </c>
      <c r="CP231" s="4">
        <f t="shared" si="7"/>
        <v>2447.6378062005797</v>
      </c>
      <c r="CQ231" s="3">
        <f>MIN(Beams!$B$21:$B$22)/MAX(CM231:CP231)-1</f>
        <v>5.302053036056007</v>
      </c>
    </row>
    <row r="232" spans="1:95" x14ac:dyDescent="0.55000000000000004">
      <c r="A232" s="1" t="s">
        <v>1014</v>
      </c>
      <c r="B232" s="1" t="s">
        <v>1521</v>
      </c>
      <c r="C232" s="1" t="s">
        <v>1522</v>
      </c>
      <c r="D232" s="1" t="s">
        <v>98</v>
      </c>
      <c r="E232" s="3">
        <v>47.9</v>
      </c>
      <c r="F232" s="2">
        <v>13.2</v>
      </c>
      <c r="G232" s="1" t="s">
        <v>98</v>
      </c>
      <c r="H232" s="11" t="s">
        <v>98</v>
      </c>
      <c r="I232" s="2">
        <v>12</v>
      </c>
      <c r="J232" s="2">
        <v>11</v>
      </c>
      <c r="K232" s="1" t="s">
        <v>98</v>
      </c>
      <c r="L232" s="1" t="s">
        <v>98</v>
      </c>
      <c r="M232" s="11" t="s">
        <v>98</v>
      </c>
      <c r="N232" s="3">
        <v>8</v>
      </c>
      <c r="O232" s="3">
        <v>6.95</v>
      </c>
      <c r="P232" s="1" t="s">
        <v>98</v>
      </c>
      <c r="Q232" s="1" t="s">
        <v>98</v>
      </c>
      <c r="R232" s="11" t="s">
        <v>98</v>
      </c>
      <c r="S232" s="13" t="s">
        <v>98</v>
      </c>
      <c r="T232" s="1" t="s">
        <v>98</v>
      </c>
      <c r="U232" s="13" t="s">
        <v>98</v>
      </c>
      <c r="V232" s="1" t="s">
        <v>98</v>
      </c>
      <c r="W232" s="14">
        <v>0.375</v>
      </c>
      <c r="X232" s="14">
        <v>0.34899999999999998</v>
      </c>
      <c r="Y232" s="1" t="s">
        <v>98</v>
      </c>
      <c r="Z232" s="13" t="s">
        <v>98</v>
      </c>
      <c r="AA232" s="13" t="s">
        <v>98</v>
      </c>
      <c r="AB232" s="1" t="s">
        <v>98</v>
      </c>
      <c r="AC232" s="1" t="s">
        <v>98</v>
      </c>
      <c r="AD232" s="1" t="s">
        <v>98</v>
      </c>
      <c r="AE232" s="1" t="s">
        <v>98</v>
      </c>
      <c r="AF232" s="1" t="s">
        <v>98</v>
      </c>
      <c r="AG232" s="1" t="s">
        <v>98</v>
      </c>
      <c r="AH232" s="1" t="s">
        <v>98</v>
      </c>
      <c r="AI232" s="2">
        <v>19.899999999999999</v>
      </c>
      <c r="AJ232" s="1" t="s">
        <v>98</v>
      </c>
      <c r="AK232" s="2">
        <v>31.4</v>
      </c>
      <c r="AL232" s="1" t="s">
        <v>98</v>
      </c>
      <c r="AM232" s="1">
        <v>262</v>
      </c>
      <c r="AN232" s="2">
        <v>53</v>
      </c>
      <c r="AO232" s="2">
        <v>43.7</v>
      </c>
      <c r="AP232" s="3">
        <v>4.47</v>
      </c>
      <c r="AQ232" s="1">
        <v>140</v>
      </c>
      <c r="AR232" s="2">
        <v>40.1</v>
      </c>
      <c r="AS232" s="2">
        <v>35.1</v>
      </c>
      <c r="AT232" s="3">
        <v>3.27</v>
      </c>
      <c r="AU232" s="1" t="s">
        <v>98</v>
      </c>
      <c r="AV232" s="1" t="s">
        <v>98</v>
      </c>
      <c r="AW232" s="1" t="s">
        <v>98</v>
      </c>
      <c r="AX232" s="1">
        <v>293</v>
      </c>
      <c r="AY232" s="1" t="s">
        <v>98</v>
      </c>
      <c r="AZ232" s="2">
        <v>62.1</v>
      </c>
      <c r="BA232" s="1" t="s">
        <v>98</v>
      </c>
      <c r="BB232" s="1" t="s">
        <v>98</v>
      </c>
      <c r="BC232" s="1" t="s">
        <v>98</v>
      </c>
      <c r="BD232" s="1" t="s">
        <v>98</v>
      </c>
      <c r="BE232" s="1" t="s">
        <v>98</v>
      </c>
      <c r="BF232" s="1" t="s">
        <v>98</v>
      </c>
      <c r="BG232" s="1" t="s">
        <v>98</v>
      </c>
      <c r="BH232" s="1" t="s">
        <v>98</v>
      </c>
      <c r="BI232" s="1" t="s">
        <v>98</v>
      </c>
      <c r="BJ232" s="4" t="s">
        <v>98</v>
      </c>
      <c r="BK232" s="4" t="s">
        <v>98</v>
      </c>
      <c r="BL232" s="4" t="s">
        <v>98</v>
      </c>
      <c r="BM232" s="4" t="s">
        <v>98</v>
      </c>
      <c r="BN232" s="4" t="s">
        <v>98</v>
      </c>
      <c r="BO232" s="4" t="s">
        <v>98</v>
      </c>
      <c r="BP232" s="4" t="s">
        <v>98</v>
      </c>
      <c r="BQ232" s="4" t="s">
        <v>98</v>
      </c>
      <c r="BR232" s="4" t="s">
        <v>98</v>
      </c>
      <c r="BS232" s="4" t="s">
        <v>98</v>
      </c>
      <c r="BT232" s="4" t="s">
        <v>98</v>
      </c>
      <c r="BU232" s="4" t="s">
        <v>98</v>
      </c>
      <c r="BV232" s="4" t="s">
        <v>98</v>
      </c>
      <c r="BW232" s="35" t="s">
        <v>98</v>
      </c>
      <c r="BX232" s="35" t="s">
        <v>98</v>
      </c>
      <c r="BY232" s="1" t="s">
        <v>98</v>
      </c>
      <c r="BZ232" s="1" t="s">
        <v>98</v>
      </c>
      <c r="CA232" s="1" t="s">
        <v>98</v>
      </c>
      <c r="CB232" s="1" t="s">
        <v>98</v>
      </c>
      <c r="CC232" s="1" t="s">
        <v>98</v>
      </c>
      <c r="CD232" s="1" t="s">
        <v>98</v>
      </c>
      <c r="CE232" s="1" t="s">
        <v>98</v>
      </c>
      <c r="CF232" s="1" t="s">
        <v>98</v>
      </c>
      <c r="CG232" s="4">
        <f>Beams!$B$11/F232</f>
        <v>851.51515151515162</v>
      </c>
      <c r="CH232" s="4">
        <f>Beams!$B$9/AO232</f>
        <v>257.20823798626998</v>
      </c>
      <c r="CI232" s="4">
        <f>Beams!$C$9/AS232</f>
        <v>320.22792022792021</v>
      </c>
      <c r="CJ232" s="4">
        <f>Beams!$B$8/((N232-2*X232)*X232*2)</f>
        <v>2205.3070203319894</v>
      </c>
      <c r="CK232" s="4">
        <f>Beams!$C$8/((J232-2*X232)*X232*2)</f>
        <v>1563.1092858148113</v>
      </c>
      <c r="CM232" s="4">
        <f xml:space="preserve"> Beams!$B$12 / ( 2 * X232 * (N232 - X232) * (J232 - X232) )</f>
        <v>197.60698956025951</v>
      </c>
      <c r="CO232" s="4">
        <f t="shared" si="6"/>
        <v>4092.5767646219024</v>
      </c>
      <c r="CP232" s="4">
        <f t="shared" si="7"/>
        <v>3080.4186940654472</v>
      </c>
      <c r="CQ232" s="3">
        <f>MIN(Beams!$B$21:$B$22)/MAX(CM232:CP232)-1</f>
        <v>3.8868967279707762</v>
      </c>
    </row>
    <row r="233" spans="1:95" x14ac:dyDescent="0.55000000000000004">
      <c r="A233" s="1" t="s">
        <v>1014</v>
      </c>
      <c r="B233" s="1" t="s">
        <v>1523</v>
      </c>
      <c r="C233" s="1" t="s">
        <v>1524</v>
      </c>
      <c r="D233" s="1" t="s">
        <v>98</v>
      </c>
      <c r="E233" s="1">
        <v>40.35</v>
      </c>
      <c r="F233" s="2">
        <v>11.1</v>
      </c>
      <c r="G233" s="1" t="s">
        <v>98</v>
      </c>
      <c r="H233" s="11" t="s">
        <v>98</v>
      </c>
      <c r="I233" s="2">
        <v>12</v>
      </c>
      <c r="J233" s="2">
        <v>11.1</v>
      </c>
      <c r="K233" s="1" t="s">
        <v>98</v>
      </c>
      <c r="L233" s="1" t="s">
        <v>98</v>
      </c>
      <c r="M233" s="11" t="s">
        <v>98</v>
      </c>
      <c r="N233" s="3">
        <v>8</v>
      </c>
      <c r="O233" s="3">
        <v>7.13</v>
      </c>
      <c r="P233" s="1" t="s">
        <v>98</v>
      </c>
      <c r="Q233" s="1" t="s">
        <v>98</v>
      </c>
      <c r="R233" s="11" t="s">
        <v>98</v>
      </c>
      <c r="S233" s="13" t="s">
        <v>98</v>
      </c>
      <c r="T233" s="1" t="s">
        <v>98</v>
      </c>
      <c r="U233" s="13" t="s">
        <v>98</v>
      </c>
      <c r="V233" s="1" t="s">
        <v>98</v>
      </c>
      <c r="W233" s="15">
        <v>0.3125</v>
      </c>
      <c r="X233" s="14">
        <v>0.29099999999999998</v>
      </c>
      <c r="Y233" s="1" t="s">
        <v>98</v>
      </c>
      <c r="Z233" s="13" t="s">
        <v>98</v>
      </c>
      <c r="AA233" s="13" t="s">
        <v>98</v>
      </c>
      <c r="AB233" s="1" t="s">
        <v>98</v>
      </c>
      <c r="AC233" s="1" t="s">
        <v>98</v>
      </c>
      <c r="AD233" s="1" t="s">
        <v>98</v>
      </c>
      <c r="AE233" s="1" t="s">
        <v>98</v>
      </c>
      <c r="AF233" s="1" t="s">
        <v>98</v>
      </c>
      <c r="AG233" s="1" t="s">
        <v>98</v>
      </c>
      <c r="AH233" s="1" t="s">
        <v>98</v>
      </c>
      <c r="AI233" s="2">
        <v>24.5</v>
      </c>
      <c r="AJ233" s="1" t="s">
        <v>98</v>
      </c>
      <c r="AK233" s="2">
        <v>38.200000000000003</v>
      </c>
      <c r="AL233" s="1" t="s">
        <v>98</v>
      </c>
      <c r="AM233" s="1">
        <v>224</v>
      </c>
      <c r="AN233" s="2">
        <v>44.9</v>
      </c>
      <c r="AO233" s="2">
        <v>37.4</v>
      </c>
      <c r="AP233" s="3">
        <v>4.5</v>
      </c>
      <c r="AQ233" s="1">
        <v>120</v>
      </c>
      <c r="AR233" s="2">
        <v>34.1</v>
      </c>
      <c r="AS233" s="2">
        <v>30.1</v>
      </c>
      <c r="AT233" s="3">
        <v>3.29</v>
      </c>
      <c r="AU233" s="1" t="s">
        <v>98</v>
      </c>
      <c r="AV233" s="1" t="s">
        <v>98</v>
      </c>
      <c r="AW233" s="1" t="s">
        <v>98</v>
      </c>
      <c r="AX233" s="1">
        <v>248</v>
      </c>
      <c r="AY233" s="1" t="s">
        <v>98</v>
      </c>
      <c r="AZ233" s="2">
        <v>52.4</v>
      </c>
      <c r="BA233" s="1" t="s">
        <v>98</v>
      </c>
      <c r="BB233" s="1" t="s">
        <v>98</v>
      </c>
      <c r="BC233" s="1" t="s">
        <v>98</v>
      </c>
      <c r="BD233" s="1" t="s">
        <v>98</v>
      </c>
      <c r="BE233" s="1" t="s">
        <v>98</v>
      </c>
      <c r="BF233" s="1" t="s">
        <v>98</v>
      </c>
      <c r="BG233" s="1" t="s">
        <v>98</v>
      </c>
      <c r="BH233" s="1" t="s">
        <v>98</v>
      </c>
      <c r="BI233" s="1" t="s">
        <v>98</v>
      </c>
      <c r="BJ233" s="4" t="s">
        <v>98</v>
      </c>
      <c r="BK233" s="4" t="s">
        <v>98</v>
      </c>
      <c r="BL233" s="4" t="s">
        <v>98</v>
      </c>
      <c r="BM233" s="4" t="s">
        <v>98</v>
      </c>
      <c r="BN233" s="4" t="s">
        <v>98</v>
      </c>
      <c r="BO233" s="4" t="s">
        <v>98</v>
      </c>
      <c r="BP233" s="4" t="s">
        <v>98</v>
      </c>
      <c r="BQ233" s="4" t="s">
        <v>98</v>
      </c>
      <c r="BR233" s="4" t="s">
        <v>98</v>
      </c>
      <c r="BS233" s="4" t="s">
        <v>98</v>
      </c>
      <c r="BT233" s="4" t="s">
        <v>98</v>
      </c>
      <c r="BU233" s="4" t="s">
        <v>98</v>
      </c>
      <c r="BV233" s="4" t="s">
        <v>98</v>
      </c>
      <c r="BW233" s="35" t="s">
        <v>98</v>
      </c>
      <c r="BX233" s="35" t="s">
        <v>98</v>
      </c>
      <c r="BY233" s="1" t="s">
        <v>98</v>
      </c>
      <c r="BZ233" s="1" t="s">
        <v>98</v>
      </c>
      <c r="CA233" s="1" t="s">
        <v>98</v>
      </c>
      <c r="CB233" s="1" t="s">
        <v>98</v>
      </c>
      <c r="CC233" s="1" t="s">
        <v>98</v>
      </c>
      <c r="CD233" s="1" t="s">
        <v>98</v>
      </c>
      <c r="CE233" s="1" t="s">
        <v>98</v>
      </c>
      <c r="CF233" s="1" t="s">
        <v>98</v>
      </c>
      <c r="CG233" s="4">
        <f>Beams!$B$11/F233</f>
        <v>1012.6126126126127</v>
      </c>
      <c r="CH233" s="4">
        <f>Beams!$B$9/AO233</f>
        <v>300.5347593582888</v>
      </c>
      <c r="CI233" s="4">
        <f>Beams!$C$9/AS233</f>
        <v>373.42192691029896</v>
      </c>
      <c r="CJ233" s="4">
        <f>Beams!$B$8/((N233-2*X233)*X233*2)</f>
        <v>2603.4934991415885</v>
      </c>
      <c r="CK233" s="4">
        <f>Beams!$C$8/((J233-2*X233)*X233*2)</f>
        <v>1836.158468970556</v>
      </c>
      <c r="CM233" s="4">
        <f xml:space="preserve"> Beams!$B$12 / ( 2 * X233 * (N233 - X233) * (J233 - X233) )</f>
        <v>231.77135728912612</v>
      </c>
      <c r="CO233" s="4">
        <f t="shared" si="6"/>
        <v>4831.1701570452988</v>
      </c>
      <c r="CP233" s="4">
        <f t="shared" si="7"/>
        <v>3622.1683637876968</v>
      </c>
      <c r="CQ233" s="3">
        <f>MIN(Beams!$B$21:$B$22)/MAX(CM233:CP233)-1</f>
        <v>3.1397838101052988</v>
      </c>
    </row>
    <row r="234" spans="1:95" x14ac:dyDescent="0.55000000000000004">
      <c r="A234" s="1" t="s">
        <v>1014</v>
      </c>
      <c r="B234" s="1" t="s">
        <v>1525</v>
      </c>
      <c r="C234" s="1" t="s">
        <v>1526</v>
      </c>
      <c r="D234" s="1" t="s">
        <v>98</v>
      </c>
      <c r="E234" s="1">
        <v>32.630000000000003</v>
      </c>
      <c r="F234" s="3">
        <v>8.9600000000000009</v>
      </c>
      <c r="G234" s="1" t="s">
        <v>98</v>
      </c>
      <c r="H234" s="11" t="s">
        <v>98</v>
      </c>
      <c r="I234" s="2">
        <v>12</v>
      </c>
      <c r="J234" s="2">
        <v>11.3</v>
      </c>
      <c r="K234" s="1" t="s">
        <v>98</v>
      </c>
      <c r="L234" s="1" t="s">
        <v>98</v>
      </c>
      <c r="M234" s="11" t="s">
        <v>98</v>
      </c>
      <c r="N234" s="3">
        <v>8</v>
      </c>
      <c r="O234" s="3">
        <v>7.3</v>
      </c>
      <c r="P234" s="1" t="s">
        <v>98</v>
      </c>
      <c r="Q234" s="1" t="s">
        <v>98</v>
      </c>
      <c r="R234" s="11" t="s">
        <v>98</v>
      </c>
      <c r="S234" s="13" t="s">
        <v>98</v>
      </c>
      <c r="T234" s="1" t="s">
        <v>98</v>
      </c>
      <c r="U234" s="13" t="s">
        <v>98</v>
      </c>
      <c r="V234" s="1" t="s">
        <v>98</v>
      </c>
      <c r="W234" s="14">
        <v>0.25</v>
      </c>
      <c r="X234" s="14">
        <v>0.23300000000000001</v>
      </c>
      <c r="Y234" s="1" t="s">
        <v>98</v>
      </c>
      <c r="Z234" s="13" t="s">
        <v>98</v>
      </c>
      <c r="AA234" s="13" t="s">
        <v>98</v>
      </c>
      <c r="AB234" s="1" t="s">
        <v>98</v>
      </c>
      <c r="AC234" s="1" t="s">
        <v>98</v>
      </c>
      <c r="AD234" s="1" t="s">
        <v>98</v>
      </c>
      <c r="AE234" s="1" t="s">
        <v>98</v>
      </c>
      <c r="AF234" s="1" t="s">
        <v>98</v>
      </c>
      <c r="AG234" s="1" t="s">
        <v>98</v>
      </c>
      <c r="AH234" s="1" t="s">
        <v>98</v>
      </c>
      <c r="AI234" s="2">
        <v>31.3</v>
      </c>
      <c r="AJ234" s="1" t="s">
        <v>98</v>
      </c>
      <c r="AK234" s="2">
        <v>48.5</v>
      </c>
      <c r="AL234" s="1" t="s">
        <v>98</v>
      </c>
      <c r="AM234" s="1">
        <v>184</v>
      </c>
      <c r="AN234" s="2">
        <v>36.6</v>
      </c>
      <c r="AO234" s="2">
        <v>30.6</v>
      </c>
      <c r="AP234" s="3">
        <v>4.53</v>
      </c>
      <c r="AQ234" s="2">
        <v>98.8</v>
      </c>
      <c r="AR234" s="2">
        <v>27.8</v>
      </c>
      <c r="AS234" s="2">
        <v>24.7</v>
      </c>
      <c r="AT234" s="3">
        <v>3.32</v>
      </c>
      <c r="AU234" s="1" t="s">
        <v>98</v>
      </c>
      <c r="AV234" s="1" t="s">
        <v>98</v>
      </c>
      <c r="AW234" s="1" t="s">
        <v>98</v>
      </c>
      <c r="AX234" s="1">
        <v>202</v>
      </c>
      <c r="AY234" s="1" t="s">
        <v>98</v>
      </c>
      <c r="AZ234" s="2">
        <v>42.5</v>
      </c>
      <c r="BA234" s="1" t="s">
        <v>98</v>
      </c>
      <c r="BB234" s="1" t="s">
        <v>98</v>
      </c>
      <c r="BC234" s="1" t="s">
        <v>98</v>
      </c>
      <c r="BD234" s="1" t="s">
        <v>98</v>
      </c>
      <c r="BE234" s="1" t="s">
        <v>98</v>
      </c>
      <c r="BF234" s="1" t="s">
        <v>98</v>
      </c>
      <c r="BG234" s="1" t="s">
        <v>98</v>
      </c>
      <c r="BH234" s="1" t="s">
        <v>98</v>
      </c>
      <c r="BI234" s="1" t="s">
        <v>98</v>
      </c>
      <c r="BJ234" s="4" t="s">
        <v>98</v>
      </c>
      <c r="BK234" s="4" t="s">
        <v>98</v>
      </c>
      <c r="BL234" s="4" t="s">
        <v>98</v>
      </c>
      <c r="BM234" s="4" t="s">
        <v>98</v>
      </c>
      <c r="BN234" s="4" t="s">
        <v>98</v>
      </c>
      <c r="BO234" s="4" t="s">
        <v>98</v>
      </c>
      <c r="BP234" s="4" t="s">
        <v>98</v>
      </c>
      <c r="BQ234" s="4" t="s">
        <v>98</v>
      </c>
      <c r="BR234" s="4" t="s">
        <v>98</v>
      </c>
      <c r="BS234" s="4" t="s">
        <v>98</v>
      </c>
      <c r="BT234" s="4" t="s">
        <v>98</v>
      </c>
      <c r="BU234" s="4" t="s">
        <v>98</v>
      </c>
      <c r="BV234" s="4" t="s">
        <v>98</v>
      </c>
      <c r="BW234" s="35" t="s">
        <v>98</v>
      </c>
      <c r="BX234" s="35" t="s">
        <v>98</v>
      </c>
      <c r="BY234" s="1" t="s">
        <v>98</v>
      </c>
      <c r="BZ234" s="1" t="s">
        <v>98</v>
      </c>
      <c r="CA234" s="1" t="s">
        <v>98</v>
      </c>
      <c r="CB234" s="1" t="s">
        <v>98</v>
      </c>
      <c r="CC234" s="1" t="s">
        <v>98</v>
      </c>
      <c r="CD234" s="1" t="s">
        <v>98</v>
      </c>
      <c r="CE234" s="1" t="s">
        <v>98</v>
      </c>
      <c r="CF234" s="1" t="s">
        <v>98</v>
      </c>
      <c r="CG234" s="4">
        <f>Beams!$B$11/F234</f>
        <v>1254.4642857142856</v>
      </c>
      <c r="CH234" s="4">
        <f>Beams!$B$9/AO234</f>
        <v>367.32026143790847</v>
      </c>
      <c r="CI234" s="4">
        <f>Beams!$C$9/AS234</f>
        <v>455.0607287449393</v>
      </c>
      <c r="CJ234" s="4">
        <f>Beams!$B$8/((N234-2*X234)*X234*2)</f>
        <v>3201.5093806503505</v>
      </c>
      <c r="CK234" s="4">
        <f>Beams!$C$8/((J234-2*X234)*X234*2)</f>
        <v>2226.3403797138394</v>
      </c>
      <c r="CM234" s="4">
        <f xml:space="preserve"> Beams!$B$12 / ( 2 * X234 * (N234 - X234) * (J234 - X234) )</f>
        <v>280.60614630604641</v>
      </c>
      <c r="CO234" s="4">
        <f t="shared" si="6"/>
        <v>5941.2534596015175</v>
      </c>
      <c r="CP234" s="4">
        <f t="shared" si="7"/>
        <v>4406.731236084579</v>
      </c>
      <c r="CQ234" s="3">
        <f>MIN(Beams!$B$21:$B$22)/MAX(CM234:CP234)-1</f>
        <v>2.3662930113978691</v>
      </c>
    </row>
    <row r="235" spans="1:95" x14ac:dyDescent="0.55000000000000004">
      <c r="A235" s="1" t="s">
        <v>1014</v>
      </c>
      <c r="B235" s="1" t="s">
        <v>1527</v>
      </c>
      <c r="C235" s="1" t="s">
        <v>1528</v>
      </c>
      <c r="D235" s="1" t="s">
        <v>98</v>
      </c>
      <c r="E235" s="1">
        <v>24.73</v>
      </c>
      <c r="F235" s="3">
        <v>6.76</v>
      </c>
      <c r="G235" s="1" t="s">
        <v>98</v>
      </c>
      <c r="H235" s="11" t="s">
        <v>98</v>
      </c>
      <c r="I235" s="2">
        <v>12</v>
      </c>
      <c r="J235" s="2">
        <v>11.5</v>
      </c>
      <c r="K235" s="1" t="s">
        <v>98</v>
      </c>
      <c r="L235" s="1" t="s">
        <v>98</v>
      </c>
      <c r="M235" s="11" t="s">
        <v>98</v>
      </c>
      <c r="N235" s="3">
        <v>8</v>
      </c>
      <c r="O235" s="3">
        <v>7.48</v>
      </c>
      <c r="P235" s="1" t="s">
        <v>98</v>
      </c>
      <c r="Q235" s="1" t="s">
        <v>98</v>
      </c>
      <c r="R235" s="11" t="s">
        <v>98</v>
      </c>
      <c r="S235" s="13" t="s">
        <v>98</v>
      </c>
      <c r="T235" s="1" t="s">
        <v>98</v>
      </c>
      <c r="U235" s="13" t="s">
        <v>98</v>
      </c>
      <c r="V235" s="1" t="s">
        <v>98</v>
      </c>
      <c r="W235" s="15">
        <v>0.1875</v>
      </c>
      <c r="X235" s="14">
        <v>0.17399999999999999</v>
      </c>
      <c r="Y235" s="1" t="s">
        <v>98</v>
      </c>
      <c r="Z235" s="13" t="s">
        <v>98</v>
      </c>
      <c r="AA235" s="13" t="s">
        <v>98</v>
      </c>
      <c r="AB235" s="1" t="s">
        <v>98</v>
      </c>
      <c r="AC235" s="1" t="s">
        <v>98</v>
      </c>
      <c r="AD235" s="1" t="s">
        <v>98</v>
      </c>
      <c r="AE235" s="1" t="s">
        <v>98</v>
      </c>
      <c r="AF235" s="1" t="s">
        <v>98</v>
      </c>
      <c r="AG235" s="1" t="s">
        <v>98</v>
      </c>
      <c r="AH235" s="1" t="s">
        <v>98</v>
      </c>
      <c r="AI235" s="2">
        <v>43</v>
      </c>
      <c r="AJ235" s="1" t="s">
        <v>98</v>
      </c>
      <c r="AK235" s="2">
        <v>66</v>
      </c>
      <c r="AL235" s="1" t="s">
        <v>98</v>
      </c>
      <c r="AM235" s="1">
        <v>140</v>
      </c>
      <c r="AN235" s="2">
        <v>27.8</v>
      </c>
      <c r="AO235" s="2">
        <v>23.4</v>
      </c>
      <c r="AP235" s="3">
        <v>4.5599999999999996</v>
      </c>
      <c r="AQ235" s="2">
        <v>75.7</v>
      </c>
      <c r="AR235" s="2">
        <v>21.1</v>
      </c>
      <c r="AS235" s="2">
        <v>18.899999999999999</v>
      </c>
      <c r="AT235" s="3">
        <v>3.35</v>
      </c>
      <c r="AU235" s="1" t="s">
        <v>98</v>
      </c>
      <c r="AV235" s="1" t="s">
        <v>98</v>
      </c>
      <c r="AW235" s="1" t="s">
        <v>98</v>
      </c>
      <c r="AX235" s="1">
        <v>153</v>
      </c>
      <c r="AY235" s="1" t="s">
        <v>98</v>
      </c>
      <c r="AZ235" s="2">
        <v>32.200000000000003</v>
      </c>
      <c r="BA235" s="1" t="s">
        <v>98</v>
      </c>
      <c r="BB235" s="1" t="s">
        <v>98</v>
      </c>
      <c r="BC235" s="1" t="s">
        <v>98</v>
      </c>
      <c r="BD235" s="1" t="s">
        <v>98</v>
      </c>
      <c r="BE235" s="1" t="s">
        <v>98</v>
      </c>
      <c r="BF235" s="1" t="s">
        <v>98</v>
      </c>
      <c r="BG235" s="1" t="s">
        <v>98</v>
      </c>
      <c r="BH235" s="1" t="s">
        <v>98</v>
      </c>
      <c r="BI235" s="1" t="s">
        <v>98</v>
      </c>
      <c r="BJ235" s="4" t="s">
        <v>98</v>
      </c>
      <c r="BK235" s="4" t="s">
        <v>98</v>
      </c>
      <c r="BL235" s="4" t="s">
        <v>98</v>
      </c>
      <c r="BM235" s="4" t="s">
        <v>98</v>
      </c>
      <c r="BN235" s="4" t="s">
        <v>98</v>
      </c>
      <c r="BO235" s="4" t="s">
        <v>98</v>
      </c>
      <c r="BP235" s="4" t="s">
        <v>98</v>
      </c>
      <c r="BQ235" s="4" t="s">
        <v>98</v>
      </c>
      <c r="BR235" s="4" t="s">
        <v>98</v>
      </c>
      <c r="BS235" s="4" t="s">
        <v>98</v>
      </c>
      <c r="BT235" s="4" t="s">
        <v>98</v>
      </c>
      <c r="BU235" s="4" t="s">
        <v>98</v>
      </c>
      <c r="BV235" s="4" t="s">
        <v>98</v>
      </c>
      <c r="BW235" s="35" t="s">
        <v>98</v>
      </c>
      <c r="BX235" s="35" t="s">
        <v>98</v>
      </c>
      <c r="BY235" s="1" t="s">
        <v>98</v>
      </c>
      <c r="BZ235" s="1" t="s">
        <v>98</v>
      </c>
      <c r="CA235" s="1" t="s">
        <v>98</v>
      </c>
      <c r="CB235" s="1" t="s">
        <v>98</v>
      </c>
      <c r="CC235" s="1" t="s">
        <v>98</v>
      </c>
      <c r="CD235" s="1" t="s">
        <v>98</v>
      </c>
      <c r="CE235" s="1" t="s">
        <v>98</v>
      </c>
      <c r="CF235" s="1" t="s">
        <v>98</v>
      </c>
      <c r="CG235" s="4">
        <f>Beams!$B$11/F235</f>
        <v>1662.7218934911243</v>
      </c>
      <c r="CH235" s="4">
        <f>Beams!$B$9/AO235</f>
        <v>480.34188034188037</v>
      </c>
      <c r="CI235" s="4">
        <f>Beams!$C$9/AS235</f>
        <v>594.70899470899474</v>
      </c>
      <c r="CJ235" s="4">
        <f>Beams!$B$8/((N235-2*X235)*X235*2)</f>
        <v>4220.9684493874338</v>
      </c>
      <c r="CK235" s="4">
        <f>Beams!$C$8/((J235-2*X235)*X235*2)</f>
        <v>2896.2383944326261</v>
      </c>
      <c r="CM235" s="4">
        <f xml:space="preserve"> Beams!$B$12 / ( 2 * X235 * (N235 - X235) * (J235 - X235) )</f>
        <v>364.39353771107142</v>
      </c>
      <c r="CO235" s="4">
        <f t="shared" si="6"/>
        <v>7832.207328417664</v>
      </c>
      <c r="CP235" s="4">
        <f t="shared" si="7"/>
        <v>5749.6380925501671</v>
      </c>
      <c r="CQ235" s="3">
        <f>MIN(Beams!$B$21:$B$22)/MAX(CM235:CP235)-1</f>
        <v>1.5535585514231514</v>
      </c>
    </row>
    <row r="236" spans="1:95" x14ac:dyDescent="0.55000000000000004">
      <c r="A236" s="1" t="s">
        <v>1014</v>
      </c>
      <c r="B236" s="1" t="s">
        <v>1529</v>
      </c>
      <c r="C236" s="1" t="s">
        <v>1530</v>
      </c>
      <c r="D236" s="1" t="s">
        <v>98</v>
      </c>
      <c r="E236" s="1">
        <v>67.819999999999993</v>
      </c>
      <c r="F236" s="2">
        <v>18.7</v>
      </c>
      <c r="G236" s="1" t="s">
        <v>98</v>
      </c>
      <c r="H236" s="11" t="s">
        <v>98</v>
      </c>
      <c r="I236" s="2">
        <v>12</v>
      </c>
      <c r="J236" s="2">
        <v>10.3</v>
      </c>
      <c r="K236" s="1" t="s">
        <v>98</v>
      </c>
      <c r="L236" s="1" t="s">
        <v>98</v>
      </c>
      <c r="M236" s="11" t="s">
        <v>98</v>
      </c>
      <c r="N236" s="3">
        <v>6</v>
      </c>
      <c r="O236" s="3">
        <v>4.26</v>
      </c>
      <c r="P236" s="1" t="s">
        <v>98</v>
      </c>
      <c r="Q236" s="1" t="s">
        <v>98</v>
      </c>
      <c r="R236" s="11" t="s">
        <v>98</v>
      </c>
      <c r="S236" s="13" t="s">
        <v>98</v>
      </c>
      <c r="T236" s="1" t="s">
        <v>98</v>
      </c>
      <c r="U236" s="13" t="s">
        <v>98</v>
      </c>
      <c r="V236" s="1" t="s">
        <v>98</v>
      </c>
      <c r="W236" s="14">
        <v>0.625</v>
      </c>
      <c r="X236" s="14">
        <v>0.58099999999999996</v>
      </c>
      <c r="Y236" s="1" t="s">
        <v>98</v>
      </c>
      <c r="Z236" s="13" t="s">
        <v>98</v>
      </c>
      <c r="AA236" s="13" t="s">
        <v>98</v>
      </c>
      <c r="AB236" s="1" t="s">
        <v>98</v>
      </c>
      <c r="AC236" s="1" t="s">
        <v>98</v>
      </c>
      <c r="AD236" s="1" t="s">
        <v>98</v>
      </c>
      <c r="AE236" s="1" t="s">
        <v>98</v>
      </c>
      <c r="AF236" s="1" t="s">
        <v>98</v>
      </c>
      <c r="AG236" s="1" t="s">
        <v>98</v>
      </c>
      <c r="AH236" s="1" t="s">
        <v>98</v>
      </c>
      <c r="AI236" s="3">
        <v>7.33</v>
      </c>
      <c r="AJ236" s="1" t="s">
        <v>98</v>
      </c>
      <c r="AK236" s="2">
        <v>17.7</v>
      </c>
      <c r="AL236" s="1" t="s">
        <v>98</v>
      </c>
      <c r="AM236" s="1">
        <v>321</v>
      </c>
      <c r="AN236" s="2">
        <v>68.8</v>
      </c>
      <c r="AO236" s="2">
        <v>53.4</v>
      </c>
      <c r="AP236" s="3">
        <v>4.1399999999999997</v>
      </c>
      <c r="AQ236" s="1">
        <v>107</v>
      </c>
      <c r="AR236" s="2">
        <v>42.1</v>
      </c>
      <c r="AS236" s="2">
        <v>35.5</v>
      </c>
      <c r="AT236" s="3">
        <v>2.39</v>
      </c>
      <c r="AU236" s="1" t="s">
        <v>98</v>
      </c>
      <c r="AV236" s="1" t="s">
        <v>98</v>
      </c>
      <c r="AW236" s="1" t="s">
        <v>98</v>
      </c>
      <c r="AX236" s="1">
        <v>271</v>
      </c>
      <c r="AY236" s="1" t="s">
        <v>98</v>
      </c>
      <c r="AZ236" s="2">
        <v>71.099999999999994</v>
      </c>
      <c r="BA236" s="1" t="s">
        <v>98</v>
      </c>
      <c r="BB236" s="1" t="s">
        <v>98</v>
      </c>
      <c r="BC236" s="1" t="s">
        <v>98</v>
      </c>
      <c r="BD236" s="1" t="s">
        <v>98</v>
      </c>
      <c r="BE236" s="1" t="s">
        <v>98</v>
      </c>
      <c r="BF236" s="1" t="s">
        <v>98</v>
      </c>
      <c r="BG236" s="1" t="s">
        <v>98</v>
      </c>
      <c r="BH236" s="1" t="s">
        <v>98</v>
      </c>
      <c r="BI236" s="1" t="s">
        <v>98</v>
      </c>
      <c r="BJ236" s="4" t="s">
        <v>98</v>
      </c>
      <c r="BK236" s="4" t="s">
        <v>98</v>
      </c>
      <c r="BL236" s="4" t="s">
        <v>98</v>
      </c>
      <c r="BM236" s="4" t="s">
        <v>98</v>
      </c>
      <c r="BN236" s="4" t="s">
        <v>98</v>
      </c>
      <c r="BO236" s="4" t="s">
        <v>98</v>
      </c>
      <c r="BP236" s="4" t="s">
        <v>98</v>
      </c>
      <c r="BQ236" s="4" t="s">
        <v>98</v>
      </c>
      <c r="BR236" s="4" t="s">
        <v>98</v>
      </c>
      <c r="BS236" s="4" t="s">
        <v>98</v>
      </c>
      <c r="BT236" s="4" t="s">
        <v>98</v>
      </c>
      <c r="BU236" s="4" t="s">
        <v>98</v>
      </c>
      <c r="BV236" s="4" t="s">
        <v>98</v>
      </c>
      <c r="BW236" s="35" t="s">
        <v>98</v>
      </c>
      <c r="BX236" s="35" t="s">
        <v>98</v>
      </c>
      <c r="BY236" s="1" t="s">
        <v>98</v>
      </c>
      <c r="BZ236" s="1" t="s">
        <v>98</v>
      </c>
      <c r="CA236" s="1" t="s">
        <v>98</v>
      </c>
      <c r="CB236" s="1" t="s">
        <v>98</v>
      </c>
      <c r="CC236" s="1" t="s">
        <v>98</v>
      </c>
      <c r="CD236" s="1" t="s">
        <v>98</v>
      </c>
      <c r="CE236" s="1" t="s">
        <v>98</v>
      </c>
      <c r="CF236" s="1" t="s">
        <v>98</v>
      </c>
      <c r="CG236" s="4">
        <f>Beams!$B$11/F236</f>
        <v>601.06951871657759</v>
      </c>
      <c r="CH236" s="4">
        <f>Beams!$B$9/AO236</f>
        <v>210.48689138576779</v>
      </c>
      <c r="CI236" s="4">
        <f>Beams!$C$9/AS236</f>
        <v>316.61971830985914</v>
      </c>
      <c r="CJ236" s="4">
        <f>Beams!$B$8/((N236-2*X236)*X236*2)</f>
        <v>1999.3752841638807</v>
      </c>
      <c r="CK236" s="4">
        <f>Beams!$C$8/((J236-2*X236)*X236*2)</f>
        <v>1058.5442793592529</v>
      </c>
      <c r="CM236" s="4">
        <f xml:space="preserve"> Beams!$B$12 / ( 2 * X236 * (N236 - X236) * (J236 - X236) )</f>
        <v>183.66205952469889</v>
      </c>
      <c r="CO236" s="4">
        <f t="shared" si="6"/>
        <v>3656.0198596044179</v>
      </c>
      <c r="CP236" s="4">
        <f t="shared" si="7"/>
        <v>2176.1260549743693</v>
      </c>
      <c r="CQ236" s="3">
        <f>MIN(Beams!$B$21:$B$22)/MAX(CM236:CP236)-1</f>
        <v>4.4704298029070344</v>
      </c>
    </row>
    <row r="237" spans="1:95" x14ac:dyDescent="0.55000000000000004">
      <c r="A237" s="1" t="s">
        <v>1014</v>
      </c>
      <c r="B237" s="1" t="s">
        <v>1531</v>
      </c>
      <c r="C237" s="1" t="s">
        <v>1532</v>
      </c>
      <c r="D237" s="1" t="s">
        <v>98</v>
      </c>
      <c r="E237" s="1">
        <v>55.66</v>
      </c>
      <c r="F237" s="2">
        <v>15.3</v>
      </c>
      <c r="G237" s="1" t="s">
        <v>98</v>
      </c>
      <c r="H237" s="11" t="s">
        <v>98</v>
      </c>
      <c r="I237" s="2">
        <v>12</v>
      </c>
      <c r="J237" s="2">
        <v>10.6</v>
      </c>
      <c r="K237" s="1" t="s">
        <v>98</v>
      </c>
      <c r="L237" s="1" t="s">
        <v>98</v>
      </c>
      <c r="M237" s="11" t="s">
        <v>98</v>
      </c>
      <c r="N237" s="3">
        <v>6</v>
      </c>
      <c r="O237" s="3">
        <v>4.6100000000000003</v>
      </c>
      <c r="P237" s="1" t="s">
        <v>98</v>
      </c>
      <c r="Q237" s="1" t="s">
        <v>98</v>
      </c>
      <c r="R237" s="11" t="s">
        <v>98</v>
      </c>
      <c r="S237" s="13" t="s">
        <v>98</v>
      </c>
      <c r="T237" s="1" t="s">
        <v>98</v>
      </c>
      <c r="U237" s="13" t="s">
        <v>98</v>
      </c>
      <c r="V237" s="1" t="s">
        <v>98</v>
      </c>
      <c r="W237" s="14">
        <v>0.5</v>
      </c>
      <c r="X237" s="14">
        <v>0.46500000000000002</v>
      </c>
      <c r="Y237" s="1" t="s">
        <v>98</v>
      </c>
      <c r="Z237" s="13" t="s">
        <v>98</v>
      </c>
      <c r="AA237" s="13" t="s">
        <v>98</v>
      </c>
      <c r="AB237" s="1" t="s">
        <v>98</v>
      </c>
      <c r="AC237" s="1" t="s">
        <v>98</v>
      </c>
      <c r="AD237" s="1" t="s">
        <v>98</v>
      </c>
      <c r="AE237" s="1" t="s">
        <v>98</v>
      </c>
      <c r="AF237" s="1" t="s">
        <v>98</v>
      </c>
      <c r="AG237" s="1" t="s">
        <v>98</v>
      </c>
      <c r="AH237" s="1" t="s">
        <v>98</v>
      </c>
      <c r="AI237" s="3">
        <v>9.9</v>
      </c>
      <c r="AJ237" s="1" t="s">
        <v>98</v>
      </c>
      <c r="AK237" s="2">
        <v>22.8</v>
      </c>
      <c r="AL237" s="1" t="s">
        <v>98</v>
      </c>
      <c r="AM237" s="1">
        <v>271</v>
      </c>
      <c r="AN237" s="2">
        <v>57.4</v>
      </c>
      <c r="AO237" s="2">
        <v>45.2</v>
      </c>
      <c r="AP237" s="3">
        <v>4.21</v>
      </c>
      <c r="AQ237" s="2">
        <v>91.1</v>
      </c>
      <c r="AR237" s="2">
        <v>35.200000000000003</v>
      </c>
      <c r="AS237" s="2">
        <v>30.4</v>
      </c>
      <c r="AT237" s="3">
        <v>2.44</v>
      </c>
      <c r="AU237" s="1" t="s">
        <v>98</v>
      </c>
      <c r="AV237" s="1" t="s">
        <v>98</v>
      </c>
      <c r="AW237" s="1" t="s">
        <v>98</v>
      </c>
      <c r="AX237" s="1">
        <v>227</v>
      </c>
      <c r="AY237" s="1" t="s">
        <v>98</v>
      </c>
      <c r="AZ237" s="2">
        <v>59</v>
      </c>
      <c r="BA237" s="1" t="s">
        <v>98</v>
      </c>
      <c r="BB237" s="1" t="s">
        <v>98</v>
      </c>
      <c r="BC237" s="1" t="s">
        <v>98</v>
      </c>
      <c r="BD237" s="1" t="s">
        <v>98</v>
      </c>
      <c r="BE237" s="1" t="s">
        <v>98</v>
      </c>
      <c r="BF237" s="1" t="s">
        <v>98</v>
      </c>
      <c r="BG237" s="1" t="s">
        <v>98</v>
      </c>
      <c r="BH237" s="1" t="s">
        <v>98</v>
      </c>
      <c r="BI237" s="1" t="s">
        <v>98</v>
      </c>
      <c r="BJ237" s="4" t="s">
        <v>98</v>
      </c>
      <c r="BK237" s="4" t="s">
        <v>98</v>
      </c>
      <c r="BL237" s="4" t="s">
        <v>98</v>
      </c>
      <c r="BM237" s="4" t="s">
        <v>98</v>
      </c>
      <c r="BN237" s="4" t="s">
        <v>98</v>
      </c>
      <c r="BO237" s="4" t="s">
        <v>98</v>
      </c>
      <c r="BP237" s="4" t="s">
        <v>98</v>
      </c>
      <c r="BQ237" s="4" t="s">
        <v>98</v>
      </c>
      <c r="BR237" s="4" t="s">
        <v>98</v>
      </c>
      <c r="BS237" s="4" t="s">
        <v>98</v>
      </c>
      <c r="BT237" s="4" t="s">
        <v>98</v>
      </c>
      <c r="BU237" s="4" t="s">
        <v>98</v>
      </c>
      <c r="BV237" s="4" t="s">
        <v>98</v>
      </c>
      <c r="BW237" s="35" t="s">
        <v>98</v>
      </c>
      <c r="BX237" s="35" t="s">
        <v>98</v>
      </c>
      <c r="BY237" s="1" t="s">
        <v>98</v>
      </c>
      <c r="BZ237" s="1" t="s">
        <v>98</v>
      </c>
      <c r="CA237" s="1" t="s">
        <v>98</v>
      </c>
      <c r="CB237" s="1" t="s">
        <v>98</v>
      </c>
      <c r="CC237" s="1" t="s">
        <v>98</v>
      </c>
      <c r="CD237" s="1" t="s">
        <v>98</v>
      </c>
      <c r="CE237" s="1" t="s">
        <v>98</v>
      </c>
      <c r="CF237" s="1" t="s">
        <v>98</v>
      </c>
      <c r="CG237" s="4">
        <f>Beams!$B$11/F237</f>
        <v>734.64052287581694</v>
      </c>
      <c r="CH237" s="4">
        <f>Beams!$B$9/AO237</f>
        <v>248.6725663716814</v>
      </c>
      <c r="CI237" s="4">
        <f>Beams!$C$9/AS237</f>
        <v>369.73684210526318</v>
      </c>
      <c r="CJ237" s="4">
        <f>Beams!$B$8/((N237-2*X237)*X237*2)</f>
        <v>2383.8306716718625</v>
      </c>
      <c r="CK237" s="4">
        <f>Beams!$C$8/((J237-2*X237)*X237*2)</f>
        <v>1249.8471050027242</v>
      </c>
      <c r="CM237" s="4">
        <f xml:space="preserve"> Beams!$B$12 / ( 2 * X237 * (N237 - X237) * (J237 - X237) )</f>
        <v>215.44776065797092</v>
      </c>
      <c r="CO237" s="4">
        <f t="shared" si="6"/>
        <v>4360.9567004341925</v>
      </c>
      <c r="CP237" s="4">
        <f t="shared" si="7"/>
        <v>2579.9904432191965</v>
      </c>
      <c r="CQ237" s="3">
        <f>MIN(Beams!$B$21:$B$22)/MAX(CM237:CP237)-1</f>
        <v>3.5861496395982853</v>
      </c>
    </row>
    <row r="238" spans="1:95" x14ac:dyDescent="0.55000000000000004">
      <c r="A238" s="1" t="s">
        <v>1014</v>
      </c>
      <c r="B238" s="1" t="s">
        <v>1533</v>
      </c>
      <c r="C238" s="1" t="s">
        <v>1534</v>
      </c>
      <c r="D238" s="1" t="s">
        <v>98</v>
      </c>
      <c r="E238" s="1">
        <v>42.79</v>
      </c>
      <c r="F238" s="2">
        <v>11.8</v>
      </c>
      <c r="G238" s="1" t="s">
        <v>98</v>
      </c>
      <c r="H238" s="11" t="s">
        <v>98</v>
      </c>
      <c r="I238" s="2">
        <v>12</v>
      </c>
      <c r="J238" s="2">
        <v>11</v>
      </c>
      <c r="K238" s="1" t="s">
        <v>98</v>
      </c>
      <c r="L238" s="1" t="s">
        <v>98</v>
      </c>
      <c r="M238" s="11" t="s">
        <v>98</v>
      </c>
      <c r="N238" s="3">
        <v>6</v>
      </c>
      <c r="O238" s="3">
        <v>4.95</v>
      </c>
      <c r="P238" s="1" t="s">
        <v>98</v>
      </c>
      <c r="Q238" s="1" t="s">
        <v>98</v>
      </c>
      <c r="R238" s="11" t="s">
        <v>98</v>
      </c>
      <c r="S238" s="13" t="s">
        <v>98</v>
      </c>
      <c r="T238" s="1" t="s">
        <v>98</v>
      </c>
      <c r="U238" s="13" t="s">
        <v>98</v>
      </c>
      <c r="V238" s="1" t="s">
        <v>98</v>
      </c>
      <c r="W238" s="14">
        <v>0.375</v>
      </c>
      <c r="X238" s="14">
        <v>0.34899999999999998</v>
      </c>
      <c r="Y238" s="1" t="s">
        <v>98</v>
      </c>
      <c r="Z238" s="13" t="s">
        <v>98</v>
      </c>
      <c r="AA238" s="13" t="s">
        <v>98</v>
      </c>
      <c r="AB238" s="1" t="s">
        <v>98</v>
      </c>
      <c r="AC238" s="1" t="s">
        <v>98</v>
      </c>
      <c r="AD238" s="1" t="s">
        <v>98</v>
      </c>
      <c r="AE238" s="1" t="s">
        <v>98</v>
      </c>
      <c r="AF238" s="1" t="s">
        <v>98</v>
      </c>
      <c r="AG238" s="1" t="s">
        <v>98</v>
      </c>
      <c r="AH238" s="1" t="s">
        <v>98</v>
      </c>
      <c r="AI238" s="2">
        <v>14.2</v>
      </c>
      <c r="AJ238" s="1" t="s">
        <v>98</v>
      </c>
      <c r="AK238" s="2">
        <v>31.4</v>
      </c>
      <c r="AL238" s="1" t="s">
        <v>98</v>
      </c>
      <c r="AM238" s="1">
        <v>215</v>
      </c>
      <c r="AN238" s="2">
        <v>44.8</v>
      </c>
      <c r="AO238" s="2">
        <v>35.9</v>
      </c>
      <c r="AP238" s="3">
        <v>4.28</v>
      </c>
      <c r="AQ238" s="2">
        <v>72.900000000000006</v>
      </c>
      <c r="AR238" s="2">
        <v>27.7</v>
      </c>
      <c r="AS238" s="2">
        <v>24.3</v>
      </c>
      <c r="AT238" s="3">
        <v>2.4900000000000002</v>
      </c>
      <c r="AU238" s="1" t="s">
        <v>98</v>
      </c>
      <c r="AV238" s="1" t="s">
        <v>98</v>
      </c>
      <c r="AW238" s="1" t="s">
        <v>98</v>
      </c>
      <c r="AX238" s="1">
        <v>178</v>
      </c>
      <c r="AY238" s="1" t="s">
        <v>98</v>
      </c>
      <c r="AZ238" s="2">
        <v>45.8</v>
      </c>
      <c r="BA238" s="1" t="s">
        <v>98</v>
      </c>
      <c r="BB238" s="1" t="s">
        <v>98</v>
      </c>
      <c r="BC238" s="1" t="s">
        <v>98</v>
      </c>
      <c r="BD238" s="1" t="s">
        <v>98</v>
      </c>
      <c r="BE238" s="1" t="s">
        <v>98</v>
      </c>
      <c r="BF238" s="1" t="s">
        <v>98</v>
      </c>
      <c r="BG238" s="1" t="s">
        <v>98</v>
      </c>
      <c r="BH238" s="1" t="s">
        <v>98</v>
      </c>
      <c r="BI238" s="1" t="s">
        <v>98</v>
      </c>
      <c r="BJ238" s="4" t="s">
        <v>98</v>
      </c>
      <c r="BK238" s="4" t="s">
        <v>98</v>
      </c>
      <c r="BL238" s="4" t="s">
        <v>98</v>
      </c>
      <c r="BM238" s="4" t="s">
        <v>98</v>
      </c>
      <c r="BN238" s="4" t="s">
        <v>98</v>
      </c>
      <c r="BO238" s="4" t="s">
        <v>98</v>
      </c>
      <c r="BP238" s="4" t="s">
        <v>98</v>
      </c>
      <c r="BQ238" s="4" t="s">
        <v>98</v>
      </c>
      <c r="BR238" s="4" t="s">
        <v>98</v>
      </c>
      <c r="BS238" s="4" t="s">
        <v>98</v>
      </c>
      <c r="BT238" s="4" t="s">
        <v>98</v>
      </c>
      <c r="BU238" s="4" t="s">
        <v>98</v>
      </c>
      <c r="BV238" s="4" t="s">
        <v>98</v>
      </c>
      <c r="BW238" s="35" t="s">
        <v>98</v>
      </c>
      <c r="BX238" s="35" t="s">
        <v>98</v>
      </c>
      <c r="BY238" s="1" t="s">
        <v>98</v>
      </c>
      <c r="BZ238" s="1" t="s">
        <v>98</v>
      </c>
      <c r="CA238" s="1" t="s">
        <v>98</v>
      </c>
      <c r="CB238" s="1" t="s">
        <v>98</v>
      </c>
      <c r="CC238" s="1" t="s">
        <v>98</v>
      </c>
      <c r="CD238" s="1" t="s">
        <v>98</v>
      </c>
      <c r="CE238" s="1" t="s">
        <v>98</v>
      </c>
      <c r="CF238" s="1" t="s">
        <v>98</v>
      </c>
      <c r="CG238" s="4">
        <f>Beams!$B$11/F238</f>
        <v>952.54237288135585</v>
      </c>
      <c r="CH238" s="4">
        <f>Beams!$B$9/AO238</f>
        <v>313.09192200557106</v>
      </c>
      <c r="CI238" s="4">
        <f>Beams!$C$9/AS238</f>
        <v>462.55144032921811</v>
      </c>
      <c r="CJ238" s="4">
        <f>Beams!$B$8/((N238-2*X238)*X238*2)</f>
        <v>3037.1844327544673</v>
      </c>
      <c r="CK238" s="4">
        <f>Beams!$C$8/((J238-2*X238)*X238*2)</f>
        <v>1563.1092858148113</v>
      </c>
      <c r="CM238" s="4">
        <f xml:space="preserve"> Beams!$B$12 / ( 2 * X238 * (N238 - X238) * (J238 - X238) )</f>
        <v>267.54398816590788</v>
      </c>
      <c r="CO238" s="4">
        <f t="shared" si="6"/>
        <v>5556.512676842729</v>
      </c>
      <c r="CP238" s="4">
        <f t="shared" si="7"/>
        <v>3245.196020337939</v>
      </c>
      <c r="CQ238" s="3">
        <f>MIN(Beams!$B$21:$B$22)/MAX(CM238:CP238)-1</f>
        <v>2.5993798922392126</v>
      </c>
    </row>
    <row r="239" spans="1:95" x14ac:dyDescent="0.55000000000000004">
      <c r="A239" s="1" t="s">
        <v>1014</v>
      </c>
      <c r="B239" s="1" t="s">
        <v>1535</v>
      </c>
      <c r="C239" s="1" t="s">
        <v>1536</v>
      </c>
      <c r="D239" s="1" t="s">
        <v>98</v>
      </c>
      <c r="E239" s="3">
        <v>36.1</v>
      </c>
      <c r="F239" s="3">
        <v>9.92</v>
      </c>
      <c r="G239" s="1" t="s">
        <v>98</v>
      </c>
      <c r="H239" s="11" t="s">
        <v>98</v>
      </c>
      <c r="I239" s="2">
        <v>12</v>
      </c>
      <c r="J239" s="2">
        <v>11.1</v>
      </c>
      <c r="K239" s="1" t="s">
        <v>98</v>
      </c>
      <c r="L239" s="1" t="s">
        <v>98</v>
      </c>
      <c r="M239" s="11" t="s">
        <v>98</v>
      </c>
      <c r="N239" s="3">
        <v>6</v>
      </c>
      <c r="O239" s="3">
        <v>5.13</v>
      </c>
      <c r="P239" s="1" t="s">
        <v>98</v>
      </c>
      <c r="Q239" s="1" t="s">
        <v>98</v>
      </c>
      <c r="R239" s="11" t="s">
        <v>98</v>
      </c>
      <c r="S239" s="13" t="s">
        <v>98</v>
      </c>
      <c r="T239" s="1" t="s">
        <v>98</v>
      </c>
      <c r="U239" s="13" t="s">
        <v>98</v>
      </c>
      <c r="V239" s="1" t="s">
        <v>98</v>
      </c>
      <c r="W239" s="15">
        <v>0.3125</v>
      </c>
      <c r="X239" s="14">
        <v>0.29099999999999998</v>
      </c>
      <c r="Y239" s="1" t="s">
        <v>98</v>
      </c>
      <c r="Z239" s="13" t="s">
        <v>98</v>
      </c>
      <c r="AA239" s="13" t="s">
        <v>98</v>
      </c>
      <c r="AB239" s="1" t="s">
        <v>98</v>
      </c>
      <c r="AC239" s="1" t="s">
        <v>98</v>
      </c>
      <c r="AD239" s="1" t="s">
        <v>98</v>
      </c>
      <c r="AE239" s="1" t="s">
        <v>98</v>
      </c>
      <c r="AF239" s="1" t="s">
        <v>98</v>
      </c>
      <c r="AG239" s="1" t="s">
        <v>98</v>
      </c>
      <c r="AH239" s="1" t="s">
        <v>98</v>
      </c>
      <c r="AI239" s="2">
        <v>17.600000000000001</v>
      </c>
      <c r="AJ239" s="1" t="s">
        <v>98</v>
      </c>
      <c r="AK239" s="2">
        <v>38.200000000000003</v>
      </c>
      <c r="AL239" s="1" t="s">
        <v>98</v>
      </c>
      <c r="AM239" s="1">
        <v>184</v>
      </c>
      <c r="AN239" s="2">
        <v>38.1</v>
      </c>
      <c r="AO239" s="2">
        <v>30.7</v>
      </c>
      <c r="AP239" s="3">
        <v>4.3099999999999996</v>
      </c>
      <c r="AQ239" s="2">
        <v>62.8</v>
      </c>
      <c r="AR239" s="2">
        <v>23.6</v>
      </c>
      <c r="AS239" s="2">
        <v>20.9</v>
      </c>
      <c r="AT239" s="3">
        <v>2.52</v>
      </c>
      <c r="AU239" s="1" t="s">
        <v>98</v>
      </c>
      <c r="AV239" s="1" t="s">
        <v>98</v>
      </c>
      <c r="AW239" s="1" t="s">
        <v>98</v>
      </c>
      <c r="AX239" s="1">
        <v>152</v>
      </c>
      <c r="AY239" s="1" t="s">
        <v>98</v>
      </c>
      <c r="AZ239" s="2">
        <v>38.799999999999997</v>
      </c>
      <c r="BA239" s="1" t="s">
        <v>98</v>
      </c>
      <c r="BB239" s="1" t="s">
        <v>98</v>
      </c>
      <c r="BC239" s="1" t="s">
        <v>98</v>
      </c>
      <c r="BD239" s="1" t="s">
        <v>98</v>
      </c>
      <c r="BE239" s="1" t="s">
        <v>98</v>
      </c>
      <c r="BF239" s="1" t="s">
        <v>98</v>
      </c>
      <c r="BG239" s="1" t="s">
        <v>98</v>
      </c>
      <c r="BH239" s="1" t="s">
        <v>98</v>
      </c>
      <c r="BI239" s="1" t="s">
        <v>98</v>
      </c>
      <c r="BJ239" s="4" t="s">
        <v>98</v>
      </c>
      <c r="BK239" s="4" t="s">
        <v>98</v>
      </c>
      <c r="BL239" s="4" t="s">
        <v>98</v>
      </c>
      <c r="BM239" s="4" t="s">
        <v>98</v>
      </c>
      <c r="BN239" s="4" t="s">
        <v>98</v>
      </c>
      <c r="BO239" s="4" t="s">
        <v>98</v>
      </c>
      <c r="BP239" s="4" t="s">
        <v>98</v>
      </c>
      <c r="BQ239" s="4" t="s">
        <v>98</v>
      </c>
      <c r="BR239" s="4" t="s">
        <v>98</v>
      </c>
      <c r="BS239" s="4" t="s">
        <v>98</v>
      </c>
      <c r="BT239" s="4" t="s">
        <v>98</v>
      </c>
      <c r="BU239" s="4" t="s">
        <v>98</v>
      </c>
      <c r="BV239" s="4" t="s">
        <v>98</v>
      </c>
      <c r="BW239" s="35" t="s">
        <v>98</v>
      </c>
      <c r="BX239" s="35" t="s">
        <v>98</v>
      </c>
      <c r="BY239" s="1" t="s">
        <v>98</v>
      </c>
      <c r="BZ239" s="1" t="s">
        <v>98</v>
      </c>
      <c r="CA239" s="1" t="s">
        <v>98</v>
      </c>
      <c r="CB239" s="1" t="s">
        <v>98</v>
      </c>
      <c r="CC239" s="1" t="s">
        <v>98</v>
      </c>
      <c r="CD239" s="1" t="s">
        <v>98</v>
      </c>
      <c r="CE239" s="1" t="s">
        <v>98</v>
      </c>
      <c r="CF239" s="1" t="s">
        <v>98</v>
      </c>
      <c r="CG239" s="4">
        <f>Beams!$B$11/F239</f>
        <v>1133.0645161290322</v>
      </c>
      <c r="CH239" s="4">
        <f>Beams!$B$9/AO239</f>
        <v>366.12377850162869</v>
      </c>
      <c r="CI239" s="4">
        <f>Beams!$C$9/AS239</f>
        <v>537.79904306220101</v>
      </c>
      <c r="CJ239" s="4">
        <f>Beams!$B$8/((N239-2*X239)*X239*2)</f>
        <v>3564.5468395408457</v>
      </c>
      <c r="CK239" s="4">
        <f>Beams!$C$8/((J239-2*X239)*X239*2)</f>
        <v>1836.158468970556</v>
      </c>
      <c r="CM239" s="4">
        <f xml:space="preserve"> Beams!$B$12 / ( 2 * X239 * (N239 - X239) * (J239 - X239) )</f>
        <v>312.96643778978336</v>
      </c>
      <c r="CO239" s="4">
        <f t="shared" si="6"/>
        <v>6523.8902428927659</v>
      </c>
      <c r="CP239" s="4">
        <f t="shared" si="7"/>
        <v>3815.4416725965584</v>
      </c>
      <c r="CQ239" s="3">
        <f>MIN(Beams!$B$21:$B$22)/MAX(CM239:CP239)-1</f>
        <v>2.0656554993070784</v>
      </c>
    </row>
    <row r="240" spans="1:95" x14ac:dyDescent="0.55000000000000004">
      <c r="A240" s="1" t="s">
        <v>1014</v>
      </c>
      <c r="B240" s="1" t="s">
        <v>1537</v>
      </c>
      <c r="C240" s="1" t="s">
        <v>1538</v>
      </c>
      <c r="D240" s="1" t="s">
        <v>98</v>
      </c>
      <c r="E240" s="1">
        <v>29.23</v>
      </c>
      <c r="F240" s="3">
        <v>8.0299999999999994</v>
      </c>
      <c r="G240" s="1" t="s">
        <v>98</v>
      </c>
      <c r="H240" s="11" t="s">
        <v>98</v>
      </c>
      <c r="I240" s="2">
        <v>12</v>
      </c>
      <c r="J240" s="2">
        <v>11.3</v>
      </c>
      <c r="K240" s="1" t="s">
        <v>98</v>
      </c>
      <c r="L240" s="1" t="s">
        <v>98</v>
      </c>
      <c r="M240" s="11" t="s">
        <v>98</v>
      </c>
      <c r="N240" s="3">
        <v>6</v>
      </c>
      <c r="O240" s="3">
        <v>5.3</v>
      </c>
      <c r="P240" s="1" t="s">
        <v>98</v>
      </c>
      <c r="Q240" s="1" t="s">
        <v>98</v>
      </c>
      <c r="R240" s="11" t="s">
        <v>98</v>
      </c>
      <c r="S240" s="13" t="s">
        <v>98</v>
      </c>
      <c r="T240" s="1" t="s">
        <v>98</v>
      </c>
      <c r="U240" s="13" t="s">
        <v>98</v>
      </c>
      <c r="V240" s="1" t="s">
        <v>98</v>
      </c>
      <c r="W240" s="14">
        <v>0.25</v>
      </c>
      <c r="X240" s="14">
        <v>0.23300000000000001</v>
      </c>
      <c r="Y240" s="1" t="s">
        <v>98</v>
      </c>
      <c r="Z240" s="13" t="s">
        <v>98</v>
      </c>
      <c r="AA240" s="13" t="s">
        <v>98</v>
      </c>
      <c r="AB240" s="1" t="s">
        <v>98</v>
      </c>
      <c r="AC240" s="1" t="s">
        <v>98</v>
      </c>
      <c r="AD240" s="1" t="s">
        <v>98</v>
      </c>
      <c r="AE240" s="1" t="s">
        <v>98</v>
      </c>
      <c r="AF240" s="1" t="s">
        <v>98</v>
      </c>
      <c r="AG240" s="1" t="s">
        <v>98</v>
      </c>
      <c r="AH240" s="1" t="s">
        <v>98</v>
      </c>
      <c r="AI240" s="2">
        <v>22.8</v>
      </c>
      <c r="AJ240" s="1" t="s">
        <v>98</v>
      </c>
      <c r="AK240" s="2">
        <v>48.5</v>
      </c>
      <c r="AL240" s="1" t="s">
        <v>98</v>
      </c>
      <c r="AM240" s="1">
        <v>151</v>
      </c>
      <c r="AN240" s="2">
        <v>31.1</v>
      </c>
      <c r="AO240" s="2">
        <v>25.2</v>
      </c>
      <c r="AP240" s="3">
        <v>4.34</v>
      </c>
      <c r="AQ240" s="2">
        <v>51.9</v>
      </c>
      <c r="AR240" s="2">
        <v>19.3</v>
      </c>
      <c r="AS240" s="2">
        <v>17.3</v>
      </c>
      <c r="AT240" s="3">
        <v>2.54</v>
      </c>
      <c r="AU240" s="1" t="s">
        <v>98</v>
      </c>
      <c r="AV240" s="1" t="s">
        <v>98</v>
      </c>
      <c r="AW240" s="1" t="s">
        <v>98</v>
      </c>
      <c r="AX240" s="1">
        <v>124</v>
      </c>
      <c r="AY240" s="1" t="s">
        <v>98</v>
      </c>
      <c r="AZ240" s="2">
        <v>31.6</v>
      </c>
      <c r="BA240" s="1" t="s">
        <v>98</v>
      </c>
      <c r="BB240" s="1" t="s">
        <v>98</v>
      </c>
      <c r="BC240" s="1" t="s">
        <v>98</v>
      </c>
      <c r="BD240" s="1" t="s">
        <v>98</v>
      </c>
      <c r="BE240" s="1" t="s">
        <v>98</v>
      </c>
      <c r="BF240" s="1" t="s">
        <v>98</v>
      </c>
      <c r="BG240" s="1" t="s">
        <v>98</v>
      </c>
      <c r="BH240" s="1" t="s">
        <v>98</v>
      </c>
      <c r="BI240" s="1" t="s">
        <v>98</v>
      </c>
      <c r="BJ240" s="4" t="s">
        <v>98</v>
      </c>
      <c r="BK240" s="4" t="s">
        <v>98</v>
      </c>
      <c r="BL240" s="4" t="s">
        <v>98</v>
      </c>
      <c r="BM240" s="4" t="s">
        <v>98</v>
      </c>
      <c r="BN240" s="4" t="s">
        <v>98</v>
      </c>
      <c r="BO240" s="4" t="s">
        <v>98</v>
      </c>
      <c r="BP240" s="4" t="s">
        <v>98</v>
      </c>
      <c r="BQ240" s="4" t="s">
        <v>98</v>
      </c>
      <c r="BR240" s="4" t="s">
        <v>98</v>
      </c>
      <c r="BS240" s="4" t="s">
        <v>98</v>
      </c>
      <c r="BT240" s="4" t="s">
        <v>98</v>
      </c>
      <c r="BU240" s="4" t="s">
        <v>98</v>
      </c>
      <c r="BV240" s="4" t="s">
        <v>98</v>
      </c>
      <c r="BW240" s="35" t="s">
        <v>98</v>
      </c>
      <c r="BX240" s="35" t="s">
        <v>98</v>
      </c>
      <c r="BY240" s="1" t="s">
        <v>98</v>
      </c>
      <c r="BZ240" s="1" t="s">
        <v>98</v>
      </c>
      <c r="CA240" s="1" t="s">
        <v>98</v>
      </c>
      <c r="CB240" s="1" t="s">
        <v>98</v>
      </c>
      <c r="CC240" s="1" t="s">
        <v>98</v>
      </c>
      <c r="CD240" s="1" t="s">
        <v>98</v>
      </c>
      <c r="CE240" s="1" t="s">
        <v>98</v>
      </c>
      <c r="CF240" s="1" t="s">
        <v>98</v>
      </c>
      <c r="CG240" s="4">
        <f>Beams!$B$11/F240</f>
        <v>1399.7509339975095</v>
      </c>
      <c r="CH240" s="4">
        <f>Beams!$B$9/AO240</f>
        <v>446.03174603174602</v>
      </c>
      <c r="CI240" s="4">
        <f>Beams!$C$9/AS240</f>
        <v>649.71098265895955</v>
      </c>
      <c r="CJ240" s="4">
        <f>Beams!$B$8/((N240-2*X240)*X240*2)</f>
        <v>4358.5420444199026</v>
      </c>
      <c r="CK240" s="4">
        <f>Beams!$C$8/((J240-2*X240)*X240*2)</f>
        <v>2226.3403797138394</v>
      </c>
      <c r="CM240" s="4">
        <f xml:space="preserve"> Beams!$B$12 / ( 2 * X240 * (N240 - X240) * (J240 - X240) )</f>
        <v>377.92057193671963</v>
      </c>
      <c r="CO240" s="4">
        <f t="shared" si="6"/>
        <v>7977.8836012769734</v>
      </c>
      <c r="CP240" s="4">
        <f t="shared" si="7"/>
        <v>4639.5834894556065</v>
      </c>
      <c r="CQ240" s="3">
        <f>MIN(Beams!$B$21:$B$22)/MAX(CM240:CP240)-1</f>
        <v>1.5069305344087391</v>
      </c>
    </row>
    <row r="241" spans="1:95" x14ac:dyDescent="0.55000000000000004">
      <c r="A241" s="1" t="s">
        <v>1014</v>
      </c>
      <c r="B241" s="1" t="s">
        <v>1539</v>
      </c>
      <c r="C241" s="1" t="s">
        <v>1540</v>
      </c>
      <c r="D241" s="1" t="s">
        <v>98</v>
      </c>
      <c r="E241" s="1">
        <v>22.18</v>
      </c>
      <c r="F241" s="3">
        <v>6.06</v>
      </c>
      <c r="G241" s="1" t="s">
        <v>98</v>
      </c>
      <c r="H241" s="11" t="s">
        <v>98</v>
      </c>
      <c r="I241" s="2">
        <v>12</v>
      </c>
      <c r="J241" s="2">
        <v>11.5</v>
      </c>
      <c r="K241" s="1" t="s">
        <v>98</v>
      </c>
      <c r="L241" s="1" t="s">
        <v>98</v>
      </c>
      <c r="M241" s="11" t="s">
        <v>98</v>
      </c>
      <c r="N241" s="3">
        <v>6</v>
      </c>
      <c r="O241" s="3">
        <v>5.48</v>
      </c>
      <c r="P241" s="1" t="s">
        <v>98</v>
      </c>
      <c r="Q241" s="1" t="s">
        <v>98</v>
      </c>
      <c r="R241" s="11" t="s">
        <v>98</v>
      </c>
      <c r="S241" s="13" t="s">
        <v>98</v>
      </c>
      <c r="T241" s="1" t="s">
        <v>98</v>
      </c>
      <c r="U241" s="13" t="s">
        <v>98</v>
      </c>
      <c r="V241" s="1" t="s">
        <v>98</v>
      </c>
      <c r="W241" s="15">
        <v>0.1875</v>
      </c>
      <c r="X241" s="14">
        <v>0.17399999999999999</v>
      </c>
      <c r="Y241" s="1" t="s">
        <v>98</v>
      </c>
      <c r="Z241" s="13" t="s">
        <v>98</v>
      </c>
      <c r="AA241" s="13" t="s">
        <v>98</v>
      </c>
      <c r="AB241" s="1" t="s">
        <v>98</v>
      </c>
      <c r="AC241" s="1" t="s">
        <v>98</v>
      </c>
      <c r="AD241" s="1" t="s">
        <v>98</v>
      </c>
      <c r="AE241" s="1" t="s">
        <v>98</v>
      </c>
      <c r="AF241" s="1" t="s">
        <v>98</v>
      </c>
      <c r="AG241" s="1" t="s">
        <v>98</v>
      </c>
      <c r="AH241" s="1" t="s">
        <v>98</v>
      </c>
      <c r="AI241" s="2">
        <v>31.5</v>
      </c>
      <c r="AJ241" s="1" t="s">
        <v>98</v>
      </c>
      <c r="AK241" s="2">
        <v>66</v>
      </c>
      <c r="AL241" s="1" t="s">
        <v>98</v>
      </c>
      <c r="AM241" s="1">
        <v>116</v>
      </c>
      <c r="AN241" s="2">
        <v>23.7</v>
      </c>
      <c r="AO241" s="2">
        <v>19.399999999999999</v>
      </c>
      <c r="AP241" s="3">
        <v>4.38</v>
      </c>
      <c r="AQ241" s="2">
        <v>40</v>
      </c>
      <c r="AR241" s="2">
        <v>14.7</v>
      </c>
      <c r="AS241" s="2">
        <v>13.3</v>
      </c>
      <c r="AT241" s="3">
        <v>2.57</v>
      </c>
      <c r="AU241" s="1" t="s">
        <v>98</v>
      </c>
      <c r="AV241" s="1" t="s">
        <v>98</v>
      </c>
      <c r="AW241" s="1" t="s">
        <v>98</v>
      </c>
      <c r="AX241" s="2">
        <v>94.6</v>
      </c>
      <c r="AY241" s="1" t="s">
        <v>98</v>
      </c>
      <c r="AZ241" s="2">
        <v>24</v>
      </c>
      <c r="BA241" s="1" t="s">
        <v>98</v>
      </c>
      <c r="BB241" s="1" t="s">
        <v>98</v>
      </c>
      <c r="BC241" s="1" t="s">
        <v>98</v>
      </c>
      <c r="BD241" s="1" t="s">
        <v>98</v>
      </c>
      <c r="BE241" s="1" t="s">
        <v>98</v>
      </c>
      <c r="BF241" s="1" t="s">
        <v>98</v>
      </c>
      <c r="BG241" s="1" t="s">
        <v>98</v>
      </c>
      <c r="BH241" s="1" t="s">
        <v>98</v>
      </c>
      <c r="BI241" s="1" t="s">
        <v>98</v>
      </c>
      <c r="BJ241" s="4" t="s">
        <v>98</v>
      </c>
      <c r="BK241" s="4" t="s">
        <v>98</v>
      </c>
      <c r="BL241" s="4" t="s">
        <v>98</v>
      </c>
      <c r="BM241" s="4" t="s">
        <v>98</v>
      </c>
      <c r="BN241" s="4" t="s">
        <v>98</v>
      </c>
      <c r="BO241" s="4" t="s">
        <v>98</v>
      </c>
      <c r="BP241" s="4" t="s">
        <v>98</v>
      </c>
      <c r="BQ241" s="4" t="s">
        <v>98</v>
      </c>
      <c r="BR241" s="4" t="s">
        <v>98</v>
      </c>
      <c r="BS241" s="4" t="s">
        <v>98</v>
      </c>
      <c r="BT241" s="4" t="s">
        <v>98</v>
      </c>
      <c r="BU241" s="4" t="s">
        <v>98</v>
      </c>
      <c r="BV241" s="4" t="s">
        <v>98</v>
      </c>
      <c r="BW241" s="35" t="s">
        <v>98</v>
      </c>
      <c r="BX241" s="35" t="s">
        <v>98</v>
      </c>
      <c r="BY241" s="1" t="s">
        <v>98</v>
      </c>
      <c r="BZ241" s="1" t="s">
        <v>98</v>
      </c>
      <c r="CA241" s="1" t="s">
        <v>98</v>
      </c>
      <c r="CB241" s="1" t="s">
        <v>98</v>
      </c>
      <c r="CC241" s="1" t="s">
        <v>98</v>
      </c>
      <c r="CD241" s="1" t="s">
        <v>98</v>
      </c>
      <c r="CE241" s="1" t="s">
        <v>98</v>
      </c>
      <c r="CF241" s="1" t="s">
        <v>98</v>
      </c>
      <c r="CG241" s="4">
        <f>Beams!$B$11/F241</f>
        <v>1854.7854785478548</v>
      </c>
      <c r="CH241" s="4">
        <f>Beams!$B$9/AO241</f>
        <v>579.38144329896909</v>
      </c>
      <c r="CI241" s="4">
        <f>Beams!$C$9/AS241</f>
        <v>845.11278195488717</v>
      </c>
      <c r="CJ241" s="4">
        <f>Beams!$B$8/((N241-2*X241)*X241*2)</f>
        <v>5714.5878582294135</v>
      </c>
      <c r="CK241" s="4">
        <f>Beams!$C$8/((J241-2*X241)*X241*2)</f>
        <v>2896.2383944326261</v>
      </c>
      <c r="CM241" s="4">
        <f xml:space="preserve"> Beams!$B$12 / ( 2 * X241 * (N241 - X241) * (J241 - X241) )</f>
        <v>489.48572367436407</v>
      </c>
      <c r="CO241" s="4">
        <f t="shared" si="6"/>
        <v>10461.453405960283</v>
      </c>
      <c r="CP241" s="4">
        <f t="shared" si="7"/>
        <v>6052.8550873918921</v>
      </c>
      <c r="CQ241" s="3">
        <f>MIN(Beams!$B$21:$B$22)/MAX(CM241:CP241)-1</f>
        <v>0.91178024925344014</v>
      </c>
    </row>
    <row r="242" spans="1:95" x14ac:dyDescent="0.55000000000000004">
      <c r="A242" s="1" t="s">
        <v>1014</v>
      </c>
      <c r="B242" s="1" t="s">
        <v>1541</v>
      </c>
      <c r="C242" s="1" t="s">
        <v>1542</v>
      </c>
      <c r="D242" s="1" t="s">
        <v>98</v>
      </c>
      <c r="E242" s="1">
        <v>59.32</v>
      </c>
      <c r="F242" s="2">
        <v>16.399999999999999</v>
      </c>
      <c r="G242" s="1" t="s">
        <v>98</v>
      </c>
      <c r="H242" s="11" t="s">
        <v>98</v>
      </c>
      <c r="I242" s="2">
        <v>12</v>
      </c>
      <c r="J242" s="2">
        <v>10.3</v>
      </c>
      <c r="K242" s="1" t="s">
        <v>98</v>
      </c>
      <c r="L242" s="1" t="s">
        <v>98</v>
      </c>
      <c r="M242" s="11" t="s">
        <v>98</v>
      </c>
      <c r="N242" s="3">
        <v>4</v>
      </c>
      <c r="O242" s="3">
        <v>2.2599999999999998</v>
      </c>
      <c r="P242" s="1" t="s">
        <v>98</v>
      </c>
      <c r="Q242" s="1" t="s">
        <v>98</v>
      </c>
      <c r="R242" s="11" t="s">
        <v>98</v>
      </c>
      <c r="S242" s="13" t="s">
        <v>98</v>
      </c>
      <c r="T242" s="1" t="s">
        <v>98</v>
      </c>
      <c r="U242" s="13" t="s">
        <v>98</v>
      </c>
      <c r="V242" s="1" t="s">
        <v>98</v>
      </c>
      <c r="W242" s="14">
        <v>0.625</v>
      </c>
      <c r="X242" s="14">
        <v>0.58099999999999996</v>
      </c>
      <c r="Y242" s="1" t="s">
        <v>98</v>
      </c>
      <c r="Z242" s="13" t="s">
        <v>98</v>
      </c>
      <c r="AA242" s="13" t="s">
        <v>98</v>
      </c>
      <c r="AB242" s="1" t="s">
        <v>98</v>
      </c>
      <c r="AC242" s="1" t="s">
        <v>98</v>
      </c>
      <c r="AD242" s="1" t="s">
        <v>98</v>
      </c>
      <c r="AE242" s="1" t="s">
        <v>98</v>
      </c>
      <c r="AF242" s="1" t="s">
        <v>98</v>
      </c>
      <c r="AG242" s="1" t="s">
        <v>98</v>
      </c>
      <c r="AH242" s="1" t="s">
        <v>98</v>
      </c>
      <c r="AI242" s="3">
        <v>3.88</v>
      </c>
      <c r="AJ242" s="1" t="s">
        <v>98</v>
      </c>
      <c r="AK242" s="2">
        <v>17.7</v>
      </c>
      <c r="AL242" s="1" t="s">
        <v>98</v>
      </c>
      <c r="AM242" s="1">
        <v>245</v>
      </c>
      <c r="AN242" s="2">
        <v>55.5</v>
      </c>
      <c r="AO242" s="2">
        <v>40.799999999999997</v>
      </c>
      <c r="AP242" s="3">
        <v>3.87</v>
      </c>
      <c r="AQ242" s="2">
        <v>40.4</v>
      </c>
      <c r="AR242" s="2">
        <v>24.5</v>
      </c>
      <c r="AS242" s="2">
        <v>20.2</v>
      </c>
      <c r="AT242" s="3">
        <v>1.57</v>
      </c>
      <c r="AU242" s="1" t="s">
        <v>98</v>
      </c>
      <c r="AV242" s="1" t="s">
        <v>98</v>
      </c>
      <c r="AW242" s="1" t="s">
        <v>98</v>
      </c>
      <c r="AX242" s="1">
        <v>122</v>
      </c>
      <c r="AY242" s="1" t="s">
        <v>98</v>
      </c>
      <c r="AZ242" s="2">
        <v>44.6</v>
      </c>
      <c r="BA242" s="1" t="s">
        <v>98</v>
      </c>
      <c r="BB242" s="1" t="s">
        <v>98</v>
      </c>
      <c r="BC242" s="1" t="s">
        <v>98</v>
      </c>
      <c r="BD242" s="1" t="s">
        <v>98</v>
      </c>
      <c r="BE242" s="1" t="s">
        <v>98</v>
      </c>
      <c r="BF242" s="1" t="s">
        <v>98</v>
      </c>
      <c r="BG242" s="1" t="s">
        <v>98</v>
      </c>
      <c r="BH242" s="1" t="s">
        <v>98</v>
      </c>
      <c r="BI242" s="1" t="s">
        <v>98</v>
      </c>
      <c r="BJ242" s="4" t="s">
        <v>98</v>
      </c>
      <c r="BK242" s="4" t="s">
        <v>98</v>
      </c>
      <c r="BL242" s="4" t="s">
        <v>98</v>
      </c>
      <c r="BM242" s="4" t="s">
        <v>98</v>
      </c>
      <c r="BN242" s="4" t="s">
        <v>98</v>
      </c>
      <c r="BO242" s="4" t="s">
        <v>98</v>
      </c>
      <c r="BP242" s="4" t="s">
        <v>98</v>
      </c>
      <c r="BQ242" s="4" t="s">
        <v>98</v>
      </c>
      <c r="BR242" s="4" t="s">
        <v>98</v>
      </c>
      <c r="BS242" s="4" t="s">
        <v>98</v>
      </c>
      <c r="BT242" s="4" t="s">
        <v>98</v>
      </c>
      <c r="BU242" s="4" t="s">
        <v>98</v>
      </c>
      <c r="BV242" s="4" t="s">
        <v>98</v>
      </c>
      <c r="BW242" s="35" t="s">
        <v>98</v>
      </c>
      <c r="BX242" s="35" t="s">
        <v>98</v>
      </c>
      <c r="BY242" s="1" t="s">
        <v>98</v>
      </c>
      <c r="BZ242" s="1" t="s">
        <v>98</v>
      </c>
      <c r="CA242" s="1" t="s">
        <v>98</v>
      </c>
      <c r="CB242" s="1" t="s">
        <v>98</v>
      </c>
      <c r="CC242" s="1" t="s">
        <v>98</v>
      </c>
      <c r="CD242" s="1" t="s">
        <v>98</v>
      </c>
      <c r="CE242" s="1" t="s">
        <v>98</v>
      </c>
      <c r="CF242" s="1" t="s">
        <v>98</v>
      </c>
      <c r="CG242" s="4">
        <f>Beams!$B$11/F242</f>
        <v>685.36585365853659</v>
      </c>
      <c r="CH242" s="4">
        <f>Beams!$B$9/AO242</f>
        <v>275.49019607843138</v>
      </c>
      <c r="CI242" s="4">
        <f>Beams!$C$9/AS242</f>
        <v>556.4356435643565</v>
      </c>
      <c r="CJ242" s="4">
        <f>Beams!$B$8/((N242-2*X242)*X242*2)</f>
        <v>3408.3783033068548</v>
      </c>
      <c r="CK242" s="4">
        <f>Beams!$C$8/((J242-2*X242)*X242*2)</f>
        <v>1058.5442793592529</v>
      </c>
      <c r="CM242" s="4">
        <f xml:space="preserve"> Beams!$B$12 / ( 2 * X242 * (N242 - X242) * (J242 - X242) )</f>
        <v>291.09818676933122</v>
      </c>
      <c r="CO242" s="4">
        <f t="shared" si="6"/>
        <v>6116.1684509945544</v>
      </c>
      <c r="CP242" s="4">
        <f t="shared" si="7"/>
        <v>2432.6809325669851</v>
      </c>
      <c r="CQ242" s="3">
        <f>MIN(Beams!$B$21:$B$22)/MAX(CM242:CP242)-1</f>
        <v>2.2700211186544061</v>
      </c>
    </row>
    <row r="243" spans="1:95" x14ac:dyDescent="0.55000000000000004">
      <c r="A243" s="1" t="s">
        <v>1014</v>
      </c>
      <c r="B243" s="1" t="s">
        <v>1543</v>
      </c>
      <c r="C243" s="1" t="s">
        <v>1544</v>
      </c>
      <c r="D243" s="1" t="s">
        <v>98</v>
      </c>
      <c r="E243" s="1">
        <v>48.85</v>
      </c>
      <c r="F243" s="2">
        <v>13.5</v>
      </c>
      <c r="G243" s="1" t="s">
        <v>98</v>
      </c>
      <c r="H243" s="11" t="s">
        <v>98</v>
      </c>
      <c r="I243" s="2">
        <v>12</v>
      </c>
      <c r="J243" s="2">
        <v>10.6</v>
      </c>
      <c r="K243" s="1" t="s">
        <v>98</v>
      </c>
      <c r="L243" s="1" t="s">
        <v>98</v>
      </c>
      <c r="M243" s="11" t="s">
        <v>98</v>
      </c>
      <c r="N243" s="3">
        <v>4</v>
      </c>
      <c r="O243" s="3">
        <v>2.6</v>
      </c>
      <c r="P243" s="1" t="s">
        <v>98</v>
      </c>
      <c r="Q243" s="1" t="s">
        <v>98</v>
      </c>
      <c r="R243" s="11" t="s">
        <v>98</v>
      </c>
      <c r="S243" s="13" t="s">
        <v>98</v>
      </c>
      <c r="T243" s="1" t="s">
        <v>98</v>
      </c>
      <c r="U243" s="13" t="s">
        <v>98</v>
      </c>
      <c r="V243" s="1" t="s">
        <v>98</v>
      </c>
      <c r="W243" s="14">
        <v>0.5</v>
      </c>
      <c r="X243" s="14">
        <v>0.46500000000000002</v>
      </c>
      <c r="Y243" s="1" t="s">
        <v>98</v>
      </c>
      <c r="Z243" s="13" t="s">
        <v>98</v>
      </c>
      <c r="AA243" s="13" t="s">
        <v>98</v>
      </c>
      <c r="AB243" s="1" t="s">
        <v>98</v>
      </c>
      <c r="AC243" s="1" t="s">
        <v>98</v>
      </c>
      <c r="AD243" s="1" t="s">
        <v>98</v>
      </c>
      <c r="AE243" s="1" t="s">
        <v>98</v>
      </c>
      <c r="AF243" s="1" t="s">
        <v>98</v>
      </c>
      <c r="AG243" s="1" t="s">
        <v>98</v>
      </c>
      <c r="AH243" s="1" t="s">
        <v>98</v>
      </c>
      <c r="AI243" s="3">
        <v>5.6</v>
      </c>
      <c r="AJ243" s="1" t="s">
        <v>98</v>
      </c>
      <c r="AK243" s="2">
        <v>22.8</v>
      </c>
      <c r="AL243" s="1" t="s">
        <v>98</v>
      </c>
      <c r="AM243" s="1">
        <v>210</v>
      </c>
      <c r="AN243" s="2">
        <v>46.7</v>
      </c>
      <c r="AO243" s="2">
        <v>34.9</v>
      </c>
      <c r="AP243" s="3">
        <v>3.95</v>
      </c>
      <c r="AQ243" s="2">
        <v>35.299999999999997</v>
      </c>
      <c r="AR243" s="2">
        <v>20.9</v>
      </c>
      <c r="AS243" s="2">
        <v>17.7</v>
      </c>
      <c r="AT243" s="3">
        <v>1.62</v>
      </c>
      <c r="AU243" s="1" t="s">
        <v>98</v>
      </c>
      <c r="AV243" s="1" t="s">
        <v>98</v>
      </c>
      <c r="AW243" s="1" t="s">
        <v>98</v>
      </c>
      <c r="AX243" s="1">
        <v>105</v>
      </c>
      <c r="AY243" s="1" t="s">
        <v>98</v>
      </c>
      <c r="AZ243" s="2">
        <v>37.5</v>
      </c>
      <c r="BA243" s="1" t="s">
        <v>98</v>
      </c>
      <c r="BB243" s="1" t="s">
        <v>98</v>
      </c>
      <c r="BC243" s="1" t="s">
        <v>98</v>
      </c>
      <c r="BD243" s="1" t="s">
        <v>98</v>
      </c>
      <c r="BE243" s="1" t="s">
        <v>98</v>
      </c>
      <c r="BF243" s="1" t="s">
        <v>98</v>
      </c>
      <c r="BG243" s="1" t="s">
        <v>98</v>
      </c>
      <c r="BH243" s="1" t="s">
        <v>98</v>
      </c>
      <c r="BI243" s="1" t="s">
        <v>98</v>
      </c>
      <c r="BJ243" s="4" t="s">
        <v>98</v>
      </c>
      <c r="BK243" s="4" t="s">
        <v>98</v>
      </c>
      <c r="BL243" s="4" t="s">
        <v>98</v>
      </c>
      <c r="BM243" s="4" t="s">
        <v>98</v>
      </c>
      <c r="BN243" s="4" t="s">
        <v>98</v>
      </c>
      <c r="BO243" s="4" t="s">
        <v>98</v>
      </c>
      <c r="BP243" s="4" t="s">
        <v>98</v>
      </c>
      <c r="BQ243" s="4" t="s">
        <v>98</v>
      </c>
      <c r="BR243" s="4" t="s">
        <v>98</v>
      </c>
      <c r="BS243" s="4" t="s">
        <v>98</v>
      </c>
      <c r="BT243" s="4" t="s">
        <v>98</v>
      </c>
      <c r="BU243" s="4" t="s">
        <v>98</v>
      </c>
      <c r="BV243" s="4" t="s">
        <v>98</v>
      </c>
      <c r="BW243" s="35" t="s">
        <v>98</v>
      </c>
      <c r="BX243" s="35" t="s">
        <v>98</v>
      </c>
      <c r="BY243" s="1" t="s">
        <v>98</v>
      </c>
      <c r="BZ243" s="1" t="s">
        <v>98</v>
      </c>
      <c r="CA243" s="1" t="s">
        <v>98</v>
      </c>
      <c r="CB243" s="1" t="s">
        <v>98</v>
      </c>
      <c r="CC243" s="1" t="s">
        <v>98</v>
      </c>
      <c r="CD243" s="1" t="s">
        <v>98</v>
      </c>
      <c r="CE243" s="1" t="s">
        <v>98</v>
      </c>
      <c r="CF243" s="1" t="s">
        <v>98</v>
      </c>
      <c r="CG243" s="4">
        <f>Beams!$B$11/F243</f>
        <v>832.59259259259261</v>
      </c>
      <c r="CH243" s="4">
        <f>Beams!$B$9/AO243</f>
        <v>322.0630372492837</v>
      </c>
      <c r="CI243" s="4">
        <f>Beams!$C$9/AS243</f>
        <v>635.0282485875706</v>
      </c>
      <c r="CJ243" s="4">
        <f>Beams!$B$8/((N243-2*X243)*X243*2)</f>
        <v>3936.8148225981572</v>
      </c>
      <c r="CK243" s="4">
        <f>Beams!$C$8/((J243-2*X243)*X243*2)</f>
        <v>1249.8471050027242</v>
      </c>
      <c r="CM243" s="4">
        <f xml:space="preserve"> Beams!$B$12 / ( 2 * X243 * (N243 - X243) * (J243 - X243) )</f>
        <v>337.34182609388091</v>
      </c>
      <c r="CO243" s="4">
        <f t="shared" si="6"/>
        <v>7073.8885876081631</v>
      </c>
      <c r="CP243" s="4">
        <f t="shared" si="7"/>
        <v>2868.9231891527529</v>
      </c>
      <c r="CQ243" s="3">
        <f>MIN(Beams!$B$21:$B$22)/MAX(CM243:CP243)-1</f>
        <v>1.8272992643728418</v>
      </c>
    </row>
    <row r="244" spans="1:95" x14ac:dyDescent="0.55000000000000004">
      <c r="A244" s="1" t="s">
        <v>1014</v>
      </c>
      <c r="B244" s="1" t="s">
        <v>1545</v>
      </c>
      <c r="C244" s="1" t="s">
        <v>1546</v>
      </c>
      <c r="D244" s="1" t="s">
        <v>98</v>
      </c>
      <c r="E244" s="1">
        <v>37.69</v>
      </c>
      <c r="F244" s="2">
        <v>10.4</v>
      </c>
      <c r="G244" s="1" t="s">
        <v>98</v>
      </c>
      <c r="H244" s="11" t="s">
        <v>98</v>
      </c>
      <c r="I244" s="2">
        <v>12</v>
      </c>
      <c r="J244" s="2">
        <v>11</v>
      </c>
      <c r="K244" s="1" t="s">
        <v>98</v>
      </c>
      <c r="L244" s="1" t="s">
        <v>98</v>
      </c>
      <c r="M244" s="11" t="s">
        <v>98</v>
      </c>
      <c r="N244" s="3">
        <v>4</v>
      </c>
      <c r="O244" s="3">
        <v>2.95</v>
      </c>
      <c r="P244" s="1" t="s">
        <v>98</v>
      </c>
      <c r="Q244" s="1" t="s">
        <v>98</v>
      </c>
      <c r="R244" s="11" t="s">
        <v>98</v>
      </c>
      <c r="S244" s="13" t="s">
        <v>98</v>
      </c>
      <c r="T244" s="1" t="s">
        <v>98</v>
      </c>
      <c r="U244" s="13" t="s">
        <v>98</v>
      </c>
      <c r="V244" s="1" t="s">
        <v>98</v>
      </c>
      <c r="W244" s="14">
        <v>0.375</v>
      </c>
      <c r="X244" s="14">
        <v>0.34899999999999998</v>
      </c>
      <c r="Y244" s="1" t="s">
        <v>98</v>
      </c>
      <c r="Z244" s="13" t="s">
        <v>98</v>
      </c>
      <c r="AA244" s="13" t="s">
        <v>98</v>
      </c>
      <c r="AB244" s="1" t="s">
        <v>98</v>
      </c>
      <c r="AC244" s="1" t="s">
        <v>98</v>
      </c>
      <c r="AD244" s="1" t="s">
        <v>98</v>
      </c>
      <c r="AE244" s="1" t="s">
        <v>98</v>
      </c>
      <c r="AF244" s="1" t="s">
        <v>98</v>
      </c>
      <c r="AG244" s="1" t="s">
        <v>98</v>
      </c>
      <c r="AH244" s="1" t="s">
        <v>98</v>
      </c>
      <c r="AI244" s="3">
        <v>8.4600000000000009</v>
      </c>
      <c r="AJ244" s="1" t="s">
        <v>98</v>
      </c>
      <c r="AK244" s="2">
        <v>31.4</v>
      </c>
      <c r="AL244" s="1" t="s">
        <v>98</v>
      </c>
      <c r="AM244" s="1">
        <v>168</v>
      </c>
      <c r="AN244" s="2">
        <v>36.700000000000003</v>
      </c>
      <c r="AO244" s="2">
        <v>28</v>
      </c>
      <c r="AP244" s="3">
        <v>4.0199999999999996</v>
      </c>
      <c r="AQ244" s="2">
        <v>28.9</v>
      </c>
      <c r="AR244" s="2">
        <v>16.600000000000001</v>
      </c>
      <c r="AS244" s="2">
        <v>14.5</v>
      </c>
      <c r="AT244" s="3">
        <v>1.67</v>
      </c>
      <c r="AU244" s="1" t="s">
        <v>98</v>
      </c>
      <c r="AV244" s="1" t="s">
        <v>98</v>
      </c>
      <c r="AW244" s="1" t="s">
        <v>98</v>
      </c>
      <c r="AX244" s="2">
        <v>84.1</v>
      </c>
      <c r="AY244" s="1" t="s">
        <v>98</v>
      </c>
      <c r="AZ244" s="2">
        <v>29.5</v>
      </c>
      <c r="BA244" s="1" t="s">
        <v>98</v>
      </c>
      <c r="BB244" s="1" t="s">
        <v>98</v>
      </c>
      <c r="BC244" s="1" t="s">
        <v>98</v>
      </c>
      <c r="BD244" s="1" t="s">
        <v>98</v>
      </c>
      <c r="BE244" s="1" t="s">
        <v>98</v>
      </c>
      <c r="BF244" s="1" t="s">
        <v>98</v>
      </c>
      <c r="BG244" s="1" t="s">
        <v>98</v>
      </c>
      <c r="BH244" s="1" t="s">
        <v>98</v>
      </c>
      <c r="BI244" s="1" t="s">
        <v>98</v>
      </c>
      <c r="BJ244" s="4" t="s">
        <v>98</v>
      </c>
      <c r="BK244" s="4" t="s">
        <v>98</v>
      </c>
      <c r="BL244" s="4" t="s">
        <v>98</v>
      </c>
      <c r="BM244" s="4" t="s">
        <v>98</v>
      </c>
      <c r="BN244" s="4" t="s">
        <v>98</v>
      </c>
      <c r="BO244" s="4" t="s">
        <v>98</v>
      </c>
      <c r="BP244" s="4" t="s">
        <v>98</v>
      </c>
      <c r="BQ244" s="4" t="s">
        <v>98</v>
      </c>
      <c r="BR244" s="4" t="s">
        <v>98</v>
      </c>
      <c r="BS244" s="4" t="s">
        <v>98</v>
      </c>
      <c r="BT244" s="4" t="s">
        <v>98</v>
      </c>
      <c r="BU244" s="4" t="s">
        <v>98</v>
      </c>
      <c r="BV244" s="4" t="s">
        <v>98</v>
      </c>
      <c r="BW244" s="35" t="s">
        <v>98</v>
      </c>
      <c r="BX244" s="35" t="s">
        <v>98</v>
      </c>
      <c r="BY244" s="1" t="s">
        <v>98</v>
      </c>
      <c r="BZ244" s="1" t="s">
        <v>98</v>
      </c>
      <c r="CA244" s="1" t="s">
        <v>98</v>
      </c>
      <c r="CB244" s="1" t="s">
        <v>98</v>
      </c>
      <c r="CC244" s="1" t="s">
        <v>98</v>
      </c>
      <c r="CD244" s="1" t="s">
        <v>98</v>
      </c>
      <c r="CE244" s="1" t="s">
        <v>98</v>
      </c>
      <c r="CF244" s="1" t="s">
        <v>98</v>
      </c>
      <c r="CG244" s="4">
        <f>Beams!$B$11/F244</f>
        <v>1080.7692307692307</v>
      </c>
      <c r="CH244" s="4">
        <f>Beams!$B$9/AO244</f>
        <v>401.42857142857144</v>
      </c>
      <c r="CI244" s="4">
        <f>Beams!$C$9/AS244</f>
        <v>775.17241379310349</v>
      </c>
      <c r="CJ244" s="4">
        <f>Beams!$B$8/((N244-2*X244)*X244*2)</f>
        <v>4876.7873599225268</v>
      </c>
      <c r="CK244" s="4">
        <f>Beams!$C$8/((J244-2*X244)*X244*2)</f>
        <v>1563.1092858148113</v>
      </c>
      <c r="CM244" s="4">
        <f xml:space="preserve"> Beams!$B$12 / ( 2 * X244 * (N244 - X244) * (J244 - X244) )</f>
        <v>414.10328050549043</v>
      </c>
      <c r="CO244" s="4">
        <f t="shared" si="6"/>
        <v>8772.6466778572267</v>
      </c>
      <c r="CP244" s="4">
        <f t="shared" si="7"/>
        <v>3597.2346032779847</v>
      </c>
      <c r="CQ244" s="3">
        <f>MIN(Beams!$B$21:$B$22)/MAX(CM244:CP244)-1</f>
        <v>1.2798136907167819</v>
      </c>
    </row>
    <row r="245" spans="1:95" x14ac:dyDescent="0.55000000000000004">
      <c r="A245" s="1" t="s">
        <v>1014</v>
      </c>
      <c r="B245" s="1" t="s">
        <v>1547</v>
      </c>
      <c r="C245" s="1" t="s">
        <v>1548</v>
      </c>
      <c r="D245" s="1" t="s">
        <v>98</v>
      </c>
      <c r="E245" s="1">
        <v>31.84</v>
      </c>
      <c r="F245" s="3">
        <v>8.76</v>
      </c>
      <c r="G245" s="1" t="s">
        <v>98</v>
      </c>
      <c r="H245" s="11" t="s">
        <v>98</v>
      </c>
      <c r="I245" s="2">
        <v>12</v>
      </c>
      <c r="J245" s="2">
        <v>11.1</v>
      </c>
      <c r="K245" s="1" t="s">
        <v>98</v>
      </c>
      <c r="L245" s="1" t="s">
        <v>98</v>
      </c>
      <c r="M245" s="11" t="s">
        <v>98</v>
      </c>
      <c r="N245" s="3">
        <v>4</v>
      </c>
      <c r="O245" s="3">
        <v>3.13</v>
      </c>
      <c r="P245" s="1" t="s">
        <v>98</v>
      </c>
      <c r="Q245" s="1" t="s">
        <v>98</v>
      </c>
      <c r="R245" s="11" t="s">
        <v>98</v>
      </c>
      <c r="S245" s="13" t="s">
        <v>98</v>
      </c>
      <c r="T245" s="1" t="s">
        <v>98</v>
      </c>
      <c r="U245" s="13" t="s">
        <v>98</v>
      </c>
      <c r="V245" s="1" t="s">
        <v>98</v>
      </c>
      <c r="W245" s="15">
        <v>0.3125</v>
      </c>
      <c r="X245" s="14">
        <v>0.29099999999999998</v>
      </c>
      <c r="Y245" s="1" t="s">
        <v>98</v>
      </c>
      <c r="Z245" s="13" t="s">
        <v>98</v>
      </c>
      <c r="AA245" s="13" t="s">
        <v>98</v>
      </c>
      <c r="AB245" s="1" t="s">
        <v>98</v>
      </c>
      <c r="AC245" s="1" t="s">
        <v>98</v>
      </c>
      <c r="AD245" s="1" t="s">
        <v>98</v>
      </c>
      <c r="AE245" s="1" t="s">
        <v>98</v>
      </c>
      <c r="AF245" s="1" t="s">
        <v>98</v>
      </c>
      <c r="AG245" s="1" t="s">
        <v>98</v>
      </c>
      <c r="AH245" s="1" t="s">
        <v>98</v>
      </c>
      <c r="AI245" s="2">
        <v>10.7</v>
      </c>
      <c r="AJ245" s="1" t="s">
        <v>98</v>
      </c>
      <c r="AK245" s="2">
        <v>38.200000000000003</v>
      </c>
      <c r="AL245" s="1" t="s">
        <v>98</v>
      </c>
      <c r="AM245" s="1">
        <v>144</v>
      </c>
      <c r="AN245" s="2">
        <v>31.3</v>
      </c>
      <c r="AO245" s="2">
        <v>24.1</v>
      </c>
      <c r="AP245" s="3">
        <v>4.0599999999999996</v>
      </c>
      <c r="AQ245" s="2">
        <v>25.2</v>
      </c>
      <c r="AR245" s="2">
        <v>14.2</v>
      </c>
      <c r="AS245" s="2">
        <v>12.6</v>
      </c>
      <c r="AT245" s="3">
        <v>1.7</v>
      </c>
      <c r="AU245" s="1" t="s">
        <v>98</v>
      </c>
      <c r="AV245" s="1" t="s">
        <v>98</v>
      </c>
      <c r="AW245" s="1" t="s">
        <v>98</v>
      </c>
      <c r="AX245" s="2">
        <v>72.400000000000006</v>
      </c>
      <c r="AY245" s="1" t="s">
        <v>98</v>
      </c>
      <c r="AZ245" s="2">
        <v>25.2</v>
      </c>
      <c r="BA245" s="1" t="s">
        <v>98</v>
      </c>
      <c r="BB245" s="1" t="s">
        <v>98</v>
      </c>
      <c r="BC245" s="1" t="s">
        <v>98</v>
      </c>
      <c r="BD245" s="1" t="s">
        <v>98</v>
      </c>
      <c r="BE245" s="1" t="s">
        <v>98</v>
      </c>
      <c r="BF245" s="1" t="s">
        <v>98</v>
      </c>
      <c r="BG245" s="1" t="s">
        <v>98</v>
      </c>
      <c r="BH245" s="1" t="s">
        <v>98</v>
      </c>
      <c r="BI245" s="1" t="s">
        <v>98</v>
      </c>
      <c r="BJ245" s="4" t="s">
        <v>98</v>
      </c>
      <c r="BK245" s="4" t="s">
        <v>98</v>
      </c>
      <c r="BL245" s="4" t="s">
        <v>98</v>
      </c>
      <c r="BM245" s="4" t="s">
        <v>98</v>
      </c>
      <c r="BN245" s="4" t="s">
        <v>98</v>
      </c>
      <c r="BO245" s="4" t="s">
        <v>98</v>
      </c>
      <c r="BP245" s="4" t="s">
        <v>98</v>
      </c>
      <c r="BQ245" s="4" t="s">
        <v>98</v>
      </c>
      <c r="BR245" s="4" t="s">
        <v>98</v>
      </c>
      <c r="BS245" s="4" t="s">
        <v>98</v>
      </c>
      <c r="BT245" s="4" t="s">
        <v>98</v>
      </c>
      <c r="BU245" s="4" t="s">
        <v>98</v>
      </c>
      <c r="BV245" s="4" t="s">
        <v>98</v>
      </c>
      <c r="BW245" s="35" t="s">
        <v>98</v>
      </c>
      <c r="BX245" s="35" t="s">
        <v>98</v>
      </c>
      <c r="BY245" s="1" t="s">
        <v>98</v>
      </c>
      <c r="BZ245" s="1" t="s">
        <v>98</v>
      </c>
      <c r="CA245" s="1" t="s">
        <v>98</v>
      </c>
      <c r="CB245" s="1" t="s">
        <v>98</v>
      </c>
      <c r="CC245" s="1" t="s">
        <v>98</v>
      </c>
      <c r="CD245" s="1" t="s">
        <v>98</v>
      </c>
      <c r="CE245" s="1" t="s">
        <v>98</v>
      </c>
      <c r="CF245" s="1" t="s">
        <v>98</v>
      </c>
      <c r="CG245" s="4">
        <f>Beams!$B$11/F245</f>
        <v>1283.1050228310503</v>
      </c>
      <c r="CH245" s="4">
        <f>Beams!$B$9/AO245</f>
        <v>466.39004149377593</v>
      </c>
      <c r="CI245" s="4">
        <f>Beams!$C$9/AS245</f>
        <v>892.06349206349205</v>
      </c>
      <c r="CJ245" s="4">
        <f>Beams!$B$8/((N245-2*X245)*X245*2)</f>
        <v>5650.2968919345531</v>
      </c>
      <c r="CK245" s="4">
        <f>Beams!$C$8/((J245-2*X245)*X245*2)</f>
        <v>1836.158468970556</v>
      </c>
      <c r="CM245" s="4">
        <f xml:space="preserve"> Beams!$B$12 / ( 2 * X245 * (N245 - X245) * (J245 - X245) )</f>
        <v>481.72698661145131</v>
      </c>
      <c r="CO245" s="4">
        <f t="shared" si="6"/>
        <v>10171.11494265665</v>
      </c>
      <c r="CP245" s="4">
        <f t="shared" si="7"/>
        <v>4217.6353618152516</v>
      </c>
      <c r="CQ245" s="3">
        <f>MIN(Beams!$B$21:$B$22)/MAX(CM245:CP245)-1</f>
        <v>0.96635276592165709</v>
      </c>
    </row>
    <row r="246" spans="1:95" x14ac:dyDescent="0.55000000000000004">
      <c r="A246" s="1" t="s">
        <v>1014</v>
      </c>
      <c r="B246" s="1" t="s">
        <v>1549</v>
      </c>
      <c r="C246" s="1" t="s">
        <v>1550</v>
      </c>
      <c r="D246" s="1" t="s">
        <v>98</v>
      </c>
      <c r="E246" s="1">
        <v>25.82</v>
      </c>
      <c r="F246" s="3">
        <v>7.1</v>
      </c>
      <c r="G246" s="1" t="s">
        <v>98</v>
      </c>
      <c r="H246" s="11" t="s">
        <v>98</v>
      </c>
      <c r="I246" s="2">
        <v>12</v>
      </c>
      <c r="J246" s="2">
        <v>11.3</v>
      </c>
      <c r="K246" s="1" t="s">
        <v>98</v>
      </c>
      <c r="L246" s="1" t="s">
        <v>98</v>
      </c>
      <c r="M246" s="11" t="s">
        <v>98</v>
      </c>
      <c r="N246" s="3">
        <v>4</v>
      </c>
      <c r="O246" s="3">
        <v>3.3</v>
      </c>
      <c r="P246" s="1" t="s">
        <v>98</v>
      </c>
      <c r="Q246" s="1" t="s">
        <v>98</v>
      </c>
      <c r="R246" s="11" t="s">
        <v>98</v>
      </c>
      <c r="S246" s="13" t="s">
        <v>98</v>
      </c>
      <c r="T246" s="1" t="s">
        <v>98</v>
      </c>
      <c r="U246" s="13" t="s">
        <v>98</v>
      </c>
      <c r="V246" s="1" t="s">
        <v>98</v>
      </c>
      <c r="W246" s="14">
        <v>0.25</v>
      </c>
      <c r="X246" s="14">
        <v>0.23300000000000001</v>
      </c>
      <c r="Y246" s="1" t="s">
        <v>98</v>
      </c>
      <c r="Z246" s="13" t="s">
        <v>98</v>
      </c>
      <c r="AA246" s="13" t="s">
        <v>98</v>
      </c>
      <c r="AB246" s="1" t="s">
        <v>98</v>
      </c>
      <c r="AC246" s="1" t="s">
        <v>98</v>
      </c>
      <c r="AD246" s="1" t="s">
        <v>98</v>
      </c>
      <c r="AE246" s="1" t="s">
        <v>98</v>
      </c>
      <c r="AF246" s="1" t="s">
        <v>98</v>
      </c>
      <c r="AG246" s="1" t="s">
        <v>98</v>
      </c>
      <c r="AH246" s="1" t="s">
        <v>98</v>
      </c>
      <c r="AI246" s="2">
        <v>14.2</v>
      </c>
      <c r="AJ246" s="1" t="s">
        <v>98</v>
      </c>
      <c r="AK246" s="2">
        <v>48.5</v>
      </c>
      <c r="AL246" s="1" t="s">
        <v>98</v>
      </c>
      <c r="AM246" s="1">
        <v>119</v>
      </c>
      <c r="AN246" s="2">
        <v>25.6</v>
      </c>
      <c r="AO246" s="2">
        <v>19.899999999999999</v>
      </c>
      <c r="AP246" s="3">
        <v>4.0999999999999996</v>
      </c>
      <c r="AQ246" s="2">
        <v>21</v>
      </c>
      <c r="AR246" s="2">
        <v>11.7</v>
      </c>
      <c r="AS246" s="2">
        <v>10.5</v>
      </c>
      <c r="AT246" s="3">
        <v>1.72</v>
      </c>
      <c r="AU246" s="1" t="s">
        <v>98</v>
      </c>
      <c r="AV246" s="1" t="s">
        <v>98</v>
      </c>
      <c r="AW246" s="1" t="s">
        <v>98</v>
      </c>
      <c r="AX246" s="2">
        <v>59.8</v>
      </c>
      <c r="AY246" s="1" t="s">
        <v>98</v>
      </c>
      <c r="AZ246" s="2">
        <v>20.6</v>
      </c>
      <c r="BA246" s="1" t="s">
        <v>98</v>
      </c>
      <c r="BB246" s="1" t="s">
        <v>98</v>
      </c>
      <c r="BC246" s="1" t="s">
        <v>98</v>
      </c>
      <c r="BD246" s="1" t="s">
        <v>98</v>
      </c>
      <c r="BE246" s="1" t="s">
        <v>98</v>
      </c>
      <c r="BF246" s="1" t="s">
        <v>98</v>
      </c>
      <c r="BG246" s="1" t="s">
        <v>98</v>
      </c>
      <c r="BH246" s="1" t="s">
        <v>98</v>
      </c>
      <c r="BI246" s="1" t="s">
        <v>98</v>
      </c>
      <c r="BJ246" s="4" t="s">
        <v>98</v>
      </c>
      <c r="BK246" s="4" t="s">
        <v>98</v>
      </c>
      <c r="BL246" s="4" t="s">
        <v>98</v>
      </c>
      <c r="BM246" s="4" t="s">
        <v>98</v>
      </c>
      <c r="BN246" s="4" t="s">
        <v>98</v>
      </c>
      <c r="BO246" s="4" t="s">
        <v>98</v>
      </c>
      <c r="BP246" s="4" t="s">
        <v>98</v>
      </c>
      <c r="BQ246" s="4" t="s">
        <v>98</v>
      </c>
      <c r="BR246" s="4" t="s">
        <v>98</v>
      </c>
      <c r="BS246" s="4" t="s">
        <v>98</v>
      </c>
      <c r="BT246" s="4" t="s">
        <v>98</v>
      </c>
      <c r="BU246" s="4" t="s">
        <v>98</v>
      </c>
      <c r="BV246" s="4" t="s">
        <v>98</v>
      </c>
      <c r="BW246" s="35" t="s">
        <v>98</v>
      </c>
      <c r="BX246" s="35" t="s">
        <v>98</v>
      </c>
      <c r="BY246" s="1" t="s">
        <v>98</v>
      </c>
      <c r="BZ246" s="1" t="s">
        <v>98</v>
      </c>
      <c r="CA246" s="1" t="s">
        <v>98</v>
      </c>
      <c r="CB246" s="1" t="s">
        <v>98</v>
      </c>
      <c r="CC246" s="1" t="s">
        <v>98</v>
      </c>
      <c r="CD246" s="1" t="s">
        <v>98</v>
      </c>
      <c r="CE246" s="1" t="s">
        <v>98</v>
      </c>
      <c r="CF246" s="1" t="s">
        <v>98</v>
      </c>
      <c r="CG246" s="4">
        <f>Beams!$B$11/F246</f>
        <v>1583.0985915492959</v>
      </c>
      <c r="CH246" s="4">
        <f>Beams!$B$9/AO246</f>
        <v>564.8241206030151</v>
      </c>
      <c r="CI246" s="4">
        <f>Beams!$C$9/AS246</f>
        <v>1070.4761904761904</v>
      </c>
      <c r="CJ246" s="4">
        <f>Beams!$B$8/((N246-2*X246)*X246*2)</f>
        <v>6825.1759122296953</v>
      </c>
      <c r="CK246" s="4">
        <f>Beams!$C$8/((J246-2*X246)*X246*2)</f>
        <v>2226.3403797138394</v>
      </c>
      <c r="CM246" s="4">
        <f xml:space="preserve"> Beams!$B$12 / ( 2 * X246 * (N246 - X246) * (J246 - X246) )</f>
        <v>578.56860588241636</v>
      </c>
      <c r="CO246" s="4">
        <f t="shared" si="6"/>
        <v>12292.737493748895</v>
      </c>
      <c r="CP246" s="4">
        <f t="shared" si="7"/>
        <v>5121.7273307558653</v>
      </c>
      <c r="CQ246" s="3">
        <f>MIN(Beams!$B$21:$B$22)/MAX(CM246:CP246)-1</f>
        <v>0.62697690487333713</v>
      </c>
    </row>
    <row r="247" spans="1:95" x14ac:dyDescent="0.55000000000000004">
      <c r="A247" s="1" t="s">
        <v>1014</v>
      </c>
      <c r="B247" s="1" t="s">
        <v>1551</v>
      </c>
      <c r="C247" s="1" t="s">
        <v>1552</v>
      </c>
      <c r="D247" s="1" t="s">
        <v>98</v>
      </c>
      <c r="E247" s="1">
        <v>19.63</v>
      </c>
      <c r="F247" s="3">
        <v>5.37</v>
      </c>
      <c r="G247" s="1" t="s">
        <v>98</v>
      </c>
      <c r="H247" s="11" t="s">
        <v>98</v>
      </c>
      <c r="I247" s="2">
        <v>12</v>
      </c>
      <c r="J247" s="2">
        <v>11.5</v>
      </c>
      <c r="K247" s="1" t="s">
        <v>98</v>
      </c>
      <c r="L247" s="1" t="s">
        <v>98</v>
      </c>
      <c r="M247" s="11" t="s">
        <v>98</v>
      </c>
      <c r="N247" s="3">
        <v>4</v>
      </c>
      <c r="O247" s="3">
        <v>3.48</v>
      </c>
      <c r="P247" s="1" t="s">
        <v>98</v>
      </c>
      <c r="Q247" s="1" t="s">
        <v>98</v>
      </c>
      <c r="R247" s="11" t="s">
        <v>98</v>
      </c>
      <c r="S247" s="13" t="s">
        <v>98</v>
      </c>
      <c r="T247" s="1" t="s">
        <v>98</v>
      </c>
      <c r="U247" s="13" t="s">
        <v>98</v>
      </c>
      <c r="V247" s="1" t="s">
        <v>98</v>
      </c>
      <c r="W247" s="15">
        <v>0.1875</v>
      </c>
      <c r="X247" s="14">
        <v>0.17399999999999999</v>
      </c>
      <c r="Y247" s="1" t="s">
        <v>98</v>
      </c>
      <c r="Z247" s="13" t="s">
        <v>98</v>
      </c>
      <c r="AA247" s="13" t="s">
        <v>98</v>
      </c>
      <c r="AB247" s="1" t="s">
        <v>98</v>
      </c>
      <c r="AC247" s="1" t="s">
        <v>98</v>
      </c>
      <c r="AD247" s="1" t="s">
        <v>98</v>
      </c>
      <c r="AE247" s="1" t="s">
        <v>98</v>
      </c>
      <c r="AF247" s="1" t="s">
        <v>98</v>
      </c>
      <c r="AG247" s="1" t="s">
        <v>98</v>
      </c>
      <c r="AH247" s="1" t="s">
        <v>98</v>
      </c>
      <c r="AI247" s="2">
        <v>20</v>
      </c>
      <c r="AJ247" s="1" t="s">
        <v>98</v>
      </c>
      <c r="AK247" s="2">
        <v>66</v>
      </c>
      <c r="AL247" s="1" t="s">
        <v>98</v>
      </c>
      <c r="AM247" s="2">
        <v>91.8</v>
      </c>
      <c r="AN247" s="2">
        <v>19.600000000000001</v>
      </c>
      <c r="AO247" s="2">
        <v>15.3</v>
      </c>
      <c r="AP247" s="3">
        <v>4.13</v>
      </c>
      <c r="AQ247" s="2">
        <v>16.399999999999999</v>
      </c>
      <c r="AR247" s="3">
        <v>9</v>
      </c>
      <c r="AS247" s="3">
        <v>8.1999999999999993</v>
      </c>
      <c r="AT247" s="3">
        <v>1.75</v>
      </c>
      <c r="AU247" s="1" t="s">
        <v>98</v>
      </c>
      <c r="AV247" s="1" t="s">
        <v>98</v>
      </c>
      <c r="AW247" s="1" t="s">
        <v>98</v>
      </c>
      <c r="AX247" s="2">
        <v>46.1</v>
      </c>
      <c r="AY247" s="1" t="s">
        <v>98</v>
      </c>
      <c r="AZ247" s="2">
        <v>15.7</v>
      </c>
      <c r="BA247" s="1" t="s">
        <v>98</v>
      </c>
      <c r="BB247" s="1" t="s">
        <v>98</v>
      </c>
      <c r="BC247" s="1" t="s">
        <v>98</v>
      </c>
      <c r="BD247" s="1" t="s">
        <v>98</v>
      </c>
      <c r="BE247" s="1" t="s">
        <v>98</v>
      </c>
      <c r="BF247" s="1" t="s">
        <v>98</v>
      </c>
      <c r="BG247" s="1" t="s">
        <v>98</v>
      </c>
      <c r="BH247" s="1" t="s">
        <v>98</v>
      </c>
      <c r="BI247" s="1" t="s">
        <v>98</v>
      </c>
      <c r="BJ247" s="4" t="s">
        <v>98</v>
      </c>
      <c r="BK247" s="4" t="s">
        <v>98</v>
      </c>
      <c r="BL247" s="4" t="s">
        <v>98</v>
      </c>
      <c r="BM247" s="4" t="s">
        <v>98</v>
      </c>
      <c r="BN247" s="4" t="s">
        <v>98</v>
      </c>
      <c r="BO247" s="4" t="s">
        <v>98</v>
      </c>
      <c r="BP247" s="4" t="s">
        <v>98</v>
      </c>
      <c r="BQ247" s="4" t="s">
        <v>98</v>
      </c>
      <c r="BR247" s="4" t="s">
        <v>98</v>
      </c>
      <c r="BS247" s="4" t="s">
        <v>98</v>
      </c>
      <c r="BT247" s="4" t="s">
        <v>98</v>
      </c>
      <c r="BU247" s="4" t="s">
        <v>98</v>
      </c>
      <c r="BV247" s="4" t="s">
        <v>98</v>
      </c>
      <c r="BW247" s="35" t="s">
        <v>98</v>
      </c>
      <c r="BX247" s="35" t="s">
        <v>98</v>
      </c>
      <c r="BY247" s="1" t="s">
        <v>98</v>
      </c>
      <c r="BZ247" s="1" t="s">
        <v>98</v>
      </c>
      <c r="CA247" s="1" t="s">
        <v>98</v>
      </c>
      <c r="CB247" s="1" t="s">
        <v>98</v>
      </c>
      <c r="CC247" s="1" t="s">
        <v>98</v>
      </c>
      <c r="CD247" s="1" t="s">
        <v>98</v>
      </c>
      <c r="CE247" s="1" t="s">
        <v>98</v>
      </c>
      <c r="CF247" s="1" t="s">
        <v>98</v>
      </c>
      <c r="CG247" s="4">
        <f>Beams!$B$11/F247</f>
        <v>2093.1098696461822</v>
      </c>
      <c r="CH247" s="4">
        <f>Beams!$B$9/AO247</f>
        <v>734.64052287581694</v>
      </c>
      <c r="CI247" s="4">
        <f>Beams!$C$9/AS247</f>
        <v>1370.7317073170732</v>
      </c>
      <c r="CJ247" s="4">
        <f>Beams!$B$8/((N247-2*X247)*X247*2)</f>
        <v>8844.1540456496823</v>
      </c>
      <c r="CK247" s="4">
        <f>Beams!$C$8/((J247-2*X247)*X247*2)</f>
        <v>2896.2383944326261</v>
      </c>
      <c r="CM247" s="4">
        <f xml:space="preserve"> Beams!$B$12 / ( 2 * X247 * (N247 - X247) * (J247 - X247) )</f>
        <v>745.35907635306978</v>
      </c>
      <c r="CO247" s="4">
        <f t="shared" si="6"/>
        <v>15935.843710024259</v>
      </c>
      <c r="CP247" s="4">
        <f t="shared" si="7"/>
        <v>6667.7224681994549</v>
      </c>
      <c r="CQ247" s="3">
        <f>MIN(Beams!$B$21:$B$22)/MAX(CM247:CP247)-1</f>
        <v>0.25503238886681801</v>
      </c>
    </row>
    <row r="248" spans="1:95" x14ac:dyDescent="0.55000000000000004">
      <c r="A248" s="1" t="s">
        <v>1014</v>
      </c>
      <c r="B248" s="1" t="s">
        <v>1553</v>
      </c>
      <c r="C248" s="1" t="s">
        <v>1554</v>
      </c>
      <c r="D248" s="1" t="s">
        <v>98</v>
      </c>
      <c r="E248" s="1">
        <v>29.72</v>
      </c>
      <c r="F248" s="3">
        <v>8.17</v>
      </c>
      <c r="G248" s="1" t="s">
        <v>98</v>
      </c>
      <c r="H248" s="11" t="s">
        <v>98</v>
      </c>
      <c r="I248" s="2">
        <v>12</v>
      </c>
      <c r="J248" s="2">
        <v>11.1</v>
      </c>
      <c r="K248" s="1" t="s">
        <v>98</v>
      </c>
      <c r="L248" s="1" t="s">
        <v>98</v>
      </c>
      <c r="M248" s="11" t="s">
        <v>98</v>
      </c>
      <c r="N248" s="3">
        <v>3</v>
      </c>
      <c r="O248" s="3">
        <v>2.13</v>
      </c>
      <c r="P248" s="1" t="s">
        <v>98</v>
      </c>
      <c r="Q248" s="1" t="s">
        <v>98</v>
      </c>
      <c r="R248" s="11" t="s">
        <v>98</v>
      </c>
      <c r="S248" s="13" t="s">
        <v>98</v>
      </c>
      <c r="T248" s="1" t="s">
        <v>98</v>
      </c>
      <c r="U248" s="13" t="s">
        <v>98</v>
      </c>
      <c r="V248" s="1" t="s">
        <v>98</v>
      </c>
      <c r="W248" s="15">
        <v>0.3125</v>
      </c>
      <c r="X248" s="14">
        <v>0.29099999999999998</v>
      </c>
      <c r="Y248" s="1" t="s">
        <v>98</v>
      </c>
      <c r="Z248" s="13" t="s">
        <v>98</v>
      </c>
      <c r="AA248" s="13" t="s">
        <v>98</v>
      </c>
      <c r="AB248" s="1" t="s">
        <v>98</v>
      </c>
      <c r="AC248" s="1" t="s">
        <v>98</v>
      </c>
      <c r="AD248" s="1" t="s">
        <v>98</v>
      </c>
      <c r="AE248" s="1" t="s">
        <v>98</v>
      </c>
      <c r="AF248" s="1" t="s">
        <v>98</v>
      </c>
      <c r="AG248" s="1" t="s">
        <v>98</v>
      </c>
      <c r="AH248" s="1" t="s">
        <v>98</v>
      </c>
      <c r="AI248" s="3">
        <v>7.31</v>
      </c>
      <c r="AJ248" s="1" t="s">
        <v>98</v>
      </c>
      <c r="AK248" s="2">
        <v>38.200000000000003</v>
      </c>
      <c r="AL248" s="1" t="s">
        <v>98</v>
      </c>
      <c r="AM248" s="1">
        <v>124</v>
      </c>
      <c r="AN248" s="2">
        <v>27.9</v>
      </c>
      <c r="AO248" s="2">
        <v>20.7</v>
      </c>
      <c r="AP248" s="3">
        <v>3.9</v>
      </c>
      <c r="AQ248" s="2">
        <v>13.1</v>
      </c>
      <c r="AR248" s="2">
        <v>10</v>
      </c>
      <c r="AS248" s="3">
        <v>8.73</v>
      </c>
      <c r="AT248" s="3">
        <v>1.27</v>
      </c>
      <c r="AU248" s="1" t="s">
        <v>98</v>
      </c>
      <c r="AV248" s="1" t="s">
        <v>98</v>
      </c>
      <c r="AW248" s="1" t="s">
        <v>98</v>
      </c>
      <c r="AX248" s="2">
        <v>41.3</v>
      </c>
      <c r="AY248" s="1" t="s">
        <v>98</v>
      </c>
      <c r="AZ248" s="2">
        <v>18.399999999999999</v>
      </c>
      <c r="BA248" s="1" t="s">
        <v>98</v>
      </c>
      <c r="BB248" s="1" t="s">
        <v>98</v>
      </c>
      <c r="BC248" s="1" t="s">
        <v>98</v>
      </c>
      <c r="BD248" s="1" t="s">
        <v>98</v>
      </c>
      <c r="BE248" s="1" t="s">
        <v>98</v>
      </c>
      <c r="BF248" s="1" t="s">
        <v>98</v>
      </c>
      <c r="BG248" s="1" t="s">
        <v>98</v>
      </c>
      <c r="BH248" s="1" t="s">
        <v>98</v>
      </c>
      <c r="BI248" s="1" t="s">
        <v>98</v>
      </c>
      <c r="BJ248" s="4" t="s">
        <v>98</v>
      </c>
      <c r="BK248" s="4" t="s">
        <v>98</v>
      </c>
      <c r="BL248" s="4" t="s">
        <v>98</v>
      </c>
      <c r="BM248" s="4" t="s">
        <v>98</v>
      </c>
      <c r="BN248" s="4" t="s">
        <v>98</v>
      </c>
      <c r="BO248" s="4" t="s">
        <v>98</v>
      </c>
      <c r="BP248" s="4" t="s">
        <v>98</v>
      </c>
      <c r="BQ248" s="4" t="s">
        <v>98</v>
      </c>
      <c r="BR248" s="4" t="s">
        <v>98</v>
      </c>
      <c r="BS248" s="4" t="s">
        <v>98</v>
      </c>
      <c r="BT248" s="4" t="s">
        <v>98</v>
      </c>
      <c r="BU248" s="4" t="s">
        <v>98</v>
      </c>
      <c r="BV248" s="4" t="s">
        <v>98</v>
      </c>
      <c r="BW248" s="35" t="s">
        <v>98</v>
      </c>
      <c r="BX248" s="35" t="s">
        <v>98</v>
      </c>
      <c r="BY248" s="1" t="s">
        <v>98</v>
      </c>
      <c r="BZ248" s="1" t="s">
        <v>98</v>
      </c>
      <c r="CA248" s="1" t="s">
        <v>98</v>
      </c>
      <c r="CB248" s="1" t="s">
        <v>98</v>
      </c>
      <c r="CC248" s="1" t="s">
        <v>98</v>
      </c>
      <c r="CD248" s="1" t="s">
        <v>98</v>
      </c>
      <c r="CE248" s="1" t="s">
        <v>98</v>
      </c>
      <c r="CF248" s="1" t="s">
        <v>98</v>
      </c>
      <c r="CG248" s="4">
        <f>Beams!$B$11/F248</f>
        <v>1375.7649938800489</v>
      </c>
      <c r="CH248" s="4">
        <f>Beams!$B$9/AO248</f>
        <v>542.99516908212559</v>
      </c>
      <c r="CI248" s="4">
        <f>Beams!$C$9/AS248</f>
        <v>1287.5143184421534</v>
      </c>
      <c r="CJ248" s="4">
        <f>Beams!$B$8/((N248-2*X248)*X248*2)</f>
        <v>7987.0615287974788</v>
      </c>
      <c r="CK248" s="4">
        <f>Beams!$C$8/((J248-2*X248)*X248*2)</f>
        <v>1836.158468970556</v>
      </c>
      <c r="CM248" s="4">
        <f xml:space="preserve"> Beams!$B$12 / ( 2 * X248 * (N248 - X248) * (J248 - X248) )</f>
        <v>659.55164021479243</v>
      </c>
      <c r="CO248" s="4">
        <f t="shared" si="6"/>
        <v>14246.567191531609</v>
      </c>
      <c r="CP248" s="4">
        <f t="shared" si="7"/>
        <v>4658.2888401162445</v>
      </c>
      <c r="CQ248" s="3">
        <f>MIN(Beams!$B$21:$B$22)/MAX(CM248:CP248)-1</f>
        <v>0.40384695703315288</v>
      </c>
    </row>
    <row r="249" spans="1:95" x14ac:dyDescent="0.55000000000000004">
      <c r="A249" s="1" t="s">
        <v>1014</v>
      </c>
      <c r="B249" s="1" t="s">
        <v>1555</v>
      </c>
      <c r="C249" s="1" t="s">
        <v>1556</v>
      </c>
      <c r="D249" s="1" t="s">
        <v>98</v>
      </c>
      <c r="E249" s="1">
        <v>24.12</v>
      </c>
      <c r="F249" s="3">
        <v>6.63</v>
      </c>
      <c r="G249" s="1" t="s">
        <v>98</v>
      </c>
      <c r="H249" s="11" t="s">
        <v>98</v>
      </c>
      <c r="I249" s="2">
        <v>12</v>
      </c>
      <c r="J249" s="2">
        <v>11.3</v>
      </c>
      <c r="K249" s="1" t="s">
        <v>98</v>
      </c>
      <c r="L249" s="1" t="s">
        <v>98</v>
      </c>
      <c r="M249" s="11" t="s">
        <v>98</v>
      </c>
      <c r="N249" s="3">
        <v>3</v>
      </c>
      <c r="O249" s="3">
        <v>2.2999999999999998</v>
      </c>
      <c r="P249" s="1" t="s">
        <v>98</v>
      </c>
      <c r="Q249" s="1" t="s">
        <v>98</v>
      </c>
      <c r="R249" s="11" t="s">
        <v>98</v>
      </c>
      <c r="S249" s="13" t="s">
        <v>98</v>
      </c>
      <c r="T249" s="1" t="s">
        <v>98</v>
      </c>
      <c r="U249" s="13" t="s">
        <v>98</v>
      </c>
      <c r="V249" s="1" t="s">
        <v>98</v>
      </c>
      <c r="W249" s="14">
        <v>0.25</v>
      </c>
      <c r="X249" s="14">
        <v>0.23300000000000001</v>
      </c>
      <c r="Y249" s="1" t="s">
        <v>98</v>
      </c>
      <c r="Z249" s="13" t="s">
        <v>98</v>
      </c>
      <c r="AA249" s="13" t="s">
        <v>98</v>
      </c>
      <c r="AB249" s="1" t="s">
        <v>98</v>
      </c>
      <c r="AC249" s="1" t="s">
        <v>98</v>
      </c>
      <c r="AD249" s="1" t="s">
        <v>98</v>
      </c>
      <c r="AE249" s="1" t="s">
        <v>98</v>
      </c>
      <c r="AF249" s="1" t="s">
        <v>98</v>
      </c>
      <c r="AG249" s="1" t="s">
        <v>98</v>
      </c>
      <c r="AH249" s="1" t="s">
        <v>98</v>
      </c>
      <c r="AI249" s="3">
        <v>9.8800000000000008</v>
      </c>
      <c r="AJ249" s="1" t="s">
        <v>98</v>
      </c>
      <c r="AK249" s="2">
        <v>48.5</v>
      </c>
      <c r="AL249" s="1" t="s">
        <v>98</v>
      </c>
      <c r="AM249" s="1">
        <v>103</v>
      </c>
      <c r="AN249" s="2">
        <v>22.9</v>
      </c>
      <c r="AO249" s="2">
        <v>17.2</v>
      </c>
      <c r="AP249" s="3">
        <v>3.94</v>
      </c>
      <c r="AQ249" s="2">
        <v>11.1</v>
      </c>
      <c r="AR249" s="3">
        <v>8.2799999999999994</v>
      </c>
      <c r="AS249" s="3">
        <v>7.38</v>
      </c>
      <c r="AT249" s="3">
        <v>1.29</v>
      </c>
      <c r="AU249" s="1" t="s">
        <v>98</v>
      </c>
      <c r="AV249" s="1" t="s">
        <v>98</v>
      </c>
      <c r="AW249" s="1" t="s">
        <v>98</v>
      </c>
      <c r="AX249" s="2">
        <v>34.5</v>
      </c>
      <c r="AY249" s="1" t="s">
        <v>98</v>
      </c>
      <c r="AZ249" s="2">
        <v>15.1</v>
      </c>
      <c r="BA249" s="1" t="s">
        <v>98</v>
      </c>
      <c r="BB249" s="1" t="s">
        <v>98</v>
      </c>
      <c r="BC249" s="1" t="s">
        <v>98</v>
      </c>
      <c r="BD249" s="1" t="s">
        <v>98</v>
      </c>
      <c r="BE249" s="1" t="s">
        <v>98</v>
      </c>
      <c r="BF249" s="1" t="s">
        <v>98</v>
      </c>
      <c r="BG249" s="1" t="s">
        <v>98</v>
      </c>
      <c r="BH249" s="1" t="s">
        <v>98</v>
      </c>
      <c r="BI249" s="1" t="s">
        <v>98</v>
      </c>
      <c r="BJ249" s="4" t="s">
        <v>98</v>
      </c>
      <c r="BK249" s="4" t="s">
        <v>98</v>
      </c>
      <c r="BL249" s="4" t="s">
        <v>98</v>
      </c>
      <c r="BM249" s="4" t="s">
        <v>98</v>
      </c>
      <c r="BN249" s="4" t="s">
        <v>98</v>
      </c>
      <c r="BO249" s="4" t="s">
        <v>98</v>
      </c>
      <c r="BP249" s="4" t="s">
        <v>98</v>
      </c>
      <c r="BQ249" s="4" t="s">
        <v>98</v>
      </c>
      <c r="BR249" s="4" t="s">
        <v>98</v>
      </c>
      <c r="BS249" s="4" t="s">
        <v>98</v>
      </c>
      <c r="BT249" s="4" t="s">
        <v>98</v>
      </c>
      <c r="BU249" s="4" t="s">
        <v>98</v>
      </c>
      <c r="BV249" s="4" t="s">
        <v>98</v>
      </c>
      <c r="BW249" s="35" t="s">
        <v>98</v>
      </c>
      <c r="BX249" s="35" t="s">
        <v>98</v>
      </c>
      <c r="BY249" s="1" t="s">
        <v>98</v>
      </c>
      <c r="BZ249" s="1" t="s">
        <v>98</v>
      </c>
      <c r="CA249" s="1" t="s">
        <v>98</v>
      </c>
      <c r="CB249" s="1" t="s">
        <v>98</v>
      </c>
      <c r="CC249" s="1" t="s">
        <v>98</v>
      </c>
      <c r="CD249" s="1" t="s">
        <v>98</v>
      </c>
      <c r="CE249" s="1" t="s">
        <v>98</v>
      </c>
      <c r="CF249" s="1" t="s">
        <v>98</v>
      </c>
      <c r="CG249" s="4">
        <f>Beams!$B$11/F249</f>
        <v>1695.3242835595777</v>
      </c>
      <c r="CH249" s="4">
        <f>Beams!$B$9/AO249</f>
        <v>653.48837209302326</v>
      </c>
      <c r="CI249" s="4">
        <f>Beams!$C$9/AS249</f>
        <v>1523.0352303523036</v>
      </c>
      <c r="CJ249" s="4">
        <f>Beams!$B$8/((N249-2*X249)*X249*2)</f>
        <v>9518.6154987449663</v>
      </c>
      <c r="CK249" s="4">
        <f>Beams!$C$8/((J249-2*X249)*X249*2)</f>
        <v>2226.3403797138394</v>
      </c>
      <c r="CM249" s="4">
        <f xml:space="preserve"> Beams!$B$12 / ( 2 * X249 * (N249 - X249) * (J249 - X249) )</f>
        <v>787.66459644346298</v>
      </c>
      <c r="CO249" s="4">
        <f t="shared" si="6"/>
        <v>16990.131713458719</v>
      </c>
      <c r="CP249" s="4">
        <f t="shared" si="7"/>
        <v>5632.2488457866511</v>
      </c>
      <c r="CQ249" s="3">
        <f>MIN(Beams!$B$21:$B$22)/MAX(CM249:CP249)-1</f>
        <v>0.17715391129999403</v>
      </c>
    </row>
    <row r="250" spans="1:95" x14ac:dyDescent="0.55000000000000004">
      <c r="A250" s="1" t="s">
        <v>1014</v>
      </c>
      <c r="B250" s="1" t="s">
        <v>1557</v>
      </c>
      <c r="C250" s="1" t="s">
        <v>1558</v>
      </c>
      <c r="D250" s="1" t="s">
        <v>98</v>
      </c>
      <c r="E250" s="1">
        <v>18.350000000000001</v>
      </c>
      <c r="F250" s="3">
        <v>5.0199999999999996</v>
      </c>
      <c r="G250" s="1" t="s">
        <v>98</v>
      </c>
      <c r="H250" s="11" t="s">
        <v>98</v>
      </c>
      <c r="I250" s="2">
        <v>12</v>
      </c>
      <c r="J250" s="2">
        <v>11.5</v>
      </c>
      <c r="K250" s="1" t="s">
        <v>98</v>
      </c>
      <c r="L250" s="1" t="s">
        <v>98</v>
      </c>
      <c r="M250" s="11" t="s">
        <v>98</v>
      </c>
      <c r="N250" s="3">
        <v>3</v>
      </c>
      <c r="O250" s="3">
        <v>2.48</v>
      </c>
      <c r="P250" s="1" t="s">
        <v>98</v>
      </c>
      <c r="Q250" s="1" t="s">
        <v>98</v>
      </c>
      <c r="R250" s="11" t="s">
        <v>98</v>
      </c>
      <c r="S250" s="13" t="s">
        <v>98</v>
      </c>
      <c r="T250" s="1" t="s">
        <v>98</v>
      </c>
      <c r="U250" s="13" t="s">
        <v>98</v>
      </c>
      <c r="V250" s="1" t="s">
        <v>98</v>
      </c>
      <c r="W250" s="15">
        <v>0.1875</v>
      </c>
      <c r="X250" s="14">
        <v>0.17399999999999999</v>
      </c>
      <c r="Y250" s="1" t="s">
        <v>98</v>
      </c>
      <c r="Z250" s="13" t="s">
        <v>98</v>
      </c>
      <c r="AA250" s="13" t="s">
        <v>98</v>
      </c>
      <c r="AB250" s="1" t="s">
        <v>98</v>
      </c>
      <c r="AC250" s="1" t="s">
        <v>98</v>
      </c>
      <c r="AD250" s="1" t="s">
        <v>98</v>
      </c>
      <c r="AE250" s="1" t="s">
        <v>98</v>
      </c>
      <c r="AF250" s="1" t="s">
        <v>98</v>
      </c>
      <c r="AG250" s="1" t="s">
        <v>98</v>
      </c>
      <c r="AH250" s="1" t="s">
        <v>98</v>
      </c>
      <c r="AI250" s="2">
        <v>14.2</v>
      </c>
      <c r="AJ250" s="1" t="s">
        <v>98</v>
      </c>
      <c r="AK250" s="2">
        <v>66</v>
      </c>
      <c r="AL250" s="1" t="s">
        <v>98</v>
      </c>
      <c r="AM250" s="2">
        <v>79.599999999999994</v>
      </c>
      <c r="AN250" s="2">
        <v>17.5</v>
      </c>
      <c r="AO250" s="2">
        <v>13.3</v>
      </c>
      <c r="AP250" s="3">
        <v>3.98</v>
      </c>
      <c r="AQ250" s="3">
        <v>8.7200000000000006</v>
      </c>
      <c r="AR250" s="3">
        <v>6.4</v>
      </c>
      <c r="AS250" s="3">
        <v>5.81</v>
      </c>
      <c r="AT250" s="3">
        <v>1.32</v>
      </c>
      <c r="AU250" s="1" t="s">
        <v>98</v>
      </c>
      <c r="AV250" s="1" t="s">
        <v>98</v>
      </c>
      <c r="AW250" s="1" t="s">
        <v>98</v>
      </c>
      <c r="AX250" s="2">
        <v>26.8</v>
      </c>
      <c r="AY250" s="1" t="s">
        <v>98</v>
      </c>
      <c r="AZ250" s="2">
        <v>11.6</v>
      </c>
      <c r="BA250" s="1" t="s">
        <v>98</v>
      </c>
      <c r="BB250" s="1" t="s">
        <v>98</v>
      </c>
      <c r="BC250" s="1" t="s">
        <v>98</v>
      </c>
      <c r="BD250" s="1" t="s">
        <v>98</v>
      </c>
      <c r="BE250" s="1" t="s">
        <v>98</v>
      </c>
      <c r="BF250" s="1" t="s">
        <v>98</v>
      </c>
      <c r="BG250" s="1" t="s">
        <v>98</v>
      </c>
      <c r="BH250" s="1" t="s">
        <v>98</v>
      </c>
      <c r="BI250" s="1" t="s">
        <v>98</v>
      </c>
      <c r="BJ250" s="4" t="s">
        <v>98</v>
      </c>
      <c r="BK250" s="4" t="s">
        <v>98</v>
      </c>
      <c r="BL250" s="4" t="s">
        <v>98</v>
      </c>
      <c r="BM250" s="4" t="s">
        <v>98</v>
      </c>
      <c r="BN250" s="4" t="s">
        <v>98</v>
      </c>
      <c r="BO250" s="4" t="s">
        <v>98</v>
      </c>
      <c r="BP250" s="4" t="s">
        <v>98</v>
      </c>
      <c r="BQ250" s="4" t="s">
        <v>98</v>
      </c>
      <c r="BR250" s="4" t="s">
        <v>98</v>
      </c>
      <c r="BS250" s="4" t="s">
        <v>98</v>
      </c>
      <c r="BT250" s="4" t="s">
        <v>98</v>
      </c>
      <c r="BU250" s="4" t="s">
        <v>98</v>
      </c>
      <c r="BV250" s="4" t="s">
        <v>98</v>
      </c>
      <c r="BW250" s="35" t="s">
        <v>98</v>
      </c>
      <c r="BX250" s="35" t="s">
        <v>98</v>
      </c>
      <c r="BY250" s="1" t="s">
        <v>98</v>
      </c>
      <c r="BZ250" s="1" t="s">
        <v>98</v>
      </c>
      <c r="CA250" s="1" t="s">
        <v>98</v>
      </c>
      <c r="CB250" s="1" t="s">
        <v>98</v>
      </c>
      <c r="CC250" s="1" t="s">
        <v>98</v>
      </c>
      <c r="CD250" s="1" t="s">
        <v>98</v>
      </c>
      <c r="CE250" s="1" t="s">
        <v>98</v>
      </c>
      <c r="CF250" s="1" t="s">
        <v>98</v>
      </c>
      <c r="CG250" s="4">
        <f>Beams!$B$11/F250</f>
        <v>2239.0438247011953</v>
      </c>
      <c r="CH250" s="4">
        <f>Beams!$B$9/AO250</f>
        <v>845.11278195488717</v>
      </c>
      <c r="CI250" s="4">
        <f>Beams!$C$9/AS250</f>
        <v>1934.5955249569708</v>
      </c>
      <c r="CJ250" s="4">
        <f>Beams!$B$8/((N250-2*X250)*X250*2)</f>
        <v>12179.053761203864</v>
      </c>
      <c r="CK250" s="4">
        <f>Beams!$C$8/((J250-2*X250)*X250*2)</f>
        <v>2896.2383944326261</v>
      </c>
      <c r="CM250" s="4">
        <f xml:space="preserve"> Beams!$B$12 / ( 2 * X250 * (N250 - X250) * (J250 - X250) )</f>
        <v>1009.1096341567037</v>
      </c>
      <c r="CO250" s="4">
        <f t="shared" si="6"/>
        <v>21753.869340296595</v>
      </c>
      <c r="CP250" s="4">
        <f t="shared" si="7"/>
        <v>7308.0346353839359</v>
      </c>
      <c r="CQ250" s="3">
        <f>MIN(Beams!$B$21:$B$22)/MAX(CM250:CP250)-1</f>
        <v>-8.0623327871504169E-2</v>
      </c>
    </row>
    <row r="251" spans="1:95" x14ac:dyDescent="0.55000000000000004">
      <c r="A251" s="1" t="s">
        <v>1014</v>
      </c>
      <c r="B251" s="1" t="s">
        <v>1559</v>
      </c>
      <c r="C251" s="1" t="s">
        <v>1560</v>
      </c>
      <c r="D251" s="1" t="s">
        <v>98</v>
      </c>
      <c r="E251" s="1">
        <v>27.59</v>
      </c>
      <c r="F251" s="3">
        <v>7.59</v>
      </c>
      <c r="G251" s="1" t="s">
        <v>98</v>
      </c>
      <c r="H251" s="11" t="s">
        <v>98</v>
      </c>
      <c r="I251" s="2">
        <v>12</v>
      </c>
      <c r="J251" s="2">
        <v>11.1</v>
      </c>
      <c r="K251" s="1" t="s">
        <v>98</v>
      </c>
      <c r="L251" s="1" t="s">
        <v>98</v>
      </c>
      <c r="M251" s="11" t="s">
        <v>98</v>
      </c>
      <c r="N251" s="3">
        <v>2</v>
      </c>
      <c r="O251" s="3">
        <v>1.1299999999999999</v>
      </c>
      <c r="P251" s="1" t="s">
        <v>98</v>
      </c>
      <c r="Q251" s="1" t="s">
        <v>98</v>
      </c>
      <c r="R251" s="11" t="s">
        <v>98</v>
      </c>
      <c r="S251" s="13" t="s">
        <v>98</v>
      </c>
      <c r="T251" s="1" t="s">
        <v>98</v>
      </c>
      <c r="U251" s="13" t="s">
        <v>98</v>
      </c>
      <c r="V251" s="1" t="s">
        <v>98</v>
      </c>
      <c r="W251" s="15">
        <v>0.3125</v>
      </c>
      <c r="X251" s="14">
        <v>0.29099999999999998</v>
      </c>
      <c r="Y251" s="1" t="s">
        <v>98</v>
      </c>
      <c r="Z251" s="13" t="s">
        <v>98</v>
      </c>
      <c r="AA251" s="13" t="s">
        <v>98</v>
      </c>
      <c r="AB251" s="1" t="s">
        <v>98</v>
      </c>
      <c r="AC251" s="1" t="s">
        <v>98</v>
      </c>
      <c r="AD251" s="1" t="s">
        <v>98</v>
      </c>
      <c r="AE251" s="1" t="s">
        <v>98</v>
      </c>
      <c r="AF251" s="1" t="s">
        <v>98</v>
      </c>
      <c r="AG251" s="1" t="s">
        <v>98</v>
      </c>
      <c r="AH251" s="1" t="s">
        <v>98</v>
      </c>
      <c r="AI251" s="3">
        <v>3.87</v>
      </c>
      <c r="AJ251" s="1" t="s">
        <v>98</v>
      </c>
      <c r="AK251" s="2">
        <v>38.200000000000003</v>
      </c>
      <c r="AL251" s="1" t="s">
        <v>98</v>
      </c>
      <c r="AM251" s="1">
        <v>104</v>
      </c>
      <c r="AN251" s="2">
        <v>24.5</v>
      </c>
      <c r="AO251" s="2">
        <v>17.399999999999999</v>
      </c>
      <c r="AP251" s="3">
        <v>3.71</v>
      </c>
      <c r="AQ251" s="3">
        <v>5.0999999999999996</v>
      </c>
      <c r="AR251" s="3">
        <v>6.05</v>
      </c>
      <c r="AS251" s="3">
        <v>5.0999999999999996</v>
      </c>
      <c r="AT251" s="14">
        <v>0.82</v>
      </c>
      <c r="AU251" s="1" t="s">
        <v>98</v>
      </c>
      <c r="AV251" s="1" t="s">
        <v>98</v>
      </c>
      <c r="AW251" s="1" t="s">
        <v>98</v>
      </c>
      <c r="AX251" s="2">
        <v>17.600000000000001</v>
      </c>
      <c r="AY251" s="1" t="s">
        <v>98</v>
      </c>
      <c r="AZ251" s="2">
        <v>11.6</v>
      </c>
      <c r="BA251" s="1" t="s">
        <v>98</v>
      </c>
      <c r="BB251" s="1" t="s">
        <v>98</v>
      </c>
      <c r="BC251" s="1" t="s">
        <v>98</v>
      </c>
      <c r="BD251" s="1" t="s">
        <v>98</v>
      </c>
      <c r="BE251" s="1" t="s">
        <v>98</v>
      </c>
      <c r="BF251" s="1" t="s">
        <v>98</v>
      </c>
      <c r="BG251" s="1" t="s">
        <v>98</v>
      </c>
      <c r="BH251" s="1" t="s">
        <v>98</v>
      </c>
      <c r="BI251" s="1" t="s">
        <v>98</v>
      </c>
      <c r="BJ251" s="4" t="s">
        <v>98</v>
      </c>
      <c r="BK251" s="4" t="s">
        <v>98</v>
      </c>
      <c r="BL251" s="4" t="s">
        <v>98</v>
      </c>
      <c r="BM251" s="4" t="s">
        <v>98</v>
      </c>
      <c r="BN251" s="4" t="s">
        <v>98</v>
      </c>
      <c r="BO251" s="4" t="s">
        <v>98</v>
      </c>
      <c r="BP251" s="4" t="s">
        <v>98</v>
      </c>
      <c r="BQ251" s="4" t="s">
        <v>98</v>
      </c>
      <c r="BR251" s="4" t="s">
        <v>98</v>
      </c>
      <c r="BS251" s="4" t="s">
        <v>98</v>
      </c>
      <c r="BT251" s="4" t="s">
        <v>98</v>
      </c>
      <c r="BU251" s="4" t="s">
        <v>98</v>
      </c>
      <c r="BV251" s="4" t="s">
        <v>98</v>
      </c>
      <c r="BW251" s="35" t="s">
        <v>98</v>
      </c>
      <c r="BX251" s="35" t="s">
        <v>98</v>
      </c>
      <c r="BY251" s="1" t="s">
        <v>98</v>
      </c>
      <c r="BZ251" s="1" t="s">
        <v>98</v>
      </c>
      <c r="CA251" s="1" t="s">
        <v>98</v>
      </c>
      <c r="CB251" s="1" t="s">
        <v>98</v>
      </c>
      <c r="CC251" s="1" t="s">
        <v>98</v>
      </c>
      <c r="CD251" s="1" t="s">
        <v>98</v>
      </c>
      <c r="CE251" s="1" t="s">
        <v>98</v>
      </c>
      <c r="CF251" s="1" t="s">
        <v>98</v>
      </c>
      <c r="CG251" s="4">
        <f>Beams!$B$11/F251</f>
        <v>1480.8959156785245</v>
      </c>
      <c r="CH251" s="4">
        <f>Beams!$B$9/AO251</f>
        <v>645.97701149425291</v>
      </c>
      <c r="CI251" s="4">
        <f>Beams!$C$9/AS251</f>
        <v>2203.9215686274511</v>
      </c>
      <c r="CJ251" s="4">
        <f>Beams!$B$8/((N251-2*X251)*X251*2)</f>
        <v>13619.686020192032</v>
      </c>
      <c r="CK251" s="4">
        <f>Beams!$C$8/((J251-2*X251)*X251*2)</f>
        <v>1836.158468970556</v>
      </c>
      <c r="CM251" s="4">
        <f xml:space="preserve"> Beams!$B$12 / ( 2 * X251 * (N251 - X251) * (J251 - X251) )</f>
        <v>1045.4800429150807</v>
      </c>
      <c r="CO251" s="4">
        <f t="shared" si="6"/>
        <v>24052.492768756787</v>
      </c>
      <c r="CP251" s="4">
        <f t="shared" si="7"/>
        <v>5670.035299252695</v>
      </c>
      <c r="CQ251" s="3">
        <f>MIN(Beams!$B$21:$B$22)/MAX(CM251:CP251)-1</f>
        <v>-0.16848535441701951</v>
      </c>
    </row>
    <row r="252" spans="1:95" x14ac:dyDescent="0.55000000000000004">
      <c r="A252" s="1" t="s">
        <v>1014</v>
      </c>
      <c r="B252" s="1" t="s">
        <v>1561</v>
      </c>
      <c r="C252" s="1" t="s">
        <v>1562</v>
      </c>
      <c r="D252" s="1" t="s">
        <v>98</v>
      </c>
      <c r="E252" s="1">
        <v>22.42</v>
      </c>
      <c r="F252" s="3">
        <v>6.17</v>
      </c>
      <c r="G252" s="1" t="s">
        <v>98</v>
      </c>
      <c r="H252" s="11" t="s">
        <v>98</v>
      </c>
      <c r="I252" s="2">
        <v>12</v>
      </c>
      <c r="J252" s="2">
        <v>11.3</v>
      </c>
      <c r="K252" s="1" t="s">
        <v>98</v>
      </c>
      <c r="L252" s="1" t="s">
        <v>98</v>
      </c>
      <c r="M252" s="11" t="s">
        <v>98</v>
      </c>
      <c r="N252" s="3">
        <v>2</v>
      </c>
      <c r="O252" s="3">
        <v>1.3</v>
      </c>
      <c r="P252" s="1" t="s">
        <v>98</v>
      </c>
      <c r="Q252" s="1" t="s">
        <v>98</v>
      </c>
      <c r="R252" s="11" t="s">
        <v>98</v>
      </c>
      <c r="S252" s="13" t="s">
        <v>98</v>
      </c>
      <c r="T252" s="1" t="s">
        <v>98</v>
      </c>
      <c r="U252" s="13" t="s">
        <v>98</v>
      </c>
      <c r="V252" s="1" t="s">
        <v>98</v>
      </c>
      <c r="W252" s="14">
        <v>0.25</v>
      </c>
      <c r="X252" s="14">
        <v>0.23300000000000001</v>
      </c>
      <c r="Y252" s="1" t="s">
        <v>98</v>
      </c>
      <c r="Z252" s="13" t="s">
        <v>98</v>
      </c>
      <c r="AA252" s="13" t="s">
        <v>98</v>
      </c>
      <c r="AB252" s="1" t="s">
        <v>98</v>
      </c>
      <c r="AC252" s="1" t="s">
        <v>98</v>
      </c>
      <c r="AD252" s="1" t="s">
        <v>98</v>
      </c>
      <c r="AE252" s="1" t="s">
        <v>98</v>
      </c>
      <c r="AF252" s="1" t="s">
        <v>98</v>
      </c>
      <c r="AG252" s="1" t="s">
        <v>98</v>
      </c>
      <c r="AH252" s="1" t="s">
        <v>98</v>
      </c>
      <c r="AI252" s="3">
        <v>5.58</v>
      </c>
      <c r="AJ252" s="1" t="s">
        <v>98</v>
      </c>
      <c r="AK252" s="2">
        <v>48.5</v>
      </c>
      <c r="AL252" s="1" t="s">
        <v>98</v>
      </c>
      <c r="AM252" s="2">
        <v>86.9</v>
      </c>
      <c r="AN252" s="2">
        <v>20.100000000000001</v>
      </c>
      <c r="AO252" s="2">
        <v>14.5</v>
      </c>
      <c r="AP252" s="3">
        <v>3.75</v>
      </c>
      <c r="AQ252" s="3">
        <v>4.41</v>
      </c>
      <c r="AR252" s="3">
        <v>5.08</v>
      </c>
      <c r="AS252" s="3">
        <v>4.41</v>
      </c>
      <c r="AT252" s="14">
        <v>0.84499999999999997</v>
      </c>
      <c r="AU252" s="1" t="s">
        <v>98</v>
      </c>
      <c r="AV252" s="1" t="s">
        <v>98</v>
      </c>
      <c r="AW252" s="1" t="s">
        <v>98</v>
      </c>
      <c r="AX252" s="2">
        <v>15.1</v>
      </c>
      <c r="AY252" s="1" t="s">
        <v>98</v>
      </c>
      <c r="AZ252" s="3">
        <v>9.64</v>
      </c>
      <c r="BA252" s="1" t="s">
        <v>98</v>
      </c>
      <c r="BB252" s="1" t="s">
        <v>98</v>
      </c>
      <c r="BC252" s="1" t="s">
        <v>98</v>
      </c>
      <c r="BD252" s="1" t="s">
        <v>98</v>
      </c>
      <c r="BE252" s="1" t="s">
        <v>98</v>
      </c>
      <c r="BF252" s="1" t="s">
        <v>98</v>
      </c>
      <c r="BG252" s="1" t="s">
        <v>98</v>
      </c>
      <c r="BH252" s="1" t="s">
        <v>98</v>
      </c>
      <c r="BI252" s="1" t="s">
        <v>98</v>
      </c>
      <c r="BJ252" s="4" t="s">
        <v>98</v>
      </c>
      <c r="BK252" s="4" t="s">
        <v>98</v>
      </c>
      <c r="BL252" s="4" t="s">
        <v>98</v>
      </c>
      <c r="BM252" s="4" t="s">
        <v>98</v>
      </c>
      <c r="BN252" s="4" t="s">
        <v>98</v>
      </c>
      <c r="BO252" s="4" t="s">
        <v>98</v>
      </c>
      <c r="BP252" s="4" t="s">
        <v>98</v>
      </c>
      <c r="BQ252" s="4" t="s">
        <v>98</v>
      </c>
      <c r="BR252" s="4" t="s">
        <v>98</v>
      </c>
      <c r="BS252" s="4" t="s">
        <v>98</v>
      </c>
      <c r="BT252" s="4" t="s">
        <v>98</v>
      </c>
      <c r="BU252" s="4" t="s">
        <v>98</v>
      </c>
      <c r="BV252" s="4" t="s">
        <v>98</v>
      </c>
      <c r="BW252" s="35" t="s">
        <v>98</v>
      </c>
      <c r="BX252" s="35" t="s">
        <v>98</v>
      </c>
      <c r="BY252" s="1" t="s">
        <v>98</v>
      </c>
      <c r="BZ252" s="1" t="s">
        <v>98</v>
      </c>
      <c r="CA252" s="1" t="s">
        <v>98</v>
      </c>
      <c r="CB252" s="1" t="s">
        <v>98</v>
      </c>
      <c r="CC252" s="1" t="s">
        <v>98</v>
      </c>
      <c r="CD252" s="1" t="s">
        <v>98</v>
      </c>
      <c r="CE252" s="1" t="s">
        <v>98</v>
      </c>
      <c r="CF252" s="1" t="s">
        <v>98</v>
      </c>
      <c r="CG252" s="4">
        <f>Beams!$B$11/F252</f>
        <v>1821.7179902755267</v>
      </c>
      <c r="CH252" s="4">
        <f>Beams!$B$9/AO252</f>
        <v>775.17241379310349</v>
      </c>
      <c r="CI252" s="4">
        <f>Beams!$C$9/AS252</f>
        <v>2548.75283446712</v>
      </c>
      <c r="CJ252" s="4">
        <f>Beams!$B$8/((N252-2*X252)*X252*2)</f>
        <v>15723.710347992008</v>
      </c>
      <c r="CK252" s="4">
        <f>Beams!$C$8/((J252-2*X252)*X252*2)</f>
        <v>2226.3403797138394</v>
      </c>
      <c r="CM252" s="4">
        <f xml:space="preserve"> Beams!$B$12 / ( 2 * X252 * (N252 - X252) * (J252 - X252) )</f>
        <v>1233.4283748494977</v>
      </c>
      <c r="CO252" s="4">
        <f t="shared" si="6"/>
        <v>27798.325171286724</v>
      </c>
      <c r="CP252" s="4">
        <f t="shared" si="7"/>
        <v>6775.7992491641453</v>
      </c>
      <c r="CQ252" s="3">
        <f>MIN(Beams!$B$21:$B$22)/MAX(CM252:CP252)-1</f>
        <v>-0.28053219477199731</v>
      </c>
    </row>
    <row r="253" spans="1:95" x14ac:dyDescent="0.55000000000000004">
      <c r="A253" s="1" t="s">
        <v>1014</v>
      </c>
      <c r="B253" s="1" t="s">
        <v>1563</v>
      </c>
      <c r="C253" s="1" t="s">
        <v>1564</v>
      </c>
      <c r="D253" s="1" t="s">
        <v>98</v>
      </c>
      <c r="E253" s="1">
        <v>17.079999999999998</v>
      </c>
      <c r="F253" s="3">
        <v>4.67</v>
      </c>
      <c r="G253" s="1" t="s">
        <v>98</v>
      </c>
      <c r="H253" s="11" t="s">
        <v>98</v>
      </c>
      <c r="I253" s="2">
        <v>12</v>
      </c>
      <c r="J253" s="2">
        <v>11.5</v>
      </c>
      <c r="K253" s="1" t="s">
        <v>98</v>
      </c>
      <c r="L253" s="1" t="s">
        <v>98</v>
      </c>
      <c r="M253" s="11" t="s">
        <v>98</v>
      </c>
      <c r="N253" s="3">
        <v>2</v>
      </c>
      <c r="O253" s="3">
        <v>1.48</v>
      </c>
      <c r="P253" s="1" t="s">
        <v>98</v>
      </c>
      <c r="Q253" s="1" t="s">
        <v>98</v>
      </c>
      <c r="R253" s="11" t="s">
        <v>98</v>
      </c>
      <c r="S253" s="13" t="s">
        <v>98</v>
      </c>
      <c r="T253" s="1" t="s">
        <v>98</v>
      </c>
      <c r="U253" s="13" t="s">
        <v>98</v>
      </c>
      <c r="V253" s="1" t="s">
        <v>98</v>
      </c>
      <c r="W253" s="15">
        <v>0.1875</v>
      </c>
      <c r="X253" s="14">
        <v>0.17399999999999999</v>
      </c>
      <c r="Y253" s="1" t="s">
        <v>98</v>
      </c>
      <c r="Z253" s="13" t="s">
        <v>98</v>
      </c>
      <c r="AA253" s="13" t="s">
        <v>98</v>
      </c>
      <c r="AB253" s="1" t="s">
        <v>98</v>
      </c>
      <c r="AC253" s="1" t="s">
        <v>98</v>
      </c>
      <c r="AD253" s="1" t="s">
        <v>98</v>
      </c>
      <c r="AE253" s="1" t="s">
        <v>98</v>
      </c>
      <c r="AF253" s="1" t="s">
        <v>98</v>
      </c>
      <c r="AG253" s="1" t="s">
        <v>98</v>
      </c>
      <c r="AH253" s="1" t="s">
        <v>98</v>
      </c>
      <c r="AI253" s="3">
        <v>8.49</v>
      </c>
      <c r="AJ253" s="1" t="s">
        <v>98</v>
      </c>
      <c r="AK253" s="2">
        <v>66</v>
      </c>
      <c r="AL253" s="1" t="s">
        <v>98</v>
      </c>
      <c r="AM253" s="2">
        <v>67.400000000000006</v>
      </c>
      <c r="AN253" s="2">
        <v>15.5</v>
      </c>
      <c r="AO253" s="2">
        <v>11.2</v>
      </c>
      <c r="AP253" s="3">
        <v>3.8</v>
      </c>
      <c r="AQ253" s="3">
        <v>3.55</v>
      </c>
      <c r="AR253" s="3">
        <v>3.97</v>
      </c>
      <c r="AS253" s="3">
        <v>3.55</v>
      </c>
      <c r="AT253" s="14">
        <v>0.872</v>
      </c>
      <c r="AU253" s="1" t="s">
        <v>98</v>
      </c>
      <c r="AV253" s="1" t="s">
        <v>98</v>
      </c>
      <c r="AW253" s="1" t="s">
        <v>98</v>
      </c>
      <c r="AX253" s="2">
        <v>12</v>
      </c>
      <c r="AY253" s="1" t="s">
        <v>98</v>
      </c>
      <c r="AZ253" s="3">
        <v>7.49</v>
      </c>
      <c r="BA253" s="1" t="s">
        <v>98</v>
      </c>
      <c r="BB253" s="1" t="s">
        <v>98</v>
      </c>
      <c r="BC253" s="1" t="s">
        <v>98</v>
      </c>
      <c r="BD253" s="1" t="s">
        <v>98</v>
      </c>
      <c r="BE253" s="1" t="s">
        <v>98</v>
      </c>
      <c r="BF253" s="1" t="s">
        <v>98</v>
      </c>
      <c r="BG253" s="1" t="s">
        <v>98</v>
      </c>
      <c r="BH253" s="1" t="s">
        <v>98</v>
      </c>
      <c r="BI253" s="1" t="s">
        <v>98</v>
      </c>
      <c r="BJ253" s="4" t="s">
        <v>98</v>
      </c>
      <c r="BK253" s="4" t="s">
        <v>98</v>
      </c>
      <c r="BL253" s="4" t="s">
        <v>98</v>
      </c>
      <c r="BM253" s="4" t="s">
        <v>98</v>
      </c>
      <c r="BN253" s="4" t="s">
        <v>98</v>
      </c>
      <c r="BO253" s="4" t="s">
        <v>98</v>
      </c>
      <c r="BP253" s="4" t="s">
        <v>98</v>
      </c>
      <c r="BQ253" s="4" t="s">
        <v>98</v>
      </c>
      <c r="BR253" s="4" t="s">
        <v>98</v>
      </c>
      <c r="BS253" s="4" t="s">
        <v>98</v>
      </c>
      <c r="BT253" s="4" t="s">
        <v>98</v>
      </c>
      <c r="BU253" s="4" t="s">
        <v>98</v>
      </c>
      <c r="BV253" s="4" t="s">
        <v>98</v>
      </c>
      <c r="BW253" s="35" t="s">
        <v>98</v>
      </c>
      <c r="BX253" s="35" t="s">
        <v>98</v>
      </c>
      <c r="BY253" s="1" t="s">
        <v>98</v>
      </c>
      <c r="BZ253" s="1" t="s">
        <v>98</v>
      </c>
      <c r="CA253" s="1" t="s">
        <v>98</v>
      </c>
      <c r="CB253" s="1" t="s">
        <v>98</v>
      </c>
      <c r="CC253" s="1" t="s">
        <v>98</v>
      </c>
      <c r="CD253" s="1" t="s">
        <v>98</v>
      </c>
      <c r="CE253" s="1" t="s">
        <v>98</v>
      </c>
      <c r="CF253" s="1" t="s">
        <v>98</v>
      </c>
      <c r="CG253" s="4">
        <f>Beams!$B$11/F253</f>
        <v>2406.8522483940042</v>
      </c>
      <c r="CH253" s="4">
        <f>Beams!$B$9/AO253</f>
        <v>1003.5714285714287</v>
      </c>
      <c r="CI253" s="4">
        <f>Beams!$C$9/AS253</f>
        <v>3166.1971830985917</v>
      </c>
      <c r="CJ253" s="4">
        <f>Beams!$B$8/((N253-2*X253)*X253*2)</f>
        <v>19551.362333361165</v>
      </c>
      <c r="CK253" s="4">
        <f>Beams!$C$8/((J253-2*X253)*X253*2)</f>
        <v>2896.2383944326261</v>
      </c>
      <c r="CM253" s="4">
        <f xml:space="preserve"> Beams!$B$12 / ( 2 * X253 * (N253 - X253) * (J253 - X253) )</f>
        <v>1561.7436068602653</v>
      </c>
      <c r="CO253" s="4">
        <f t="shared" si="6"/>
        <v>34602.548728220259</v>
      </c>
      <c r="CP253" s="4">
        <f t="shared" si="7"/>
        <v>8702.5089330544797</v>
      </c>
      <c r="CQ253" s="3">
        <f>MIN(Beams!$B$21:$B$22)/MAX(CM253:CP253)-1</f>
        <v>-0.42200789435811381</v>
      </c>
    </row>
    <row r="254" spans="1:95" x14ac:dyDescent="0.55000000000000004">
      <c r="A254" s="1" t="s">
        <v>1014</v>
      </c>
      <c r="B254" s="1" t="s">
        <v>1565</v>
      </c>
      <c r="C254" s="1" t="s">
        <v>1566</v>
      </c>
      <c r="D254" s="1" t="s">
        <v>98</v>
      </c>
      <c r="E254" s="3">
        <v>89.5</v>
      </c>
      <c r="F254" s="2">
        <v>24.7</v>
      </c>
      <c r="G254" s="11" t="s">
        <v>98</v>
      </c>
      <c r="H254" s="11" t="s">
        <v>98</v>
      </c>
      <c r="I254" s="2">
        <v>10</v>
      </c>
      <c r="J254" s="3">
        <v>7.91</v>
      </c>
      <c r="K254" s="11" t="s">
        <v>98</v>
      </c>
      <c r="L254" s="11" t="s">
        <v>98</v>
      </c>
      <c r="M254" s="11" t="s">
        <v>98</v>
      </c>
      <c r="N254" s="2">
        <v>10</v>
      </c>
      <c r="O254" s="3">
        <v>7.91</v>
      </c>
      <c r="P254" s="11" t="s">
        <v>98</v>
      </c>
      <c r="Q254" s="11" t="s">
        <v>98</v>
      </c>
      <c r="R254" s="11" t="s">
        <v>98</v>
      </c>
      <c r="S254" s="11" t="s">
        <v>98</v>
      </c>
      <c r="T254" s="11" t="s">
        <v>98</v>
      </c>
      <c r="U254" s="11" t="s">
        <v>98</v>
      </c>
      <c r="V254" s="11" t="s">
        <v>98</v>
      </c>
      <c r="W254" s="14">
        <v>0.75</v>
      </c>
      <c r="X254" s="14">
        <v>0.69799999999999995</v>
      </c>
      <c r="Y254" s="11" t="s">
        <v>98</v>
      </c>
      <c r="Z254" s="11" t="s">
        <v>98</v>
      </c>
      <c r="AA254" s="11" t="s">
        <v>98</v>
      </c>
      <c r="AB254" s="11" t="s">
        <v>98</v>
      </c>
      <c r="AC254" s="11" t="s">
        <v>98</v>
      </c>
      <c r="AD254" s="11" t="s">
        <v>98</v>
      </c>
      <c r="AE254" s="11" t="s">
        <v>98</v>
      </c>
      <c r="AF254" s="11" t="s">
        <v>98</v>
      </c>
      <c r="AG254" s="11" t="s">
        <v>98</v>
      </c>
      <c r="AH254" s="11" t="s">
        <v>98</v>
      </c>
      <c r="AI254" s="1">
        <v>11.3</v>
      </c>
      <c r="AJ254" s="1" t="s">
        <v>98</v>
      </c>
      <c r="AK254" s="1">
        <v>11.3</v>
      </c>
      <c r="AL254" s="11" t="s">
        <v>98</v>
      </c>
      <c r="AM254" s="4">
        <v>347</v>
      </c>
      <c r="AN254" s="2">
        <v>84.7</v>
      </c>
      <c r="AO254" s="2">
        <v>69.400000000000006</v>
      </c>
      <c r="AP254" s="3">
        <v>3.75</v>
      </c>
      <c r="AQ254" s="4">
        <v>347</v>
      </c>
      <c r="AR254" s="2">
        <v>84.7</v>
      </c>
      <c r="AS254" s="2">
        <v>69.400000000000006</v>
      </c>
      <c r="AT254" s="3">
        <v>3.75</v>
      </c>
      <c r="AU254" s="11" t="s">
        <v>98</v>
      </c>
      <c r="AV254" s="11" t="s">
        <v>98</v>
      </c>
      <c r="AW254" s="11" t="s">
        <v>98</v>
      </c>
      <c r="AX254" s="4">
        <v>578</v>
      </c>
      <c r="AY254" s="11" t="s">
        <v>98</v>
      </c>
      <c r="AZ254" s="4">
        <v>119</v>
      </c>
      <c r="BA254" s="11" t="s">
        <v>98</v>
      </c>
      <c r="BB254" s="11" t="s">
        <v>98</v>
      </c>
      <c r="BC254" s="11" t="s">
        <v>98</v>
      </c>
      <c r="BD254" s="11" t="s">
        <v>98</v>
      </c>
      <c r="BE254" s="11" t="s">
        <v>98</v>
      </c>
      <c r="BF254" s="11" t="s">
        <v>98</v>
      </c>
      <c r="BG254" s="11" t="s">
        <v>98</v>
      </c>
      <c r="BH254" s="11" t="s">
        <v>98</v>
      </c>
      <c r="BI254" s="11" t="s">
        <v>98</v>
      </c>
      <c r="BJ254" s="11" t="s">
        <v>98</v>
      </c>
      <c r="BK254" s="11" t="s">
        <v>98</v>
      </c>
      <c r="BL254" s="11" t="s">
        <v>98</v>
      </c>
      <c r="BM254" s="11" t="s">
        <v>98</v>
      </c>
      <c r="BN254" s="11" t="s">
        <v>98</v>
      </c>
      <c r="BO254" s="11" t="s">
        <v>98</v>
      </c>
      <c r="BP254" s="11" t="s">
        <v>98</v>
      </c>
      <c r="BQ254" s="11" t="s">
        <v>98</v>
      </c>
      <c r="BR254" s="11" t="s">
        <v>98</v>
      </c>
      <c r="BS254" s="11" t="s">
        <v>98</v>
      </c>
      <c r="BT254" s="11" t="s">
        <v>98</v>
      </c>
      <c r="BU254" s="11" t="s">
        <v>98</v>
      </c>
      <c r="BV254" s="11" t="s">
        <v>98</v>
      </c>
      <c r="BW254" s="11" t="s">
        <v>98</v>
      </c>
      <c r="BX254" s="11" t="s">
        <v>98</v>
      </c>
      <c r="BY254" s="11" t="s">
        <v>98</v>
      </c>
      <c r="BZ254" s="11" t="s">
        <v>98</v>
      </c>
      <c r="CA254" s="11" t="s">
        <v>98</v>
      </c>
      <c r="CB254" s="11" t="s">
        <v>98</v>
      </c>
      <c r="CC254" s="11" t="s">
        <v>98</v>
      </c>
      <c r="CD254" s="1" t="s">
        <v>98</v>
      </c>
      <c r="CE254" s="1" t="s">
        <v>98</v>
      </c>
      <c r="CF254" s="1" t="s">
        <v>98</v>
      </c>
      <c r="CG254" s="4">
        <f>Beams!$B$11/F254</f>
        <v>455.0607287449393</v>
      </c>
      <c r="CH254" s="4">
        <f>Beams!$B$9/AO254</f>
        <v>161.95965417867433</v>
      </c>
      <c r="CI254" s="4">
        <f>Beams!$C$9/AS254</f>
        <v>161.95965417867433</v>
      </c>
      <c r="CJ254" s="4">
        <f>Beams!$B$8/((N254-2*X254)*X254*2)</f>
        <v>935.79450618690066</v>
      </c>
      <c r="CK254" s="4">
        <f>Beams!$C$8/((J254-2*X254)*X254*2)</f>
        <v>1236.0417456604378</v>
      </c>
      <c r="CM254" s="4">
        <f xml:space="preserve"> Beams!$B$12 / ( 2 * X254 * (N254 - X254) * (J254 - X254) )</f>
        <v>120.01867827540491</v>
      </c>
      <c r="CO254" s="4">
        <f t="shared" si="6"/>
        <v>1810.2920816922233</v>
      </c>
      <c r="CP254" s="4">
        <f t="shared" si="7"/>
        <v>2287.6671389550347</v>
      </c>
      <c r="CQ254" s="3">
        <f>MIN(Beams!$B$21:$B$22)/MAX(CM254:CP254)-1</f>
        <v>7.7425306153305335</v>
      </c>
    </row>
    <row r="255" spans="1:95" x14ac:dyDescent="0.55000000000000004">
      <c r="A255" s="1" t="s">
        <v>1014</v>
      </c>
      <c r="B255" s="1" t="s">
        <v>1567</v>
      </c>
      <c r="C255" s="1" t="s">
        <v>1568</v>
      </c>
      <c r="D255" s="1" t="s">
        <v>98</v>
      </c>
      <c r="E255" s="1">
        <v>76.33</v>
      </c>
      <c r="F255" s="2">
        <v>21</v>
      </c>
      <c r="G255" s="1" t="s">
        <v>98</v>
      </c>
      <c r="H255" s="11" t="s">
        <v>98</v>
      </c>
      <c r="I255" s="2">
        <v>10</v>
      </c>
      <c r="J255" s="3">
        <v>8.26</v>
      </c>
      <c r="K255" s="1" t="s">
        <v>98</v>
      </c>
      <c r="L255" s="1" t="s">
        <v>98</v>
      </c>
      <c r="M255" s="11" t="s">
        <v>98</v>
      </c>
      <c r="N255" s="2">
        <v>10</v>
      </c>
      <c r="O255" s="3">
        <v>8.26</v>
      </c>
      <c r="P255" s="1" t="s">
        <v>98</v>
      </c>
      <c r="Q255" s="1" t="s">
        <v>98</v>
      </c>
      <c r="R255" s="11" t="s">
        <v>98</v>
      </c>
      <c r="S255" s="13" t="s">
        <v>98</v>
      </c>
      <c r="T255" s="1" t="s">
        <v>98</v>
      </c>
      <c r="U255" s="13" t="s">
        <v>98</v>
      </c>
      <c r="V255" s="1" t="s">
        <v>98</v>
      </c>
      <c r="W255" s="14">
        <v>0.625</v>
      </c>
      <c r="X255" s="14">
        <v>0.58099999999999996</v>
      </c>
      <c r="Y255" s="1" t="s">
        <v>98</v>
      </c>
      <c r="Z255" s="13" t="s">
        <v>98</v>
      </c>
      <c r="AA255" s="13" t="s">
        <v>98</v>
      </c>
      <c r="AB255" s="1" t="s">
        <v>98</v>
      </c>
      <c r="AC255" s="1" t="s">
        <v>98</v>
      </c>
      <c r="AD255" s="1" t="s">
        <v>98</v>
      </c>
      <c r="AE255" s="1" t="s">
        <v>98</v>
      </c>
      <c r="AF255" s="1" t="s">
        <v>98</v>
      </c>
      <c r="AG255" s="1" t="s">
        <v>98</v>
      </c>
      <c r="AH255" s="1" t="s">
        <v>98</v>
      </c>
      <c r="AI255" s="2">
        <v>14.2</v>
      </c>
      <c r="AJ255" s="1" t="s">
        <v>98</v>
      </c>
      <c r="AK255" s="2">
        <v>14.2</v>
      </c>
      <c r="AL255" s="1" t="s">
        <v>98</v>
      </c>
      <c r="AM255" s="1">
        <v>304</v>
      </c>
      <c r="AN255" s="2">
        <v>73.2</v>
      </c>
      <c r="AO255" s="2">
        <v>60.8</v>
      </c>
      <c r="AP255" s="3">
        <v>3.8</v>
      </c>
      <c r="AQ255" s="1">
        <v>304</v>
      </c>
      <c r="AR255" s="2">
        <v>73.2</v>
      </c>
      <c r="AS255" s="2">
        <v>60.8</v>
      </c>
      <c r="AT255" s="3">
        <v>3.8</v>
      </c>
      <c r="AU255" s="1" t="s">
        <v>98</v>
      </c>
      <c r="AV255" s="1" t="s">
        <v>98</v>
      </c>
      <c r="AW255" s="1" t="s">
        <v>98</v>
      </c>
      <c r="AX255" s="1">
        <v>498</v>
      </c>
      <c r="AY255" s="1" t="s">
        <v>98</v>
      </c>
      <c r="AZ255" s="1">
        <v>102</v>
      </c>
      <c r="BA255" s="1" t="s">
        <v>98</v>
      </c>
      <c r="BB255" s="1" t="s">
        <v>98</v>
      </c>
      <c r="BC255" s="1" t="s">
        <v>98</v>
      </c>
      <c r="BD255" s="1" t="s">
        <v>98</v>
      </c>
      <c r="BE255" s="1" t="s">
        <v>98</v>
      </c>
      <c r="BF255" s="1" t="s">
        <v>98</v>
      </c>
      <c r="BG255" s="1" t="s">
        <v>98</v>
      </c>
      <c r="BH255" s="1" t="s">
        <v>98</v>
      </c>
      <c r="BI255" s="1" t="s">
        <v>98</v>
      </c>
      <c r="BJ255" s="4" t="s">
        <v>98</v>
      </c>
      <c r="BK255" s="4" t="s">
        <v>98</v>
      </c>
      <c r="BL255" s="4" t="s">
        <v>98</v>
      </c>
      <c r="BM255" s="4" t="s">
        <v>98</v>
      </c>
      <c r="BN255" s="4" t="s">
        <v>98</v>
      </c>
      <c r="BO255" s="4" t="s">
        <v>98</v>
      </c>
      <c r="BP255" s="4" t="s">
        <v>98</v>
      </c>
      <c r="BQ255" s="4" t="s">
        <v>98</v>
      </c>
      <c r="BR255" s="4" t="s">
        <v>98</v>
      </c>
      <c r="BS255" s="4" t="s">
        <v>98</v>
      </c>
      <c r="BT255" s="4" t="s">
        <v>98</v>
      </c>
      <c r="BU255" s="4" t="s">
        <v>98</v>
      </c>
      <c r="BV255" s="4" t="s">
        <v>98</v>
      </c>
      <c r="BW255" s="35" t="s">
        <v>98</v>
      </c>
      <c r="BX255" s="35" t="s">
        <v>98</v>
      </c>
      <c r="BY255" s="1" t="s">
        <v>98</v>
      </c>
      <c r="BZ255" s="1" t="s">
        <v>98</v>
      </c>
      <c r="CA255" s="1" t="s">
        <v>98</v>
      </c>
      <c r="CB255" s="1" t="s">
        <v>98</v>
      </c>
      <c r="CC255" s="1" t="s">
        <v>98</v>
      </c>
      <c r="CD255" s="1" t="s">
        <v>98</v>
      </c>
      <c r="CE255" s="1" t="s">
        <v>98</v>
      </c>
      <c r="CF255" s="1" t="s">
        <v>98</v>
      </c>
      <c r="CG255" s="4">
        <f>Beams!$B$11/F255</f>
        <v>535.23809523809518</v>
      </c>
      <c r="CH255" s="4">
        <f>Beams!$B$9/AO255</f>
        <v>184.86842105263159</v>
      </c>
      <c r="CI255" s="4">
        <f>Beams!$C$9/AS255</f>
        <v>184.86842105263159</v>
      </c>
      <c r="CJ255" s="4">
        <f>Beams!$B$8/((N255-2*X255)*X255*2)</f>
        <v>1094.4758570700219</v>
      </c>
      <c r="CK255" s="4">
        <f>Beams!$C$8/((J255-2*X255)*X255*2)</f>
        <v>1362.7750950668997</v>
      </c>
      <c r="CM255" s="4">
        <f xml:space="preserve"> Beams!$B$12 / ( 2 * X255 * (N255 - X255) * (J255 - X255) )</f>
        <v>133.7367357410719</v>
      </c>
      <c r="CO255" s="4">
        <f t="shared" si="6"/>
        <v>2113.3547704555249</v>
      </c>
      <c r="CP255" s="4">
        <f t="shared" si="7"/>
        <v>2538.5239923789259</v>
      </c>
      <c r="CQ255" s="3">
        <f>MIN(Beams!$B$21:$B$22)/MAX(CM255:CP255)-1</f>
        <v>6.8785940412788493</v>
      </c>
    </row>
    <row r="256" spans="1:95" x14ac:dyDescent="0.55000000000000004">
      <c r="A256" s="1" t="s">
        <v>1014</v>
      </c>
      <c r="B256" s="1" t="s">
        <v>1569</v>
      </c>
      <c r="C256" s="1" t="s">
        <v>1570</v>
      </c>
      <c r="D256" s="1" t="s">
        <v>98</v>
      </c>
      <c r="E256" s="1">
        <v>62.46</v>
      </c>
      <c r="F256" s="2">
        <v>17.2</v>
      </c>
      <c r="G256" s="1" t="s">
        <v>98</v>
      </c>
      <c r="H256" s="11" t="s">
        <v>98</v>
      </c>
      <c r="I256" s="2">
        <v>10</v>
      </c>
      <c r="J256" s="3">
        <v>8.6</v>
      </c>
      <c r="K256" s="1" t="s">
        <v>98</v>
      </c>
      <c r="L256" s="1" t="s">
        <v>98</v>
      </c>
      <c r="M256" s="11" t="s">
        <v>98</v>
      </c>
      <c r="N256" s="2">
        <v>10</v>
      </c>
      <c r="O256" s="3">
        <v>8.6</v>
      </c>
      <c r="P256" s="1" t="s">
        <v>98</v>
      </c>
      <c r="Q256" s="1" t="s">
        <v>98</v>
      </c>
      <c r="R256" s="11" t="s">
        <v>98</v>
      </c>
      <c r="S256" s="13" t="s">
        <v>98</v>
      </c>
      <c r="T256" s="1" t="s">
        <v>98</v>
      </c>
      <c r="U256" s="13" t="s">
        <v>98</v>
      </c>
      <c r="V256" s="1" t="s">
        <v>98</v>
      </c>
      <c r="W256" s="14">
        <v>0.5</v>
      </c>
      <c r="X256" s="14">
        <v>0.46500000000000002</v>
      </c>
      <c r="Y256" s="1" t="s">
        <v>98</v>
      </c>
      <c r="Z256" s="13" t="s">
        <v>98</v>
      </c>
      <c r="AA256" s="13" t="s">
        <v>98</v>
      </c>
      <c r="AB256" s="1" t="s">
        <v>98</v>
      </c>
      <c r="AC256" s="1" t="s">
        <v>98</v>
      </c>
      <c r="AD256" s="1" t="s">
        <v>98</v>
      </c>
      <c r="AE256" s="1" t="s">
        <v>98</v>
      </c>
      <c r="AF256" s="1" t="s">
        <v>98</v>
      </c>
      <c r="AG256" s="1" t="s">
        <v>98</v>
      </c>
      <c r="AH256" s="1" t="s">
        <v>98</v>
      </c>
      <c r="AI256" s="2">
        <v>18.5</v>
      </c>
      <c r="AJ256" s="1" t="s">
        <v>98</v>
      </c>
      <c r="AK256" s="2">
        <v>18.5</v>
      </c>
      <c r="AL256" s="1" t="s">
        <v>98</v>
      </c>
      <c r="AM256" s="1">
        <v>256</v>
      </c>
      <c r="AN256" s="2">
        <v>60.7</v>
      </c>
      <c r="AO256" s="2">
        <v>51.2</v>
      </c>
      <c r="AP256" s="3">
        <v>3.86</v>
      </c>
      <c r="AQ256" s="1">
        <v>256</v>
      </c>
      <c r="AR256" s="2">
        <v>60.7</v>
      </c>
      <c r="AS256" s="2">
        <v>51.2</v>
      </c>
      <c r="AT256" s="3">
        <v>3.86</v>
      </c>
      <c r="AU256" s="1" t="s">
        <v>98</v>
      </c>
      <c r="AV256" s="1" t="s">
        <v>98</v>
      </c>
      <c r="AW256" s="1" t="s">
        <v>98</v>
      </c>
      <c r="AX256" s="1">
        <v>412</v>
      </c>
      <c r="AY256" s="1" t="s">
        <v>98</v>
      </c>
      <c r="AZ256" s="2">
        <v>84.2</v>
      </c>
      <c r="BA256" s="1" t="s">
        <v>98</v>
      </c>
      <c r="BB256" s="1" t="s">
        <v>98</v>
      </c>
      <c r="BC256" s="1" t="s">
        <v>98</v>
      </c>
      <c r="BD256" s="1" t="s">
        <v>98</v>
      </c>
      <c r="BE256" s="1" t="s">
        <v>98</v>
      </c>
      <c r="BF256" s="1" t="s">
        <v>98</v>
      </c>
      <c r="BG256" s="1" t="s">
        <v>98</v>
      </c>
      <c r="BH256" s="1" t="s">
        <v>98</v>
      </c>
      <c r="BI256" s="1" t="s">
        <v>98</v>
      </c>
      <c r="BJ256" s="4" t="s">
        <v>98</v>
      </c>
      <c r="BK256" s="4" t="s">
        <v>98</v>
      </c>
      <c r="BL256" s="4" t="s">
        <v>98</v>
      </c>
      <c r="BM256" s="4" t="s">
        <v>98</v>
      </c>
      <c r="BN256" s="4" t="s">
        <v>98</v>
      </c>
      <c r="BO256" s="4" t="s">
        <v>98</v>
      </c>
      <c r="BP256" s="4" t="s">
        <v>98</v>
      </c>
      <c r="BQ256" s="4" t="s">
        <v>98</v>
      </c>
      <c r="BR256" s="4" t="s">
        <v>98</v>
      </c>
      <c r="BS256" s="4" t="s">
        <v>98</v>
      </c>
      <c r="BT256" s="4" t="s">
        <v>98</v>
      </c>
      <c r="BU256" s="4" t="s">
        <v>98</v>
      </c>
      <c r="BV256" s="4" t="s">
        <v>98</v>
      </c>
      <c r="BW256" s="35" t="s">
        <v>98</v>
      </c>
      <c r="BX256" s="35" t="s">
        <v>98</v>
      </c>
      <c r="BY256" s="1" t="s">
        <v>98</v>
      </c>
      <c r="BZ256" s="1" t="s">
        <v>98</v>
      </c>
      <c r="CA256" s="1" t="s">
        <v>98</v>
      </c>
      <c r="CB256" s="1" t="s">
        <v>98</v>
      </c>
      <c r="CC256" s="1" t="s">
        <v>98</v>
      </c>
      <c r="CD256" s="1" t="s">
        <v>98</v>
      </c>
      <c r="CE256" s="1" t="s">
        <v>98</v>
      </c>
      <c r="CF256" s="1" t="s">
        <v>98</v>
      </c>
      <c r="CG256" s="4">
        <f>Beams!$B$11/F256</f>
        <v>653.48837209302326</v>
      </c>
      <c r="CH256" s="4">
        <f>Beams!$B$9/AO256</f>
        <v>219.53125</v>
      </c>
      <c r="CI256" s="4">
        <f>Beams!$C$9/AS256</f>
        <v>219.53125</v>
      </c>
      <c r="CJ256" s="4">
        <f>Beams!$B$8/((N256-2*X256)*X256*2)</f>
        <v>1332.5271781010301</v>
      </c>
      <c r="CK256" s="4">
        <f>Beams!$C$8/((J256-2*X256)*X256*2)</f>
        <v>1575.7524778847906</v>
      </c>
      <c r="CM256" s="4">
        <f xml:space="preserve"> Beams!$B$12 / ( 2 * X256 * (N256 - X256) * (J256 - X256) )</f>
        <v>155.81350893210814</v>
      </c>
      <c r="CO256" s="4">
        <f t="shared" si="6"/>
        <v>2567.7591393941366</v>
      </c>
      <c r="CP256" s="4">
        <f t="shared" si="7"/>
        <v>2952.2006319843181</v>
      </c>
      <c r="CQ256" s="3">
        <f>MIN(Beams!$B$21:$B$22)/MAX(CM256:CP256)-1</f>
        <v>5.7746073160878044</v>
      </c>
    </row>
    <row r="257" spans="1:95" x14ac:dyDescent="0.55000000000000004">
      <c r="A257" s="1" t="s">
        <v>1014</v>
      </c>
      <c r="B257" s="1" t="s">
        <v>1571</v>
      </c>
      <c r="C257" s="1" t="s">
        <v>1572</v>
      </c>
      <c r="D257" s="1" t="s">
        <v>98</v>
      </c>
      <c r="E257" s="3">
        <v>47.9</v>
      </c>
      <c r="F257" s="2">
        <v>13.2</v>
      </c>
      <c r="G257" s="1" t="s">
        <v>98</v>
      </c>
      <c r="H257" s="11" t="s">
        <v>98</v>
      </c>
      <c r="I257" s="2">
        <v>10</v>
      </c>
      <c r="J257" s="3">
        <v>8.9499999999999993</v>
      </c>
      <c r="K257" s="1" t="s">
        <v>98</v>
      </c>
      <c r="L257" s="1" t="s">
        <v>98</v>
      </c>
      <c r="M257" s="11" t="s">
        <v>98</v>
      </c>
      <c r="N257" s="2">
        <v>10</v>
      </c>
      <c r="O257" s="3">
        <v>8.9499999999999993</v>
      </c>
      <c r="P257" s="1" t="s">
        <v>98</v>
      </c>
      <c r="Q257" s="1" t="s">
        <v>98</v>
      </c>
      <c r="R257" s="11" t="s">
        <v>98</v>
      </c>
      <c r="S257" s="13" t="s">
        <v>98</v>
      </c>
      <c r="T257" s="1" t="s">
        <v>98</v>
      </c>
      <c r="U257" s="13" t="s">
        <v>98</v>
      </c>
      <c r="V257" s="1" t="s">
        <v>98</v>
      </c>
      <c r="W257" s="14">
        <v>0.375</v>
      </c>
      <c r="X257" s="14">
        <v>0.34899999999999998</v>
      </c>
      <c r="Y257" s="1" t="s">
        <v>98</v>
      </c>
      <c r="Z257" s="13" t="s">
        <v>98</v>
      </c>
      <c r="AA257" s="13" t="s">
        <v>98</v>
      </c>
      <c r="AB257" s="1" t="s">
        <v>98</v>
      </c>
      <c r="AC257" s="1" t="s">
        <v>98</v>
      </c>
      <c r="AD257" s="1" t="s">
        <v>98</v>
      </c>
      <c r="AE257" s="1" t="s">
        <v>98</v>
      </c>
      <c r="AF257" s="1" t="s">
        <v>98</v>
      </c>
      <c r="AG257" s="1" t="s">
        <v>98</v>
      </c>
      <c r="AH257" s="1" t="s">
        <v>98</v>
      </c>
      <c r="AI257" s="2">
        <v>25.7</v>
      </c>
      <c r="AJ257" s="1" t="s">
        <v>98</v>
      </c>
      <c r="AK257" s="2">
        <v>25.7</v>
      </c>
      <c r="AL257" s="1" t="s">
        <v>98</v>
      </c>
      <c r="AM257" s="1">
        <v>202</v>
      </c>
      <c r="AN257" s="2">
        <v>47.2</v>
      </c>
      <c r="AO257" s="2">
        <v>40.4</v>
      </c>
      <c r="AP257" s="3">
        <v>3.92</v>
      </c>
      <c r="AQ257" s="1">
        <v>202</v>
      </c>
      <c r="AR257" s="2">
        <v>47.2</v>
      </c>
      <c r="AS257" s="2">
        <v>40.4</v>
      </c>
      <c r="AT257" s="3">
        <v>3.92</v>
      </c>
      <c r="AU257" s="1" t="s">
        <v>98</v>
      </c>
      <c r="AV257" s="1" t="s">
        <v>98</v>
      </c>
      <c r="AW257" s="1" t="s">
        <v>98</v>
      </c>
      <c r="AX257" s="1">
        <v>320</v>
      </c>
      <c r="AY257" s="1" t="s">
        <v>98</v>
      </c>
      <c r="AZ257" s="2">
        <v>64.8</v>
      </c>
      <c r="BA257" s="1" t="s">
        <v>98</v>
      </c>
      <c r="BB257" s="1" t="s">
        <v>98</v>
      </c>
      <c r="BC257" s="1" t="s">
        <v>98</v>
      </c>
      <c r="BD257" s="1" t="s">
        <v>98</v>
      </c>
      <c r="BE257" s="1" t="s">
        <v>98</v>
      </c>
      <c r="BF257" s="1" t="s">
        <v>98</v>
      </c>
      <c r="BG257" s="1" t="s">
        <v>98</v>
      </c>
      <c r="BH257" s="1" t="s">
        <v>98</v>
      </c>
      <c r="BI257" s="1" t="s">
        <v>98</v>
      </c>
      <c r="BJ257" s="4" t="s">
        <v>98</v>
      </c>
      <c r="BK257" s="4" t="s">
        <v>98</v>
      </c>
      <c r="BL257" s="4" t="s">
        <v>98</v>
      </c>
      <c r="BM257" s="4" t="s">
        <v>98</v>
      </c>
      <c r="BN257" s="4" t="s">
        <v>98</v>
      </c>
      <c r="BO257" s="4" t="s">
        <v>98</v>
      </c>
      <c r="BP257" s="4" t="s">
        <v>98</v>
      </c>
      <c r="BQ257" s="4" t="s">
        <v>98</v>
      </c>
      <c r="BR257" s="4" t="s">
        <v>98</v>
      </c>
      <c r="BS257" s="4" t="s">
        <v>98</v>
      </c>
      <c r="BT257" s="4" t="s">
        <v>98</v>
      </c>
      <c r="BU257" s="4" t="s">
        <v>98</v>
      </c>
      <c r="BV257" s="4" t="s">
        <v>98</v>
      </c>
      <c r="BW257" s="35" t="s">
        <v>98</v>
      </c>
      <c r="BX257" s="35" t="s">
        <v>98</v>
      </c>
      <c r="BY257" s="1" t="s">
        <v>98</v>
      </c>
      <c r="BZ257" s="1" t="s">
        <v>98</v>
      </c>
      <c r="CA257" s="1" t="s">
        <v>98</v>
      </c>
      <c r="CB257" s="1" t="s">
        <v>98</v>
      </c>
      <c r="CC257" s="1" t="s">
        <v>98</v>
      </c>
      <c r="CD257" s="1" t="s">
        <v>98</v>
      </c>
      <c r="CE257" s="1" t="s">
        <v>98</v>
      </c>
      <c r="CF257" s="1" t="s">
        <v>98</v>
      </c>
      <c r="CG257" s="4">
        <f>Beams!$B$11/F257</f>
        <v>851.51515151515162</v>
      </c>
      <c r="CH257" s="4">
        <f>Beams!$B$9/AO257</f>
        <v>278.21782178217825</v>
      </c>
      <c r="CI257" s="4">
        <f>Beams!$C$9/AS257</f>
        <v>278.21782178217825</v>
      </c>
      <c r="CJ257" s="4">
        <f>Beams!$B$8/((N257-2*X257)*X257*2)</f>
        <v>1731.1494154444404</v>
      </c>
      <c r="CK257" s="4">
        <f>Beams!$C$8/((J257-2*X257)*X257*2)</f>
        <v>1951.4241229355534</v>
      </c>
      <c r="CM257" s="4">
        <f xml:space="preserve"> Beams!$B$12 / ( 2 * X257 * (N257 - X257) * (J257 - X257) )</f>
        <v>193.99459292864978</v>
      </c>
      <c r="CO257" s="4">
        <f t="shared" si="6"/>
        <v>3329.5438191143485</v>
      </c>
      <c r="CP257" s="4">
        <f t="shared" si="7"/>
        <v>3676.873056055384</v>
      </c>
      <c r="CQ257" s="3">
        <f>MIN(Beams!$B$21:$B$22)/MAX(CM257:CP257)-1</f>
        <v>4.4394045416015429</v>
      </c>
    </row>
    <row r="258" spans="1:95" x14ac:dyDescent="0.55000000000000004">
      <c r="A258" s="1" t="s">
        <v>1014</v>
      </c>
      <c r="B258" s="1" t="s">
        <v>1573</v>
      </c>
      <c r="C258" s="1" t="s">
        <v>1574</v>
      </c>
      <c r="D258" s="1" t="s">
        <v>98</v>
      </c>
      <c r="E258" s="1">
        <v>40.35</v>
      </c>
      <c r="F258" s="2">
        <v>11.1</v>
      </c>
      <c r="G258" s="1" t="s">
        <v>98</v>
      </c>
      <c r="H258" s="11" t="s">
        <v>98</v>
      </c>
      <c r="I258" s="2">
        <v>10</v>
      </c>
      <c r="J258" s="3">
        <v>9.1300000000000008</v>
      </c>
      <c r="K258" s="1" t="s">
        <v>98</v>
      </c>
      <c r="L258" s="1" t="s">
        <v>98</v>
      </c>
      <c r="M258" s="11" t="s">
        <v>98</v>
      </c>
      <c r="N258" s="2">
        <v>10</v>
      </c>
      <c r="O258" s="3">
        <v>9.1300000000000008</v>
      </c>
      <c r="P258" s="1" t="s">
        <v>98</v>
      </c>
      <c r="Q258" s="1" t="s">
        <v>98</v>
      </c>
      <c r="R258" s="11" t="s">
        <v>98</v>
      </c>
      <c r="S258" s="13" t="s">
        <v>98</v>
      </c>
      <c r="T258" s="1" t="s">
        <v>98</v>
      </c>
      <c r="U258" s="13" t="s">
        <v>98</v>
      </c>
      <c r="V258" s="1" t="s">
        <v>98</v>
      </c>
      <c r="W258" s="15">
        <v>0.3125</v>
      </c>
      <c r="X258" s="14">
        <v>0.29099999999999998</v>
      </c>
      <c r="Y258" s="1" t="s">
        <v>98</v>
      </c>
      <c r="Z258" s="13" t="s">
        <v>98</v>
      </c>
      <c r="AA258" s="13" t="s">
        <v>98</v>
      </c>
      <c r="AB258" s="1" t="s">
        <v>98</v>
      </c>
      <c r="AC258" s="1" t="s">
        <v>98</v>
      </c>
      <c r="AD258" s="1" t="s">
        <v>98</v>
      </c>
      <c r="AE258" s="1" t="s">
        <v>98</v>
      </c>
      <c r="AF258" s="1" t="s">
        <v>98</v>
      </c>
      <c r="AG258" s="1" t="s">
        <v>98</v>
      </c>
      <c r="AH258" s="1" t="s">
        <v>98</v>
      </c>
      <c r="AI258" s="2">
        <v>31.4</v>
      </c>
      <c r="AJ258" s="1" t="s">
        <v>98</v>
      </c>
      <c r="AK258" s="2">
        <v>31.4</v>
      </c>
      <c r="AL258" s="1" t="s">
        <v>98</v>
      </c>
      <c r="AM258" s="1">
        <v>172</v>
      </c>
      <c r="AN258" s="2">
        <v>40.1</v>
      </c>
      <c r="AO258" s="2">
        <v>34.5</v>
      </c>
      <c r="AP258" s="3">
        <v>3.94</v>
      </c>
      <c r="AQ258" s="1">
        <v>172</v>
      </c>
      <c r="AR258" s="2">
        <v>40.1</v>
      </c>
      <c r="AS258" s="2">
        <v>34.5</v>
      </c>
      <c r="AT258" s="3">
        <v>3.94</v>
      </c>
      <c r="AU258" s="1" t="s">
        <v>98</v>
      </c>
      <c r="AV258" s="1" t="s">
        <v>98</v>
      </c>
      <c r="AW258" s="1" t="s">
        <v>98</v>
      </c>
      <c r="AX258" s="1">
        <v>271</v>
      </c>
      <c r="AY258" s="1" t="s">
        <v>98</v>
      </c>
      <c r="AZ258" s="2">
        <v>54.8</v>
      </c>
      <c r="BA258" s="1" t="s">
        <v>98</v>
      </c>
      <c r="BB258" s="1" t="s">
        <v>98</v>
      </c>
      <c r="BC258" s="1" t="s">
        <v>98</v>
      </c>
      <c r="BD258" s="1" t="s">
        <v>98</v>
      </c>
      <c r="BE258" s="1" t="s">
        <v>98</v>
      </c>
      <c r="BF258" s="1" t="s">
        <v>98</v>
      </c>
      <c r="BG258" s="1" t="s">
        <v>98</v>
      </c>
      <c r="BH258" s="1" t="s">
        <v>98</v>
      </c>
      <c r="BI258" s="1" t="s">
        <v>98</v>
      </c>
      <c r="BJ258" s="4" t="s">
        <v>98</v>
      </c>
      <c r="BK258" s="4" t="s">
        <v>98</v>
      </c>
      <c r="BL258" s="4" t="s">
        <v>98</v>
      </c>
      <c r="BM258" s="4" t="s">
        <v>98</v>
      </c>
      <c r="BN258" s="4" t="s">
        <v>98</v>
      </c>
      <c r="BO258" s="4" t="s">
        <v>98</v>
      </c>
      <c r="BP258" s="4" t="s">
        <v>98</v>
      </c>
      <c r="BQ258" s="4" t="s">
        <v>98</v>
      </c>
      <c r="BR258" s="4" t="s">
        <v>98</v>
      </c>
      <c r="BS258" s="4" t="s">
        <v>98</v>
      </c>
      <c r="BT258" s="4" t="s">
        <v>98</v>
      </c>
      <c r="BU258" s="4" t="s">
        <v>98</v>
      </c>
      <c r="BV258" s="4" t="s">
        <v>98</v>
      </c>
      <c r="BW258" s="35" t="s">
        <v>98</v>
      </c>
      <c r="BX258" s="35" t="s">
        <v>98</v>
      </c>
      <c r="BY258" s="1" t="s">
        <v>98</v>
      </c>
      <c r="BZ258" s="1" t="s">
        <v>98</v>
      </c>
      <c r="CA258" s="1" t="s">
        <v>98</v>
      </c>
      <c r="CB258" s="1" t="s">
        <v>98</v>
      </c>
      <c r="CC258" s="1" t="s">
        <v>98</v>
      </c>
      <c r="CD258" s="1" t="s">
        <v>98</v>
      </c>
      <c r="CE258" s="1" t="s">
        <v>98</v>
      </c>
      <c r="CF258" s="1" t="s">
        <v>98</v>
      </c>
      <c r="CG258" s="4">
        <f>Beams!$B$11/F258</f>
        <v>1012.6126126126127</v>
      </c>
      <c r="CH258" s="4">
        <f>Beams!$B$9/AO258</f>
        <v>325.79710144927537</v>
      </c>
      <c r="CI258" s="4">
        <f>Beams!$C$9/AS258</f>
        <v>325.79710144927537</v>
      </c>
      <c r="CJ258" s="4">
        <f>Beams!$B$8/((N258-2*X258)*X258*2)</f>
        <v>2050.6174109824065</v>
      </c>
      <c r="CK258" s="4">
        <f>Beams!$C$8/((J258-2*X258)*X258*2)</f>
        <v>2259.3255471025159</v>
      </c>
      <c r="CM258" s="4">
        <f xml:space="preserve"> Beams!$B$12 / ( 2 * X258 * (N258 - X258) * (J258 - X258) )</f>
        <v>225.04309478260302</v>
      </c>
      <c r="CO258" s="4">
        <f t="shared" si="6"/>
        <v>3941.6510255214585</v>
      </c>
      <c r="CP258" s="4">
        <f t="shared" si="7"/>
        <v>4270.2661851097819</v>
      </c>
      <c r="CQ258" s="3">
        <f>MIN(Beams!$B$21:$B$22)/MAX(CM258:CP258)-1</f>
        <v>3.68354878432147</v>
      </c>
    </row>
    <row r="259" spans="1:95" x14ac:dyDescent="0.55000000000000004">
      <c r="A259" s="1" t="s">
        <v>1014</v>
      </c>
      <c r="B259" s="1" t="s">
        <v>1575</v>
      </c>
      <c r="C259" s="1" t="s">
        <v>1576</v>
      </c>
      <c r="D259" s="1" t="s">
        <v>98</v>
      </c>
      <c r="E259" s="1">
        <v>32.630000000000003</v>
      </c>
      <c r="F259" s="3">
        <v>8.9600000000000009</v>
      </c>
      <c r="G259" s="1" t="s">
        <v>98</v>
      </c>
      <c r="H259" s="11" t="s">
        <v>98</v>
      </c>
      <c r="I259" s="2">
        <v>10</v>
      </c>
      <c r="J259" s="3">
        <v>9.3000000000000007</v>
      </c>
      <c r="K259" s="1" t="s">
        <v>98</v>
      </c>
      <c r="L259" s="1" t="s">
        <v>98</v>
      </c>
      <c r="M259" s="11" t="s">
        <v>98</v>
      </c>
      <c r="N259" s="2">
        <v>10</v>
      </c>
      <c r="O259" s="3">
        <v>9.3000000000000007</v>
      </c>
      <c r="P259" s="1" t="s">
        <v>98</v>
      </c>
      <c r="Q259" s="1" t="s">
        <v>98</v>
      </c>
      <c r="R259" s="11" t="s">
        <v>98</v>
      </c>
      <c r="S259" s="13" t="s">
        <v>98</v>
      </c>
      <c r="T259" s="1" t="s">
        <v>98</v>
      </c>
      <c r="U259" s="13" t="s">
        <v>98</v>
      </c>
      <c r="V259" s="1" t="s">
        <v>98</v>
      </c>
      <c r="W259" s="14">
        <v>0.25</v>
      </c>
      <c r="X259" s="14">
        <v>0.23300000000000001</v>
      </c>
      <c r="Y259" s="1" t="s">
        <v>98</v>
      </c>
      <c r="Z259" s="13" t="s">
        <v>98</v>
      </c>
      <c r="AA259" s="13" t="s">
        <v>98</v>
      </c>
      <c r="AB259" s="1" t="s">
        <v>98</v>
      </c>
      <c r="AC259" s="1" t="s">
        <v>98</v>
      </c>
      <c r="AD259" s="1" t="s">
        <v>98</v>
      </c>
      <c r="AE259" s="1" t="s">
        <v>98</v>
      </c>
      <c r="AF259" s="1" t="s">
        <v>98</v>
      </c>
      <c r="AG259" s="1" t="s">
        <v>98</v>
      </c>
      <c r="AH259" s="1" t="s">
        <v>98</v>
      </c>
      <c r="AI259" s="2">
        <v>39.9</v>
      </c>
      <c r="AJ259" s="1" t="s">
        <v>98</v>
      </c>
      <c r="AK259" s="2">
        <v>39.9</v>
      </c>
      <c r="AL259" s="1" t="s">
        <v>98</v>
      </c>
      <c r="AM259" s="1">
        <v>141</v>
      </c>
      <c r="AN259" s="2">
        <v>32.700000000000003</v>
      </c>
      <c r="AO259" s="2">
        <v>28.3</v>
      </c>
      <c r="AP259" s="3">
        <v>3.97</v>
      </c>
      <c r="AQ259" s="1">
        <v>141</v>
      </c>
      <c r="AR259" s="2">
        <v>32.700000000000003</v>
      </c>
      <c r="AS259" s="2">
        <v>28.3</v>
      </c>
      <c r="AT259" s="3">
        <v>3.97</v>
      </c>
      <c r="AU259" s="1" t="s">
        <v>98</v>
      </c>
      <c r="AV259" s="1" t="s">
        <v>98</v>
      </c>
      <c r="AW259" s="1" t="s">
        <v>98</v>
      </c>
      <c r="AX259" s="1">
        <v>220</v>
      </c>
      <c r="AY259" s="1" t="s">
        <v>98</v>
      </c>
      <c r="AZ259" s="2">
        <v>44.4</v>
      </c>
      <c r="BA259" s="1" t="s">
        <v>98</v>
      </c>
      <c r="BB259" s="1" t="s">
        <v>98</v>
      </c>
      <c r="BC259" s="1" t="s">
        <v>98</v>
      </c>
      <c r="BD259" s="1" t="s">
        <v>98</v>
      </c>
      <c r="BE259" s="1" t="s">
        <v>98</v>
      </c>
      <c r="BF259" s="1" t="s">
        <v>98</v>
      </c>
      <c r="BG259" s="1" t="s">
        <v>98</v>
      </c>
      <c r="BH259" s="1" t="s">
        <v>98</v>
      </c>
      <c r="BI259" s="1" t="s">
        <v>98</v>
      </c>
      <c r="BJ259" s="4" t="s">
        <v>98</v>
      </c>
      <c r="BK259" s="4" t="s">
        <v>98</v>
      </c>
      <c r="BL259" s="4" t="s">
        <v>98</v>
      </c>
      <c r="BM259" s="4" t="s">
        <v>98</v>
      </c>
      <c r="BN259" s="4" t="s">
        <v>98</v>
      </c>
      <c r="BO259" s="4" t="s">
        <v>98</v>
      </c>
      <c r="BP259" s="4" t="s">
        <v>98</v>
      </c>
      <c r="BQ259" s="4" t="s">
        <v>98</v>
      </c>
      <c r="BR259" s="4" t="s">
        <v>98</v>
      </c>
      <c r="BS259" s="4" t="s">
        <v>98</v>
      </c>
      <c r="BT259" s="4" t="s">
        <v>98</v>
      </c>
      <c r="BU259" s="4" t="s">
        <v>98</v>
      </c>
      <c r="BV259" s="4" t="s">
        <v>98</v>
      </c>
      <c r="BW259" s="35" t="s">
        <v>98</v>
      </c>
      <c r="BX259" s="35" t="s">
        <v>98</v>
      </c>
      <c r="BY259" s="1" t="s">
        <v>98</v>
      </c>
      <c r="BZ259" s="1" t="s">
        <v>98</v>
      </c>
      <c r="CA259" s="1" t="s">
        <v>98</v>
      </c>
      <c r="CB259" s="1" t="s">
        <v>98</v>
      </c>
      <c r="CC259" s="1" t="s">
        <v>98</v>
      </c>
      <c r="CD259" s="1" t="s">
        <v>98</v>
      </c>
      <c r="CE259" s="1" t="s">
        <v>98</v>
      </c>
      <c r="CF259" s="1" t="s">
        <v>98</v>
      </c>
      <c r="CG259" s="4">
        <f>Beams!$B$11/F259</f>
        <v>1254.4642857142856</v>
      </c>
      <c r="CH259" s="4">
        <f>Beams!$B$9/AO259</f>
        <v>397.17314487632507</v>
      </c>
      <c r="CI259" s="4">
        <f>Beams!$C$9/AS259</f>
        <v>397.17314487632507</v>
      </c>
      <c r="CJ259" s="4">
        <f>Beams!$B$8/((N259-2*X259)*X259*2)</f>
        <v>2529.9110209586465</v>
      </c>
      <c r="CK259" s="4">
        <f>Beams!$C$8/((J259-2*X259)*X259*2)</f>
        <v>2730.3794061376202</v>
      </c>
      <c r="CM259" s="4">
        <f xml:space="preserve"> Beams!$B$12 / ( 2 * X259 * (N259 - X259) * (J259 - X259) )</f>
        <v>272.36769225230597</v>
      </c>
      <c r="CO259" s="4">
        <f t="shared" si="6"/>
        <v>4860.1982033038284</v>
      </c>
      <c r="CP259" s="4">
        <f t="shared" si="7"/>
        <v>5175.431610781362</v>
      </c>
      <c r="CQ259" s="3">
        <f>MIN(Beams!$B$21:$B$22)/MAX(CM259:CP259)-1</f>
        <v>2.8644119957717873</v>
      </c>
    </row>
    <row r="260" spans="1:95" x14ac:dyDescent="0.55000000000000004">
      <c r="A260" s="1" t="s">
        <v>1014</v>
      </c>
      <c r="B260" s="1" t="s">
        <v>1577</v>
      </c>
      <c r="C260" s="1" t="s">
        <v>1578</v>
      </c>
      <c r="D260" s="1" t="s">
        <v>98</v>
      </c>
      <c r="E260" s="1">
        <v>24.73</v>
      </c>
      <c r="F260" s="3">
        <v>6.76</v>
      </c>
      <c r="G260" s="1" t="s">
        <v>98</v>
      </c>
      <c r="H260" s="11" t="s">
        <v>98</v>
      </c>
      <c r="I260" s="2">
        <v>10</v>
      </c>
      <c r="J260" s="3">
        <v>9.48</v>
      </c>
      <c r="K260" s="1" t="s">
        <v>98</v>
      </c>
      <c r="L260" s="1" t="s">
        <v>98</v>
      </c>
      <c r="M260" s="11" t="s">
        <v>98</v>
      </c>
      <c r="N260" s="2">
        <v>10</v>
      </c>
      <c r="O260" s="3">
        <v>9.48</v>
      </c>
      <c r="P260" s="1" t="s">
        <v>98</v>
      </c>
      <c r="Q260" s="1" t="s">
        <v>98</v>
      </c>
      <c r="R260" s="11" t="s">
        <v>98</v>
      </c>
      <c r="S260" s="13" t="s">
        <v>98</v>
      </c>
      <c r="T260" s="1" t="s">
        <v>98</v>
      </c>
      <c r="U260" s="13" t="s">
        <v>98</v>
      </c>
      <c r="V260" s="1" t="s">
        <v>98</v>
      </c>
      <c r="W260" s="15">
        <v>0.1875</v>
      </c>
      <c r="X260" s="14">
        <v>0.17399999999999999</v>
      </c>
      <c r="Y260" s="1" t="s">
        <v>98</v>
      </c>
      <c r="Z260" s="13" t="s">
        <v>98</v>
      </c>
      <c r="AA260" s="13" t="s">
        <v>98</v>
      </c>
      <c r="AB260" s="1" t="s">
        <v>98</v>
      </c>
      <c r="AC260" s="1" t="s">
        <v>98</v>
      </c>
      <c r="AD260" s="1" t="s">
        <v>98</v>
      </c>
      <c r="AE260" s="1" t="s">
        <v>98</v>
      </c>
      <c r="AF260" s="1" t="s">
        <v>98</v>
      </c>
      <c r="AG260" s="1" t="s">
        <v>98</v>
      </c>
      <c r="AH260" s="1" t="s">
        <v>98</v>
      </c>
      <c r="AI260" s="2">
        <v>54.5</v>
      </c>
      <c r="AJ260" s="1" t="s">
        <v>98</v>
      </c>
      <c r="AK260" s="2">
        <v>54.5</v>
      </c>
      <c r="AL260" s="1" t="s">
        <v>98</v>
      </c>
      <c r="AM260" s="1">
        <v>108</v>
      </c>
      <c r="AN260" s="2">
        <v>24.8</v>
      </c>
      <c r="AO260" s="2">
        <v>21.6</v>
      </c>
      <c r="AP260" s="3">
        <v>4</v>
      </c>
      <c r="AQ260" s="1">
        <v>108</v>
      </c>
      <c r="AR260" s="2">
        <v>24.8</v>
      </c>
      <c r="AS260" s="2">
        <v>21.6</v>
      </c>
      <c r="AT260" s="3">
        <v>4</v>
      </c>
      <c r="AU260" s="1" t="s">
        <v>98</v>
      </c>
      <c r="AV260" s="1" t="s">
        <v>98</v>
      </c>
      <c r="AW260" s="1" t="s">
        <v>98</v>
      </c>
      <c r="AX260" s="1">
        <v>167</v>
      </c>
      <c r="AY260" s="1" t="s">
        <v>98</v>
      </c>
      <c r="AZ260" s="2">
        <v>33.6</v>
      </c>
      <c r="BA260" s="1" t="s">
        <v>98</v>
      </c>
      <c r="BB260" s="1" t="s">
        <v>98</v>
      </c>
      <c r="BC260" s="1" t="s">
        <v>98</v>
      </c>
      <c r="BD260" s="1" t="s">
        <v>98</v>
      </c>
      <c r="BE260" s="1" t="s">
        <v>98</v>
      </c>
      <c r="BF260" s="1" t="s">
        <v>98</v>
      </c>
      <c r="BG260" s="1" t="s">
        <v>98</v>
      </c>
      <c r="BH260" s="1" t="s">
        <v>98</v>
      </c>
      <c r="BI260" s="1" t="s">
        <v>98</v>
      </c>
      <c r="BJ260" s="4" t="s">
        <v>98</v>
      </c>
      <c r="BK260" s="4" t="s">
        <v>98</v>
      </c>
      <c r="BL260" s="4" t="s">
        <v>98</v>
      </c>
      <c r="BM260" s="4" t="s">
        <v>98</v>
      </c>
      <c r="BN260" s="4" t="s">
        <v>98</v>
      </c>
      <c r="BO260" s="4" t="s">
        <v>98</v>
      </c>
      <c r="BP260" s="4" t="s">
        <v>98</v>
      </c>
      <c r="BQ260" s="4" t="s">
        <v>98</v>
      </c>
      <c r="BR260" s="4" t="s">
        <v>98</v>
      </c>
      <c r="BS260" s="4" t="s">
        <v>98</v>
      </c>
      <c r="BT260" s="4" t="s">
        <v>98</v>
      </c>
      <c r="BU260" s="4" t="s">
        <v>98</v>
      </c>
      <c r="BV260" s="4" t="s">
        <v>98</v>
      </c>
      <c r="BW260" s="35" t="s">
        <v>98</v>
      </c>
      <c r="BX260" s="35" t="s">
        <v>98</v>
      </c>
      <c r="BY260" s="1" t="s">
        <v>98</v>
      </c>
      <c r="BZ260" s="1" t="s">
        <v>98</v>
      </c>
      <c r="CA260" s="1" t="s">
        <v>98</v>
      </c>
      <c r="CB260" s="1" t="s">
        <v>98</v>
      </c>
      <c r="CC260" s="1" t="s">
        <v>98</v>
      </c>
      <c r="CD260" s="1" t="s">
        <v>98</v>
      </c>
      <c r="CE260" s="1" t="s">
        <v>98</v>
      </c>
      <c r="CF260" s="1" t="s">
        <v>98</v>
      </c>
      <c r="CG260" s="4">
        <f>Beams!$B$11/F260</f>
        <v>1662.7218934911243</v>
      </c>
      <c r="CH260" s="4">
        <f>Beams!$B$9/AO260</f>
        <v>520.37037037037032</v>
      </c>
      <c r="CI260" s="4">
        <f>Beams!$C$9/AS260</f>
        <v>520.37037037037032</v>
      </c>
      <c r="CJ260" s="4">
        <f>Beams!$B$8/((N260-2*X260)*X260*2)</f>
        <v>3346.337606165836</v>
      </c>
      <c r="CK260" s="4">
        <f>Beams!$C$8/((J260-2*X260)*X260*2)</f>
        <v>3536.886834725432</v>
      </c>
      <c r="CM260" s="4">
        <f xml:space="preserve"> Beams!$B$12 / ( 2 * X260 * (N260 - X260) * (J260 - X260) )</f>
        <v>353.22160475918025</v>
      </c>
      <c r="CO260" s="4">
        <f t="shared" si="6"/>
        <v>6424.7126662764413</v>
      </c>
      <c r="CP260" s="4">
        <f t="shared" si="7"/>
        <v>6723.9655089728194</v>
      </c>
      <c r="CQ260" s="3">
        <f>MIN(Beams!$B$21:$B$22)/MAX(CM260:CP260)-1</f>
        <v>1.9744352455869874</v>
      </c>
    </row>
    <row r="261" spans="1:95" x14ac:dyDescent="0.55000000000000004">
      <c r="A261" s="1" t="s">
        <v>1014</v>
      </c>
      <c r="B261" s="1" t="s">
        <v>1579</v>
      </c>
      <c r="C261" s="1" t="s">
        <v>1580</v>
      </c>
      <c r="D261" s="1" t="s">
        <v>98</v>
      </c>
      <c r="E261" s="1">
        <v>67.819999999999993</v>
      </c>
      <c r="F261" s="2">
        <v>18.7</v>
      </c>
      <c r="G261" s="1" t="s">
        <v>98</v>
      </c>
      <c r="H261" s="11" t="s">
        <v>98</v>
      </c>
      <c r="I261" s="2">
        <v>10</v>
      </c>
      <c r="J261" s="3">
        <v>8.26</v>
      </c>
      <c r="K261" s="1" t="s">
        <v>98</v>
      </c>
      <c r="L261" s="1" t="s">
        <v>98</v>
      </c>
      <c r="M261" s="11" t="s">
        <v>98</v>
      </c>
      <c r="N261" s="3">
        <v>8</v>
      </c>
      <c r="O261" s="3">
        <v>6.26</v>
      </c>
      <c r="P261" s="1" t="s">
        <v>98</v>
      </c>
      <c r="Q261" s="1" t="s">
        <v>98</v>
      </c>
      <c r="R261" s="11" t="s">
        <v>98</v>
      </c>
      <c r="S261" s="13" t="s">
        <v>98</v>
      </c>
      <c r="T261" s="1" t="s">
        <v>98</v>
      </c>
      <c r="U261" s="13" t="s">
        <v>98</v>
      </c>
      <c r="V261" s="1" t="s">
        <v>98</v>
      </c>
      <c r="W261" s="14">
        <v>0.625</v>
      </c>
      <c r="X261" s="14">
        <v>0.58099999999999996</v>
      </c>
      <c r="Y261" s="1" t="s">
        <v>98</v>
      </c>
      <c r="Z261" s="13" t="s">
        <v>98</v>
      </c>
      <c r="AA261" s="13" t="s">
        <v>98</v>
      </c>
      <c r="AB261" s="1" t="s">
        <v>98</v>
      </c>
      <c r="AC261" s="1" t="s">
        <v>98</v>
      </c>
      <c r="AD261" s="1" t="s">
        <v>98</v>
      </c>
      <c r="AE261" s="1" t="s">
        <v>98</v>
      </c>
      <c r="AF261" s="1" t="s">
        <v>98</v>
      </c>
      <c r="AG261" s="1" t="s">
        <v>98</v>
      </c>
      <c r="AH261" s="1" t="s">
        <v>98</v>
      </c>
      <c r="AI261" s="2">
        <v>10.8</v>
      </c>
      <c r="AJ261" s="1" t="s">
        <v>98</v>
      </c>
      <c r="AK261" s="2">
        <v>14.2</v>
      </c>
      <c r="AL261" s="1" t="s">
        <v>98</v>
      </c>
      <c r="AM261" s="1">
        <v>253</v>
      </c>
      <c r="AN261" s="2">
        <v>62.2</v>
      </c>
      <c r="AO261" s="2">
        <v>50.5</v>
      </c>
      <c r="AP261" s="3">
        <v>3.68</v>
      </c>
      <c r="AQ261" s="1">
        <v>178</v>
      </c>
      <c r="AR261" s="2">
        <v>53.3</v>
      </c>
      <c r="AS261" s="2">
        <v>44.5</v>
      </c>
      <c r="AT261" s="3">
        <v>3.09</v>
      </c>
      <c r="AU261" s="1" t="s">
        <v>98</v>
      </c>
      <c r="AV261" s="1" t="s">
        <v>98</v>
      </c>
      <c r="AW261" s="1" t="s">
        <v>98</v>
      </c>
      <c r="AX261" s="1">
        <v>346</v>
      </c>
      <c r="AY261" s="1" t="s">
        <v>98</v>
      </c>
      <c r="AZ261" s="2">
        <v>80.400000000000006</v>
      </c>
      <c r="BA261" s="1" t="s">
        <v>98</v>
      </c>
      <c r="BB261" s="1" t="s">
        <v>98</v>
      </c>
      <c r="BC261" s="1" t="s">
        <v>98</v>
      </c>
      <c r="BD261" s="1" t="s">
        <v>98</v>
      </c>
      <c r="BE261" s="1" t="s">
        <v>98</v>
      </c>
      <c r="BF261" s="1" t="s">
        <v>98</v>
      </c>
      <c r="BG261" s="1" t="s">
        <v>98</v>
      </c>
      <c r="BH261" s="1" t="s">
        <v>98</v>
      </c>
      <c r="BI261" s="1" t="s">
        <v>98</v>
      </c>
      <c r="BJ261" s="4" t="s">
        <v>98</v>
      </c>
      <c r="BK261" s="4" t="s">
        <v>98</v>
      </c>
      <c r="BL261" s="4" t="s">
        <v>98</v>
      </c>
      <c r="BM261" s="4" t="s">
        <v>98</v>
      </c>
      <c r="BN261" s="4" t="s">
        <v>98</v>
      </c>
      <c r="BO261" s="4" t="s">
        <v>98</v>
      </c>
      <c r="BP261" s="4" t="s">
        <v>98</v>
      </c>
      <c r="BQ261" s="4" t="s">
        <v>98</v>
      </c>
      <c r="BR261" s="4" t="s">
        <v>98</v>
      </c>
      <c r="BS261" s="4" t="s">
        <v>98</v>
      </c>
      <c r="BT261" s="4" t="s">
        <v>98</v>
      </c>
      <c r="BU261" s="4" t="s">
        <v>98</v>
      </c>
      <c r="BV261" s="4" t="s">
        <v>98</v>
      </c>
      <c r="BW261" s="35" t="s">
        <v>98</v>
      </c>
      <c r="BX261" s="35" t="s">
        <v>98</v>
      </c>
      <c r="BY261" s="1" t="s">
        <v>98</v>
      </c>
      <c r="BZ261" s="1" t="s">
        <v>98</v>
      </c>
      <c r="CA261" s="1" t="s">
        <v>98</v>
      </c>
      <c r="CB261" s="1" t="s">
        <v>98</v>
      </c>
      <c r="CC261" s="1" t="s">
        <v>98</v>
      </c>
      <c r="CD261" s="1" t="s">
        <v>98</v>
      </c>
      <c r="CE261" s="1" t="s">
        <v>98</v>
      </c>
      <c r="CF261" s="1" t="s">
        <v>98</v>
      </c>
      <c r="CG261" s="4">
        <f>Beams!$B$11/F261</f>
        <v>601.06951871657759</v>
      </c>
      <c r="CH261" s="4">
        <f>Beams!$B$9/AO261</f>
        <v>222.57425742574259</v>
      </c>
      <c r="CI261" s="4">
        <f>Beams!$C$9/AS261</f>
        <v>252.58426966292134</v>
      </c>
      <c r="CJ261" s="4">
        <f>Beams!$B$8/((N261-2*X261)*X261*2)</f>
        <v>1414.5916386055651</v>
      </c>
      <c r="CK261" s="4">
        <f>Beams!$C$8/((J261-2*X261)*X261*2)</f>
        <v>1362.7750950668997</v>
      </c>
      <c r="CM261" s="4">
        <f xml:space="preserve"> Beams!$B$12 / ( 2 * X261 * (N261 - X261) * (J261 - X261) )</f>
        <v>169.78923223414964</v>
      </c>
      <c r="CO261" s="4">
        <f t="shared" ref="CO261:CO324" si="8" xml:space="preserve"> SQRT((CG261+CH261+CI261)^2+3*(CJ261^2+CM261^2))</f>
        <v>2692.2036454852532</v>
      </c>
      <c r="CP261" s="4">
        <f t="shared" ref="CP261:CP324" si="9" xml:space="preserve"> SQRT((CG261+CH261+CI261)^2+3*(CM261^2+CK261^2))</f>
        <v>2610.7891213059602</v>
      </c>
      <c r="CQ261" s="3">
        <f>MIN(Beams!$B$21:$B$22)/MAX(CM261:CP261)-1</f>
        <v>6.4288585239602565</v>
      </c>
    </row>
    <row r="262" spans="1:95" x14ac:dyDescent="0.55000000000000004">
      <c r="A262" s="1" t="s">
        <v>1014</v>
      </c>
      <c r="B262" s="1" t="s">
        <v>1581</v>
      </c>
      <c r="C262" s="1" t="s">
        <v>1582</v>
      </c>
      <c r="D262" s="1" t="s">
        <v>98</v>
      </c>
      <c r="E262" s="1">
        <v>55.66</v>
      </c>
      <c r="F262" s="2">
        <v>15.3</v>
      </c>
      <c r="G262" s="1" t="s">
        <v>98</v>
      </c>
      <c r="H262" s="11" t="s">
        <v>98</v>
      </c>
      <c r="I262" s="2">
        <v>10</v>
      </c>
      <c r="J262" s="3">
        <v>8.6</v>
      </c>
      <c r="K262" s="1" t="s">
        <v>98</v>
      </c>
      <c r="L262" s="1" t="s">
        <v>98</v>
      </c>
      <c r="M262" s="11" t="s">
        <v>98</v>
      </c>
      <c r="N262" s="3">
        <v>8</v>
      </c>
      <c r="O262" s="3">
        <v>6.6</v>
      </c>
      <c r="P262" s="1" t="s">
        <v>98</v>
      </c>
      <c r="Q262" s="1" t="s">
        <v>98</v>
      </c>
      <c r="R262" s="11" t="s">
        <v>98</v>
      </c>
      <c r="S262" s="13" t="s">
        <v>98</v>
      </c>
      <c r="T262" s="1" t="s">
        <v>98</v>
      </c>
      <c r="U262" s="13" t="s">
        <v>98</v>
      </c>
      <c r="V262" s="1" t="s">
        <v>98</v>
      </c>
      <c r="W262" s="14">
        <v>0.5</v>
      </c>
      <c r="X262" s="14">
        <v>0.46500000000000002</v>
      </c>
      <c r="Y262" s="1" t="s">
        <v>98</v>
      </c>
      <c r="Z262" s="13" t="s">
        <v>98</v>
      </c>
      <c r="AA262" s="13" t="s">
        <v>98</v>
      </c>
      <c r="AB262" s="1" t="s">
        <v>98</v>
      </c>
      <c r="AC262" s="1" t="s">
        <v>98</v>
      </c>
      <c r="AD262" s="1" t="s">
        <v>98</v>
      </c>
      <c r="AE262" s="1" t="s">
        <v>98</v>
      </c>
      <c r="AF262" s="1" t="s">
        <v>98</v>
      </c>
      <c r="AG262" s="1" t="s">
        <v>98</v>
      </c>
      <c r="AH262" s="1" t="s">
        <v>98</v>
      </c>
      <c r="AI262" s="2">
        <v>14.2</v>
      </c>
      <c r="AJ262" s="1" t="s">
        <v>98</v>
      </c>
      <c r="AK262" s="2">
        <v>18.5</v>
      </c>
      <c r="AL262" s="1" t="s">
        <v>98</v>
      </c>
      <c r="AM262" s="1">
        <v>214</v>
      </c>
      <c r="AN262" s="2">
        <v>51.9</v>
      </c>
      <c r="AO262" s="2">
        <v>42.7</v>
      </c>
      <c r="AP262" s="3">
        <v>3.73</v>
      </c>
      <c r="AQ262" s="1">
        <v>151</v>
      </c>
      <c r="AR262" s="2">
        <v>44.5</v>
      </c>
      <c r="AS262" s="2">
        <v>37.799999999999997</v>
      </c>
      <c r="AT262" s="3">
        <v>3.14</v>
      </c>
      <c r="AU262" s="1" t="s">
        <v>98</v>
      </c>
      <c r="AV262" s="1" t="s">
        <v>98</v>
      </c>
      <c r="AW262" s="1" t="s">
        <v>98</v>
      </c>
      <c r="AX262" s="1">
        <v>288</v>
      </c>
      <c r="AY262" s="1" t="s">
        <v>98</v>
      </c>
      <c r="AZ262" s="2">
        <v>66.400000000000006</v>
      </c>
      <c r="BA262" s="1" t="s">
        <v>98</v>
      </c>
      <c r="BB262" s="1" t="s">
        <v>98</v>
      </c>
      <c r="BC262" s="1" t="s">
        <v>98</v>
      </c>
      <c r="BD262" s="1" t="s">
        <v>98</v>
      </c>
      <c r="BE262" s="1" t="s">
        <v>98</v>
      </c>
      <c r="BF262" s="1" t="s">
        <v>98</v>
      </c>
      <c r="BG262" s="1" t="s">
        <v>98</v>
      </c>
      <c r="BH262" s="1" t="s">
        <v>98</v>
      </c>
      <c r="BI262" s="1" t="s">
        <v>98</v>
      </c>
      <c r="BJ262" s="4" t="s">
        <v>98</v>
      </c>
      <c r="BK262" s="4" t="s">
        <v>98</v>
      </c>
      <c r="BL262" s="4" t="s">
        <v>98</v>
      </c>
      <c r="BM262" s="4" t="s">
        <v>98</v>
      </c>
      <c r="BN262" s="4" t="s">
        <v>98</v>
      </c>
      <c r="BO262" s="4" t="s">
        <v>98</v>
      </c>
      <c r="BP262" s="4" t="s">
        <v>98</v>
      </c>
      <c r="BQ262" s="4" t="s">
        <v>98</v>
      </c>
      <c r="BR262" s="4" t="s">
        <v>98</v>
      </c>
      <c r="BS262" s="4" t="s">
        <v>98</v>
      </c>
      <c r="BT262" s="4" t="s">
        <v>98</v>
      </c>
      <c r="BU262" s="4" t="s">
        <v>98</v>
      </c>
      <c r="BV262" s="4" t="s">
        <v>98</v>
      </c>
      <c r="BW262" s="35" t="s">
        <v>98</v>
      </c>
      <c r="BX262" s="35" t="s">
        <v>98</v>
      </c>
      <c r="BY262" s="1" t="s">
        <v>98</v>
      </c>
      <c r="BZ262" s="1" t="s">
        <v>98</v>
      </c>
      <c r="CA262" s="1" t="s">
        <v>98</v>
      </c>
      <c r="CB262" s="1" t="s">
        <v>98</v>
      </c>
      <c r="CC262" s="1" t="s">
        <v>98</v>
      </c>
      <c r="CD262" s="1" t="s">
        <v>98</v>
      </c>
      <c r="CE262" s="1" t="s">
        <v>98</v>
      </c>
      <c r="CF262" s="1" t="s">
        <v>98</v>
      </c>
      <c r="CG262" s="4">
        <f>Beams!$B$11/F262</f>
        <v>734.64052287581694</v>
      </c>
      <c r="CH262" s="4">
        <f>Beams!$B$9/AO262</f>
        <v>263.23185011709597</v>
      </c>
      <c r="CI262" s="4">
        <f>Beams!$C$9/AS262</f>
        <v>297.35449735449737</v>
      </c>
      <c r="CJ262" s="4">
        <f>Beams!$B$8/((N262-2*X262)*X262*2)</f>
        <v>1709.4797037307414</v>
      </c>
      <c r="CK262" s="4">
        <f>Beams!$C$8/((J262-2*X262)*X262*2)</f>
        <v>1575.7524778847906</v>
      </c>
      <c r="CM262" s="4">
        <f xml:space="preserve"> Beams!$B$12 / ( 2 * X262 * (N262 - X262) * (J262 - X262) )</f>
        <v>197.17077739451247</v>
      </c>
      <c r="CO262" s="4">
        <f t="shared" si="8"/>
        <v>3249.8006345693034</v>
      </c>
      <c r="CP262" s="4">
        <f t="shared" si="9"/>
        <v>3040.2679498236971</v>
      </c>
      <c r="CQ262" s="3">
        <f>MIN(Beams!$B$21:$B$22)/MAX(CM262:CP262)-1</f>
        <v>5.1542236736779401</v>
      </c>
    </row>
    <row r="263" spans="1:95" x14ac:dyDescent="0.55000000000000004">
      <c r="A263" s="1" t="s">
        <v>1014</v>
      </c>
      <c r="B263" s="1" t="s">
        <v>1583</v>
      </c>
      <c r="C263" s="1" t="s">
        <v>1584</v>
      </c>
      <c r="D263" s="1" t="s">
        <v>98</v>
      </c>
      <c r="E263" s="1">
        <v>42.79</v>
      </c>
      <c r="F263" s="2">
        <v>11.8</v>
      </c>
      <c r="G263" s="1" t="s">
        <v>98</v>
      </c>
      <c r="H263" s="11" t="s">
        <v>98</v>
      </c>
      <c r="I263" s="2">
        <v>10</v>
      </c>
      <c r="J263" s="3">
        <v>8.9499999999999993</v>
      </c>
      <c r="K263" s="1" t="s">
        <v>98</v>
      </c>
      <c r="L263" s="1" t="s">
        <v>98</v>
      </c>
      <c r="M263" s="11" t="s">
        <v>98</v>
      </c>
      <c r="N263" s="3">
        <v>8</v>
      </c>
      <c r="O263" s="3">
        <v>6.95</v>
      </c>
      <c r="P263" s="1" t="s">
        <v>98</v>
      </c>
      <c r="Q263" s="1" t="s">
        <v>98</v>
      </c>
      <c r="R263" s="11" t="s">
        <v>98</v>
      </c>
      <c r="S263" s="13" t="s">
        <v>98</v>
      </c>
      <c r="T263" s="1" t="s">
        <v>98</v>
      </c>
      <c r="U263" s="13" t="s">
        <v>98</v>
      </c>
      <c r="V263" s="1" t="s">
        <v>98</v>
      </c>
      <c r="W263" s="14">
        <v>0.375</v>
      </c>
      <c r="X263" s="14">
        <v>0.34899999999999998</v>
      </c>
      <c r="Y263" s="1" t="s">
        <v>98</v>
      </c>
      <c r="Z263" s="13" t="s">
        <v>98</v>
      </c>
      <c r="AA263" s="13" t="s">
        <v>98</v>
      </c>
      <c r="AB263" s="1" t="s">
        <v>98</v>
      </c>
      <c r="AC263" s="1" t="s">
        <v>98</v>
      </c>
      <c r="AD263" s="1" t="s">
        <v>98</v>
      </c>
      <c r="AE263" s="1" t="s">
        <v>98</v>
      </c>
      <c r="AF263" s="1" t="s">
        <v>98</v>
      </c>
      <c r="AG263" s="1" t="s">
        <v>98</v>
      </c>
      <c r="AH263" s="1" t="s">
        <v>98</v>
      </c>
      <c r="AI263" s="2">
        <v>19.899999999999999</v>
      </c>
      <c r="AJ263" s="1" t="s">
        <v>98</v>
      </c>
      <c r="AK263" s="2">
        <v>25.7</v>
      </c>
      <c r="AL263" s="1" t="s">
        <v>98</v>
      </c>
      <c r="AM263" s="1">
        <v>169</v>
      </c>
      <c r="AN263" s="2">
        <v>40.5</v>
      </c>
      <c r="AO263" s="2">
        <v>33.9</v>
      </c>
      <c r="AP263" s="3">
        <v>3.79</v>
      </c>
      <c r="AQ263" s="1">
        <v>120</v>
      </c>
      <c r="AR263" s="2">
        <v>34.799999999999997</v>
      </c>
      <c r="AS263" s="2">
        <v>30</v>
      </c>
      <c r="AT263" s="3">
        <v>3.19</v>
      </c>
      <c r="AU263" s="1" t="s">
        <v>98</v>
      </c>
      <c r="AV263" s="1" t="s">
        <v>98</v>
      </c>
      <c r="AW263" s="1" t="s">
        <v>98</v>
      </c>
      <c r="AX263" s="1">
        <v>224</v>
      </c>
      <c r="AY263" s="1" t="s">
        <v>98</v>
      </c>
      <c r="AZ263" s="2">
        <v>51.4</v>
      </c>
      <c r="BA263" s="1" t="s">
        <v>98</v>
      </c>
      <c r="BB263" s="1" t="s">
        <v>98</v>
      </c>
      <c r="BC263" s="1" t="s">
        <v>98</v>
      </c>
      <c r="BD263" s="1" t="s">
        <v>98</v>
      </c>
      <c r="BE263" s="1" t="s">
        <v>98</v>
      </c>
      <c r="BF263" s="1" t="s">
        <v>98</v>
      </c>
      <c r="BG263" s="1" t="s">
        <v>98</v>
      </c>
      <c r="BH263" s="1" t="s">
        <v>98</v>
      </c>
      <c r="BI263" s="1" t="s">
        <v>98</v>
      </c>
      <c r="BJ263" s="4" t="s">
        <v>98</v>
      </c>
      <c r="BK263" s="4" t="s">
        <v>98</v>
      </c>
      <c r="BL263" s="4" t="s">
        <v>98</v>
      </c>
      <c r="BM263" s="4" t="s">
        <v>98</v>
      </c>
      <c r="BN263" s="4" t="s">
        <v>98</v>
      </c>
      <c r="BO263" s="4" t="s">
        <v>98</v>
      </c>
      <c r="BP263" s="4" t="s">
        <v>98</v>
      </c>
      <c r="BQ263" s="4" t="s">
        <v>98</v>
      </c>
      <c r="BR263" s="4" t="s">
        <v>98</v>
      </c>
      <c r="BS263" s="4" t="s">
        <v>98</v>
      </c>
      <c r="BT263" s="4" t="s">
        <v>98</v>
      </c>
      <c r="BU263" s="4" t="s">
        <v>98</v>
      </c>
      <c r="BV263" s="4" t="s">
        <v>98</v>
      </c>
      <c r="BW263" s="35" t="s">
        <v>98</v>
      </c>
      <c r="BX263" s="35" t="s">
        <v>98</v>
      </c>
      <c r="BY263" s="1" t="s">
        <v>98</v>
      </c>
      <c r="BZ263" s="1" t="s">
        <v>98</v>
      </c>
      <c r="CA263" s="1" t="s">
        <v>98</v>
      </c>
      <c r="CB263" s="1" t="s">
        <v>98</v>
      </c>
      <c r="CC263" s="1" t="s">
        <v>98</v>
      </c>
      <c r="CD263" s="1" t="s">
        <v>98</v>
      </c>
      <c r="CE263" s="1" t="s">
        <v>98</v>
      </c>
      <c r="CF263" s="1" t="s">
        <v>98</v>
      </c>
      <c r="CG263" s="4">
        <f>Beams!$B$11/F263</f>
        <v>952.54237288135585</v>
      </c>
      <c r="CH263" s="4">
        <f>Beams!$B$9/AO263</f>
        <v>331.56342182890859</v>
      </c>
      <c r="CI263" s="4">
        <f>Beams!$C$9/AS263</f>
        <v>374.66666666666669</v>
      </c>
      <c r="CJ263" s="4">
        <f>Beams!$B$8/((N263-2*X263)*X263*2)</f>
        <v>2205.3070203319894</v>
      </c>
      <c r="CK263" s="4">
        <f>Beams!$C$8/((J263-2*X263)*X263*2)</f>
        <v>1951.4241229355534</v>
      </c>
      <c r="CM263" s="4">
        <f xml:space="preserve"> Beams!$B$12 / ( 2 * X263 * (N263 - X263) * (J263 - X263) )</f>
        <v>244.70550468623699</v>
      </c>
      <c r="CO263" s="4">
        <f t="shared" si="8"/>
        <v>4185.84586343912</v>
      </c>
      <c r="CP263" s="4">
        <f t="shared" si="9"/>
        <v>3788.8437224855425</v>
      </c>
      <c r="CQ263" s="3">
        <f>MIN(Beams!$B$21:$B$22)/MAX(CM263:CP263)-1</f>
        <v>3.7780068001758336</v>
      </c>
    </row>
    <row r="264" spans="1:95" x14ac:dyDescent="0.55000000000000004">
      <c r="A264" s="1" t="s">
        <v>1014</v>
      </c>
      <c r="B264" s="1" t="s">
        <v>1585</v>
      </c>
      <c r="C264" s="1" t="s">
        <v>1586</v>
      </c>
      <c r="D264" s="1" t="s">
        <v>98</v>
      </c>
      <c r="E264" s="3">
        <v>36.1</v>
      </c>
      <c r="F264" s="3">
        <v>9.92</v>
      </c>
      <c r="G264" s="1" t="s">
        <v>98</v>
      </c>
      <c r="H264" s="11" t="s">
        <v>98</v>
      </c>
      <c r="I264" s="2">
        <v>10</v>
      </c>
      <c r="J264" s="3">
        <v>9.1300000000000008</v>
      </c>
      <c r="K264" s="1" t="s">
        <v>98</v>
      </c>
      <c r="L264" s="1" t="s">
        <v>98</v>
      </c>
      <c r="M264" s="11" t="s">
        <v>98</v>
      </c>
      <c r="N264" s="3">
        <v>8</v>
      </c>
      <c r="O264" s="3">
        <v>7.13</v>
      </c>
      <c r="P264" s="1" t="s">
        <v>98</v>
      </c>
      <c r="Q264" s="1" t="s">
        <v>98</v>
      </c>
      <c r="R264" s="11" t="s">
        <v>98</v>
      </c>
      <c r="S264" s="13" t="s">
        <v>98</v>
      </c>
      <c r="T264" s="1" t="s">
        <v>98</v>
      </c>
      <c r="U264" s="13" t="s">
        <v>98</v>
      </c>
      <c r="V264" s="1" t="s">
        <v>98</v>
      </c>
      <c r="W264" s="15">
        <v>0.3125</v>
      </c>
      <c r="X264" s="14">
        <v>0.29099999999999998</v>
      </c>
      <c r="Y264" s="1" t="s">
        <v>98</v>
      </c>
      <c r="Z264" s="13" t="s">
        <v>98</v>
      </c>
      <c r="AA264" s="13" t="s">
        <v>98</v>
      </c>
      <c r="AB264" s="1" t="s">
        <v>98</v>
      </c>
      <c r="AC264" s="1" t="s">
        <v>98</v>
      </c>
      <c r="AD264" s="1" t="s">
        <v>98</v>
      </c>
      <c r="AE264" s="1" t="s">
        <v>98</v>
      </c>
      <c r="AF264" s="1" t="s">
        <v>98</v>
      </c>
      <c r="AG264" s="1" t="s">
        <v>98</v>
      </c>
      <c r="AH264" s="1" t="s">
        <v>98</v>
      </c>
      <c r="AI264" s="2">
        <v>24.5</v>
      </c>
      <c r="AJ264" s="1" t="s">
        <v>98</v>
      </c>
      <c r="AK264" s="2">
        <v>31.4</v>
      </c>
      <c r="AL264" s="1" t="s">
        <v>98</v>
      </c>
      <c r="AM264" s="1">
        <v>145</v>
      </c>
      <c r="AN264" s="2">
        <v>34.4</v>
      </c>
      <c r="AO264" s="2">
        <v>29</v>
      </c>
      <c r="AP264" s="3">
        <v>3.82</v>
      </c>
      <c r="AQ264" s="1">
        <v>103</v>
      </c>
      <c r="AR264" s="2">
        <v>29.6</v>
      </c>
      <c r="AS264" s="2">
        <v>25.7</v>
      </c>
      <c r="AT264" s="3">
        <v>3.22</v>
      </c>
      <c r="AU264" s="1" t="s">
        <v>98</v>
      </c>
      <c r="AV264" s="1" t="s">
        <v>98</v>
      </c>
      <c r="AW264" s="1" t="s">
        <v>98</v>
      </c>
      <c r="AX264" s="1">
        <v>190</v>
      </c>
      <c r="AY264" s="1" t="s">
        <v>98</v>
      </c>
      <c r="AZ264" s="2">
        <v>43.5</v>
      </c>
      <c r="BA264" s="1" t="s">
        <v>98</v>
      </c>
      <c r="BB264" s="1" t="s">
        <v>98</v>
      </c>
      <c r="BC264" s="1" t="s">
        <v>98</v>
      </c>
      <c r="BD264" s="1" t="s">
        <v>98</v>
      </c>
      <c r="BE264" s="1" t="s">
        <v>98</v>
      </c>
      <c r="BF264" s="1" t="s">
        <v>98</v>
      </c>
      <c r="BG264" s="1" t="s">
        <v>98</v>
      </c>
      <c r="BH264" s="1" t="s">
        <v>98</v>
      </c>
      <c r="BI264" s="1" t="s">
        <v>98</v>
      </c>
      <c r="BJ264" s="4" t="s">
        <v>98</v>
      </c>
      <c r="BK264" s="4" t="s">
        <v>98</v>
      </c>
      <c r="BL264" s="4" t="s">
        <v>98</v>
      </c>
      <c r="BM264" s="4" t="s">
        <v>98</v>
      </c>
      <c r="BN264" s="4" t="s">
        <v>98</v>
      </c>
      <c r="BO264" s="4" t="s">
        <v>98</v>
      </c>
      <c r="BP264" s="4" t="s">
        <v>98</v>
      </c>
      <c r="BQ264" s="4" t="s">
        <v>98</v>
      </c>
      <c r="BR264" s="4" t="s">
        <v>98</v>
      </c>
      <c r="BS264" s="4" t="s">
        <v>98</v>
      </c>
      <c r="BT264" s="4" t="s">
        <v>98</v>
      </c>
      <c r="BU264" s="4" t="s">
        <v>98</v>
      </c>
      <c r="BV264" s="4" t="s">
        <v>98</v>
      </c>
      <c r="BW264" s="35" t="s">
        <v>98</v>
      </c>
      <c r="BX264" s="35" t="s">
        <v>98</v>
      </c>
      <c r="BY264" s="1" t="s">
        <v>98</v>
      </c>
      <c r="BZ264" s="1" t="s">
        <v>98</v>
      </c>
      <c r="CA264" s="1" t="s">
        <v>98</v>
      </c>
      <c r="CB264" s="1" t="s">
        <v>98</v>
      </c>
      <c r="CC264" s="1" t="s">
        <v>98</v>
      </c>
      <c r="CD264" s="1" t="s">
        <v>98</v>
      </c>
      <c r="CE264" s="1" t="s">
        <v>98</v>
      </c>
      <c r="CF264" s="1" t="s">
        <v>98</v>
      </c>
      <c r="CG264" s="4">
        <f>Beams!$B$11/F264</f>
        <v>1133.0645161290322</v>
      </c>
      <c r="CH264" s="4">
        <f>Beams!$B$9/AO264</f>
        <v>387.58620689655174</v>
      </c>
      <c r="CI264" s="4">
        <f>Beams!$C$9/AS264</f>
        <v>437.35408560311288</v>
      </c>
      <c r="CJ264" s="4">
        <f>Beams!$B$8/((N264-2*X264)*X264*2)</f>
        <v>2603.4934991415885</v>
      </c>
      <c r="CK264" s="4">
        <f>Beams!$C$8/((J264-2*X264)*X264*2)</f>
        <v>2259.3255471025159</v>
      </c>
      <c r="CM264" s="4">
        <f xml:space="preserve"> Beams!$B$12 / ( 2 * X264 * (N264 - X264) * (J264 - X264) )</f>
        <v>283.42760503882386</v>
      </c>
      <c r="CO264" s="4">
        <f t="shared" si="8"/>
        <v>4940.5780686803</v>
      </c>
      <c r="CP264" s="4">
        <f t="shared" si="9"/>
        <v>4403.2297505214829</v>
      </c>
      <c r="CQ264" s="3">
        <f>MIN(Beams!$B$21:$B$22)/MAX(CM264:CP264)-1</f>
        <v>3.0481092944944175</v>
      </c>
    </row>
    <row r="265" spans="1:95" x14ac:dyDescent="0.55000000000000004">
      <c r="A265" s="1" t="s">
        <v>1014</v>
      </c>
      <c r="B265" s="1" t="s">
        <v>1587</v>
      </c>
      <c r="C265" s="1" t="s">
        <v>1588</v>
      </c>
      <c r="D265" s="1" t="s">
        <v>98</v>
      </c>
      <c r="E265" s="1">
        <v>29.23</v>
      </c>
      <c r="F265" s="3">
        <v>8.0299999999999994</v>
      </c>
      <c r="G265" s="1" t="s">
        <v>98</v>
      </c>
      <c r="H265" s="11" t="s">
        <v>98</v>
      </c>
      <c r="I265" s="2">
        <v>10</v>
      </c>
      <c r="J265" s="3">
        <v>9.3000000000000007</v>
      </c>
      <c r="K265" s="1" t="s">
        <v>98</v>
      </c>
      <c r="L265" s="1" t="s">
        <v>98</v>
      </c>
      <c r="M265" s="11" t="s">
        <v>98</v>
      </c>
      <c r="N265" s="3">
        <v>8</v>
      </c>
      <c r="O265" s="3">
        <v>7.3</v>
      </c>
      <c r="P265" s="1" t="s">
        <v>98</v>
      </c>
      <c r="Q265" s="1" t="s">
        <v>98</v>
      </c>
      <c r="R265" s="11" t="s">
        <v>98</v>
      </c>
      <c r="S265" s="13" t="s">
        <v>98</v>
      </c>
      <c r="T265" s="1" t="s">
        <v>98</v>
      </c>
      <c r="U265" s="13" t="s">
        <v>98</v>
      </c>
      <c r="V265" s="1" t="s">
        <v>98</v>
      </c>
      <c r="W265" s="14">
        <v>0.25</v>
      </c>
      <c r="X265" s="14">
        <v>0.23300000000000001</v>
      </c>
      <c r="Y265" s="1" t="s">
        <v>98</v>
      </c>
      <c r="Z265" s="13" t="s">
        <v>98</v>
      </c>
      <c r="AA265" s="13" t="s">
        <v>98</v>
      </c>
      <c r="AB265" s="1" t="s">
        <v>98</v>
      </c>
      <c r="AC265" s="1" t="s">
        <v>98</v>
      </c>
      <c r="AD265" s="1" t="s">
        <v>98</v>
      </c>
      <c r="AE265" s="1" t="s">
        <v>98</v>
      </c>
      <c r="AF265" s="1" t="s">
        <v>98</v>
      </c>
      <c r="AG265" s="1" t="s">
        <v>98</v>
      </c>
      <c r="AH265" s="1" t="s">
        <v>98</v>
      </c>
      <c r="AI265" s="2">
        <v>31.3</v>
      </c>
      <c r="AJ265" s="1" t="s">
        <v>98</v>
      </c>
      <c r="AK265" s="2">
        <v>39.9</v>
      </c>
      <c r="AL265" s="1" t="s">
        <v>98</v>
      </c>
      <c r="AM265" s="1">
        <v>119</v>
      </c>
      <c r="AN265" s="2">
        <v>28.1</v>
      </c>
      <c r="AO265" s="2">
        <v>23.8</v>
      </c>
      <c r="AP265" s="3">
        <v>3.85</v>
      </c>
      <c r="AQ265" s="2">
        <v>84.7</v>
      </c>
      <c r="AR265" s="2">
        <v>24.2</v>
      </c>
      <c r="AS265" s="2">
        <v>21.2</v>
      </c>
      <c r="AT265" s="3">
        <v>3.25</v>
      </c>
      <c r="AU265" s="1" t="s">
        <v>98</v>
      </c>
      <c r="AV265" s="1" t="s">
        <v>98</v>
      </c>
      <c r="AW265" s="1" t="s">
        <v>98</v>
      </c>
      <c r="AX265" s="1">
        <v>155</v>
      </c>
      <c r="AY265" s="1" t="s">
        <v>98</v>
      </c>
      <c r="AZ265" s="2">
        <v>35.299999999999997</v>
      </c>
      <c r="BA265" s="1" t="s">
        <v>98</v>
      </c>
      <c r="BB265" s="1" t="s">
        <v>98</v>
      </c>
      <c r="BC265" s="1" t="s">
        <v>98</v>
      </c>
      <c r="BD265" s="1" t="s">
        <v>98</v>
      </c>
      <c r="BE265" s="1" t="s">
        <v>98</v>
      </c>
      <c r="BF265" s="1" t="s">
        <v>98</v>
      </c>
      <c r="BG265" s="1" t="s">
        <v>98</v>
      </c>
      <c r="BH265" s="1" t="s">
        <v>98</v>
      </c>
      <c r="BI265" s="1" t="s">
        <v>98</v>
      </c>
      <c r="BJ265" s="4" t="s">
        <v>98</v>
      </c>
      <c r="BK265" s="4" t="s">
        <v>98</v>
      </c>
      <c r="BL265" s="4" t="s">
        <v>98</v>
      </c>
      <c r="BM265" s="4" t="s">
        <v>98</v>
      </c>
      <c r="BN265" s="4" t="s">
        <v>98</v>
      </c>
      <c r="BO265" s="4" t="s">
        <v>98</v>
      </c>
      <c r="BP265" s="4" t="s">
        <v>98</v>
      </c>
      <c r="BQ265" s="4" t="s">
        <v>98</v>
      </c>
      <c r="BR265" s="4" t="s">
        <v>98</v>
      </c>
      <c r="BS265" s="4" t="s">
        <v>98</v>
      </c>
      <c r="BT265" s="4" t="s">
        <v>98</v>
      </c>
      <c r="BU265" s="4" t="s">
        <v>98</v>
      </c>
      <c r="BV265" s="4" t="s">
        <v>98</v>
      </c>
      <c r="BW265" s="35" t="s">
        <v>98</v>
      </c>
      <c r="BX265" s="35" t="s">
        <v>98</v>
      </c>
      <c r="BY265" s="1" t="s">
        <v>98</v>
      </c>
      <c r="BZ265" s="1" t="s">
        <v>98</v>
      </c>
      <c r="CA265" s="1" t="s">
        <v>98</v>
      </c>
      <c r="CB265" s="1" t="s">
        <v>98</v>
      </c>
      <c r="CC265" s="1" t="s">
        <v>98</v>
      </c>
      <c r="CD265" s="1" t="s">
        <v>98</v>
      </c>
      <c r="CE265" s="1" t="s">
        <v>98</v>
      </c>
      <c r="CF265" s="1" t="s">
        <v>98</v>
      </c>
      <c r="CG265" s="4">
        <f>Beams!$B$11/F265</f>
        <v>1399.7509339975095</v>
      </c>
      <c r="CH265" s="4">
        <f>Beams!$B$9/AO265</f>
        <v>472.26890756302521</v>
      </c>
      <c r="CI265" s="4">
        <f>Beams!$C$9/AS265</f>
        <v>530.18867924528308</v>
      </c>
      <c r="CJ265" s="4">
        <f>Beams!$B$8/((N265-2*X265)*X265*2)</f>
        <v>3201.5093806503505</v>
      </c>
      <c r="CK265" s="4">
        <f>Beams!$C$8/((J265-2*X265)*X265*2)</f>
        <v>2730.3794061376202</v>
      </c>
      <c r="CM265" s="4">
        <f xml:space="preserve"> Beams!$B$12 / ( 2 * X265 * (N265 - X265) * (J265 - X265) )</f>
        <v>342.50228533903334</v>
      </c>
      <c r="CO265" s="4">
        <f t="shared" si="8"/>
        <v>6072.1920396999985</v>
      </c>
      <c r="CP265" s="4">
        <f t="shared" si="9"/>
        <v>5337.363050065147</v>
      </c>
      <c r="CQ265" s="3">
        <f>MIN(Beams!$B$21:$B$22)/MAX(CM265:CP265)-1</f>
        <v>2.2937034713724431</v>
      </c>
    </row>
    <row r="266" spans="1:95" x14ac:dyDescent="0.55000000000000004">
      <c r="A266" s="1" t="s">
        <v>1014</v>
      </c>
      <c r="B266" s="1" t="s">
        <v>1589</v>
      </c>
      <c r="C266" s="1" t="s">
        <v>1590</v>
      </c>
      <c r="D266" s="1" t="s">
        <v>98</v>
      </c>
      <c r="E266" s="1">
        <v>22.18</v>
      </c>
      <c r="F266" s="3">
        <v>6.06</v>
      </c>
      <c r="G266" s="1" t="s">
        <v>98</v>
      </c>
      <c r="H266" s="11" t="s">
        <v>98</v>
      </c>
      <c r="I266" s="2">
        <v>10</v>
      </c>
      <c r="J266" s="3">
        <v>9.48</v>
      </c>
      <c r="K266" s="1" t="s">
        <v>98</v>
      </c>
      <c r="L266" s="1" t="s">
        <v>98</v>
      </c>
      <c r="M266" s="11" t="s">
        <v>98</v>
      </c>
      <c r="N266" s="3">
        <v>8</v>
      </c>
      <c r="O266" s="3">
        <v>7.48</v>
      </c>
      <c r="P266" s="1" t="s">
        <v>98</v>
      </c>
      <c r="Q266" s="1" t="s">
        <v>98</v>
      </c>
      <c r="R266" s="11" t="s">
        <v>98</v>
      </c>
      <c r="S266" s="13" t="s">
        <v>98</v>
      </c>
      <c r="T266" s="1" t="s">
        <v>98</v>
      </c>
      <c r="U266" s="13" t="s">
        <v>98</v>
      </c>
      <c r="V266" s="1" t="s">
        <v>98</v>
      </c>
      <c r="W266" s="15">
        <v>0.1875</v>
      </c>
      <c r="X266" s="14">
        <v>0.17399999999999999</v>
      </c>
      <c r="Y266" s="1" t="s">
        <v>98</v>
      </c>
      <c r="Z266" s="13" t="s">
        <v>98</v>
      </c>
      <c r="AA266" s="13" t="s">
        <v>98</v>
      </c>
      <c r="AB266" s="1" t="s">
        <v>98</v>
      </c>
      <c r="AC266" s="1" t="s">
        <v>98</v>
      </c>
      <c r="AD266" s="1" t="s">
        <v>98</v>
      </c>
      <c r="AE266" s="1" t="s">
        <v>98</v>
      </c>
      <c r="AF266" s="1" t="s">
        <v>98</v>
      </c>
      <c r="AG266" s="1" t="s">
        <v>98</v>
      </c>
      <c r="AH266" s="1" t="s">
        <v>98</v>
      </c>
      <c r="AI266" s="2">
        <v>43</v>
      </c>
      <c r="AJ266" s="1" t="s">
        <v>98</v>
      </c>
      <c r="AK266" s="2">
        <v>54.5</v>
      </c>
      <c r="AL266" s="1" t="s">
        <v>98</v>
      </c>
      <c r="AM266" s="2">
        <v>91.4</v>
      </c>
      <c r="AN266" s="2">
        <v>21.4</v>
      </c>
      <c r="AO266" s="2">
        <v>18.3</v>
      </c>
      <c r="AP266" s="3">
        <v>3.88</v>
      </c>
      <c r="AQ266" s="2">
        <v>65.099999999999994</v>
      </c>
      <c r="AR266" s="2">
        <v>18.399999999999999</v>
      </c>
      <c r="AS266" s="2">
        <v>16.3</v>
      </c>
      <c r="AT266" s="3">
        <v>3.28</v>
      </c>
      <c r="AU266" s="1" t="s">
        <v>98</v>
      </c>
      <c r="AV266" s="1" t="s">
        <v>98</v>
      </c>
      <c r="AW266" s="1" t="s">
        <v>98</v>
      </c>
      <c r="AX266" s="1">
        <v>118</v>
      </c>
      <c r="AY266" s="1" t="s">
        <v>98</v>
      </c>
      <c r="AZ266" s="2">
        <v>26.7</v>
      </c>
      <c r="BA266" s="1" t="s">
        <v>98</v>
      </c>
      <c r="BB266" s="1" t="s">
        <v>98</v>
      </c>
      <c r="BC266" s="1" t="s">
        <v>98</v>
      </c>
      <c r="BD266" s="1" t="s">
        <v>98</v>
      </c>
      <c r="BE266" s="1" t="s">
        <v>98</v>
      </c>
      <c r="BF266" s="1" t="s">
        <v>98</v>
      </c>
      <c r="BG266" s="1" t="s">
        <v>98</v>
      </c>
      <c r="BH266" s="1" t="s">
        <v>98</v>
      </c>
      <c r="BI266" s="1" t="s">
        <v>98</v>
      </c>
      <c r="BJ266" s="4" t="s">
        <v>98</v>
      </c>
      <c r="BK266" s="4" t="s">
        <v>98</v>
      </c>
      <c r="BL266" s="4" t="s">
        <v>98</v>
      </c>
      <c r="BM266" s="4" t="s">
        <v>98</v>
      </c>
      <c r="BN266" s="4" t="s">
        <v>98</v>
      </c>
      <c r="BO266" s="4" t="s">
        <v>98</v>
      </c>
      <c r="BP266" s="4" t="s">
        <v>98</v>
      </c>
      <c r="BQ266" s="4" t="s">
        <v>98</v>
      </c>
      <c r="BR266" s="4" t="s">
        <v>98</v>
      </c>
      <c r="BS266" s="4" t="s">
        <v>98</v>
      </c>
      <c r="BT266" s="4" t="s">
        <v>98</v>
      </c>
      <c r="BU266" s="4" t="s">
        <v>98</v>
      </c>
      <c r="BV266" s="4" t="s">
        <v>98</v>
      </c>
      <c r="BW266" s="35" t="s">
        <v>98</v>
      </c>
      <c r="BX266" s="35" t="s">
        <v>98</v>
      </c>
      <c r="BY266" s="1" t="s">
        <v>98</v>
      </c>
      <c r="BZ266" s="1" t="s">
        <v>98</v>
      </c>
      <c r="CA266" s="1" t="s">
        <v>98</v>
      </c>
      <c r="CB266" s="1" t="s">
        <v>98</v>
      </c>
      <c r="CC266" s="1" t="s">
        <v>98</v>
      </c>
      <c r="CD266" s="1" t="s">
        <v>98</v>
      </c>
      <c r="CE266" s="1" t="s">
        <v>98</v>
      </c>
      <c r="CF266" s="1" t="s">
        <v>98</v>
      </c>
      <c r="CG266" s="4">
        <f>Beams!$B$11/F266</f>
        <v>1854.7854785478548</v>
      </c>
      <c r="CH266" s="4">
        <f>Beams!$B$9/AO266</f>
        <v>614.20765027322398</v>
      </c>
      <c r="CI266" s="4">
        <f>Beams!$C$9/AS266</f>
        <v>689.57055214723925</v>
      </c>
      <c r="CJ266" s="4">
        <f>Beams!$B$8/((N266-2*X266)*X266*2)</f>
        <v>4220.9684493874338</v>
      </c>
      <c r="CK266" s="4">
        <f>Beams!$C$8/((J266-2*X266)*X266*2)</f>
        <v>3536.886834725432</v>
      </c>
      <c r="CM266" s="4">
        <f xml:space="preserve"> Beams!$B$12 / ( 2 * X266 * (N266 - X266) * (J266 - X266) )</f>
        <v>443.49035118370887</v>
      </c>
      <c r="CO266" s="4">
        <f t="shared" si="8"/>
        <v>8001.018657251323</v>
      </c>
      <c r="CP266" s="4">
        <f t="shared" si="9"/>
        <v>6935.076138477034</v>
      </c>
      <c r="CQ266" s="3">
        <f>MIN(Beams!$B$21:$B$22)/MAX(CM266:CP266)-1</f>
        <v>1.4996817101374962</v>
      </c>
    </row>
    <row r="267" spans="1:95" x14ac:dyDescent="0.55000000000000004">
      <c r="A267" s="1" t="s">
        <v>1014</v>
      </c>
      <c r="B267" s="1" t="s">
        <v>1591</v>
      </c>
      <c r="C267" s="1" t="s">
        <v>1592</v>
      </c>
      <c r="D267" s="1" t="s">
        <v>98</v>
      </c>
      <c r="E267" s="1">
        <v>59.32</v>
      </c>
      <c r="F267" s="2">
        <v>16.399999999999999</v>
      </c>
      <c r="G267" s="1" t="s">
        <v>98</v>
      </c>
      <c r="H267" s="11" t="s">
        <v>98</v>
      </c>
      <c r="I267" s="2">
        <v>10</v>
      </c>
      <c r="J267" s="3">
        <v>8.26</v>
      </c>
      <c r="K267" s="1" t="s">
        <v>98</v>
      </c>
      <c r="L267" s="1" t="s">
        <v>98</v>
      </c>
      <c r="M267" s="11" t="s">
        <v>98</v>
      </c>
      <c r="N267" s="3">
        <v>6</v>
      </c>
      <c r="O267" s="3">
        <v>4.26</v>
      </c>
      <c r="P267" s="1" t="s">
        <v>98</v>
      </c>
      <c r="Q267" s="1" t="s">
        <v>98</v>
      </c>
      <c r="R267" s="11" t="s">
        <v>98</v>
      </c>
      <c r="S267" s="13" t="s">
        <v>98</v>
      </c>
      <c r="T267" s="1" t="s">
        <v>98</v>
      </c>
      <c r="U267" s="13" t="s">
        <v>98</v>
      </c>
      <c r="V267" s="1" t="s">
        <v>98</v>
      </c>
      <c r="W267" s="14">
        <v>0.625</v>
      </c>
      <c r="X267" s="14">
        <v>0.58099999999999996</v>
      </c>
      <c r="Y267" s="1" t="s">
        <v>98</v>
      </c>
      <c r="Z267" s="13" t="s">
        <v>98</v>
      </c>
      <c r="AA267" s="13" t="s">
        <v>98</v>
      </c>
      <c r="AB267" s="1" t="s">
        <v>98</v>
      </c>
      <c r="AC267" s="1" t="s">
        <v>98</v>
      </c>
      <c r="AD267" s="1" t="s">
        <v>98</v>
      </c>
      <c r="AE267" s="1" t="s">
        <v>98</v>
      </c>
      <c r="AF267" s="1" t="s">
        <v>98</v>
      </c>
      <c r="AG267" s="1" t="s">
        <v>98</v>
      </c>
      <c r="AH267" s="1" t="s">
        <v>98</v>
      </c>
      <c r="AI267" s="3">
        <v>7.33</v>
      </c>
      <c r="AJ267" s="1" t="s">
        <v>98</v>
      </c>
      <c r="AK267" s="2">
        <v>14.2</v>
      </c>
      <c r="AL267" s="1" t="s">
        <v>98</v>
      </c>
      <c r="AM267" s="1">
        <v>201</v>
      </c>
      <c r="AN267" s="2">
        <v>51.3</v>
      </c>
      <c r="AO267" s="2">
        <v>40.200000000000003</v>
      </c>
      <c r="AP267" s="3">
        <v>3.5</v>
      </c>
      <c r="AQ267" s="2">
        <v>89.4</v>
      </c>
      <c r="AR267" s="2">
        <v>35.799999999999997</v>
      </c>
      <c r="AS267" s="2">
        <v>29.8</v>
      </c>
      <c r="AT267" s="3">
        <v>2.34</v>
      </c>
      <c r="AU267" s="1" t="s">
        <v>98</v>
      </c>
      <c r="AV267" s="1" t="s">
        <v>98</v>
      </c>
      <c r="AW267" s="1" t="s">
        <v>98</v>
      </c>
      <c r="AX267" s="1">
        <v>209</v>
      </c>
      <c r="AY267" s="1" t="s">
        <v>98</v>
      </c>
      <c r="AZ267" s="2">
        <v>58.6</v>
      </c>
      <c r="BA267" s="1" t="s">
        <v>98</v>
      </c>
      <c r="BB267" s="1" t="s">
        <v>98</v>
      </c>
      <c r="BC267" s="1" t="s">
        <v>98</v>
      </c>
      <c r="BD267" s="1" t="s">
        <v>98</v>
      </c>
      <c r="BE267" s="1" t="s">
        <v>98</v>
      </c>
      <c r="BF267" s="1" t="s">
        <v>98</v>
      </c>
      <c r="BG267" s="1" t="s">
        <v>98</v>
      </c>
      <c r="BH267" s="1" t="s">
        <v>98</v>
      </c>
      <c r="BI267" s="1" t="s">
        <v>98</v>
      </c>
      <c r="BJ267" s="4" t="s">
        <v>98</v>
      </c>
      <c r="BK267" s="4" t="s">
        <v>98</v>
      </c>
      <c r="BL267" s="4" t="s">
        <v>98</v>
      </c>
      <c r="BM267" s="4" t="s">
        <v>98</v>
      </c>
      <c r="BN267" s="4" t="s">
        <v>98</v>
      </c>
      <c r="BO267" s="4" t="s">
        <v>98</v>
      </c>
      <c r="BP267" s="4" t="s">
        <v>98</v>
      </c>
      <c r="BQ267" s="4" t="s">
        <v>98</v>
      </c>
      <c r="BR267" s="4" t="s">
        <v>98</v>
      </c>
      <c r="BS267" s="4" t="s">
        <v>98</v>
      </c>
      <c r="BT267" s="4" t="s">
        <v>98</v>
      </c>
      <c r="BU267" s="4" t="s">
        <v>98</v>
      </c>
      <c r="BV267" s="4" t="s">
        <v>98</v>
      </c>
      <c r="BW267" s="35" t="s">
        <v>98</v>
      </c>
      <c r="BX267" s="35" t="s">
        <v>98</v>
      </c>
      <c r="BY267" s="1" t="s">
        <v>98</v>
      </c>
      <c r="BZ267" s="1" t="s">
        <v>98</v>
      </c>
      <c r="CA267" s="1" t="s">
        <v>98</v>
      </c>
      <c r="CB267" s="1" t="s">
        <v>98</v>
      </c>
      <c r="CC267" s="1" t="s">
        <v>98</v>
      </c>
      <c r="CD267" s="1" t="s">
        <v>98</v>
      </c>
      <c r="CE267" s="1" t="s">
        <v>98</v>
      </c>
      <c r="CF267" s="1" t="s">
        <v>98</v>
      </c>
      <c r="CG267" s="4">
        <f>Beams!$B$11/F267</f>
        <v>685.36585365853659</v>
      </c>
      <c r="CH267" s="4">
        <f>Beams!$B$9/AO267</f>
        <v>279.60199004975124</v>
      </c>
      <c r="CI267" s="4">
        <f>Beams!$C$9/AS267</f>
        <v>377.18120805369125</v>
      </c>
      <c r="CJ267" s="4">
        <f>Beams!$B$8/((N267-2*X267)*X267*2)</f>
        <v>1999.3752841638807</v>
      </c>
      <c r="CK267" s="4">
        <f>Beams!$C$8/((J267-2*X267)*X267*2)</f>
        <v>1362.7750950668997</v>
      </c>
      <c r="CM267" s="4">
        <f xml:space="preserve"> Beams!$B$12 / ( 2 * X267 * (N267 - X267) * (J267 - X267) )</f>
        <v>232.45364715725336</v>
      </c>
      <c r="CO267" s="4">
        <f t="shared" si="8"/>
        <v>3735.7693654924556</v>
      </c>
      <c r="CP267" s="4">
        <f t="shared" si="9"/>
        <v>2744.983797871947</v>
      </c>
      <c r="CQ267" s="3">
        <f>MIN(Beams!$B$21:$B$22)/MAX(CM267:CP267)-1</f>
        <v>4.3536495546918124</v>
      </c>
    </row>
    <row r="268" spans="1:95" x14ac:dyDescent="0.55000000000000004">
      <c r="A268" s="1" t="s">
        <v>1014</v>
      </c>
      <c r="B268" s="1" t="s">
        <v>1593</v>
      </c>
      <c r="C268" s="1" t="s">
        <v>1594</v>
      </c>
      <c r="D268" s="1" t="s">
        <v>98</v>
      </c>
      <c r="E268" s="1">
        <v>48.85</v>
      </c>
      <c r="F268" s="2">
        <v>13.5</v>
      </c>
      <c r="G268" s="1" t="s">
        <v>98</v>
      </c>
      <c r="H268" s="11" t="s">
        <v>98</v>
      </c>
      <c r="I268" s="2">
        <v>10</v>
      </c>
      <c r="J268" s="3">
        <v>8.6</v>
      </c>
      <c r="K268" s="1" t="s">
        <v>98</v>
      </c>
      <c r="L268" s="1" t="s">
        <v>98</v>
      </c>
      <c r="M268" s="11" t="s">
        <v>98</v>
      </c>
      <c r="N268" s="3">
        <v>6</v>
      </c>
      <c r="O268" s="3">
        <v>4.6100000000000003</v>
      </c>
      <c r="P268" s="1" t="s">
        <v>98</v>
      </c>
      <c r="Q268" s="1" t="s">
        <v>98</v>
      </c>
      <c r="R268" s="11" t="s">
        <v>98</v>
      </c>
      <c r="S268" s="13" t="s">
        <v>98</v>
      </c>
      <c r="T268" s="1" t="s">
        <v>98</v>
      </c>
      <c r="U268" s="13" t="s">
        <v>98</v>
      </c>
      <c r="V268" s="1" t="s">
        <v>98</v>
      </c>
      <c r="W268" s="14">
        <v>0.5</v>
      </c>
      <c r="X268" s="14">
        <v>0.46500000000000002</v>
      </c>
      <c r="Y268" s="1" t="s">
        <v>98</v>
      </c>
      <c r="Z268" s="13" t="s">
        <v>98</v>
      </c>
      <c r="AA268" s="13" t="s">
        <v>98</v>
      </c>
      <c r="AB268" s="1" t="s">
        <v>98</v>
      </c>
      <c r="AC268" s="1" t="s">
        <v>98</v>
      </c>
      <c r="AD268" s="1" t="s">
        <v>98</v>
      </c>
      <c r="AE268" s="1" t="s">
        <v>98</v>
      </c>
      <c r="AF268" s="1" t="s">
        <v>98</v>
      </c>
      <c r="AG268" s="1" t="s">
        <v>98</v>
      </c>
      <c r="AH268" s="1" t="s">
        <v>98</v>
      </c>
      <c r="AI268" s="3">
        <v>9.9</v>
      </c>
      <c r="AJ268" s="1" t="s">
        <v>98</v>
      </c>
      <c r="AK268" s="2">
        <v>18.5</v>
      </c>
      <c r="AL268" s="1" t="s">
        <v>98</v>
      </c>
      <c r="AM268" s="1">
        <v>171</v>
      </c>
      <c r="AN268" s="2">
        <v>43</v>
      </c>
      <c r="AO268" s="2">
        <v>34.299999999999997</v>
      </c>
      <c r="AP268" s="3">
        <v>3.57</v>
      </c>
      <c r="AQ268" s="2">
        <v>76.8</v>
      </c>
      <c r="AR268" s="2">
        <v>30.1</v>
      </c>
      <c r="AS268" s="2">
        <v>25.6</v>
      </c>
      <c r="AT268" s="3">
        <v>2.39</v>
      </c>
      <c r="AU268" s="1" t="s">
        <v>98</v>
      </c>
      <c r="AV268" s="1" t="s">
        <v>98</v>
      </c>
      <c r="AW268" s="1" t="s">
        <v>98</v>
      </c>
      <c r="AX268" s="1">
        <v>176</v>
      </c>
      <c r="AY268" s="1" t="s">
        <v>98</v>
      </c>
      <c r="AZ268" s="2">
        <v>48.7</v>
      </c>
      <c r="BA268" s="1" t="s">
        <v>98</v>
      </c>
      <c r="BB268" s="1" t="s">
        <v>98</v>
      </c>
      <c r="BC268" s="1" t="s">
        <v>98</v>
      </c>
      <c r="BD268" s="1" t="s">
        <v>98</v>
      </c>
      <c r="BE268" s="1" t="s">
        <v>98</v>
      </c>
      <c r="BF268" s="1" t="s">
        <v>98</v>
      </c>
      <c r="BG268" s="1" t="s">
        <v>98</v>
      </c>
      <c r="BH268" s="1" t="s">
        <v>98</v>
      </c>
      <c r="BI268" s="1" t="s">
        <v>98</v>
      </c>
      <c r="BJ268" s="4" t="s">
        <v>98</v>
      </c>
      <c r="BK268" s="4" t="s">
        <v>98</v>
      </c>
      <c r="BL268" s="4" t="s">
        <v>98</v>
      </c>
      <c r="BM268" s="4" t="s">
        <v>98</v>
      </c>
      <c r="BN268" s="4" t="s">
        <v>98</v>
      </c>
      <c r="BO268" s="4" t="s">
        <v>98</v>
      </c>
      <c r="BP268" s="4" t="s">
        <v>98</v>
      </c>
      <c r="BQ268" s="4" t="s">
        <v>98</v>
      </c>
      <c r="BR268" s="4" t="s">
        <v>98</v>
      </c>
      <c r="BS268" s="4" t="s">
        <v>98</v>
      </c>
      <c r="BT268" s="4" t="s">
        <v>98</v>
      </c>
      <c r="BU268" s="4" t="s">
        <v>98</v>
      </c>
      <c r="BV268" s="4" t="s">
        <v>98</v>
      </c>
      <c r="BW268" s="35" t="s">
        <v>98</v>
      </c>
      <c r="BX268" s="35" t="s">
        <v>98</v>
      </c>
      <c r="BY268" s="1" t="s">
        <v>98</v>
      </c>
      <c r="BZ268" s="1" t="s">
        <v>98</v>
      </c>
      <c r="CA268" s="1" t="s">
        <v>98</v>
      </c>
      <c r="CB268" s="1" t="s">
        <v>98</v>
      </c>
      <c r="CC268" s="1" t="s">
        <v>98</v>
      </c>
      <c r="CD268" s="1" t="s">
        <v>98</v>
      </c>
      <c r="CE268" s="1" t="s">
        <v>98</v>
      </c>
      <c r="CF268" s="1" t="s">
        <v>98</v>
      </c>
      <c r="CG268" s="4">
        <f>Beams!$B$11/F268</f>
        <v>832.59259259259261</v>
      </c>
      <c r="CH268" s="4">
        <f>Beams!$B$9/AO268</f>
        <v>327.69679300291546</v>
      </c>
      <c r="CI268" s="4">
        <f>Beams!$C$9/AS268</f>
        <v>439.0625</v>
      </c>
      <c r="CJ268" s="4">
        <f>Beams!$B$8/((N268-2*X268)*X268*2)</f>
        <v>2383.8306716718625</v>
      </c>
      <c r="CK268" s="4">
        <f>Beams!$C$8/((J268-2*X268)*X268*2)</f>
        <v>1575.7524778847906</v>
      </c>
      <c r="CM268" s="4">
        <f xml:space="preserve"> Beams!$B$12 / ( 2 * X268 * (N268 - X268) * (J268 - X268) )</f>
        <v>268.41586407726311</v>
      </c>
      <c r="CO268" s="4">
        <f t="shared" si="8"/>
        <v>4452.1920102162603</v>
      </c>
      <c r="CP268" s="4">
        <f t="shared" si="9"/>
        <v>3197.3512939467741</v>
      </c>
      <c r="CQ268" s="3">
        <f>MIN(Beams!$B$21:$B$22)/MAX(CM268:CP268)-1</f>
        <v>3.4921692402544249</v>
      </c>
    </row>
    <row r="269" spans="1:95" x14ac:dyDescent="0.55000000000000004">
      <c r="A269" s="1" t="s">
        <v>1014</v>
      </c>
      <c r="B269" s="1" t="s">
        <v>1595</v>
      </c>
      <c r="C269" s="1" t="s">
        <v>1596</v>
      </c>
      <c r="D269" s="1" t="s">
        <v>98</v>
      </c>
      <c r="E269" s="1">
        <v>37.69</v>
      </c>
      <c r="F269" s="2">
        <v>10.4</v>
      </c>
      <c r="G269" s="1" t="s">
        <v>98</v>
      </c>
      <c r="H269" s="11" t="s">
        <v>98</v>
      </c>
      <c r="I269" s="2">
        <v>10</v>
      </c>
      <c r="J269" s="3">
        <v>8.9499999999999993</v>
      </c>
      <c r="K269" s="1" t="s">
        <v>98</v>
      </c>
      <c r="L269" s="1" t="s">
        <v>98</v>
      </c>
      <c r="M269" s="11" t="s">
        <v>98</v>
      </c>
      <c r="N269" s="3">
        <v>6</v>
      </c>
      <c r="O269" s="3">
        <v>4.95</v>
      </c>
      <c r="P269" s="1" t="s">
        <v>98</v>
      </c>
      <c r="Q269" s="1" t="s">
        <v>98</v>
      </c>
      <c r="R269" s="11" t="s">
        <v>98</v>
      </c>
      <c r="S269" s="13" t="s">
        <v>98</v>
      </c>
      <c r="T269" s="1" t="s">
        <v>98</v>
      </c>
      <c r="U269" s="13" t="s">
        <v>98</v>
      </c>
      <c r="V269" s="1" t="s">
        <v>98</v>
      </c>
      <c r="W269" s="14">
        <v>0.375</v>
      </c>
      <c r="X269" s="14">
        <v>0.34899999999999998</v>
      </c>
      <c r="Y269" s="1" t="s">
        <v>98</v>
      </c>
      <c r="Z269" s="13" t="s">
        <v>98</v>
      </c>
      <c r="AA269" s="13" t="s">
        <v>98</v>
      </c>
      <c r="AB269" s="1" t="s">
        <v>98</v>
      </c>
      <c r="AC269" s="1" t="s">
        <v>98</v>
      </c>
      <c r="AD269" s="1" t="s">
        <v>98</v>
      </c>
      <c r="AE269" s="1" t="s">
        <v>98</v>
      </c>
      <c r="AF269" s="1" t="s">
        <v>98</v>
      </c>
      <c r="AG269" s="1" t="s">
        <v>98</v>
      </c>
      <c r="AH269" s="1" t="s">
        <v>98</v>
      </c>
      <c r="AI269" s="2">
        <v>14.2</v>
      </c>
      <c r="AJ269" s="1" t="s">
        <v>98</v>
      </c>
      <c r="AK269" s="2">
        <v>25.7</v>
      </c>
      <c r="AL269" s="1" t="s">
        <v>98</v>
      </c>
      <c r="AM269" s="1">
        <v>137</v>
      </c>
      <c r="AN269" s="2">
        <v>33.799999999999997</v>
      </c>
      <c r="AO269" s="2">
        <v>27.4</v>
      </c>
      <c r="AP269" s="3">
        <v>3.63</v>
      </c>
      <c r="AQ269" s="2">
        <v>61.8</v>
      </c>
      <c r="AR269" s="2">
        <v>23.7</v>
      </c>
      <c r="AS269" s="2">
        <v>20.6</v>
      </c>
      <c r="AT269" s="3">
        <v>2.44</v>
      </c>
      <c r="AU269" s="1" t="s">
        <v>98</v>
      </c>
      <c r="AV269" s="1" t="s">
        <v>98</v>
      </c>
      <c r="AW269" s="1" t="s">
        <v>98</v>
      </c>
      <c r="AX269" s="1">
        <v>139</v>
      </c>
      <c r="AY269" s="1" t="s">
        <v>98</v>
      </c>
      <c r="AZ269" s="2">
        <v>37.9</v>
      </c>
      <c r="BA269" s="1" t="s">
        <v>98</v>
      </c>
      <c r="BB269" s="1" t="s">
        <v>98</v>
      </c>
      <c r="BC269" s="1" t="s">
        <v>98</v>
      </c>
      <c r="BD269" s="1" t="s">
        <v>98</v>
      </c>
      <c r="BE269" s="1" t="s">
        <v>98</v>
      </c>
      <c r="BF269" s="1" t="s">
        <v>98</v>
      </c>
      <c r="BG269" s="1" t="s">
        <v>98</v>
      </c>
      <c r="BH269" s="1" t="s">
        <v>98</v>
      </c>
      <c r="BI269" s="1" t="s">
        <v>98</v>
      </c>
      <c r="BJ269" s="4" t="s">
        <v>98</v>
      </c>
      <c r="BK269" s="4" t="s">
        <v>98</v>
      </c>
      <c r="BL269" s="4" t="s">
        <v>98</v>
      </c>
      <c r="BM269" s="4" t="s">
        <v>98</v>
      </c>
      <c r="BN269" s="4" t="s">
        <v>98</v>
      </c>
      <c r="BO269" s="4" t="s">
        <v>98</v>
      </c>
      <c r="BP269" s="4" t="s">
        <v>98</v>
      </c>
      <c r="BQ269" s="4" t="s">
        <v>98</v>
      </c>
      <c r="BR269" s="4" t="s">
        <v>98</v>
      </c>
      <c r="BS269" s="4" t="s">
        <v>98</v>
      </c>
      <c r="BT269" s="4" t="s">
        <v>98</v>
      </c>
      <c r="BU269" s="4" t="s">
        <v>98</v>
      </c>
      <c r="BV269" s="4" t="s">
        <v>98</v>
      </c>
      <c r="BW269" s="35" t="s">
        <v>98</v>
      </c>
      <c r="BX269" s="35" t="s">
        <v>98</v>
      </c>
      <c r="BY269" s="1" t="s">
        <v>98</v>
      </c>
      <c r="BZ269" s="1" t="s">
        <v>98</v>
      </c>
      <c r="CA269" s="1" t="s">
        <v>98</v>
      </c>
      <c r="CB269" s="1" t="s">
        <v>98</v>
      </c>
      <c r="CC269" s="1" t="s">
        <v>98</v>
      </c>
      <c r="CD269" s="1" t="s">
        <v>98</v>
      </c>
      <c r="CE269" s="1" t="s">
        <v>98</v>
      </c>
      <c r="CF269" s="1" t="s">
        <v>98</v>
      </c>
      <c r="CG269" s="4">
        <f>Beams!$B$11/F269</f>
        <v>1080.7692307692307</v>
      </c>
      <c r="CH269" s="4">
        <f>Beams!$B$9/AO269</f>
        <v>410.21897810218979</v>
      </c>
      <c r="CI269" s="4">
        <f>Beams!$C$9/AS269</f>
        <v>545.63106796116506</v>
      </c>
      <c r="CJ269" s="4">
        <f>Beams!$B$8/((N269-2*X269)*X269*2)</f>
        <v>3037.1844327544673</v>
      </c>
      <c r="CK269" s="4">
        <f>Beams!$C$8/((J269-2*X269)*X269*2)</f>
        <v>1951.4241229355534</v>
      </c>
      <c r="CM269" s="4">
        <f xml:space="preserve"> Beams!$B$12 / ( 2 * X269 * (N269 - X269) * (J269 - X269) )</f>
        <v>331.31159376294443</v>
      </c>
      <c r="CO269" s="4">
        <f t="shared" si="8"/>
        <v>5670.1488543908208</v>
      </c>
      <c r="CP269" s="4">
        <f t="shared" si="9"/>
        <v>3987.641974648137</v>
      </c>
      <c r="CQ269" s="3">
        <f>MIN(Beams!$B$21:$B$22)/MAX(CM269:CP269)-1</f>
        <v>2.5272442600007761</v>
      </c>
    </row>
    <row r="270" spans="1:95" x14ac:dyDescent="0.55000000000000004">
      <c r="A270" s="1" t="s">
        <v>1014</v>
      </c>
      <c r="B270" s="1" t="s">
        <v>1597</v>
      </c>
      <c r="C270" s="1" t="s">
        <v>1598</v>
      </c>
      <c r="D270" s="1" t="s">
        <v>98</v>
      </c>
      <c r="E270" s="1">
        <v>31.84</v>
      </c>
      <c r="F270" s="3">
        <v>8.76</v>
      </c>
      <c r="G270" s="1" t="s">
        <v>98</v>
      </c>
      <c r="H270" s="11" t="s">
        <v>98</v>
      </c>
      <c r="I270" s="2">
        <v>10</v>
      </c>
      <c r="J270" s="3">
        <v>9.1300000000000008</v>
      </c>
      <c r="K270" s="1" t="s">
        <v>98</v>
      </c>
      <c r="L270" s="1" t="s">
        <v>98</v>
      </c>
      <c r="M270" s="11" t="s">
        <v>98</v>
      </c>
      <c r="N270" s="3">
        <v>6</v>
      </c>
      <c r="O270" s="3">
        <v>5.13</v>
      </c>
      <c r="P270" s="1" t="s">
        <v>98</v>
      </c>
      <c r="Q270" s="1" t="s">
        <v>98</v>
      </c>
      <c r="R270" s="11" t="s">
        <v>98</v>
      </c>
      <c r="S270" s="13" t="s">
        <v>98</v>
      </c>
      <c r="T270" s="1" t="s">
        <v>98</v>
      </c>
      <c r="U270" s="13" t="s">
        <v>98</v>
      </c>
      <c r="V270" s="1" t="s">
        <v>98</v>
      </c>
      <c r="W270" s="15">
        <v>0.3125</v>
      </c>
      <c r="X270" s="14">
        <v>0.29099999999999998</v>
      </c>
      <c r="Y270" s="1" t="s">
        <v>98</v>
      </c>
      <c r="Z270" s="13" t="s">
        <v>98</v>
      </c>
      <c r="AA270" s="13" t="s">
        <v>98</v>
      </c>
      <c r="AB270" s="1" t="s">
        <v>98</v>
      </c>
      <c r="AC270" s="1" t="s">
        <v>98</v>
      </c>
      <c r="AD270" s="1" t="s">
        <v>98</v>
      </c>
      <c r="AE270" s="1" t="s">
        <v>98</v>
      </c>
      <c r="AF270" s="1" t="s">
        <v>98</v>
      </c>
      <c r="AG270" s="1" t="s">
        <v>98</v>
      </c>
      <c r="AH270" s="1" t="s">
        <v>98</v>
      </c>
      <c r="AI270" s="2">
        <v>17.600000000000001</v>
      </c>
      <c r="AJ270" s="1" t="s">
        <v>98</v>
      </c>
      <c r="AK270" s="2">
        <v>31.4</v>
      </c>
      <c r="AL270" s="1" t="s">
        <v>98</v>
      </c>
      <c r="AM270" s="1">
        <v>118</v>
      </c>
      <c r="AN270" s="2">
        <v>28.8</v>
      </c>
      <c r="AO270" s="2">
        <v>23.5</v>
      </c>
      <c r="AP270" s="3">
        <v>3.66</v>
      </c>
      <c r="AQ270" s="2">
        <v>53.3</v>
      </c>
      <c r="AR270" s="2">
        <v>20.2</v>
      </c>
      <c r="AS270" s="2">
        <v>17.8</v>
      </c>
      <c r="AT270" s="3">
        <v>2.4700000000000002</v>
      </c>
      <c r="AU270" s="1" t="s">
        <v>98</v>
      </c>
      <c r="AV270" s="1" t="s">
        <v>98</v>
      </c>
      <c r="AW270" s="1" t="s">
        <v>98</v>
      </c>
      <c r="AX270" s="1">
        <v>118</v>
      </c>
      <c r="AY270" s="1" t="s">
        <v>98</v>
      </c>
      <c r="AZ270" s="2">
        <v>32.200000000000003</v>
      </c>
      <c r="BA270" s="1" t="s">
        <v>98</v>
      </c>
      <c r="BB270" s="1" t="s">
        <v>98</v>
      </c>
      <c r="BC270" s="1" t="s">
        <v>98</v>
      </c>
      <c r="BD270" s="1" t="s">
        <v>98</v>
      </c>
      <c r="BE270" s="1" t="s">
        <v>98</v>
      </c>
      <c r="BF270" s="1" t="s">
        <v>98</v>
      </c>
      <c r="BG270" s="1" t="s">
        <v>98</v>
      </c>
      <c r="BH270" s="1" t="s">
        <v>98</v>
      </c>
      <c r="BI270" s="1" t="s">
        <v>98</v>
      </c>
      <c r="BJ270" s="4" t="s">
        <v>98</v>
      </c>
      <c r="BK270" s="4" t="s">
        <v>98</v>
      </c>
      <c r="BL270" s="4" t="s">
        <v>98</v>
      </c>
      <c r="BM270" s="4" t="s">
        <v>98</v>
      </c>
      <c r="BN270" s="4" t="s">
        <v>98</v>
      </c>
      <c r="BO270" s="4" t="s">
        <v>98</v>
      </c>
      <c r="BP270" s="4" t="s">
        <v>98</v>
      </c>
      <c r="BQ270" s="4" t="s">
        <v>98</v>
      </c>
      <c r="BR270" s="4" t="s">
        <v>98</v>
      </c>
      <c r="BS270" s="4" t="s">
        <v>98</v>
      </c>
      <c r="BT270" s="4" t="s">
        <v>98</v>
      </c>
      <c r="BU270" s="4" t="s">
        <v>98</v>
      </c>
      <c r="BV270" s="4" t="s">
        <v>98</v>
      </c>
      <c r="BW270" s="35" t="s">
        <v>98</v>
      </c>
      <c r="BX270" s="35" t="s">
        <v>98</v>
      </c>
      <c r="BY270" s="1" t="s">
        <v>98</v>
      </c>
      <c r="BZ270" s="1" t="s">
        <v>98</v>
      </c>
      <c r="CA270" s="1" t="s">
        <v>98</v>
      </c>
      <c r="CB270" s="1" t="s">
        <v>98</v>
      </c>
      <c r="CC270" s="1" t="s">
        <v>98</v>
      </c>
      <c r="CD270" s="1" t="s">
        <v>98</v>
      </c>
      <c r="CE270" s="1" t="s">
        <v>98</v>
      </c>
      <c r="CF270" s="1" t="s">
        <v>98</v>
      </c>
      <c r="CG270" s="4">
        <f>Beams!$B$11/F270</f>
        <v>1283.1050228310503</v>
      </c>
      <c r="CH270" s="4">
        <f>Beams!$B$9/AO270</f>
        <v>478.29787234042556</v>
      </c>
      <c r="CI270" s="4">
        <f>Beams!$C$9/AS270</f>
        <v>631.4606741573034</v>
      </c>
      <c r="CJ270" s="4">
        <f>Beams!$B$8/((N270-2*X270)*X270*2)</f>
        <v>3564.5468395408457</v>
      </c>
      <c r="CK270" s="4">
        <f>Beams!$C$8/((J270-2*X270)*X270*2)</f>
        <v>2259.3255471025159</v>
      </c>
      <c r="CM270" s="4">
        <f xml:space="preserve"> Beams!$B$12 / ( 2 * X270 * (N270 - X270) * (J270 - X270) )</f>
        <v>382.71911144583868</v>
      </c>
      <c r="CO270" s="4">
        <f t="shared" si="8"/>
        <v>6654.5623695371914</v>
      </c>
      <c r="CP270" s="4">
        <f t="shared" si="9"/>
        <v>4634.5305694955541</v>
      </c>
      <c r="CQ270" s="3">
        <f>MIN(Beams!$B$21:$B$22)/MAX(CM270:CP270)-1</f>
        <v>2.0054568413927045</v>
      </c>
    </row>
    <row r="271" spans="1:95" x14ac:dyDescent="0.55000000000000004">
      <c r="A271" s="1" t="s">
        <v>1014</v>
      </c>
      <c r="B271" s="1" t="s">
        <v>1599</v>
      </c>
      <c r="C271" s="1" t="s">
        <v>1600</v>
      </c>
      <c r="D271" s="1" t="s">
        <v>98</v>
      </c>
      <c r="E271" s="1">
        <v>25.82</v>
      </c>
      <c r="F271" s="3">
        <v>7.1</v>
      </c>
      <c r="G271" s="1" t="s">
        <v>98</v>
      </c>
      <c r="H271" s="11" t="s">
        <v>98</v>
      </c>
      <c r="I271" s="2">
        <v>10</v>
      </c>
      <c r="J271" s="3">
        <v>9.3000000000000007</v>
      </c>
      <c r="K271" s="1" t="s">
        <v>98</v>
      </c>
      <c r="L271" s="1" t="s">
        <v>98</v>
      </c>
      <c r="M271" s="11" t="s">
        <v>98</v>
      </c>
      <c r="N271" s="3">
        <v>6</v>
      </c>
      <c r="O271" s="3">
        <v>5.3</v>
      </c>
      <c r="P271" s="1" t="s">
        <v>98</v>
      </c>
      <c r="Q271" s="1" t="s">
        <v>98</v>
      </c>
      <c r="R271" s="11" t="s">
        <v>98</v>
      </c>
      <c r="S271" s="13" t="s">
        <v>98</v>
      </c>
      <c r="T271" s="1" t="s">
        <v>98</v>
      </c>
      <c r="U271" s="13" t="s">
        <v>98</v>
      </c>
      <c r="V271" s="1" t="s">
        <v>98</v>
      </c>
      <c r="W271" s="14">
        <v>0.25</v>
      </c>
      <c r="X271" s="14">
        <v>0.23300000000000001</v>
      </c>
      <c r="Y271" s="1" t="s">
        <v>98</v>
      </c>
      <c r="Z271" s="13" t="s">
        <v>98</v>
      </c>
      <c r="AA271" s="13" t="s">
        <v>98</v>
      </c>
      <c r="AB271" s="1" t="s">
        <v>98</v>
      </c>
      <c r="AC271" s="1" t="s">
        <v>98</v>
      </c>
      <c r="AD271" s="1" t="s">
        <v>98</v>
      </c>
      <c r="AE271" s="1" t="s">
        <v>98</v>
      </c>
      <c r="AF271" s="1" t="s">
        <v>98</v>
      </c>
      <c r="AG271" s="1" t="s">
        <v>98</v>
      </c>
      <c r="AH271" s="1" t="s">
        <v>98</v>
      </c>
      <c r="AI271" s="2">
        <v>22.8</v>
      </c>
      <c r="AJ271" s="1" t="s">
        <v>98</v>
      </c>
      <c r="AK271" s="2">
        <v>39.9</v>
      </c>
      <c r="AL271" s="1" t="s">
        <v>98</v>
      </c>
      <c r="AM271" s="2">
        <v>96.9</v>
      </c>
      <c r="AN271" s="2">
        <v>23.6</v>
      </c>
      <c r="AO271" s="2">
        <v>19.399999999999999</v>
      </c>
      <c r="AP271" s="3">
        <v>3.69</v>
      </c>
      <c r="AQ271" s="2">
        <v>44.1</v>
      </c>
      <c r="AR271" s="2">
        <v>16.600000000000001</v>
      </c>
      <c r="AS271" s="2">
        <v>14.7</v>
      </c>
      <c r="AT271" s="3">
        <v>2.4900000000000002</v>
      </c>
      <c r="AU271" s="1" t="s">
        <v>98</v>
      </c>
      <c r="AV271" s="1" t="s">
        <v>98</v>
      </c>
      <c r="AW271" s="1" t="s">
        <v>98</v>
      </c>
      <c r="AX271" s="2">
        <v>96.7</v>
      </c>
      <c r="AY271" s="1" t="s">
        <v>98</v>
      </c>
      <c r="AZ271" s="2">
        <v>26.2</v>
      </c>
      <c r="BA271" s="1" t="s">
        <v>98</v>
      </c>
      <c r="BB271" s="1" t="s">
        <v>98</v>
      </c>
      <c r="BC271" s="1" t="s">
        <v>98</v>
      </c>
      <c r="BD271" s="1" t="s">
        <v>98</v>
      </c>
      <c r="BE271" s="1" t="s">
        <v>98</v>
      </c>
      <c r="BF271" s="1" t="s">
        <v>98</v>
      </c>
      <c r="BG271" s="1" t="s">
        <v>98</v>
      </c>
      <c r="BH271" s="1" t="s">
        <v>98</v>
      </c>
      <c r="BI271" s="1" t="s">
        <v>98</v>
      </c>
      <c r="BJ271" s="4" t="s">
        <v>98</v>
      </c>
      <c r="BK271" s="4" t="s">
        <v>98</v>
      </c>
      <c r="BL271" s="4" t="s">
        <v>98</v>
      </c>
      <c r="BM271" s="4" t="s">
        <v>98</v>
      </c>
      <c r="BN271" s="4" t="s">
        <v>98</v>
      </c>
      <c r="BO271" s="4" t="s">
        <v>98</v>
      </c>
      <c r="BP271" s="4" t="s">
        <v>98</v>
      </c>
      <c r="BQ271" s="4" t="s">
        <v>98</v>
      </c>
      <c r="BR271" s="4" t="s">
        <v>98</v>
      </c>
      <c r="BS271" s="4" t="s">
        <v>98</v>
      </c>
      <c r="BT271" s="4" t="s">
        <v>98</v>
      </c>
      <c r="BU271" s="4" t="s">
        <v>98</v>
      </c>
      <c r="BV271" s="4" t="s">
        <v>98</v>
      </c>
      <c r="BW271" s="35" t="s">
        <v>98</v>
      </c>
      <c r="BX271" s="35" t="s">
        <v>98</v>
      </c>
      <c r="BY271" s="1" t="s">
        <v>98</v>
      </c>
      <c r="BZ271" s="1" t="s">
        <v>98</v>
      </c>
      <c r="CA271" s="1" t="s">
        <v>98</v>
      </c>
      <c r="CB271" s="1" t="s">
        <v>98</v>
      </c>
      <c r="CC271" s="1" t="s">
        <v>98</v>
      </c>
      <c r="CD271" s="1" t="s">
        <v>98</v>
      </c>
      <c r="CE271" s="1" t="s">
        <v>98</v>
      </c>
      <c r="CF271" s="1" t="s">
        <v>98</v>
      </c>
      <c r="CG271" s="4">
        <f>Beams!$B$11/F271</f>
        <v>1583.0985915492959</v>
      </c>
      <c r="CH271" s="4">
        <f>Beams!$B$9/AO271</f>
        <v>579.38144329896909</v>
      </c>
      <c r="CI271" s="4">
        <f>Beams!$C$9/AS271</f>
        <v>764.62585034013614</v>
      </c>
      <c r="CJ271" s="4">
        <f>Beams!$B$8/((N271-2*X271)*X271*2)</f>
        <v>4358.5420444199026</v>
      </c>
      <c r="CK271" s="4">
        <f>Beams!$C$8/((J271-2*X271)*X271*2)</f>
        <v>2730.3794061376202</v>
      </c>
      <c r="CM271" s="4">
        <f xml:space="preserve"> Beams!$B$12 / ( 2 * X271 * (N271 - X271) * (J271 - X271) )</f>
        <v>461.28233921072859</v>
      </c>
      <c r="CO271" s="4">
        <f t="shared" si="8"/>
        <v>8136.1513820378132</v>
      </c>
      <c r="CP271" s="4">
        <f t="shared" si="9"/>
        <v>5618.8262259024359</v>
      </c>
      <c r="CQ271" s="3">
        <f>MIN(Beams!$B$21:$B$22)/MAX(CM271:CP271)-1</f>
        <v>1.4581646851057877</v>
      </c>
    </row>
    <row r="272" spans="1:95" x14ac:dyDescent="0.55000000000000004">
      <c r="A272" s="1" t="s">
        <v>1014</v>
      </c>
      <c r="B272" s="1" t="s">
        <v>1601</v>
      </c>
      <c r="C272" s="1" t="s">
        <v>1602</v>
      </c>
      <c r="D272" s="1" t="s">
        <v>98</v>
      </c>
      <c r="E272" s="1">
        <v>19.63</v>
      </c>
      <c r="F272" s="3">
        <v>5.37</v>
      </c>
      <c r="G272" s="1" t="s">
        <v>98</v>
      </c>
      <c r="H272" s="11" t="s">
        <v>98</v>
      </c>
      <c r="I272" s="2">
        <v>10</v>
      </c>
      <c r="J272" s="3">
        <v>9.48</v>
      </c>
      <c r="K272" s="1" t="s">
        <v>98</v>
      </c>
      <c r="L272" s="1" t="s">
        <v>98</v>
      </c>
      <c r="M272" s="11" t="s">
        <v>98</v>
      </c>
      <c r="N272" s="3">
        <v>6</v>
      </c>
      <c r="O272" s="3">
        <v>5.48</v>
      </c>
      <c r="P272" s="1" t="s">
        <v>98</v>
      </c>
      <c r="Q272" s="1" t="s">
        <v>98</v>
      </c>
      <c r="R272" s="11" t="s">
        <v>98</v>
      </c>
      <c r="S272" s="13" t="s">
        <v>98</v>
      </c>
      <c r="T272" s="1" t="s">
        <v>98</v>
      </c>
      <c r="U272" s="13" t="s">
        <v>98</v>
      </c>
      <c r="V272" s="1" t="s">
        <v>98</v>
      </c>
      <c r="W272" s="15">
        <v>0.1875</v>
      </c>
      <c r="X272" s="14">
        <v>0.17399999999999999</v>
      </c>
      <c r="Y272" s="1" t="s">
        <v>98</v>
      </c>
      <c r="Z272" s="13" t="s">
        <v>98</v>
      </c>
      <c r="AA272" s="13" t="s">
        <v>98</v>
      </c>
      <c r="AB272" s="1" t="s">
        <v>98</v>
      </c>
      <c r="AC272" s="1" t="s">
        <v>98</v>
      </c>
      <c r="AD272" s="1" t="s">
        <v>98</v>
      </c>
      <c r="AE272" s="1" t="s">
        <v>98</v>
      </c>
      <c r="AF272" s="1" t="s">
        <v>98</v>
      </c>
      <c r="AG272" s="1" t="s">
        <v>98</v>
      </c>
      <c r="AH272" s="1" t="s">
        <v>98</v>
      </c>
      <c r="AI272" s="2">
        <v>31.5</v>
      </c>
      <c r="AJ272" s="1" t="s">
        <v>98</v>
      </c>
      <c r="AK272" s="2">
        <v>54.5</v>
      </c>
      <c r="AL272" s="1" t="s">
        <v>98</v>
      </c>
      <c r="AM272" s="2">
        <v>74.599999999999994</v>
      </c>
      <c r="AN272" s="2">
        <v>18</v>
      </c>
      <c r="AO272" s="2">
        <v>14.9</v>
      </c>
      <c r="AP272" s="3">
        <v>3.73</v>
      </c>
      <c r="AQ272" s="2">
        <v>34.1</v>
      </c>
      <c r="AR272" s="2">
        <v>12.7</v>
      </c>
      <c r="AS272" s="2">
        <v>11.4</v>
      </c>
      <c r="AT272" s="3">
        <v>2.52</v>
      </c>
      <c r="AU272" s="1" t="s">
        <v>98</v>
      </c>
      <c r="AV272" s="1" t="s">
        <v>98</v>
      </c>
      <c r="AW272" s="1" t="s">
        <v>98</v>
      </c>
      <c r="AX272" s="2">
        <v>73.8</v>
      </c>
      <c r="AY272" s="1" t="s">
        <v>98</v>
      </c>
      <c r="AZ272" s="2">
        <v>19.899999999999999</v>
      </c>
      <c r="BA272" s="1" t="s">
        <v>98</v>
      </c>
      <c r="BB272" s="1" t="s">
        <v>98</v>
      </c>
      <c r="BC272" s="1" t="s">
        <v>98</v>
      </c>
      <c r="BD272" s="1" t="s">
        <v>98</v>
      </c>
      <c r="BE272" s="1" t="s">
        <v>98</v>
      </c>
      <c r="BF272" s="1" t="s">
        <v>98</v>
      </c>
      <c r="BG272" s="1" t="s">
        <v>98</v>
      </c>
      <c r="BH272" s="1" t="s">
        <v>98</v>
      </c>
      <c r="BI272" s="1" t="s">
        <v>98</v>
      </c>
      <c r="BJ272" s="4" t="s">
        <v>98</v>
      </c>
      <c r="BK272" s="4" t="s">
        <v>98</v>
      </c>
      <c r="BL272" s="4" t="s">
        <v>98</v>
      </c>
      <c r="BM272" s="4" t="s">
        <v>98</v>
      </c>
      <c r="BN272" s="4" t="s">
        <v>98</v>
      </c>
      <c r="BO272" s="4" t="s">
        <v>98</v>
      </c>
      <c r="BP272" s="4" t="s">
        <v>98</v>
      </c>
      <c r="BQ272" s="4" t="s">
        <v>98</v>
      </c>
      <c r="BR272" s="4" t="s">
        <v>98</v>
      </c>
      <c r="BS272" s="4" t="s">
        <v>98</v>
      </c>
      <c r="BT272" s="4" t="s">
        <v>98</v>
      </c>
      <c r="BU272" s="4" t="s">
        <v>98</v>
      </c>
      <c r="BV272" s="4" t="s">
        <v>98</v>
      </c>
      <c r="BW272" s="35" t="s">
        <v>98</v>
      </c>
      <c r="BX272" s="35" t="s">
        <v>98</v>
      </c>
      <c r="BY272" s="1" t="s">
        <v>98</v>
      </c>
      <c r="BZ272" s="1" t="s">
        <v>98</v>
      </c>
      <c r="CA272" s="1" t="s">
        <v>98</v>
      </c>
      <c r="CB272" s="1" t="s">
        <v>98</v>
      </c>
      <c r="CC272" s="1" t="s">
        <v>98</v>
      </c>
      <c r="CD272" s="1" t="s">
        <v>98</v>
      </c>
      <c r="CE272" s="1" t="s">
        <v>98</v>
      </c>
      <c r="CF272" s="1" t="s">
        <v>98</v>
      </c>
      <c r="CG272" s="4">
        <f>Beams!$B$11/F272</f>
        <v>2093.1098696461822</v>
      </c>
      <c r="CH272" s="4">
        <f>Beams!$B$9/AO272</f>
        <v>754.3624161073825</v>
      </c>
      <c r="CI272" s="4">
        <f>Beams!$C$9/AS272</f>
        <v>985.9649122807017</v>
      </c>
      <c r="CJ272" s="4">
        <f>Beams!$B$8/((N272-2*X272)*X272*2)</f>
        <v>5714.5878582294135</v>
      </c>
      <c r="CK272" s="4">
        <f>Beams!$C$8/((J272-2*X272)*X272*2)</f>
        <v>3536.886834725432</v>
      </c>
      <c r="CM272" s="4">
        <f xml:space="preserve"> Beams!$B$12 / ( 2 * X272 * (N272 - X272) * (J272 - X272) )</f>
        <v>595.73557987705215</v>
      </c>
      <c r="CO272" s="4">
        <f t="shared" si="8"/>
        <v>10664.402775727118</v>
      </c>
      <c r="CP272" s="4">
        <f t="shared" si="9"/>
        <v>7299.907454182513</v>
      </c>
      <c r="CQ272" s="3">
        <f>MIN(Beams!$B$21:$B$22)/MAX(CM272:CP272)-1</f>
        <v>0.87539803405787664</v>
      </c>
    </row>
    <row r="273" spans="1:95" x14ac:dyDescent="0.55000000000000004">
      <c r="A273" s="1" t="s">
        <v>1014</v>
      </c>
      <c r="B273" s="1" t="s">
        <v>1603</v>
      </c>
      <c r="C273" s="1" t="s">
        <v>1604</v>
      </c>
      <c r="D273" s="1" t="s">
        <v>98</v>
      </c>
      <c r="E273" s="1">
        <v>35.130000000000003</v>
      </c>
      <c r="F273" s="3">
        <v>9.67</v>
      </c>
      <c r="G273" s="1" t="s">
        <v>98</v>
      </c>
      <c r="H273" s="11" t="s">
        <v>98</v>
      </c>
      <c r="I273" s="2">
        <v>10</v>
      </c>
      <c r="J273" s="3">
        <v>8.9499999999999993</v>
      </c>
      <c r="K273" s="1" t="s">
        <v>98</v>
      </c>
      <c r="L273" s="1" t="s">
        <v>98</v>
      </c>
      <c r="M273" s="11" t="s">
        <v>98</v>
      </c>
      <c r="N273" s="3">
        <v>5</v>
      </c>
      <c r="O273" s="3">
        <v>3.95</v>
      </c>
      <c r="P273" s="1" t="s">
        <v>98</v>
      </c>
      <c r="Q273" s="1" t="s">
        <v>98</v>
      </c>
      <c r="R273" s="11" t="s">
        <v>98</v>
      </c>
      <c r="S273" s="13" t="s">
        <v>98</v>
      </c>
      <c r="T273" s="1" t="s">
        <v>98</v>
      </c>
      <c r="U273" s="13" t="s">
        <v>98</v>
      </c>
      <c r="V273" s="1" t="s">
        <v>98</v>
      </c>
      <c r="W273" s="14">
        <v>0.375</v>
      </c>
      <c r="X273" s="14">
        <v>0.34899999999999998</v>
      </c>
      <c r="Y273" s="1" t="s">
        <v>98</v>
      </c>
      <c r="Z273" s="13" t="s">
        <v>98</v>
      </c>
      <c r="AA273" s="13" t="s">
        <v>98</v>
      </c>
      <c r="AB273" s="1" t="s">
        <v>98</v>
      </c>
      <c r="AC273" s="1" t="s">
        <v>98</v>
      </c>
      <c r="AD273" s="1" t="s">
        <v>98</v>
      </c>
      <c r="AE273" s="1" t="s">
        <v>98</v>
      </c>
      <c r="AF273" s="1" t="s">
        <v>98</v>
      </c>
      <c r="AG273" s="1" t="s">
        <v>98</v>
      </c>
      <c r="AH273" s="1" t="s">
        <v>98</v>
      </c>
      <c r="AI273" s="2">
        <v>11.3</v>
      </c>
      <c r="AJ273" s="1" t="s">
        <v>98</v>
      </c>
      <c r="AK273" s="2">
        <v>25.7</v>
      </c>
      <c r="AL273" s="1" t="s">
        <v>98</v>
      </c>
      <c r="AM273" s="1">
        <v>120</v>
      </c>
      <c r="AN273" s="2">
        <v>30.4</v>
      </c>
      <c r="AO273" s="2">
        <v>24.1</v>
      </c>
      <c r="AP273" s="3">
        <v>3.53</v>
      </c>
      <c r="AQ273" s="2">
        <v>40.6</v>
      </c>
      <c r="AR273" s="2">
        <v>18.7</v>
      </c>
      <c r="AS273" s="2">
        <v>16.2</v>
      </c>
      <c r="AT273" s="3">
        <v>2.0499999999999998</v>
      </c>
      <c r="AU273" s="1" t="s">
        <v>98</v>
      </c>
      <c r="AV273" s="1" t="s">
        <v>98</v>
      </c>
      <c r="AW273" s="1" t="s">
        <v>98</v>
      </c>
      <c r="AX273" s="1">
        <v>100</v>
      </c>
      <c r="AY273" s="1" t="s">
        <v>98</v>
      </c>
      <c r="AZ273" s="2">
        <v>31.2</v>
      </c>
      <c r="BA273" s="1" t="s">
        <v>98</v>
      </c>
      <c r="BB273" s="1" t="s">
        <v>98</v>
      </c>
      <c r="BC273" s="1" t="s">
        <v>98</v>
      </c>
      <c r="BD273" s="1" t="s">
        <v>98</v>
      </c>
      <c r="BE273" s="1" t="s">
        <v>98</v>
      </c>
      <c r="BF273" s="1" t="s">
        <v>98</v>
      </c>
      <c r="BG273" s="1" t="s">
        <v>98</v>
      </c>
      <c r="BH273" s="1" t="s">
        <v>98</v>
      </c>
      <c r="BI273" s="1" t="s">
        <v>98</v>
      </c>
      <c r="BJ273" s="4" t="s">
        <v>98</v>
      </c>
      <c r="BK273" s="4" t="s">
        <v>98</v>
      </c>
      <c r="BL273" s="4" t="s">
        <v>98</v>
      </c>
      <c r="BM273" s="4" t="s">
        <v>98</v>
      </c>
      <c r="BN273" s="4" t="s">
        <v>98</v>
      </c>
      <c r="BO273" s="4" t="s">
        <v>98</v>
      </c>
      <c r="BP273" s="4" t="s">
        <v>98</v>
      </c>
      <c r="BQ273" s="4" t="s">
        <v>98</v>
      </c>
      <c r="BR273" s="4" t="s">
        <v>98</v>
      </c>
      <c r="BS273" s="4" t="s">
        <v>98</v>
      </c>
      <c r="BT273" s="4" t="s">
        <v>98</v>
      </c>
      <c r="BU273" s="4" t="s">
        <v>98</v>
      </c>
      <c r="BV273" s="4" t="s">
        <v>98</v>
      </c>
      <c r="BW273" s="35" t="s">
        <v>98</v>
      </c>
      <c r="BX273" s="35" t="s">
        <v>98</v>
      </c>
      <c r="BY273" s="1" t="s">
        <v>98</v>
      </c>
      <c r="BZ273" s="1" t="s">
        <v>98</v>
      </c>
      <c r="CA273" s="1" t="s">
        <v>98</v>
      </c>
      <c r="CB273" s="1" t="s">
        <v>98</v>
      </c>
      <c r="CC273" s="1" t="s">
        <v>98</v>
      </c>
      <c r="CD273" s="1" t="s">
        <v>98</v>
      </c>
      <c r="CE273" s="1" t="s">
        <v>98</v>
      </c>
      <c r="CF273" s="1" t="s">
        <v>98</v>
      </c>
      <c r="CG273" s="4">
        <f>Beams!$B$11/F273</f>
        <v>1162.3578076525337</v>
      </c>
      <c r="CH273" s="4">
        <f>Beams!$B$9/AO273</f>
        <v>466.39004149377593</v>
      </c>
      <c r="CI273" s="4">
        <f>Beams!$C$9/AS273</f>
        <v>693.82716049382714</v>
      </c>
      <c r="CJ273" s="4">
        <f>Beams!$B$8/((N273-2*X273)*X273*2)</f>
        <v>3743.1780247476026</v>
      </c>
      <c r="CK273" s="4">
        <f>Beams!$C$8/((J273-2*X273)*X273*2)</f>
        <v>1951.4241229355534</v>
      </c>
      <c r="CM273" s="4">
        <f xml:space="preserve"> Beams!$B$12 / ( 2 * X273 * (N273 - X273) * (J273 - X273) )</f>
        <v>402.5460796289828</v>
      </c>
      <c r="CO273" s="4">
        <f t="shared" si="8"/>
        <v>6922.0394313337283</v>
      </c>
      <c r="CP273" s="4">
        <f t="shared" si="9"/>
        <v>4159.8861807510139</v>
      </c>
      <c r="CQ273" s="3">
        <f>MIN(Beams!$B$21:$B$22)/MAX(CM273:CP273)-1</f>
        <v>1.8893218824305991</v>
      </c>
    </row>
    <row r="274" spans="1:95" x14ac:dyDescent="0.55000000000000004">
      <c r="A274" s="1" t="s">
        <v>1014</v>
      </c>
      <c r="B274" s="1" t="s">
        <v>1605</v>
      </c>
      <c r="C274" s="1" t="s">
        <v>1606</v>
      </c>
      <c r="D274" s="1" t="s">
        <v>98</v>
      </c>
      <c r="E274" s="1">
        <v>29.72</v>
      </c>
      <c r="F274" s="3">
        <v>8.17</v>
      </c>
      <c r="G274" s="1" t="s">
        <v>98</v>
      </c>
      <c r="H274" s="11" t="s">
        <v>98</v>
      </c>
      <c r="I274" s="2">
        <v>10</v>
      </c>
      <c r="J274" s="3">
        <v>9.1300000000000008</v>
      </c>
      <c r="K274" s="1" t="s">
        <v>98</v>
      </c>
      <c r="L274" s="1" t="s">
        <v>98</v>
      </c>
      <c r="M274" s="11" t="s">
        <v>98</v>
      </c>
      <c r="N274" s="3">
        <v>5</v>
      </c>
      <c r="O274" s="3">
        <v>4.13</v>
      </c>
      <c r="P274" s="1" t="s">
        <v>98</v>
      </c>
      <c r="Q274" s="1" t="s">
        <v>98</v>
      </c>
      <c r="R274" s="11" t="s">
        <v>98</v>
      </c>
      <c r="S274" s="13" t="s">
        <v>98</v>
      </c>
      <c r="T274" s="1" t="s">
        <v>98</v>
      </c>
      <c r="U274" s="13" t="s">
        <v>98</v>
      </c>
      <c r="V274" s="1" t="s">
        <v>98</v>
      </c>
      <c r="W274" s="15">
        <v>0.3125</v>
      </c>
      <c r="X274" s="14">
        <v>0.29099999999999998</v>
      </c>
      <c r="Y274" s="1" t="s">
        <v>98</v>
      </c>
      <c r="Z274" s="13" t="s">
        <v>98</v>
      </c>
      <c r="AA274" s="13" t="s">
        <v>98</v>
      </c>
      <c r="AB274" s="1" t="s">
        <v>98</v>
      </c>
      <c r="AC274" s="1" t="s">
        <v>98</v>
      </c>
      <c r="AD274" s="1" t="s">
        <v>98</v>
      </c>
      <c r="AE274" s="1" t="s">
        <v>98</v>
      </c>
      <c r="AF274" s="1" t="s">
        <v>98</v>
      </c>
      <c r="AG274" s="1" t="s">
        <v>98</v>
      </c>
      <c r="AH274" s="1" t="s">
        <v>98</v>
      </c>
      <c r="AI274" s="2">
        <v>14.2</v>
      </c>
      <c r="AJ274" s="1" t="s">
        <v>98</v>
      </c>
      <c r="AK274" s="2">
        <v>31.4</v>
      </c>
      <c r="AL274" s="1" t="s">
        <v>98</v>
      </c>
      <c r="AM274" s="1">
        <v>104</v>
      </c>
      <c r="AN274" s="2">
        <v>26</v>
      </c>
      <c r="AO274" s="2">
        <v>20.8</v>
      </c>
      <c r="AP274" s="3">
        <v>3.56</v>
      </c>
      <c r="AQ274" s="2">
        <v>35.200000000000003</v>
      </c>
      <c r="AR274" s="2">
        <v>16</v>
      </c>
      <c r="AS274" s="2">
        <v>14.1</v>
      </c>
      <c r="AT274" s="3">
        <v>2.0699999999999998</v>
      </c>
      <c r="AU274" s="1" t="s">
        <v>98</v>
      </c>
      <c r="AV274" s="1" t="s">
        <v>98</v>
      </c>
      <c r="AW274" s="1" t="s">
        <v>98</v>
      </c>
      <c r="AX274" s="2">
        <v>86</v>
      </c>
      <c r="AY274" s="1" t="s">
        <v>98</v>
      </c>
      <c r="AZ274" s="2">
        <v>26.5</v>
      </c>
      <c r="BA274" s="1" t="s">
        <v>98</v>
      </c>
      <c r="BB274" s="1" t="s">
        <v>98</v>
      </c>
      <c r="BC274" s="1" t="s">
        <v>98</v>
      </c>
      <c r="BD274" s="1" t="s">
        <v>98</v>
      </c>
      <c r="BE274" s="1" t="s">
        <v>98</v>
      </c>
      <c r="BF274" s="1" t="s">
        <v>98</v>
      </c>
      <c r="BG274" s="1" t="s">
        <v>98</v>
      </c>
      <c r="BH274" s="1" t="s">
        <v>98</v>
      </c>
      <c r="BI274" s="1" t="s">
        <v>98</v>
      </c>
      <c r="BJ274" s="4" t="s">
        <v>98</v>
      </c>
      <c r="BK274" s="4" t="s">
        <v>98</v>
      </c>
      <c r="BL274" s="4" t="s">
        <v>98</v>
      </c>
      <c r="BM274" s="4" t="s">
        <v>98</v>
      </c>
      <c r="BN274" s="4" t="s">
        <v>98</v>
      </c>
      <c r="BO274" s="4" t="s">
        <v>98</v>
      </c>
      <c r="BP274" s="4" t="s">
        <v>98</v>
      </c>
      <c r="BQ274" s="4" t="s">
        <v>98</v>
      </c>
      <c r="BR274" s="4" t="s">
        <v>98</v>
      </c>
      <c r="BS274" s="4" t="s">
        <v>98</v>
      </c>
      <c r="BT274" s="4" t="s">
        <v>98</v>
      </c>
      <c r="BU274" s="4" t="s">
        <v>98</v>
      </c>
      <c r="BV274" s="4" t="s">
        <v>98</v>
      </c>
      <c r="BW274" s="35" t="s">
        <v>98</v>
      </c>
      <c r="BX274" s="35" t="s">
        <v>98</v>
      </c>
      <c r="BY274" s="1" t="s">
        <v>98</v>
      </c>
      <c r="BZ274" s="1" t="s">
        <v>98</v>
      </c>
      <c r="CA274" s="1" t="s">
        <v>98</v>
      </c>
      <c r="CB274" s="1" t="s">
        <v>98</v>
      </c>
      <c r="CC274" s="1" t="s">
        <v>98</v>
      </c>
      <c r="CD274" s="1" t="s">
        <v>98</v>
      </c>
      <c r="CE274" s="1" t="s">
        <v>98</v>
      </c>
      <c r="CF274" s="1" t="s">
        <v>98</v>
      </c>
      <c r="CG274" s="4">
        <f>Beams!$B$11/F274</f>
        <v>1375.7649938800489</v>
      </c>
      <c r="CH274" s="4">
        <f>Beams!$B$9/AO274</f>
        <v>540.38461538461536</v>
      </c>
      <c r="CI274" s="4">
        <f>Beams!$C$9/AS274</f>
        <v>797.16312056737593</v>
      </c>
      <c r="CJ274" s="4">
        <f>Beams!$B$8/((N274-2*X274)*X274*2)</f>
        <v>4371.3704790928705</v>
      </c>
      <c r="CK274" s="4">
        <f>Beams!$C$8/((J274-2*X274)*X274*2)</f>
        <v>2259.3255471025159</v>
      </c>
      <c r="CM274" s="4">
        <f xml:space="preserve"> Beams!$B$12 / ( 2 * X274 * (N274 - X274) * (J274 - X274) )</f>
        <v>463.99307862482323</v>
      </c>
      <c r="CO274" s="4">
        <f t="shared" si="8"/>
        <v>8082.9805330309764</v>
      </c>
      <c r="CP274" s="4">
        <f t="shared" si="9"/>
        <v>4829.2432620726486</v>
      </c>
      <c r="CQ274" s="3">
        <f>MIN(Beams!$B$21:$B$22)/MAX(CM274:CP274)-1</f>
        <v>1.4743347974512999</v>
      </c>
    </row>
    <row r="275" spans="1:95" x14ac:dyDescent="0.55000000000000004">
      <c r="A275" s="1" t="s">
        <v>1014</v>
      </c>
      <c r="B275" s="1" t="s">
        <v>1607</v>
      </c>
      <c r="C275" s="1" t="s">
        <v>1608</v>
      </c>
      <c r="D275" s="1" t="s">
        <v>98</v>
      </c>
      <c r="E275" s="1">
        <v>24.12</v>
      </c>
      <c r="F275" s="3">
        <v>6.63</v>
      </c>
      <c r="G275" s="1" t="s">
        <v>98</v>
      </c>
      <c r="H275" s="11" t="s">
        <v>98</v>
      </c>
      <c r="I275" s="2">
        <v>10</v>
      </c>
      <c r="J275" s="3">
        <v>9.3000000000000007</v>
      </c>
      <c r="K275" s="1" t="s">
        <v>98</v>
      </c>
      <c r="L275" s="1" t="s">
        <v>98</v>
      </c>
      <c r="M275" s="11" t="s">
        <v>98</v>
      </c>
      <c r="N275" s="3">
        <v>5</v>
      </c>
      <c r="O275" s="3">
        <v>4.3</v>
      </c>
      <c r="P275" s="1" t="s">
        <v>98</v>
      </c>
      <c r="Q275" s="1" t="s">
        <v>98</v>
      </c>
      <c r="R275" s="11" t="s">
        <v>98</v>
      </c>
      <c r="S275" s="13" t="s">
        <v>98</v>
      </c>
      <c r="T275" s="1" t="s">
        <v>98</v>
      </c>
      <c r="U275" s="13" t="s">
        <v>98</v>
      </c>
      <c r="V275" s="1" t="s">
        <v>98</v>
      </c>
      <c r="W275" s="14">
        <v>0.25</v>
      </c>
      <c r="X275" s="14">
        <v>0.23300000000000001</v>
      </c>
      <c r="Y275" s="1" t="s">
        <v>98</v>
      </c>
      <c r="Z275" s="13" t="s">
        <v>98</v>
      </c>
      <c r="AA275" s="13" t="s">
        <v>98</v>
      </c>
      <c r="AB275" s="1" t="s">
        <v>98</v>
      </c>
      <c r="AC275" s="1" t="s">
        <v>98</v>
      </c>
      <c r="AD275" s="1" t="s">
        <v>98</v>
      </c>
      <c r="AE275" s="1" t="s">
        <v>98</v>
      </c>
      <c r="AF275" s="1" t="s">
        <v>98</v>
      </c>
      <c r="AG275" s="1" t="s">
        <v>98</v>
      </c>
      <c r="AH275" s="1" t="s">
        <v>98</v>
      </c>
      <c r="AI275" s="2">
        <v>18.5</v>
      </c>
      <c r="AJ275" s="1" t="s">
        <v>98</v>
      </c>
      <c r="AK275" s="2">
        <v>39.9</v>
      </c>
      <c r="AL275" s="1" t="s">
        <v>98</v>
      </c>
      <c r="AM275" s="2">
        <v>85.8</v>
      </c>
      <c r="AN275" s="2">
        <v>21.3</v>
      </c>
      <c r="AO275" s="2">
        <v>17.2</v>
      </c>
      <c r="AP275" s="3">
        <v>3.6</v>
      </c>
      <c r="AQ275" s="2">
        <v>29.3</v>
      </c>
      <c r="AR275" s="2">
        <v>13.2</v>
      </c>
      <c r="AS275" s="2">
        <v>11.7</v>
      </c>
      <c r="AT275" s="3">
        <v>2.1</v>
      </c>
      <c r="AU275" s="1" t="s">
        <v>98</v>
      </c>
      <c r="AV275" s="1" t="s">
        <v>98</v>
      </c>
      <c r="AW275" s="1" t="s">
        <v>98</v>
      </c>
      <c r="AX275" s="2">
        <v>70.7</v>
      </c>
      <c r="AY275" s="1" t="s">
        <v>98</v>
      </c>
      <c r="AZ275" s="2">
        <v>21.6</v>
      </c>
      <c r="BA275" s="1" t="s">
        <v>98</v>
      </c>
      <c r="BB275" s="1" t="s">
        <v>98</v>
      </c>
      <c r="BC275" s="1" t="s">
        <v>98</v>
      </c>
      <c r="BD275" s="1" t="s">
        <v>98</v>
      </c>
      <c r="BE275" s="1" t="s">
        <v>98</v>
      </c>
      <c r="BF275" s="1" t="s">
        <v>98</v>
      </c>
      <c r="BG275" s="1" t="s">
        <v>98</v>
      </c>
      <c r="BH275" s="1" t="s">
        <v>98</v>
      </c>
      <c r="BI275" s="1" t="s">
        <v>98</v>
      </c>
      <c r="BJ275" s="4" t="s">
        <v>98</v>
      </c>
      <c r="BK275" s="4" t="s">
        <v>98</v>
      </c>
      <c r="BL275" s="4" t="s">
        <v>98</v>
      </c>
      <c r="BM275" s="4" t="s">
        <v>98</v>
      </c>
      <c r="BN275" s="4" t="s">
        <v>98</v>
      </c>
      <c r="BO275" s="4" t="s">
        <v>98</v>
      </c>
      <c r="BP275" s="4" t="s">
        <v>98</v>
      </c>
      <c r="BQ275" s="4" t="s">
        <v>98</v>
      </c>
      <c r="BR275" s="4" t="s">
        <v>98</v>
      </c>
      <c r="BS275" s="4" t="s">
        <v>98</v>
      </c>
      <c r="BT275" s="4" t="s">
        <v>98</v>
      </c>
      <c r="BU275" s="4" t="s">
        <v>98</v>
      </c>
      <c r="BV275" s="4" t="s">
        <v>98</v>
      </c>
      <c r="BW275" s="35" t="s">
        <v>98</v>
      </c>
      <c r="BX275" s="35" t="s">
        <v>98</v>
      </c>
      <c r="BY275" s="1" t="s">
        <v>98</v>
      </c>
      <c r="BZ275" s="1" t="s">
        <v>98</v>
      </c>
      <c r="CA275" s="1" t="s">
        <v>98</v>
      </c>
      <c r="CB275" s="1" t="s">
        <v>98</v>
      </c>
      <c r="CC275" s="1" t="s">
        <v>98</v>
      </c>
      <c r="CD275" s="1" t="s">
        <v>98</v>
      </c>
      <c r="CE275" s="1" t="s">
        <v>98</v>
      </c>
      <c r="CF275" s="1" t="s">
        <v>98</v>
      </c>
      <c r="CG275" s="4">
        <f>Beams!$B$11/F275</f>
        <v>1695.3242835595777</v>
      </c>
      <c r="CH275" s="4">
        <f>Beams!$B$9/AO275</f>
        <v>653.48837209302326</v>
      </c>
      <c r="CI275" s="4">
        <f>Beams!$C$9/AS275</f>
        <v>960.68376068376074</v>
      </c>
      <c r="CJ275" s="4">
        <f>Beams!$B$8/((N275-2*X275)*X275*2)</f>
        <v>5319.8437745522151</v>
      </c>
      <c r="CK275" s="4">
        <f>Beams!$C$8/((J275-2*X275)*X275*2)</f>
        <v>2730.3794061376202</v>
      </c>
      <c r="CM275" s="4">
        <f xml:space="preserve"> Beams!$B$12 / ( 2 * X275 * (N275 - X275) * (J275 - X275) )</f>
        <v>558.04809109047017</v>
      </c>
      <c r="CO275" s="4">
        <f t="shared" si="8"/>
        <v>9838.1519048334612</v>
      </c>
      <c r="CP275" s="4">
        <f t="shared" si="9"/>
        <v>5852.5152413328788</v>
      </c>
      <c r="CQ275" s="3">
        <f>MIN(Beams!$B$21:$B$22)/MAX(CM275:CP275)-1</f>
        <v>1.0329021338015778</v>
      </c>
    </row>
    <row r="276" spans="1:95" x14ac:dyDescent="0.55000000000000004">
      <c r="A276" s="1" t="s">
        <v>1014</v>
      </c>
      <c r="B276" s="1" t="s">
        <v>1609</v>
      </c>
      <c r="C276" s="1" t="s">
        <v>1610</v>
      </c>
      <c r="D276" s="1" t="s">
        <v>98</v>
      </c>
      <c r="E276" s="1">
        <v>50.81</v>
      </c>
      <c r="F276" s="2">
        <v>14</v>
      </c>
      <c r="G276" s="1" t="s">
        <v>98</v>
      </c>
      <c r="H276" s="11" t="s">
        <v>98</v>
      </c>
      <c r="I276" s="2">
        <v>10</v>
      </c>
      <c r="J276" s="3">
        <v>8.26</v>
      </c>
      <c r="K276" s="1" t="s">
        <v>98</v>
      </c>
      <c r="L276" s="1" t="s">
        <v>98</v>
      </c>
      <c r="M276" s="11" t="s">
        <v>98</v>
      </c>
      <c r="N276" s="3">
        <v>4</v>
      </c>
      <c r="O276" s="3">
        <v>2.2599999999999998</v>
      </c>
      <c r="P276" s="1" t="s">
        <v>98</v>
      </c>
      <c r="Q276" s="1" t="s">
        <v>98</v>
      </c>
      <c r="R276" s="11" t="s">
        <v>98</v>
      </c>
      <c r="S276" s="13" t="s">
        <v>98</v>
      </c>
      <c r="T276" s="1" t="s">
        <v>98</v>
      </c>
      <c r="U276" s="13" t="s">
        <v>98</v>
      </c>
      <c r="V276" s="1" t="s">
        <v>98</v>
      </c>
      <c r="W276" s="14">
        <v>0.625</v>
      </c>
      <c r="X276" s="14">
        <v>0.58099999999999996</v>
      </c>
      <c r="Y276" s="1" t="s">
        <v>98</v>
      </c>
      <c r="Z276" s="13" t="s">
        <v>98</v>
      </c>
      <c r="AA276" s="13" t="s">
        <v>98</v>
      </c>
      <c r="AB276" s="1" t="s">
        <v>98</v>
      </c>
      <c r="AC276" s="1" t="s">
        <v>98</v>
      </c>
      <c r="AD276" s="1" t="s">
        <v>98</v>
      </c>
      <c r="AE276" s="1" t="s">
        <v>98</v>
      </c>
      <c r="AF276" s="1" t="s">
        <v>98</v>
      </c>
      <c r="AG276" s="1" t="s">
        <v>98</v>
      </c>
      <c r="AH276" s="1" t="s">
        <v>98</v>
      </c>
      <c r="AI276" s="3">
        <v>3.88</v>
      </c>
      <c r="AJ276" s="1" t="s">
        <v>98</v>
      </c>
      <c r="AK276" s="2">
        <v>14.2</v>
      </c>
      <c r="AL276" s="1" t="s">
        <v>98</v>
      </c>
      <c r="AM276" s="1">
        <v>149</v>
      </c>
      <c r="AN276" s="2">
        <v>40.299999999999997</v>
      </c>
      <c r="AO276" s="2">
        <v>29.9</v>
      </c>
      <c r="AP276" s="3">
        <v>3.26</v>
      </c>
      <c r="AQ276" s="2">
        <v>33.5</v>
      </c>
      <c r="AR276" s="2">
        <v>20.6</v>
      </c>
      <c r="AS276" s="2">
        <v>16.8</v>
      </c>
      <c r="AT276" s="3">
        <v>1.54</v>
      </c>
      <c r="AU276" s="1" t="s">
        <v>98</v>
      </c>
      <c r="AV276" s="1" t="s">
        <v>98</v>
      </c>
      <c r="AW276" s="1" t="s">
        <v>98</v>
      </c>
      <c r="AX276" s="2">
        <v>95.7</v>
      </c>
      <c r="AY276" s="1" t="s">
        <v>98</v>
      </c>
      <c r="AZ276" s="2">
        <v>36.700000000000003</v>
      </c>
      <c r="BA276" s="1" t="s">
        <v>98</v>
      </c>
      <c r="BB276" s="1" t="s">
        <v>98</v>
      </c>
      <c r="BC276" s="1" t="s">
        <v>98</v>
      </c>
      <c r="BD276" s="1" t="s">
        <v>98</v>
      </c>
      <c r="BE276" s="1" t="s">
        <v>98</v>
      </c>
      <c r="BF276" s="1" t="s">
        <v>98</v>
      </c>
      <c r="BG276" s="1" t="s">
        <v>98</v>
      </c>
      <c r="BH276" s="1" t="s">
        <v>98</v>
      </c>
      <c r="BI276" s="1" t="s">
        <v>98</v>
      </c>
      <c r="BJ276" s="4" t="s">
        <v>98</v>
      </c>
      <c r="BK276" s="4" t="s">
        <v>98</v>
      </c>
      <c r="BL276" s="4" t="s">
        <v>98</v>
      </c>
      <c r="BM276" s="4" t="s">
        <v>98</v>
      </c>
      <c r="BN276" s="4" t="s">
        <v>98</v>
      </c>
      <c r="BO276" s="4" t="s">
        <v>98</v>
      </c>
      <c r="BP276" s="4" t="s">
        <v>98</v>
      </c>
      <c r="BQ276" s="4" t="s">
        <v>98</v>
      </c>
      <c r="BR276" s="4" t="s">
        <v>98</v>
      </c>
      <c r="BS276" s="4" t="s">
        <v>98</v>
      </c>
      <c r="BT276" s="4" t="s">
        <v>98</v>
      </c>
      <c r="BU276" s="4" t="s">
        <v>98</v>
      </c>
      <c r="BV276" s="4" t="s">
        <v>98</v>
      </c>
      <c r="BW276" s="35" t="s">
        <v>98</v>
      </c>
      <c r="BX276" s="35" t="s">
        <v>98</v>
      </c>
      <c r="BY276" s="1" t="s">
        <v>98</v>
      </c>
      <c r="BZ276" s="1" t="s">
        <v>98</v>
      </c>
      <c r="CA276" s="1" t="s">
        <v>98</v>
      </c>
      <c r="CB276" s="1" t="s">
        <v>98</v>
      </c>
      <c r="CC276" s="1" t="s">
        <v>98</v>
      </c>
      <c r="CD276" s="1" t="s">
        <v>98</v>
      </c>
      <c r="CE276" s="1" t="s">
        <v>98</v>
      </c>
      <c r="CF276" s="1" t="s">
        <v>98</v>
      </c>
      <c r="CG276" s="4">
        <f>Beams!$B$11/F276</f>
        <v>802.85714285714289</v>
      </c>
      <c r="CH276" s="4">
        <f>Beams!$B$9/AO276</f>
        <v>375.91973244147158</v>
      </c>
      <c r="CI276" s="4">
        <f>Beams!$C$9/AS276</f>
        <v>669.04761904761904</v>
      </c>
      <c r="CJ276" s="4">
        <f>Beams!$B$8/((N276-2*X276)*X276*2)</f>
        <v>3408.3783033068548</v>
      </c>
      <c r="CK276" s="4">
        <f>Beams!$C$8/((J276-2*X276)*X276*2)</f>
        <v>1362.7750950668997</v>
      </c>
      <c r="CM276" s="4">
        <f xml:space="preserve"> Beams!$B$12 / ( 2 * X276 * (N276 - X276) * (J276 - X276) )</f>
        <v>368.4312120342662</v>
      </c>
      <c r="CO276" s="4">
        <f t="shared" si="8"/>
        <v>6218.7464983924028</v>
      </c>
      <c r="CP276" s="4">
        <f t="shared" si="9"/>
        <v>3064.8242878039227</v>
      </c>
      <c r="CQ276" s="3">
        <f>MIN(Beams!$B$21:$B$22)/MAX(CM276:CP276)-1</f>
        <v>2.2160822128977542</v>
      </c>
    </row>
    <row r="277" spans="1:95" x14ac:dyDescent="0.55000000000000004">
      <c r="A277" s="1" t="s">
        <v>1014</v>
      </c>
      <c r="B277" s="1" t="s">
        <v>1611</v>
      </c>
      <c r="C277" s="1" t="s">
        <v>1612</v>
      </c>
      <c r="D277" s="1" t="s">
        <v>98</v>
      </c>
      <c r="E277" s="3">
        <v>42.05</v>
      </c>
      <c r="F277" s="2">
        <v>11.6</v>
      </c>
      <c r="G277" s="1" t="s">
        <v>98</v>
      </c>
      <c r="H277" s="11" t="s">
        <v>98</v>
      </c>
      <c r="I277" s="2">
        <v>10</v>
      </c>
      <c r="J277" s="3">
        <v>8.6</v>
      </c>
      <c r="K277" s="1" t="s">
        <v>98</v>
      </c>
      <c r="L277" s="1" t="s">
        <v>98</v>
      </c>
      <c r="M277" s="11" t="s">
        <v>98</v>
      </c>
      <c r="N277" s="3">
        <v>4</v>
      </c>
      <c r="O277" s="3">
        <v>2.6</v>
      </c>
      <c r="P277" s="1" t="s">
        <v>98</v>
      </c>
      <c r="Q277" s="1" t="s">
        <v>98</v>
      </c>
      <c r="R277" s="11" t="s">
        <v>98</v>
      </c>
      <c r="S277" s="13" t="s">
        <v>98</v>
      </c>
      <c r="T277" s="1" t="s">
        <v>98</v>
      </c>
      <c r="U277" s="13" t="s">
        <v>98</v>
      </c>
      <c r="V277" s="1" t="s">
        <v>98</v>
      </c>
      <c r="W277" s="14">
        <v>0.5</v>
      </c>
      <c r="X277" s="14">
        <v>0.46500000000000002</v>
      </c>
      <c r="Y277" s="1" t="s">
        <v>98</v>
      </c>
      <c r="Z277" s="13" t="s">
        <v>98</v>
      </c>
      <c r="AA277" s="13" t="s">
        <v>98</v>
      </c>
      <c r="AB277" s="1" t="s">
        <v>98</v>
      </c>
      <c r="AC277" s="1" t="s">
        <v>98</v>
      </c>
      <c r="AD277" s="1" t="s">
        <v>98</v>
      </c>
      <c r="AE277" s="1" t="s">
        <v>98</v>
      </c>
      <c r="AF277" s="1" t="s">
        <v>98</v>
      </c>
      <c r="AG277" s="1" t="s">
        <v>98</v>
      </c>
      <c r="AH277" s="1" t="s">
        <v>98</v>
      </c>
      <c r="AI277" s="3">
        <v>5.6</v>
      </c>
      <c r="AJ277" s="1" t="s">
        <v>98</v>
      </c>
      <c r="AK277" s="2">
        <v>18.5</v>
      </c>
      <c r="AL277" s="1" t="s">
        <v>98</v>
      </c>
      <c r="AM277" s="1">
        <v>129</v>
      </c>
      <c r="AN277" s="2">
        <v>34.1</v>
      </c>
      <c r="AO277" s="2">
        <v>25.8</v>
      </c>
      <c r="AP277" s="3">
        <v>3.34</v>
      </c>
      <c r="AQ277" s="2">
        <v>29.5</v>
      </c>
      <c r="AR277" s="2">
        <v>17.600000000000001</v>
      </c>
      <c r="AS277" s="2">
        <v>14.7</v>
      </c>
      <c r="AT277" s="3">
        <v>1.59</v>
      </c>
      <c r="AU277" s="1" t="s">
        <v>98</v>
      </c>
      <c r="AV277" s="1" t="s">
        <v>98</v>
      </c>
      <c r="AW277" s="1" t="s">
        <v>98</v>
      </c>
      <c r="AX277" s="2">
        <v>82.6</v>
      </c>
      <c r="AY277" s="1" t="s">
        <v>98</v>
      </c>
      <c r="AZ277" s="2">
        <v>31</v>
      </c>
      <c r="BA277" s="1" t="s">
        <v>98</v>
      </c>
      <c r="BB277" s="1" t="s">
        <v>98</v>
      </c>
      <c r="BC277" s="1" t="s">
        <v>98</v>
      </c>
      <c r="BD277" s="1" t="s">
        <v>98</v>
      </c>
      <c r="BE277" s="1" t="s">
        <v>98</v>
      </c>
      <c r="BF277" s="1" t="s">
        <v>98</v>
      </c>
      <c r="BG277" s="1" t="s">
        <v>98</v>
      </c>
      <c r="BH277" s="1" t="s">
        <v>98</v>
      </c>
      <c r="BI277" s="1" t="s">
        <v>98</v>
      </c>
      <c r="BJ277" s="4" t="s">
        <v>98</v>
      </c>
      <c r="BK277" s="4" t="s">
        <v>98</v>
      </c>
      <c r="BL277" s="4" t="s">
        <v>98</v>
      </c>
      <c r="BM277" s="4" t="s">
        <v>98</v>
      </c>
      <c r="BN277" s="4" t="s">
        <v>98</v>
      </c>
      <c r="BO277" s="4" t="s">
        <v>98</v>
      </c>
      <c r="BP277" s="4" t="s">
        <v>98</v>
      </c>
      <c r="BQ277" s="4" t="s">
        <v>98</v>
      </c>
      <c r="BR277" s="4" t="s">
        <v>98</v>
      </c>
      <c r="BS277" s="4" t="s">
        <v>98</v>
      </c>
      <c r="BT277" s="4" t="s">
        <v>98</v>
      </c>
      <c r="BU277" s="4" t="s">
        <v>98</v>
      </c>
      <c r="BV277" s="4" t="s">
        <v>98</v>
      </c>
      <c r="BW277" s="35" t="s">
        <v>98</v>
      </c>
      <c r="BX277" s="35" t="s">
        <v>98</v>
      </c>
      <c r="BY277" s="1" t="s">
        <v>98</v>
      </c>
      <c r="BZ277" s="1" t="s">
        <v>98</v>
      </c>
      <c r="CA277" s="1" t="s">
        <v>98</v>
      </c>
      <c r="CB277" s="1" t="s">
        <v>98</v>
      </c>
      <c r="CC277" s="1" t="s">
        <v>98</v>
      </c>
      <c r="CD277" s="1" t="s">
        <v>98</v>
      </c>
      <c r="CE277" s="1" t="s">
        <v>98</v>
      </c>
      <c r="CF277" s="1" t="s">
        <v>98</v>
      </c>
      <c r="CG277" s="4">
        <f>Beams!$B$11/F277</f>
        <v>968.9655172413793</v>
      </c>
      <c r="CH277" s="4">
        <f>Beams!$B$9/AO277</f>
        <v>435.65891472868213</v>
      </c>
      <c r="CI277" s="4">
        <f>Beams!$C$9/AS277</f>
        <v>764.62585034013614</v>
      </c>
      <c r="CJ277" s="4">
        <f>Beams!$B$8/((N277-2*X277)*X277*2)</f>
        <v>3936.8148225981572</v>
      </c>
      <c r="CK277" s="4">
        <f>Beams!$C$8/((J277-2*X277)*X277*2)</f>
        <v>1575.7524778847906</v>
      </c>
      <c r="CM277" s="4">
        <f xml:space="preserve"> Beams!$B$12 / ( 2 * X277 * (N277 - X277) * (J277 - X277) )</f>
        <v>420.27773908561562</v>
      </c>
      <c r="CO277" s="4">
        <f t="shared" si="8"/>
        <v>7192.4321174065526</v>
      </c>
      <c r="CP277" s="4">
        <f t="shared" si="9"/>
        <v>3561.5354183126965</v>
      </c>
      <c r="CQ277" s="3">
        <f>MIN(Beams!$B$21:$B$22)/MAX(CM277:CP277)-1</f>
        <v>1.7807005576872377</v>
      </c>
    </row>
    <row r="278" spans="1:95" x14ac:dyDescent="0.55000000000000004">
      <c r="A278" s="1" t="s">
        <v>1014</v>
      </c>
      <c r="B278" s="1" t="s">
        <v>1613</v>
      </c>
      <c r="C278" s="1" t="s">
        <v>1614</v>
      </c>
      <c r="D278" s="1" t="s">
        <v>98</v>
      </c>
      <c r="E278" s="1">
        <v>32.58</v>
      </c>
      <c r="F278" s="3">
        <v>8.9700000000000006</v>
      </c>
      <c r="G278" s="1" t="s">
        <v>98</v>
      </c>
      <c r="H278" s="11" t="s">
        <v>98</v>
      </c>
      <c r="I278" s="2">
        <v>10</v>
      </c>
      <c r="J278" s="3">
        <v>8.9499999999999993</v>
      </c>
      <c r="K278" s="1" t="s">
        <v>98</v>
      </c>
      <c r="L278" s="1" t="s">
        <v>98</v>
      </c>
      <c r="M278" s="11" t="s">
        <v>98</v>
      </c>
      <c r="N278" s="3">
        <v>4</v>
      </c>
      <c r="O278" s="3">
        <v>2.95</v>
      </c>
      <c r="P278" s="1" t="s">
        <v>98</v>
      </c>
      <c r="Q278" s="1" t="s">
        <v>98</v>
      </c>
      <c r="R278" s="11" t="s">
        <v>98</v>
      </c>
      <c r="S278" s="13" t="s">
        <v>98</v>
      </c>
      <c r="T278" s="1" t="s">
        <v>98</v>
      </c>
      <c r="U278" s="13" t="s">
        <v>98</v>
      </c>
      <c r="V278" s="1" t="s">
        <v>98</v>
      </c>
      <c r="W278" s="14">
        <v>0.375</v>
      </c>
      <c r="X278" s="14">
        <v>0.34899999999999998</v>
      </c>
      <c r="Y278" s="1" t="s">
        <v>98</v>
      </c>
      <c r="Z278" s="13" t="s">
        <v>98</v>
      </c>
      <c r="AA278" s="13" t="s">
        <v>98</v>
      </c>
      <c r="AB278" s="1" t="s">
        <v>98</v>
      </c>
      <c r="AC278" s="1" t="s">
        <v>98</v>
      </c>
      <c r="AD278" s="1" t="s">
        <v>98</v>
      </c>
      <c r="AE278" s="1" t="s">
        <v>98</v>
      </c>
      <c r="AF278" s="1" t="s">
        <v>98</v>
      </c>
      <c r="AG278" s="1" t="s">
        <v>98</v>
      </c>
      <c r="AH278" s="1" t="s">
        <v>98</v>
      </c>
      <c r="AI278" s="3">
        <v>8.4600000000000009</v>
      </c>
      <c r="AJ278" s="1" t="s">
        <v>98</v>
      </c>
      <c r="AK278" s="2">
        <v>25.7</v>
      </c>
      <c r="AL278" s="1" t="s">
        <v>98</v>
      </c>
      <c r="AM278" s="1">
        <v>104</v>
      </c>
      <c r="AN278" s="2">
        <v>27</v>
      </c>
      <c r="AO278" s="2">
        <v>20.8</v>
      </c>
      <c r="AP278" s="3">
        <v>3.41</v>
      </c>
      <c r="AQ278" s="2">
        <v>24.3</v>
      </c>
      <c r="AR278" s="2">
        <v>14</v>
      </c>
      <c r="AS278" s="2">
        <v>12.1</v>
      </c>
      <c r="AT278" s="3">
        <v>1.64</v>
      </c>
      <c r="AU278" s="1" t="s">
        <v>98</v>
      </c>
      <c r="AV278" s="1" t="s">
        <v>98</v>
      </c>
      <c r="AW278" s="1" t="s">
        <v>98</v>
      </c>
      <c r="AX278" s="2">
        <v>66.5</v>
      </c>
      <c r="AY278" s="1" t="s">
        <v>98</v>
      </c>
      <c r="AZ278" s="2">
        <v>24.4</v>
      </c>
      <c r="BA278" s="1" t="s">
        <v>98</v>
      </c>
      <c r="BB278" s="1" t="s">
        <v>98</v>
      </c>
      <c r="BC278" s="1" t="s">
        <v>98</v>
      </c>
      <c r="BD278" s="1" t="s">
        <v>98</v>
      </c>
      <c r="BE278" s="1" t="s">
        <v>98</v>
      </c>
      <c r="BF278" s="1" t="s">
        <v>98</v>
      </c>
      <c r="BG278" s="1" t="s">
        <v>98</v>
      </c>
      <c r="BH278" s="1" t="s">
        <v>98</v>
      </c>
      <c r="BI278" s="1" t="s">
        <v>98</v>
      </c>
      <c r="BJ278" s="4" t="s">
        <v>98</v>
      </c>
      <c r="BK278" s="4" t="s">
        <v>98</v>
      </c>
      <c r="BL278" s="4" t="s">
        <v>98</v>
      </c>
      <c r="BM278" s="4" t="s">
        <v>98</v>
      </c>
      <c r="BN278" s="4" t="s">
        <v>98</v>
      </c>
      <c r="BO278" s="4" t="s">
        <v>98</v>
      </c>
      <c r="BP278" s="4" t="s">
        <v>98</v>
      </c>
      <c r="BQ278" s="4" t="s">
        <v>98</v>
      </c>
      <c r="BR278" s="4" t="s">
        <v>98</v>
      </c>
      <c r="BS278" s="4" t="s">
        <v>98</v>
      </c>
      <c r="BT278" s="4" t="s">
        <v>98</v>
      </c>
      <c r="BU278" s="4" t="s">
        <v>98</v>
      </c>
      <c r="BV278" s="4" t="s">
        <v>98</v>
      </c>
      <c r="BW278" s="35" t="s">
        <v>98</v>
      </c>
      <c r="BX278" s="35" t="s">
        <v>98</v>
      </c>
      <c r="BY278" s="1" t="s">
        <v>98</v>
      </c>
      <c r="BZ278" s="1" t="s">
        <v>98</v>
      </c>
      <c r="CA278" s="1" t="s">
        <v>98</v>
      </c>
      <c r="CB278" s="1" t="s">
        <v>98</v>
      </c>
      <c r="CC278" s="1" t="s">
        <v>98</v>
      </c>
      <c r="CD278" s="1" t="s">
        <v>98</v>
      </c>
      <c r="CE278" s="1" t="s">
        <v>98</v>
      </c>
      <c r="CF278" s="1" t="s">
        <v>98</v>
      </c>
      <c r="CG278" s="4">
        <f>Beams!$B$11/F278</f>
        <v>1253.0657748049052</v>
      </c>
      <c r="CH278" s="4">
        <f>Beams!$B$9/AO278</f>
        <v>540.38461538461536</v>
      </c>
      <c r="CI278" s="4">
        <f>Beams!$C$9/AS278</f>
        <v>928.9256198347108</v>
      </c>
      <c r="CJ278" s="4">
        <f>Beams!$B$8/((N278-2*X278)*X278*2)</f>
        <v>4876.7873599225268</v>
      </c>
      <c r="CK278" s="4">
        <f>Beams!$C$8/((J278-2*X278)*X278*2)</f>
        <v>1951.4241229355534</v>
      </c>
      <c r="CM278" s="4">
        <f xml:space="preserve"> Beams!$B$12 / ( 2 * X278 * (N278 - X278) * (J278 - X278) )</f>
        <v>512.80246955749089</v>
      </c>
      <c r="CO278" s="4">
        <f t="shared" si="8"/>
        <v>8919.0467607255323</v>
      </c>
      <c r="CP278" s="4">
        <f t="shared" si="9"/>
        <v>4429.9434060755921</v>
      </c>
      <c r="CQ278" s="3">
        <f>MIN(Beams!$B$21:$B$22)/MAX(CM278:CP278)-1</f>
        <v>1.2423921004729737</v>
      </c>
    </row>
    <row r="279" spans="1:95" x14ac:dyDescent="0.55000000000000004">
      <c r="A279" s="1" t="s">
        <v>1014</v>
      </c>
      <c r="B279" s="1" t="s">
        <v>1615</v>
      </c>
      <c r="C279" s="1" t="s">
        <v>1616</v>
      </c>
      <c r="D279" s="1" t="s">
        <v>98</v>
      </c>
      <c r="E279" s="1">
        <v>27.59</v>
      </c>
      <c r="F279" s="3">
        <v>7.59</v>
      </c>
      <c r="G279" s="1" t="s">
        <v>98</v>
      </c>
      <c r="H279" s="11" t="s">
        <v>98</v>
      </c>
      <c r="I279" s="2">
        <v>10</v>
      </c>
      <c r="J279" s="3">
        <v>9.1300000000000008</v>
      </c>
      <c r="K279" s="1" t="s">
        <v>98</v>
      </c>
      <c r="L279" s="1" t="s">
        <v>98</v>
      </c>
      <c r="M279" s="11" t="s">
        <v>98</v>
      </c>
      <c r="N279" s="3">
        <v>4</v>
      </c>
      <c r="O279" s="3">
        <v>3.13</v>
      </c>
      <c r="P279" s="1" t="s">
        <v>98</v>
      </c>
      <c r="Q279" s="1" t="s">
        <v>98</v>
      </c>
      <c r="R279" s="11" t="s">
        <v>98</v>
      </c>
      <c r="S279" s="13" t="s">
        <v>98</v>
      </c>
      <c r="T279" s="1" t="s">
        <v>98</v>
      </c>
      <c r="U279" s="13" t="s">
        <v>98</v>
      </c>
      <c r="V279" s="1" t="s">
        <v>98</v>
      </c>
      <c r="W279" s="15">
        <v>0.3125</v>
      </c>
      <c r="X279" s="14">
        <v>0.29099999999999998</v>
      </c>
      <c r="Y279" s="1" t="s">
        <v>98</v>
      </c>
      <c r="Z279" s="13" t="s">
        <v>98</v>
      </c>
      <c r="AA279" s="13" t="s">
        <v>98</v>
      </c>
      <c r="AB279" s="1" t="s">
        <v>98</v>
      </c>
      <c r="AC279" s="1" t="s">
        <v>98</v>
      </c>
      <c r="AD279" s="1" t="s">
        <v>98</v>
      </c>
      <c r="AE279" s="1" t="s">
        <v>98</v>
      </c>
      <c r="AF279" s="1" t="s">
        <v>98</v>
      </c>
      <c r="AG279" s="1" t="s">
        <v>98</v>
      </c>
      <c r="AH279" s="1" t="s">
        <v>98</v>
      </c>
      <c r="AI279" s="2">
        <v>10.7</v>
      </c>
      <c r="AJ279" s="1" t="s">
        <v>98</v>
      </c>
      <c r="AK279" s="2">
        <v>31.4</v>
      </c>
      <c r="AL279" s="1" t="s">
        <v>98</v>
      </c>
      <c r="AM279" s="2">
        <v>90.1</v>
      </c>
      <c r="AN279" s="2">
        <v>23.1</v>
      </c>
      <c r="AO279" s="2">
        <v>18</v>
      </c>
      <c r="AP279" s="3">
        <v>3.44</v>
      </c>
      <c r="AQ279" s="2">
        <v>21.2</v>
      </c>
      <c r="AR279" s="2">
        <v>12.1</v>
      </c>
      <c r="AS279" s="2">
        <v>10.6</v>
      </c>
      <c r="AT279" s="3">
        <v>1.67</v>
      </c>
      <c r="AU279" s="1" t="s">
        <v>98</v>
      </c>
      <c r="AV279" s="1" t="s">
        <v>98</v>
      </c>
      <c r="AW279" s="1" t="s">
        <v>98</v>
      </c>
      <c r="AX279" s="2">
        <v>57.3</v>
      </c>
      <c r="AY279" s="1" t="s">
        <v>98</v>
      </c>
      <c r="AZ279" s="2">
        <v>20.9</v>
      </c>
      <c r="BA279" s="1" t="s">
        <v>98</v>
      </c>
      <c r="BB279" s="1" t="s">
        <v>98</v>
      </c>
      <c r="BC279" s="1" t="s">
        <v>98</v>
      </c>
      <c r="BD279" s="1" t="s">
        <v>98</v>
      </c>
      <c r="BE279" s="1" t="s">
        <v>98</v>
      </c>
      <c r="BF279" s="1" t="s">
        <v>98</v>
      </c>
      <c r="BG279" s="1" t="s">
        <v>98</v>
      </c>
      <c r="BH279" s="1" t="s">
        <v>98</v>
      </c>
      <c r="BI279" s="1" t="s">
        <v>98</v>
      </c>
      <c r="BJ279" s="4" t="s">
        <v>98</v>
      </c>
      <c r="BK279" s="4" t="s">
        <v>98</v>
      </c>
      <c r="BL279" s="4" t="s">
        <v>98</v>
      </c>
      <c r="BM279" s="4" t="s">
        <v>98</v>
      </c>
      <c r="BN279" s="4" t="s">
        <v>98</v>
      </c>
      <c r="BO279" s="4" t="s">
        <v>98</v>
      </c>
      <c r="BP279" s="4" t="s">
        <v>98</v>
      </c>
      <c r="BQ279" s="4" t="s">
        <v>98</v>
      </c>
      <c r="BR279" s="4" t="s">
        <v>98</v>
      </c>
      <c r="BS279" s="4" t="s">
        <v>98</v>
      </c>
      <c r="BT279" s="4" t="s">
        <v>98</v>
      </c>
      <c r="BU279" s="4" t="s">
        <v>98</v>
      </c>
      <c r="BV279" s="4" t="s">
        <v>98</v>
      </c>
      <c r="BW279" s="35" t="s">
        <v>98</v>
      </c>
      <c r="BX279" s="35" t="s">
        <v>98</v>
      </c>
      <c r="BY279" s="1" t="s">
        <v>98</v>
      </c>
      <c r="BZ279" s="1" t="s">
        <v>98</v>
      </c>
      <c r="CA279" s="1" t="s">
        <v>98</v>
      </c>
      <c r="CB279" s="1" t="s">
        <v>98</v>
      </c>
      <c r="CC279" s="1" t="s">
        <v>98</v>
      </c>
      <c r="CD279" s="1" t="s">
        <v>98</v>
      </c>
      <c r="CE279" s="1" t="s">
        <v>98</v>
      </c>
      <c r="CF279" s="1" t="s">
        <v>98</v>
      </c>
      <c r="CG279" s="4">
        <f>Beams!$B$11/F279</f>
        <v>1480.8959156785245</v>
      </c>
      <c r="CH279" s="4">
        <f>Beams!$B$9/AO279</f>
        <v>624.44444444444446</v>
      </c>
      <c r="CI279" s="4">
        <f>Beams!$C$9/AS279</f>
        <v>1060.3773584905662</v>
      </c>
      <c r="CJ279" s="4">
        <f>Beams!$B$8/((N279-2*X279)*X279*2)</f>
        <v>5650.2968919345531</v>
      </c>
      <c r="CK279" s="4">
        <f>Beams!$C$8/((J279-2*X279)*X279*2)</f>
        <v>2259.3255471025159</v>
      </c>
      <c r="CM279" s="4">
        <f xml:space="preserve"> Beams!$B$12 / ( 2 * X279 * (N279 - X279) * (J279 - X279) )</f>
        <v>589.09231794130289</v>
      </c>
      <c r="CO279" s="4">
        <f t="shared" si="8"/>
        <v>10336.36410214597</v>
      </c>
      <c r="CP279" s="4">
        <f t="shared" si="9"/>
        <v>5135.8070188127494</v>
      </c>
      <c r="CQ279" s="3">
        <f>MIN(Beams!$B$21:$B$22)/MAX(CM279:CP279)-1</f>
        <v>0.93491635959763908</v>
      </c>
    </row>
    <row r="280" spans="1:95" x14ac:dyDescent="0.55000000000000004">
      <c r="A280" s="1" t="s">
        <v>1014</v>
      </c>
      <c r="B280" s="1" t="s">
        <v>1617</v>
      </c>
      <c r="C280" s="1" t="s">
        <v>1618</v>
      </c>
      <c r="D280" s="1" t="s">
        <v>98</v>
      </c>
      <c r="E280" s="1">
        <v>22.42</v>
      </c>
      <c r="F280" s="3">
        <v>6.17</v>
      </c>
      <c r="G280" s="1" t="s">
        <v>98</v>
      </c>
      <c r="H280" s="11" t="s">
        <v>98</v>
      </c>
      <c r="I280" s="2">
        <v>10</v>
      </c>
      <c r="J280" s="3">
        <v>9.3000000000000007</v>
      </c>
      <c r="K280" s="1" t="s">
        <v>98</v>
      </c>
      <c r="L280" s="1" t="s">
        <v>98</v>
      </c>
      <c r="M280" s="11" t="s">
        <v>98</v>
      </c>
      <c r="N280" s="3">
        <v>4</v>
      </c>
      <c r="O280" s="3">
        <v>3.3</v>
      </c>
      <c r="P280" s="1" t="s">
        <v>98</v>
      </c>
      <c r="Q280" s="1" t="s">
        <v>98</v>
      </c>
      <c r="R280" s="11" t="s">
        <v>98</v>
      </c>
      <c r="S280" s="13" t="s">
        <v>98</v>
      </c>
      <c r="T280" s="1" t="s">
        <v>98</v>
      </c>
      <c r="U280" s="13" t="s">
        <v>98</v>
      </c>
      <c r="V280" s="1" t="s">
        <v>98</v>
      </c>
      <c r="W280" s="14">
        <v>0.25</v>
      </c>
      <c r="X280" s="14">
        <v>0.23300000000000001</v>
      </c>
      <c r="Y280" s="1" t="s">
        <v>98</v>
      </c>
      <c r="Z280" s="13" t="s">
        <v>98</v>
      </c>
      <c r="AA280" s="13" t="s">
        <v>98</v>
      </c>
      <c r="AB280" s="1" t="s">
        <v>98</v>
      </c>
      <c r="AC280" s="1" t="s">
        <v>98</v>
      </c>
      <c r="AD280" s="1" t="s">
        <v>98</v>
      </c>
      <c r="AE280" s="1" t="s">
        <v>98</v>
      </c>
      <c r="AF280" s="1" t="s">
        <v>98</v>
      </c>
      <c r="AG280" s="1" t="s">
        <v>98</v>
      </c>
      <c r="AH280" s="1" t="s">
        <v>98</v>
      </c>
      <c r="AI280" s="2">
        <v>14.2</v>
      </c>
      <c r="AJ280" s="1" t="s">
        <v>98</v>
      </c>
      <c r="AK280" s="2">
        <v>39.9</v>
      </c>
      <c r="AL280" s="1" t="s">
        <v>98</v>
      </c>
      <c r="AM280" s="2">
        <v>74.7</v>
      </c>
      <c r="AN280" s="2">
        <v>19</v>
      </c>
      <c r="AO280" s="2">
        <v>14.9</v>
      </c>
      <c r="AP280" s="3">
        <v>3.48</v>
      </c>
      <c r="AQ280" s="2">
        <v>17.7</v>
      </c>
      <c r="AR280" s="2">
        <v>10</v>
      </c>
      <c r="AS280" s="3">
        <v>8.8699999999999992</v>
      </c>
      <c r="AT280" s="3">
        <v>1.7</v>
      </c>
      <c r="AU280" s="1" t="s">
        <v>98</v>
      </c>
      <c r="AV280" s="1" t="s">
        <v>98</v>
      </c>
      <c r="AW280" s="1" t="s">
        <v>98</v>
      </c>
      <c r="AX280" s="2">
        <v>47.4</v>
      </c>
      <c r="AY280" s="1" t="s">
        <v>98</v>
      </c>
      <c r="AZ280" s="2">
        <v>17.100000000000001</v>
      </c>
      <c r="BA280" s="1" t="s">
        <v>98</v>
      </c>
      <c r="BB280" s="1" t="s">
        <v>98</v>
      </c>
      <c r="BC280" s="1" t="s">
        <v>98</v>
      </c>
      <c r="BD280" s="1" t="s">
        <v>98</v>
      </c>
      <c r="BE280" s="1" t="s">
        <v>98</v>
      </c>
      <c r="BF280" s="1" t="s">
        <v>98</v>
      </c>
      <c r="BG280" s="1" t="s">
        <v>98</v>
      </c>
      <c r="BH280" s="1" t="s">
        <v>98</v>
      </c>
      <c r="BI280" s="1" t="s">
        <v>98</v>
      </c>
      <c r="BJ280" s="4" t="s">
        <v>98</v>
      </c>
      <c r="BK280" s="4" t="s">
        <v>98</v>
      </c>
      <c r="BL280" s="4" t="s">
        <v>98</v>
      </c>
      <c r="BM280" s="4" t="s">
        <v>98</v>
      </c>
      <c r="BN280" s="4" t="s">
        <v>98</v>
      </c>
      <c r="BO280" s="4" t="s">
        <v>98</v>
      </c>
      <c r="BP280" s="4" t="s">
        <v>98</v>
      </c>
      <c r="BQ280" s="4" t="s">
        <v>98</v>
      </c>
      <c r="BR280" s="4" t="s">
        <v>98</v>
      </c>
      <c r="BS280" s="4" t="s">
        <v>98</v>
      </c>
      <c r="BT280" s="4" t="s">
        <v>98</v>
      </c>
      <c r="BU280" s="4" t="s">
        <v>98</v>
      </c>
      <c r="BV280" s="4" t="s">
        <v>98</v>
      </c>
      <c r="BW280" s="35" t="s">
        <v>98</v>
      </c>
      <c r="BX280" s="35" t="s">
        <v>98</v>
      </c>
      <c r="BY280" s="1" t="s">
        <v>98</v>
      </c>
      <c r="BZ280" s="1" t="s">
        <v>98</v>
      </c>
      <c r="CA280" s="1" t="s">
        <v>98</v>
      </c>
      <c r="CB280" s="1" t="s">
        <v>98</v>
      </c>
      <c r="CC280" s="1" t="s">
        <v>98</v>
      </c>
      <c r="CD280" s="1" t="s">
        <v>98</v>
      </c>
      <c r="CE280" s="1" t="s">
        <v>98</v>
      </c>
      <c r="CF280" s="1" t="s">
        <v>98</v>
      </c>
      <c r="CG280" s="4">
        <f>Beams!$B$11/F280</f>
        <v>1821.7179902755267</v>
      </c>
      <c r="CH280" s="4">
        <f>Beams!$B$9/AO280</f>
        <v>754.3624161073825</v>
      </c>
      <c r="CI280" s="4">
        <f>Beams!$C$9/AS280</f>
        <v>1267.1927846674184</v>
      </c>
      <c r="CJ280" s="4">
        <f>Beams!$B$8/((N280-2*X280)*X280*2)</f>
        <v>6825.1759122296953</v>
      </c>
      <c r="CK280" s="4">
        <f>Beams!$C$8/((J280-2*X280)*X280*2)</f>
        <v>2730.3794061376202</v>
      </c>
      <c r="CM280" s="4">
        <f xml:space="preserve"> Beams!$B$12 / ( 2 * X280 * (N280 - X280) * (J280 - X280) )</f>
        <v>706.18934171177909</v>
      </c>
      <c r="CO280" s="4">
        <f t="shared" si="8"/>
        <v>12490.633998269643</v>
      </c>
      <c r="CP280" s="4">
        <f t="shared" si="9"/>
        <v>6215.4464107149524</v>
      </c>
      <c r="CQ280" s="3">
        <f>MIN(Beams!$B$21:$B$22)/MAX(CM280:CP280)-1</f>
        <v>0.60119974716821001</v>
      </c>
    </row>
    <row r="281" spans="1:95" x14ac:dyDescent="0.55000000000000004">
      <c r="A281" s="1" t="s">
        <v>1014</v>
      </c>
      <c r="B281" s="1" t="s">
        <v>1619</v>
      </c>
      <c r="C281" s="1" t="s">
        <v>1620</v>
      </c>
      <c r="D281" s="1" t="s">
        <v>98</v>
      </c>
      <c r="E281" s="1">
        <v>17.079999999999998</v>
      </c>
      <c r="F281" s="3">
        <v>4.67</v>
      </c>
      <c r="G281" s="1" t="s">
        <v>98</v>
      </c>
      <c r="H281" s="11" t="s">
        <v>98</v>
      </c>
      <c r="I281" s="2">
        <v>10</v>
      </c>
      <c r="J281" s="3">
        <v>9.48</v>
      </c>
      <c r="K281" s="1" t="s">
        <v>98</v>
      </c>
      <c r="L281" s="1" t="s">
        <v>98</v>
      </c>
      <c r="M281" s="11" t="s">
        <v>98</v>
      </c>
      <c r="N281" s="3">
        <v>4</v>
      </c>
      <c r="O281" s="3">
        <v>3.48</v>
      </c>
      <c r="P281" s="1" t="s">
        <v>98</v>
      </c>
      <c r="Q281" s="1" t="s">
        <v>98</v>
      </c>
      <c r="R281" s="11" t="s">
        <v>98</v>
      </c>
      <c r="S281" s="13" t="s">
        <v>98</v>
      </c>
      <c r="T281" s="1" t="s">
        <v>98</v>
      </c>
      <c r="U281" s="13" t="s">
        <v>98</v>
      </c>
      <c r="V281" s="1" t="s">
        <v>98</v>
      </c>
      <c r="W281" s="15">
        <v>0.1875</v>
      </c>
      <c r="X281" s="14">
        <v>0.17399999999999999</v>
      </c>
      <c r="Y281" s="1" t="s">
        <v>98</v>
      </c>
      <c r="Z281" s="13" t="s">
        <v>98</v>
      </c>
      <c r="AA281" s="13" t="s">
        <v>98</v>
      </c>
      <c r="AB281" s="1" t="s">
        <v>98</v>
      </c>
      <c r="AC281" s="1" t="s">
        <v>98</v>
      </c>
      <c r="AD281" s="1" t="s">
        <v>98</v>
      </c>
      <c r="AE281" s="1" t="s">
        <v>98</v>
      </c>
      <c r="AF281" s="1" t="s">
        <v>98</v>
      </c>
      <c r="AG281" s="1" t="s">
        <v>98</v>
      </c>
      <c r="AH281" s="1" t="s">
        <v>98</v>
      </c>
      <c r="AI281" s="2">
        <v>20</v>
      </c>
      <c r="AJ281" s="1" t="s">
        <v>98</v>
      </c>
      <c r="AK281" s="2">
        <v>54.5</v>
      </c>
      <c r="AL281" s="1" t="s">
        <v>98</v>
      </c>
      <c r="AM281" s="2">
        <v>57.8</v>
      </c>
      <c r="AN281" s="2">
        <v>14.6</v>
      </c>
      <c r="AO281" s="2">
        <v>11.6</v>
      </c>
      <c r="AP281" s="3">
        <v>3.52</v>
      </c>
      <c r="AQ281" s="2">
        <v>13.9</v>
      </c>
      <c r="AR281" s="3">
        <v>7.66</v>
      </c>
      <c r="AS281" s="3">
        <v>6.93</v>
      </c>
      <c r="AT281" s="3">
        <v>1.72</v>
      </c>
      <c r="AU281" s="1" t="s">
        <v>98</v>
      </c>
      <c r="AV281" s="1" t="s">
        <v>98</v>
      </c>
      <c r="AW281" s="1" t="s">
        <v>98</v>
      </c>
      <c r="AX281" s="2">
        <v>36.5</v>
      </c>
      <c r="AY281" s="1" t="s">
        <v>98</v>
      </c>
      <c r="AZ281" s="2">
        <v>13.1</v>
      </c>
      <c r="BA281" s="1" t="s">
        <v>98</v>
      </c>
      <c r="BB281" s="1" t="s">
        <v>98</v>
      </c>
      <c r="BC281" s="1" t="s">
        <v>98</v>
      </c>
      <c r="BD281" s="1" t="s">
        <v>98</v>
      </c>
      <c r="BE281" s="1" t="s">
        <v>98</v>
      </c>
      <c r="BF281" s="1" t="s">
        <v>98</v>
      </c>
      <c r="BG281" s="1" t="s">
        <v>98</v>
      </c>
      <c r="BH281" s="1" t="s">
        <v>98</v>
      </c>
      <c r="BI281" s="1" t="s">
        <v>98</v>
      </c>
      <c r="BJ281" s="4" t="s">
        <v>98</v>
      </c>
      <c r="BK281" s="4" t="s">
        <v>98</v>
      </c>
      <c r="BL281" s="4" t="s">
        <v>98</v>
      </c>
      <c r="BM281" s="4" t="s">
        <v>98</v>
      </c>
      <c r="BN281" s="4" t="s">
        <v>98</v>
      </c>
      <c r="BO281" s="4" t="s">
        <v>98</v>
      </c>
      <c r="BP281" s="4" t="s">
        <v>98</v>
      </c>
      <c r="BQ281" s="4" t="s">
        <v>98</v>
      </c>
      <c r="BR281" s="4" t="s">
        <v>98</v>
      </c>
      <c r="BS281" s="4" t="s">
        <v>98</v>
      </c>
      <c r="BT281" s="4" t="s">
        <v>98</v>
      </c>
      <c r="BU281" s="4" t="s">
        <v>98</v>
      </c>
      <c r="BV281" s="4" t="s">
        <v>98</v>
      </c>
      <c r="BW281" s="35" t="s">
        <v>98</v>
      </c>
      <c r="BX281" s="35" t="s">
        <v>98</v>
      </c>
      <c r="BY281" s="1" t="s">
        <v>98</v>
      </c>
      <c r="BZ281" s="1" t="s">
        <v>98</v>
      </c>
      <c r="CA281" s="1" t="s">
        <v>98</v>
      </c>
      <c r="CB281" s="1" t="s">
        <v>98</v>
      </c>
      <c r="CC281" s="1" t="s">
        <v>98</v>
      </c>
      <c r="CD281" s="1" t="s">
        <v>98</v>
      </c>
      <c r="CE281" s="1" t="s">
        <v>98</v>
      </c>
      <c r="CF281" s="1" t="s">
        <v>98</v>
      </c>
      <c r="CG281" s="4">
        <f>Beams!$B$11/F281</f>
        <v>2406.8522483940042</v>
      </c>
      <c r="CH281" s="4">
        <f>Beams!$B$9/AO281</f>
        <v>968.9655172413793</v>
      </c>
      <c r="CI281" s="4">
        <f>Beams!$C$9/AS281</f>
        <v>1621.9336219336219</v>
      </c>
      <c r="CJ281" s="4">
        <f>Beams!$B$8/((N281-2*X281)*X281*2)</f>
        <v>8844.1540456496823</v>
      </c>
      <c r="CK281" s="4">
        <f>Beams!$C$8/((J281-2*X281)*X281*2)</f>
        <v>3536.886834725432</v>
      </c>
      <c r="CM281" s="4">
        <f xml:space="preserve"> Beams!$B$12 / ( 2 * X281 * (N281 - X281) * (J281 - X281) )</f>
        <v>907.14989241079593</v>
      </c>
      <c r="CO281" s="4">
        <f t="shared" si="8"/>
        <v>16189.609756365209</v>
      </c>
      <c r="CP281" s="4">
        <f t="shared" si="9"/>
        <v>8060.7063684774503</v>
      </c>
      <c r="CQ281" s="3">
        <f>MIN(Beams!$B$21:$B$22)/MAX(CM281:CP281)-1</f>
        <v>0.23536022800899659</v>
      </c>
    </row>
    <row r="282" spans="1:95" x14ac:dyDescent="0.55000000000000004">
      <c r="A282" s="1" t="s">
        <v>1014</v>
      </c>
      <c r="B282" s="1" t="s">
        <v>1621</v>
      </c>
      <c r="C282" s="1" t="s">
        <v>1622</v>
      </c>
      <c r="D282" s="1" t="s">
        <v>98</v>
      </c>
      <c r="E282" s="1">
        <v>11.56</v>
      </c>
      <c r="F282" s="3">
        <v>3.16</v>
      </c>
      <c r="G282" s="1" t="s">
        <v>98</v>
      </c>
      <c r="H282" s="11" t="s">
        <v>98</v>
      </c>
      <c r="I282" s="2">
        <v>10</v>
      </c>
      <c r="J282" s="3">
        <v>9.65</v>
      </c>
      <c r="K282" s="1" t="s">
        <v>98</v>
      </c>
      <c r="L282" s="1" t="s">
        <v>98</v>
      </c>
      <c r="M282" s="11" t="s">
        <v>98</v>
      </c>
      <c r="N282" s="3">
        <v>4</v>
      </c>
      <c r="O282" s="3">
        <v>3.65</v>
      </c>
      <c r="P282" s="1" t="s">
        <v>98</v>
      </c>
      <c r="Q282" s="1" t="s">
        <v>98</v>
      </c>
      <c r="R282" s="11" t="s">
        <v>98</v>
      </c>
      <c r="S282" s="13" t="s">
        <v>98</v>
      </c>
      <c r="T282" s="1" t="s">
        <v>98</v>
      </c>
      <c r="U282" s="13" t="s">
        <v>98</v>
      </c>
      <c r="V282" s="1" t="s">
        <v>98</v>
      </c>
      <c r="W282" s="14">
        <v>0.125</v>
      </c>
      <c r="X282" s="14">
        <v>0.11600000000000001</v>
      </c>
      <c r="Y282" s="1" t="s">
        <v>98</v>
      </c>
      <c r="Z282" s="13" t="s">
        <v>98</v>
      </c>
      <c r="AA282" s="13" t="s">
        <v>98</v>
      </c>
      <c r="AB282" s="1" t="s">
        <v>98</v>
      </c>
      <c r="AC282" s="1" t="s">
        <v>98</v>
      </c>
      <c r="AD282" s="1" t="s">
        <v>98</v>
      </c>
      <c r="AE282" s="1" t="s">
        <v>98</v>
      </c>
      <c r="AF282" s="1" t="s">
        <v>98</v>
      </c>
      <c r="AG282" s="1" t="s">
        <v>98</v>
      </c>
      <c r="AH282" s="1" t="s">
        <v>98</v>
      </c>
      <c r="AI282" s="2">
        <v>31.5</v>
      </c>
      <c r="AJ282" s="1" t="s">
        <v>98</v>
      </c>
      <c r="AK282" s="2">
        <v>83.2</v>
      </c>
      <c r="AL282" s="1" t="s">
        <v>98</v>
      </c>
      <c r="AM282" s="2">
        <v>39.799999999999997</v>
      </c>
      <c r="AN282" s="2">
        <v>10</v>
      </c>
      <c r="AO282" s="3">
        <v>7.97</v>
      </c>
      <c r="AP282" s="3">
        <v>3.55</v>
      </c>
      <c r="AQ282" s="3">
        <v>9.65</v>
      </c>
      <c r="AR282" s="3">
        <v>5.26</v>
      </c>
      <c r="AS282" s="3">
        <v>4.83</v>
      </c>
      <c r="AT282" s="3">
        <v>1.75</v>
      </c>
      <c r="AU282" s="1" t="s">
        <v>98</v>
      </c>
      <c r="AV282" s="1" t="s">
        <v>98</v>
      </c>
      <c r="AW282" s="1" t="s">
        <v>98</v>
      </c>
      <c r="AX282" s="2">
        <v>25.1</v>
      </c>
      <c r="AY282" s="1" t="s">
        <v>98</v>
      </c>
      <c r="AZ282" s="3">
        <v>8.9</v>
      </c>
      <c r="BA282" s="1" t="s">
        <v>98</v>
      </c>
      <c r="BB282" s="1" t="s">
        <v>98</v>
      </c>
      <c r="BC282" s="1" t="s">
        <v>98</v>
      </c>
      <c r="BD282" s="1" t="s">
        <v>98</v>
      </c>
      <c r="BE282" s="1" t="s">
        <v>98</v>
      </c>
      <c r="BF282" s="1" t="s">
        <v>98</v>
      </c>
      <c r="BG282" s="1" t="s">
        <v>98</v>
      </c>
      <c r="BH282" s="1" t="s">
        <v>98</v>
      </c>
      <c r="BI282" s="1" t="s">
        <v>98</v>
      </c>
      <c r="BJ282" s="4" t="s">
        <v>98</v>
      </c>
      <c r="BK282" s="4" t="s">
        <v>98</v>
      </c>
      <c r="BL282" s="4" t="s">
        <v>98</v>
      </c>
      <c r="BM282" s="4" t="s">
        <v>98</v>
      </c>
      <c r="BN282" s="4" t="s">
        <v>98</v>
      </c>
      <c r="BO282" s="4" t="s">
        <v>98</v>
      </c>
      <c r="BP282" s="4" t="s">
        <v>98</v>
      </c>
      <c r="BQ282" s="4" t="s">
        <v>98</v>
      </c>
      <c r="BR282" s="4" t="s">
        <v>98</v>
      </c>
      <c r="BS282" s="4" t="s">
        <v>98</v>
      </c>
      <c r="BT282" s="4" t="s">
        <v>98</v>
      </c>
      <c r="BU282" s="4" t="s">
        <v>98</v>
      </c>
      <c r="BV282" s="4" t="s">
        <v>98</v>
      </c>
      <c r="BW282" s="35" t="s">
        <v>98</v>
      </c>
      <c r="BX282" s="35" t="s">
        <v>98</v>
      </c>
      <c r="BY282" s="1" t="s">
        <v>98</v>
      </c>
      <c r="BZ282" s="1" t="s">
        <v>98</v>
      </c>
      <c r="CA282" s="1" t="s">
        <v>98</v>
      </c>
      <c r="CB282" s="1" t="s">
        <v>98</v>
      </c>
      <c r="CC282" s="1" t="s">
        <v>98</v>
      </c>
      <c r="CD282" s="1" t="s">
        <v>98</v>
      </c>
      <c r="CE282" s="1" t="s">
        <v>98</v>
      </c>
      <c r="CF282" s="1" t="s">
        <v>98</v>
      </c>
      <c r="CG282" s="4">
        <f>Beams!$B$11/F282</f>
        <v>3556.9620253164553</v>
      </c>
      <c r="CH282" s="4">
        <f>Beams!$B$9/AO282</f>
        <v>1410.2885821831869</v>
      </c>
      <c r="CI282" s="4">
        <f>Beams!$C$9/AS282</f>
        <v>2327.1221532091099</v>
      </c>
      <c r="CJ282" s="4">
        <f>Beams!$B$8/((N282-2*X282)*X282*2)</f>
        <v>12857.822681016181</v>
      </c>
      <c r="CK282" s="4">
        <f>Beams!$C$8/((J282-2*X282)*X282*2)</f>
        <v>5144.2212637575876</v>
      </c>
      <c r="CM282" s="4">
        <f xml:space="preserve"> Beams!$B$12 / ( 2 * X282 * (N282 - X282) * (J282 - X282) )</f>
        <v>1308.3500565613231</v>
      </c>
      <c r="CO282" s="4">
        <f t="shared" si="8"/>
        <v>23543.874487285313</v>
      </c>
      <c r="CP282" s="4">
        <f t="shared" si="9"/>
        <v>11735.938429250938</v>
      </c>
      <c r="CQ282" s="3">
        <f>MIN(Beams!$B$21:$B$22)/MAX(CM282:CP282)-1</f>
        <v>-0.15052214490861116</v>
      </c>
    </row>
    <row r="283" spans="1:95" x14ac:dyDescent="0.55000000000000004">
      <c r="A283" s="1" t="s">
        <v>1014</v>
      </c>
      <c r="B283" s="1" t="s">
        <v>1623</v>
      </c>
      <c r="C283" s="1" t="s">
        <v>1624</v>
      </c>
      <c r="D283" s="1" t="s">
        <v>98</v>
      </c>
      <c r="E283" s="1">
        <v>31.31</v>
      </c>
      <c r="F283" s="3">
        <v>8.6199999999999992</v>
      </c>
      <c r="G283" s="1" t="s">
        <v>98</v>
      </c>
      <c r="H283" s="11" t="s">
        <v>98</v>
      </c>
      <c r="I283" s="2">
        <v>10</v>
      </c>
      <c r="J283" s="3">
        <v>8.9499999999999993</v>
      </c>
      <c r="K283" s="1" t="s">
        <v>98</v>
      </c>
      <c r="L283" s="1" t="s">
        <v>98</v>
      </c>
      <c r="M283" s="11" t="s">
        <v>98</v>
      </c>
      <c r="N283" s="3">
        <v>3.5</v>
      </c>
      <c r="O283" s="3">
        <v>2.4500000000000002</v>
      </c>
      <c r="P283" s="1" t="s">
        <v>98</v>
      </c>
      <c r="Q283" s="1" t="s">
        <v>98</v>
      </c>
      <c r="R283" s="11" t="s">
        <v>98</v>
      </c>
      <c r="S283" s="13" t="s">
        <v>98</v>
      </c>
      <c r="T283" s="1" t="s">
        <v>98</v>
      </c>
      <c r="U283" s="13" t="s">
        <v>98</v>
      </c>
      <c r="V283" s="1" t="s">
        <v>98</v>
      </c>
      <c r="W283" s="14">
        <v>0.375</v>
      </c>
      <c r="X283" s="14">
        <v>0.34899999999999998</v>
      </c>
      <c r="Y283" s="1" t="s">
        <v>98</v>
      </c>
      <c r="Z283" s="13" t="s">
        <v>98</v>
      </c>
      <c r="AA283" s="13" t="s">
        <v>98</v>
      </c>
      <c r="AB283" s="1" t="s">
        <v>98</v>
      </c>
      <c r="AC283" s="1" t="s">
        <v>98</v>
      </c>
      <c r="AD283" s="1" t="s">
        <v>98</v>
      </c>
      <c r="AE283" s="1" t="s">
        <v>98</v>
      </c>
      <c r="AF283" s="1" t="s">
        <v>98</v>
      </c>
      <c r="AG283" s="1" t="s">
        <v>98</v>
      </c>
      <c r="AH283" s="1" t="s">
        <v>98</v>
      </c>
      <c r="AI283" s="3">
        <v>7.03</v>
      </c>
      <c r="AJ283" s="1" t="s">
        <v>98</v>
      </c>
      <c r="AK283" s="2">
        <v>25.7</v>
      </c>
      <c r="AL283" s="1" t="s">
        <v>98</v>
      </c>
      <c r="AM283" s="2">
        <v>96.1</v>
      </c>
      <c r="AN283" s="2">
        <v>25.3</v>
      </c>
      <c r="AO283" s="2">
        <v>19.2</v>
      </c>
      <c r="AP283" s="3">
        <v>3.34</v>
      </c>
      <c r="AQ283" s="2">
        <v>17.8</v>
      </c>
      <c r="AR283" s="2">
        <v>11.8</v>
      </c>
      <c r="AS283" s="2">
        <v>10.199999999999999</v>
      </c>
      <c r="AT283" s="3">
        <v>1.44</v>
      </c>
      <c r="AU283" s="1" t="s">
        <v>98</v>
      </c>
      <c r="AV283" s="1" t="s">
        <v>98</v>
      </c>
      <c r="AW283" s="1" t="s">
        <v>98</v>
      </c>
      <c r="AX283" s="2">
        <v>51.5</v>
      </c>
      <c r="AY283" s="1" t="s">
        <v>98</v>
      </c>
      <c r="AZ283" s="2">
        <v>21.1</v>
      </c>
      <c r="BA283" s="1" t="s">
        <v>98</v>
      </c>
      <c r="BB283" s="1" t="s">
        <v>98</v>
      </c>
      <c r="BC283" s="1" t="s">
        <v>98</v>
      </c>
      <c r="BD283" s="1" t="s">
        <v>98</v>
      </c>
      <c r="BE283" s="1" t="s">
        <v>98</v>
      </c>
      <c r="BF283" s="1" t="s">
        <v>98</v>
      </c>
      <c r="BG283" s="1" t="s">
        <v>98</v>
      </c>
      <c r="BH283" s="1" t="s">
        <v>98</v>
      </c>
      <c r="BI283" s="1" t="s">
        <v>98</v>
      </c>
      <c r="BJ283" s="4" t="s">
        <v>98</v>
      </c>
      <c r="BK283" s="4" t="s">
        <v>98</v>
      </c>
      <c r="BL283" s="4" t="s">
        <v>98</v>
      </c>
      <c r="BM283" s="4" t="s">
        <v>98</v>
      </c>
      <c r="BN283" s="4" t="s">
        <v>98</v>
      </c>
      <c r="BO283" s="4" t="s">
        <v>98</v>
      </c>
      <c r="BP283" s="4" t="s">
        <v>98</v>
      </c>
      <c r="BQ283" s="4" t="s">
        <v>98</v>
      </c>
      <c r="BR283" s="4" t="s">
        <v>98</v>
      </c>
      <c r="BS283" s="4" t="s">
        <v>98</v>
      </c>
      <c r="BT283" s="4" t="s">
        <v>98</v>
      </c>
      <c r="BU283" s="4" t="s">
        <v>98</v>
      </c>
      <c r="BV283" s="4" t="s">
        <v>98</v>
      </c>
      <c r="BW283" s="35" t="s">
        <v>98</v>
      </c>
      <c r="BX283" s="35" t="s">
        <v>98</v>
      </c>
      <c r="BY283" s="1" t="s">
        <v>98</v>
      </c>
      <c r="BZ283" s="1" t="s">
        <v>98</v>
      </c>
      <c r="CA283" s="1" t="s">
        <v>98</v>
      </c>
      <c r="CB283" s="1" t="s">
        <v>98</v>
      </c>
      <c r="CC283" s="1" t="s">
        <v>98</v>
      </c>
      <c r="CD283" s="1" t="s">
        <v>98</v>
      </c>
      <c r="CE283" s="1" t="s">
        <v>98</v>
      </c>
      <c r="CF283" s="1" t="s">
        <v>98</v>
      </c>
      <c r="CG283" s="4">
        <f>Beams!$B$11/F283</f>
        <v>1303.9443155452436</v>
      </c>
      <c r="CH283" s="4">
        <f>Beams!$B$9/AO283</f>
        <v>585.41666666666674</v>
      </c>
      <c r="CI283" s="4">
        <f>Beams!$C$9/AS283</f>
        <v>1101.9607843137255</v>
      </c>
      <c r="CJ283" s="4">
        <f>Beams!$B$8/((N283-2*X283)*X283*2)</f>
        <v>5747.020650415483</v>
      </c>
      <c r="CK283" s="4">
        <f>Beams!$C$8/((J283-2*X283)*X283*2)</f>
        <v>1951.4241229355534</v>
      </c>
      <c r="CM283" s="4">
        <f xml:space="preserve"> Beams!$B$12 / ( 2 * X283 * (N283 - X283) * (J283 - X283) )</f>
        <v>594.1738547617897</v>
      </c>
      <c r="CO283" s="4">
        <f t="shared" si="8"/>
        <v>10444.705485979177</v>
      </c>
      <c r="CP283" s="4">
        <f t="shared" si="9"/>
        <v>4629.3954186979845</v>
      </c>
      <c r="CQ283" s="3">
        <f>MIN(Beams!$B$21:$B$22)/MAX(CM283:CP283)-1</f>
        <v>0.9148457586331864</v>
      </c>
    </row>
    <row r="284" spans="1:95" x14ac:dyDescent="0.55000000000000004">
      <c r="A284" s="1" t="s">
        <v>1014</v>
      </c>
      <c r="B284" s="1" t="s">
        <v>1625</v>
      </c>
      <c r="C284" s="1" t="s">
        <v>1626</v>
      </c>
      <c r="D284" s="1" t="s">
        <v>98</v>
      </c>
      <c r="E284" s="1">
        <v>26.53</v>
      </c>
      <c r="F284" s="3">
        <v>7.3</v>
      </c>
      <c r="G284" s="1" t="s">
        <v>98</v>
      </c>
      <c r="H284" s="11" t="s">
        <v>98</v>
      </c>
      <c r="I284" s="2">
        <v>10</v>
      </c>
      <c r="J284" s="3">
        <v>9.1300000000000008</v>
      </c>
      <c r="K284" s="1" t="s">
        <v>98</v>
      </c>
      <c r="L284" s="1" t="s">
        <v>98</v>
      </c>
      <c r="M284" s="11" t="s">
        <v>98</v>
      </c>
      <c r="N284" s="3">
        <v>3.5</v>
      </c>
      <c r="O284" s="3">
        <v>2.63</v>
      </c>
      <c r="P284" s="1" t="s">
        <v>98</v>
      </c>
      <c r="Q284" s="1" t="s">
        <v>98</v>
      </c>
      <c r="R284" s="11" t="s">
        <v>98</v>
      </c>
      <c r="S284" s="13" t="s">
        <v>98</v>
      </c>
      <c r="T284" s="1" t="s">
        <v>98</v>
      </c>
      <c r="U284" s="13" t="s">
        <v>98</v>
      </c>
      <c r="V284" s="1" t="s">
        <v>98</v>
      </c>
      <c r="W284" s="15">
        <v>0.3125</v>
      </c>
      <c r="X284" s="14">
        <v>0.29099999999999998</v>
      </c>
      <c r="Y284" s="1" t="s">
        <v>98</v>
      </c>
      <c r="Z284" s="13" t="s">
        <v>98</v>
      </c>
      <c r="AA284" s="13" t="s">
        <v>98</v>
      </c>
      <c r="AB284" s="1" t="s">
        <v>98</v>
      </c>
      <c r="AC284" s="1" t="s">
        <v>98</v>
      </c>
      <c r="AD284" s="1" t="s">
        <v>98</v>
      </c>
      <c r="AE284" s="1" t="s">
        <v>98</v>
      </c>
      <c r="AF284" s="1" t="s">
        <v>98</v>
      </c>
      <c r="AG284" s="1" t="s">
        <v>98</v>
      </c>
      <c r="AH284" s="1" t="s">
        <v>98</v>
      </c>
      <c r="AI284" s="3">
        <v>9.0299999999999994</v>
      </c>
      <c r="AJ284" s="1" t="s">
        <v>98</v>
      </c>
      <c r="AK284" s="2">
        <v>31.4</v>
      </c>
      <c r="AL284" s="1" t="s">
        <v>98</v>
      </c>
      <c r="AM284" s="2">
        <v>83.2</v>
      </c>
      <c r="AN284" s="2">
        <v>21.7</v>
      </c>
      <c r="AO284" s="2">
        <v>16.600000000000001</v>
      </c>
      <c r="AP284" s="3">
        <v>3.38</v>
      </c>
      <c r="AQ284" s="2">
        <v>15.6</v>
      </c>
      <c r="AR284" s="2">
        <v>10.199999999999999</v>
      </c>
      <c r="AS284" s="3">
        <v>8.92</v>
      </c>
      <c r="AT284" s="3">
        <v>1.46</v>
      </c>
      <c r="AU284" s="1" t="s">
        <v>98</v>
      </c>
      <c r="AV284" s="1" t="s">
        <v>98</v>
      </c>
      <c r="AW284" s="1" t="s">
        <v>98</v>
      </c>
      <c r="AX284" s="2">
        <v>44.6</v>
      </c>
      <c r="AY284" s="1" t="s">
        <v>98</v>
      </c>
      <c r="AZ284" s="2">
        <v>18</v>
      </c>
      <c r="BA284" s="1" t="s">
        <v>98</v>
      </c>
      <c r="BB284" s="1" t="s">
        <v>98</v>
      </c>
      <c r="BC284" s="1" t="s">
        <v>98</v>
      </c>
      <c r="BD284" s="1" t="s">
        <v>98</v>
      </c>
      <c r="BE284" s="1" t="s">
        <v>98</v>
      </c>
      <c r="BF284" s="1" t="s">
        <v>98</v>
      </c>
      <c r="BG284" s="1" t="s">
        <v>98</v>
      </c>
      <c r="BH284" s="1" t="s">
        <v>98</v>
      </c>
      <c r="BI284" s="1" t="s">
        <v>98</v>
      </c>
      <c r="BJ284" s="4" t="s">
        <v>98</v>
      </c>
      <c r="BK284" s="4" t="s">
        <v>98</v>
      </c>
      <c r="BL284" s="4" t="s">
        <v>98</v>
      </c>
      <c r="BM284" s="4" t="s">
        <v>98</v>
      </c>
      <c r="BN284" s="4" t="s">
        <v>98</v>
      </c>
      <c r="BO284" s="4" t="s">
        <v>98</v>
      </c>
      <c r="BP284" s="4" t="s">
        <v>98</v>
      </c>
      <c r="BQ284" s="4" t="s">
        <v>98</v>
      </c>
      <c r="BR284" s="4" t="s">
        <v>98</v>
      </c>
      <c r="BS284" s="4" t="s">
        <v>98</v>
      </c>
      <c r="BT284" s="4" t="s">
        <v>98</v>
      </c>
      <c r="BU284" s="4" t="s">
        <v>98</v>
      </c>
      <c r="BV284" s="4" t="s">
        <v>98</v>
      </c>
      <c r="BW284" s="35" t="s">
        <v>98</v>
      </c>
      <c r="BX284" s="35" t="s">
        <v>98</v>
      </c>
      <c r="BY284" s="1" t="s">
        <v>98</v>
      </c>
      <c r="BZ284" s="1" t="s">
        <v>98</v>
      </c>
      <c r="CA284" s="1" t="s">
        <v>98</v>
      </c>
      <c r="CB284" s="1" t="s">
        <v>98</v>
      </c>
      <c r="CC284" s="1" t="s">
        <v>98</v>
      </c>
      <c r="CD284" s="1" t="s">
        <v>98</v>
      </c>
      <c r="CE284" s="1" t="s">
        <v>98</v>
      </c>
      <c r="CF284" s="1" t="s">
        <v>98</v>
      </c>
      <c r="CG284" s="4">
        <f>Beams!$B$11/F284</f>
        <v>1539.7260273972604</v>
      </c>
      <c r="CH284" s="4">
        <f>Beams!$B$9/AO284</f>
        <v>677.10843373493969</v>
      </c>
      <c r="CI284" s="4">
        <f>Beams!$C$9/AS284</f>
        <v>1260.0896860986547</v>
      </c>
      <c r="CJ284" s="4">
        <f>Beams!$B$8/((N284-2*X284)*X284*2)</f>
        <v>6618.4766198191583</v>
      </c>
      <c r="CK284" s="4">
        <f>Beams!$C$8/((J284-2*X284)*X284*2)</f>
        <v>2259.3255471025159</v>
      </c>
      <c r="CM284" s="4">
        <f xml:space="preserve"> Beams!$B$12 / ( 2 * X284 * (N284 - X284) * (J284 - X284) )</f>
        <v>680.87984021324166</v>
      </c>
      <c r="CO284" s="4">
        <f t="shared" si="8"/>
        <v>12037.129720049625</v>
      </c>
      <c r="CP284" s="4">
        <f t="shared" si="9"/>
        <v>5365.9527932505789</v>
      </c>
      <c r="CQ284" s="3">
        <f>MIN(Beams!$B$21:$B$22)/MAX(CM284:CP284)-1</f>
        <v>0.66152566809071045</v>
      </c>
    </row>
    <row r="285" spans="1:95" x14ac:dyDescent="0.55000000000000004">
      <c r="A285" s="1" t="s">
        <v>1014</v>
      </c>
      <c r="B285" s="1" t="s">
        <v>1627</v>
      </c>
      <c r="C285" s="1" t="s">
        <v>1628</v>
      </c>
      <c r="D285" s="1" t="s">
        <v>98</v>
      </c>
      <c r="E285" s="1">
        <v>21.57</v>
      </c>
      <c r="F285" s="3">
        <v>5.93</v>
      </c>
      <c r="G285" s="1" t="s">
        <v>98</v>
      </c>
      <c r="H285" s="11" t="s">
        <v>98</v>
      </c>
      <c r="I285" s="2">
        <v>10</v>
      </c>
      <c r="J285" s="3">
        <v>9.3000000000000007</v>
      </c>
      <c r="K285" s="1" t="s">
        <v>98</v>
      </c>
      <c r="L285" s="1" t="s">
        <v>98</v>
      </c>
      <c r="M285" s="11" t="s">
        <v>98</v>
      </c>
      <c r="N285" s="3">
        <v>3.5</v>
      </c>
      <c r="O285" s="3">
        <v>2.8</v>
      </c>
      <c r="P285" s="1" t="s">
        <v>98</v>
      </c>
      <c r="Q285" s="1" t="s">
        <v>98</v>
      </c>
      <c r="R285" s="11" t="s">
        <v>98</v>
      </c>
      <c r="S285" s="13" t="s">
        <v>98</v>
      </c>
      <c r="T285" s="1" t="s">
        <v>98</v>
      </c>
      <c r="U285" s="13" t="s">
        <v>98</v>
      </c>
      <c r="V285" s="1" t="s">
        <v>98</v>
      </c>
      <c r="W285" s="14">
        <v>0.25</v>
      </c>
      <c r="X285" s="14">
        <v>0.23300000000000001</v>
      </c>
      <c r="Y285" s="1" t="s">
        <v>98</v>
      </c>
      <c r="Z285" s="13" t="s">
        <v>98</v>
      </c>
      <c r="AA285" s="13" t="s">
        <v>98</v>
      </c>
      <c r="AB285" s="1" t="s">
        <v>98</v>
      </c>
      <c r="AC285" s="1" t="s">
        <v>98</v>
      </c>
      <c r="AD285" s="1" t="s">
        <v>98</v>
      </c>
      <c r="AE285" s="1" t="s">
        <v>98</v>
      </c>
      <c r="AF285" s="1" t="s">
        <v>98</v>
      </c>
      <c r="AG285" s="1" t="s">
        <v>98</v>
      </c>
      <c r="AH285" s="1" t="s">
        <v>98</v>
      </c>
      <c r="AI285" s="2">
        <v>12</v>
      </c>
      <c r="AJ285" s="1" t="s">
        <v>98</v>
      </c>
      <c r="AK285" s="2">
        <v>39.9</v>
      </c>
      <c r="AL285" s="1" t="s">
        <v>98</v>
      </c>
      <c r="AM285" s="2">
        <v>69.099999999999994</v>
      </c>
      <c r="AN285" s="2">
        <v>17.899999999999999</v>
      </c>
      <c r="AO285" s="2">
        <v>13.8</v>
      </c>
      <c r="AP285" s="3">
        <v>3.41</v>
      </c>
      <c r="AQ285" s="2">
        <v>13.1</v>
      </c>
      <c r="AR285" s="3">
        <v>8.4499999999999993</v>
      </c>
      <c r="AS285" s="3">
        <v>7.51</v>
      </c>
      <c r="AT285" s="3">
        <v>1.49</v>
      </c>
      <c r="AU285" s="1" t="s">
        <v>98</v>
      </c>
      <c r="AV285" s="1" t="s">
        <v>98</v>
      </c>
      <c r="AW285" s="1" t="s">
        <v>98</v>
      </c>
      <c r="AX285" s="2">
        <v>37</v>
      </c>
      <c r="AY285" s="1" t="s">
        <v>98</v>
      </c>
      <c r="AZ285" s="2">
        <v>14.8</v>
      </c>
      <c r="BA285" s="1" t="s">
        <v>98</v>
      </c>
      <c r="BB285" s="1" t="s">
        <v>98</v>
      </c>
      <c r="BC285" s="1" t="s">
        <v>98</v>
      </c>
      <c r="BD285" s="1" t="s">
        <v>98</v>
      </c>
      <c r="BE285" s="1" t="s">
        <v>98</v>
      </c>
      <c r="BF285" s="1" t="s">
        <v>98</v>
      </c>
      <c r="BG285" s="1" t="s">
        <v>98</v>
      </c>
      <c r="BH285" s="1" t="s">
        <v>98</v>
      </c>
      <c r="BI285" s="1" t="s">
        <v>98</v>
      </c>
      <c r="BJ285" s="4" t="s">
        <v>98</v>
      </c>
      <c r="BK285" s="4" t="s">
        <v>98</v>
      </c>
      <c r="BL285" s="4" t="s">
        <v>98</v>
      </c>
      <c r="BM285" s="4" t="s">
        <v>98</v>
      </c>
      <c r="BN285" s="4" t="s">
        <v>98</v>
      </c>
      <c r="BO285" s="4" t="s">
        <v>98</v>
      </c>
      <c r="BP285" s="4" t="s">
        <v>98</v>
      </c>
      <c r="BQ285" s="4" t="s">
        <v>98</v>
      </c>
      <c r="BR285" s="4" t="s">
        <v>98</v>
      </c>
      <c r="BS285" s="4" t="s">
        <v>98</v>
      </c>
      <c r="BT285" s="4" t="s">
        <v>98</v>
      </c>
      <c r="BU285" s="4" t="s">
        <v>98</v>
      </c>
      <c r="BV285" s="4" t="s">
        <v>98</v>
      </c>
      <c r="BW285" s="35" t="s">
        <v>98</v>
      </c>
      <c r="BX285" s="35" t="s">
        <v>98</v>
      </c>
      <c r="BY285" s="1" t="s">
        <v>98</v>
      </c>
      <c r="BZ285" s="1" t="s">
        <v>98</v>
      </c>
      <c r="CA285" s="1" t="s">
        <v>98</v>
      </c>
      <c r="CB285" s="1" t="s">
        <v>98</v>
      </c>
      <c r="CC285" s="1" t="s">
        <v>98</v>
      </c>
      <c r="CD285" s="1" t="s">
        <v>98</v>
      </c>
      <c r="CE285" s="1" t="s">
        <v>98</v>
      </c>
      <c r="CF285" s="1" t="s">
        <v>98</v>
      </c>
      <c r="CG285" s="4">
        <f>Beams!$B$11/F285</f>
        <v>1895.4468802698145</v>
      </c>
      <c r="CH285" s="4">
        <f>Beams!$B$9/AO285</f>
        <v>814.49275362318838</v>
      </c>
      <c r="CI285" s="4">
        <f>Beams!$C$9/AS285</f>
        <v>1496.6711051930758</v>
      </c>
      <c r="CJ285" s="4">
        <f>Beams!$B$8/((N285-2*X285)*X285*2)</f>
        <v>7949.9577039616825</v>
      </c>
      <c r="CK285" s="4">
        <f>Beams!$C$8/((J285-2*X285)*X285*2)</f>
        <v>2730.3794061376202</v>
      </c>
      <c r="CM285" s="4">
        <f xml:space="preserve"> Beams!$B$12 / ( 2 * X285 * (N285 - X285) * (J285 - X285) )</f>
        <v>814.26851858839052</v>
      </c>
      <c r="CO285" s="4">
        <f t="shared" si="8"/>
        <v>14466.864071236236</v>
      </c>
      <c r="CP285" s="4">
        <f t="shared" si="9"/>
        <v>6484.5654191833082</v>
      </c>
      <c r="CQ285" s="3">
        <f>MIN(Beams!$B$21:$B$22)/MAX(CM285:CP285)-1</f>
        <v>0.38246961480512076</v>
      </c>
    </row>
    <row r="286" spans="1:95" x14ac:dyDescent="0.55000000000000004">
      <c r="A286" s="1" t="s">
        <v>1014</v>
      </c>
      <c r="B286" s="1" t="s">
        <v>1629</v>
      </c>
      <c r="C286" s="1" t="s">
        <v>1630</v>
      </c>
      <c r="D286" s="1" t="s">
        <v>98</v>
      </c>
      <c r="E286" s="1">
        <v>16.440000000000001</v>
      </c>
      <c r="F286" s="3">
        <v>4.5</v>
      </c>
      <c r="G286" s="1" t="s">
        <v>98</v>
      </c>
      <c r="H286" s="11" t="s">
        <v>98</v>
      </c>
      <c r="I286" s="2">
        <v>10</v>
      </c>
      <c r="J286" s="3">
        <v>9.48</v>
      </c>
      <c r="K286" s="1" t="s">
        <v>98</v>
      </c>
      <c r="L286" s="1" t="s">
        <v>98</v>
      </c>
      <c r="M286" s="11" t="s">
        <v>98</v>
      </c>
      <c r="N286" s="3">
        <v>3.5</v>
      </c>
      <c r="O286" s="3">
        <v>2.98</v>
      </c>
      <c r="P286" s="1" t="s">
        <v>98</v>
      </c>
      <c r="Q286" s="1" t="s">
        <v>98</v>
      </c>
      <c r="R286" s="11" t="s">
        <v>98</v>
      </c>
      <c r="S286" s="13" t="s">
        <v>98</v>
      </c>
      <c r="T286" s="1" t="s">
        <v>98</v>
      </c>
      <c r="U286" s="13" t="s">
        <v>98</v>
      </c>
      <c r="V286" s="1" t="s">
        <v>98</v>
      </c>
      <c r="W286" s="15">
        <v>0.1875</v>
      </c>
      <c r="X286" s="14">
        <v>0.17399999999999999</v>
      </c>
      <c r="Y286" s="1" t="s">
        <v>98</v>
      </c>
      <c r="Z286" s="13" t="s">
        <v>98</v>
      </c>
      <c r="AA286" s="13" t="s">
        <v>98</v>
      </c>
      <c r="AB286" s="1" t="s">
        <v>98</v>
      </c>
      <c r="AC286" s="1" t="s">
        <v>98</v>
      </c>
      <c r="AD286" s="1" t="s">
        <v>98</v>
      </c>
      <c r="AE286" s="1" t="s">
        <v>98</v>
      </c>
      <c r="AF286" s="1" t="s">
        <v>98</v>
      </c>
      <c r="AG286" s="1" t="s">
        <v>98</v>
      </c>
      <c r="AH286" s="1" t="s">
        <v>98</v>
      </c>
      <c r="AI286" s="2">
        <v>17.100000000000001</v>
      </c>
      <c r="AJ286" s="1" t="s">
        <v>98</v>
      </c>
      <c r="AK286" s="2">
        <v>54.5</v>
      </c>
      <c r="AL286" s="1" t="s">
        <v>98</v>
      </c>
      <c r="AM286" s="2">
        <v>53.6</v>
      </c>
      <c r="AN286" s="2">
        <v>13.7</v>
      </c>
      <c r="AO286" s="2">
        <v>10.7</v>
      </c>
      <c r="AP286" s="3">
        <v>3.45</v>
      </c>
      <c r="AQ286" s="2">
        <v>10.3</v>
      </c>
      <c r="AR286" s="3">
        <v>6.52</v>
      </c>
      <c r="AS286" s="3">
        <v>5.89</v>
      </c>
      <c r="AT286" s="3">
        <v>1.51</v>
      </c>
      <c r="AU286" s="1" t="s">
        <v>98</v>
      </c>
      <c r="AV286" s="1" t="s">
        <v>98</v>
      </c>
      <c r="AW286" s="1" t="s">
        <v>98</v>
      </c>
      <c r="AX286" s="2">
        <v>28.6</v>
      </c>
      <c r="AY286" s="1" t="s">
        <v>98</v>
      </c>
      <c r="AZ286" s="2">
        <v>11.4</v>
      </c>
      <c r="BA286" s="1" t="s">
        <v>98</v>
      </c>
      <c r="BB286" s="1" t="s">
        <v>98</v>
      </c>
      <c r="BC286" s="1" t="s">
        <v>98</v>
      </c>
      <c r="BD286" s="1" t="s">
        <v>98</v>
      </c>
      <c r="BE286" s="1" t="s">
        <v>98</v>
      </c>
      <c r="BF286" s="1" t="s">
        <v>98</v>
      </c>
      <c r="BG286" s="1" t="s">
        <v>98</v>
      </c>
      <c r="BH286" s="1" t="s">
        <v>98</v>
      </c>
      <c r="BI286" s="1" t="s">
        <v>98</v>
      </c>
      <c r="BJ286" s="4" t="s">
        <v>98</v>
      </c>
      <c r="BK286" s="4" t="s">
        <v>98</v>
      </c>
      <c r="BL286" s="4" t="s">
        <v>98</v>
      </c>
      <c r="BM286" s="4" t="s">
        <v>98</v>
      </c>
      <c r="BN286" s="4" t="s">
        <v>98</v>
      </c>
      <c r="BO286" s="4" t="s">
        <v>98</v>
      </c>
      <c r="BP286" s="4" t="s">
        <v>98</v>
      </c>
      <c r="BQ286" s="4" t="s">
        <v>98</v>
      </c>
      <c r="BR286" s="4" t="s">
        <v>98</v>
      </c>
      <c r="BS286" s="4" t="s">
        <v>98</v>
      </c>
      <c r="BT286" s="4" t="s">
        <v>98</v>
      </c>
      <c r="BU286" s="4" t="s">
        <v>98</v>
      </c>
      <c r="BV286" s="4" t="s">
        <v>98</v>
      </c>
      <c r="BW286" s="35" t="s">
        <v>98</v>
      </c>
      <c r="BX286" s="35" t="s">
        <v>98</v>
      </c>
      <c r="BY286" s="1" t="s">
        <v>98</v>
      </c>
      <c r="BZ286" s="1" t="s">
        <v>98</v>
      </c>
      <c r="CA286" s="1" t="s">
        <v>98</v>
      </c>
      <c r="CB286" s="1" t="s">
        <v>98</v>
      </c>
      <c r="CC286" s="1" t="s">
        <v>98</v>
      </c>
      <c r="CD286" s="1" t="s">
        <v>98</v>
      </c>
      <c r="CE286" s="1" t="s">
        <v>98</v>
      </c>
      <c r="CF286" s="1" t="s">
        <v>98</v>
      </c>
      <c r="CG286" s="4">
        <f>Beams!$B$11/F286</f>
        <v>2497.7777777777778</v>
      </c>
      <c r="CH286" s="4">
        <f>Beams!$B$9/AO286</f>
        <v>1050.4672897196263</v>
      </c>
      <c r="CI286" s="4">
        <f>Beams!$C$9/AS286</f>
        <v>1908.3191850594228</v>
      </c>
      <c r="CJ286" s="4">
        <f>Beams!$B$8/((N286-2*X286)*X286*2)</f>
        <v>10247.097263550966</v>
      </c>
      <c r="CK286" s="4">
        <f>Beams!$C$8/((J286-2*X286)*X286*2)</f>
        <v>3536.886834725432</v>
      </c>
      <c r="CM286" s="4">
        <f xml:space="preserve"> Beams!$B$12 / ( 2 * X286 * (N286 - X286) * (J286 - X286) )</f>
        <v>1043.5223957798271</v>
      </c>
      <c r="CO286" s="4">
        <f t="shared" si="8"/>
        <v>18656.095984953132</v>
      </c>
      <c r="CP286" s="4">
        <f t="shared" si="9"/>
        <v>8400.5723530438991</v>
      </c>
      <c r="CQ286" s="3">
        <f>MIN(Beams!$B$21:$B$22)/MAX(CM286:CP286)-1</f>
        <v>7.2035650766954618E-2</v>
      </c>
    </row>
    <row r="287" spans="1:95" x14ac:dyDescent="0.55000000000000004">
      <c r="A287" s="1" t="s">
        <v>1014</v>
      </c>
      <c r="B287" s="1" t="s">
        <v>1631</v>
      </c>
      <c r="C287" s="1" t="s">
        <v>1632</v>
      </c>
      <c r="D287" s="1" t="s">
        <v>98</v>
      </c>
      <c r="E287" s="3">
        <v>30.03</v>
      </c>
      <c r="F287" s="3">
        <v>8.27</v>
      </c>
      <c r="G287" s="1" t="s">
        <v>98</v>
      </c>
      <c r="H287" s="11" t="s">
        <v>98</v>
      </c>
      <c r="I287" s="2">
        <v>10</v>
      </c>
      <c r="J287" s="3">
        <v>8.9499999999999993</v>
      </c>
      <c r="K287" s="1" t="s">
        <v>98</v>
      </c>
      <c r="L287" s="1" t="s">
        <v>98</v>
      </c>
      <c r="M287" s="11" t="s">
        <v>98</v>
      </c>
      <c r="N287" s="3">
        <v>3</v>
      </c>
      <c r="O287" s="3">
        <v>1.95</v>
      </c>
      <c r="P287" s="1" t="s">
        <v>98</v>
      </c>
      <c r="Q287" s="1" t="s">
        <v>98</v>
      </c>
      <c r="R287" s="11" t="s">
        <v>98</v>
      </c>
      <c r="S287" s="13" t="s">
        <v>98</v>
      </c>
      <c r="T287" s="1" t="s">
        <v>98</v>
      </c>
      <c r="U287" s="13" t="s">
        <v>98</v>
      </c>
      <c r="V287" s="1" t="s">
        <v>98</v>
      </c>
      <c r="W287" s="14">
        <v>0.375</v>
      </c>
      <c r="X287" s="14">
        <v>0.34899999999999998</v>
      </c>
      <c r="Y287" s="1" t="s">
        <v>98</v>
      </c>
      <c r="Z287" s="13" t="s">
        <v>98</v>
      </c>
      <c r="AA287" s="13" t="s">
        <v>98</v>
      </c>
      <c r="AB287" s="1" t="s">
        <v>98</v>
      </c>
      <c r="AC287" s="1" t="s">
        <v>98</v>
      </c>
      <c r="AD287" s="1" t="s">
        <v>98</v>
      </c>
      <c r="AE287" s="1" t="s">
        <v>98</v>
      </c>
      <c r="AF287" s="1" t="s">
        <v>98</v>
      </c>
      <c r="AG287" s="1" t="s">
        <v>98</v>
      </c>
      <c r="AH287" s="1" t="s">
        <v>98</v>
      </c>
      <c r="AI287" s="3">
        <v>5.6</v>
      </c>
      <c r="AJ287" s="1" t="s">
        <v>98</v>
      </c>
      <c r="AK287" s="2">
        <v>25.7</v>
      </c>
      <c r="AL287" s="1" t="s">
        <v>98</v>
      </c>
      <c r="AM287" s="2">
        <v>88</v>
      </c>
      <c r="AN287" s="2">
        <v>23.7</v>
      </c>
      <c r="AO287" s="2">
        <v>17.600000000000001</v>
      </c>
      <c r="AP287" s="3">
        <v>3.26</v>
      </c>
      <c r="AQ287" s="2">
        <v>12.4</v>
      </c>
      <c r="AR287" s="3">
        <v>9.73</v>
      </c>
      <c r="AS287" s="3">
        <v>8.2799999999999994</v>
      </c>
      <c r="AT287" s="3">
        <v>1.22</v>
      </c>
      <c r="AU287" s="1" t="s">
        <v>98</v>
      </c>
      <c r="AV287" s="1" t="s">
        <v>98</v>
      </c>
      <c r="AW287" s="1" t="s">
        <v>98</v>
      </c>
      <c r="AX287" s="2">
        <v>37.799999999999997</v>
      </c>
      <c r="AY287" s="1" t="s">
        <v>98</v>
      </c>
      <c r="AZ287" s="2">
        <v>17.7</v>
      </c>
      <c r="BA287" s="1" t="s">
        <v>98</v>
      </c>
      <c r="BB287" s="1" t="s">
        <v>98</v>
      </c>
      <c r="BC287" s="1" t="s">
        <v>98</v>
      </c>
      <c r="BD287" s="1" t="s">
        <v>98</v>
      </c>
      <c r="BE287" s="1" t="s">
        <v>98</v>
      </c>
      <c r="BF287" s="1" t="s">
        <v>98</v>
      </c>
      <c r="BG287" s="1" t="s">
        <v>98</v>
      </c>
      <c r="BH287" s="1" t="s">
        <v>98</v>
      </c>
      <c r="BI287" s="1" t="s">
        <v>98</v>
      </c>
      <c r="BJ287" s="4" t="s">
        <v>98</v>
      </c>
      <c r="BK287" s="4" t="s">
        <v>98</v>
      </c>
      <c r="BL287" s="4" t="s">
        <v>98</v>
      </c>
      <c r="BM287" s="4" t="s">
        <v>98</v>
      </c>
      <c r="BN287" s="4" t="s">
        <v>98</v>
      </c>
      <c r="BO287" s="4" t="s">
        <v>98</v>
      </c>
      <c r="BP287" s="4" t="s">
        <v>98</v>
      </c>
      <c r="BQ287" s="4" t="s">
        <v>98</v>
      </c>
      <c r="BR287" s="4" t="s">
        <v>98</v>
      </c>
      <c r="BS287" s="4" t="s">
        <v>98</v>
      </c>
      <c r="BT287" s="4" t="s">
        <v>98</v>
      </c>
      <c r="BU287" s="4" t="s">
        <v>98</v>
      </c>
      <c r="BV287" s="4" t="s">
        <v>98</v>
      </c>
      <c r="BW287" s="35" t="s">
        <v>98</v>
      </c>
      <c r="BX287" s="35" t="s">
        <v>98</v>
      </c>
      <c r="BY287" s="1" t="s">
        <v>98</v>
      </c>
      <c r="BZ287" s="1" t="s">
        <v>98</v>
      </c>
      <c r="CA287" s="1" t="s">
        <v>98</v>
      </c>
      <c r="CB287" s="1" t="s">
        <v>98</v>
      </c>
      <c r="CC287" s="1" t="s">
        <v>98</v>
      </c>
      <c r="CD287" s="1" t="s">
        <v>98</v>
      </c>
      <c r="CE287" s="1" t="s">
        <v>98</v>
      </c>
      <c r="CF287" s="1" t="s">
        <v>98</v>
      </c>
      <c r="CG287" s="4">
        <f>Beams!$B$11/F287</f>
        <v>1359.1293833131801</v>
      </c>
      <c r="CH287" s="4">
        <f>Beams!$B$9/AO287</f>
        <v>638.63636363636363</v>
      </c>
      <c r="CI287" s="4">
        <f>Beams!$C$9/AS287</f>
        <v>1357.4879227053141</v>
      </c>
      <c r="CJ287" s="4">
        <f>Beams!$B$8/((N287-2*X287)*X287*2)</f>
        <v>6995.2875162746241</v>
      </c>
      <c r="CK287" s="4">
        <f>Beams!$C$8/((J287-2*X287)*X287*2)</f>
        <v>1951.4241229355534</v>
      </c>
      <c r="CM287" s="4">
        <f xml:space="preserve"> Beams!$B$12 / ( 2 * X287 * (N287 - X287) * (J287 - X287) )</f>
        <v>706.23984019403963</v>
      </c>
      <c r="CO287" s="4">
        <f t="shared" si="8"/>
        <v>12631.555471493093</v>
      </c>
      <c r="CP287" s="4">
        <f t="shared" si="9"/>
        <v>4917.1353089058557</v>
      </c>
      <c r="CQ287" s="3">
        <f>MIN(Beams!$B$21:$B$22)/MAX(CM287:CP287)-1</f>
        <v>0.58333627597456394</v>
      </c>
    </row>
    <row r="288" spans="1:95" x14ac:dyDescent="0.55000000000000004">
      <c r="A288" s="1" t="s">
        <v>1014</v>
      </c>
      <c r="B288" s="1" t="s">
        <v>1633</v>
      </c>
      <c r="C288" s="1" t="s">
        <v>1634</v>
      </c>
      <c r="D288" s="1" t="s">
        <v>98</v>
      </c>
      <c r="E288" s="1">
        <v>25.46</v>
      </c>
      <c r="F288" s="3">
        <v>7.01</v>
      </c>
      <c r="G288" s="1" t="s">
        <v>98</v>
      </c>
      <c r="H288" s="11" t="s">
        <v>98</v>
      </c>
      <c r="I288" s="2">
        <v>10</v>
      </c>
      <c r="J288" s="3">
        <v>9.1300000000000008</v>
      </c>
      <c r="K288" s="1" t="s">
        <v>98</v>
      </c>
      <c r="L288" s="1" t="s">
        <v>98</v>
      </c>
      <c r="M288" s="11" t="s">
        <v>98</v>
      </c>
      <c r="N288" s="3">
        <v>3</v>
      </c>
      <c r="O288" s="3">
        <v>2.13</v>
      </c>
      <c r="P288" s="1" t="s">
        <v>98</v>
      </c>
      <c r="Q288" s="1" t="s">
        <v>98</v>
      </c>
      <c r="R288" s="11" t="s">
        <v>98</v>
      </c>
      <c r="S288" s="13" t="s">
        <v>98</v>
      </c>
      <c r="T288" s="1" t="s">
        <v>98</v>
      </c>
      <c r="U288" s="13" t="s">
        <v>98</v>
      </c>
      <c r="V288" s="1" t="s">
        <v>98</v>
      </c>
      <c r="W288" s="15">
        <v>0.3125</v>
      </c>
      <c r="X288" s="14">
        <v>0.29099999999999998</v>
      </c>
      <c r="Y288" s="1" t="s">
        <v>98</v>
      </c>
      <c r="Z288" s="13" t="s">
        <v>98</v>
      </c>
      <c r="AA288" s="13" t="s">
        <v>98</v>
      </c>
      <c r="AB288" s="1" t="s">
        <v>98</v>
      </c>
      <c r="AC288" s="1" t="s">
        <v>98</v>
      </c>
      <c r="AD288" s="1" t="s">
        <v>98</v>
      </c>
      <c r="AE288" s="1" t="s">
        <v>98</v>
      </c>
      <c r="AF288" s="1" t="s">
        <v>98</v>
      </c>
      <c r="AG288" s="1" t="s">
        <v>98</v>
      </c>
      <c r="AH288" s="1" t="s">
        <v>98</v>
      </c>
      <c r="AI288" s="3">
        <v>7.31</v>
      </c>
      <c r="AJ288" s="1" t="s">
        <v>98</v>
      </c>
      <c r="AK288" s="2">
        <v>31.4</v>
      </c>
      <c r="AL288" s="1" t="s">
        <v>98</v>
      </c>
      <c r="AM288" s="2">
        <v>76.3</v>
      </c>
      <c r="AN288" s="2">
        <v>20.3</v>
      </c>
      <c r="AO288" s="2">
        <v>15.3</v>
      </c>
      <c r="AP288" s="3">
        <v>3.3</v>
      </c>
      <c r="AQ288" s="2">
        <v>11</v>
      </c>
      <c r="AR288" s="3">
        <v>8.42</v>
      </c>
      <c r="AS288" s="3">
        <v>7.3</v>
      </c>
      <c r="AT288" s="3">
        <v>1.25</v>
      </c>
      <c r="AU288" s="1" t="s">
        <v>98</v>
      </c>
      <c r="AV288" s="1" t="s">
        <v>98</v>
      </c>
      <c r="AW288" s="1" t="s">
        <v>98</v>
      </c>
      <c r="AX288" s="2">
        <v>33</v>
      </c>
      <c r="AY288" s="1" t="s">
        <v>98</v>
      </c>
      <c r="AZ288" s="2">
        <v>15.2</v>
      </c>
      <c r="BA288" s="1" t="s">
        <v>98</v>
      </c>
      <c r="BB288" s="1" t="s">
        <v>98</v>
      </c>
      <c r="BC288" s="1" t="s">
        <v>98</v>
      </c>
      <c r="BD288" s="1" t="s">
        <v>98</v>
      </c>
      <c r="BE288" s="1" t="s">
        <v>98</v>
      </c>
      <c r="BF288" s="1" t="s">
        <v>98</v>
      </c>
      <c r="BG288" s="1" t="s">
        <v>98</v>
      </c>
      <c r="BH288" s="1" t="s">
        <v>98</v>
      </c>
      <c r="BI288" s="1" t="s">
        <v>98</v>
      </c>
      <c r="BJ288" s="4" t="s">
        <v>98</v>
      </c>
      <c r="BK288" s="4" t="s">
        <v>98</v>
      </c>
      <c r="BL288" s="4" t="s">
        <v>98</v>
      </c>
      <c r="BM288" s="4" t="s">
        <v>98</v>
      </c>
      <c r="BN288" s="4" t="s">
        <v>98</v>
      </c>
      <c r="BO288" s="4" t="s">
        <v>98</v>
      </c>
      <c r="BP288" s="4" t="s">
        <v>98</v>
      </c>
      <c r="BQ288" s="4" t="s">
        <v>98</v>
      </c>
      <c r="BR288" s="4" t="s">
        <v>98</v>
      </c>
      <c r="BS288" s="4" t="s">
        <v>98</v>
      </c>
      <c r="BT288" s="4" t="s">
        <v>98</v>
      </c>
      <c r="BU288" s="4" t="s">
        <v>98</v>
      </c>
      <c r="BV288" s="4" t="s">
        <v>98</v>
      </c>
      <c r="BW288" s="35" t="s">
        <v>98</v>
      </c>
      <c r="BX288" s="35" t="s">
        <v>98</v>
      </c>
      <c r="BY288" s="1" t="s">
        <v>98</v>
      </c>
      <c r="BZ288" s="1" t="s">
        <v>98</v>
      </c>
      <c r="CA288" s="1" t="s">
        <v>98</v>
      </c>
      <c r="CB288" s="1" t="s">
        <v>98</v>
      </c>
      <c r="CC288" s="1" t="s">
        <v>98</v>
      </c>
      <c r="CD288" s="1" t="s">
        <v>98</v>
      </c>
      <c r="CE288" s="1" t="s">
        <v>98</v>
      </c>
      <c r="CF288" s="1" t="s">
        <v>98</v>
      </c>
      <c r="CG288" s="4">
        <f>Beams!$B$11/F288</f>
        <v>1603.4236804564907</v>
      </c>
      <c r="CH288" s="4">
        <f>Beams!$B$9/AO288</f>
        <v>734.64052287581694</v>
      </c>
      <c r="CI288" s="4">
        <f>Beams!$C$9/AS288</f>
        <v>1539.7260273972604</v>
      </c>
      <c r="CJ288" s="4">
        <f>Beams!$B$8/((N288-2*X288)*X288*2)</f>
        <v>7987.0615287974788</v>
      </c>
      <c r="CK288" s="4">
        <f>Beams!$C$8/((J288-2*X288)*X288*2)</f>
        <v>2259.3255471025159</v>
      </c>
      <c r="CM288" s="4">
        <f xml:space="preserve"> Beams!$B$12 / ( 2 * X288 * (N288 - X288) * (J288 - X288) )</f>
        <v>806.54979964721031</v>
      </c>
      <c r="CO288" s="4">
        <f t="shared" si="8"/>
        <v>14434.967281080504</v>
      </c>
      <c r="CP288" s="4">
        <f t="shared" si="9"/>
        <v>5683.5271262522183</v>
      </c>
      <c r="CQ288" s="3">
        <f>MIN(Beams!$B$21:$B$22)/MAX(CM288:CP288)-1</f>
        <v>0.3855244428723732</v>
      </c>
    </row>
    <row r="289" spans="1:95" x14ac:dyDescent="0.55000000000000004">
      <c r="A289" s="1" t="s">
        <v>1014</v>
      </c>
      <c r="B289" s="1" t="s">
        <v>1635</v>
      </c>
      <c r="C289" s="1" t="s">
        <v>1636</v>
      </c>
      <c r="D289" s="1" t="s">
        <v>98</v>
      </c>
      <c r="E289" s="1">
        <v>20.72</v>
      </c>
      <c r="F289" s="3">
        <v>5.7</v>
      </c>
      <c r="G289" s="1" t="s">
        <v>98</v>
      </c>
      <c r="H289" s="11" t="s">
        <v>98</v>
      </c>
      <c r="I289" s="2">
        <v>10</v>
      </c>
      <c r="J289" s="3">
        <v>9.3000000000000007</v>
      </c>
      <c r="K289" s="1" t="s">
        <v>98</v>
      </c>
      <c r="L289" s="1" t="s">
        <v>98</v>
      </c>
      <c r="M289" s="11" t="s">
        <v>98</v>
      </c>
      <c r="N289" s="3">
        <v>3</v>
      </c>
      <c r="O289" s="3">
        <v>2.2999999999999998</v>
      </c>
      <c r="P289" s="1" t="s">
        <v>98</v>
      </c>
      <c r="Q289" s="1" t="s">
        <v>98</v>
      </c>
      <c r="R289" s="11" t="s">
        <v>98</v>
      </c>
      <c r="S289" s="13" t="s">
        <v>98</v>
      </c>
      <c r="T289" s="1" t="s">
        <v>98</v>
      </c>
      <c r="U289" s="13" t="s">
        <v>98</v>
      </c>
      <c r="V289" s="1" t="s">
        <v>98</v>
      </c>
      <c r="W289" s="14">
        <v>0.25</v>
      </c>
      <c r="X289" s="14">
        <v>0.23300000000000001</v>
      </c>
      <c r="Y289" s="1" t="s">
        <v>98</v>
      </c>
      <c r="Z289" s="13" t="s">
        <v>98</v>
      </c>
      <c r="AA289" s="13" t="s">
        <v>98</v>
      </c>
      <c r="AB289" s="1" t="s">
        <v>98</v>
      </c>
      <c r="AC289" s="1" t="s">
        <v>98</v>
      </c>
      <c r="AD289" s="1" t="s">
        <v>98</v>
      </c>
      <c r="AE289" s="1" t="s">
        <v>98</v>
      </c>
      <c r="AF289" s="1" t="s">
        <v>98</v>
      </c>
      <c r="AG289" s="1" t="s">
        <v>98</v>
      </c>
      <c r="AH289" s="1" t="s">
        <v>98</v>
      </c>
      <c r="AI289" s="3">
        <v>9.8800000000000008</v>
      </c>
      <c r="AJ289" s="1" t="s">
        <v>98</v>
      </c>
      <c r="AK289" s="2">
        <v>39.9</v>
      </c>
      <c r="AL289" s="1" t="s">
        <v>98</v>
      </c>
      <c r="AM289" s="2">
        <v>63.6</v>
      </c>
      <c r="AN289" s="2">
        <v>16.7</v>
      </c>
      <c r="AO289" s="2">
        <v>12.7</v>
      </c>
      <c r="AP289" s="3">
        <v>3.34</v>
      </c>
      <c r="AQ289" s="3">
        <v>9.2799999999999994</v>
      </c>
      <c r="AR289" s="3">
        <v>6.99</v>
      </c>
      <c r="AS289" s="3">
        <v>6.19</v>
      </c>
      <c r="AT289" s="3">
        <v>1.28</v>
      </c>
      <c r="AU289" s="1" t="s">
        <v>98</v>
      </c>
      <c r="AV289" s="1" t="s">
        <v>98</v>
      </c>
      <c r="AW289" s="1" t="s">
        <v>98</v>
      </c>
      <c r="AX289" s="2">
        <v>27.6</v>
      </c>
      <c r="AY289" s="1" t="s">
        <v>98</v>
      </c>
      <c r="AZ289" s="2">
        <v>12.5</v>
      </c>
      <c r="BA289" s="1" t="s">
        <v>98</v>
      </c>
      <c r="BB289" s="1" t="s">
        <v>98</v>
      </c>
      <c r="BC289" s="1" t="s">
        <v>98</v>
      </c>
      <c r="BD289" s="1" t="s">
        <v>98</v>
      </c>
      <c r="BE289" s="1" t="s">
        <v>98</v>
      </c>
      <c r="BF289" s="1" t="s">
        <v>98</v>
      </c>
      <c r="BG289" s="1" t="s">
        <v>98</v>
      </c>
      <c r="BH289" s="1" t="s">
        <v>98</v>
      </c>
      <c r="BI289" s="1" t="s">
        <v>98</v>
      </c>
      <c r="BJ289" s="4" t="s">
        <v>98</v>
      </c>
      <c r="BK289" s="4" t="s">
        <v>98</v>
      </c>
      <c r="BL289" s="4" t="s">
        <v>98</v>
      </c>
      <c r="BM289" s="4" t="s">
        <v>98</v>
      </c>
      <c r="BN289" s="4" t="s">
        <v>98</v>
      </c>
      <c r="BO289" s="4" t="s">
        <v>98</v>
      </c>
      <c r="BP289" s="4" t="s">
        <v>98</v>
      </c>
      <c r="BQ289" s="4" t="s">
        <v>98</v>
      </c>
      <c r="BR289" s="4" t="s">
        <v>98</v>
      </c>
      <c r="BS289" s="4" t="s">
        <v>98</v>
      </c>
      <c r="BT289" s="4" t="s">
        <v>98</v>
      </c>
      <c r="BU289" s="4" t="s">
        <v>98</v>
      </c>
      <c r="BV289" s="4" t="s">
        <v>98</v>
      </c>
      <c r="BW289" s="35" t="s">
        <v>98</v>
      </c>
      <c r="BX289" s="35" t="s">
        <v>98</v>
      </c>
      <c r="BY289" s="1" t="s">
        <v>98</v>
      </c>
      <c r="BZ289" s="1" t="s">
        <v>98</v>
      </c>
      <c r="CA289" s="1" t="s">
        <v>98</v>
      </c>
      <c r="CB289" s="1" t="s">
        <v>98</v>
      </c>
      <c r="CC289" s="1" t="s">
        <v>98</v>
      </c>
      <c r="CD289" s="1" t="s">
        <v>98</v>
      </c>
      <c r="CE289" s="1" t="s">
        <v>98</v>
      </c>
      <c r="CF289" s="1" t="s">
        <v>98</v>
      </c>
      <c r="CG289" s="4">
        <f>Beams!$B$11/F289</f>
        <v>1971.9298245614034</v>
      </c>
      <c r="CH289" s="4">
        <f>Beams!$B$9/AO289</f>
        <v>885.03937007874026</v>
      </c>
      <c r="CI289" s="4">
        <f>Beams!$C$9/AS289</f>
        <v>1815.8319870759287</v>
      </c>
      <c r="CJ289" s="4">
        <f>Beams!$B$8/((N289-2*X289)*X289*2)</f>
        <v>9518.6154987449663</v>
      </c>
      <c r="CK289" s="4">
        <f>Beams!$C$8/((J289-2*X289)*X289*2)</f>
        <v>2730.3794061376202</v>
      </c>
      <c r="CM289" s="4">
        <f xml:space="preserve"> Beams!$B$12 / ( 2 * X289 * (N289 - X289) * (J289 - X289) )</f>
        <v>961.40775216056079</v>
      </c>
      <c r="CO289" s="4">
        <f t="shared" si="8"/>
        <v>17216.855360966299</v>
      </c>
      <c r="CP289" s="4">
        <f t="shared" si="9"/>
        <v>6853.6778875266418</v>
      </c>
      <c r="CQ289" s="3">
        <f>MIN(Beams!$B$21:$B$22)/MAX(CM289:CP289)-1</f>
        <v>0.16165232155830211</v>
      </c>
    </row>
    <row r="290" spans="1:95" x14ac:dyDescent="0.55000000000000004">
      <c r="A290" s="1" t="s">
        <v>1014</v>
      </c>
      <c r="B290" s="1" t="s">
        <v>1637</v>
      </c>
      <c r="C290" s="1" t="s">
        <v>1638</v>
      </c>
      <c r="D290" s="1" t="s">
        <v>98</v>
      </c>
      <c r="E290" s="3">
        <v>15.8</v>
      </c>
      <c r="F290" s="3">
        <v>4.32</v>
      </c>
      <c r="G290" s="1" t="s">
        <v>98</v>
      </c>
      <c r="H290" s="11" t="s">
        <v>98</v>
      </c>
      <c r="I290" s="2">
        <v>10</v>
      </c>
      <c r="J290" s="3">
        <v>9.48</v>
      </c>
      <c r="K290" s="1" t="s">
        <v>98</v>
      </c>
      <c r="L290" s="1" t="s">
        <v>98</v>
      </c>
      <c r="M290" s="11" t="s">
        <v>98</v>
      </c>
      <c r="N290" s="3">
        <v>3</v>
      </c>
      <c r="O290" s="3">
        <v>2.48</v>
      </c>
      <c r="P290" s="1" t="s">
        <v>98</v>
      </c>
      <c r="Q290" s="1" t="s">
        <v>98</v>
      </c>
      <c r="R290" s="11" t="s">
        <v>98</v>
      </c>
      <c r="S290" s="13" t="s">
        <v>98</v>
      </c>
      <c r="T290" s="1" t="s">
        <v>98</v>
      </c>
      <c r="U290" s="13" t="s">
        <v>98</v>
      </c>
      <c r="V290" s="1" t="s">
        <v>98</v>
      </c>
      <c r="W290" s="15">
        <v>0.1875</v>
      </c>
      <c r="X290" s="14">
        <v>0.17399999999999999</v>
      </c>
      <c r="Y290" s="1" t="s">
        <v>98</v>
      </c>
      <c r="Z290" s="13" t="s">
        <v>98</v>
      </c>
      <c r="AA290" s="13" t="s">
        <v>98</v>
      </c>
      <c r="AB290" s="1" t="s">
        <v>98</v>
      </c>
      <c r="AC290" s="1" t="s">
        <v>98</v>
      </c>
      <c r="AD290" s="1" t="s">
        <v>98</v>
      </c>
      <c r="AE290" s="1" t="s">
        <v>98</v>
      </c>
      <c r="AF290" s="1" t="s">
        <v>98</v>
      </c>
      <c r="AG290" s="1" t="s">
        <v>98</v>
      </c>
      <c r="AH290" s="1" t="s">
        <v>98</v>
      </c>
      <c r="AI290" s="2">
        <v>14.2</v>
      </c>
      <c r="AJ290" s="1" t="s">
        <v>98</v>
      </c>
      <c r="AK290" s="2">
        <v>54.5</v>
      </c>
      <c r="AL290" s="1" t="s">
        <v>98</v>
      </c>
      <c r="AM290" s="2">
        <v>49.4</v>
      </c>
      <c r="AN290" s="2">
        <v>12.8</v>
      </c>
      <c r="AO290" s="3">
        <v>9.8699999999999992</v>
      </c>
      <c r="AP290" s="3">
        <v>3.38</v>
      </c>
      <c r="AQ290" s="3">
        <v>7.33</v>
      </c>
      <c r="AR290" s="3">
        <v>5.41</v>
      </c>
      <c r="AS290" s="3">
        <v>4.8899999999999997</v>
      </c>
      <c r="AT290" s="3">
        <v>1.3</v>
      </c>
      <c r="AU290" s="1" t="s">
        <v>98</v>
      </c>
      <c r="AV290" s="1" t="s">
        <v>98</v>
      </c>
      <c r="AW290" s="1" t="s">
        <v>98</v>
      </c>
      <c r="AX290" s="2">
        <v>21.5</v>
      </c>
      <c r="AY290" s="1" t="s">
        <v>98</v>
      </c>
      <c r="AZ290" s="3">
        <v>9.64</v>
      </c>
      <c r="BA290" s="1" t="s">
        <v>98</v>
      </c>
      <c r="BB290" s="1" t="s">
        <v>98</v>
      </c>
      <c r="BC290" s="1" t="s">
        <v>98</v>
      </c>
      <c r="BD290" s="1" t="s">
        <v>98</v>
      </c>
      <c r="BE290" s="1" t="s">
        <v>98</v>
      </c>
      <c r="BF290" s="1" t="s">
        <v>98</v>
      </c>
      <c r="BG290" s="1" t="s">
        <v>98</v>
      </c>
      <c r="BH290" s="1" t="s">
        <v>98</v>
      </c>
      <c r="BI290" s="1" t="s">
        <v>98</v>
      </c>
      <c r="BJ290" s="4" t="s">
        <v>98</v>
      </c>
      <c r="BK290" s="4" t="s">
        <v>98</v>
      </c>
      <c r="BL290" s="4" t="s">
        <v>98</v>
      </c>
      <c r="BM290" s="4" t="s">
        <v>98</v>
      </c>
      <c r="BN290" s="4" t="s">
        <v>98</v>
      </c>
      <c r="BO290" s="4" t="s">
        <v>98</v>
      </c>
      <c r="BP290" s="4" t="s">
        <v>98</v>
      </c>
      <c r="BQ290" s="4" t="s">
        <v>98</v>
      </c>
      <c r="BR290" s="4" t="s">
        <v>98</v>
      </c>
      <c r="BS290" s="4" t="s">
        <v>98</v>
      </c>
      <c r="BT290" s="4" t="s">
        <v>98</v>
      </c>
      <c r="BU290" s="4" t="s">
        <v>98</v>
      </c>
      <c r="BV290" s="4" t="s">
        <v>98</v>
      </c>
      <c r="BW290" s="35" t="s">
        <v>98</v>
      </c>
      <c r="BX290" s="35" t="s">
        <v>98</v>
      </c>
      <c r="BY290" s="1" t="s">
        <v>98</v>
      </c>
      <c r="BZ290" s="1" t="s">
        <v>98</v>
      </c>
      <c r="CA290" s="1" t="s">
        <v>98</v>
      </c>
      <c r="CB290" s="1" t="s">
        <v>98</v>
      </c>
      <c r="CC290" s="1" t="s">
        <v>98</v>
      </c>
      <c r="CD290" s="1" t="s">
        <v>98</v>
      </c>
      <c r="CE290" s="1" t="s">
        <v>98</v>
      </c>
      <c r="CF290" s="1" t="s">
        <v>98</v>
      </c>
      <c r="CG290" s="4">
        <f>Beams!$B$11/F290</f>
        <v>2601.8518518518517</v>
      </c>
      <c r="CH290" s="4">
        <f>Beams!$B$9/AO290</f>
        <v>1138.8044579533941</v>
      </c>
      <c r="CI290" s="4">
        <f>Beams!$C$9/AS290</f>
        <v>2298.5685071574644</v>
      </c>
      <c r="CJ290" s="4">
        <f>Beams!$B$8/((N290-2*X290)*X290*2)</f>
        <v>12179.053761203864</v>
      </c>
      <c r="CK290" s="4">
        <f>Beams!$C$8/((J290-2*X290)*X290*2)</f>
        <v>3536.886834725432</v>
      </c>
      <c r="CM290" s="4">
        <f xml:space="preserve"> Beams!$B$12 / ( 2 * X290 * (N290 - X290) * (J290 - X290) )</f>
        <v>1228.1512697677654</v>
      </c>
      <c r="CO290" s="4">
        <f t="shared" si="8"/>
        <v>22045.075517425583</v>
      </c>
      <c r="CP290" s="4">
        <f t="shared" si="9"/>
        <v>8861.4901940405634</v>
      </c>
      <c r="CQ290" s="3">
        <f>MIN(Beams!$B$21:$B$22)/MAX(CM290:CP290)-1</f>
        <v>-9.2767907091497515E-2</v>
      </c>
    </row>
    <row r="291" spans="1:95" x14ac:dyDescent="0.55000000000000004">
      <c r="A291" s="1" t="s">
        <v>1014</v>
      </c>
      <c r="B291" s="1" t="s">
        <v>1639</v>
      </c>
      <c r="C291" s="1" t="s">
        <v>1640</v>
      </c>
      <c r="D291" s="1" t="s">
        <v>98</v>
      </c>
      <c r="E291" s="1">
        <v>10.71</v>
      </c>
      <c r="F291" s="3">
        <v>2.93</v>
      </c>
      <c r="G291" s="1" t="s">
        <v>98</v>
      </c>
      <c r="H291" s="11" t="s">
        <v>98</v>
      </c>
      <c r="I291" s="2">
        <v>10</v>
      </c>
      <c r="J291" s="3">
        <v>9.65</v>
      </c>
      <c r="K291" s="1" t="s">
        <v>98</v>
      </c>
      <c r="L291" s="1" t="s">
        <v>98</v>
      </c>
      <c r="M291" s="11" t="s">
        <v>98</v>
      </c>
      <c r="N291" s="3">
        <v>3</v>
      </c>
      <c r="O291" s="3">
        <v>2.65</v>
      </c>
      <c r="P291" s="1" t="s">
        <v>98</v>
      </c>
      <c r="Q291" s="1" t="s">
        <v>98</v>
      </c>
      <c r="R291" s="11" t="s">
        <v>98</v>
      </c>
      <c r="S291" s="13" t="s">
        <v>98</v>
      </c>
      <c r="T291" s="1" t="s">
        <v>98</v>
      </c>
      <c r="U291" s="13" t="s">
        <v>98</v>
      </c>
      <c r="V291" s="1" t="s">
        <v>98</v>
      </c>
      <c r="W291" s="14">
        <v>0.125</v>
      </c>
      <c r="X291" s="14">
        <v>0.11600000000000001</v>
      </c>
      <c r="Y291" s="1" t="s">
        <v>98</v>
      </c>
      <c r="Z291" s="13" t="s">
        <v>98</v>
      </c>
      <c r="AA291" s="13" t="s">
        <v>98</v>
      </c>
      <c r="AB291" s="1" t="s">
        <v>98</v>
      </c>
      <c r="AC291" s="1" t="s">
        <v>98</v>
      </c>
      <c r="AD291" s="1" t="s">
        <v>98</v>
      </c>
      <c r="AE291" s="1" t="s">
        <v>98</v>
      </c>
      <c r="AF291" s="1" t="s">
        <v>98</v>
      </c>
      <c r="AG291" s="1" t="s">
        <v>98</v>
      </c>
      <c r="AH291" s="1" t="s">
        <v>98</v>
      </c>
      <c r="AI291" s="2">
        <v>22.9</v>
      </c>
      <c r="AJ291" s="1" t="s">
        <v>98</v>
      </c>
      <c r="AK291" s="2">
        <v>83.2</v>
      </c>
      <c r="AL291" s="1" t="s">
        <v>98</v>
      </c>
      <c r="AM291" s="2">
        <v>34.200000000000003</v>
      </c>
      <c r="AN291" s="3">
        <v>8.8000000000000007</v>
      </c>
      <c r="AO291" s="3">
        <v>6.83</v>
      </c>
      <c r="AP291" s="3">
        <v>3.42</v>
      </c>
      <c r="AQ291" s="3">
        <v>5.16</v>
      </c>
      <c r="AR291" s="3">
        <v>3.74</v>
      </c>
      <c r="AS291" s="3">
        <v>3.44</v>
      </c>
      <c r="AT291" s="3">
        <v>1.33</v>
      </c>
      <c r="AU291" s="1" t="s">
        <v>98</v>
      </c>
      <c r="AV291" s="1" t="s">
        <v>98</v>
      </c>
      <c r="AW291" s="1" t="s">
        <v>98</v>
      </c>
      <c r="AX291" s="2">
        <v>14.9</v>
      </c>
      <c r="AY291" s="1" t="s">
        <v>98</v>
      </c>
      <c r="AZ291" s="3">
        <v>6.61</v>
      </c>
      <c r="BA291" s="1" t="s">
        <v>98</v>
      </c>
      <c r="BB291" s="1" t="s">
        <v>98</v>
      </c>
      <c r="BC291" s="1" t="s">
        <v>98</v>
      </c>
      <c r="BD291" s="1" t="s">
        <v>98</v>
      </c>
      <c r="BE291" s="1" t="s">
        <v>98</v>
      </c>
      <c r="BF291" s="1" t="s">
        <v>98</v>
      </c>
      <c r="BG291" s="1" t="s">
        <v>98</v>
      </c>
      <c r="BH291" s="1" t="s">
        <v>98</v>
      </c>
      <c r="BI291" s="1" t="s">
        <v>98</v>
      </c>
      <c r="BJ291" s="4" t="s">
        <v>98</v>
      </c>
      <c r="BK291" s="4" t="s">
        <v>98</v>
      </c>
      <c r="BL291" s="4" t="s">
        <v>98</v>
      </c>
      <c r="BM291" s="4" t="s">
        <v>98</v>
      </c>
      <c r="BN291" s="4" t="s">
        <v>98</v>
      </c>
      <c r="BO291" s="4" t="s">
        <v>98</v>
      </c>
      <c r="BP291" s="4" t="s">
        <v>98</v>
      </c>
      <c r="BQ291" s="4" t="s">
        <v>98</v>
      </c>
      <c r="BR291" s="4" t="s">
        <v>98</v>
      </c>
      <c r="BS291" s="4" t="s">
        <v>98</v>
      </c>
      <c r="BT291" s="4" t="s">
        <v>98</v>
      </c>
      <c r="BU291" s="4" t="s">
        <v>98</v>
      </c>
      <c r="BV291" s="4" t="s">
        <v>98</v>
      </c>
      <c r="BW291" s="35" t="s">
        <v>98</v>
      </c>
      <c r="BX291" s="35" t="s">
        <v>98</v>
      </c>
      <c r="BY291" s="1" t="s">
        <v>98</v>
      </c>
      <c r="BZ291" s="1" t="s">
        <v>98</v>
      </c>
      <c r="CA291" s="1" t="s">
        <v>98</v>
      </c>
      <c r="CB291" s="1" t="s">
        <v>98</v>
      </c>
      <c r="CC291" s="1" t="s">
        <v>98</v>
      </c>
      <c r="CD291" s="1" t="s">
        <v>98</v>
      </c>
      <c r="CE291" s="1" t="s">
        <v>98</v>
      </c>
      <c r="CF291" s="1" t="s">
        <v>98</v>
      </c>
      <c r="CG291" s="4">
        <f>Beams!$B$11/F291</f>
        <v>3836.1774744027302</v>
      </c>
      <c r="CH291" s="4">
        <f>Beams!$B$9/AO291</f>
        <v>1645.6808199121522</v>
      </c>
      <c r="CI291" s="4">
        <f>Beams!$C$9/AS291</f>
        <v>3267.4418604651164</v>
      </c>
      <c r="CJ291" s="4">
        <f>Beams!$B$8/((N291-2*X291)*X291*2)</f>
        <v>17502.98983456249</v>
      </c>
      <c r="CK291" s="4">
        <f>Beams!$C$8/((J291-2*X291)*X291*2)</f>
        <v>5144.2212637575876</v>
      </c>
      <c r="CM291" s="4">
        <f xml:space="preserve"> Beams!$B$12 / ( 2 * X291 * (N291 - X291) * (J291 - X291) )</f>
        <v>1762.0081899043614</v>
      </c>
      <c r="CO291" s="4">
        <f t="shared" si="8"/>
        <v>31700.603010490147</v>
      </c>
      <c r="CP291" s="4">
        <f t="shared" si="9"/>
        <v>12855.088837257817</v>
      </c>
      <c r="CQ291" s="3">
        <f>MIN(Beams!$B$21:$B$22)/MAX(CM291:CP291)-1</f>
        <v>-0.3690971747956423</v>
      </c>
    </row>
    <row r="292" spans="1:95" x14ac:dyDescent="0.55000000000000004">
      <c r="A292" s="1" t="s">
        <v>1014</v>
      </c>
      <c r="B292" s="1" t="s">
        <v>1641</v>
      </c>
      <c r="C292" s="1" t="s">
        <v>1642</v>
      </c>
      <c r="D292" s="1" t="s">
        <v>98</v>
      </c>
      <c r="E292" s="1">
        <v>27.48</v>
      </c>
      <c r="F292" s="3">
        <v>7.58</v>
      </c>
      <c r="G292" s="1" t="s">
        <v>98</v>
      </c>
      <c r="H292" s="11" t="s">
        <v>98</v>
      </c>
      <c r="I292" s="2">
        <v>10</v>
      </c>
      <c r="J292" s="3">
        <v>8.9499999999999993</v>
      </c>
      <c r="K292" s="1" t="s">
        <v>98</v>
      </c>
      <c r="L292" s="1" t="s">
        <v>98</v>
      </c>
      <c r="M292" s="11" t="s">
        <v>98</v>
      </c>
      <c r="N292" s="3">
        <v>2</v>
      </c>
      <c r="O292" s="14">
        <v>0.95299999999999996</v>
      </c>
      <c r="P292" s="1" t="s">
        <v>98</v>
      </c>
      <c r="Q292" s="1" t="s">
        <v>98</v>
      </c>
      <c r="R292" s="11" t="s">
        <v>98</v>
      </c>
      <c r="S292" s="13" t="s">
        <v>98</v>
      </c>
      <c r="T292" s="1" t="s">
        <v>98</v>
      </c>
      <c r="U292" s="13" t="s">
        <v>98</v>
      </c>
      <c r="V292" s="1" t="s">
        <v>98</v>
      </c>
      <c r="W292" s="14">
        <v>0.375</v>
      </c>
      <c r="X292" s="14">
        <v>0.34899999999999998</v>
      </c>
      <c r="Y292" s="1" t="s">
        <v>98</v>
      </c>
      <c r="Z292" s="13" t="s">
        <v>98</v>
      </c>
      <c r="AA292" s="13" t="s">
        <v>98</v>
      </c>
      <c r="AB292" s="1" t="s">
        <v>98</v>
      </c>
      <c r="AC292" s="1" t="s">
        <v>98</v>
      </c>
      <c r="AD292" s="1" t="s">
        <v>98</v>
      </c>
      <c r="AE292" s="1" t="s">
        <v>98</v>
      </c>
      <c r="AF292" s="1" t="s">
        <v>98</v>
      </c>
      <c r="AG292" s="1" t="s">
        <v>98</v>
      </c>
      <c r="AH292" s="1" t="s">
        <v>98</v>
      </c>
      <c r="AI292" s="3">
        <v>2.73</v>
      </c>
      <c r="AJ292" s="1" t="s">
        <v>98</v>
      </c>
      <c r="AK292" s="2">
        <v>25.7</v>
      </c>
      <c r="AL292" s="1" t="s">
        <v>98</v>
      </c>
      <c r="AM292" s="2">
        <v>71.7</v>
      </c>
      <c r="AN292" s="2">
        <v>20.3</v>
      </c>
      <c r="AO292" s="2">
        <v>14.3</v>
      </c>
      <c r="AP292" s="3">
        <v>3.08</v>
      </c>
      <c r="AQ292" s="3">
        <v>4.7</v>
      </c>
      <c r="AR292" s="3">
        <v>5.76</v>
      </c>
      <c r="AS292" s="3">
        <v>4.7</v>
      </c>
      <c r="AT292" s="14">
        <v>0.78700000000000003</v>
      </c>
      <c r="AU292" s="1" t="s">
        <v>98</v>
      </c>
      <c r="AV292" s="1" t="s">
        <v>98</v>
      </c>
      <c r="AW292" s="1" t="s">
        <v>98</v>
      </c>
      <c r="AX292" s="2">
        <v>15.9</v>
      </c>
      <c r="AY292" s="1" t="s">
        <v>98</v>
      </c>
      <c r="AZ292" s="2">
        <v>11</v>
      </c>
      <c r="BA292" s="1" t="s">
        <v>98</v>
      </c>
      <c r="BB292" s="1" t="s">
        <v>98</v>
      </c>
      <c r="BC292" s="1" t="s">
        <v>98</v>
      </c>
      <c r="BD292" s="1" t="s">
        <v>98</v>
      </c>
      <c r="BE292" s="1" t="s">
        <v>98</v>
      </c>
      <c r="BF292" s="1" t="s">
        <v>98</v>
      </c>
      <c r="BG292" s="1" t="s">
        <v>98</v>
      </c>
      <c r="BH292" s="1" t="s">
        <v>98</v>
      </c>
      <c r="BI292" s="1" t="s">
        <v>98</v>
      </c>
      <c r="BJ292" s="4" t="s">
        <v>98</v>
      </c>
      <c r="BK292" s="4" t="s">
        <v>98</v>
      </c>
      <c r="BL292" s="4" t="s">
        <v>98</v>
      </c>
      <c r="BM292" s="4" t="s">
        <v>98</v>
      </c>
      <c r="BN292" s="4" t="s">
        <v>98</v>
      </c>
      <c r="BO292" s="4" t="s">
        <v>98</v>
      </c>
      <c r="BP292" s="4" t="s">
        <v>98</v>
      </c>
      <c r="BQ292" s="4" t="s">
        <v>98</v>
      </c>
      <c r="BR292" s="4" t="s">
        <v>98</v>
      </c>
      <c r="BS292" s="4" t="s">
        <v>98</v>
      </c>
      <c r="BT292" s="4" t="s">
        <v>98</v>
      </c>
      <c r="BU292" s="4" t="s">
        <v>98</v>
      </c>
      <c r="BV292" s="4" t="s">
        <v>98</v>
      </c>
      <c r="BW292" s="35" t="s">
        <v>98</v>
      </c>
      <c r="BX292" s="35" t="s">
        <v>98</v>
      </c>
      <c r="BY292" s="1" t="s">
        <v>98</v>
      </c>
      <c r="BZ292" s="1" t="s">
        <v>98</v>
      </c>
      <c r="CA292" s="1" t="s">
        <v>98</v>
      </c>
      <c r="CB292" s="1" t="s">
        <v>98</v>
      </c>
      <c r="CC292" s="1" t="s">
        <v>98</v>
      </c>
      <c r="CD292" s="1" t="s">
        <v>98</v>
      </c>
      <c r="CE292" s="1" t="s">
        <v>98</v>
      </c>
      <c r="CF292" s="1" t="s">
        <v>98</v>
      </c>
      <c r="CG292" s="4">
        <f>Beams!$B$11/F292</f>
        <v>1482.8496042216359</v>
      </c>
      <c r="CH292" s="4">
        <f>Beams!$B$9/AO292</f>
        <v>786.01398601398603</v>
      </c>
      <c r="CI292" s="4">
        <f>Beams!$C$9/AS292</f>
        <v>2391.4893617021276</v>
      </c>
      <c r="CJ292" s="4">
        <f>Beams!$B$8/((N292-2*X292)*X292*2)</f>
        <v>12368.012183152216</v>
      </c>
      <c r="CK292" s="4">
        <f>Beams!$C$8/((J292-2*X292)*X292*2)</f>
        <v>1951.4241229355534</v>
      </c>
      <c r="CM292" s="4">
        <f xml:space="preserve"> Beams!$B$12 / ( 2 * X292 * (N292 - X292) * (J292 - X292) )</f>
        <v>1134.0047343152023</v>
      </c>
      <c r="CO292" s="4">
        <f t="shared" si="8"/>
        <v>22010.905613735835</v>
      </c>
      <c r="CP292" s="4">
        <f t="shared" si="9"/>
        <v>6082.8412910174757</v>
      </c>
      <c r="CQ292" s="3">
        <f>MIN(Beams!$B$21:$B$22)/MAX(CM292:CP292)-1</f>
        <v>-9.1359512826266198E-2</v>
      </c>
    </row>
    <row r="293" spans="1:95" x14ac:dyDescent="0.55000000000000004">
      <c r="A293" s="1" t="s">
        <v>1014</v>
      </c>
      <c r="B293" s="1" t="s">
        <v>1643</v>
      </c>
      <c r="C293" s="1" t="s">
        <v>1644</v>
      </c>
      <c r="D293" s="1" t="s">
        <v>98</v>
      </c>
      <c r="E293" s="1">
        <v>23.34</v>
      </c>
      <c r="F293" s="3">
        <v>6.43</v>
      </c>
      <c r="G293" s="1" t="s">
        <v>98</v>
      </c>
      <c r="H293" s="11" t="s">
        <v>98</v>
      </c>
      <c r="I293" s="2">
        <v>10</v>
      </c>
      <c r="J293" s="3">
        <v>9.1300000000000008</v>
      </c>
      <c r="K293" s="1" t="s">
        <v>98</v>
      </c>
      <c r="L293" s="1" t="s">
        <v>98</v>
      </c>
      <c r="M293" s="11" t="s">
        <v>98</v>
      </c>
      <c r="N293" s="3">
        <v>2</v>
      </c>
      <c r="O293" s="3">
        <v>1.1299999999999999</v>
      </c>
      <c r="P293" s="1" t="s">
        <v>98</v>
      </c>
      <c r="Q293" s="1" t="s">
        <v>98</v>
      </c>
      <c r="R293" s="11" t="s">
        <v>98</v>
      </c>
      <c r="S293" s="13" t="s">
        <v>98</v>
      </c>
      <c r="T293" s="1" t="s">
        <v>98</v>
      </c>
      <c r="U293" s="13" t="s">
        <v>98</v>
      </c>
      <c r="V293" s="1" t="s">
        <v>98</v>
      </c>
      <c r="W293" s="15">
        <v>0.3125</v>
      </c>
      <c r="X293" s="14">
        <v>0.29099999999999998</v>
      </c>
      <c r="Y293" s="1" t="s">
        <v>98</v>
      </c>
      <c r="Z293" s="13" t="s">
        <v>98</v>
      </c>
      <c r="AA293" s="13" t="s">
        <v>98</v>
      </c>
      <c r="AB293" s="1" t="s">
        <v>98</v>
      </c>
      <c r="AC293" s="1" t="s">
        <v>98</v>
      </c>
      <c r="AD293" s="1" t="s">
        <v>98</v>
      </c>
      <c r="AE293" s="1" t="s">
        <v>98</v>
      </c>
      <c r="AF293" s="1" t="s">
        <v>98</v>
      </c>
      <c r="AG293" s="1" t="s">
        <v>98</v>
      </c>
      <c r="AH293" s="1" t="s">
        <v>98</v>
      </c>
      <c r="AI293" s="3">
        <v>3.87</v>
      </c>
      <c r="AJ293" s="1" t="s">
        <v>98</v>
      </c>
      <c r="AK293" s="2">
        <v>31.4</v>
      </c>
      <c r="AL293" s="1" t="s">
        <v>98</v>
      </c>
      <c r="AM293" s="2">
        <v>62.6</v>
      </c>
      <c r="AN293" s="2">
        <v>17.5</v>
      </c>
      <c r="AO293" s="2">
        <v>12.5</v>
      </c>
      <c r="AP293" s="3">
        <v>3.12</v>
      </c>
      <c r="AQ293" s="3">
        <v>4.24</v>
      </c>
      <c r="AR293" s="3">
        <v>5.0599999999999996</v>
      </c>
      <c r="AS293" s="3">
        <v>4.24</v>
      </c>
      <c r="AT293" s="14">
        <v>0.81200000000000006</v>
      </c>
      <c r="AU293" s="1" t="s">
        <v>98</v>
      </c>
      <c r="AV293" s="1" t="s">
        <v>98</v>
      </c>
      <c r="AW293" s="1" t="s">
        <v>98</v>
      </c>
      <c r="AX293" s="2">
        <v>14.2</v>
      </c>
      <c r="AY293" s="1" t="s">
        <v>98</v>
      </c>
      <c r="AZ293" s="3">
        <v>9.56</v>
      </c>
      <c r="BA293" s="1" t="s">
        <v>98</v>
      </c>
      <c r="BB293" s="1" t="s">
        <v>98</v>
      </c>
      <c r="BC293" s="1" t="s">
        <v>98</v>
      </c>
      <c r="BD293" s="1" t="s">
        <v>98</v>
      </c>
      <c r="BE293" s="1" t="s">
        <v>98</v>
      </c>
      <c r="BF293" s="1" t="s">
        <v>98</v>
      </c>
      <c r="BG293" s="1" t="s">
        <v>98</v>
      </c>
      <c r="BH293" s="1" t="s">
        <v>98</v>
      </c>
      <c r="BI293" s="1" t="s">
        <v>98</v>
      </c>
      <c r="BJ293" s="4" t="s">
        <v>98</v>
      </c>
      <c r="BK293" s="4" t="s">
        <v>98</v>
      </c>
      <c r="BL293" s="4" t="s">
        <v>98</v>
      </c>
      <c r="BM293" s="4" t="s">
        <v>98</v>
      </c>
      <c r="BN293" s="4" t="s">
        <v>98</v>
      </c>
      <c r="BO293" s="4" t="s">
        <v>98</v>
      </c>
      <c r="BP293" s="4" t="s">
        <v>98</v>
      </c>
      <c r="BQ293" s="4" t="s">
        <v>98</v>
      </c>
      <c r="BR293" s="4" t="s">
        <v>98</v>
      </c>
      <c r="BS293" s="4" t="s">
        <v>98</v>
      </c>
      <c r="BT293" s="4" t="s">
        <v>98</v>
      </c>
      <c r="BU293" s="4" t="s">
        <v>98</v>
      </c>
      <c r="BV293" s="4" t="s">
        <v>98</v>
      </c>
      <c r="BW293" s="35" t="s">
        <v>98</v>
      </c>
      <c r="BX293" s="35" t="s">
        <v>98</v>
      </c>
      <c r="BY293" s="1" t="s">
        <v>98</v>
      </c>
      <c r="BZ293" s="1" t="s">
        <v>98</v>
      </c>
      <c r="CA293" s="1" t="s">
        <v>98</v>
      </c>
      <c r="CB293" s="1" t="s">
        <v>98</v>
      </c>
      <c r="CC293" s="1" t="s">
        <v>98</v>
      </c>
      <c r="CD293" s="1" t="s">
        <v>98</v>
      </c>
      <c r="CE293" s="1" t="s">
        <v>98</v>
      </c>
      <c r="CF293" s="1" t="s">
        <v>98</v>
      </c>
      <c r="CG293" s="4">
        <f>Beams!$B$11/F293</f>
        <v>1748.0559875583203</v>
      </c>
      <c r="CH293" s="4">
        <f>Beams!$B$9/AO293</f>
        <v>899.2</v>
      </c>
      <c r="CI293" s="4">
        <f>Beams!$C$9/AS293</f>
        <v>2650.9433962264147</v>
      </c>
      <c r="CJ293" s="4">
        <f>Beams!$B$8/((N293-2*X293)*X293*2)</f>
        <v>13619.686020192032</v>
      </c>
      <c r="CK293" s="4">
        <f>Beams!$C$8/((J293-2*X293)*X293*2)</f>
        <v>2259.3255471025159</v>
      </c>
      <c r="CM293" s="4">
        <f xml:space="preserve"> Beams!$B$12 / ( 2 * X293 * (N293 - X293) * (J293 - X293) )</f>
        <v>1278.4923389375615</v>
      </c>
      <c r="CO293" s="4">
        <f t="shared" si="8"/>
        <v>24278.840305054644</v>
      </c>
      <c r="CP293" s="4">
        <f t="shared" si="9"/>
        <v>6948.9711811082734</v>
      </c>
      <c r="CQ293" s="3">
        <f>MIN(Beams!$B$21:$B$22)/MAX(CM293:CP293)-1</f>
        <v>-0.17623742531737918</v>
      </c>
    </row>
    <row r="294" spans="1:95" x14ac:dyDescent="0.55000000000000004">
      <c r="A294" s="1" t="s">
        <v>1014</v>
      </c>
      <c r="B294" s="1" t="s">
        <v>1645</v>
      </c>
      <c r="C294" s="1" t="s">
        <v>1646</v>
      </c>
      <c r="D294" s="1" t="s">
        <v>98</v>
      </c>
      <c r="E294" s="3">
        <v>19.02</v>
      </c>
      <c r="F294" s="3">
        <v>5.24</v>
      </c>
      <c r="G294" s="1" t="s">
        <v>98</v>
      </c>
      <c r="H294" s="11" t="s">
        <v>98</v>
      </c>
      <c r="I294" s="2">
        <v>10</v>
      </c>
      <c r="J294" s="3">
        <v>9.3000000000000007</v>
      </c>
      <c r="K294" s="1" t="s">
        <v>98</v>
      </c>
      <c r="L294" s="1" t="s">
        <v>98</v>
      </c>
      <c r="M294" s="11" t="s">
        <v>98</v>
      </c>
      <c r="N294" s="3">
        <v>2</v>
      </c>
      <c r="O294" s="3">
        <v>1.3</v>
      </c>
      <c r="P294" s="1" t="s">
        <v>98</v>
      </c>
      <c r="Q294" s="1" t="s">
        <v>98</v>
      </c>
      <c r="R294" s="11" t="s">
        <v>98</v>
      </c>
      <c r="S294" s="13" t="s">
        <v>98</v>
      </c>
      <c r="T294" s="1" t="s">
        <v>98</v>
      </c>
      <c r="U294" s="13" t="s">
        <v>98</v>
      </c>
      <c r="V294" s="1" t="s">
        <v>98</v>
      </c>
      <c r="W294" s="14">
        <v>0.25</v>
      </c>
      <c r="X294" s="14">
        <v>0.23300000000000001</v>
      </c>
      <c r="Y294" s="1" t="s">
        <v>98</v>
      </c>
      <c r="Z294" s="13" t="s">
        <v>98</v>
      </c>
      <c r="AA294" s="13" t="s">
        <v>98</v>
      </c>
      <c r="AB294" s="1" t="s">
        <v>98</v>
      </c>
      <c r="AC294" s="1" t="s">
        <v>98</v>
      </c>
      <c r="AD294" s="1" t="s">
        <v>98</v>
      </c>
      <c r="AE294" s="1" t="s">
        <v>98</v>
      </c>
      <c r="AF294" s="1" t="s">
        <v>98</v>
      </c>
      <c r="AG294" s="1" t="s">
        <v>98</v>
      </c>
      <c r="AH294" s="1" t="s">
        <v>98</v>
      </c>
      <c r="AI294" s="3">
        <v>5.58</v>
      </c>
      <c r="AJ294" s="1" t="s">
        <v>98</v>
      </c>
      <c r="AK294" s="2">
        <v>39.9</v>
      </c>
      <c r="AL294" s="1" t="s">
        <v>98</v>
      </c>
      <c r="AM294" s="2">
        <v>52.5</v>
      </c>
      <c r="AN294" s="2">
        <v>14.4</v>
      </c>
      <c r="AO294" s="2">
        <v>10.5</v>
      </c>
      <c r="AP294" s="3">
        <v>3.17</v>
      </c>
      <c r="AQ294" s="3">
        <v>3.67</v>
      </c>
      <c r="AR294" s="3">
        <v>4.26</v>
      </c>
      <c r="AS294" s="3">
        <v>3.67</v>
      </c>
      <c r="AT294" s="14">
        <v>0.83799999999999997</v>
      </c>
      <c r="AU294" s="1" t="s">
        <v>98</v>
      </c>
      <c r="AV294" s="1" t="s">
        <v>98</v>
      </c>
      <c r="AW294" s="1" t="s">
        <v>98</v>
      </c>
      <c r="AX294" s="2">
        <v>12.2</v>
      </c>
      <c r="AY294" s="1" t="s">
        <v>98</v>
      </c>
      <c r="AZ294" s="3">
        <v>7.99</v>
      </c>
      <c r="BA294" s="1" t="s">
        <v>98</v>
      </c>
      <c r="BB294" s="1" t="s">
        <v>98</v>
      </c>
      <c r="BC294" s="1" t="s">
        <v>98</v>
      </c>
      <c r="BD294" s="1" t="s">
        <v>98</v>
      </c>
      <c r="BE294" s="1" t="s">
        <v>98</v>
      </c>
      <c r="BF294" s="1" t="s">
        <v>98</v>
      </c>
      <c r="BG294" s="1" t="s">
        <v>98</v>
      </c>
      <c r="BH294" s="1" t="s">
        <v>98</v>
      </c>
      <c r="BI294" s="1" t="s">
        <v>98</v>
      </c>
      <c r="BJ294" s="4" t="s">
        <v>98</v>
      </c>
      <c r="BK294" s="4" t="s">
        <v>98</v>
      </c>
      <c r="BL294" s="4" t="s">
        <v>98</v>
      </c>
      <c r="BM294" s="4" t="s">
        <v>98</v>
      </c>
      <c r="BN294" s="4" t="s">
        <v>98</v>
      </c>
      <c r="BO294" s="4" t="s">
        <v>98</v>
      </c>
      <c r="BP294" s="4" t="s">
        <v>98</v>
      </c>
      <c r="BQ294" s="4" t="s">
        <v>98</v>
      </c>
      <c r="BR294" s="4" t="s">
        <v>98</v>
      </c>
      <c r="BS294" s="4" t="s">
        <v>98</v>
      </c>
      <c r="BT294" s="4" t="s">
        <v>98</v>
      </c>
      <c r="BU294" s="4" t="s">
        <v>98</v>
      </c>
      <c r="BV294" s="4" t="s">
        <v>98</v>
      </c>
      <c r="BW294" s="35" t="s">
        <v>98</v>
      </c>
      <c r="BX294" s="35" t="s">
        <v>98</v>
      </c>
      <c r="BY294" s="1" t="s">
        <v>98</v>
      </c>
      <c r="BZ294" s="1" t="s">
        <v>98</v>
      </c>
      <c r="CA294" s="1" t="s">
        <v>98</v>
      </c>
      <c r="CB294" s="1" t="s">
        <v>98</v>
      </c>
      <c r="CC294" s="1" t="s">
        <v>98</v>
      </c>
      <c r="CD294" s="1" t="s">
        <v>98</v>
      </c>
      <c r="CE294" s="1" t="s">
        <v>98</v>
      </c>
      <c r="CF294" s="1" t="s">
        <v>98</v>
      </c>
      <c r="CG294" s="4">
        <f>Beams!$B$11/F294</f>
        <v>2145.0381679389311</v>
      </c>
      <c r="CH294" s="4">
        <f>Beams!$B$9/AO294</f>
        <v>1070.4761904761904</v>
      </c>
      <c r="CI294" s="4">
        <f>Beams!$C$9/AS294</f>
        <v>3062.6702997275206</v>
      </c>
      <c r="CJ294" s="4">
        <f>Beams!$B$8/((N294-2*X294)*X294*2)</f>
        <v>15723.710347992008</v>
      </c>
      <c r="CK294" s="4">
        <f>Beams!$C$8/((J294-2*X294)*X294*2)</f>
        <v>2730.3794061376202</v>
      </c>
      <c r="CM294" s="4">
        <f xml:space="preserve"> Beams!$B$12 / ( 2 * X294 * (N294 - X294) * (J294 - X294) )</f>
        <v>1505.4981608535779</v>
      </c>
      <c r="CO294" s="4">
        <f t="shared" si="8"/>
        <v>28069.919452349539</v>
      </c>
      <c r="CP294" s="4">
        <f t="shared" si="9"/>
        <v>8281.3097903121234</v>
      </c>
      <c r="CQ294" s="3">
        <f>MIN(Beams!$B$21:$B$22)/MAX(CM294:CP294)-1</f>
        <v>-0.28749350228983506</v>
      </c>
    </row>
    <row r="295" spans="1:95" x14ac:dyDescent="0.55000000000000004">
      <c r="A295" s="1" t="s">
        <v>1014</v>
      </c>
      <c r="B295" s="1" t="s">
        <v>1647</v>
      </c>
      <c r="C295" s="1" t="s">
        <v>1648</v>
      </c>
      <c r="D295" s="1" t="s">
        <v>98</v>
      </c>
      <c r="E295" s="1">
        <v>14.53</v>
      </c>
      <c r="F295" s="3">
        <v>3.98</v>
      </c>
      <c r="G295" s="1" t="s">
        <v>98</v>
      </c>
      <c r="H295" s="11" t="s">
        <v>98</v>
      </c>
      <c r="I295" s="2">
        <v>10</v>
      </c>
      <c r="J295" s="3">
        <v>9.48</v>
      </c>
      <c r="K295" s="1" t="s">
        <v>98</v>
      </c>
      <c r="L295" s="1" t="s">
        <v>98</v>
      </c>
      <c r="M295" s="11" t="s">
        <v>98</v>
      </c>
      <c r="N295" s="3">
        <v>2</v>
      </c>
      <c r="O295" s="3">
        <v>1.48</v>
      </c>
      <c r="P295" s="1" t="s">
        <v>98</v>
      </c>
      <c r="Q295" s="1" t="s">
        <v>98</v>
      </c>
      <c r="R295" s="11" t="s">
        <v>98</v>
      </c>
      <c r="S295" s="13" t="s">
        <v>98</v>
      </c>
      <c r="T295" s="1" t="s">
        <v>98</v>
      </c>
      <c r="U295" s="13" t="s">
        <v>98</v>
      </c>
      <c r="V295" s="1" t="s">
        <v>98</v>
      </c>
      <c r="W295" s="15">
        <v>0.1875</v>
      </c>
      <c r="X295" s="14">
        <v>0.17399999999999999</v>
      </c>
      <c r="Y295" s="1" t="s">
        <v>98</v>
      </c>
      <c r="Z295" s="13" t="s">
        <v>98</v>
      </c>
      <c r="AA295" s="13" t="s">
        <v>98</v>
      </c>
      <c r="AB295" s="1" t="s">
        <v>98</v>
      </c>
      <c r="AC295" s="1" t="s">
        <v>98</v>
      </c>
      <c r="AD295" s="1" t="s">
        <v>98</v>
      </c>
      <c r="AE295" s="1" t="s">
        <v>98</v>
      </c>
      <c r="AF295" s="1" t="s">
        <v>98</v>
      </c>
      <c r="AG295" s="1" t="s">
        <v>98</v>
      </c>
      <c r="AH295" s="1" t="s">
        <v>98</v>
      </c>
      <c r="AI295" s="3">
        <v>8.49</v>
      </c>
      <c r="AJ295" s="1" t="s">
        <v>98</v>
      </c>
      <c r="AK295" s="2">
        <v>54.5</v>
      </c>
      <c r="AL295" s="1" t="s">
        <v>98</v>
      </c>
      <c r="AM295" s="2">
        <v>41</v>
      </c>
      <c r="AN295" s="2">
        <v>11.1</v>
      </c>
      <c r="AO295" s="3">
        <v>8.19</v>
      </c>
      <c r="AP295" s="3">
        <v>3.21</v>
      </c>
      <c r="AQ295" s="3">
        <v>2.97</v>
      </c>
      <c r="AR295" s="3">
        <v>3.34</v>
      </c>
      <c r="AS295" s="3">
        <v>2.97</v>
      </c>
      <c r="AT295" s="14">
        <v>0.86399999999999999</v>
      </c>
      <c r="AU295" s="1" t="s">
        <v>98</v>
      </c>
      <c r="AV295" s="1" t="s">
        <v>98</v>
      </c>
      <c r="AW295" s="1" t="s">
        <v>98</v>
      </c>
      <c r="AX295" s="3">
        <v>9.74</v>
      </c>
      <c r="AY295" s="1" t="s">
        <v>98</v>
      </c>
      <c r="AZ295" s="3">
        <v>6.22</v>
      </c>
      <c r="BA295" s="1" t="s">
        <v>98</v>
      </c>
      <c r="BB295" s="1" t="s">
        <v>98</v>
      </c>
      <c r="BC295" s="1" t="s">
        <v>98</v>
      </c>
      <c r="BD295" s="1" t="s">
        <v>98</v>
      </c>
      <c r="BE295" s="1" t="s">
        <v>98</v>
      </c>
      <c r="BF295" s="1" t="s">
        <v>98</v>
      </c>
      <c r="BG295" s="1" t="s">
        <v>98</v>
      </c>
      <c r="BH295" s="1" t="s">
        <v>98</v>
      </c>
      <c r="BI295" s="1" t="s">
        <v>98</v>
      </c>
      <c r="BJ295" s="4" t="s">
        <v>98</v>
      </c>
      <c r="BK295" s="4" t="s">
        <v>98</v>
      </c>
      <c r="BL295" s="4" t="s">
        <v>98</v>
      </c>
      <c r="BM295" s="4" t="s">
        <v>98</v>
      </c>
      <c r="BN295" s="4" t="s">
        <v>98</v>
      </c>
      <c r="BO295" s="4" t="s">
        <v>98</v>
      </c>
      <c r="BP295" s="4" t="s">
        <v>98</v>
      </c>
      <c r="BQ295" s="4" t="s">
        <v>98</v>
      </c>
      <c r="BR295" s="4" t="s">
        <v>98</v>
      </c>
      <c r="BS295" s="4" t="s">
        <v>98</v>
      </c>
      <c r="BT295" s="4" t="s">
        <v>98</v>
      </c>
      <c r="BU295" s="4" t="s">
        <v>98</v>
      </c>
      <c r="BV295" s="4" t="s">
        <v>98</v>
      </c>
      <c r="BW295" s="35" t="s">
        <v>98</v>
      </c>
      <c r="BX295" s="35" t="s">
        <v>98</v>
      </c>
      <c r="BY295" s="1" t="s">
        <v>98</v>
      </c>
      <c r="BZ295" s="1" t="s">
        <v>98</v>
      </c>
      <c r="CA295" s="1" t="s">
        <v>98</v>
      </c>
      <c r="CB295" s="1" t="s">
        <v>98</v>
      </c>
      <c r="CC295" s="1" t="s">
        <v>98</v>
      </c>
      <c r="CD295" s="1" t="s">
        <v>98</v>
      </c>
      <c r="CE295" s="1" t="s">
        <v>98</v>
      </c>
      <c r="CF295" s="1" t="s">
        <v>98</v>
      </c>
      <c r="CG295" s="4">
        <f>Beams!$B$11/F295</f>
        <v>2824.1206030150752</v>
      </c>
      <c r="CH295" s="4">
        <f>Beams!$B$9/AO295</f>
        <v>1372.4053724053724</v>
      </c>
      <c r="CI295" s="4">
        <f>Beams!$C$9/AS295</f>
        <v>3784.5117845117843</v>
      </c>
      <c r="CJ295" s="4">
        <f>Beams!$B$8/((N295-2*X295)*X295*2)</f>
        <v>19551.362333361165</v>
      </c>
      <c r="CK295" s="4">
        <f>Beams!$C$8/((J295-2*X295)*X295*2)</f>
        <v>3536.886834725432</v>
      </c>
      <c r="CM295" s="4">
        <f xml:space="preserve"> Beams!$B$12 / ( 2 * X295 * (N295 - X295) * (J295 - X295) )</f>
        <v>1900.7423265956763</v>
      </c>
      <c r="CO295" s="4">
        <f t="shared" si="8"/>
        <v>34947.142017236867</v>
      </c>
      <c r="CP295" s="4">
        <f t="shared" si="9"/>
        <v>10586.034826447691</v>
      </c>
      <c r="CQ295" s="3">
        <f>MIN(Beams!$B$21:$B$22)/MAX(CM295:CP295)-1</f>
        <v>-0.42770713581856101</v>
      </c>
    </row>
    <row r="296" spans="1:95" x14ac:dyDescent="0.55000000000000004">
      <c r="A296" s="1" t="s">
        <v>1014</v>
      </c>
      <c r="B296" s="1" t="s">
        <v>1649</v>
      </c>
      <c r="C296" s="1" t="s">
        <v>1650</v>
      </c>
      <c r="D296" s="1" t="s">
        <v>98</v>
      </c>
      <c r="E296" s="1">
        <v>9.86</v>
      </c>
      <c r="F296" s="3">
        <v>2.7</v>
      </c>
      <c r="G296" s="1" t="s">
        <v>98</v>
      </c>
      <c r="H296" s="11" t="s">
        <v>98</v>
      </c>
      <c r="I296" s="2">
        <v>10</v>
      </c>
      <c r="J296" s="3">
        <v>9.65</v>
      </c>
      <c r="K296" s="1" t="s">
        <v>98</v>
      </c>
      <c r="L296" s="1" t="s">
        <v>98</v>
      </c>
      <c r="M296" s="11" t="s">
        <v>98</v>
      </c>
      <c r="N296" s="3">
        <v>2</v>
      </c>
      <c r="O296" s="3">
        <v>1.65</v>
      </c>
      <c r="P296" s="1" t="s">
        <v>98</v>
      </c>
      <c r="Q296" s="1" t="s">
        <v>98</v>
      </c>
      <c r="R296" s="11" t="s">
        <v>98</v>
      </c>
      <c r="S296" s="13" t="s">
        <v>98</v>
      </c>
      <c r="T296" s="1" t="s">
        <v>98</v>
      </c>
      <c r="U296" s="13" t="s">
        <v>98</v>
      </c>
      <c r="V296" s="1" t="s">
        <v>98</v>
      </c>
      <c r="W296" s="14">
        <v>0.125</v>
      </c>
      <c r="X296" s="14">
        <v>0.11600000000000001</v>
      </c>
      <c r="Y296" s="1" t="s">
        <v>98</v>
      </c>
      <c r="Z296" s="13" t="s">
        <v>98</v>
      </c>
      <c r="AA296" s="13" t="s">
        <v>98</v>
      </c>
      <c r="AB296" s="1" t="s">
        <v>98</v>
      </c>
      <c r="AC296" s="1" t="s">
        <v>98</v>
      </c>
      <c r="AD296" s="1" t="s">
        <v>98</v>
      </c>
      <c r="AE296" s="1" t="s">
        <v>98</v>
      </c>
      <c r="AF296" s="1" t="s">
        <v>98</v>
      </c>
      <c r="AG296" s="1" t="s">
        <v>98</v>
      </c>
      <c r="AH296" s="1" t="s">
        <v>98</v>
      </c>
      <c r="AI296" s="2">
        <v>14.2</v>
      </c>
      <c r="AJ296" s="1" t="s">
        <v>98</v>
      </c>
      <c r="AK296" s="2">
        <v>83.2</v>
      </c>
      <c r="AL296" s="1" t="s">
        <v>98</v>
      </c>
      <c r="AM296" s="2">
        <v>28.5</v>
      </c>
      <c r="AN296" s="3">
        <v>7.65</v>
      </c>
      <c r="AO296" s="3">
        <v>5.7</v>
      </c>
      <c r="AP296" s="3">
        <v>3.25</v>
      </c>
      <c r="AQ296" s="3">
        <v>2.14</v>
      </c>
      <c r="AR296" s="3">
        <v>2.33</v>
      </c>
      <c r="AS296" s="3">
        <v>2.14</v>
      </c>
      <c r="AT296" s="14">
        <v>0.89</v>
      </c>
      <c r="AU296" s="1" t="s">
        <v>98</v>
      </c>
      <c r="AV296" s="1" t="s">
        <v>98</v>
      </c>
      <c r="AW296" s="1" t="s">
        <v>98</v>
      </c>
      <c r="AX296" s="3">
        <v>6.9</v>
      </c>
      <c r="AY296" s="1" t="s">
        <v>98</v>
      </c>
      <c r="AZ296" s="3">
        <v>4.3099999999999996</v>
      </c>
      <c r="BA296" s="1" t="s">
        <v>98</v>
      </c>
      <c r="BB296" s="1" t="s">
        <v>98</v>
      </c>
      <c r="BC296" s="1" t="s">
        <v>98</v>
      </c>
      <c r="BD296" s="1" t="s">
        <v>98</v>
      </c>
      <c r="BE296" s="1" t="s">
        <v>98</v>
      </c>
      <c r="BF296" s="1" t="s">
        <v>98</v>
      </c>
      <c r="BG296" s="1" t="s">
        <v>98</v>
      </c>
      <c r="BH296" s="1" t="s">
        <v>98</v>
      </c>
      <c r="BI296" s="1" t="s">
        <v>98</v>
      </c>
      <c r="BJ296" s="4" t="s">
        <v>98</v>
      </c>
      <c r="BK296" s="4" t="s">
        <v>98</v>
      </c>
      <c r="BL296" s="4" t="s">
        <v>98</v>
      </c>
      <c r="BM296" s="4" t="s">
        <v>98</v>
      </c>
      <c r="BN296" s="4" t="s">
        <v>98</v>
      </c>
      <c r="BO296" s="4" t="s">
        <v>98</v>
      </c>
      <c r="BP296" s="4" t="s">
        <v>98</v>
      </c>
      <c r="BQ296" s="4" t="s">
        <v>98</v>
      </c>
      <c r="BR296" s="4" t="s">
        <v>98</v>
      </c>
      <c r="BS296" s="4" t="s">
        <v>98</v>
      </c>
      <c r="BT296" s="4" t="s">
        <v>98</v>
      </c>
      <c r="BU296" s="4" t="s">
        <v>98</v>
      </c>
      <c r="BV296" s="4" t="s">
        <v>98</v>
      </c>
      <c r="BW296" s="35" t="s">
        <v>98</v>
      </c>
      <c r="BX296" s="35" t="s">
        <v>98</v>
      </c>
      <c r="BY296" s="1" t="s">
        <v>98</v>
      </c>
      <c r="BZ296" s="1" t="s">
        <v>98</v>
      </c>
      <c r="CA296" s="1" t="s">
        <v>98</v>
      </c>
      <c r="CB296" s="1" t="s">
        <v>98</v>
      </c>
      <c r="CC296" s="1" t="s">
        <v>98</v>
      </c>
      <c r="CD296" s="1" t="s">
        <v>98</v>
      </c>
      <c r="CE296" s="1" t="s">
        <v>98</v>
      </c>
      <c r="CF296" s="1" t="s">
        <v>98</v>
      </c>
      <c r="CG296" s="4">
        <f>Beams!$B$11/F296</f>
        <v>4162.9629629629626</v>
      </c>
      <c r="CH296" s="4">
        <f>Beams!$B$9/AO296</f>
        <v>1971.9298245614034</v>
      </c>
      <c r="CI296" s="4">
        <f>Beams!$C$9/AS296</f>
        <v>5252.3364485981301</v>
      </c>
      <c r="CJ296" s="4">
        <f>Beams!$B$8/((N296-2*X296)*X296*2)</f>
        <v>27402.870962708686</v>
      </c>
      <c r="CK296" s="4">
        <f>Beams!$C$8/((J296-2*X296)*X296*2)</f>
        <v>5144.2212637575876</v>
      </c>
      <c r="CM296" s="4">
        <f xml:space="preserve"> Beams!$B$12 / ( 2 * X296 * (N296 - X296) * (J296 - X296) )</f>
        <v>2697.2566983461675</v>
      </c>
      <c r="CO296" s="4">
        <f t="shared" si="8"/>
        <v>49033.117194024198</v>
      </c>
      <c r="CP296" s="4">
        <f t="shared" si="9"/>
        <v>15194.854655369689</v>
      </c>
      <c r="CQ296" s="3">
        <f>MIN(Beams!$B$21:$B$22)/MAX(CM296:CP296)-1</f>
        <v>-0.59211241005013127</v>
      </c>
    </row>
    <row r="297" spans="1:95" x14ac:dyDescent="0.55000000000000004">
      <c r="A297" s="1" t="s">
        <v>1014</v>
      </c>
      <c r="B297" s="1" t="s">
        <v>1651</v>
      </c>
      <c r="C297" s="1" t="s">
        <v>1652</v>
      </c>
      <c r="D297" s="1" t="s">
        <v>98</v>
      </c>
      <c r="E297" s="1">
        <v>67.819999999999993</v>
      </c>
      <c r="F297" s="2">
        <v>18.7</v>
      </c>
      <c r="G297" s="1" t="s">
        <v>98</v>
      </c>
      <c r="H297" s="11" t="s">
        <v>98</v>
      </c>
      <c r="I297" s="3">
        <v>9</v>
      </c>
      <c r="J297" s="3">
        <v>7.26</v>
      </c>
      <c r="K297" s="1" t="s">
        <v>98</v>
      </c>
      <c r="L297" s="1" t="s">
        <v>98</v>
      </c>
      <c r="M297" s="11" t="s">
        <v>98</v>
      </c>
      <c r="N297" s="3">
        <v>9</v>
      </c>
      <c r="O297" s="3">
        <v>7.26</v>
      </c>
      <c r="P297" s="1" t="s">
        <v>98</v>
      </c>
      <c r="Q297" s="1" t="s">
        <v>98</v>
      </c>
      <c r="R297" s="11" t="s">
        <v>98</v>
      </c>
      <c r="S297" s="13" t="s">
        <v>98</v>
      </c>
      <c r="T297" s="1" t="s">
        <v>98</v>
      </c>
      <c r="U297" s="13" t="s">
        <v>98</v>
      </c>
      <c r="V297" s="1" t="s">
        <v>98</v>
      </c>
      <c r="W297" s="14">
        <v>0.625</v>
      </c>
      <c r="X297" s="14">
        <v>0.58099999999999996</v>
      </c>
      <c r="Y297" s="1" t="s">
        <v>98</v>
      </c>
      <c r="Z297" s="13" t="s">
        <v>98</v>
      </c>
      <c r="AA297" s="13" t="s">
        <v>98</v>
      </c>
      <c r="AB297" s="1" t="s">
        <v>98</v>
      </c>
      <c r="AC297" s="1" t="s">
        <v>98</v>
      </c>
      <c r="AD297" s="1" t="s">
        <v>98</v>
      </c>
      <c r="AE297" s="1" t="s">
        <v>98</v>
      </c>
      <c r="AF297" s="1" t="s">
        <v>98</v>
      </c>
      <c r="AG297" s="1" t="s">
        <v>98</v>
      </c>
      <c r="AH297" s="1" t="s">
        <v>98</v>
      </c>
      <c r="AI297" s="2">
        <v>12.5</v>
      </c>
      <c r="AJ297" s="1" t="s">
        <v>98</v>
      </c>
      <c r="AK297" s="2">
        <v>12.5</v>
      </c>
      <c r="AL297" s="1" t="s">
        <v>98</v>
      </c>
      <c r="AM297" s="1">
        <v>216</v>
      </c>
      <c r="AN297" s="2">
        <v>58.1</v>
      </c>
      <c r="AO297" s="2">
        <v>47.9</v>
      </c>
      <c r="AP297" s="3">
        <v>3.4</v>
      </c>
      <c r="AQ297" s="1">
        <v>216</v>
      </c>
      <c r="AR297" s="2">
        <v>58.1</v>
      </c>
      <c r="AS297" s="2">
        <v>47.9</v>
      </c>
      <c r="AT297" s="3">
        <v>3.4</v>
      </c>
      <c r="AU297" s="1" t="s">
        <v>98</v>
      </c>
      <c r="AV297" s="1" t="s">
        <v>98</v>
      </c>
      <c r="AW297" s="1" t="s">
        <v>98</v>
      </c>
      <c r="AX297" s="1">
        <v>356</v>
      </c>
      <c r="AY297" s="1" t="s">
        <v>98</v>
      </c>
      <c r="AZ297" s="2">
        <v>81.599999999999994</v>
      </c>
      <c r="BA297" s="1" t="s">
        <v>98</v>
      </c>
      <c r="BB297" s="1" t="s">
        <v>98</v>
      </c>
      <c r="BC297" s="1" t="s">
        <v>98</v>
      </c>
      <c r="BD297" s="1" t="s">
        <v>98</v>
      </c>
      <c r="BE297" s="1" t="s">
        <v>98</v>
      </c>
      <c r="BF297" s="1" t="s">
        <v>98</v>
      </c>
      <c r="BG297" s="1" t="s">
        <v>98</v>
      </c>
      <c r="BH297" s="1" t="s">
        <v>98</v>
      </c>
      <c r="BI297" s="1" t="s">
        <v>98</v>
      </c>
      <c r="BJ297" s="4" t="s">
        <v>98</v>
      </c>
      <c r="BK297" s="4" t="s">
        <v>98</v>
      </c>
      <c r="BL297" s="4" t="s">
        <v>98</v>
      </c>
      <c r="BM297" s="4" t="s">
        <v>98</v>
      </c>
      <c r="BN297" s="4" t="s">
        <v>98</v>
      </c>
      <c r="BO297" s="4" t="s">
        <v>98</v>
      </c>
      <c r="BP297" s="4" t="s">
        <v>98</v>
      </c>
      <c r="BQ297" s="4" t="s">
        <v>98</v>
      </c>
      <c r="BR297" s="4" t="s">
        <v>98</v>
      </c>
      <c r="BS297" s="4" t="s">
        <v>98</v>
      </c>
      <c r="BT297" s="4" t="s">
        <v>98</v>
      </c>
      <c r="BU297" s="4" t="s">
        <v>98</v>
      </c>
      <c r="BV297" s="4" t="s">
        <v>98</v>
      </c>
      <c r="BW297" s="35" t="s">
        <v>98</v>
      </c>
      <c r="BX297" s="35" t="s">
        <v>98</v>
      </c>
      <c r="BY297" s="1" t="s">
        <v>98</v>
      </c>
      <c r="BZ297" s="1" t="s">
        <v>98</v>
      </c>
      <c r="CA297" s="1" t="s">
        <v>98</v>
      </c>
      <c r="CB297" s="1" t="s">
        <v>98</v>
      </c>
      <c r="CC297" s="1" t="s">
        <v>98</v>
      </c>
      <c r="CD297" s="1" t="s">
        <v>98</v>
      </c>
      <c r="CE297" s="1" t="s">
        <v>98</v>
      </c>
      <c r="CF297" s="1" t="s">
        <v>98</v>
      </c>
      <c r="CG297" s="4">
        <f>Beams!$B$11/F297</f>
        <v>601.06951871657759</v>
      </c>
      <c r="CH297" s="4">
        <f>Beams!$B$9/AO297</f>
        <v>234.65553235908143</v>
      </c>
      <c r="CI297" s="4">
        <f>Beams!$C$9/AS297</f>
        <v>234.65553235908143</v>
      </c>
      <c r="CJ297" s="4">
        <f>Beams!$B$8/((N297-2*X297)*X297*2)</f>
        <v>1234.1129911692847</v>
      </c>
      <c r="CK297" s="4">
        <f>Beams!$C$8/((J297-2*X297)*X297*2)</f>
        <v>1586.2541201680642</v>
      </c>
      <c r="CM297" s="4">
        <f xml:space="preserve"> Beams!$B$12 / ( 2 * X297 * (N297 - X297) * (J297 - X297) )</f>
        <v>172.02367847984942</v>
      </c>
      <c r="CO297" s="4">
        <f t="shared" si="8"/>
        <v>2409.0653075800387</v>
      </c>
      <c r="CP297" s="4">
        <f t="shared" si="9"/>
        <v>2963.6290983383515</v>
      </c>
      <c r="CQ297" s="3">
        <f>MIN(Beams!$B$21:$B$22)/MAX(CM297:CP297)-1</f>
        <v>5.7484828014455678</v>
      </c>
    </row>
    <row r="298" spans="1:95" x14ac:dyDescent="0.55000000000000004">
      <c r="A298" s="1" t="s">
        <v>1014</v>
      </c>
      <c r="B298" s="35" t="s">
        <v>1653</v>
      </c>
      <c r="C298" s="35" t="s">
        <v>1654</v>
      </c>
      <c r="D298" s="1" t="s">
        <v>98</v>
      </c>
      <c r="E298" s="1">
        <v>55.66</v>
      </c>
      <c r="F298" s="2">
        <v>15.3</v>
      </c>
      <c r="G298" s="1" t="s">
        <v>98</v>
      </c>
      <c r="H298" s="11" t="s">
        <v>98</v>
      </c>
      <c r="I298" s="3">
        <v>9</v>
      </c>
      <c r="J298" s="3">
        <v>7.6</v>
      </c>
      <c r="K298" s="1" t="s">
        <v>98</v>
      </c>
      <c r="L298" s="1" t="s">
        <v>98</v>
      </c>
      <c r="M298" s="11" t="s">
        <v>98</v>
      </c>
      <c r="N298" s="3">
        <v>9</v>
      </c>
      <c r="O298" s="3">
        <v>7.6</v>
      </c>
      <c r="P298" s="1" t="s">
        <v>98</v>
      </c>
      <c r="Q298" s="1" t="s">
        <v>98</v>
      </c>
      <c r="R298" s="11" t="s">
        <v>98</v>
      </c>
      <c r="S298" s="13" t="s">
        <v>98</v>
      </c>
      <c r="T298" s="1" t="s">
        <v>98</v>
      </c>
      <c r="U298" s="13" t="s">
        <v>98</v>
      </c>
      <c r="V298" s="1" t="s">
        <v>98</v>
      </c>
      <c r="W298" s="14">
        <v>0.5</v>
      </c>
      <c r="X298" s="14">
        <v>0.46500000000000002</v>
      </c>
      <c r="Y298" s="1" t="s">
        <v>98</v>
      </c>
      <c r="Z298" s="13" t="s">
        <v>98</v>
      </c>
      <c r="AA298" s="13" t="s">
        <v>98</v>
      </c>
      <c r="AB298" s="1" t="s">
        <v>98</v>
      </c>
      <c r="AC298" s="1" t="s">
        <v>98</v>
      </c>
      <c r="AD298" s="1" t="s">
        <v>98</v>
      </c>
      <c r="AE298" s="1" t="s">
        <v>98</v>
      </c>
      <c r="AF298" s="1" t="s">
        <v>98</v>
      </c>
      <c r="AG298" s="1" t="s">
        <v>98</v>
      </c>
      <c r="AH298" s="1" t="s">
        <v>98</v>
      </c>
      <c r="AI298" s="2">
        <v>16.399999999999999</v>
      </c>
      <c r="AJ298" s="1" t="s">
        <v>98</v>
      </c>
      <c r="AK298" s="2">
        <v>16.399999999999999</v>
      </c>
      <c r="AL298" s="1" t="s">
        <v>98</v>
      </c>
      <c r="AM298" s="1">
        <v>183</v>
      </c>
      <c r="AN298" s="2">
        <v>48.4</v>
      </c>
      <c r="AO298" s="2">
        <v>40.6</v>
      </c>
      <c r="AP298" s="3">
        <v>3.45</v>
      </c>
      <c r="AQ298" s="1">
        <v>183</v>
      </c>
      <c r="AR298" s="2">
        <v>48.4</v>
      </c>
      <c r="AS298" s="2">
        <v>40.6</v>
      </c>
      <c r="AT298" s="3">
        <v>3.45</v>
      </c>
      <c r="AU298" s="1" t="s">
        <v>98</v>
      </c>
      <c r="AV298" s="1" t="s">
        <v>98</v>
      </c>
      <c r="AW298" s="1" t="s">
        <v>98</v>
      </c>
      <c r="AX298" s="1">
        <v>296</v>
      </c>
      <c r="AY298" s="1" t="s">
        <v>98</v>
      </c>
      <c r="AZ298" s="2">
        <v>67.400000000000006</v>
      </c>
      <c r="BA298" s="1" t="s">
        <v>98</v>
      </c>
      <c r="BB298" s="1" t="s">
        <v>98</v>
      </c>
      <c r="BC298" s="1" t="s">
        <v>98</v>
      </c>
      <c r="BD298" s="1" t="s">
        <v>98</v>
      </c>
      <c r="BE298" s="1" t="s">
        <v>98</v>
      </c>
      <c r="BF298" s="1" t="s">
        <v>98</v>
      </c>
      <c r="BG298" s="1" t="s">
        <v>98</v>
      </c>
      <c r="BH298" s="1" t="s">
        <v>98</v>
      </c>
      <c r="BI298" s="1" t="s">
        <v>98</v>
      </c>
      <c r="BJ298" s="4" t="s">
        <v>98</v>
      </c>
      <c r="BK298" s="4" t="s">
        <v>98</v>
      </c>
      <c r="BL298" s="4" t="s">
        <v>98</v>
      </c>
      <c r="BM298" s="4" t="s">
        <v>98</v>
      </c>
      <c r="BN298" s="4" t="s">
        <v>98</v>
      </c>
      <c r="BO298" s="4" t="s">
        <v>98</v>
      </c>
      <c r="BP298" s="4" t="s">
        <v>98</v>
      </c>
      <c r="BQ298" s="4" t="s">
        <v>98</v>
      </c>
      <c r="BR298" s="4" t="s">
        <v>98</v>
      </c>
      <c r="BS298" s="4" t="s">
        <v>98</v>
      </c>
      <c r="BT298" s="4" t="s">
        <v>98</v>
      </c>
      <c r="BU298" s="4" t="s">
        <v>98</v>
      </c>
      <c r="BV298" s="4" t="s">
        <v>98</v>
      </c>
      <c r="BW298" s="35" t="s">
        <v>98</v>
      </c>
      <c r="BX298" s="35" t="s">
        <v>98</v>
      </c>
      <c r="BY298" s="1" t="s">
        <v>98</v>
      </c>
      <c r="BZ298" s="1" t="s">
        <v>98</v>
      </c>
      <c r="CA298" s="1" t="s">
        <v>98</v>
      </c>
      <c r="CB298" s="1" t="s">
        <v>98</v>
      </c>
      <c r="CC298" s="1" t="s">
        <v>98</v>
      </c>
      <c r="CD298" s="1" t="s">
        <v>98</v>
      </c>
      <c r="CE298" s="1" t="s">
        <v>98</v>
      </c>
      <c r="CF298" s="1" t="s">
        <v>98</v>
      </c>
      <c r="CG298" s="4">
        <f>Beams!$B$11/F298</f>
        <v>734.64052287581694</v>
      </c>
      <c r="CH298" s="4">
        <f>Beams!$B$9/AO298</f>
        <v>276.84729064039408</v>
      </c>
      <c r="CI298" s="4">
        <f>Beams!$C$9/AS298</f>
        <v>276.84729064039408</v>
      </c>
      <c r="CJ298" s="4">
        <f>Beams!$B$8/((N298-2*X298)*X298*2)</f>
        <v>1497.6482658458913</v>
      </c>
      <c r="CK298" s="4">
        <f>Beams!$C$8/((J298-2*X298)*X298*2)</f>
        <v>1811.9972271928552</v>
      </c>
      <c r="CM298" s="4">
        <f xml:space="preserve"> Beams!$B$12 / ( 2 * X298 * (N298 - X298) * (J298 - X298) )</f>
        <v>198.465882564868</v>
      </c>
      <c r="CO298" s="4">
        <f t="shared" si="8"/>
        <v>2916.6460952269445</v>
      </c>
      <c r="CP298" s="4">
        <f t="shared" si="9"/>
        <v>3409.981717589224</v>
      </c>
      <c r="CQ298" s="3">
        <f>MIN(Beams!$B$21:$B$22)/MAX(CM298:CP298)-1</f>
        <v>4.8651340846893234</v>
      </c>
    </row>
    <row r="299" spans="1:95" x14ac:dyDescent="0.55000000000000004">
      <c r="A299" s="1" t="s">
        <v>1014</v>
      </c>
      <c r="B299" s="35" t="s">
        <v>1655</v>
      </c>
      <c r="C299" s="35" t="s">
        <v>1656</v>
      </c>
      <c r="D299" s="1" t="s">
        <v>98</v>
      </c>
      <c r="E299" s="1">
        <v>42.79</v>
      </c>
      <c r="F299" s="2">
        <v>11.8</v>
      </c>
      <c r="G299" s="1" t="s">
        <v>98</v>
      </c>
      <c r="H299" s="11" t="s">
        <v>98</v>
      </c>
      <c r="I299" s="3">
        <v>9</v>
      </c>
      <c r="J299" s="3">
        <v>7.95</v>
      </c>
      <c r="K299" s="1" t="s">
        <v>98</v>
      </c>
      <c r="L299" s="1" t="s">
        <v>98</v>
      </c>
      <c r="M299" s="11" t="s">
        <v>98</v>
      </c>
      <c r="N299" s="3">
        <v>9</v>
      </c>
      <c r="O299" s="3">
        <v>7.95</v>
      </c>
      <c r="P299" s="1" t="s">
        <v>98</v>
      </c>
      <c r="Q299" s="1" t="s">
        <v>98</v>
      </c>
      <c r="R299" s="11" t="s">
        <v>98</v>
      </c>
      <c r="S299" s="13" t="s">
        <v>98</v>
      </c>
      <c r="T299" s="1" t="s">
        <v>98</v>
      </c>
      <c r="U299" s="13" t="s">
        <v>98</v>
      </c>
      <c r="V299" s="1" t="s">
        <v>98</v>
      </c>
      <c r="W299" s="14">
        <v>0.375</v>
      </c>
      <c r="X299" s="14">
        <v>0.34899999999999998</v>
      </c>
      <c r="Y299" s="1" t="s">
        <v>98</v>
      </c>
      <c r="Z299" s="13" t="s">
        <v>98</v>
      </c>
      <c r="AA299" s="13" t="s">
        <v>98</v>
      </c>
      <c r="AB299" s="1" t="s">
        <v>98</v>
      </c>
      <c r="AC299" s="1" t="s">
        <v>98</v>
      </c>
      <c r="AD299" s="1" t="s">
        <v>98</v>
      </c>
      <c r="AE299" s="1" t="s">
        <v>98</v>
      </c>
      <c r="AF299" s="1" t="s">
        <v>98</v>
      </c>
      <c r="AG299" s="1" t="s">
        <v>98</v>
      </c>
      <c r="AH299" s="1" t="s">
        <v>98</v>
      </c>
      <c r="AI299" s="2">
        <v>22.8</v>
      </c>
      <c r="AJ299" s="1" t="s">
        <v>98</v>
      </c>
      <c r="AK299" s="2">
        <v>22.8</v>
      </c>
      <c r="AL299" s="1" t="s">
        <v>98</v>
      </c>
      <c r="AM299" s="1">
        <v>145</v>
      </c>
      <c r="AN299" s="2">
        <v>37.799999999999997</v>
      </c>
      <c r="AO299" s="2">
        <v>32.200000000000003</v>
      </c>
      <c r="AP299" s="3">
        <v>3.51</v>
      </c>
      <c r="AQ299" s="1">
        <v>145</v>
      </c>
      <c r="AR299" s="2">
        <v>37.799999999999997</v>
      </c>
      <c r="AS299" s="2">
        <v>32.200000000000003</v>
      </c>
      <c r="AT299" s="3">
        <v>3.51</v>
      </c>
      <c r="AU299" s="1" t="s">
        <v>98</v>
      </c>
      <c r="AV299" s="1" t="s">
        <v>98</v>
      </c>
      <c r="AW299" s="1" t="s">
        <v>98</v>
      </c>
      <c r="AX299" s="1">
        <v>231</v>
      </c>
      <c r="AY299" s="1" t="s">
        <v>98</v>
      </c>
      <c r="AZ299" s="2">
        <v>52.1</v>
      </c>
      <c r="BA299" s="1" t="s">
        <v>98</v>
      </c>
      <c r="BB299" s="1" t="s">
        <v>98</v>
      </c>
      <c r="BC299" s="1" t="s">
        <v>98</v>
      </c>
      <c r="BD299" s="1" t="s">
        <v>98</v>
      </c>
      <c r="BE299" s="1" t="s">
        <v>98</v>
      </c>
      <c r="BF299" s="1" t="s">
        <v>98</v>
      </c>
      <c r="BG299" s="1" t="s">
        <v>98</v>
      </c>
      <c r="BH299" s="1" t="s">
        <v>98</v>
      </c>
      <c r="BI299" s="1" t="s">
        <v>98</v>
      </c>
      <c r="BJ299" s="4" t="s">
        <v>98</v>
      </c>
      <c r="BK299" s="4" t="s">
        <v>98</v>
      </c>
      <c r="BL299" s="4" t="s">
        <v>98</v>
      </c>
      <c r="BM299" s="4" t="s">
        <v>98</v>
      </c>
      <c r="BN299" s="4" t="s">
        <v>98</v>
      </c>
      <c r="BO299" s="4" t="s">
        <v>98</v>
      </c>
      <c r="BP299" s="4" t="s">
        <v>98</v>
      </c>
      <c r="BQ299" s="4" t="s">
        <v>98</v>
      </c>
      <c r="BR299" s="4" t="s">
        <v>98</v>
      </c>
      <c r="BS299" s="4" t="s">
        <v>98</v>
      </c>
      <c r="BT299" s="4" t="s">
        <v>98</v>
      </c>
      <c r="BU299" s="4" t="s">
        <v>98</v>
      </c>
      <c r="BV299" s="4" t="s">
        <v>98</v>
      </c>
      <c r="BW299" s="35" t="s">
        <v>98</v>
      </c>
      <c r="BX299" s="35" t="s">
        <v>98</v>
      </c>
      <c r="BY299" s="1" t="s">
        <v>98</v>
      </c>
      <c r="BZ299" s="1" t="s">
        <v>98</v>
      </c>
      <c r="CA299" s="1" t="s">
        <v>98</v>
      </c>
      <c r="CB299" s="1" t="s">
        <v>98</v>
      </c>
      <c r="CC299" s="1" t="s">
        <v>98</v>
      </c>
      <c r="CD299" s="1" t="s">
        <v>98</v>
      </c>
      <c r="CE299" s="1" t="s">
        <v>98</v>
      </c>
      <c r="CF299" s="1" t="s">
        <v>98</v>
      </c>
      <c r="CG299" s="4">
        <f>Beams!$B$11/F299</f>
        <v>952.54237288135585</v>
      </c>
      <c r="CH299" s="4">
        <f>Beams!$B$9/AO299</f>
        <v>349.06832298136641</v>
      </c>
      <c r="CI299" s="4">
        <f>Beams!$C$9/AS299</f>
        <v>349.06832298136641</v>
      </c>
      <c r="CJ299" s="4">
        <f>Beams!$B$8/((N299-2*X299)*X299*2)</f>
        <v>1939.6713879142599</v>
      </c>
      <c r="CK299" s="4">
        <f>Beams!$C$8/((J299-2*X299)*X299*2)</f>
        <v>2220.5118398323475</v>
      </c>
      <c r="CM299" s="4">
        <f xml:space="preserve"> Beams!$B$12 / ( 2 * X299 * (N299 - X299) * (J299 - X299) )</f>
        <v>244.89157483239404</v>
      </c>
      <c r="CO299" s="4">
        <f t="shared" si="8"/>
        <v>3767.1782746245826</v>
      </c>
      <c r="CP299" s="4">
        <f t="shared" si="9"/>
        <v>4206.741656678083</v>
      </c>
      <c r="CQ299" s="3">
        <f>MIN(Beams!$B$21:$B$22)/MAX(CM299:CP299)-1</f>
        <v>3.7542734097423285</v>
      </c>
    </row>
    <row r="300" spans="1:95" x14ac:dyDescent="0.55000000000000004">
      <c r="A300" s="1" t="s">
        <v>1014</v>
      </c>
      <c r="B300" s="35" t="s">
        <v>1657</v>
      </c>
      <c r="C300" s="35" t="s">
        <v>1658</v>
      </c>
      <c r="D300" s="1" t="s">
        <v>98</v>
      </c>
      <c r="E300" s="3">
        <v>36.1</v>
      </c>
      <c r="F300" s="3">
        <v>9.92</v>
      </c>
      <c r="G300" s="1" t="s">
        <v>98</v>
      </c>
      <c r="H300" s="11" t="s">
        <v>98</v>
      </c>
      <c r="I300" s="3">
        <v>9</v>
      </c>
      <c r="J300" s="3">
        <v>8.1300000000000008</v>
      </c>
      <c r="K300" s="1" t="s">
        <v>98</v>
      </c>
      <c r="L300" s="1" t="s">
        <v>98</v>
      </c>
      <c r="M300" s="11" t="s">
        <v>98</v>
      </c>
      <c r="N300" s="3">
        <v>9</v>
      </c>
      <c r="O300" s="3">
        <v>8.1300000000000008</v>
      </c>
      <c r="P300" s="1" t="s">
        <v>98</v>
      </c>
      <c r="Q300" s="1" t="s">
        <v>98</v>
      </c>
      <c r="R300" s="11" t="s">
        <v>98</v>
      </c>
      <c r="S300" s="13" t="s">
        <v>98</v>
      </c>
      <c r="T300" s="1" t="s">
        <v>98</v>
      </c>
      <c r="U300" s="13" t="s">
        <v>98</v>
      </c>
      <c r="V300" s="1" t="s">
        <v>98</v>
      </c>
      <c r="W300" s="15">
        <v>0.3125</v>
      </c>
      <c r="X300" s="14">
        <v>0.29099999999999998</v>
      </c>
      <c r="Y300" s="1" t="s">
        <v>98</v>
      </c>
      <c r="Z300" s="13" t="s">
        <v>98</v>
      </c>
      <c r="AA300" s="13" t="s">
        <v>98</v>
      </c>
      <c r="AB300" s="1" t="s">
        <v>98</v>
      </c>
      <c r="AC300" s="1" t="s">
        <v>98</v>
      </c>
      <c r="AD300" s="1" t="s">
        <v>98</v>
      </c>
      <c r="AE300" s="1" t="s">
        <v>98</v>
      </c>
      <c r="AF300" s="1" t="s">
        <v>98</v>
      </c>
      <c r="AG300" s="1" t="s">
        <v>98</v>
      </c>
      <c r="AH300" s="1" t="s">
        <v>98</v>
      </c>
      <c r="AI300" s="2">
        <v>27.9</v>
      </c>
      <c r="AJ300" s="1" t="s">
        <v>98</v>
      </c>
      <c r="AK300" s="2">
        <v>27.9</v>
      </c>
      <c r="AL300" s="1" t="s">
        <v>98</v>
      </c>
      <c r="AM300" s="1">
        <v>124</v>
      </c>
      <c r="AN300" s="2">
        <v>32.1</v>
      </c>
      <c r="AO300" s="2">
        <v>27.6</v>
      </c>
      <c r="AP300" s="3">
        <v>3.54</v>
      </c>
      <c r="AQ300" s="1">
        <v>124</v>
      </c>
      <c r="AR300" s="2">
        <v>32.1</v>
      </c>
      <c r="AS300" s="2">
        <v>27.6</v>
      </c>
      <c r="AT300" s="3">
        <v>3.54</v>
      </c>
      <c r="AU300" s="1" t="s">
        <v>98</v>
      </c>
      <c r="AV300" s="1" t="s">
        <v>98</v>
      </c>
      <c r="AW300" s="1" t="s">
        <v>98</v>
      </c>
      <c r="AX300" s="1">
        <v>196</v>
      </c>
      <c r="AY300" s="1" t="s">
        <v>98</v>
      </c>
      <c r="AZ300" s="2">
        <v>44</v>
      </c>
      <c r="BA300" s="1" t="s">
        <v>98</v>
      </c>
      <c r="BB300" s="1" t="s">
        <v>98</v>
      </c>
      <c r="BC300" s="1" t="s">
        <v>98</v>
      </c>
      <c r="BD300" s="1" t="s">
        <v>98</v>
      </c>
      <c r="BE300" s="1" t="s">
        <v>98</v>
      </c>
      <c r="BF300" s="1" t="s">
        <v>98</v>
      </c>
      <c r="BG300" s="1" t="s">
        <v>98</v>
      </c>
      <c r="BH300" s="1" t="s">
        <v>98</v>
      </c>
      <c r="BI300" s="1" t="s">
        <v>98</v>
      </c>
      <c r="BJ300" s="4" t="s">
        <v>98</v>
      </c>
      <c r="BK300" s="4" t="s">
        <v>98</v>
      </c>
      <c r="BL300" s="4" t="s">
        <v>98</v>
      </c>
      <c r="BM300" s="4" t="s">
        <v>98</v>
      </c>
      <c r="BN300" s="4" t="s">
        <v>98</v>
      </c>
      <c r="BO300" s="4" t="s">
        <v>98</v>
      </c>
      <c r="BP300" s="4" t="s">
        <v>98</v>
      </c>
      <c r="BQ300" s="4" t="s">
        <v>98</v>
      </c>
      <c r="BR300" s="4" t="s">
        <v>98</v>
      </c>
      <c r="BS300" s="4" t="s">
        <v>98</v>
      </c>
      <c r="BT300" s="4" t="s">
        <v>98</v>
      </c>
      <c r="BU300" s="4" t="s">
        <v>98</v>
      </c>
      <c r="BV300" s="4" t="s">
        <v>98</v>
      </c>
      <c r="BW300" s="35" t="s">
        <v>98</v>
      </c>
      <c r="BX300" s="35" t="s">
        <v>98</v>
      </c>
      <c r="BY300" s="1" t="s">
        <v>98</v>
      </c>
      <c r="BZ300" s="1" t="s">
        <v>98</v>
      </c>
      <c r="CA300" s="1" t="s">
        <v>98</v>
      </c>
      <c r="CB300" s="1" t="s">
        <v>98</v>
      </c>
      <c r="CC300" s="1" t="s">
        <v>98</v>
      </c>
      <c r="CD300" s="1" t="s">
        <v>98</v>
      </c>
      <c r="CE300" s="1" t="s">
        <v>98</v>
      </c>
      <c r="CF300" s="1" t="s">
        <v>98</v>
      </c>
      <c r="CG300" s="4">
        <f>Beams!$B$11/F300</f>
        <v>1133.0645161290322</v>
      </c>
      <c r="CH300" s="4">
        <f>Beams!$B$9/AO300</f>
        <v>407.24637681159419</v>
      </c>
      <c r="CI300" s="4">
        <f>Beams!$C$9/AS300</f>
        <v>407.24637681159419</v>
      </c>
      <c r="CJ300" s="4">
        <f>Beams!$B$8/((N300-2*X300)*X300*2)</f>
        <v>2294.2165332183777</v>
      </c>
      <c r="CK300" s="4">
        <f>Beams!$C$8/((J300-2*X300)*X300*2)</f>
        <v>2558.6532560456149</v>
      </c>
      <c r="CM300" s="4">
        <f xml:space="preserve"> Beams!$B$12 / ( 2 * X300 * (N300 - X300) * (J300 - X300) )</f>
        <v>282.88789991107944</v>
      </c>
      <c r="CO300" s="4">
        <f t="shared" si="8"/>
        <v>4452.3414642849084</v>
      </c>
      <c r="CP300" s="4">
        <f t="shared" si="9"/>
        <v>4865.5087570295782</v>
      </c>
      <c r="CQ300" s="3">
        <f>MIN(Beams!$B$21:$B$22)/MAX(CM300:CP300)-1</f>
        <v>3.110567054494445</v>
      </c>
    </row>
    <row r="301" spans="1:95" x14ac:dyDescent="0.55000000000000004">
      <c r="A301" s="1" t="s">
        <v>1014</v>
      </c>
      <c r="B301" s="35" t="s">
        <v>1659</v>
      </c>
      <c r="C301" s="35" t="s">
        <v>1660</v>
      </c>
      <c r="D301" s="1" t="s">
        <v>98</v>
      </c>
      <c r="E301" s="1">
        <v>29.23</v>
      </c>
      <c r="F301" s="3">
        <v>8.0299999999999994</v>
      </c>
      <c r="G301" s="1" t="s">
        <v>98</v>
      </c>
      <c r="H301" s="11" t="s">
        <v>98</v>
      </c>
      <c r="I301" s="3">
        <v>9</v>
      </c>
      <c r="J301" s="3">
        <v>8.3000000000000007</v>
      </c>
      <c r="K301" s="1" t="s">
        <v>98</v>
      </c>
      <c r="L301" s="1" t="s">
        <v>98</v>
      </c>
      <c r="M301" s="11" t="s">
        <v>98</v>
      </c>
      <c r="N301" s="3">
        <v>9</v>
      </c>
      <c r="O301" s="3">
        <v>8.3000000000000007</v>
      </c>
      <c r="P301" s="1" t="s">
        <v>98</v>
      </c>
      <c r="Q301" s="1" t="s">
        <v>98</v>
      </c>
      <c r="R301" s="11" t="s">
        <v>98</v>
      </c>
      <c r="S301" s="13" t="s">
        <v>98</v>
      </c>
      <c r="T301" s="1" t="s">
        <v>98</v>
      </c>
      <c r="U301" s="13" t="s">
        <v>98</v>
      </c>
      <c r="V301" s="1" t="s">
        <v>98</v>
      </c>
      <c r="W301" s="14">
        <v>0.25</v>
      </c>
      <c r="X301" s="14">
        <v>0.23300000000000001</v>
      </c>
      <c r="Y301" s="1" t="s">
        <v>98</v>
      </c>
      <c r="Z301" s="13" t="s">
        <v>98</v>
      </c>
      <c r="AA301" s="13" t="s">
        <v>98</v>
      </c>
      <c r="AB301" s="1" t="s">
        <v>98</v>
      </c>
      <c r="AC301" s="1" t="s">
        <v>98</v>
      </c>
      <c r="AD301" s="1" t="s">
        <v>98</v>
      </c>
      <c r="AE301" s="1" t="s">
        <v>98</v>
      </c>
      <c r="AF301" s="1" t="s">
        <v>98</v>
      </c>
      <c r="AG301" s="1" t="s">
        <v>98</v>
      </c>
      <c r="AH301" s="1" t="s">
        <v>98</v>
      </c>
      <c r="AI301" s="2">
        <v>35.6</v>
      </c>
      <c r="AJ301" s="1" t="s">
        <v>98</v>
      </c>
      <c r="AK301" s="2">
        <v>35.6</v>
      </c>
      <c r="AL301" s="1" t="s">
        <v>98</v>
      </c>
      <c r="AM301" s="1">
        <v>102</v>
      </c>
      <c r="AN301" s="2">
        <v>26.2</v>
      </c>
      <c r="AO301" s="2">
        <v>22.7</v>
      </c>
      <c r="AP301" s="3">
        <v>3.56</v>
      </c>
      <c r="AQ301" s="1">
        <v>102</v>
      </c>
      <c r="AR301" s="2">
        <v>26.2</v>
      </c>
      <c r="AS301" s="2">
        <v>22.7</v>
      </c>
      <c r="AT301" s="3">
        <v>3.56</v>
      </c>
      <c r="AU301" s="1" t="s">
        <v>98</v>
      </c>
      <c r="AV301" s="1" t="s">
        <v>98</v>
      </c>
      <c r="AW301" s="1" t="s">
        <v>98</v>
      </c>
      <c r="AX301" s="1">
        <v>159</v>
      </c>
      <c r="AY301" s="1" t="s">
        <v>98</v>
      </c>
      <c r="AZ301" s="2">
        <v>35.799999999999997</v>
      </c>
      <c r="BA301" s="1" t="s">
        <v>98</v>
      </c>
      <c r="BB301" s="1" t="s">
        <v>98</v>
      </c>
      <c r="BC301" s="1" t="s">
        <v>98</v>
      </c>
      <c r="BD301" s="1" t="s">
        <v>98</v>
      </c>
      <c r="BE301" s="1" t="s">
        <v>98</v>
      </c>
      <c r="BF301" s="1" t="s">
        <v>98</v>
      </c>
      <c r="BG301" s="1" t="s">
        <v>98</v>
      </c>
      <c r="BH301" s="1" t="s">
        <v>98</v>
      </c>
      <c r="BI301" s="1" t="s">
        <v>98</v>
      </c>
      <c r="BJ301" s="4" t="s">
        <v>98</v>
      </c>
      <c r="BK301" s="4" t="s">
        <v>98</v>
      </c>
      <c r="BL301" s="4" t="s">
        <v>98</v>
      </c>
      <c r="BM301" s="4" t="s">
        <v>98</v>
      </c>
      <c r="BN301" s="4" t="s">
        <v>98</v>
      </c>
      <c r="BO301" s="4" t="s">
        <v>98</v>
      </c>
      <c r="BP301" s="4" t="s">
        <v>98</v>
      </c>
      <c r="BQ301" s="4" t="s">
        <v>98</v>
      </c>
      <c r="BR301" s="4" t="s">
        <v>98</v>
      </c>
      <c r="BS301" s="4" t="s">
        <v>98</v>
      </c>
      <c r="BT301" s="4" t="s">
        <v>98</v>
      </c>
      <c r="BU301" s="4" t="s">
        <v>98</v>
      </c>
      <c r="BV301" s="4" t="s">
        <v>98</v>
      </c>
      <c r="BW301" s="35" t="s">
        <v>98</v>
      </c>
      <c r="BX301" s="35" t="s">
        <v>98</v>
      </c>
      <c r="BY301" s="1" t="s">
        <v>98</v>
      </c>
      <c r="BZ301" s="1" t="s">
        <v>98</v>
      </c>
      <c r="CA301" s="1" t="s">
        <v>98</v>
      </c>
      <c r="CB301" s="1" t="s">
        <v>98</v>
      </c>
      <c r="CC301" s="1" t="s">
        <v>98</v>
      </c>
      <c r="CD301" s="1" t="s">
        <v>98</v>
      </c>
      <c r="CE301" s="1" t="s">
        <v>98</v>
      </c>
      <c r="CF301" s="1" t="s">
        <v>98</v>
      </c>
      <c r="CG301" s="4">
        <f>Beams!$B$11/F301</f>
        <v>1399.7509339975095</v>
      </c>
      <c r="CH301" s="4">
        <f>Beams!$B$9/AO301</f>
        <v>495.15418502202647</v>
      </c>
      <c r="CI301" s="4">
        <f>Beams!$C$9/AS301</f>
        <v>495.15418502202647</v>
      </c>
      <c r="CJ301" s="4">
        <f>Beams!$B$8/((N301-2*X301)*X301*2)</f>
        <v>2826.3618085094608</v>
      </c>
      <c r="CK301" s="4">
        <f>Beams!$C$8/((J301-2*X301)*X301*2)</f>
        <v>3078.9088171840363</v>
      </c>
      <c r="CM301" s="4">
        <f xml:space="preserve"> Beams!$B$12 / ( 2 * X301 * (N301 - X301) * (J301 - X301) )</f>
        <v>341.04943237123069</v>
      </c>
      <c r="CO301" s="4">
        <f t="shared" si="8"/>
        <v>5479.6250638707452</v>
      </c>
      <c r="CP301" s="4">
        <f t="shared" si="9"/>
        <v>5873.7012297527235</v>
      </c>
      <c r="CQ301" s="3">
        <f>MIN(Beams!$B$21:$B$22)/MAX(CM301:CP301)-1</f>
        <v>2.4050080550048643</v>
      </c>
    </row>
    <row r="302" spans="1:95" x14ac:dyDescent="0.55000000000000004">
      <c r="A302" s="1" t="s">
        <v>1014</v>
      </c>
      <c r="B302" s="35" t="s">
        <v>1661</v>
      </c>
      <c r="C302" s="35" t="s">
        <v>1662</v>
      </c>
      <c r="D302" s="1" t="s">
        <v>98</v>
      </c>
      <c r="E302" s="1">
        <v>22.18</v>
      </c>
      <c r="F302" s="3">
        <v>6.06</v>
      </c>
      <c r="G302" s="1" t="s">
        <v>98</v>
      </c>
      <c r="H302" s="11" t="s">
        <v>98</v>
      </c>
      <c r="I302" s="3">
        <v>9</v>
      </c>
      <c r="J302" s="3">
        <v>8.48</v>
      </c>
      <c r="K302" s="1" t="s">
        <v>98</v>
      </c>
      <c r="L302" s="1" t="s">
        <v>98</v>
      </c>
      <c r="M302" s="11" t="s">
        <v>98</v>
      </c>
      <c r="N302" s="3">
        <v>9</v>
      </c>
      <c r="O302" s="3">
        <v>8.48</v>
      </c>
      <c r="P302" s="1" t="s">
        <v>98</v>
      </c>
      <c r="Q302" s="1" t="s">
        <v>98</v>
      </c>
      <c r="R302" s="11" t="s">
        <v>98</v>
      </c>
      <c r="S302" s="13" t="s">
        <v>98</v>
      </c>
      <c r="T302" s="1" t="s">
        <v>98</v>
      </c>
      <c r="U302" s="13" t="s">
        <v>98</v>
      </c>
      <c r="V302" s="1" t="s">
        <v>98</v>
      </c>
      <c r="W302" s="15">
        <v>0.1875</v>
      </c>
      <c r="X302" s="14">
        <v>0.17399999999999999</v>
      </c>
      <c r="Y302" s="1" t="s">
        <v>98</v>
      </c>
      <c r="Z302" s="13" t="s">
        <v>98</v>
      </c>
      <c r="AA302" s="13" t="s">
        <v>98</v>
      </c>
      <c r="AB302" s="1" t="s">
        <v>98</v>
      </c>
      <c r="AC302" s="1" t="s">
        <v>98</v>
      </c>
      <c r="AD302" s="1" t="s">
        <v>98</v>
      </c>
      <c r="AE302" s="1" t="s">
        <v>98</v>
      </c>
      <c r="AF302" s="1" t="s">
        <v>98</v>
      </c>
      <c r="AG302" s="1" t="s">
        <v>98</v>
      </c>
      <c r="AH302" s="1" t="s">
        <v>98</v>
      </c>
      <c r="AI302" s="2">
        <v>48.7</v>
      </c>
      <c r="AJ302" s="1" t="s">
        <v>98</v>
      </c>
      <c r="AK302" s="2">
        <v>48.7</v>
      </c>
      <c r="AL302" s="1" t="s">
        <v>98</v>
      </c>
      <c r="AM302" s="2">
        <v>78.2</v>
      </c>
      <c r="AN302" s="2">
        <v>20</v>
      </c>
      <c r="AO302" s="2">
        <v>17.399999999999999</v>
      </c>
      <c r="AP302" s="3">
        <v>3.59</v>
      </c>
      <c r="AQ302" s="2">
        <v>78.2</v>
      </c>
      <c r="AR302" s="2">
        <v>20</v>
      </c>
      <c r="AS302" s="2">
        <v>17.399999999999999</v>
      </c>
      <c r="AT302" s="3">
        <v>3.59</v>
      </c>
      <c r="AU302" s="1" t="s">
        <v>98</v>
      </c>
      <c r="AV302" s="1" t="s">
        <v>98</v>
      </c>
      <c r="AW302" s="1" t="s">
        <v>98</v>
      </c>
      <c r="AX302" s="1">
        <v>121</v>
      </c>
      <c r="AY302" s="1" t="s">
        <v>98</v>
      </c>
      <c r="AZ302" s="2">
        <v>27.1</v>
      </c>
      <c r="BA302" s="1" t="s">
        <v>98</v>
      </c>
      <c r="BB302" s="1" t="s">
        <v>98</v>
      </c>
      <c r="BC302" s="1" t="s">
        <v>98</v>
      </c>
      <c r="BD302" s="1" t="s">
        <v>98</v>
      </c>
      <c r="BE302" s="1" t="s">
        <v>98</v>
      </c>
      <c r="BF302" s="1" t="s">
        <v>98</v>
      </c>
      <c r="BG302" s="1" t="s">
        <v>98</v>
      </c>
      <c r="BH302" s="1" t="s">
        <v>98</v>
      </c>
      <c r="BI302" s="1" t="s">
        <v>98</v>
      </c>
      <c r="BJ302" s="4" t="s">
        <v>98</v>
      </c>
      <c r="BK302" s="4" t="s">
        <v>98</v>
      </c>
      <c r="BL302" s="4" t="s">
        <v>98</v>
      </c>
      <c r="BM302" s="4" t="s">
        <v>98</v>
      </c>
      <c r="BN302" s="4" t="s">
        <v>98</v>
      </c>
      <c r="BO302" s="4" t="s">
        <v>98</v>
      </c>
      <c r="BP302" s="4" t="s">
        <v>98</v>
      </c>
      <c r="BQ302" s="4" t="s">
        <v>98</v>
      </c>
      <c r="BR302" s="4" t="s">
        <v>98</v>
      </c>
      <c r="BS302" s="4" t="s">
        <v>98</v>
      </c>
      <c r="BT302" s="4" t="s">
        <v>98</v>
      </c>
      <c r="BU302" s="4" t="s">
        <v>98</v>
      </c>
      <c r="BV302" s="4" t="s">
        <v>98</v>
      </c>
      <c r="BW302" s="35" t="s">
        <v>98</v>
      </c>
      <c r="BX302" s="35" t="s">
        <v>98</v>
      </c>
      <c r="BY302" s="1" t="s">
        <v>98</v>
      </c>
      <c r="BZ302" s="1" t="s">
        <v>98</v>
      </c>
      <c r="CA302" s="1" t="s">
        <v>98</v>
      </c>
      <c r="CB302" s="1" t="s">
        <v>98</v>
      </c>
      <c r="CC302" s="1" t="s">
        <v>98</v>
      </c>
      <c r="CD302" s="1" t="s">
        <v>98</v>
      </c>
      <c r="CE302" s="1" t="s">
        <v>98</v>
      </c>
      <c r="CF302" s="1" t="s">
        <v>98</v>
      </c>
      <c r="CG302" s="4">
        <f>Beams!$B$11/F302</f>
        <v>1854.7854785478548</v>
      </c>
      <c r="CH302" s="4">
        <f>Beams!$B$9/AO302</f>
        <v>645.97701149425291</v>
      </c>
      <c r="CI302" s="4">
        <f>Beams!$C$9/AS302</f>
        <v>645.97701149425291</v>
      </c>
      <c r="CJ302" s="4">
        <f>Beams!$B$8/((N302-2*X302)*X302*2)</f>
        <v>3733.1080183440417</v>
      </c>
      <c r="CK302" s="4">
        <f>Beams!$C$8/((J302-2*X302)*X302*2)</f>
        <v>3971.8212708697306</v>
      </c>
      <c r="CM302" s="4">
        <f xml:space="preserve"> Beams!$B$12 / ( 2 * X302 * (N302 - X302) * (J302 - X302) )</f>
        <v>440.58653204690364</v>
      </c>
      <c r="CO302" s="4">
        <f t="shared" si="8"/>
        <v>7231.3626238120842</v>
      </c>
      <c r="CP302" s="4">
        <f t="shared" si="9"/>
        <v>7603.3158286626749</v>
      </c>
      <c r="CQ302" s="3">
        <f>MIN(Beams!$B$21:$B$22)/MAX(CM302:CP302)-1</f>
        <v>1.6304313079570893</v>
      </c>
    </row>
    <row r="303" spans="1:95" x14ac:dyDescent="0.55000000000000004">
      <c r="A303" s="1" t="s">
        <v>1014</v>
      </c>
      <c r="B303" s="1" t="s">
        <v>1663</v>
      </c>
      <c r="C303" s="1" t="s">
        <v>1664</v>
      </c>
      <c r="D303" s="1" t="s">
        <v>98</v>
      </c>
      <c r="E303" s="1">
        <v>14.96</v>
      </c>
      <c r="F303" s="3">
        <v>4.09</v>
      </c>
      <c r="G303" s="1" t="s">
        <v>98</v>
      </c>
      <c r="H303" s="11" t="s">
        <v>98</v>
      </c>
      <c r="I303" s="3">
        <v>9</v>
      </c>
      <c r="J303" s="3">
        <v>8.65</v>
      </c>
      <c r="K303" s="1" t="s">
        <v>98</v>
      </c>
      <c r="L303" s="1" t="s">
        <v>98</v>
      </c>
      <c r="M303" s="11" t="s">
        <v>98</v>
      </c>
      <c r="N303" s="3">
        <v>9</v>
      </c>
      <c r="O303" s="3">
        <v>8.65</v>
      </c>
      <c r="P303" s="1" t="s">
        <v>98</v>
      </c>
      <c r="Q303" s="1" t="s">
        <v>98</v>
      </c>
      <c r="R303" s="11" t="s">
        <v>98</v>
      </c>
      <c r="S303" s="13" t="s">
        <v>98</v>
      </c>
      <c r="T303" s="1" t="s">
        <v>98</v>
      </c>
      <c r="U303" s="13" t="s">
        <v>98</v>
      </c>
      <c r="V303" s="1" t="s">
        <v>98</v>
      </c>
      <c r="W303" s="14">
        <v>0.125</v>
      </c>
      <c r="X303" s="14">
        <v>0.11600000000000001</v>
      </c>
      <c r="Y303" s="1" t="s">
        <v>98</v>
      </c>
      <c r="Z303" s="13" t="s">
        <v>98</v>
      </c>
      <c r="AA303" s="13" t="s">
        <v>98</v>
      </c>
      <c r="AB303" s="1" t="s">
        <v>98</v>
      </c>
      <c r="AC303" s="1" t="s">
        <v>98</v>
      </c>
      <c r="AD303" s="1" t="s">
        <v>98</v>
      </c>
      <c r="AE303" s="1" t="s">
        <v>98</v>
      </c>
      <c r="AF303" s="1" t="s">
        <v>98</v>
      </c>
      <c r="AG303" s="1" t="s">
        <v>98</v>
      </c>
      <c r="AH303" s="1" t="s">
        <v>98</v>
      </c>
      <c r="AI303" s="2">
        <v>74.599999999999994</v>
      </c>
      <c r="AJ303" s="1" t="s">
        <v>98</v>
      </c>
      <c r="AK303" s="2">
        <v>74.599999999999994</v>
      </c>
      <c r="AL303" s="1" t="s">
        <v>98</v>
      </c>
      <c r="AM303" s="2">
        <v>53.5</v>
      </c>
      <c r="AN303" s="2">
        <v>13.6</v>
      </c>
      <c r="AO303" s="2">
        <v>11.9</v>
      </c>
      <c r="AP303" s="3">
        <v>3.62</v>
      </c>
      <c r="AQ303" s="2">
        <v>53.5</v>
      </c>
      <c r="AR303" s="2">
        <v>13.6</v>
      </c>
      <c r="AS303" s="2">
        <v>11.9</v>
      </c>
      <c r="AT303" s="3">
        <v>3.62</v>
      </c>
      <c r="AU303" s="1" t="s">
        <v>98</v>
      </c>
      <c r="AV303" s="1" t="s">
        <v>98</v>
      </c>
      <c r="AW303" s="1" t="s">
        <v>98</v>
      </c>
      <c r="AX303" s="2">
        <v>82</v>
      </c>
      <c r="AY303" s="1" t="s">
        <v>98</v>
      </c>
      <c r="AZ303" s="2">
        <v>18.3</v>
      </c>
      <c r="BA303" s="1" t="s">
        <v>98</v>
      </c>
      <c r="BB303" s="1" t="s">
        <v>98</v>
      </c>
      <c r="BC303" s="1" t="s">
        <v>98</v>
      </c>
      <c r="BD303" s="1" t="s">
        <v>98</v>
      </c>
      <c r="BE303" s="1" t="s">
        <v>98</v>
      </c>
      <c r="BF303" s="1" t="s">
        <v>98</v>
      </c>
      <c r="BG303" s="1" t="s">
        <v>98</v>
      </c>
      <c r="BH303" s="1" t="s">
        <v>98</v>
      </c>
      <c r="BI303" s="1" t="s">
        <v>98</v>
      </c>
      <c r="BJ303" s="4" t="s">
        <v>98</v>
      </c>
      <c r="BK303" s="4" t="s">
        <v>98</v>
      </c>
      <c r="BL303" s="4" t="s">
        <v>98</v>
      </c>
      <c r="BM303" s="4" t="s">
        <v>98</v>
      </c>
      <c r="BN303" s="4" t="s">
        <v>98</v>
      </c>
      <c r="BO303" s="4" t="s">
        <v>98</v>
      </c>
      <c r="BP303" s="4" t="s">
        <v>98</v>
      </c>
      <c r="BQ303" s="4" t="s">
        <v>98</v>
      </c>
      <c r="BR303" s="4" t="s">
        <v>98</v>
      </c>
      <c r="BS303" s="4" t="s">
        <v>98</v>
      </c>
      <c r="BT303" s="4" t="s">
        <v>98</v>
      </c>
      <c r="BU303" s="4" t="s">
        <v>98</v>
      </c>
      <c r="BV303" s="4" t="s">
        <v>98</v>
      </c>
      <c r="BW303" s="35" t="s">
        <v>98</v>
      </c>
      <c r="BX303" s="35" t="s">
        <v>98</v>
      </c>
      <c r="BY303" s="1" t="s">
        <v>98</v>
      </c>
      <c r="BZ303" s="1" t="s">
        <v>98</v>
      </c>
      <c r="CA303" s="1" t="s">
        <v>98</v>
      </c>
      <c r="CB303" s="1" t="s">
        <v>98</v>
      </c>
      <c r="CC303" s="1" t="s">
        <v>98</v>
      </c>
      <c r="CD303" s="1" t="s">
        <v>98</v>
      </c>
      <c r="CE303" s="1" t="s">
        <v>98</v>
      </c>
      <c r="CF303" s="1" t="s">
        <v>98</v>
      </c>
      <c r="CG303" s="4">
        <f>Beams!$B$11/F303</f>
        <v>2748.1662591687041</v>
      </c>
      <c r="CH303" s="4">
        <f>Beams!$B$9/AO303</f>
        <v>944.53781512605042</v>
      </c>
      <c r="CI303" s="4">
        <f>Beams!$C$9/AS303</f>
        <v>944.53781512605042</v>
      </c>
      <c r="CJ303" s="4">
        <f>Beams!$B$8/((N303-2*X303)*X303*2)</f>
        <v>5525.5789076264773</v>
      </c>
      <c r="CK303" s="4">
        <f>Beams!$C$8/((J303-2*X303)*X303*2)</f>
        <v>5755.319061780584</v>
      </c>
      <c r="CM303" s="4">
        <f xml:space="preserve"> Beams!$B$12 / ( 2 * X303 * (N303 - X303) * (J303 - X303) )</f>
        <v>639.02395373967954</v>
      </c>
      <c r="CO303" s="4">
        <f t="shared" si="8"/>
        <v>10692.29320466747</v>
      </c>
      <c r="CP303" s="4">
        <f t="shared" si="9"/>
        <v>11049.894103114435</v>
      </c>
      <c r="CQ303" s="3">
        <f>MIN(Beams!$B$21:$B$22)/MAX(CM303:CP303)-1</f>
        <v>0.80997209686950389</v>
      </c>
    </row>
    <row r="304" spans="1:95" x14ac:dyDescent="0.55000000000000004">
      <c r="A304" s="1" t="s">
        <v>1014</v>
      </c>
      <c r="B304" s="1" t="s">
        <v>1665</v>
      </c>
      <c r="C304" s="1" t="s">
        <v>1666</v>
      </c>
      <c r="D304" s="1" t="s">
        <v>98</v>
      </c>
      <c r="E304" s="1">
        <v>59.32</v>
      </c>
      <c r="F304" s="2">
        <v>16.399999999999999</v>
      </c>
      <c r="G304" s="1" t="s">
        <v>98</v>
      </c>
      <c r="H304" s="11" t="s">
        <v>98</v>
      </c>
      <c r="I304" s="3">
        <v>9</v>
      </c>
      <c r="J304" s="3">
        <v>7.26</v>
      </c>
      <c r="K304" s="1" t="s">
        <v>98</v>
      </c>
      <c r="L304" s="1" t="s">
        <v>98</v>
      </c>
      <c r="M304" s="11" t="s">
        <v>98</v>
      </c>
      <c r="N304" s="3">
        <v>7</v>
      </c>
      <c r="O304" s="3">
        <v>5.26</v>
      </c>
      <c r="P304" s="1" t="s">
        <v>98</v>
      </c>
      <c r="Q304" s="1" t="s">
        <v>98</v>
      </c>
      <c r="R304" s="11" t="s">
        <v>98</v>
      </c>
      <c r="S304" s="13" t="s">
        <v>98</v>
      </c>
      <c r="T304" s="1" t="s">
        <v>98</v>
      </c>
      <c r="U304" s="13" t="s">
        <v>98</v>
      </c>
      <c r="V304" s="1" t="s">
        <v>98</v>
      </c>
      <c r="W304" s="14">
        <v>0.625</v>
      </c>
      <c r="X304" s="14">
        <v>0.58099999999999996</v>
      </c>
      <c r="Y304" s="1" t="s">
        <v>98</v>
      </c>
      <c r="Z304" s="13" t="s">
        <v>98</v>
      </c>
      <c r="AA304" s="13" t="s">
        <v>98</v>
      </c>
      <c r="AB304" s="1" t="s">
        <v>98</v>
      </c>
      <c r="AC304" s="1" t="s">
        <v>98</v>
      </c>
      <c r="AD304" s="1" t="s">
        <v>98</v>
      </c>
      <c r="AE304" s="1" t="s">
        <v>98</v>
      </c>
      <c r="AF304" s="1" t="s">
        <v>98</v>
      </c>
      <c r="AG304" s="1" t="s">
        <v>98</v>
      </c>
      <c r="AH304" s="1" t="s">
        <v>98</v>
      </c>
      <c r="AI304" s="3">
        <v>9.0500000000000007</v>
      </c>
      <c r="AJ304" s="1" t="s">
        <v>98</v>
      </c>
      <c r="AK304" s="2">
        <v>12.5</v>
      </c>
      <c r="AL304" s="1" t="s">
        <v>98</v>
      </c>
      <c r="AM304" s="1">
        <v>174</v>
      </c>
      <c r="AN304" s="2">
        <v>48.3</v>
      </c>
      <c r="AO304" s="2">
        <v>38.700000000000003</v>
      </c>
      <c r="AP304" s="3">
        <v>3.26</v>
      </c>
      <c r="AQ304" s="1">
        <v>117</v>
      </c>
      <c r="AR304" s="2">
        <v>40.5</v>
      </c>
      <c r="AS304" s="2">
        <v>33.5</v>
      </c>
      <c r="AT304" s="3">
        <v>2.68</v>
      </c>
      <c r="AU304" s="1" t="s">
        <v>98</v>
      </c>
      <c r="AV304" s="1" t="s">
        <v>98</v>
      </c>
      <c r="AW304" s="1" t="s">
        <v>98</v>
      </c>
      <c r="AX304" s="1">
        <v>235</v>
      </c>
      <c r="AY304" s="1" t="s">
        <v>98</v>
      </c>
      <c r="AZ304" s="2">
        <v>62</v>
      </c>
      <c r="BA304" s="1" t="s">
        <v>98</v>
      </c>
      <c r="BB304" s="1" t="s">
        <v>98</v>
      </c>
      <c r="BC304" s="1" t="s">
        <v>98</v>
      </c>
      <c r="BD304" s="1" t="s">
        <v>98</v>
      </c>
      <c r="BE304" s="1" t="s">
        <v>98</v>
      </c>
      <c r="BF304" s="1" t="s">
        <v>98</v>
      </c>
      <c r="BG304" s="1" t="s">
        <v>98</v>
      </c>
      <c r="BH304" s="1" t="s">
        <v>98</v>
      </c>
      <c r="BI304" s="1" t="s">
        <v>98</v>
      </c>
      <c r="BJ304" s="4" t="s">
        <v>98</v>
      </c>
      <c r="BK304" s="4" t="s">
        <v>98</v>
      </c>
      <c r="BL304" s="4" t="s">
        <v>98</v>
      </c>
      <c r="BM304" s="4" t="s">
        <v>98</v>
      </c>
      <c r="BN304" s="4" t="s">
        <v>98</v>
      </c>
      <c r="BO304" s="4" t="s">
        <v>98</v>
      </c>
      <c r="BP304" s="4" t="s">
        <v>98</v>
      </c>
      <c r="BQ304" s="4" t="s">
        <v>98</v>
      </c>
      <c r="BR304" s="4" t="s">
        <v>98</v>
      </c>
      <c r="BS304" s="4" t="s">
        <v>98</v>
      </c>
      <c r="BT304" s="4" t="s">
        <v>98</v>
      </c>
      <c r="BU304" s="4" t="s">
        <v>98</v>
      </c>
      <c r="BV304" s="4" t="s">
        <v>98</v>
      </c>
      <c r="BW304" s="35" t="s">
        <v>98</v>
      </c>
      <c r="BX304" s="35" t="s">
        <v>98</v>
      </c>
      <c r="BY304" s="1" t="s">
        <v>98</v>
      </c>
      <c r="BZ304" s="1" t="s">
        <v>98</v>
      </c>
      <c r="CA304" s="1" t="s">
        <v>98</v>
      </c>
      <c r="CB304" s="1" t="s">
        <v>98</v>
      </c>
      <c r="CC304" s="1" t="s">
        <v>98</v>
      </c>
      <c r="CD304" s="1" t="s">
        <v>98</v>
      </c>
      <c r="CE304" s="1" t="s">
        <v>98</v>
      </c>
      <c r="CF304" s="1" t="s">
        <v>98</v>
      </c>
      <c r="CG304" s="4">
        <f>Beams!$B$11/F304</f>
        <v>685.36585365853659</v>
      </c>
      <c r="CH304" s="4">
        <f>Beams!$B$9/AO304</f>
        <v>290.43927648578807</v>
      </c>
      <c r="CI304" s="4">
        <f>Beams!$C$9/AS304</f>
        <v>335.52238805970148</v>
      </c>
      <c r="CJ304" s="4">
        <f>Beams!$B$8/((N304-2*X304)*X304*2)</f>
        <v>1656.8992163043602</v>
      </c>
      <c r="CK304" s="4">
        <f>Beams!$C$8/((J304-2*X304)*X304*2)</f>
        <v>1586.2541201680642</v>
      </c>
      <c r="CM304" s="4">
        <f xml:space="preserve"> Beams!$B$12 / ( 2 * X304 * (N304 - X304) * (J304 - X304) )</f>
        <v>225.62195811214403</v>
      </c>
      <c r="CO304" s="4">
        <f t="shared" si="8"/>
        <v>3179.3459552109475</v>
      </c>
      <c r="CP304" s="4">
        <f t="shared" si="9"/>
        <v>3069.34880148814</v>
      </c>
      <c r="CQ304" s="3">
        <f>MIN(Beams!$B$21:$B$22)/MAX(CM304:CP304)-1</f>
        <v>5.2906019922808349</v>
      </c>
    </row>
    <row r="305" spans="1:95" x14ac:dyDescent="0.55000000000000004">
      <c r="A305" s="1" t="s">
        <v>1014</v>
      </c>
      <c r="B305" s="1" t="s">
        <v>1667</v>
      </c>
      <c r="C305" s="1" t="s">
        <v>1668</v>
      </c>
      <c r="D305" s="1" t="s">
        <v>98</v>
      </c>
      <c r="E305" s="1">
        <v>48.85</v>
      </c>
      <c r="F305" s="2">
        <v>13.5</v>
      </c>
      <c r="G305" s="1" t="s">
        <v>98</v>
      </c>
      <c r="H305" s="11" t="s">
        <v>98</v>
      </c>
      <c r="I305" s="3">
        <v>9</v>
      </c>
      <c r="J305" s="3">
        <v>7.6</v>
      </c>
      <c r="K305" s="1" t="s">
        <v>98</v>
      </c>
      <c r="L305" s="1" t="s">
        <v>98</v>
      </c>
      <c r="M305" s="11" t="s">
        <v>98</v>
      </c>
      <c r="N305" s="3">
        <v>7</v>
      </c>
      <c r="O305" s="3">
        <v>5.6</v>
      </c>
      <c r="P305" s="1" t="s">
        <v>98</v>
      </c>
      <c r="Q305" s="1" t="s">
        <v>98</v>
      </c>
      <c r="R305" s="11" t="s">
        <v>98</v>
      </c>
      <c r="S305" s="13" t="s">
        <v>98</v>
      </c>
      <c r="T305" s="1" t="s">
        <v>98</v>
      </c>
      <c r="U305" s="13" t="s">
        <v>98</v>
      </c>
      <c r="V305" s="1" t="s">
        <v>98</v>
      </c>
      <c r="W305" s="14">
        <v>0.5</v>
      </c>
      <c r="X305" s="14">
        <v>0.46500000000000002</v>
      </c>
      <c r="Y305" s="1" t="s">
        <v>98</v>
      </c>
      <c r="Z305" s="13" t="s">
        <v>98</v>
      </c>
      <c r="AA305" s="13" t="s">
        <v>98</v>
      </c>
      <c r="AB305" s="1" t="s">
        <v>98</v>
      </c>
      <c r="AC305" s="1" t="s">
        <v>98</v>
      </c>
      <c r="AD305" s="1" t="s">
        <v>98</v>
      </c>
      <c r="AE305" s="1" t="s">
        <v>98</v>
      </c>
      <c r="AF305" s="1" t="s">
        <v>98</v>
      </c>
      <c r="AG305" s="1" t="s">
        <v>98</v>
      </c>
      <c r="AH305" s="1" t="s">
        <v>98</v>
      </c>
      <c r="AI305" s="2">
        <v>12.1</v>
      </c>
      <c r="AJ305" s="1" t="s">
        <v>98</v>
      </c>
      <c r="AK305" s="2">
        <v>16.399999999999999</v>
      </c>
      <c r="AL305" s="1" t="s">
        <v>98</v>
      </c>
      <c r="AM305" s="1">
        <v>149</v>
      </c>
      <c r="AN305" s="2">
        <v>40.5</v>
      </c>
      <c r="AO305" s="2">
        <v>33</v>
      </c>
      <c r="AP305" s="3">
        <v>3.32</v>
      </c>
      <c r="AQ305" s="1">
        <v>100</v>
      </c>
      <c r="AR305" s="2">
        <v>34</v>
      </c>
      <c r="AS305" s="2">
        <v>28.7</v>
      </c>
      <c r="AT305" s="3">
        <v>2.73</v>
      </c>
      <c r="AU305" s="1" t="s">
        <v>98</v>
      </c>
      <c r="AV305" s="1" t="s">
        <v>98</v>
      </c>
      <c r="AW305" s="1" t="s">
        <v>98</v>
      </c>
      <c r="AX305" s="1">
        <v>197</v>
      </c>
      <c r="AY305" s="1" t="s">
        <v>98</v>
      </c>
      <c r="AZ305" s="2">
        <v>51.5</v>
      </c>
      <c r="BA305" s="1" t="s">
        <v>98</v>
      </c>
      <c r="BB305" s="1" t="s">
        <v>98</v>
      </c>
      <c r="BC305" s="1" t="s">
        <v>98</v>
      </c>
      <c r="BD305" s="1" t="s">
        <v>98</v>
      </c>
      <c r="BE305" s="1" t="s">
        <v>98</v>
      </c>
      <c r="BF305" s="1" t="s">
        <v>98</v>
      </c>
      <c r="BG305" s="1" t="s">
        <v>98</v>
      </c>
      <c r="BH305" s="1" t="s">
        <v>98</v>
      </c>
      <c r="BI305" s="1" t="s">
        <v>98</v>
      </c>
      <c r="BJ305" s="4" t="s">
        <v>98</v>
      </c>
      <c r="BK305" s="4" t="s">
        <v>98</v>
      </c>
      <c r="BL305" s="4" t="s">
        <v>98</v>
      </c>
      <c r="BM305" s="4" t="s">
        <v>98</v>
      </c>
      <c r="BN305" s="4" t="s">
        <v>98</v>
      </c>
      <c r="BO305" s="4" t="s">
        <v>98</v>
      </c>
      <c r="BP305" s="4" t="s">
        <v>98</v>
      </c>
      <c r="BQ305" s="4" t="s">
        <v>98</v>
      </c>
      <c r="BR305" s="4" t="s">
        <v>98</v>
      </c>
      <c r="BS305" s="4" t="s">
        <v>98</v>
      </c>
      <c r="BT305" s="4" t="s">
        <v>98</v>
      </c>
      <c r="BU305" s="4" t="s">
        <v>98</v>
      </c>
      <c r="BV305" s="4" t="s">
        <v>98</v>
      </c>
      <c r="BW305" s="35" t="s">
        <v>98</v>
      </c>
      <c r="BX305" s="35" t="s">
        <v>98</v>
      </c>
      <c r="BY305" s="1" t="s">
        <v>98</v>
      </c>
      <c r="BZ305" s="1" t="s">
        <v>98</v>
      </c>
      <c r="CA305" s="1" t="s">
        <v>98</v>
      </c>
      <c r="CB305" s="1" t="s">
        <v>98</v>
      </c>
      <c r="CC305" s="1" t="s">
        <v>98</v>
      </c>
      <c r="CD305" s="1" t="s">
        <v>98</v>
      </c>
      <c r="CE305" s="1" t="s">
        <v>98</v>
      </c>
      <c r="CF305" s="1" t="s">
        <v>98</v>
      </c>
      <c r="CG305" s="4">
        <f>Beams!$B$11/F305</f>
        <v>832.59259259259261</v>
      </c>
      <c r="CH305" s="4">
        <f>Beams!$B$9/AO305</f>
        <v>340.60606060606062</v>
      </c>
      <c r="CI305" s="4">
        <f>Beams!$C$9/AS305</f>
        <v>391.63763066202091</v>
      </c>
      <c r="CJ305" s="4">
        <f>Beams!$B$8/((N305-2*X305)*X305*2)</f>
        <v>1991.1073320224618</v>
      </c>
      <c r="CK305" s="4">
        <f>Beams!$C$8/((J305-2*X305)*X305*2)</f>
        <v>1811.9972271928552</v>
      </c>
      <c r="CM305" s="4">
        <f xml:space="preserve"> Beams!$B$12 / ( 2 * X305 * (N305 - X305) * (J305 - X305) )</f>
        <v>259.20524983797219</v>
      </c>
      <c r="CO305" s="4">
        <f t="shared" si="8"/>
        <v>3813.6334253331688</v>
      </c>
      <c r="CP305" s="4">
        <f t="shared" si="9"/>
        <v>3535.5730135271378</v>
      </c>
      <c r="CQ305" s="3">
        <f>MIN(Beams!$B$21:$B$22)/MAX(CM305:CP305)-1</f>
        <v>4.2443425388355855</v>
      </c>
    </row>
    <row r="306" spans="1:95" x14ac:dyDescent="0.55000000000000004">
      <c r="A306" s="1" t="s">
        <v>1014</v>
      </c>
      <c r="B306" s="1" t="s">
        <v>1669</v>
      </c>
      <c r="C306" s="1" t="s">
        <v>1670</v>
      </c>
      <c r="D306" s="1" t="s">
        <v>98</v>
      </c>
      <c r="E306" s="1">
        <v>37.69</v>
      </c>
      <c r="F306" s="2">
        <v>10.4</v>
      </c>
      <c r="G306" s="1" t="s">
        <v>98</v>
      </c>
      <c r="H306" s="11" t="s">
        <v>98</v>
      </c>
      <c r="I306" s="3">
        <v>9</v>
      </c>
      <c r="J306" s="3">
        <v>7.95</v>
      </c>
      <c r="K306" s="1" t="s">
        <v>98</v>
      </c>
      <c r="L306" s="1" t="s">
        <v>98</v>
      </c>
      <c r="M306" s="11" t="s">
        <v>98</v>
      </c>
      <c r="N306" s="3">
        <v>7</v>
      </c>
      <c r="O306" s="3">
        <v>5.95</v>
      </c>
      <c r="P306" s="1" t="s">
        <v>98</v>
      </c>
      <c r="Q306" s="1" t="s">
        <v>98</v>
      </c>
      <c r="R306" s="11" t="s">
        <v>98</v>
      </c>
      <c r="S306" s="13" t="s">
        <v>98</v>
      </c>
      <c r="T306" s="1" t="s">
        <v>98</v>
      </c>
      <c r="U306" s="13" t="s">
        <v>98</v>
      </c>
      <c r="V306" s="1" t="s">
        <v>98</v>
      </c>
      <c r="W306" s="14">
        <v>0.375</v>
      </c>
      <c r="X306" s="14">
        <v>0.34899999999999998</v>
      </c>
      <c r="Y306" s="1" t="s">
        <v>98</v>
      </c>
      <c r="Z306" s="13" t="s">
        <v>98</v>
      </c>
      <c r="AA306" s="13" t="s">
        <v>98</v>
      </c>
      <c r="AB306" s="1" t="s">
        <v>98</v>
      </c>
      <c r="AC306" s="1" t="s">
        <v>98</v>
      </c>
      <c r="AD306" s="1" t="s">
        <v>98</v>
      </c>
      <c r="AE306" s="1" t="s">
        <v>98</v>
      </c>
      <c r="AF306" s="1" t="s">
        <v>98</v>
      </c>
      <c r="AG306" s="1" t="s">
        <v>98</v>
      </c>
      <c r="AH306" s="1" t="s">
        <v>98</v>
      </c>
      <c r="AI306" s="2">
        <v>17.100000000000001</v>
      </c>
      <c r="AJ306" s="1" t="s">
        <v>98</v>
      </c>
      <c r="AK306" s="2">
        <v>22.8</v>
      </c>
      <c r="AL306" s="1" t="s">
        <v>98</v>
      </c>
      <c r="AM306" s="1">
        <v>119</v>
      </c>
      <c r="AN306" s="2">
        <v>31.8</v>
      </c>
      <c r="AO306" s="2">
        <v>26.4</v>
      </c>
      <c r="AP306" s="3">
        <v>3.38</v>
      </c>
      <c r="AQ306" s="2">
        <v>80.400000000000006</v>
      </c>
      <c r="AR306" s="2">
        <v>26.7</v>
      </c>
      <c r="AS306" s="2">
        <v>23</v>
      </c>
      <c r="AT306" s="3">
        <v>2.78</v>
      </c>
      <c r="AU306" s="1" t="s">
        <v>98</v>
      </c>
      <c r="AV306" s="1" t="s">
        <v>98</v>
      </c>
      <c r="AW306" s="1" t="s">
        <v>98</v>
      </c>
      <c r="AX306" s="1">
        <v>154</v>
      </c>
      <c r="AY306" s="1" t="s">
        <v>98</v>
      </c>
      <c r="AZ306" s="2">
        <v>40</v>
      </c>
      <c r="BA306" s="1" t="s">
        <v>98</v>
      </c>
      <c r="BB306" s="1" t="s">
        <v>98</v>
      </c>
      <c r="BC306" s="1" t="s">
        <v>98</v>
      </c>
      <c r="BD306" s="1" t="s">
        <v>98</v>
      </c>
      <c r="BE306" s="1" t="s">
        <v>98</v>
      </c>
      <c r="BF306" s="1" t="s">
        <v>98</v>
      </c>
      <c r="BG306" s="1" t="s">
        <v>98</v>
      </c>
      <c r="BH306" s="1" t="s">
        <v>98</v>
      </c>
      <c r="BI306" s="1" t="s">
        <v>98</v>
      </c>
      <c r="BJ306" s="4" t="s">
        <v>98</v>
      </c>
      <c r="BK306" s="4" t="s">
        <v>98</v>
      </c>
      <c r="BL306" s="4" t="s">
        <v>98</v>
      </c>
      <c r="BM306" s="4" t="s">
        <v>98</v>
      </c>
      <c r="BN306" s="4" t="s">
        <v>98</v>
      </c>
      <c r="BO306" s="4" t="s">
        <v>98</v>
      </c>
      <c r="BP306" s="4" t="s">
        <v>98</v>
      </c>
      <c r="BQ306" s="4" t="s">
        <v>98</v>
      </c>
      <c r="BR306" s="4" t="s">
        <v>98</v>
      </c>
      <c r="BS306" s="4" t="s">
        <v>98</v>
      </c>
      <c r="BT306" s="4" t="s">
        <v>98</v>
      </c>
      <c r="BU306" s="4" t="s">
        <v>98</v>
      </c>
      <c r="BV306" s="4" t="s">
        <v>98</v>
      </c>
      <c r="BW306" s="35" t="s">
        <v>98</v>
      </c>
      <c r="BX306" s="35" t="s">
        <v>98</v>
      </c>
      <c r="BY306" s="1" t="s">
        <v>98</v>
      </c>
      <c r="BZ306" s="1" t="s">
        <v>98</v>
      </c>
      <c r="CA306" s="1" t="s">
        <v>98</v>
      </c>
      <c r="CB306" s="1" t="s">
        <v>98</v>
      </c>
      <c r="CC306" s="1" t="s">
        <v>98</v>
      </c>
      <c r="CD306" s="1" t="s">
        <v>98</v>
      </c>
      <c r="CE306" s="1" t="s">
        <v>98</v>
      </c>
      <c r="CF306" s="1" t="s">
        <v>98</v>
      </c>
      <c r="CG306" s="4">
        <f>Beams!$B$11/F306</f>
        <v>1080.7692307692307</v>
      </c>
      <c r="CH306" s="4">
        <f>Beams!$B$9/AO306</f>
        <v>425.75757575757581</v>
      </c>
      <c r="CI306" s="4">
        <f>Beams!$C$9/AS306</f>
        <v>488.69565217391306</v>
      </c>
      <c r="CJ306" s="4">
        <f>Beams!$B$8/((N306-2*X306)*X306*2)</f>
        <v>2555.2446624030763</v>
      </c>
      <c r="CK306" s="4">
        <f>Beams!$C$8/((J306-2*X306)*X306*2)</f>
        <v>2220.5118398323475</v>
      </c>
      <c r="CM306" s="4">
        <f xml:space="preserve"> Beams!$B$12 / ( 2 * X306 * (N306 - X306) * (J306 - X306) )</f>
        <v>318.53210252218327</v>
      </c>
      <c r="CO306" s="4">
        <f t="shared" si="8"/>
        <v>4886.0133662254329</v>
      </c>
      <c r="CP306" s="4">
        <f t="shared" si="9"/>
        <v>4367.7590653814987</v>
      </c>
      <c r="CQ306" s="3">
        <f>MIN(Beams!$B$21:$B$22)/MAX(CM306:CP306)-1</f>
        <v>3.0933166778154968</v>
      </c>
    </row>
    <row r="307" spans="1:95" x14ac:dyDescent="0.55000000000000004">
      <c r="A307" s="1" t="s">
        <v>1014</v>
      </c>
      <c r="B307" s="1" t="s">
        <v>1671</v>
      </c>
      <c r="C307" s="1" t="s">
        <v>1672</v>
      </c>
      <c r="D307" s="1" t="s">
        <v>98</v>
      </c>
      <c r="E307" s="1">
        <v>31.84</v>
      </c>
      <c r="F307" s="3">
        <v>8.76</v>
      </c>
      <c r="G307" s="1" t="s">
        <v>98</v>
      </c>
      <c r="H307" s="11" t="s">
        <v>98</v>
      </c>
      <c r="I307" s="3">
        <v>9</v>
      </c>
      <c r="J307" s="3">
        <v>8.1300000000000008</v>
      </c>
      <c r="K307" s="1" t="s">
        <v>98</v>
      </c>
      <c r="L307" s="1" t="s">
        <v>98</v>
      </c>
      <c r="M307" s="11" t="s">
        <v>98</v>
      </c>
      <c r="N307" s="3">
        <v>7</v>
      </c>
      <c r="O307" s="3">
        <v>6.13</v>
      </c>
      <c r="P307" s="1" t="s">
        <v>98</v>
      </c>
      <c r="Q307" s="1" t="s">
        <v>98</v>
      </c>
      <c r="R307" s="11" t="s">
        <v>98</v>
      </c>
      <c r="S307" s="13" t="s">
        <v>98</v>
      </c>
      <c r="T307" s="1" t="s">
        <v>98</v>
      </c>
      <c r="U307" s="13" t="s">
        <v>98</v>
      </c>
      <c r="V307" s="1" t="s">
        <v>98</v>
      </c>
      <c r="W307" s="15">
        <v>0.3125</v>
      </c>
      <c r="X307" s="14">
        <v>0.29099999999999998</v>
      </c>
      <c r="Y307" s="1" t="s">
        <v>98</v>
      </c>
      <c r="Z307" s="13" t="s">
        <v>98</v>
      </c>
      <c r="AA307" s="13" t="s">
        <v>98</v>
      </c>
      <c r="AB307" s="1" t="s">
        <v>98</v>
      </c>
      <c r="AC307" s="1" t="s">
        <v>98</v>
      </c>
      <c r="AD307" s="1" t="s">
        <v>98</v>
      </c>
      <c r="AE307" s="1" t="s">
        <v>98</v>
      </c>
      <c r="AF307" s="1" t="s">
        <v>98</v>
      </c>
      <c r="AG307" s="1" t="s">
        <v>98</v>
      </c>
      <c r="AH307" s="1" t="s">
        <v>98</v>
      </c>
      <c r="AI307" s="2">
        <v>21.1</v>
      </c>
      <c r="AJ307" s="1" t="s">
        <v>98</v>
      </c>
      <c r="AK307" s="2">
        <v>27.9</v>
      </c>
      <c r="AL307" s="1" t="s">
        <v>98</v>
      </c>
      <c r="AM307" s="1">
        <v>102</v>
      </c>
      <c r="AN307" s="2">
        <v>27.1</v>
      </c>
      <c r="AO307" s="2">
        <v>22.6</v>
      </c>
      <c r="AP307" s="3">
        <v>3.41</v>
      </c>
      <c r="AQ307" s="2">
        <v>69.2</v>
      </c>
      <c r="AR307" s="2">
        <v>22.8</v>
      </c>
      <c r="AS307" s="2">
        <v>19.8</v>
      </c>
      <c r="AT307" s="3">
        <v>2.81</v>
      </c>
      <c r="AU307" s="1" t="s">
        <v>98</v>
      </c>
      <c r="AV307" s="1" t="s">
        <v>98</v>
      </c>
      <c r="AW307" s="1" t="s">
        <v>98</v>
      </c>
      <c r="AX307" s="1">
        <v>131</v>
      </c>
      <c r="AY307" s="1" t="s">
        <v>98</v>
      </c>
      <c r="AZ307" s="2">
        <v>33.9</v>
      </c>
      <c r="BA307" s="1" t="s">
        <v>98</v>
      </c>
      <c r="BB307" s="1" t="s">
        <v>98</v>
      </c>
      <c r="BC307" s="1" t="s">
        <v>98</v>
      </c>
      <c r="BD307" s="1" t="s">
        <v>98</v>
      </c>
      <c r="BE307" s="1" t="s">
        <v>98</v>
      </c>
      <c r="BF307" s="1" t="s">
        <v>98</v>
      </c>
      <c r="BG307" s="1" t="s">
        <v>98</v>
      </c>
      <c r="BH307" s="1" t="s">
        <v>98</v>
      </c>
      <c r="BI307" s="1" t="s">
        <v>98</v>
      </c>
      <c r="BJ307" s="4" t="s">
        <v>98</v>
      </c>
      <c r="BK307" s="4" t="s">
        <v>98</v>
      </c>
      <c r="BL307" s="4" t="s">
        <v>98</v>
      </c>
      <c r="BM307" s="4" t="s">
        <v>98</v>
      </c>
      <c r="BN307" s="4" t="s">
        <v>98</v>
      </c>
      <c r="BO307" s="4" t="s">
        <v>98</v>
      </c>
      <c r="BP307" s="4" t="s">
        <v>98</v>
      </c>
      <c r="BQ307" s="4" t="s">
        <v>98</v>
      </c>
      <c r="BR307" s="4" t="s">
        <v>98</v>
      </c>
      <c r="BS307" s="4" t="s">
        <v>98</v>
      </c>
      <c r="BT307" s="4" t="s">
        <v>98</v>
      </c>
      <c r="BU307" s="4" t="s">
        <v>98</v>
      </c>
      <c r="BV307" s="4" t="s">
        <v>98</v>
      </c>
      <c r="BW307" s="35" t="s">
        <v>98</v>
      </c>
      <c r="BX307" s="35" t="s">
        <v>98</v>
      </c>
      <c r="BY307" s="1" t="s">
        <v>98</v>
      </c>
      <c r="BZ307" s="1" t="s">
        <v>98</v>
      </c>
      <c r="CA307" s="1" t="s">
        <v>98</v>
      </c>
      <c r="CB307" s="1" t="s">
        <v>98</v>
      </c>
      <c r="CC307" s="1" t="s">
        <v>98</v>
      </c>
      <c r="CD307" s="1" t="s">
        <v>98</v>
      </c>
      <c r="CE307" s="1" t="s">
        <v>98</v>
      </c>
      <c r="CF307" s="1" t="s">
        <v>98</v>
      </c>
      <c r="CG307" s="4">
        <f>Beams!$B$11/F307</f>
        <v>1283.1050228310503</v>
      </c>
      <c r="CH307" s="4">
        <f>Beams!$B$9/AO307</f>
        <v>497.3451327433628</v>
      </c>
      <c r="CI307" s="4">
        <f>Beams!$C$9/AS307</f>
        <v>567.67676767676767</v>
      </c>
      <c r="CJ307" s="4">
        <f>Beams!$B$8/((N307-2*X307)*X307*2)</f>
        <v>3009.1484538224217</v>
      </c>
      <c r="CK307" s="4">
        <f>Beams!$C$8/((J307-2*X307)*X307*2)</f>
        <v>2558.6532560456149</v>
      </c>
      <c r="CM307" s="4">
        <f xml:space="preserve"> Beams!$B$12 / ( 2 * X307 * (N307 - X307) * (J307 - X307) )</f>
        <v>367.2187688665361</v>
      </c>
      <c r="CO307" s="4">
        <f t="shared" si="8"/>
        <v>5751.7972992575314</v>
      </c>
      <c r="CP307" s="4">
        <f t="shared" si="9"/>
        <v>5055.5284960465906</v>
      </c>
      <c r="CQ307" s="3">
        <f>MIN(Beams!$B$21:$B$22)/MAX(CM307:CP307)-1</f>
        <v>2.4771739961319033</v>
      </c>
    </row>
    <row r="308" spans="1:95" x14ac:dyDescent="0.55000000000000004">
      <c r="A308" s="1" t="s">
        <v>1014</v>
      </c>
      <c r="B308" s="1" t="s">
        <v>1673</v>
      </c>
      <c r="C308" s="1" t="s">
        <v>1674</v>
      </c>
      <c r="D308" s="1" t="s">
        <v>98</v>
      </c>
      <c r="E308" s="1">
        <v>25.82</v>
      </c>
      <c r="F308" s="3">
        <v>7.1</v>
      </c>
      <c r="G308" s="1" t="s">
        <v>98</v>
      </c>
      <c r="H308" s="11" t="s">
        <v>98</v>
      </c>
      <c r="I308" s="3">
        <v>9</v>
      </c>
      <c r="J308" s="3">
        <v>8.3000000000000007</v>
      </c>
      <c r="K308" s="1" t="s">
        <v>98</v>
      </c>
      <c r="L308" s="1" t="s">
        <v>98</v>
      </c>
      <c r="M308" s="11" t="s">
        <v>98</v>
      </c>
      <c r="N308" s="3">
        <v>7</v>
      </c>
      <c r="O308" s="3">
        <v>6.3</v>
      </c>
      <c r="P308" s="1" t="s">
        <v>98</v>
      </c>
      <c r="Q308" s="1" t="s">
        <v>98</v>
      </c>
      <c r="R308" s="11" t="s">
        <v>98</v>
      </c>
      <c r="S308" s="13" t="s">
        <v>98</v>
      </c>
      <c r="T308" s="1" t="s">
        <v>98</v>
      </c>
      <c r="U308" s="13" t="s">
        <v>98</v>
      </c>
      <c r="V308" s="1" t="s">
        <v>98</v>
      </c>
      <c r="W308" s="14">
        <v>0.25</v>
      </c>
      <c r="X308" s="14">
        <v>0.23300000000000001</v>
      </c>
      <c r="Y308" s="1" t="s">
        <v>98</v>
      </c>
      <c r="Z308" s="13" t="s">
        <v>98</v>
      </c>
      <c r="AA308" s="13" t="s">
        <v>98</v>
      </c>
      <c r="AB308" s="1" t="s">
        <v>98</v>
      </c>
      <c r="AC308" s="1" t="s">
        <v>98</v>
      </c>
      <c r="AD308" s="1" t="s">
        <v>98</v>
      </c>
      <c r="AE308" s="1" t="s">
        <v>98</v>
      </c>
      <c r="AF308" s="1" t="s">
        <v>98</v>
      </c>
      <c r="AG308" s="1" t="s">
        <v>98</v>
      </c>
      <c r="AH308" s="1" t="s">
        <v>98</v>
      </c>
      <c r="AI308" s="2">
        <v>27</v>
      </c>
      <c r="AJ308" s="1" t="s">
        <v>98</v>
      </c>
      <c r="AK308" s="2">
        <v>35.6</v>
      </c>
      <c r="AL308" s="1" t="s">
        <v>98</v>
      </c>
      <c r="AM308" s="2">
        <v>84.1</v>
      </c>
      <c r="AN308" s="2">
        <v>22.2</v>
      </c>
      <c r="AO308" s="2">
        <v>18.7</v>
      </c>
      <c r="AP308" s="3">
        <v>3.44</v>
      </c>
      <c r="AQ308" s="2">
        <v>57.2</v>
      </c>
      <c r="AR308" s="2">
        <v>18.7</v>
      </c>
      <c r="AS308" s="2">
        <v>16.3</v>
      </c>
      <c r="AT308" s="3">
        <v>2.84</v>
      </c>
      <c r="AU308" s="1" t="s">
        <v>98</v>
      </c>
      <c r="AV308" s="1" t="s">
        <v>98</v>
      </c>
      <c r="AW308" s="1" t="s">
        <v>98</v>
      </c>
      <c r="AX308" s="1">
        <v>107</v>
      </c>
      <c r="AY308" s="1" t="s">
        <v>98</v>
      </c>
      <c r="AZ308" s="2">
        <v>27.6</v>
      </c>
      <c r="BA308" s="1" t="s">
        <v>98</v>
      </c>
      <c r="BB308" s="1" t="s">
        <v>98</v>
      </c>
      <c r="BC308" s="1" t="s">
        <v>98</v>
      </c>
      <c r="BD308" s="1" t="s">
        <v>98</v>
      </c>
      <c r="BE308" s="1" t="s">
        <v>98</v>
      </c>
      <c r="BF308" s="1" t="s">
        <v>98</v>
      </c>
      <c r="BG308" s="1" t="s">
        <v>98</v>
      </c>
      <c r="BH308" s="1" t="s">
        <v>98</v>
      </c>
      <c r="BI308" s="1" t="s">
        <v>98</v>
      </c>
      <c r="BJ308" s="4" t="s">
        <v>98</v>
      </c>
      <c r="BK308" s="4" t="s">
        <v>98</v>
      </c>
      <c r="BL308" s="4" t="s">
        <v>98</v>
      </c>
      <c r="BM308" s="4" t="s">
        <v>98</v>
      </c>
      <c r="BN308" s="4" t="s">
        <v>98</v>
      </c>
      <c r="BO308" s="4" t="s">
        <v>98</v>
      </c>
      <c r="BP308" s="4" t="s">
        <v>98</v>
      </c>
      <c r="BQ308" s="4" t="s">
        <v>98</v>
      </c>
      <c r="BR308" s="4" t="s">
        <v>98</v>
      </c>
      <c r="BS308" s="4" t="s">
        <v>98</v>
      </c>
      <c r="BT308" s="4" t="s">
        <v>98</v>
      </c>
      <c r="BU308" s="4" t="s">
        <v>98</v>
      </c>
      <c r="BV308" s="4" t="s">
        <v>98</v>
      </c>
      <c r="BW308" s="35" t="s">
        <v>98</v>
      </c>
      <c r="BX308" s="35" t="s">
        <v>98</v>
      </c>
      <c r="BY308" s="1" t="s">
        <v>98</v>
      </c>
      <c r="BZ308" s="1" t="s">
        <v>98</v>
      </c>
      <c r="CA308" s="1" t="s">
        <v>98</v>
      </c>
      <c r="CB308" s="1" t="s">
        <v>98</v>
      </c>
      <c r="CC308" s="1" t="s">
        <v>98</v>
      </c>
      <c r="CD308" s="1" t="s">
        <v>98</v>
      </c>
      <c r="CE308" s="1" t="s">
        <v>98</v>
      </c>
      <c r="CF308" s="1" t="s">
        <v>98</v>
      </c>
      <c r="CG308" s="4">
        <f>Beams!$B$11/F308</f>
        <v>1583.0985915492959</v>
      </c>
      <c r="CH308" s="4">
        <f>Beams!$B$9/AO308</f>
        <v>601.06951871657759</v>
      </c>
      <c r="CI308" s="4">
        <f>Beams!$C$9/AS308</f>
        <v>689.57055214723925</v>
      </c>
      <c r="CJ308" s="4">
        <f>Beams!$B$8/((N308-2*X308)*X308*2)</f>
        <v>3691.4863290204689</v>
      </c>
      <c r="CK308" s="4">
        <f>Beams!$C$8/((J308-2*X308)*X308*2)</f>
        <v>3078.9088171840363</v>
      </c>
      <c r="CM308" s="4">
        <f xml:space="preserve"> Beams!$B$12 / ( 2 * X308 * (N308 - X308) * (J308 - X308) )</f>
        <v>441.84725485423075</v>
      </c>
      <c r="CO308" s="4">
        <f t="shared" si="8"/>
        <v>7051.6150520111078</v>
      </c>
      <c r="CP308" s="4">
        <f t="shared" si="9"/>
        <v>6105.9888145422738</v>
      </c>
      <c r="CQ308" s="3">
        <f>MIN(Beams!$B$21:$B$22)/MAX(CM308:CP308)-1</f>
        <v>1.8362296938339022</v>
      </c>
    </row>
    <row r="309" spans="1:95" x14ac:dyDescent="0.55000000000000004">
      <c r="A309" s="1" t="s">
        <v>1014</v>
      </c>
      <c r="B309" s="1" t="s">
        <v>1675</v>
      </c>
      <c r="C309" s="1" t="s">
        <v>1676</v>
      </c>
      <c r="D309" s="1" t="s">
        <v>98</v>
      </c>
      <c r="E309" s="1">
        <v>19.63</v>
      </c>
      <c r="F309" s="3">
        <v>5.37</v>
      </c>
      <c r="G309" s="1" t="s">
        <v>98</v>
      </c>
      <c r="H309" s="11" t="s">
        <v>98</v>
      </c>
      <c r="I309" s="3">
        <v>9</v>
      </c>
      <c r="J309" s="3">
        <v>8.48</v>
      </c>
      <c r="K309" s="1" t="s">
        <v>98</v>
      </c>
      <c r="L309" s="1" t="s">
        <v>98</v>
      </c>
      <c r="M309" s="11" t="s">
        <v>98</v>
      </c>
      <c r="N309" s="3">
        <v>7</v>
      </c>
      <c r="O309" s="3">
        <v>6.48</v>
      </c>
      <c r="P309" s="1" t="s">
        <v>98</v>
      </c>
      <c r="Q309" s="1" t="s">
        <v>98</v>
      </c>
      <c r="R309" s="11" t="s">
        <v>98</v>
      </c>
      <c r="S309" s="13" t="s">
        <v>98</v>
      </c>
      <c r="T309" s="1" t="s">
        <v>98</v>
      </c>
      <c r="U309" s="13" t="s">
        <v>98</v>
      </c>
      <c r="V309" s="1" t="s">
        <v>98</v>
      </c>
      <c r="W309" s="15">
        <v>0.1875</v>
      </c>
      <c r="X309" s="14">
        <v>0.17399999999999999</v>
      </c>
      <c r="Y309" s="1" t="s">
        <v>98</v>
      </c>
      <c r="Z309" s="13" t="s">
        <v>98</v>
      </c>
      <c r="AA309" s="13" t="s">
        <v>98</v>
      </c>
      <c r="AB309" s="1" t="s">
        <v>98</v>
      </c>
      <c r="AC309" s="1" t="s">
        <v>98</v>
      </c>
      <c r="AD309" s="1" t="s">
        <v>98</v>
      </c>
      <c r="AE309" s="1" t="s">
        <v>98</v>
      </c>
      <c r="AF309" s="1" t="s">
        <v>98</v>
      </c>
      <c r="AG309" s="1" t="s">
        <v>98</v>
      </c>
      <c r="AH309" s="1" t="s">
        <v>98</v>
      </c>
      <c r="AI309" s="2">
        <v>37.200000000000003</v>
      </c>
      <c r="AJ309" s="1" t="s">
        <v>98</v>
      </c>
      <c r="AK309" s="2">
        <v>48.7</v>
      </c>
      <c r="AL309" s="1" t="s">
        <v>98</v>
      </c>
      <c r="AM309" s="2">
        <v>64.7</v>
      </c>
      <c r="AN309" s="2">
        <v>16.899999999999999</v>
      </c>
      <c r="AO309" s="2">
        <v>14.4</v>
      </c>
      <c r="AP309" s="3">
        <v>3.47</v>
      </c>
      <c r="AQ309" s="2">
        <v>44.1</v>
      </c>
      <c r="AR309" s="2">
        <v>14.3</v>
      </c>
      <c r="AS309" s="2">
        <v>12.6</v>
      </c>
      <c r="AT309" s="3">
        <v>2.87</v>
      </c>
      <c r="AU309" s="1" t="s">
        <v>98</v>
      </c>
      <c r="AV309" s="1" t="s">
        <v>98</v>
      </c>
      <c r="AW309" s="1" t="s">
        <v>98</v>
      </c>
      <c r="AX309" s="2">
        <v>81.7</v>
      </c>
      <c r="AY309" s="1" t="s">
        <v>98</v>
      </c>
      <c r="AZ309" s="2">
        <v>20.9</v>
      </c>
      <c r="BA309" s="1" t="s">
        <v>98</v>
      </c>
      <c r="BB309" s="1" t="s">
        <v>98</v>
      </c>
      <c r="BC309" s="1" t="s">
        <v>98</v>
      </c>
      <c r="BD309" s="1" t="s">
        <v>98</v>
      </c>
      <c r="BE309" s="1" t="s">
        <v>98</v>
      </c>
      <c r="BF309" s="1" t="s">
        <v>98</v>
      </c>
      <c r="BG309" s="1" t="s">
        <v>98</v>
      </c>
      <c r="BH309" s="1" t="s">
        <v>98</v>
      </c>
      <c r="BI309" s="1" t="s">
        <v>98</v>
      </c>
      <c r="BJ309" s="4" t="s">
        <v>98</v>
      </c>
      <c r="BK309" s="4" t="s">
        <v>98</v>
      </c>
      <c r="BL309" s="4" t="s">
        <v>98</v>
      </c>
      <c r="BM309" s="4" t="s">
        <v>98</v>
      </c>
      <c r="BN309" s="4" t="s">
        <v>98</v>
      </c>
      <c r="BO309" s="4" t="s">
        <v>98</v>
      </c>
      <c r="BP309" s="4" t="s">
        <v>98</v>
      </c>
      <c r="BQ309" s="4" t="s">
        <v>98</v>
      </c>
      <c r="BR309" s="4" t="s">
        <v>98</v>
      </c>
      <c r="BS309" s="4" t="s">
        <v>98</v>
      </c>
      <c r="BT309" s="4" t="s">
        <v>98</v>
      </c>
      <c r="BU309" s="4" t="s">
        <v>98</v>
      </c>
      <c r="BV309" s="4" t="s">
        <v>98</v>
      </c>
      <c r="BW309" s="35" t="s">
        <v>98</v>
      </c>
      <c r="BX309" s="35" t="s">
        <v>98</v>
      </c>
      <c r="BY309" s="1" t="s">
        <v>98</v>
      </c>
      <c r="BZ309" s="1" t="s">
        <v>98</v>
      </c>
      <c r="CA309" s="1" t="s">
        <v>98</v>
      </c>
      <c r="CB309" s="1" t="s">
        <v>98</v>
      </c>
      <c r="CC309" s="1" t="s">
        <v>98</v>
      </c>
      <c r="CD309" s="1" t="s">
        <v>98</v>
      </c>
      <c r="CE309" s="1" t="s">
        <v>98</v>
      </c>
      <c r="CF309" s="1" t="s">
        <v>98</v>
      </c>
      <c r="CG309" s="4">
        <f>Beams!$B$11/F309</f>
        <v>2093.1098696461822</v>
      </c>
      <c r="CH309" s="4">
        <f>Beams!$B$9/AO309</f>
        <v>780.55555555555554</v>
      </c>
      <c r="CI309" s="4">
        <f>Beams!$C$9/AS309</f>
        <v>892.06349206349205</v>
      </c>
      <c r="CJ309" s="4">
        <f>Beams!$B$8/((N309-2*X309)*X309*2)</f>
        <v>4855.5097075635358</v>
      </c>
      <c r="CK309" s="4">
        <f>Beams!$C$8/((J309-2*X309)*X309*2)</f>
        <v>3971.8212708697306</v>
      </c>
      <c r="CM309" s="4">
        <f xml:space="preserve"> Beams!$B$12 / ( 2 * X309 * (N309 - X309) * (J309 - X309) )</f>
        <v>569.67722412041792</v>
      </c>
      <c r="CO309" s="4">
        <f t="shared" si="8"/>
        <v>9267.2668170342113</v>
      </c>
      <c r="CP309" s="4">
        <f t="shared" si="9"/>
        <v>7904.4546504216169</v>
      </c>
      <c r="CQ309" s="3">
        <f>MIN(Beams!$B$21:$B$22)/MAX(CM309:CP309)-1</f>
        <v>1.1581336110057712</v>
      </c>
    </row>
    <row r="310" spans="1:95" x14ac:dyDescent="0.55000000000000004">
      <c r="A310" s="1" t="s">
        <v>1014</v>
      </c>
      <c r="B310" s="1" t="s">
        <v>1677</v>
      </c>
      <c r="C310" s="1" t="s">
        <v>1678</v>
      </c>
      <c r="D310" s="1" t="s">
        <v>98</v>
      </c>
      <c r="E310" s="1">
        <v>50.81</v>
      </c>
      <c r="F310" s="2">
        <v>14</v>
      </c>
      <c r="G310" s="1" t="s">
        <v>98</v>
      </c>
      <c r="H310" s="11" t="s">
        <v>98</v>
      </c>
      <c r="I310" s="3">
        <v>9</v>
      </c>
      <c r="J310" s="3">
        <v>7.26</v>
      </c>
      <c r="K310" s="1" t="s">
        <v>98</v>
      </c>
      <c r="L310" s="1" t="s">
        <v>98</v>
      </c>
      <c r="M310" s="11" t="s">
        <v>98</v>
      </c>
      <c r="N310" s="3">
        <v>5</v>
      </c>
      <c r="O310" s="3">
        <v>3.26</v>
      </c>
      <c r="P310" s="1" t="s">
        <v>98</v>
      </c>
      <c r="Q310" s="1" t="s">
        <v>98</v>
      </c>
      <c r="R310" s="11" t="s">
        <v>98</v>
      </c>
      <c r="S310" s="13" t="s">
        <v>98</v>
      </c>
      <c r="T310" s="1" t="s">
        <v>98</v>
      </c>
      <c r="U310" s="13" t="s">
        <v>98</v>
      </c>
      <c r="V310" s="1" t="s">
        <v>98</v>
      </c>
      <c r="W310" s="14">
        <v>0.625</v>
      </c>
      <c r="X310" s="14">
        <v>0.58099999999999996</v>
      </c>
      <c r="Y310" s="1" t="s">
        <v>98</v>
      </c>
      <c r="Z310" s="13" t="s">
        <v>98</v>
      </c>
      <c r="AA310" s="13" t="s">
        <v>98</v>
      </c>
      <c r="AB310" s="1" t="s">
        <v>98</v>
      </c>
      <c r="AC310" s="1" t="s">
        <v>98</v>
      </c>
      <c r="AD310" s="1" t="s">
        <v>98</v>
      </c>
      <c r="AE310" s="1" t="s">
        <v>98</v>
      </c>
      <c r="AF310" s="1" t="s">
        <v>98</v>
      </c>
      <c r="AG310" s="1" t="s">
        <v>98</v>
      </c>
      <c r="AH310" s="1" t="s">
        <v>98</v>
      </c>
      <c r="AI310" s="3">
        <v>5.61</v>
      </c>
      <c r="AJ310" s="1" t="s">
        <v>98</v>
      </c>
      <c r="AK310" s="2">
        <v>12.5</v>
      </c>
      <c r="AL310" s="1" t="s">
        <v>98</v>
      </c>
      <c r="AM310" s="1">
        <v>133</v>
      </c>
      <c r="AN310" s="2">
        <v>38.5</v>
      </c>
      <c r="AO310" s="2">
        <v>29.6</v>
      </c>
      <c r="AP310" s="3">
        <v>3.08</v>
      </c>
      <c r="AQ310" s="2">
        <v>52</v>
      </c>
      <c r="AR310" s="2">
        <v>25.3</v>
      </c>
      <c r="AS310" s="2">
        <v>20.8</v>
      </c>
      <c r="AT310" s="3">
        <v>1.92</v>
      </c>
      <c r="AU310" s="1" t="s">
        <v>98</v>
      </c>
      <c r="AV310" s="1" t="s">
        <v>98</v>
      </c>
      <c r="AW310" s="1" t="s">
        <v>98</v>
      </c>
      <c r="AX310" s="1">
        <v>128</v>
      </c>
      <c r="AY310" s="1" t="s">
        <v>98</v>
      </c>
      <c r="AZ310" s="2">
        <v>42.5</v>
      </c>
      <c r="BA310" s="1" t="s">
        <v>98</v>
      </c>
      <c r="BB310" s="1" t="s">
        <v>98</v>
      </c>
      <c r="BC310" s="1" t="s">
        <v>98</v>
      </c>
      <c r="BD310" s="1" t="s">
        <v>98</v>
      </c>
      <c r="BE310" s="1" t="s">
        <v>98</v>
      </c>
      <c r="BF310" s="1" t="s">
        <v>98</v>
      </c>
      <c r="BG310" s="1" t="s">
        <v>98</v>
      </c>
      <c r="BH310" s="1" t="s">
        <v>98</v>
      </c>
      <c r="BI310" s="1" t="s">
        <v>98</v>
      </c>
      <c r="BJ310" s="4" t="s">
        <v>98</v>
      </c>
      <c r="BK310" s="4" t="s">
        <v>98</v>
      </c>
      <c r="BL310" s="4" t="s">
        <v>98</v>
      </c>
      <c r="BM310" s="4" t="s">
        <v>98</v>
      </c>
      <c r="BN310" s="4" t="s">
        <v>98</v>
      </c>
      <c r="BO310" s="4" t="s">
        <v>98</v>
      </c>
      <c r="BP310" s="4" t="s">
        <v>98</v>
      </c>
      <c r="BQ310" s="4" t="s">
        <v>98</v>
      </c>
      <c r="BR310" s="4" t="s">
        <v>98</v>
      </c>
      <c r="BS310" s="4" t="s">
        <v>98</v>
      </c>
      <c r="BT310" s="4" t="s">
        <v>98</v>
      </c>
      <c r="BU310" s="4" t="s">
        <v>98</v>
      </c>
      <c r="BV310" s="4" t="s">
        <v>98</v>
      </c>
      <c r="BW310" s="35" t="s">
        <v>98</v>
      </c>
      <c r="BX310" s="35" t="s">
        <v>98</v>
      </c>
      <c r="BY310" s="1" t="s">
        <v>98</v>
      </c>
      <c r="BZ310" s="1" t="s">
        <v>98</v>
      </c>
      <c r="CA310" s="1" t="s">
        <v>98</v>
      </c>
      <c r="CB310" s="1" t="s">
        <v>98</v>
      </c>
      <c r="CC310" s="1" t="s">
        <v>98</v>
      </c>
      <c r="CD310" s="1" t="s">
        <v>98</v>
      </c>
      <c r="CE310" s="1" t="s">
        <v>98</v>
      </c>
      <c r="CF310" s="1" t="s">
        <v>98</v>
      </c>
      <c r="CG310" s="4">
        <f>Beams!$B$11/F310</f>
        <v>802.85714285714289</v>
      </c>
      <c r="CH310" s="4">
        <f>Beams!$B$9/AO310</f>
        <v>379.72972972972968</v>
      </c>
      <c r="CI310" s="4">
        <f>Beams!$C$9/AS310</f>
        <v>540.38461538461536</v>
      </c>
      <c r="CJ310" s="4">
        <f>Beams!$B$8/((N310-2*X310)*X310*2)</f>
        <v>2520.3172550247145</v>
      </c>
      <c r="CK310" s="4">
        <f>Beams!$C$8/((J310-2*X310)*X310*2)</f>
        <v>1586.2541201680642</v>
      </c>
      <c r="CM310" s="4">
        <f xml:space="preserve"> Beams!$B$12 / ( 2 * X310 * (N310 - X310) * (J310 - X310) )</f>
        <v>327.73644469831464</v>
      </c>
      <c r="CO310" s="4">
        <f t="shared" si="8"/>
        <v>4727.2467121823775</v>
      </c>
      <c r="CP310" s="4">
        <f t="shared" si="9"/>
        <v>3292.335141075956</v>
      </c>
      <c r="CQ310" s="3">
        <f>MIN(Beams!$B$21:$B$22)/MAX(CM310:CP310)-1</f>
        <v>3.2307925136335465</v>
      </c>
    </row>
    <row r="311" spans="1:95" x14ac:dyDescent="0.55000000000000004">
      <c r="A311" s="1" t="s">
        <v>1014</v>
      </c>
      <c r="B311" s="1" t="s">
        <v>1679</v>
      </c>
      <c r="C311" s="1" t="s">
        <v>1680</v>
      </c>
      <c r="D311" s="1" t="s">
        <v>98</v>
      </c>
      <c r="E311" s="1">
        <v>42.05</v>
      </c>
      <c r="F311" s="2">
        <v>11.6</v>
      </c>
      <c r="G311" s="1" t="s">
        <v>98</v>
      </c>
      <c r="H311" s="11" t="s">
        <v>98</v>
      </c>
      <c r="I311" s="3">
        <v>9</v>
      </c>
      <c r="J311" s="3">
        <v>7.6</v>
      </c>
      <c r="K311" s="1" t="s">
        <v>98</v>
      </c>
      <c r="L311" s="1" t="s">
        <v>98</v>
      </c>
      <c r="M311" s="11" t="s">
        <v>98</v>
      </c>
      <c r="N311" s="3">
        <v>5</v>
      </c>
      <c r="O311" s="3">
        <v>3.6</v>
      </c>
      <c r="P311" s="1" t="s">
        <v>98</v>
      </c>
      <c r="Q311" s="1" t="s">
        <v>98</v>
      </c>
      <c r="R311" s="11" t="s">
        <v>98</v>
      </c>
      <c r="S311" s="13" t="s">
        <v>98</v>
      </c>
      <c r="T311" s="1" t="s">
        <v>98</v>
      </c>
      <c r="U311" s="13" t="s">
        <v>98</v>
      </c>
      <c r="V311" s="1" t="s">
        <v>98</v>
      </c>
      <c r="W311" s="14">
        <v>0.5</v>
      </c>
      <c r="X311" s="14">
        <v>0.46500000000000002</v>
      </c>
      <c r="Y311" s="1" t="s">
        <v>98</v>
      </c>
      <c r="Z311" s="13" t="s">
        <v>98</v>
      </c>
      <c r="AA311" s="13" t="s">
        <v>98</v>
      </c>
      <c r="AB311" s="1" t="s">
        <v>98</v>
      </c>
      <c r="AC311" s="1" t="s">
        <v>98</v>
      </c>
      <c r="AD311" s="1" t="s">
        <v>98</v>
      </c>
      <c r="AE311" s="1" t="s">
        <v>98</v>
      </c>
      <c r="AF311" s="1" t="s">
        <v>98</v>
      </c>
      <c r="AG311" s="1" t="s">
        <v>98</v>
      </c>
      <c r="AH311" s="1" t="s">
        <v>98</v>
      </c>
      <c r="AI311" s="3">
        <v>7.75</v>
      </c>
      <c r="AJ311" s="1" t="s">
        <v>98</v>
      </c>
      <c r="AK311" s="2">
        <v>16.399999999999999</v>
      </c>
      <c r="AL311" s="1" t="s">
        <v>98</v>
      </c>
      <c r="AM311" s="1">
        <v>115</v>
      </c>
      <c r="AN311" s="2">
        <v>32.5</v>
      </c>
      <c r="AO311" s="2">
        <v>25.5</v>
      </c>
      <c r="AP311" s="3">
        <v>3.14</v>
      </c>
      <c r="AQ311" s="2">
        <v>45.2</v>
      </c>
      <c r="AR311" s="2">
        <v>21.5</v>
      </c>
      <c r="AS311" s="2">
        <v>18.100000000000001</v>
      </c>
      <c r="AT311" s="3">
        <v>1.97</v>
      </c>
      <c r="AU311" s="1" t="s">
        <v>98</v>
      </c>
      <c r="AV311" s="1" t="s">
        <v>98</v>
      </c>
      <c r="AW311" s="1" t="s">
        <v>98</v>
      </c>
      <c r="AX311" s="1">
        <v>109</v>
      </c>
      <c r="AY311" s="1" t="s">
        <v>98</v>
      </c>
      <c r="AZ311" s="2">
        <v>35.6</v>
      </c>
      <c r="BA311" s="1" t="s">
        <v>98</v>
      </c>
      <c r="BB311" s="1" t="s">
        <v>98</v>
      </c>
      <c r="BC311" s="1" t="s">
        <v>98</v>
      </c>
      <c r="BD311" s="1" t="s">
        <v>98</v>
      </c>
      <c r="BE311" s="1" t="s">
        <v>98</v>
      </c>
      <c r="BF311" s="1" t="s">
        <v>98</v>
      </c>
      <c r="BG311" s="1" t="s">
        <v>98</v>
      </c>
      <c r="BH311" s="1" t="s">
        <v>98</v>
      </c>
      <c r="BI311" s="1" t="s">
        <v>98</v>
      </c>
      <c r="BJ311" s="4" t="s">
        <v>98</v>
      </c>
      <c r="BK311" s="4" t="s">
        <v>98</v>
      </c>
      <c r="BL311" s="4" t="s">
        <v>98</v>
      </c>
      <c r="BM311" s="4" t="s">
        <v>98</v>
      </c>
      <c r="BN311" s="4" t="s">
        <v>98</v>
      </c>
      <c r="BO311" s="4" t="s">
        <v>98</v>
      </c>
      <c r="BP311" s="4" t="s">
        <v>98</v>
      </c>
      <c r="BQ311" s="4" t="s">
        <v>98</v>
      </c>
      <c r="BR311" s="4" t="s">
        <v>98</v>
      </c>
      <c r="BS311" s="4" t="s">
        <v>98</v>
      </c>
      <c r="BT311" s="4" t="s">
        <v>98</v>
      </c>
      <c r="BU311" s="4" t="s">
        <v>98</v>
      </c>
      <c r="BV311" s="4" t="s">
        <v>98</v>
      </c>
      <c r="BW311" s="35" t="s">
        <v>98</v>
      </c>
      <c r="BX311" s="35" t="s">
        <v>98</v>
      </c>
      <c r="BY311" s="1" t="s">
        <v>98</v>
      </c>
      <c r="BZ311" s="1" t="s">
        <v>98</v>
      </c>
      <c r="CA311" s="1" t="s">
        <v>98</v>
      </c>
      <c r="CB311" s="1" t="s">
        <v>98</v>
      </c>
      <c r="CC311" s="1" t="s">
        <v>98</v>
      </c>
      <c r="CD311" s="1" t="s">
        <v>98</v>
      </c>
      <c r="CE311" s="1" t="s">
        <v>98</v>
      </c>
      <c r="CF311" s="1" t="s">
        <v>98</v>
      </c>
      <c r="CG311" s="4">
        <f>Beams!$B$11/F311</f>
        <v>968.9655172413793</v>
      </c>
      <c r="CH311" s="4">
        <f>Beams!$B$9/AO311</f>
        <v>440.78431372549022</v>
      </c>
      <c r="CI311" s="4">
        <f>Beams!$C$9/AS311</f>
        <v>620.99447513812152</v>
      </c>
      <c r="CJ311" s="4">
        <f>Beams!$B$8/((N311-2*X311)*X311*2)</f>
        <v>2969.538453409421</v>
      </c>
      <c r="CK311" s="4">
        <f>Beams!$C$8/((J311-2*X311)*X311*2)</f>
        <v>1811.9972271928552</v>
      </c>
      <c r="CM311" s="4">
        <f xml:space="preserve"> Beams!$B$12 / ( 2 * X311 * (N311 - X311) * (J311 - X311) )</f>
        <v>373.51848019650464</v>
      </c>
      <c r="CO311" s="4">
        <f t="shared" si="8"/>
        <v>5567.4901419539492</v>
      </c>
      <c r="CP311" s="4">
        <f t="shared" si="9"/>
        <v>3793.7412215366703</v>
      </c>
      <c r="CQ311" s="3">
        <f>MIN(Beams!$B$21:$B$22)/MAX(CM311:CP311)-1</f>
        <v>2.5922829659435842</v>
      </c>
    </row>
    <row r="312" spans="1:95" x14ac:dyDescent="0.55000000000000004">
      <c r="A312" s="1" t="s">
        <v>1014</v>
      </c>
      <c r="B312" s="1" t="s">
        <v>1681</v>
      </c>
      <c r="C312" s="1" t="s">
        <v>1682</v>
      </c>
      <c r="D312" s="1" t="s">
        <v>98</v>
      </c>
      <c r="E312" s="1">
        <v>32.58</v>
      </c>
      <c r="F312" s="3">
        <v>8.9700000000000006</v>
      </c>
      <c r="G312" s="1" t="s">
        <v>98</v>
      </c>
      <c r="H312" s="11" t="s">
        <v>98</v>
      </c>
      <c r="I312" s="3">
        <v>9</v>
      </c>
      <c r="J312" s="3">
        <v>7.95</v>
      </c>
      <c r="K312" s="1" t="s">
        <v>98</v>
      </c>
      <c r="L312" s="1" t="s">
        <v>98</v>
      </c>
      <c r="M312" s="11" t="s">
        <v>98</v>
      </c>
      <c r="N312" s="3">
        <v>5</v>
      </c>
      <c r="O312" s="3">
        <v>3.95</v>
      </c>
      <c r="P312" s="1" t="s">
        <v>98</v>
      </c>
      <c r="Q312" s="1" t="s">
        <v>98</v>
      </c>
      <c r="R312" s="11" t="s">
        <v>98</v>
      </c>
      <c r="S312" s="13" t="s">
        <v>98</v>
      </c>
      <c r="T312" s="1" t="s">
        <v>98</v>
      </c>
      <c r="U312" s="13" t="s">
        <v>98</v>
      </c>
      <c r="V312" s="1" t="s">
        <v>98</v>
      </c>
      <c r="W312" s="14">
        <v>0.375</v>
      </c>
      <c r="X312" s="14">
        <v>0.34899999999999998</v>
      </c>
      <c r="Y312" s="1" t="s">
        <v>98</v>
      </c>
      <c r="Z312" s="13" t="s">
        <v>98</v>
      </c>
      <c r="AA312" s="13" t="s">
        <v>98</v>
      </c>
      <c r="AB312" s="1" t="s">
        <v>98</v>
      </c>
      <c r="AC312" s="1" t="s">
        <v>98</v>
      </c>
      <c r="AD312" s="1" t="s">
        <v>98</v>
      </c>
      <c r="AE312" s="1" t="s">
        <v>98</v>
      </c>
      <c r="AF312" s="1" t="s">
        <v>98</v>
      </c>
      <c r="AG312" s="1" t="s">
        <v>98</v>
      </c>
      <c r="AH312" s="1" t="s">
        <v>98</v>
      </c>
      <c r="AI312" s="2">
        <v>11.3</v>
      </c>
      <c r="AJ312" s="1" t="s">
        <v>98</v>
      </c>
      <c r="AK312" s="2">
        <v>22.8</v>
      </c>
      <c r="AL312" s="1" t="s">
        <v>98</v>
      </c>
      <c r="AM312" s="2">
        <v>92.5</v>
      </c>
      <c r="AN312" s="2">
        <v>25.7</v>
      </c>
      <c r="AO312" s="2">
        <v>20.5</v>
      </c>
      <c r="AP312" s="3">
        <v>3.21</v>
      </c>
      <c r="AQ312" s="2">
        <v>36.799999999999997</v>
      </c>
      <c r="AR312" s="2">
        <v>17.100000000000001</v>
      </c>
      <c r="AS312" s="2">
        <v>14.7</v>
      </c>
      <c r="AT312" s="3">
        <v>2.0299999999999998</v>
      </c>
      <c r="AU312" s="1" t="s">
        <v>98</v>
      </c>
      <c r="AV312" s="1" t="s">
        <v>98</v>
      </c>
      <c r="AW312" s="1" t="s">
        <v>98</v>
      </c>
      <c r="AX312" s="2">
        <v>86.9</v>
      </c>
      <c r="AY312" s="1" t="s">
        <v>98</v>
      </c>
      <c r="AZ312" s="2">
        <v>27.9</v>
      </c>
      <c r="BA312" s="1" t="s">
        <v>98</v>
      </c>
      <c r="BB312" s="1" t="s">
        <v>98</v>
      </c>
      <c r="BC312" s="1" t="s">
        <v>98</v>
      </c>
      <c r="BD312" s="1" t="s">
        <v>98</v>
      </c>
      <c r="BE312" s="1" t="s">
        <v>98</v>
      </c>
      <c r="BF312" s="1" t="s">
        <v>98</v>
      </c>
      <c r="BG312" s="1" t="s">
        <v>98</v>
      </c>
      <c r="BH312" s="1" t="s">
        <v>98</v>
      </c>
      <c r="BI312" s="1" t="s">
        <v>98</v>
      </c>
      <c r="BJ312" s="4" t="s">
        <v>98</v>
      </c>
      <c r="BK312" s="4" t="s">
        <v>98</v>
      </c>
      <c r="BL312" s="4" t="s">
        <v>98</v>
      </c>
      <c r="BM312" s="4" t="s">
        <v>98</v>
      </c>
      <c r="BN312" s="4" t="s">
        <v>98</v>
      </c>
      <c r="BO312" s="4" t="s">
        <v>98</v>
      </c>
      <c r="BP312" s="4" t="s">
        <v>98</v>
      </c>
      <c r="BQ312" s="4" t="s">
        <v>98</v>
      </c>
      <c r="BR312" s="4" t="s">
        <v>98</v>
      </c>
      <c r="BS312" s="4" t="s">
        <v>98</v>
      </c>
      <c r="BT312" s="4" t="s">
        <v>98</v>
      </c>
      <c r="BU312" s="4" t="s">
        <v>98</v>
      </c>
      <c r="BV312" s="4" t="s">
        <v>98</v>
      </c>
      <c r="BW312" s="35" t="s">
        <v>98</v>
      </c>
      <c r="BX312" s="35" t="s">
        <v>98</v>
      </c>
      <c r="BY312" s="1" t="s">
        <v>98</v>
      </c>
      <c r="BZ312" s="1" t="s">
        <v>98</v>
      </c>
      <c r="CA312" s="1" t="s">
        <v>98</v>
      </c>
      <c r="CB312" s="1" t="s">
        <v>98</v>
      </c>
      <c r="CC312" s="1" t="s">
        <v>98</v>
      </c>
      <c r="CD312" s="1" t="s">
        <v>98</v>
      </c>
      <c r="CE312" s="1" t="s">
        <v>98</v>
      </c>
      <c r="CF312" s="1" t="s">
        <v>98</v>
      </c>
      <c r="CG312" s="4">
        <f>Beams!$B$11/F312</f>
        <v>1253.0657748049052</v>
      </c>
      <c r="CH312" s="4">
        <f>Beams!$B$9/AO312</f>
        <v>548.29268292682923</v>
      </c>
      <c r="CI312" s="4">
        <f>Beams!$C$9/AS312</f>
        <v>764.62585034013614</v>
      </c>
      <c r="CJ312" s="4">
        <f>Beams!$B$8/((N312-2*X312)*X312*2)</f>
        <v>3743.1780247476026</v>
      </c>
      <c r="CK312" s="4">
        <f>Beams!$C$8/((J312-2*X312)*X312*2)</f>
        <v>2220.5118398323475</v>
      </c>
      <c r="CM312" s="4">
        <f xml:space="preserve"> Beams!$B$12 / ( 2 * X312 * (N312 - X312) * (J312 - X312) )</f>
        <v>455.50570068265768</v>
      </c>
      <c r="CO312" s="4">
        <f t="shared" si="8"/>
        <v>7017.1844050298669</v>
      </c>
      <c r="CP312" s="4">
        <f t="shared" si="9"/>
        <v>4690.2825385941505</v>
      </c>
      <c r="CQ312" s="3">
        <f>MIN(Beams!$B$21:$B$22)/MAX(CM312:CP312)-1</f>
        <v>1.8501459909852369</v>
      </c>
    </row>
    <row r="313" spans="1:95" x14ac:dyDescent="0.55000000000000004">
      <c r="A313" s="1" t="s">
        <v>1014</v>
      </c>
      <c r="B313" s="1" t="s">
        <v>1683</v>
      </c>
      <c r="C313" s="1" t="s">
        <v>1684</v>
      </c>
      <c r="D313" s="1" t="s">
        <v>98</v>
      </c>
      <c r="E313" s="1">
        <v>27.59</v>
      </c>
      <c r="F313" s="3">
        <v>7.59</v>
      </c>
      <c r="G313" s="1" t="s">
        <v>98</v>
      </c>
      <c r="H313" s="11" t="s">
        <v>98</v>
      </c>
      <c r="I313" s="3">
        <v>9</v>
      </c>
      <c r="J313" s="3">
        <v>8.1300000000000008</v>
      </c>
      <c r="K313" s="1" t="s">
        <v>98</v>
      </c>
      <c r="L313" s="1" t="s">
        <v>98</v>
      </c>
      <c r="M313" s="11" t="s">
        <v>98</v>
      </c>
      <c r="N313" s="3">
        <v>5</v>
      </c>
      <c r="O313" s="3">
        <v>4.13</v>
      </c>
      <c r="P313" s="1" t="s">
        <v>98</v>
      </c>
      <c r="Q313" s="1" t="s">
        <v>98</v>
      </c>
      <c r="R313" s="11" t="s">
        <v>98</v>
      </c>
      <c r="S313" s="13" t="s">
        <v>98</v>
      </c>
      <c r="T313" s="1" t="s">
        <v>98</v>
      </c>
      <c r="U313" s="13" t="s">
        <v>98</v>
      </c>
      <c r="V313" s="1" t="s">
        <v>98</v>
      </c>
      <c r="W313" s="15">
        <v>0.3125</v>
      </c>
      <c r="X313" s="14">
        <v>0.29099999999999998</v>
      </c>
      <c r="Y313" s="1" t="s">
        <v>98</v>
      </c>
      <c r="Z313" s="13" t="s">
        <v>98</v>
      </c>
      <c r="AA313" s="13" t="s">
        <v>98</v>
      </c>
      <c r="AB313" s="1" t="s">
        <v>98</v>
      </c>
      <c r="AC313" s="1" t="s">
        <v>98</v>
      </c>
      <c r="AD313" s="1" t="s">
        <v>98</v>
      </c>
      <c r="AE313" s="1" t="s">
        <v>98</v>
      </c>
      <c r="AF313" s="1" t="s">
        <v>98</v>
      </c>
      <c r="AG313" s="1" t="s">
        <v>98</v>
      </c>
      <c r="AH313" s="1" t="s">
        <v>98</v>
      </c>
      <c r="AI313" s="2">
        <v>14.2</v>
      </c>
      <c r="AJ313" s="1" t="s">
        <v>98</v>
      </c>
      <c r="AK313" s="2">
        <v>27.9</v>
      </c>
      <c r="AL313" s="1" t="s">
        <v>98</v>
      </c>
      <c r="AM313" s="2">
        <v>79.8</v>
      </c>
      <c r="AN313" s="2">
        <v>22</v>
      </c>
      <c r="AO313" s="2">
        <v>17.7</v>
      </c>
      <c r="AP313" s="3">
        <v>3.24</v>
      </c>
      <c r="AQ313" s="2">
        <v>32</v>
      </c>
      <c r="AR313" s="2">
        <v>14.6</v>
      </c>
      <c r="AS313" s="2">
        <v>12.8</v>
      </c>
      <c r="AT313" s="3">
        <v>2.0499999999999998</v>
      </c>
      <c r="AU313" s="1" t="s">
        <v>98</v>
      </c>
      <c r="AV313" s="1" t="s">
        <v>98</v>
      </c>
      <c r="AW313" s="1" t="s">
        <v>98</v>
      </c>
      <c r="AX313" s="2">
        <v>74.400000000000006</v>
      </c>
      <c r="AY313" s="1" t="s">
        <v>98</v>
      </c>
      <c r="AZ313" s="2">
        <v>23.8</v>
      </c>
      <c r="BA313" s="1" t="s">
        <v>98</v>
      </c>
      <c r="BB313" s="1" t="s">
        <v>98</v>
      </c>
      <c r="BC313" s="1" t="s">
        <v>98</v>
      </c>
      <c r="BD313" s="1" t="s">
        <v>98</v>
      </c>
      <c r="BE313" s="1" t="s">
        <v>98</v>
      </c>
      <c r="BF313" s="1" t="s">
        <v>98</v>
      </c>
      <c r="BG313" s="1" t="s">
        <v>98</v>
      </c>
      <c r="BH313" s="1" t="s">
        <v>98</v>
      </c>
      <c r="BI313" s="1" t="s">
        <v>98</v>
      </c>
      <c r="BJ313" s="4" t="s">
        <v>98</v>
      </c>
      <c r="BK313" s="4" t="s">
        <v>98</v>
      </c>
      <c r="BL313" s="4" t="s">
        <v>98</v>
      </c>
      <c r="BM313" s="4" t="s">
        <v>98</v>
      </c>
      <c r="BN313" s="4" t="s">
        <v>98</v>
      </c>
      <c r="BO313" s="4" t="s">
        <v>98</v>
      </c>
      <c r="BP313" s="4" t="s">
        <v>98</v>
      </c>
      <c r="BQ313" s="4" t="s">
        <v>98</v>
      </c>
      <c r="BR313" s="4" t="s">
        <v>98</v>
      </c>
      <c r="BS313" s="4" t="s">
        <v>98</v>
      </c>
      <c r="BT313" s="4" t="s">
        <v>98</v>
      </c>
      <c r="BU313" s="4" t="s">
        <v>98</v>
      </c>
      <c r="BV313" s="4" t="s">
        <v>98</v>
      </c>
      <c r="BW313" s="35" t="s">
        <v>98</v>
      </c>
      <c r="BX313" s="35" t="s">
        <v>98</v>
      </c>
      <c r="BY313" s="1" t="s">
        <v>98</v>
      </c>
      <c r="BZ313" s="1" t="s">
        <v>98</v>
      </c>
      <c r="CA313" s="1" t="s">
        <v>98</v>
      </c>
      <c r="CB313" s="1" t="s">
        <v>98</v>
      </c>
      <c r="CC313" s="1" t="s">
        <v>98</v>
      </c>
      <c r="CD313" s="1" t="s">
        <v>98</v>
      </c>
      <c r="CE313" s="1" t="s">
        <v>98</v>
      </c>
      <c r="CF313" s="1" t="s">
        <v>98</v>
      </c>
      <c r="CG313" s="4">
        <f>Beams!$B$11/F313</f>
        <v>1480.8959156785245</v>
      </c>
      <c r="CH313" s="4">
        <f>Beams!$B$9/AO313</f>
        <v>635.0282485875706</v>
      </c>
      <c r="CI313" s="4">
        <f>Beams!$C$9/AS313</f>
        <v>878.125</v>
      </c>
      <c r="CJ313" s="4">
        <f>Beams!$B$8/((N313-2*X313)*X313*2)</f>
        <v>4371.3704790928705</v>
      </c>
      <c r="CK313" s="4">
        <f>Beams!$C$8/((J313-2*X313)*X313*2)</f>
        <v>2558.6532560456149</v>
      </c>
      <c r="CM313" s="4">
        <f xml:space="preserve"> Beams!$B$12 / ( 2 * X313 * (N313 - X313) * (J313 - X313) )</f>
        <v>523.18341905406464</v>
      </c>
      <c r="CO313" s="4">
        <f t="shared" si="8"/>
        <v>8192.1995010141018</v>
      </c>
      <c r="CP313" s="4">
        <f t="shared" si="9"/>
        <v>5424.5380007868216</v>
      </c>
      <c r="CQ313" s="3">
        <f>MIN(Beams!$B$21:$B$22)/MAX(CM313:CP313)-1</f>
        <v>1.4413467955125148</v>
      </c>
    </row>
    <row r="314" spans="1:95" x14ac:dyDescent="0.55000000000000004">
      <c r="A314" s="1" t="s">
        <v>1014</v>
      </c>
      <c r="B314" s="1" t="s">
        <v>1685</v>
      </c>
      <c r="C314" s="1" t="s">
        <v>1686</v>
      </c>
      <c r="D314" s="1" t="s">
        <v>98</v>
      </c>
      <c r="E314" s="1">
        <v>22.42</v>
      </c>
      <c r="F314" s="3">
        <v>6.17</v>
      </c>
      <c r="G314" s="1" t="s">
        <v>98</v>
      </c>
      <c r="H314" s="11" t="s">
        <v>98</v>
      </c>
      <c r="I314" s="3">
        <v>9</v>
      </c>
      <c r="J314" s="3">
        <v>8.3000000000000007</v>
      </c>
      <c r="K314" s="1" t="s">
        <v>98</v>
      </c>
      <c r="L314" s="1" t="s">
        <v>98</v>
      </c>
      <c r="M314" s="11" t="s">
        <v>98</v>
      </c>
      <c r="N314" s="3">
        <v>5</v>
      </c>
      <c r="O314" s="3">
        <v>4.3</v>
      </c>
      <c r="P314" s="1" t="s">
        <v>98</v>
      </c>
      <c r="Q314" s="1" t="s">
        <v>98</v>
      </c>
      <c r="R314" s="11" t="s">
        <v>98</v>
      </c>
      <c r="S314" s="13" t="s">
        <v>98</v>
      </c>
      <c r="T314" s="1" t="s">
        <v>98</v>
      </c>
      <c r="U314" s="13" t="s">
        <v>98</v>
      </c>
      <c r="V314" s="1" t="s">
        <v>98</v>
      </c>
      <c r="W314" s="14">
        <v>0.25</v>
      </c>
      <c r="X314" s="14">
        <v>0.23300000000000001</v>
      </c>
      <c r="Y314" s="1" t="s">
        <v>98</v>
      </c>
      <c r="Z314" s="13" t="s">
        <v>98</v>
      </c>
      <c r="AA314" s="13" t="s">
        <v>98</v>
      </c>
      <c r="AB314" s="1" t="s">
        <v>98</v>
      </c>
      <c r="AC314" s="1" t="s">
        <v>98</v>
      </c>
      <c r="AD314" s="1" t="s">
        <v>98</v>
      </c>
      <c r="AE314" s="1" t="s">
        <v>98</v>
      </c>
      <c r="AF314" s="1" t="s">
        <v>98</v>
      </c>
      <c r="AG314" s="1" t="s">
        <v>98</v>
      </c>
      <c r="AH314" s="1" t="s">
        <v>98</v>
      </c>
      <c r="AI314" s="2">
        <v>18.5</v>
      </c>
      <c r="AJ314" s="1" t="s">
        <v>98</v>
      </c>
      <c r="AK314" s="2">
        <v>35.6</v>
      </c>
      <c r="AL314" s="1" t="s">
        <v>98</v>
      </c>
      <c r="AM314" s="2">
        <v>66.099999999999994</v>
      </c>
      <c r="AN314" s="2">
        <v>18.100000000000001</v>
      </c>
      <c r="AO314" s="2">
        <v>14.7</v>
      </c>
      <c r="AP314" s="3">
        <v>3.27</v>
      </c>
      <c r="AQ314" s="2">
        <v>26.6</v>
      </c>
      <c r="AR314" s="2">
        <v>12</v>
      </c>
      <c r="AS314" s="2">
        <v>10.6</v>
      </c>
      <c r="AT314" s="3">
        <v>2.08</v>
      </c>
      <c r="AU314" s="1" t="s">
        <v>98</v>
      </c>
      <c r="AV314" s="1" t="s">
        <v>98</v>
      </c>
      <c r="AW314" s="1" t="s">
        <v>98</v>
      </c>
      <c r="AX314" s="2">
        <v>61.2</v>
      </c>
      <c r="AY314" s="1" t="s">
        <v>98</v>
      </c>
      <c r="AZ314" s="2">
        <v>19.399999999999999</v>
      </c>
      <c r="BA314" s="1" t="s">
        <v>98</v>
      </c>
      <c r="BB314" s="1" t="s">
        <v>98</v>
      </c>
      <c r="BC314" s="1" t="s">
        <v>98</v>
      </c>
      <c r="BD314" s="1" t="s">
        <v>98</v>
      </c>
      <c r="BE314" s="1" t="s">
        <v>98</v>
      </c>
      <c r="BF314" s="1" t="s">
        <v>98</v>
      </c>
      <c r="BG314" s="1" t="s">
        <v>98</v>
      </c>
      <c r="BH314" s="1" t="s">
        <v>98</v>
      </c>
      <c r="BI314" s="1" t="s">
        <v>98</v>
      </c>
      <c r="BJ314" s="4" t="s">
        <v>98</v>
      </c>
      <c r="BK314" s="4" t="s">
        <v>98</v>
      </c>
      <c r="BL314" s="4" t="s">
        <v>98</v>
      </c>
      <c r="BM314" s="4" t="s">
        <v>98</v>
      </c>
      <c r="BN314" s="4" t="s">
        <v>98</v>
      </c>
      <c r="BO314" s="4" t="s">
        <v>98</v>
      </c>
      <c r="BP314" s="4" t="s">
        <v>98</v>
      </c>
      <c r="BQ314" s="4" t="s">
        <v>98</v>
      </c>
      <c r="BR314" s="4" t="s">
        <v>98</v>
      </c>
      <c r="BS314" s="4" t="s">
        <v>98</v>
      </c>
      <c r="BT314" s="4" t="s">
        <v>98</v>
      </c>
      <c r="BU314" s="4" t="s">
        <v>98</v>
      </c>
      <c r="BV314" s="4" t="s">
        <v>98</v>
      </c>
      <c r="BW314" s="35" t="s">
        <v>98</v>
      </c>
      <c r="BX314" s="35" t="s">
        <v>98</v>
      </c>
      <c r="BY314" s="1" t="s">
        <v>98</v>
      </c>
      <c r="BZ314" s="1" t="s">
        <v>98</v>
      </c>
      <c r="CA314" s="1" t="s">
        <v>98</v>
      </c>
      <c r="CB314" s="1" t="s">
        <v>98</v>
      </c>
      <c r="CC314" s="1" t="s">
        <v>98</v>
      </c>
      <c r="CD314" s="1" t="s">
        <v>98</v>
      </c>
      <c r="CE314" s="1" t="s">
        <v>98</v>
      </c>
      <c r="CF314" s="1" t="s">
        <v>98</v>
      </c>
      <c r="CG314" s="4">
        <f>Beams!$B$11/F314</f>
        <v>1821.7179902755267</v>
      </c>
      <c r="CH314" s="4">
        <f>Beams!$B$9/AO314</f>
        <v>764.62585034013614</v>
      </c>
      <c r="CI314" s="4">
        <f>Beams!$C$9/AS314</f>
        <v>1060.3773584905662</v>
      </c>
      <c r="CJ314" s="4">
        <f>Beams!$B$8/((N314-2*X314)*X314*2)</f>
        <v>5319.8437745522151</v>
      </c>
      <c r="CK314" s="4">
        <f>Beams!$C$8/((J314-2*X314)*X314*2)</f>
        <v>3078.9088171840363</v>
      </c>
      <c r="CM314" s="4">
        <f xml:space="preserve"> Beams!$B$12 / ( 2 * X314 * (N314 - X314) * (J314 - X314) )</f>
        <v>627.22474797536802</v>
      </c>
      <c r="CO314" s="4">
        <f t="shared" si="8"/>
        <v>9969.0030351261776</v>
      </c>
      <c r="CP314" s="4">
        <f t="shared" si="9"/>
        <v>6551.1713968594859</v>
      </c>
      <c r="CQ314" s="3">
        <f>MIN(Beams!$B$21:$B$22)/MAX(CM314:CP314)-1</f>
        <v>1.0062186689610995</v>
      </c>
    </row>
    <row r="315" spans="1:95" x14ac:dyDescent="0.55000000000000004">
      <c r="A315" s="1" t="s">
        <v>1014</v>
      </c>
      <c r="B315" s="1" t="s">
        <v>1687</v>
      </c>
      <c r="C315" s="1" t="s">
        <v>1688</v>
      </c>
      <c r="D315" s="1" t="s">
        <v>98</v>
      </c>
      <c r="E315" s="1">
        <v>17.079999999999998</v>
      </c>
      <c r="F315" s="3">
        <v>4.67</v>
      </c>
      <c r="G315" s="1" t="s">
        <v>98</v>
      </c>
      <c r="H315" s="11" t="s">
        <v>98</v>
      </c>
      <c r="I315" s="3">
        <v>9</v>
      </c>
      <c r="J315" s="3">
        <v>8.48</v>
      </c>
      <c r="K315" s="1" t="s">
        <v>98</v>
      </c>
      <c r="L315" s="1" t="s">
        <v>98</v>
      </c>
      <c r="M315" s="11" t="s">
        <v>98</v>
      </c>
      <c r="N315" s="3">
        <v>5</v>
      </c>
      <c r="O315" s="3">
        <v>4.4800000000000004</v>
      </c>
      <c r="P315" s="1" t="s">
        <v>98</v>
      </c>
      <c r="Q315" s="1" t="s">
        <v>98</v>
      </c>
      <c r="R315" s="11" t="s">
        <v>98</v>
      </c>
      <c r="S315" s="13" t="s">
        <v>98</v>
      </c>
      <c r="T315" s="1" t="s">
        <v>98</v>
      </c>
      <c r="U315" s="13" t="s">
        <v>98</v>
      </c>
      <c r="V315" s="1" t="s">
        <v>98</v>
      </c>
      <c r="W315" s="15">
        <v>0.1875</v>
      </c>
      <c r="X315" s="14">
        <v>0.17399999999999999</v>
      </c>
      <c r="Y315" s="1" t="s">
        <v>98</v>
      </c>
      <c r="Z315" s="13" t="s">
        <v>98</v>
      </c>
      <c r="AA315" s="13" t="s">
        <v>98</v>
      </c>
      <c r="AB315" s="1" t="s">
        <v>98</v>
      </c>
      <c r="AC315" s="1" t="s">
        <v>98</v>
      </c>
      <c r="AD315" s="1" t="s">
        <v>98</v>
      </c>
      <c r="AE315" s="1" t="s">
        <v>98</v>
      </c>
      <c r="AF315" s="1" t="s">
        <v>98</v>
      </c>
      <c r="AG315" s="1" t="s">
        <v>98</v>
      </c>
      <c r="AH315" s="1" t="s">
        <v>98</v>
      </c>
      <c r="AI315" s="2">
        <v>25.7</v>
      </c>
      <c r="AJ315" s="1" t="s">
        <v>98</v>
      </c>
      <c r="AK315" s="2">
        <v>48.7</v>
      </c>
      <c r="AL315" s="1" t="s">
        <v>98</v>
      </c>
      <c r="AM315" s="2">
        <v>51.1</v>
      </c>
      <c r="AN315" s="2">
        <v>13.8</v>
      </c>
      <c r="AO315" s="2">
        <v>11.4</v>
      </c>
      <c r="AP315" s="3">
        <v>3.31</v>
      </c>
      <c r="AQ315" s="2">
        <v>20.7</v>
      </c>
      <c r="AR315" s="3">
        <v>9.25</v>
      </c>
      <c r="AS315" s="3">
        <v>8.2799999999999994</v>
      </c>
      <c r="AT315" s="3">
        <v>2.1</v>
      </c>
      <c r="AU315" s="1" t="s">
        <v>98</v>
      </c>
      <c r="AV315" s="1" t="s">
        <v>98</v>
      </c>
      <c r="AW315" s="1" t="s">
        <v>98</v>
      </c>
      <c r="AX315" s="2">
        <v>46.9</v>
      </c>
      <c r="AY315" s="1" t="s">
        <v>98</v>
      </c>
      <c r="AZ315" s="2">
        <v>14.8</v>
      </c>
      <c r="BA315" s="1" t="s">
        <v>98</v>
      </c>
      <c r="BB315" s="1" t="s">
        <v>98</v>
      </c>
      <c r="BC315" s="1" t="s">
        <v>98</v>
      </c>
      <c r="BD315" s="1" t="s">
        <v>98</v>
      </c>
      <c r="BE315" s="1" t="s">
        <v>98</v>
      </c>
      <c r="BF315" s="1" t="s">
        <v>98</v>
      </c>
      <c r="BG315" s="1" t="s">
        <v>98</v>
      </c>
      <c r="BH315" s="1" t="s">
        <v>98</v>
      </c>
      <c r="BI315" s="1" t="s">
        <v>98</v>
      </c>
      <c r="BJ315" s="4" t="s">
        <v>98</v>
      </c>
      <c r="BK315" s="4" t="s">
        <v>98</v>
      </c>
      <c r="BL315" s="4" t="s">
        <v>98</v>
      </c>
      <c r="BM315" s="4" t="s">
        <v>98</v>
      </c>
      <c r="BN315" s="4" t="s">
        <v>98</v>
      </c>
      <c r="BO315" s="4" t="s">
        <v>98</v>
      </c>
      <c r="BP315" s="4" t="s">
        <v>98</v>
      </c>
      <c r="BQ315" s="4" t="s">
        <v>98</v>
      </c>
      <c r="BR315" s="4" t="s">
        <v>98</v>
      </c>
      <c r="BS315" s="4" t="s">
        <v>98</v>
      </c>
      <c r="BT315" s="4" t="s">
        <v>98</v>
      </c>
      <c r="BU315" s="4" t="s">
        <v>98</v>
      </c>
      <c r="BV315" s="4" t="s">
        <v>98</v>
      </c>
      <c r="BW315" s="35" t="s">
        <v>98</v>
      </c>
      <c r="BX315" s="35" t="s">
        <v>98</v>
      </c>
      <c r="BY315" s="1" t="s">
        <v>98</v>
      </c>
      <c r="BZ315" s="1" t="s">
        <v>98</v>
      </c>
      <c r="CA315" s="1" t="s">
        <v>98</v>
      </c>
      <c r="CB315" s="1" t="s">
        <v>98</v>
      </c>
      <c r="CC315" s="1" t="s">
        <v>98</v>
      </c>
      <c r="CD315" s="1" t="s">
        <v>98</v>
      </c>
      <c r="CE315" s="1" t="s">
        <v>98</v>
      </c>
      <c r="CF315" s="1" t="s">
        <v>98</v>
      </c>
      <c r="CG315" s="4">
        <f>Beams!$B$11/F315</f>
        <v>2406.8522483940042</v>
      </c>
      <c r="CH315" s="4">
        <f>Beams!$B$9/AO315</f>
        <v>985.9649122807017</v>
      </c>
      <c r="CI315" s="4">
        <f>Beams!$C$9/AS315</f>
        <v>1357.4879227053141</v>
      </c>
      <c r="CJ315" s="4">
        <f>Beams!$B$8/((N315-2*X315)*X315*2)</f>
        <v>6943.0031329992789</v>
      </c>
      <c r="CK315" s="4">
        <f>Beams!$C$8/((J315-2*X315)*X315*2)</f>
        <v>3971.8212708697306</v>
      </c>
      <c r="CM315" s="4">
        <f xml:space="preserve"> Beams!$B$12 / ( 2 * X315 * (N315 - X315) * (J315 - X315) )</f>
        <v>805.76393117405132</v>
      </c>
      <c r="CO315" s="4">
        <f t="shared" si="8"/>
        <v>13004.962223629973</v>
      </c>
      <c r="CP315" s="4">
        <f t="shared" si="9"/>
        <v>8475.8042418834193</v>
      </c>
      <c r="CQ315" s="3">
        <f>MIN(Beams!$B$21:$B$22)/MAX(CM315:CP315)-1</f>
        <v>0.53787451713316536</v>
      </c>
    </row>
    <row r="316" spans="1:95" x14ac:dyDescent="0.55000000000000004">
      <c r="A316" s="1" t="s">
        <v>1014</v>
      </c>
      <c r="B316" s="1" t="s">
        <v>1689</v>
      </c>
      <c r="C316" s="1" t="s">
        <v>1690</v>
      </c>
      <c r="D316" s="1" t="s">
        <v>98</v>
      </c>
      <c r="E316" s="1">
        <v>35.24</v>
      </c>
      <c r="F316" s="3">
        <v>9.74</v>
      </c>
      <c r="G316" s="1" t="s">
        <v>98</v>
      </c>
      <c r="H316" s="11" t="s">
        <v>98</v>
      </c>
      <c r="I316" s="3">
        <v>9</v>
      </c>
      <c r="J316" s="3">
        <v>7.6</v>
      </c>
      <c r="K316" s="1" t="s">
        <v>98</v>
      </c>
      <c r="L316" s="1" t="s">
        <v>98</v>
      </c>
      <c r="M316" s="11" t="s">
        <v>98</v>
      </c>
      <c r="N316" s="3">
        <v>3</v>
      </c>
      <c r="O316" s="3">
        <v>1.6</v>
      </c>
      <c r="P316" s="1" t="s">
        <v>98</v>
      </c>
      <c r="Q316" s="1" t="s">
        <v>98</v>
      </c>
      <c r="R316" s="11" t="s">
        <v>98</v>
      </c>
      <c r="S316" s="13" t="s">
        <v>98</v>
      </c>
      <c r="T316" s="1" t="s">
        <v>98</v>
      </c>
      <c r="U316" s="13" t="s">
        <v>98</v>
      </c>
      <c r="V316" s="1" t="s">
        <v>98</v>
      </c>
      <c r="W316" s="14">
        <v>0.5</v>
      </c>
      <c r="X316" s="14">
        <v>0.46500000000000002</v>
      </c>
      <c r="Y316" s="1" t="s">
        <v>98</v>
      </c>
      <c r="Z316" s="13" t="s">
        <v>98</v>
      </c>
      <c r="AA316" s="13" t="s">
        <v>98</v>
      </c>
      <c r="AB316" s="1" t="s">
        <v>98</v>
      </c>
      <c r="AC316" s="1" t="s">
        <v>98</v>
      </c>
      <c r="AD316" s="1" t="s">
        <v>98</v>
      </c>
      <c r="AE316" s="1" t="s">
        <v>98</v>
      </c>
      <c r="AF316" s="1" t="s">
        <v>98</v>
      </c>
      <c r="AG316" s="1" t="s">
        <v>98</v>
      </c>
      <c r="AH316" s="1" t="s">
        <v>98</v>
      </c>
      <c r="AI316" s="3">
        <v>3.45</v>
      </c>
      <c r="AJ316" s="1" t="s">
        <v>98</v>
      </c>
      <c r="AK316" s="2">
        <v>16.399999999999999</v>
      </c>
      <c r="AL316" s="1" t="s">
        <v>98</v>
      </c>
      <c r="AM316" s="2">
        <v>80.8</v>
      </c>
      <c r="AN316" s="2">
        <v>24.6</v>
      </c>
      <c r="AO316" s="2">
        <v>18</v>
      </c>
      <c r="AP316" s="3">
        <v>2.88</v>
      </c>
      <c r="AQ316" s="2">
        <v>13.2</v>
      </c>
      <c r="AR316" s="2">
        <v>10.8</v>
      </c>
      <c r="AS316" s="3">
        <v>8.81</v>
      </c>
      <c r="AT316" s="3">
        <v>1.17</v>
      </c>
      <c r="AU316" s="1" t="s">
        <v>98</v>
      </c>
      <c r="AV316" s="1" t="s">
        <v>98</v>
      </c>
      <c r="AW316" s="1" t="s">
        <v>98</v>
      </c>
      <c r="AX316" s="2">
        <v>40</v>
      </c>
      <c r="AY316" s="1" t="s">
        <v>98</v>
      </c>
      <c r="AZ316" s="2">
        <v>19.7</v>
      </c>
      <c r="BA316" s="1" t="s">
        <v>98</v>
      </c>
      <c r="BB316" s="1" t="s">
        <v>98</v>
      </c>
      <c r="BC316" s="1" t="s">
        <v>98</v>
      </c>
      <c r="BD316" s="1" t="s">
        <v>98</v>
      </c>
      <c r="BE316" s="1" t="s">
        <v>98</v>
      </c>
      <c r="BF316" s="1" t="s">
        <v>98</v>
      </c>
      <c r="BG316" s="1" t="s">
        <v>98</v>
      </c>
      <c r="BH316" s="1" t="s">
        <v>98</v>
      </c>
      <c r="BI316" s="1" t="s">
        <v>98</v>
      </c>
      <c r="BJ316" s="4" t="s">
        <v>98</v>
      </c>
      <c r="BK316" s="4" t="s">
        <v>98</v>
      </c>
      <c r="BL316" s="4" t="s">
        <v>98</v>
      </c>
      <c r="BM316" s="4" t="s">
        <v>98</v>
      </c>
      <c r="BN316" s="4" t="s">
        <v>98</v>
      </c>
      <c r="BO316" s="4" t="s">
        <v>98</v>
      </c>
      <c r="BP316" s="4" t="s">
        <v>98</v>
      </c>
      <c r="BQ316" s="4" t="s">
        <v>98</v>
      </c>
      <c r="BR316" s="4" t="s">
        <v>98</v>
      </c>
      <c r="BS316" s="4" t="s">
        <v>98</v>
      </c>
      <c r="BT316" s="4" t="s">
        <v>98</v>
      </c>
      <c r="BU316" s="4" t="s">
        <v>98</v>
      </c>
      <c r="BV316" s="4" t="s">
        <v>98</v>
      </c>
      <c r="BW316" s="35" t="s">
        <v>98</v>
      </c>
      <c r="BX316" s="35" t="s">
        <v>98</v>
      </c>
      <c r="BY316" s="1" t="s">
        <v>98</v>
      </c>
      <c r="BZ316" s="1" t="s">
        <v>98</v>
      </c>
      <c r="CA316" s="1" t="s">
        <v>98</v>
      </c>
      <c r="CB316" s="1" t="s">
        <v>98</v>
      </c>
      <c r="CC316" s="1" t="s">
        <v>98</v>
      </c>
      <c r="CD316" s="1" t="s">
        <v>98</v>
      </c>
      <c r="CE316" s="1" t="s">
        <v>98</v>
      </c>
      <c r="CF316" s="1" t="s">
        <v>98</v>
      </c>
      <c r="CG316" s="4">
        <f>Beams!$B$11/F316</f>
        <v>1154.0041067761806</v>
      </c>
      <c r="CH316" s="4">
        <f>Beams!$B$9/AO316</f>
        <v>624.44444444444446</v>
      </c>
      <c r="CI316" s="4">
        <f>Beams!$C$9/AS316</f>
        <v>1275.8229284903518</v>
      </c>
      <c r="CJ316" s="4">
        <f>Beams!$B$8/((N316-2*X316)*X316*2)</f>
        <v>5838.6577320658662</v>
      </c>
      <c r="CK316" s="4">
        <f>Beams!$C$8/((J316-2*X316)*X316*2)</f>
        <v>1811.9972271928552</v>
      </c>
      <c r="CM316" s="4">
        <f xml:space="preserve"> Beams!$B$12 / ( 2 * X316 * (N316 - X316) * (J316 - X316) )</f>
        <v>668.20761644621234</v>
      </c>
      <c r="CO316" s="4">
        <f t="shared" si="8"/>
        <v>10627.222161244379</v>
      </c>
      <c r="CP316" s="4">
        <f t="shared" si="9"/>
        <v>4529.6887731796596</v>
      </c>
      <c r="CQ316" s="3">
        <f>MIN(Beams!$B$21:$B$22)/MAX(CM316:CP316)-1</f>
        <v>0.881959339566317</v>
      </c>
    </row>
    <row r="317" spans="1:95" x14ac:dyDescent="0.55000000000000004">
      <c r="A317" s="1" t="s">
        <v>1014</v>
      </c>
      <c r="B317" s="1" t="s">
        <v>1691</v>
      </c>
      <c r="C317" s="1" t="s">
        <v>1692</v>
      </c>
      <c r="D317" s="1" t="s">
        <v>98</v>
      </c>
      <c r="E317" s="1">
        <v>27.48</v>
      </c>
      <c r="F317" s="3">
        <v>7.58</v>
      </c>
      <c r="G317" s="1" t="s">
        <v>98</v>
      </c>
      <c r="H317" s="11" t="s">
        <v>98</v>
      </c>
      <c r="I317" s="3">
        <v>9</v>
      </c>
      <c r="J317" s="3">
        <v>7.95</v>
      </c>
      <c r="K317" s="1" t="s">
        <v>98</v>
      </c>
      <c r="L317" s="1" t="s">
        <v>98</v>
      </c>
      <c r="M317" s="11" t="s">
        <v>98</v>
      </c>
      <c r="N317" s="3">
        <v>3</v>
      </c>
      <c r="O317" s="3">
        <v>1.95</v>
      </c>
      <c r="P317" s="1" t="s">
        <v>98</v>
      </c>
      <c r="Q317" s="1" t="s">
        <v>98</v>
      </c>
      <c r="R317" s="11" t="s">
        <v>98</v>
      </c>
      <c r="S317" s="13" t="s">
        <v>98</v>
      </c>
      <c r="T317" s="1" t="s">
        <v>98</v>
      </c>
      <c r="U317" s="13" t="s">
        <v>98</v>
      </c>
      <c r="V317" s="1" t="s">
        <v>98</v>
      </c>
      <c r="W317" s="14">
        <v>0.375</v>
      </c>
      <c r="X317" s="14">
        <v>0.34899999999999998</v>
      </c>
      <c r="Y317" s="1" t="s">
        <v>98</v>
      </c>
      <c r="Z317" s="13" t="s">
        <v>98</v>
      </c>
      <c r="AA317" s="13" t="s">
        <v>98</v>
      </c>
      <c r="AB317" s="1" t="s">
        <v>98</v>
      </c>
      <c r="AC317" s="1" t="s">
        <v>98</v>
      </c>
      <c r="AD317" s="1" t="s">
        <v>98</v>
      </c>
      <c r="AE317" s="1" t="s">
        <v>98</v>
      </c>
      <c r="AF317" s="1" t="s">
        <v>98</v>
      </c>
      <c r="AG317" s="1" t="s">
        <v>98</v>
      </c>
      <c r="AH317" s="1" t="s">
        <v>98</v>
      </c>
      <c r="AI317" s="3">
        <v>5.6</v>
      </c>
      <c r="AJ317" s="1" t="s">
        <v>98</v>
      </c>
      <c r="AK317" s="2">
        <v>22.8</v>
      </c>
      <c r="AL317" s="1" t="s">
        <v>98</v>
      </c>
      <c r="AM317" s="2">
        <v>66.3</v>
      </c>
      <c r="AN317" s="2">
        <v>19.7</v>
      </c>
      <c r="AO317" s="2">
        <v>14.7</v>
      </c>
      <c r="AP317" s="3">
        <v>2.96</v>
      </c>
      <c r="AQ317" s="2">
        <v>11.2</v>
      </c>
      <c r="AR317" s="3">
        <v>8.8000000000000007</v>
      </c>
      <c r="AS317" s="3">
        <v>7.45</v>
      </c>
      <c r="AT317" s="3">
        <v>1.21</v>
      </c>
      <c r="AU317" s="1" t="s">
        <v>98</v>
      </c>
      <c r="AV317" s="1" t="s">
        <v>98</v>
      </c>
      <c r="AW317" s="1" t="s">
        <v>98</v>
      </c>
      <c r="AX317" s="2">
        <v>33.1</v>
      </c>
      <c r="AY317" s="1" t="s">
        <v>98</v>
      </c>
      <c r="AZ317" s="2">
        <v>15.8</v>
      </c>
      <c r="BA317" s="1" t="s">
        <v>98</v>
      </c>
      <c r="BB317" s="1" t="s">
        <v>98</v>
      </c>
      <c r="BC317" s="1" t="s">
        <v>98</v>
      </c>
      <c r="BD317" s="1" t="s">
        <v>98</v>
      </c>
      <c r="BE317" s="1" t="s">
        <v>98</v>
      </c>
      <c r="BF317" s="1" t="s">
        <v>98</v>
      </c>
      <c r="BG317" s="1" t="s">
        <v>98</v>
      </c>
      <c r="BH317" s="1" t="s">
        <v>98</v>
      </c>
      <c r="BI317" s="1" t="s">
        <v>98</v>
      </c>
      <c r="BJ317" s="4" t="s">
        <v>98</v>
      </c>
      <c r="BK317" s="4" t="s">
        <v>98</v>
      </c>
      <c r="BL317" s="4" t="s">
        <v>98</v>
      </c>
      <c r="BM317" s="4" t="s">
        <v>98</v>
      </c>
      <c r="BN317" s="4" t="s">
        <v>98</v>
      </c>
      <c r="BO317" s="4" t="s">
        <v>98</v>
      </c>
      <c r="BP317" s="4" t="s">
        <v>98</v>
      </c>
      <c r="BQ317" s="4" t="s">
        <v>98</v>
      </c>
      <c r="BR317" s="4" t="s">
        <v>98</v>
      </c>
      <c r="BS317" s="4" t="s">
        <v>98</v>
      </c>
      <c r="BT317" s="4" t="s">
        <v>98</v>
      </c>
      <c r="BU317" s="4" t="s">
        <v>98</v>
      </c>
      <c r="BV317" s="4" t="s">
        <v>98</v>
      </c>
      <c r="BW317" s="35" t="s">
        <v>98</v>
      </c>
      <c r="BX317" s="35" t="s">
        <v>98</v>
      </c>
      <c r="BY317" s="1" t="s">
        <v>98</v>
      </c>
      <c r="BZ317" s="1" t="s">
        <v>98</v>
      </c>
      <c r="CA317" s="1" t="s">
        <v>98</v>
      </c>
      <c r="CB317" s="1" t="s">
        <v>98</v>
      </c>
      <c r="CC317" s="1" t="s">
        <v>98</v>
      </c>
      <c r="CD317" s="1" t="s">
        <v>98</v>
      </c>
      <c r="CE317" s="1" t="s">
        <v>98</v>
      </c>
      <c r="CF317" s="1" t="s">
        <v>98</v>
      </c>
      <c r="CG317" s="4">
        <f>Beams!$B$11/F317</f>
        <v>1482.8496042216359</v>
      </c>
      <c r="CH317" s="4">
        <f>Beams!$B$9/AO317</f>
        <v>764.62585034013614</v>
      </c>
      <c r="CI317" s="4">
        <f>Beams!$C$9/AS317</f>
        <v>1508.724832214765</v>
      </c>
      <c r="CJ317" s="4">
        <f>Beams!$B$8/((N317-2*X317)*X317*2)</f>
        <v>6995.2875162746241</v>
      </c>
      <c r="CK317" s="4">
        <f>Beams!$C$8/((J317-2*X317)*X317*2)</f>
        <v>2220.5118398323475</v>
      </c>
      <c r="CM317" s="4">
        <f xml:space="preserve"> Beams!$B$12 / ( 2 * X317 * (N317 - X317) * (J317 - X317) )</f>
        <v>799.15390942098861</v>
      </c>
      <c r="CO317" s="4">
        <f t="shared" si="8"/>
        <v>12760.373184717268</v>
      </c>
      <c r="CP317" s="4">
        <f t="shared" si="9"/>
        <v>5551.3061525838757</v>
      </c>
      <c r="CQ317" s="3">
        <f>MIN(Beams!$B$21:$B$22)/MAX(CM317:CP317)-1</f>
        <v>0.56735227963030299</v>
      </c>
    </row>
    <row r="318" spans="1:95" x14ac:dyDescent="0.55000000000000004">
      <c r="A318" s="1" t="s">
        <v>1014</v>
      </c>
      <c r="B318" s="1" t="s">
        <v>1693</v>
      </c>
      <c r="C318" s="1" t="s">
        <v>1694</v>
      </c>
      <c r="D318" s="1" t="s">
        <v>98</v>
      </c>
      <c r="E318" s="1">
        <v>23.34</v>
      </c>
      <c r="F318" s="3">
        <v>6.43</v>
      </c>
      <c r="G318" s="1" t="s">
        <v>98</v>
      </c>
      <c r="H318" s="11" t="s">
        <v>98</v>
      </c>
      <c r="I318" s="3">
        <v>9</v>
      </c>
      <c r="J318" s="3">
        <v>8.1300000000000008</v>
      </c>
      <c r="K318" s="1" t="s">
        <v>98</v>
      </c>
      <c r="L318" s="1" t="s">
        <v>98</v>
      </c>
      <c r="M318" s="11" t="s">
        <v>98</v>
      </c>
      <c r="N318" s="3">
        <v>3</v>
      </c>
      <c r="O318" s="3">
        <v>2.13</v>
      </c>
      <c r="P318" s="1" t="s">
        <v>98</v>
      </c>
      <c r="Q318" s="1" t="s">
        <v>98</v>
      </c>
      <c r="R318" s="11" t="s">
        <v>98</v>
      </c>
      <c r="S318" s="13" t="s">
        <v>98</v>
      </c>
      <c r="T318" s="1" t="s">
        <v>98</v>
      </c>
      <c r="U318" s="13" t="s">
        <v>98</v>
      </c>
      <c r="V318" s="1" t="s">
        <v>98</v>
      </c>
      <c r="W318" s="15">
        <v>0.3125</v>
      </c>
      <c r="X318" s="14">
        <v>0.29099999999999998</v>
      </c>
      <c r="Y318" s="1" t="s">
        <v>98</v>
      </c>
      <c r="Z318" s="13" t="s">
        <v>98</v>
      </c>
      <c r="AA318" s="13" t="s">
        <v>98</v>
      </c>
      <c r="AB318" s="1" t="s">
        <v>98</v>
      </c>
      <c r="AC318" s="1" t="s">
        <v>98</v>
      </c>
      <c r="AD318" s="1" t="s">
        <v>98</v>
      </c>
      <c r="AE318" s="1" t="s">
        <v>98</v>
      </c>
      <c r="AF318" s="1" t="s">
        <v>98</v>
      </c>
      <c r="AG318" s="1" t="s">
        <v>98</v>
      </c>
      <c r="AH318" s="1" t="s">
        <v>98</v>
      </c>
      <c r="AI318" s="3">
        <v>7.31</v>
      </c>
      <c r="AJ318" s="1" t="s">
        <v>98</v>
      </c>
      <c r="AK318" s="2">
        <v>27.9</v>
      </c>
      <c r="AL318" s="1" t="s">
        <v>98</v>
      </c>
      <c r="AM318" s="2">
        <v>57.7</v>
      </c>
      <c r="AN318" s="2">
        <v>16.899999999999999</v>
      </c>
      <c r="AO318" s="2">
        <v>12.8</v>
      </c>
      <c r="AP318" s="3">
        <v>3</v>
      </c>
      <c r="AQ318" s="3">
        <v>9.8800000000000008</v>
      </c>
      <c r="AR318" s="3">
        <v>7.63</v>
      </c>
      <c r="AS318" s="3">
        <v>6.59</v>
      </c>
      <c r="AT318" s="3">
        <v>1.24</v>
      </c>
      <c r="AU318" s="1" t="s">
        <v>98</v>
      </c>
      <c r="AV318" s="1" t="s">
        <v>98</v>
      </c>
      <c r="AW318" s="1" t="s">
        <v>98</v>
      </c>
      <c r="AX318" s="2">
        <v>28.9</v>
      </c>
      <c r="AY318" s="1" t="s">
        <v>98</v>
      </c>
      <c r="AZ318" s="2">
        <v>13.6</v>
      </c>
      <c r="BA318" s="1" t="s">
        <v>98</v>
      </c>
      <c r="BB318" s="1" t="s">
        <v>98</v>
      </c>
      <c r="BC318" s="1" t="s">
        <v>98</v>
      </c>
      <c r="BD318" s="1" t="s">
        <v>98</v>
      </c>
      <c r="BE318" s="1" t="s">
        <v>98</v>
      </c>
      <c r="BF318" s="1" t="s">
        <v>98</v>
      </c>
      <c r="BG318" s="1" t="s">
        <v>98</v>
      </c>
      <c r="BH318" s="1" t="s">
        <v>98</v>
      </c>
      <c r="BI318" s="1" t="s">
        <v>98</v>
      </c>
      <c r="BJ318" s="4" t="s">
        <v>98</v>
      </c>
      <c r="BK318" s="4" t="s">
        <v>98</v>
      </c>
      <c r="BL318" s="4" t="s">
        <v>98</v>
      </c>
      <c r="BM318" s="4" t="s">
        <v>98</v>
      </c>
      <c r="BN318" s="4" t="s">
        <v>98</v>
      </c>
      <c r="BO318" s="4" t="s">
        <v>98</v>
      </c>
      <c r="BP318" s="4" t="s">
        <v>98</v>
      </c>
      <c r="BQ318" s="4" t="s">
        <v>98</v>
      </c>
      <c r="BR318" s="4" t="s">
        <v>98</v>
      </c>
      <c r="BS318" s="4" t="s">
        <v>98</v>
      </c>
      <c r="BT318" s="4" t="s">
        <v>98</v>
      </c>
      <c r="BU318" s="4" t="s">
        <v>98</v>
      </c>
      <c r="BV318" s="4" t="s">
        <v>98</v>
      </c>
      <c r="BW318" s="35" t="s">
        <v>98</v>
      </c>
      <c r="BX318" s="35" t="s">
        <v>98</v>
      </c>
      <c r="BY318" s="1" t="s">
        <v>98</v>
      </c>
      <c r="BZ318" s="1" t="s">
        <v>98</v>
      </c>
      <c r="CA318" s="1" t="s">
        <v>98</v>
      </c>
      <c r="CB318" s="1" t="s">
        <v>98</v>
      </c>
      <c r="CC318" s="1" t="s">
        <v>98</v>
      </c>
      <c r="CD318" s="1" t="s">
        <v>98</v>
      </c>
      <c r="CE318" s="1" t="s">
        <v>98</v>
      </c>
      <c r="CF318" s="1" t="s">
        <v>98</v>
      </c>
      <c r="CG318" s="4">
        <f>Beams!$B$11/F318</f>
        <v>1748.0559875583203</v>
      </c>
      <c r="CH318" s="4">
        <f>Beams!$B$9/AO318</f>
        <v>878.125</v>
      </c>
      <c r="CI318" s="4">
        <f>Beams!$C$9/AS318</f>
        <v>1705.6145675265554</v>
      </c>
      <c r="CJ318" s="4">
        <f>Beams!$B$8/((N318-2*X318)*X318*2)</f>
        <v>7987.0615287974788</v>
      </c>
      <c r="CK318" s="4">
        <f>Beams!$C$8/((J318-2*X318)*X318*2)</f>
        <v>2558.6532560456149</v>
      </c>
      <c r="CM318" s="4">
        <f xml:space="preserve"> Beams!$B$12 / ( 2 * X318 * (N318 - X318) * (J318 - X318) )</f>
        <v>909.43917324680331</v>
      </c>
      <c r="CO318" s="4">
        <f t="shared" si="8"/>
        <v>14581.671617306114</v>
      </c>
      <c r="CP318" s="4">
        <f t="shared" si="9"/>
        <v>6394.2013586200937</v>
      </c>
      <c r="CQ318" s="3">
        <f>MIN(Beams!$B$21:$B$22)/MAX(CM318:CP318)-1</f>
        <v>0.37158485836858346</v>
      </c>
    </row>
    <row r="319" spans="1:95" x14ac:dyDescent="0.55000000000000004">
      <c r="A319" s="1" t="s">
        <v>1014</v>
      </c>
      <c r="B319" s="1" t="s">
        <v>1695</v>
      </c>
      <c r="C319" s="1" t="s">
        <v>1696</v>
      </c>
      <c r="D319" s="1" t="s">
        <v>98</v>
      </c>
      <c r="E319" s="1">
        <v>19.02</v>
      </c>
      <c r="F319" s="3">
        <v>5.24</v>
      </c>
      <c r="G319" s="1" t="s">
        <v>98</v>
      </c>
      <c r="H319" s="11" t="s">
        <v>98</v>
      </c>
      <c r="I319" s="3">
        <v>9</v>
      </c>
      <c r="J319" s="3">
        <v>8.3000000000000007</v>
      </c>
      <c r="K319" s="1" t="s">
        <v>98</v>
      </c>
      <c r="L319" s="1" t="s">
        <v>98</v>
      </c>
      <c r="M319" s="11" t="s">
        <v>98</v>
      </c>
      <c r="N319" s="3">
        <v>3</v>
      </c>
      <c r="O319" s="3">
        <v>2.2999999999999998</v>
      </c>
      <c r="P319" s="1" t="s">
        <v>98</v>
      </c>
      <c r="Q319" s="1" t="s">
        <v>98</v>
      </c>
      <c r="R319" s="11" t="s">
        <v>98</v>
      </c>
      <c r="S319" s="13" t="s">
        <v>98</v>
      </c>
      <c r="T319" s="1" t="s">
        <v>98</v>
      </c>
      <c r="U319" s="13" t="s">
        <v>98</v>
      </c>
      <c r="V319" s="1" t="s">
        <v>98</v>
      </c>
      <c r="W319" s="14">
        <v>0.25</v>
      </c>
      <c r="X319" s="14">
        <v>0.23300000000000001</v>
      </c>
      <c r="Y319" s="1" t="s">
        <v>98</v>
      </c>
      <c r="Z319" s="13" t="s">
        <v>98</v>
      </c>
      <c r="AA319" s="13" t="s">
        <v>98</v>
      </c>
      <c r="AB319" s="1" t="s">
        <v>98</v>
      </c>
      <c r="AC319" s="1" t="s">
        <v>98</v>
      </c>
      <c r="AD319" s="1" t="s">
        <v>98</v>
      </c>
      <c r="AE319" s="1" t="s">
        <v>98</v>
      </c>
      <c r="AF319" s="1" t="s">
        <v>98</v>
      </c>
      <c r="AG319" s="1" t="s">
        <v>98</v>
      </c>
      <c r="AH319" s="1" t="s">
        <v>98</v>
      </c>
      <c r="AI319" s="3">
        <v>9.8800000000000008</v>
      </c>
      <c r="AJ319" s="1" t="s">
        <v>98</v>
      </c>
      <c r="AK319" s="2">
        <v>35.6</v>
      </c>
      <c r="AL319" s="1" t="s">
        <v>98</v>
      </c>
      <c r="AM319" s="2">
        <v>48.2</v>
      </c>
      <c r="AN319" s="2">
        <v>14</v>
      </c>
      <c r="AO319" s="2">
        <v>10.7</v>
      </c>
      <c r="AP319" s="3">
        <v>3.04</v>
      </c>
      <c r="AQ319" s="3">
        <v>8.3800000000000008</v>
      </c>
      <c r="AR319" s="3">
        <v>6.35</v>
      </c>
      <c r="AS319" s="3">
        <v>5.59</v>
      </c>
      <c r="AT319" s="3">
        <v>1.27</v>
      </c>
      <c r="AU319" s="1" t="s">
        <v>98</v>
      </c>
      <c r="AV319" s="1" t="s">
        <v>98</v>
      </c>
      <c r="AW319" s="1" t="s">
        <v>98</v>
      </c>
      <c r="AX319" s="2">
        <v>24.2</v>
      </c>
      <c r="AY319" s="1" t="s">
        <v>98</v>
      </c>
      <c r="AZ319" s="2">
        <v>11.3</v>
      </c>
      <c r="BA319" s="1" t="s">
        <v>98</v>
      </c>
      <c r="BB319" s="1" t="s">
        <v>98</v>
      </c>
      <c r="BC319" s="1" t="s">
        <v>98</v>
      </c>
      <c r="BD319" s="1" t="s">
        <v>98</v>
      </c>
      <c r="BE319" s="1" t="s">
        <v>98</v>
      </c>
      <c r="BF319" s="1" t="s">
        <v>98</v>
      </c>
      <c r="BG319" s="1" t="s">
        <v>98</v>
      </c>
      <c r="BH319" s="1" t="s">
        <v>98</v>
      </c>
      <c r="BI319" s="1" t="s">
        <v>98</v>
      </c>
      <c r="BJ319" s="4" t="s">
        <v>98</v>
      </c>
      <c r="BK319" s="4" t="s">
        <v>98</v>
      </c>
      <c r="BL319" s="4" t="s">
        <v>98</v>
      </c>
      <c r="BM319" s="4" t="s">
        <v>98</v>
      </c>
      <c r="BN319" s="4" t="s">
        <v>98</v>
      </c>
      <c r="BO319" s="4" t="s">
        <v>98</v>
      </c>
      <c r="BP319" s="4" t="s">
        <v>98</v>
      </c>
      <c r="BQ319" s="4" t="s">
        <v>98</v>
      </c>
      <c r="BR319" s="4" t="s">
        <v>98</v>
      </c>
      <c r="BS319" s="4" t="s">
        <v>98</v>
      </c>
      <c r="BT319" s="4" t="s">
        <v>98</v>
      </c>
      <c r="BU319" s="4" t="s">
        <v>98</v>
      </c>
      <c r="BV319" s="4" t="s">
        <v>98</v>
      </c>
      <c r="BW319" s="35" t="s">
        <v>98</v>
      </c>
      <c r="BX319" s="35" t="s">
        <v>98</v>
      </c>
      <c r="BY319" s="1" t="s">
        <v>98</v>
      </c>
      <c r="BZ319" s="1" t="s">
        <v>98</v>
      </c>
      <c r="CA319" s="1" t="s">
        <v>98</v>
      </c>
      <c r="CB319" s="1" t="s">
        <v>98</v>
      </c>
      <c r="CC319" s="1" t="s">
        <v>98</v>
      </c>
      <c r="CD319" s="1" t="s">
        <v>98</v>
      </c>
      <c r="CE319" s="1" t="s">
        <v>98</v>
      </c>
      <c r="CF319" s="1" t="s">
        <v>98</v>
      </c>
      <c r="CG319" s="4">
        <f>Beams!$B$11/F319</f>
        <v>2145.0381679389311</v>
      </c>
      <c r="CH319" s="4">
        <f>Beams!$B$9/AO319</f>
        <v>1050.4672897196263</v>
      </c>
      <c r="CI319" s="4">
        <f>Beams!$C$9/AS319</f>
        <v>2010.7334525939177</v>
      </c>
      <c r="CJ319" s="4">
        <f>Beams!$B$8/((N319-2*X319)*X319*2)</f>
        <v>9518.6154987449663</v>
      </c>
      <c r="CK319" s="4">
        <f>Beams!$C$8/((J319-2*X319)*X319*2)</f>
        <v>3078.9088171840363</v>
      </c>
      <c r="CM319" s="4">
        <f xml:space="preserve"> Beams!$B$12 / ( 2 * X319 * (N319 - X319) * (J319 - X319) )</f>
        <v>1080.5856066492879</v>
      </c>
      <c r="CO319" s="4">
        <f t="shared" si="8"/>
        <v>17390.228359321893</v>
      </c>
      <c r="CP319" s="4">
        <f t="shared" si="9"/>
        <v>7684.2018365032882</v>
      </c>
      <c r="CQ319" s="3">
        <f>MIN(Beams!$B$21:$B$22)/MAX(CM319:CP319)-1</f>
        <v>0.15007115414209959</v>
      </c>
    </row>
    <row r="320" spans="1:95" x14ac:dyDescent="0.55000000000000004">
      <c r="A320" s="1" t="s">
        <v>1014</v>
      </c>
      <c r="B320" s="1" t="s">
        <v>1697</v>
      </c>
      <c r="C320" s="1" t="s">
        <v>1698</v>
      </c>
      <c r="D320" s="1" t="s">
        <v>98</v>
      </c>
      <c r="E320" s="1">
        <v>14.53</v>
      </c>
      <c r="F320" s="3">
        <v>3.98</v>
      </c>
      <c r="G320" s="1" t="s">
        <v>98</v>
      </c>
      <c r="H320" s="11" t="s">
        <v>98</v>
      </c>
      <c r="I320" s="3">
        <v>9</v>
      </c>
      <c r="J320" s="3">
        <v>8.48</v>
      </c>
      <c r="K320" s="1" t="s">
        <v>98</v>
      </c>
      <c r="L320" s="1" t="s">
        <v>98</v>
      </c>
      <c r="M320" s="11" t="s">
        <v>98</v>
      </c>
      <c r="N320" s="3">
        <v>3</v>
      </c>
      <c r="O320" s="3">
        <v>2.48</v>
      </c>
      <c r="P320" s="1" t="s">
        <v>98</v>
      </c>
      <c r="Q320" s="1" t="s">
        <v>98</v>
      </c>
      <c r="R320" s="11" t="s">
        <v>98</v>
      </c>
      <c r="S320" s="13" t="s">
        <v>98</v>
      </c>
      <c r="T320" s="1" t="s">
        <v>98</v>
      </c>
      <c r="U320" s="13" t="s">
        <v>98</v>
      </c>
      <c r="V320" s="1" t="s">
        <v>98</v>
      </c>
      <c r="W320" s="15">
        <v>0.1875</v>
      </c>
      <c r="X320" s="14">
        <v>0.17399999999999999</v>
      </c>
      <c r="Y320" s="1" t="s">
        <v>98</v>
      </c>
      <c r="Z320" s="13" t="s">
        <v>98</v>
      </c>
      <c r="AA320" s="13" t="s">
        <v>98</v>
      </c>
      <c r="AB320" s="1" t="s">
        <v>98</v>
      </c>
      <c r="AC320" s="1" t="s">
        <v>98</v>
      </c>
      <c r="AD320" s="1" t="s">
        <v>98</v>
      </c>
      <c r="AE320" s="1" t="s">
        <v>98</v>
      </c>
      <c r="AF320" s="1" t="s">
        <v>98</v>
      </c>
      <c r="AG320" s="1" t="s">
        <v>98</v>
      </c>
      <c r="AH320" s="1" t="s">
        <v>98</v>
      </c>
      <c r="AI320" s="2">
        <v>14.2</v>
      </c>
      <c r="AJ320" s="1" t="s">
        <v>98</v>
      </c>
      <c r="AK320" s="2">
        <v>48.7</v>
      </c>
      <c r="AL320" s="1" t="s">
        <v>98</v>
      </c>
      <c r="AM320" s="2">
        <v>37.6</v>
      </c>
      <c r="AN320" s="2">
        <v>10.8</v>
      </c>
      <c r="AO320" s="3">
        <v>8.35</v>
      </c>
      <c r="AP320" s="3">
        <v>3.07</v>
      </c>
      <c r="AQ320" s="3">
        <v>6.64</v>
      </c>
      <c r="AR320" s="3">
        <v>4.92</v>
      </c>
      <c r="AS320" s="3">
        <v>4.42</v>
      </c>
      <c r="AT320" s="3">
        <v>1.29</v>
      </c>
      <c r="AU320" s="1" t="s">
        <v>98</v>
      </c>
      <c r="AV320" s="1" t="s">
        <v>98</v>
      </c>
      <c r="AW320" s="1" t="s">
        <v>98</v>
      </c>
      <c r="AX320" s="2">
        <v>18.899999999999999</v>
      </c>
      <c r="AY320" s="1" t="s">
        <v>98</v>
      </c>
      <c r="AZ320" s="3">
        <v>8.66</v>
      </c>
      <c r="BA320" s="1" t="s">
        <v>98</v>
      </c>
      <c r="BB320" s="1" t="s">
        <v>98</v>
      </c>
      <c r="BC320" s="1" t="s">
        <v>98</v>
      </c>
      <c r="BD320" s="1" t="s">
        <v>98</v>
      </c>
      <c r="BE320" s="1" t="s">
        <v>98</v>
      </c>
      <c r="BF320" s="1" t="s">
        <v>98</v>
      </c>
      <c r="BG320" s="1" t="s">
        <v>98</v>
      </c>
      <c r="BH320" s="1" t="s">
        <v>98</v>
      </c>
      <c r="BI320" s="1" t="s">
        <v>98</v>
      </c>
      <c r="BJ320" s="4" t="s">
        <v>98</v>
      </c>
      <c r="BK320" s="4" t="s">
        <v>98</v>
      </c>
      <c r="BL320" s="4" t="s">
        <v>98</v>
      </c>
      <c r="BM320" s="4" t="s">
        <v>98</v>
      </c>
      <c r="BN320" s="4" t="s">
        <v>98</v>
      </c>
      <c r="BO320" s="4" t="s">
        <v>98</v>
      </c>
      <c r="BP320" s="4" t="s">
        <v>98</v>
      </c>
      <c r="BQ320" s="4" t="s">
        <v>98</v>
      </c>
      <c r="BR320" s="4" t="s">
        <v>98</v>
      </c>
      <c r="BS320" s="4" t="s">
        <v>98</v>
      </c>
      <c r="BT320" s="4" t="s">
        <v>98</v>
      </c>
      <c r="BU320" s="4" t="s">
        <v>98</v>
      </c>
      <c r="BV320" s="4" t="s">
        <v>98</v>
      </c>
      <c r="BW320" s="35" t="s">
        <v>98</v>
      </c>
      <c r="BX320" s="35" t="s">
        <v>98</v>
      </c>
      <c r="BY320" s="1" t="s">
        <v>98</v>
      </c>
      <c r="BZ320" s="1" t="s">
        <v>98</v>
      </c>
      <c r="CA320" s="1" t="s">
        <v>98</v>
      </c>
      <c r="CB320" s="1" t="s">
        <v>98</v>
      </c>
      <c r="CC320" s="1" t="s">
        <v>98</v>
      </c>
      <c r="CD320" s="1" t="s">
        <v>98</v>
      </c>
      <c r="CE320" s="1" t="s">
        <v>98</v>
      </c>
      <c r="CF320" s="1" t="s">
        <v>98</v>
      </c>
      <c r="CG320" s="4">
        <f>Beams!$B$11/F320</f>
        <v>2824.1206030150752</v>
      </c>
      <c r="CH320" s="4">
        <f>Beams!$B$9/AO320</f>
        <v>1346.1077844311378</v>
      </c>
      <c r="CI320" s="4">
        <f>Beams!$C$9/AS320</f>
        <v>2542.9864253393666</v>
      </c>
      <c r="CJ320" s="4">
        <f>Beams!$B$8/((N320-2*X320)*X320*2)</f>
        <v>12179.053761203864</v>
      </c>
      <c r="CK320" s="4">
        <f>Beams!$C$8/((J320-2*X320)*X320*2)</f>
        <v>3971.8212708697306</v>
      </c>
      <c r="CM320" s="4">
        <f xml:space="preserve"> Beams!$B$12 / ( 2 * X320 * (N320 - X320) * (J320 - X320) )</f>
        <v>1376.0144132505209</v>
      </c>
      <c r="CO320" s="4">
        <f t="shared" si="8"/>
        <v>22265.119619573241</v>
      </c>
      <c r="CP320" s="4">
        <f t="shared" si="9"/>
        <v>9903.2112338484931</v>
      </c>
      <c r="CQ320" s="3">
        <f>MIN(Beams!$B$21:$B$22)/MAX(CM320:CP320)-1</f>
        <v>-0.10173399731398602</v>
      </c>
    </row>
    <row r="321" spans="1:95" x14ac:dyDescent="0.55000000000000004">
      <c r="A321" s="1" t="s">
        <v>1014</v>
      </c>
      <c r="B321" s="1" t="s">
        <v>1699</v>
      </c>
      <c r="C321" s="1" t="s">
        <v>1700</v>
      </c>
      <c r="D321" s="1" t="s">
        <v>98</v>
      </c>
      <c r="E321" s="1">
        <v>59.32</v>
      </c>
      <c r="F321" s="2">
        <v>16.399999999999999</v>
      </c>
      <c r="G321" s="1" t="s">
        <v>98</v>
      </c>
      <c r="H321" s="11" t="s">
        <v>98</v>
      </c>
      <c r="I321" s="3">
        <v>8</v>
      </c>
      <c r="J321" s="3">
        <v>6.26</v>
      </c>
      <c r="K321" s="1" t="s">
        <v>98</v>
      </c>
      <c r="L321" s="1" t="s">
        <v>98</v>
      </c>
      <c r="M321" s="11" t="s">
        <v>98</v>
      </c>
      <c r="N321" s="3">
        <v>8</v>
      </c>
      <c r="O321" s="3">
        <v>6.26</v>
      </c>
      <c r="P321" s="1" t="s">
        <v>98</v>
      </c>
      <c r="Q321" s="1" t="s">
        <v>98</v>
      </c>
      <c r="R321" s="11" t="s">
        <v>98</v>
      </c>
      <c r="S321" s="13" t="s">
        <v>98</v>
      </c>
      <c r="T321" s="1" t="s">
        <v>98</v>
      </c>
      <c r="U321" s="13" t="s">
        <v>98</v>
      </c>
      <c r="V321" s="1" t="s">
        <v>98</v>
      </c>
      <c r="W321" s="14">
        <v>0.625</v>
      </c>
      <c r="X321" s="14">
        <v>0.58099999999999996</v>
      </c>
      <c r="Y321" s="1" t="s">
        <v>98</v>
      </c>
      <c r="Z321" s="13" t="s">
        <v>98</v>
      </c>
      <c r="AA321" s="13" t="s">
        <v>98</v>
      </c>
      <c r="AB321" s="1" t="s">
        <v>98</v>
      </c>
      <c r="AC321" s="1" t="s">
        <v>98</v>
      </c>
      <c r="AD321" s="1" t="s">
        <v>98</v>
      </c>
      <c r="AE321" s="1" t="s">
        <v>98</v>
      </c>
      <c r="AF321" s="1" t="s">
        <v>98</v>
      </c>
      <c r="AG321" s="1" t="s">
        <v>98</v>
      </c>
      <c r="AH321" s="1" t="s">
        <v>98</v>
      </c>
      <c r="AI321" s="2">
        <v>10.8</v>
      </c>
      <c r="AJ321" s="1" t="s">
        <v>98</v>
      </c>
      <c r="AK321" s="2">
        <v>10.8</v>
      </c>
      <c r="AL321" s="1" t="s">
        <v>98</v>
      </c>
      <c r="AM321" s="1">
        <v>146</v>
      </c>
      <c r="AN321" s="2">
        <v>44.7</v>
      </c>
      <c r="AO321" s="2">
        <v>36.5</v>
      </c>
      <c r="AP321" s="3">
        <v>2.99</v>
      </c>
      <c r="AQ321" s="1">
        <v>146</v>
      </c>
      <c r="AR321" s="2">
        <v>44.7</v>
      </c>
      <c r="AS321" s="2">
        <v>36.5</v>
      </c>
      <c r="AT321" s="3">
        <v>2.99</v>
      </c>
      <c r="AU321" s="1" t="s">
        <v>98</v>
      </c>
      <c r="AV321" s="1" t="s">
        <v>98</v>
      </c>
      <c r="AW321" s="1" t="s">
        <v>98</v>
      </c>
      <c r="AX321" s="1">
        <v>244</v>
      </c>
      <c r="AY321" s="1" t="s">
        <v>98</v>
      </c>
      <c r="AZ321" s="2">
        <v>63.2</v>
      </c>
      <c r="BA321" s="1" t="s">
        <v>98</v>
      </c>
      <c r="BB321" s="1" t="s">
        <v>98</v>
      </c>
      <c r="BC321" s="1" t="s">
        <v>98</v>
      </c>
      <c r="BD321" s="1" t="s">
        <v>98</v>
      </c>
      <c r="BE321" s="1" t="s">
        <v>98</v>
      </c>
      <c r="BF321" s="1" t="s">
        <v>98</v>
      </c>
      <c r="BG321" s="1" t="s">
        <v>98</v>
      </c>
      <c r="BH321" s="1" t="s">
        <v>98</v>
      </c>
      <c r="BI321" s="1" t="s">
        <v>98</v>
      </c>
      <c r="BJ321" s="4" t="s">
        <v>98</v>
      </c>
      <c r="BK321" s="4" t="s">
        <v>98</v>
      </c>
      <c r="BL321" s="4" t="s">
        <v>98</v>
      </c>
      <c r="BM321" s="4" t="s">
        <v>98</v>
      </c>
      <c r="BN321" s="4" t="s">
        <v>98</v>
      </c>
      <c r="BO321" s="4" t="s">
        <v>98</v>
      </c>
      <c r="BP321" s="4" t="s">
        <v>98</v>
      </c>
      <c r="BQ321" s="4" t="s">
        <v>98</v>
      </c>
      <c r="BR321" s="4" t="s">
        <v>98</v>
      </c>
      <c r="BS321" s="4" t="s">
        <v>98</v>
      </c>
      <c r="BT321" s="4" t="s">
        <v>98</v>
      </c>
      <c r="BU321" s="4" t="s">
        <v>98</v>
      </c>
      <c r="BV321" s="4" t="s">
        <v>98</v>
      </c>
      <c r="BW321" s="35" t="s">
        <v>98</v>
      </c>
      <c r="BX321" s="35" t="s">
        <v>98</v>
      </c>
      <c r="BY321" s="1" t="s">
        <v>98</v>
      </c>
      <c r="BZ321" s="1" t="s">
        <v>98</v>
      </c>
      <c r="CA321" s="1" t="s">
        <v>98</v>
      </c>
      <c r="CB321" s="1" t="s">
        <v>98</v>
      </c>
      <c r="CC321" s="1" t="s">
        <v>98</v>
      </c>
      <c r="CD321" s="1" t="s">
        <v>98</v>
      </c>
      <c r="CE321" s="1" t="s">
        <v>98</v>
      </c>
      <c r="CF321" s="1" t="s">
        <v>98</v>
      </c>
      <c r="CG321" s="4">
        <f>Beams!$B$11/F321</f>
        <v>685.36585365853659</v>
      </c>
      <c r="CH321" s="4">
        <f>Beams!$B$9/AO321</f>
        <v>307.94520547945206</v>
      </c>
      <c r="CI321" s="4">
        <f>Beams!$C$9/AS321</f>
        <v>307.94520547945206</v>
      </c>
      <c r="CJ321" s="4">
        <f>Beams!$B$8/((N321-2*X321)*X321*2)</f>
        <v>1414.5916386055651</v>
      </c>
      <c r="CK321" s="4">
        <f>Beams!$C$8/((J321-2*X321)*X321*2)</f>
        <v>1897.4063602951853</v>
      </c>
      <c r="CM321" s="4">
        <f xml:space="preserve"> Beams!$B$12 / ( 2 * X321 * (N321 - X321) * (J321 - X321) )</f>
        <v>229.58470053284645</v>
      </c>
      <c r="CO321" s="4">
        <f t="shared" si="8"/>
        <v>2802.6066050019826</v>
      </c>
      <c r="CP321" s="4">
        <f t="shared" si="9"/>
        <v>3556.9436260121233</v>
      </c>
      <c r="CQ321" s="3">
        <f>MIN(Beams!$B$21:$B$22)/MAX(CM321:CP321)-1</f>
        <v>4.6228048861215862</v>
      </c>
    </row>
    <row r="322" spans="1:95" x14ac:dyDescent="0.55000000000000004">
      <c r="A322" s="1" t="s">
        <v>1014</v>
      </c>
      <c r="B322" s="1" t="s">
        <v>1701</v>
      </c>
      <c r="C322" s="1" t="s">
        <v>1702</v>
      </c>
      <c r="D322" s="1" t="s">
        <v>98</v>
      </c>
      <c r="E322" s="1">
        <v>48.85</v>
      </c>
      <c r="F322" s="2">
        <v>13.5</v>
      </c>
      <c r="G322" s="1" t="s">
        <v>98</v>
      </c>
      <c r="H322" s="11" t="s">
        <v>98</v>
      </c>
      <c r="I322" s="3">
        <v>8</v>
      </c>
      <c r="J322" s="3">
        <v>6.6</v>
      </c>
      <c r="K322" s="1" t="s">
        <v>98</v>
      </c>
      <c r="L322" s="1" t="s">
        <v>98</v>
      </c>
      <c r="M322" s="11" t="s">
        <v>98</v>
      </c>
      <c r="N322" s="3">
        <v>8</v>
      </c>
      <c r="O322" s="3">
        <v>6.6</v>
      </c>
      <c r="P322" s="1" t="s">
        <v>98</v>
      </c>
      <c r="Q322" s="1" t="s">
        <v>98</v>
      </c>
      <c r="R322" s="11" t="s">
        <v>98</v>
      </c>
      <c r="S322" s="13" t="s">
        <v>98</v>
      </c>
      <c r="T322" s="1" t="s">
        <v>98</v>
      </c>
      <c r="U322" s="13" t="s">
        <v>98</v>
      </c>
      <c r="V322" s="1" t="s">
        <v>98</v>
      </c>
      <c r="W322" s="14">
        <v>0.5</v>
      </c>
      <c r="X322" s="14">
        <v>0.46500000000000002</v>
      </c>
      <c r="Y322" s="1" t="s">
        <v>98</v>
      </c>
      <c r="Z322" s="13" t="s">
        <v>98</v>
      </c>
      <c r="AA322" s="13" t="s">
        <v>98</v>
      </c>
      <c r="AB322" s="1" t="s">
        <v>98</v>
      </c>
      <c r="AC322" s="1" t="s">
        <v>98</v>
      </c>
      <c r="AD322" s="1" t="s">
        <v>98</v>
      </c>
      <c r="AE322" s="1" t="s">
        <v>98</v>
      </c>
      <c r="AF322" s="1" t="s">
        <v>98</v>
      </c>
      <c r="AG322" s="1" t="s">
        <v>98</v>
      </c>
      <c r="AH322" s="1" t="s">
        <v>98</v>
      </c>
      <c r="AI322" s="2">
        <v>14.2</v>
      </c>
      <c r="AJ322" s="1" t="s">
        <v>98</v>
      </c>
      <c r="AK322" s="2">
        <v>14.2</v>
      </c>
      <c r="AL322" s="1" t="s">
        <v>98</v>
      </c>
      <c r="AM322" s="1">
        <v>125</v>
      </c>
      <c r="AN322" s="2">
        <v>37.5</v>
      </c>
      <c r="AO322" s="2">
        <v>31.2</v>
      </c>
      <c r="AP322" s="3">
        <v>3.04</v>
      </c>
      <c r="AQ322" s="1">
        <v>125</v>
      </c>
      <c r="AR322" s="2">
        <v>37.5</v>
      </c>
      <c r="AS322" s="2">
        <v>31.2</v>
      </c>
      <c r="AT322" s="3">
        <v>3.04</v>
      </c>
      <c r="AU322" s="1" t="s">
        <v>98</v>
      </c>
      <c r="AV322" s="1" t="s">
        <v>98</v>
      </c>
      <c r="AW322" s="1" t="s">
        <v>98</v>
      </c>
      <c r="AX322" s="1">
        <v>204</v>
      </c>
      <c r="AY322" s="1" t="s">
        <v>98</v>
      </c>
      <c r="AZ322" s="2">
        <v>52.4</v>
      </c>
      <c r="BA322" s="1" t="s">
        <v>98</v>
      </c>
      <c r="BB322" s="1" t="s">
        <v>98</v>
      </c>
      <c r="BC322" s="1" t="s">
        <v>98</v>
      </c>
      <c r="BD322" s="1" t="s">
        <v>98</v>
      </c>
      <c r="BE322" s="1" t="s">
        <v>98</v>
      </c>
      <c r="BF322" s="1" t="s">
        <v>98</v>
      </c>
      <c r="BG322" s="1" t="s">
        <v>98</v>
      </c>
      <c r="BH322" s="1" t="s">
        <v>98</v>
      </c>
      <c r="BI322" s="1" t="s">
        <v>98</v>
      </c>
      <c r="BJ322" s="4" t="s">
        <v>98</v>
      </c>
      <c r="BK322" s="4" t="s">
        <v>98</v>
      </c>
      <c r="BL322" s="4" t="s">
        <v>98</v>
      </c>
      <c r="BM322" s="4" t="s">
        <v>98</v>
      </c>
      <c r="BN322" s="4" t="s">
        <v>98</v>
      </c>
      <c r="BO322" s="4" t="s">
        <v>98</v>
      </c>
      <c r="BP322" s="4" t="s">
        <v>98</v>
      </c>
      <c r="BQ322" s="4" t="s">
        <v>98</v>
      </c>
      <c r="BR322" s="4" t="s">
        <v>98</v>
      </c>
      <c r="BS322" s="4" t="s">
        <v>98</v>
      </c>
      <c r="BT322" s="4" t="s">
        <v>98</v>
      </c>
      <c r="BU322" s="4" t="s">
        <v>98</v>
      </c>
      <c r="BV322" s="4" t="s">
        <v>98</v>
      </c>
      <c r="BW322" s="35" t="s">
        <v>98</v>
      </c>
      <c r="BX322" s="35" t="s">
        <v>98</v>
      </c>
      <c r="BY322" s="1" t="s">
        <v>98</v>
      </c>
      <c r="BZ322" s="1" t="s">
        <v>98</v>
      </c>
      <c r="CA322" s="1" t="s">
        <v>98</v>
      </c>
      <c r="CB322" s="1" t="s">
        <v>98</v>
      </c>
      <c r="CC322" s="1" t="s">
        <v>98</v>
      </c>
      <c r="CD322" s="1" t="s">
        <v>98</v>
      </c>
      <c r="CE322" s="1" t="s">
        <v>98</v>
      </c>
      <c r="CF322" s="1" t="s">
        <v>98</v>
      </c>
      <c r="CG322" s="4">
        <f>Beams!$B$11/F322</f>
        <v>832.59259259259261</v>
      </c>
      <c r="CH322" s="4">
        <f>Beams!$B$9/AO322</f>
        <v>360.25641025641028</v>
      </c>
      <c r="CI322" s="4">
        <f>Beams!$C$9/AS322</f>
        <v>360.25641025641028</v>
      </c>
      <c r="CJ322" s="4">
        <f>Beams!$B$8/((N322-2*X322)*X322*2)</f>
        <v>1709.4797037307414</v>
      </c>
      <c r="CK322" s="4">
        <f>Beams!$C$8/((J322-2*X322)*X322*2)</f>
        <v>2131.5734577383323</v>
      </c>
      <c r="CM322" s="4">
        <f xml:space="preserve"> Beams!$B$12 / ( 2 * X322 * (N322 - X322) * (J322 - X322) )</f>
        <v>261.44812943836331</v>
      </c>
      <c r="CO322" s="4">
        <f t="shared" si="8"/>
        <v>3374.042733840196</v>
      </c>
      <c r="CP322" s="4">
        <f t="shared" si="9"/>
        <v>4030.8830316174449</v>
      </c>
      <c r="CQ322" s="3">
        <f>MIN(Beams!$B$21:$B$22)/MAX(CM322:CP322)-1</f>
        <v>3.9616919774461268</v>
      </c>
    </row>
    <row r="323" spans="1:95" x14ac:dyDescent="0.55000000000000004">
      <c r="A323" s="1" t="s">
        <v>1014</v>
      </c>
      <c r="B323" s="1" t="s">
        <v>1703</v>
      </c>
      <c r="C323" s="1" t="s">
        <v>1704</v>
      </c>
      <c r="D323" s="1" t="s">
        <v>98</v>
      </c>
      <c r="E323" s="1">
        <v>37.69</v>
      </c>
      <c r="F323" s="2">
        <v>10.4</v>
      </c>
      <c r="G323" s="1" t="s">
        <v>98</v>
      </c>
      <c r="H323" s="11" t="s">
        <v>98</v>
      </c>
      <c r="I323" s="3">
        <v>8</v>
      </c>
      <c r="J323" s="3">
        <v>6.95</v>
      </c>
      <c r="K323" s="1" t="s">
        <v>98</v>
      </c>
      <c r="L323" s="1" t="s">
        <v>98</v>
      </c>
      <c r="M323" s="11" t="s">
        <v>98</v>
      </c>
      <c r="N323" s="3">
        <v>8</v>
      </c>
      <c r="O323" s="3">
        <v>6.95</v>
      </c>
      <c r="P323" s="1" t="s">
        <v>98</v>
      </c>
      <c r="Q323" s="1" t="s">
        <v>98</v>
      </c>
      <c r="R323" s="11" t="s">
        <v>98</v>
      </c>
      <c r="S323" s="13" t="s">
        <v>98</v>
      </c>
      <c r="T323" s="1" t="s">
        <v>98</v>
      </c>
      <c r="U323" s="13" t="s">
        <v>98</v>
      </c>
      <c r="V323" s="1" t="s">
        <v>98</v>
      </c>
      <c r="W323" s="14">
        <v>0.375</v>
      </c>
      <c r="X323" s="14">
        <v>0.34899999999999998</v>
      </c>
      <c r="Y323" s="1" t="s">
        <v>98</v>
      </c>
      <c r="Z323" s="13" t="s">
        <v>98</v>
      </c>
      <c r="AA323" s="13" t="s">
        <v>98</v>
      </c>
      <c r="AB323" s="1" t="s">
        <v>98</v>
      </c>
      <c r="AC323" s="1" t="s">
        <v>98</v>
      </c>
      <c r="AD323" s="1" t="s">
        <v>98</v>
      </c>
      <c r="AE323" s="1" t="s">
        <v>98</v>
      </c>
      <c r="AF323" s="1" t="s">
        <v>98</v>
      </c>
      <c r="AG323" s="1" t="s">
        <v>98</v>
      </c>
      <c r="AH323" s="1" t="s">
        <v>98</v>
      </c>
      <c r="AI323" s="2">
        <v>19.899999999999999</v>
      </c>
      <c r="AJ323" s="1" t="s">
        <v>98</v>
      </c>
      <c r="AK323" s="2">
        <v>19.899999999999999</v>
      </c>
      <c r="AL323" s="1" t="s">
        <v>98</v>
      </c>
      <c r="AM323" s="1">
        <v>100</v>
      </c>
      <c r="AN323" s="2">
        <v>29.4</v>
      </c>
      <c r="AO323" s="2">
        <v>24.9</v>
      </c>
      <c r="AP323" s="3">
        <v>3.1</v>
      </c>
      <c r="AQ323" s="1">
        <v>100</v>
      </c>
      <c r="AR323" s="2">
        <v>29.4</v>
      </c>
      <c r="AS323" s="2">
        <v>24.9</v>
      </c>
      <c r="AT323" s="3">
        <v>3.1</v>
      </c>
      <c r="AU323" s="1" t="s">
        <v>98</v>
      </c>
      <c r="AV323" s="1" t="s">
        <v>98</v>
      </c>
      <c r="AW323" s="1" t="s">
        <v>98</v>
      </c>
      <c r="AX323" s="1">
        <v>160</v>
      </c>
      <c r="AY323" s="1" t="s">
        <v>98</v>
      </c>
      <c r="AZ323" s="2">
        <v>40.700000000000003</v>
      </c>
      <c r="BA323" s="1" t="s">
        <v>98</v>
      </c>
      <c r="BB323" s="1" t="s">
        <v>98</v>
      </c>
      <c r="BC323" s="1" t="s">
        <v>98</v>
      </c>
      <c r="BD323" s="1" t="s">
        <v>98</v>
      </c>
      <c r="BE323" s="1" t="s">
        <v>98</v>
      </c>
      <c r="BF323" s="1" t="s">
        <v>98</v>
      </c>
      <c r="BG323" s="1" t="s">
        <v>98</v>
      </c>
      <c r="BH323" s="1" t="s">
        <v>98</v>
      </c>
      <c r="BI323" s="1" t="s">
        <v>98</v>
      </c>
      <c r="BJ323" s="4" t="s">
        <v>98</v>
      </c>
      <c r="BK323" s="4" t="s">
        <v>98</v>
      </c>
      <c r="BL323" s="4" t="s">
        <v>98</v>
      </c>
      <c r="BM323" s="4" t="s">
        <v>98</v>
      </c>
      <c r="BN323" s="4" t="s">
        <v>98</v>
      </c>
      <c r="BO323" s="4" t="s">
        <v>98</v>
      </c>
      <c r="BP323" s="4" t="s">
        <v>98</v>
      </c>
      <c r="BQ323" s="4" t="s">
        <v>98</v>
      </c>
      <c r="BR323" s="4" t="s">
        <v>98</v>
      </c>
      <c r="BS323" s="4" t="s">
        <v>98</v>
      </c>
      <c r="BT323" s="4" t="s">
        <v>98</v>
      </c>
      <c r="BU323" s="4" t="s">
        <v>98</v>
      </c>
      <c r="BV323" s="4" t="s">
        <v>98</v>
      </c>
      <c r="BW323" s="35" t="s">
        <v>98</v>
      </c>
      <c r="BX323" s="35" t="s">
        <v>98</v>
      </c>
      <c r="BY323" s="1" t="s">
        <v>98</v>
      </c>
      <c r="BZ323" s="1" t="s">
        <v>98</v>
      </c>
      <c r="CA323" s="1" t="s">
        <v>98</v>
      </c>
      <c r="CB323" s="1" t="s">
        <v>98</v>
      </c>
      <c r="CC323" s="1" t="s">
        <v>98</v>
      </c>
      <c r="CD323" s="1" t="s">
        <v>98</v>
      </c>
      <c r="CE323" s="1" t="s">
        <v>98</v>
      </c>
      <c r="CF323" s="1" t="s">
        <v>98</v>
      </c>
      <c r="CG323" s="4">
        <f>Beams!$B$11/F323</f>
        <v>1080.7692307692307</v>
      </c>
      <c r="CH323" s="4">
        <f>Beams!$B$9/AO323</f>
        <v>451.40562248995985</v>
      </c>
      <c r="CI323" s="4">
        <f>Beams!$C$9/AS323</f>
        <v>451.40562248995985</v>
      </c>
      <c r="CJ323" s="4">
        <f>Beams!$B$8/((N323-2*X323)*X323*2)</f>
        <v>2205.3070203319894</v>
      </c>
      <c r="CK323" s="4">
        <f>Beams!$C$8/((J323-2*X323)*X323*2)</f>
        <v>2575.680080368551</v>
      </c>
      <c r="CM323" s="4">
        <f xml:space="preserve"> Beams!$B$12 / ( 2 * X323 * (N323 - X323) * (J323 - X323) )</f>
        <v>318.84745429576185</v>
      </c>
      <c r="CO323" s="4">
        <f t="shared" si="8"/>
        <v>4339.3225004466494</v>
      </c>
      <c r="CP323" s="4">
        <f t="shared" si="9"/>
        <v>4913.4474893223314</v>
      </c>
      <c r="CQ323" s="3">
        <f>MIN(Beams!$B$21:$B$22)/MAX(CM323:CP323)-1</f>
        <v>3.0704617365837414</v>
      </c>
    </row>
    <row r="324" spans="1:95" x14ac:dyDescent="0.55000000000000004">
      <c r="A324" s="1" t="s">
        <v>1014</v>
      </c>
      <c r="B324" s="1" t="s">
        <v>1705</v>
      </c>
      <c r="C324" s="1" t="s">
        <v>1706</v>
      </c>
      <c r="D324" s="1" t="s">
        <v>98</v>
      </c>
      <c r="E324" s="1">
        <v>31.84</v>
      </c>
      <c r="F324" s="3">
        <v>8.76</v>
      </c>
      <c r="G324" s="1" t="s">
        <v>98</v>
      </c>
      <c r="H324" s="11" t="s">
        <v>98</v>
      </c>
      <c r="I324" s="3">
        <v>8</v>
      </c>
      <c r="J324" s="3">
        <v>7.13</v>
      </c>
      <c r="K324" s="1" t="s">
        <v>98</v>
      </c>
      <c r="L324" s="1" t="s">
        <v>98</v>
      </c>
      <c r="M324" s="11" t="s">
        <v>98</v>
      </c>
      <c r="N324" s="3">
        <v>8</v>
      </c>
      <c r="O324" s="3">
        <v>7.13</v>
      </c>
      <c r="P324" s="1" t="s">
        <v>98</v>
      </c>
      <c r="Q324" s="1" t="s">
        <v>98</v>
      </c>
      <c r="R324" s="11" t="s">
        <v>98</v>
      </c>
      <c r="S324" s="13" t="s">
        <v>98</v>
      </c>
      <c r="T324" s="1" t="s">
        <v>98</v>
      </c>
      <c r="U324" s="13" t="s">
        <v>98</v>
      </c>
      <c r="V324" s="1" t="s">
        <v>98</v>
      </c>
      <c r="W324" s="15">
        <v>0.3125</v>
      </c>
      <c r="X324" s="14">
        <v>0.29099999999999998</v>
      </c>
      <c r="Y324" s="1" t="s">
        <v>98</v>
      </c>
      <c r="Z324" s="13" t="s">
        <v>98</v>
      </c>
      <c r="AA324" s="13" t="s">
        <v>98</v>
      </c>
      <c r="AB324" s="1" t="s">
        <v>98</v>
      </c>
      <c r="AC324" s="1" t="s">
        <v>98</v>
      </c>
      <c r="AD324" s="1" t="s">
        <v>98</v>
      </c>
      <c r="AE324" s="1" t="s">
        <v>98</v>
      </c>
      <c r="AF324" s="1" t="s">
        <v>98</v>
      </c>
      <c r="AG324" s="1" t="s">
        <v>98</v>
      </c>
      <c r="AH324" s="1" t="s">
        <v>98</v>
      </c>
      <c r="AI324" s="2">
        <v>24.5</v>
      </c>
      <c r="AJ324" s="1" t="s">
        <v>98</v>
      </c>
      <c r="AK324" s="2">
        <v>24.5</v>
      </c>
      <c r="AL324" s="1" t="s">
        <v>98</v>
      </c>
      <c r="AM324" s="2">
        <v>85.6</v>
      </c>
      <c r="AN324" s="2">
        <v>25.1</v>
      </c>
      <c r="AO324" s="2">
        <v>21.4</v>
      </c>
      <c r="AP324" s="3">
        <v>3.13</v>
      </c>
      <c r="AQ324" s="2">
        <v>85.6</v>
      </c>
      <c r="AR324" s="2">
        <v>25.1</v>
      </c>
      <c r="AS324" s="2">
        <v>21.4</v>
      </c>
      <c r="AT324" s="3">
        <v>3.13</v>
      </c>
      <c r="AU324" s="1" t="s">
        <v>98</v>
      </c>
      <c r="AV324" s="1" t="s">
        <v>98</v>
      </c>
      <c r="AW324" s="1" t="s">
        <v>98</v>
      </c>
      <c r="AX324" s="1">
        <v>136</v>
      </c>
      <c r="AY324" s="1" t="s">
        <v>98</v>
      </c>
      <c r="AZ324" s="2">
        <v>34.5</v>
      </c>
      <c r="BA324" s="1" t="s">
        <v>98</v>
      </c>
      <c r="BB324" s="1" t="s">
        <v>98</v>
      </c>
      <c r="BC324" s="1" t="s">
        <v>98</v>
      </c>
      <c r="BD324" s="1" t="s">
        <v>98</v>
      </c>
      <c r="BE324" s="1" t="s">
        <v>98</v>
      </c>
      <c r="BF324" s="1" t="s">
        <v>98</v>
      </c>
      <c r="BG324" s="1" t="s">
        <v>98</v>
      </c>
      <c r="BH324" s="1" t="s">
        <v>98</v>
      </c>
      <c r="BI324" s="1" t="s">
        <v>98</v>
      </c>
      <c r="BJ324" s="4" t="s">
        <v>98</v>
      </c>
      <c r="BK324" s="4" t="s">
        <v>98</v>
      </c>
      <c r="BL324" s="4" t="s">
        <v>98</v>
      </c>
      <c r="BM324" s="4" t="s">
        <v>98</v>
      </c>
      <c r="BN324" s="4" t="s">
        <v>98</v>
      </c>
      <c r="BO324" s="4" t="s">
        <v>98</v>
      </c>
      <c r="BP324" s="4" t="s">
        <v>98</v>
      </c>
      <c r="BQ324" s="4" t="s">
        <v>98</v>
      </c>
      <c r="BR324" s="4" t="s">
        <v>98</v>
      </c>
      <c r="BS324" s="4" t="s">
        <v>98</v>
      </c>
      <c r="BT324" s="4" t="s">
        <v>98</v>
      </c>
      <c r="BU324" s="4" t="s">
        <v>98</v>
      </c>
      <c r="BV324" s="4" t="s">
        <v>98</v>
      </c>
      <c r="BW324" s="35" t="s">
        <v>98</v>
      </c>
      <c r="BX324" s="35" t="s">
        <v>98</v>
      </c>
      <c r="BY324" s="1" t="s">
        <v>98</v>
      </c>
      <c r="BZ324" s="1" t="s">
        <v>98</v>
      </c>
      <c r="CA324" s="1" t="s">
        <v>98</v>
      </c>
      <c r="CB324" s="1" t="s">
        <v>98</v>
      </c>
      <c r="CC324" s="1" t="s">
        <v>98</v>
      </c>
      <c r="CD324" s="1" t="s">
        <v>98</v>
      </c>
      <c r="CE324" s="1" t="s">
        <v>98</v>
      </c>
      <c r="CF324" s="1" t="s">
        <v>98</v>
      </c>
      <c r="CG324" s="4">
        <f>Beams!$B$11/F324</f>
        <v>1283.1050228310503</v>
      </c>
      <c r="CH324" s="4">
        <f>Beams!$B$9/AO324</f>
        <v>525.23364485981313</v>
      </c>
      <c r="CI324" s="4">
        <f>Beams!$C$9/AS324</f>
        <v>525.23364485981313</v>
      </c>
      <c r="CJ324" s="4">
        <f>Beams!$B$8/((N324-2*X324)*X324*2)</f>
        <v>2603.4934991415885</v>
      </c>
      <c r="CK324" s="4">
        <f>Beams!$C$8/((J324-2*X324)*X324*2)</f>
        <v>2949.4066549530089</v>
      </c>
      <c r="CM324" s="4">
        <f xml:space="preserve"> Beams!$B$12 / ( 2 * X324 * (N324 - X324) * (J324 - X324) )</f>
        <v>366.3132915540524</v>
      </c>
      <c r="CO324" s="4">
        <f t="shared" si="8"/>
        <v>5116.8985939559261</v>
      </c>
      <c r="CP324" s="4">
        <f t="shared" si="9"/>
        <v>5652.0009615581184</v>
      </c>
      <c r="CQ324" s="3">
        <f>MIN(Beams!$B$21:$B$22)/MAX(CM324:CP324)-1</f>
        <v>2.5385698155448453</v>
      </c>
    </row>
    <row r="325" spans="1:95" x14ac:dyDescent="0.55000000000000004">
      <c r="A325" s="1" t="s">
        <v>1014</v>
      </c>
      <c r="B325" s="1" t="s">
        <v>1707</v>
      </c>
      <c r="C325" s="1" t="s">
        <v>1708</v>
      </c>
      <c r="D325" s="1" t="s">
        <v>98</v>
      </c>
      <c r="E325" s="1">
        <v>25.82</v>
      </c>
      <c r="F325" s="3">
        <v>7.1</v>
      </c>
      <c r="G325" s="1" t="s">
        <v>98</v>
      </c>
      <c r="H325" s="11" t="s">
        <v>98</v>
      </c>
      <c r="I325" s="3">
        <v>8</v>
      </c>
      <c r="J325" s="3">
        <v>7.3</v>
      </c>
      <c r="K325" s="1" t="s">
        <v>98</v>
      </c>
      <c r="L325" s="1" t="s">
        <v>98</v>
      </c>
      <c r="M325" s="11" t="s">
        <v>98</v>
      </c>
      <c r="N325" s="3">
        <v>8</v>
      </c>
      <c r="O325" s="3">
        <v>7.3</v>
      </c>
      <c r="P325" s="1" t="s">
        <v>98</v>
      </c>
      <c r="Q325" s="1" t="s">
        <v>98</v>
      </c>
      <c r="R325" s="11" t="s">
        <v>98</v>
      </c>
      <c r="S325" s="13" t="s">
        <v>98</v>
      </c>
      <c r="T325" s="1" t="s">
        <v>98</v>
      </c>
      <c r="U325" s="13" t="s">
        <v>98</v>
      </c>
      <c r="V325" s="1" t="s">
        <v>98</v>
      </c>
      <c r="W325" s="14">
        <v>0.25</v>
      </c>
      <c r="X325" s="14">
        <v>0.23300000000000001</v>
      </c>
      <c r="Y325" s="1" t="s">
        <v>98</v>
      </c>
      <c r="Z325" s="13" t="s">
        <v>98</v>
      </c>
      <c r="AA325" s="13" t="s">
        <v>98</v>
      </c>
      <c r="AB325" s="1" t="s">
        <v>98</v>
      </c>
      <c r="AC325" s="1" t="s">
        <v>98</v>
      </c>
      <c r="AD325" s="1" t="s">
        <v>98</v>
      </c>
      <c r="AE325" s="1" t="s">
        <v>98</v>
      </c>
      <c r="AF325" s="1" t="s">
        <v>98</v>
      </c>
      <c r="AG325" s="1" t="s">
        <v>98</v>
      </c>
      <c r="AH325" s="1" t="s">
        <v>98</v>
      </c>
      <c r="AI325" s="2">
        <v>31.3</v>
      </c>
      <c r="AJ325" s="1" t="s">
        <v>98</v>
      </c>
      <c r="AK325" s="2">
        <v>31.3</v>
      </c>
      <c r="AL325" s="1" t="s">
        <v>98</v>
      </c>
      <c r="AM325" s="2">
        <v>70.7</v>
      </c>
      <c r="AN325" s="2">
        <v>20.5</v>
      </c>
      <c r="AO325" s="2">
        <v>17.7</v>
      </c>
      <c r="AP325" s="3">
        <v>3.15</v>
      </c>
      <c r="AQ325" s="2">
        <v>70.7</v>
      </c>
      <c r="AR325" s="2">
        <v>20.5</v>
      </c>
      <c r="AS325" s="2">
        <v>17.7</v>
      </c>
      <c r="AT325" s="3">
        <v>3.15</v>
      </c>
      <c r="AU325" s="1" t="s">
        <v>98</v>
      </c>
      <c r="AV325" s="1" t="s">
        <v>98</v>
      </c>
      <c r="AW325" s="1" t="s">
        <v>98</v>
      </c>
      <c r="AX325" s="1">
        <v>111</v>
      </c>
      <c r="AY325" s="1" t="s">
        <v>98</v>
      </c>
      <c r="AZ325" s="2">
        <v>28.1</v>
      </c>
      <c r="BA325" s="1" t="s">
        <v>98</v>
      </c>
      <c r="BB325" s="1" t="s">
        <v>98</v>
      </c>
      <c r="BC325" s="1" t="s">
        <v>98</v>
      </c>
      <c r="BD325" s="1" t="s">
        <v>98</v>
      </c>
      <c r="BE325" s="1" t="s">
        <v>98</v>
      </c>
      <c r="BF325" s="1" t="s">
        <v>98</v>
      </c>
      <c r="BG325" s="1" t="s">
        <v>98</v>
      </c>
      <c r="BH325" s="1" t="s">
        <v>98</v>
      </c>
      <c r="BI325" s="1" t="s">
        <v>98</v>
      </c>
      <c r="BJ325" s="4" t="s">
        <v>98</v>
      </c>
      <c r="BK325" s="4" t="s">
        <v>98</v>
      </c>
      <c r="BL325" s="4" t="s">
        <v>98</v>
      </c>
      <c r="BM325" s="4" t="s">
        <v>98</v>
      </c>
      <c r="BN325" s="4" t="s">
        <v>98</v>
      </c>
      <c r="BO325" s="4" t="s">
        <v>98</v>
      </c>
      <c r="BP325" s="4" t="s">
        <v>98</v>
      </c>
      <c r="BQ325" s="4" t="s">
        <v>98</v>
      </c>
      <c r="BR325" s="4" t="s">
        <v>98</v>
      </c>
      <c r="BS325" s="4" t="s">
        <v>98</v>
      </c>
      <c r="BT325" s="4" t="s">
        <v>98</v>
      </c>
      <c r="BU325" s="4" t="s">
        <v>98</v>
      </c>
      <c r="BV325" s="4" t="s">
        <v>98</v>
      </c>
      <c r="BW325" s="35" t="s">
        <v>98</v>
      </c>
      <c r="BX325" s="35" t="s">
        <v>98</v>
      </c>
      <c r="BY325" s="1" t="s">
        <v>98</v>
      </c>
      <c r="BZ325" s="1" t="s">
        <v>98</v>
      </c>
      <c r="CA325" s="1" t="s">
        <v>98</v>
      </c>
      <c r="CB325" s="1" t="s">
        <v>98</v>
      </c>
      <c r="CC325" s="1" t="s">
        <v>98</v>
      </c>
      <c r="CD325" s="1" t="s">
        <v>98</v>
      </c>
      <c r="CE325" s="1" t="s">
        <v>98</v>
      </c>
      <c r="CF325" s="1" t="s">
        <v>98</v>
      </c>
      <c r="CG325" s="4">
        <f>Beams!$B$11/F325</f>
        <v>1583.0985915492959</v>
      </c>
      <c r="CH325" s="4">
        <f>Beams!$B$9/AO325</f>
        <v>635.0282485875706</v>
      </c>
      <c r="CI325" s="4">
        <f>Beams!$C$9/AS325</f>
        <v>635.0282485875706</v>
      </c>
      <c r="CJ325" s="4">
        <f>Beams!$B$8/((N325-2*X325)*X325*2)</f>
        <v>3201.5093806503505</v>
      </c>
      <c r="CK325" s="4">
        <f>Beams!$C$8/((J325-2*X325)*X325*2)</f>
        <v>3529.4368852531084</v>
      </c>
      <c r="CM325" s="4">
        <f xml:space="preserve"> Beams!$B$12 / ( 2 * X325 * (N325 - X325) * (J325 - X325) )</f>
        <v>439.43232222569901</v>
      </c>
      <c r="CO325" s="4">
        <f t="shared" ref="CO325:CO388" si="10" xml:space="preserve"> SQRT((CG325+CH325+CI325)^2+3*(CJ325^2+CM325^2))</f>
        <v>6282.4185789344483</v>
      </c>
      <c r="CP325" s="4">
        <f t="shared" ref="CP325:CP388" si="11" xml:space="preserve"> SQRT((CG325+CH325+CI325)^2+3*(CM325^2+CK325^2))</f>
        <v>6789.0036410889961</v>
      </c>
      <c r="CQ325" s="3">
        <f>MIN(Beams!$B$21:$B$22)/MAX(CM325:CP325)-1</f>
        <v>1.9459403849711121</v>
      </c>
    </row>
    <row r="326" spans="1:95" x14ac:dyDescent="0.55000000000000004">
      <c r="A326" s="1" t="s">
        <v>1014</v>
      </c>
      <c r="B326" s="1" t="s">
        <v>1709</v>
      </c>
      <c r="C326" s="1" t="s">
        <v>1710</v>
      </c>
      <c r="D326" s="1" t="s">
        <v>98</v>
      </c>
      <c r="E326" s="1">
        <v>19.63</v>
      </c>
      <c r="F326" s="3">
        <v>5.37</v>
      </c>
      <c r="G326" s="1" t="s">
        <v>98</v>
      </c>
      <c r="H326" s="11" t="s">
        <v>98</v>
      </c>
      <c r="I326" s="3">
        <v>8</v>
      </c>
      <c r="J326" s="3">
        <v>7.48</v>
      </c>
      <c r="K326" s="1" t="s">
        <v>98</v>
      </c>
      <c r="L326" s="1" t="s">
        <v>98</v>
      </c>
      <c r="M326" s="11" t="s">
        <v>98</v>
      </c>
      <c r="N326" s="3">
        <v>8</v>
      </c>
      <c r="O326" s="3">
        <v>7.48</v>
      </c>
      <c r="P326" s="1" t="s">
        <v>98</v>
      </c>
      <c r="Q326" s="1" t="s">
        <v>98</v>
      </c>
      <c r="R326" s="11" t="s">
        <v>98</v>
      </c>
      <c r="S326" s="13" t="s">
        <v>98</v>
      </c>
      <c r="T326" s="1" t="s">
        <v>98</v>
      </c>
      <c r="U326" s="13" t="s">
        <v>98</v>
      </c>
      <c r="V326" s="1" t="s">
        <v>98</v>
      </c>
      <c r="W326" s="15">
        <v>0.1875</v>
      </c>
      <c r="X326" s="14">
        <v>0.17399999999999999</v>
      </c>
      <c r="Y326" s="1" t="s">
        <v>98</v>
      </c>
      <c r="Z326" s="13" t="s">
        <v>98</v>
      </c>
      <c r="AA326" s="13" t="s">
        <v>98</v>
      </c>
      <c r="AB326" s="1" t="s">
        <v>98</v>
      </c>
      <c r="AC326" s="1" t="s">
        <v>98</v>
      </c>
      <c r="AD326" s="1" t="s">
        <v>98</v>
      </c>
      <c r="AE326" s="1" t="s">
        <v>98</v>
      </c>
      <c r="AF326" s="1" t="s">
        <v>98</v>
      </c>
      <c r="AG326" s="1" t="s">
        <v>98</v>
      </c>
      <c r="AH326" s="1" t="s">
        <v>98</v>
      </c>
      <c r="AI326" s="2">
        <v>43</v>
      </c>
      <c r="AJ326" s="1" t="s">
        <v>98</v>
      </c>
      <c r="AK326" s="2">
        <v>43</v>
      </c>
      <c r="AL326" s="1" t="s">
        <v>98</v>
      </c>
      <c r="AM326" s="2">
        <v>54.4</v>
      </c>
      <c r="AN326" s="2">
        <v>15.7</v>
      </c>
      <c r="AO326" s="2">
        <v>13.6</v>
      </c>
      <c r="AP326" s="3">
        <v>3.18</v>
      </c>
      <c r="AQ326" s="2">
        <v>54.4</v>
      </c>
      <c r="AR326" s="2">
        <v>15.7</v>
      </c>
      <c r="AS326" s="2">
        <v>13.6</v>
      </c>
      <c r="AT326" s="3">
        <v>3.18</v>
      </c>
      <c r="AU326" s="1" t="s">
        <v>98</v>
      </c>
      <c r="AV326" s="1" t="s">
        <v>98</v>
      </c>
      <c r="AW326" s="1" t="s">
        <v>98</v>
      </c>
      <c r="AX326" s="2">
        <v>84.5</v>
      </c>
      <c r="AY326" s="1" t="s">
        <v>98</v>
      </c>
      <c r="AZ326" s="2">
        <v>21.3</v>
      </c>
      <c r="BA326" s="1" t="s">
        <v>98</v>
      </c>
      <c r="BB326" s="1" t="s">
        <v>98</v>
      </c>
      <c r="BC326" s="1" t="s">
        <v>98</v>
      </c>
      <c r="BD326" s="1" t="s">
        <v>98</v>
      </c>
      <c r="BE326" s="1" t="s">
        <v>98</v>
      </c>
      <c r="BF326" s="1" t="s">
        <v>98</v>
      </c>
      <c r="BG326" s="1" t="s">
        <v>98</v>
      </c>
      <c r="BH326" s="1" t="s">
        <v>98</v>
      </c>
      <c r="BI326" s="1" t="s">
        <v>98</v>
      </c>
      <c r="BJ326" s="4" t="s">
        <v>98</v>
      </c>
      <c r="BK326" s="4" t="s">
        <v>98</v>
      </c>
      <c r="BL326" s="4" t="s">
        <v>98</v>
      </c>
      <c r="BM326" s="4" t="s">
        <v>98</v>
      </c>
      <c r="BN326" s="4" t="s">
        <v>98</v>
      </c>
      <c r="BO326" s="4" t="s">
        <v>98</v>
      </c>
      <c r="BP326" s="4" t="s">
        <v>98</v>
      </c>
      <c r="BQ326" s="4" t="s">
        <v>98</v>
      </c>
      <c r="BR326" s="4" t="s">
        <v>98</v>
      </c>
      <c r="BS326" s="4" t="s">
        <v>98</v>
      </c>
      <c r="BT326" s="4" t="s">
        <v>98</v>
      </c>
      <c r="BU326" s="4" t="s">
        <v>98</v>
      </c>
      <c r="BV326" s="4" t="s">
        <v>98</v>
      </c>
      <c r="BW326" s="35" t="s">
        <v>98</v>
      </c>
      <c r="BX326" s="35" t="s">
        <v>98</v>
      </c>
      <c r="BY326" s="1" t="s">
        <v>98</v>
      </c>
      <c r="BZ326" s="1" t="s">
        <v>98</v>
      </c>
      <c r="CA326" s="1" t="s">
        <v>98</v>
      </c>
      <c r="CB326" s="1" t="s">
        <v>98</v>
      </c>
      <c r="CC326" s="1" t="s">
        <v>98</v>
      </c>
      <c r="CD326" s="1" t="s">
        <v>98</v>
      </c>
      <c r="CE326" s="1" t="s">
        <v>98</v>
      </c>
      <c r="CF326" s="1" t="s">
        <v>98</v>
      </c>
      <c r="CG326" s="4">
        <f>Beams!$B$11/F326</f>
        <v>2093.1098696461822</v>
      </c>
      <c r="CH326" s="4">
        <f>Beams!$B$9/AO326</f>
        <v>826.47058823529414</v>
      </c>
      <c r="CI326" s="4">
        <f>Beams!$C$9/AS326</f>
        <v>826.47058823529414</v>
      </c>
      <c r="CJ326" s="4">
        <f>Beams!$B$8/((N326-2*X326)*X326*2)</f>
        <v>4220.9684493874338</v>
      </c>
      <c r="CK326" s="4">
        <f>Beams!$C$8/((J326-2*X326)*X326*2)</f>
        <v>4528.7227390230846</v>
      </c>
      <c r="CM326" s="4">
        <f xml:space="preserve"> Beams!$B$12 / ( 2 * X326 * (N326 - X326) * (J326 - X326) )</f>
        <v>564.89477253156247</v>
      </c>
      <c r="CO326" s="4">
        <f t="shared" si="10"/>
        <v>8272.8435682288509</v>
      </c>
      <c r="CP326" s="4">
        <f t="shared" si="11"/>
        <v>8747.468530554841</v>
      </c>
      <c r="CQ326" s="3">
        <f>MIN(Beams!$B$21:$B$22)/MAX(CM326:CP326)-1</f>
        <v>1.2863757588998639</v>
      </c>
    </row>
    <row r="327" spans="1:95" x14ac:dyDescent="0.55000000000000004">
      <c r="A327" s="1" t="s">
        <v>1014</v>
      </c>
      <c r="B327" s="1" t="s">
        <v>1711</v>
      </c>
      <c r="C327" s="1" t="s">
        <v>1712</v>
      </c>
      <c r="D327" s="1" t="s">
        <v>98</v>
      </c>
      <c r="E327" s="1">
        <v>13.26</v>
      </c>
      <c r="F327" s="3">
        <v>3.62</v>
      </c>
      <c r="G327" s="1" t="s">
        <v>98</v>
      </c>
      <c r="H327" s="11" t="s">
        <v>98</v>
      </c>
      <c r="I327" s="3">
        <v>8</v>
      </c>
      <c r="J327" s="3">
        <v>7.65</v>
      </c>
      <c r="K327" s="1" t="s">
        <v>98</v>
      </c>
      <c r="L327" s="1" t="s">
        <v>98</v>
      </c>
      <c r="M327" s="11" t="s">
        <v>98</v>
      </c>
      <c r="N327" s="3">
        <v>8</v>
      </c>
      <c r="O327" s="3">
        <v>7.65</v>
      </c>
      <c r="P327" s="1" t="s">
        <v>98</v>
      </c>
      <c r="Q327" s="1" t="s">
        <v>98</v>
      </c>
      <c r="R327" s="11" t="s">
        <v>98</v>
      </c>
      <c r="S327" s="13" t="s">
        <v>98</v>
      </c>
      <c r="T327" s="1" t="s">
        <v>98</v>
      </c>
      <c r="U327" s="13" t="s">
        <v>98</v>
      </c>
      <c r="V327" s="1" t="s">
        <v>98</v>
      </c>
      <c r="W327" s="14">
        <v>0.125</v>
      </c>
      <c r="X327" s="14">
        <v>0.11600000000000001</v>
      </c>
      <c r="Y327" s="1" t="s">
        <v>98</v>
      </c>
      <c r="Z327" s="13" t="s">
        <v>98</v>
      </c>
      <c r="AA327" s="13" t="s">
        <v>98</v>
      </c>
      <c r="AB327" s="1" t="s">
        <v>98</v>
      </c>
      <c r="AC327" s="1" t="s">
        <v>98</v>
      </c>
      <c r="AD327" s="1" t="s">
        <v>98</v>
      </c>
      <c r="AE327" s="1" t="s">
        <v>98</v>
      </c>
      <c r="AF327" s="1" t="s">
        <v>98</v>
      </c>
      <c r="AG327" s="1" t="s">
        <v>98</v>
      </c>
      <c r="AH327" s="1" t="s">
        <v>98</v>
      </c>
      <c r="AI327" s="2">
        <v>66</v>
      </c>
      <c r="AJ327" s="1" t="s">
        <v>98</v>
      </c>
      <c r="AK327" s="2">
        <v>66</v>
      </c>
      <c r="AL327" s="1" t="s">
        <v>98</v>
      </c>
      <c r="AM327" s="2">
        <v>37.4</v>
      </c>
      <c r="AN327" s="2">
        <v>10.7</v>
      </c>
      <c r="AO327" s="3">
        <v>9.34</v>
      </c>
      <c r="AP327" s="3">
        <v>3.21</v>
      </c>
      <c r="AQ327" s="2">
        <v>37.4</v>
      </c>
      <c r="AR327" s="2">
        <v>10.7</v>
      </c>
      <c r="AS327" s="3">
        <v>9.34</v>
      </c>
      <c r="AT327" s="3">
        <v>3.21</v>
      </c>
      <c r="AU327" s="1" t="s">
        <v>98</v>
      </c>
      <c r="AV327" s="1" t="s">
        <v>98</v>
      </c>
      <c r="AW327" s="1" t="s">
        <v>98</v>
      </c>
      <c r="AX327" s="2">
        <v>57.3</v>
      </c>
      <c r="AY327" s="1" t="s">
        <v>98</v>
      </c>
      <c r="AZ327" s="2">
        <v>14.4</v>
      </c>
      <c r="BA327" s="1" t="s">
        <v>98</v>
      </c>
      <c r="BB327" s="1" t="s">
        <v>98</v>
      </c>
      <c r="BC327" s="1" t="s">
        <v>98</v>
      </c>
      <c r="BD327" s="1" t="s">
        <v>98</v>
      </c>
      <c r="BE327" s="1" t="s">
        <v>98</v>
      </c>
      <c r="BF327" s="1" t="s">
        <v>98</v>
      </c>
      <c r="BG327" s="1" t="s">
        <v>98</v>
      </c>
      <c r="BH327" s="1" t="s">
        <v>98</v>
      </c>
      <c r="BI327" s="1" t="s">
        <v>98</v>
      </c>
      <c r="BJ327" s="4" t="s">
        <v>98</v>
      </c>
      <c r="BK327" s="4" t="s">
        <v>98</v>
      </c>
      <c r="BL327" s="4" t="s">
        <v>98</v>
      </c>
      <c r="BM327" s="4" t="s">
        <v>98</v>
      </c>
      <c r="BN327" s="4" t="s">
        <v>98</v>
      </c>
      <c r="BO327" s="4" t="s">
        <v>98</v>
      </c>
      <c r="BP327" s="4" t="s">
        <v>98</v>
      </c>
      <c r="BQ327" s="4" t="s">
        <v>98</v>
      </c>
      <c r="BR327" s="4" t="s">
        <v>98</v>
      </c>
      <c r="BS327" s="4" t="s">
        <v>98</v>
      </c>
      <c r="BT327" s="4" t="s">
        <v>98</v>
      </c>
      <c r="BU327" s="4" t="s">
        <v>98</v>
      </c>
      <c r="BV327" s="4" t="s">
        <v>98</v>
      </c>
      <c r="BW327" s="35" t="s">
        <v>98</v>
      </c>
      <c r="BX327" s="35" t="s">
        <v>98</v>
      </c>
      <c r="BY327" s="1" t="s">
        <v>98</v>
      </c>
      <c r="BZ327" s="1" t="s">
        <v>98</v>
      </c>
      <c r="CA327" s="1" t="s">
        <v>98</v>
      </c>
      <c r="CB327" s="1" t="s">
        <v>98</v>
      </c>
      <c r="CC327" s="1" t="s">
        <v>98</v>
      </c>
      <c r="CD327" s="1" t="s">
        <v>98</v>
      </c>
      <c r="CE327" s="1" t="s">
        <v>98</v>
      </c>
      <c r="CF327" s="1" t="s">
        <v>98</v>
      </c>
      <c r="CG327" s="4">
        <f>Beams!$B$11/F327</f>
        <v>3104.9723756906078</v>
      </c>
      <c r="CH327" s="4">
        <f>Beams!$B$9/AO327</f>
        <v>1203.4261241970021</v>
      </c>
      <c r="CI327" s="4">
        <f>Beams!$C$9/AS327</f>
        <v>1203.4261241970021</v>
      </c>
      <c r="CJ327" s="4">
        <f>Beams!$B$8/((N327-2*X327)*X327*2)</f>
        <v>6236.9047196278279</v>
      </c>
      <c r="CK327" s="4">
        <f>Beams!$C$8/((J327-2*X327)*X327*2)</f>
        <v>6531.1776573293291</v>
      </c>
      <c r="CM327" s="4">
        <f xml:space="preserve"> Beams!$B$12 / ( 2 * X327 * (N327 - X327) * (J327 - X327) )</f>
        <v>815.65423390403475</v>
      </c>
      <c r="CO327" s="4">
        <f t="shared" si="10"/>
        <v>12209.546577153053</v>
      </c>
      <c r="CP327" s="4">
        <f t="shared" si="11"/>
        <v>12662.73789309862</v>
      </c>
      <c r="CQ327" s="3">
        <f>MIN(Beams!$B$21:$B$22)/MAX(CM327:CP327)-1</f>
        <v>0.57943725668524637</v>
      </c>
    </row>
    <row r="328" spans="1:95" x14ac:dyDescent="0.55000000000000004">
      <c r="A328" s="1" t="s">
        <v>1014</v>
      </c>
      <c r="B328" s="1" t="s">
        <v>1713</v>
      </c>
      <c r="C328" s="1" t="s">
        <v>1714</v>
      </c>
      <c r="D328" s="1" t="s">
        <v>98</v>
      </c>
      <c r="E328" s="1">
        <v>50.81</v>
      </c>
      <c r="F328" s="2">
        <v>14</v>
      </c>
      <c r="G328" s="1" t="s">
        <v>98</v>
      </c>
      <c r="H328" s="11" t="s">
        <v>98</v>
      </c>
      <c r="I328" s="3">
        <v>8</v>
      </c>
      <c r="J328" s="3">
        <v>6.26</v>
      </c>
      <c r="K328" s="1" t="s">
        <v>98</v>
      </c>
      <c r="L328" s="1" t="s">
        <v>98</v>
      </c>
      <c r="M328" s="11" t="s">
        <v>98</v>
      </c>
      <c r="N328" s="3">
        <v>6</v>
      </c>
      <c r="O328" s="3">
        <v>4.26</v>
      </c>
      <c r="P328" s="1" t="s">
        <v>98</v>
      </c>
      <c r="Q328" s="1" t="s">
        <v>98</v>
      </c>
      <c r="R328" s="11" t="s">
        <v>98</v>
      </c>
      <c r="S328" s="13" t="s">
        <v>98</v>
      </c>
      <c r="T328" s="1" t="s">
        <v>98</v>
      </c>
      <c r="U328" s="13" t="s">
        <v>98</v>
      </c>
      <c r="V328" s="1" t="s">
        <v>98</v>
      </c>
      <c r="W328" s="14">
        <v>0.625</v>
      </c>
      <c r="X328" s="14">
        <v>0.58099999999999996</v>
      </c>
      <c r="Y328" s="1" t="s">
        <v>98</v>
      </c>
      <c r="Z328" s="13" t="s">
        <v>98</v>
      </c>
      <c r="AA328" s="13" t="s">
        <v>98</v>
      </c>
      <c r="AB328" s="1" t="s">
        <v>98</v>
      </c>
      <c r="AC328" s="1" t="s">
        <v>98</v>
      </c>
      <c r="AD328" s="1" t="s">
        <v>98</v>
      </c>
      <c r="AE328" s="1" t="s">
        <v>98</v>
      </c>
      <c r="AF328" s="1" t="s">
        <v>98</v>
      </c>
      <c r="AG328" s="1" t="s">
        <v>98</v>
      </c>
      <c r="AH328" s="1" t="s">
        <v>98</v>
      </c>
      <c r="AI328" s="3">
        <v>7.33</v>
      </c>
      <c r="AJ328" s="1" t="s">
        <v>98</v>
      </c>
      <c r="AK328" s="2">
        <v>10.8</v>
      </c>
      <c r="AL328" s="1" t="s">
        <v>98</v>
      </c>
      <c r="AM328" s="1">
        <v>114</v>
      </c>
      <c r="AN328" s="2">
        <v>36.1</v>
      </c>
      <c r="AO328" s="2">
        <v>28.5</v>
      </c>
      <c r="AP328" s="3">
        <v>2.85</v>
      </c>
      <c r="AQ328" s="2">
        <v>72.3</v>
      </c>
      <c r="AR328" s="2">
        <v>29.5</v>
      </c>
      <c r="AS328" s="2">
        <v>24.1</v>
      </c>
      <c r="AT328" s="3">
        <v>2.27</v>
      </c>
      <c r="AU328" s="1" t="s">
        <v>98</v>
      </c>
      <c r="AV328" s="1" t="s">
        <v>98</v>
      </c>
      <c r="AW328" s="1" t="s">
        <v>98</v>
      </c>
      <c r="AX328" s="1">
        <v>150</v>
      </c>
      <c r="AY328" s="1" t="s">
        <v>98</v>
      </c>
      <c r="AZ328" s="2">
        <v>46</v>
      </c>
      <c r="BA328" s="1" t="s">
        <v>98</v>
      </c>
      <c r="BB328" s="1" t="s">
        <v>98</v>
      </c>
      <c r="BC328" s="1" t="s">
        <v>98</v>
      </c>
      <c r="BD328" s="1" t="s">
        <v>98</v>
      </c>
      <c r="BE328" s="1" t="s">
        <v>98</v>
      </c>
      <c r="BF328" s="1" t="s">
        <v>98</v>
      </c>
      <c r="BG328" s="1" t="s">
        <v>98</v>
      </c>
      <c r="BH328" s="1" t="s">
        <v>98</v>
      </c>
      <c r="BI328" s="1" t="s">
        <v>98</v>
      </c>
      <c r="BJ328" s="4" t="s">
        <v>98</v>
      </c>
      <c r="BK328" s="4" t="s">
        <v>98</v>
      </c>
      <c r="BL328" s="4" t="s">
        <v>98</v>
      </c>
      <c r="BM328" s="4" t="s">
        <v>98</v>
      </c>
      <c r="BN328" s="4" t="s">
        <v>98</v>
      </c>
      <c r="BO328" s="4" t="s">
        <v>98</v>
      </c>
      <c r="BP328" s="4" t="s">
        <v>98</v>
      </c>
      <c r="BQ328" s="4" t="s">
        <v>98</v>
      </c>
      <c r="BR328" s="4" t="s">
        <v>98</v>
      </c>
      <c r="BS328" s="4" t="s">
        <v>98</v>
      </c>
      <c r="BT328" s="4" t="s">
        <v>98</v>
      </c>
      <c r="BU328" s="4" t="s">
        <v>98</v>
      </c>
      <c r="BV328" s="4" t="s">
        <v>98</v>
      </c>
      <c r="BW328" s="35" t="s">
        <v>98</v>
      </c>
      <c r="BX328" s="35" t="s">
        <v>98</v>
      </c>
      <c r="BY328" s="1" t="s">
        <v>98</v>
      </c>
      <c r="BZ328" s="1" t="s">
        <v>98</v>
      </c>
      <c r="CA328" s="1" t="s">
        <v>98</v>
      </c>
      <c r="CB328" s="1" t="s">
        <v>98</v>
      </c>
      <c r="CC328" s="1" t="s">
        <v>98</v>
      </c>
      <c r="CD328" s="1" t="s">
        <v>98</v>
      </c>
      <c r="CE328" s="1" t="s">
        <v>98</v>
      </c>
      <c r="CF328" s="1" t="s">
        <v>98</v>
      </c>
      <c r="CG328" s="4">
        <f>Beams!$B$11/F328</f>
        <v>802.85714285714289</v>
      </c>
      <c r="CH328" s="4">
        <f>Beams!$B$9/AO328</f>
        <v>394.38596491228071</v>
      </c>
      <c r="CI328" s="4">
        <f>Beams!$C$9/AS328</f>
        <v>466.39004149377593</v>
      </c>
      <c r="CJ328" s="4">
        <f>Beams!$B$8/((N328-2*X328)*X328*2)</f>
        <v>1999.3752841638807</v>
      </c>
      <c r="CK328" s="4">
        <f>Beams!$C$8/((J328-2*X328)*X328*2)</f>
        <v>1897.4063602951853</v>
      </c>
      <c r="CM328" s="4">
        <f xml:space="preserve"> Beams!$B$12 / ( 2 * X328 * (N328 - X328) * (J328 - X328) )</f>
        <v>314.31793564369582</v>
      </c>
      <c r="CO328" s="4">
        <f t="shared" si="10"/>
        <v>3880.2792592937853</v>
      </c>
      <c r="CP328" s="4">
        <f t="shared" si="11"/>
        <v>3723.5084581071123</v>
      </c>
      <c r="CQ328" s="3">
        <f>MIN(Beams!$B$21:$B$22)/MAX(CM328:CP328)-1</f>
        <v>4.1542682017273211</v>
      </c>
    </row>
    <row r="329" spans="1:95" x14ac:dyDescent="0.55000000000000004">
      <c r="A329" s="1" t="s">
        <v>1014</v>
      </c>
      <c r="B329" s="1" t="s">
        <v>1715</v>
      </c>
      <c r="C329" s="1" t="s">
        <v>1716</v>
      </c>
      <c r="D329" s="1" t="s">
        <v>98</v>
      </c>
      <c r="E329" s="1">
        <v>42.05</v>
      </c>
      <c r="F329" s="2">
        <v>11.6</v>
      </c>
      <c r="G329" s="1" t="s">
        <v>98</v>
      </c>
      <c r="H329" s="11" t="s">
        <v>98</v>
      </c>
      <c r="I329" s="3">
        <v>8</v>
      </c>
      <c r="J329" s="3">
        <v>6.6</v>
      </c>
      <c r="K329" s="1" t="s">
        <v>98</v>
      </c>
      <c r="L329" s="1" t="s">
        <v>98</v>
      </c>
      <c r="M329" s="11" t="s">
        <v>98</v>
      </c>
      <c r="N329" s="3">
        <v>6</v>
      </c>
      <c r="O329" s="3">
        <v>4.6100000000000003</v>
      </c>
      <c r="P329" s="1" t="s">
        <v>98</v>
      </c>
      <c r="Q329" s="1" t="s">
        <v>98</v>
      </c>
      <c r="R329" s="11" t="s">
        <v>98</v>
      </c>
      <c r="S329" s="13" t="s">
        <v>98</v>
      </c>
      <c r="T329" s="1" t="s">
        <v>98</v>
      </c>
      <c r="U329" s="13" t="s">
        <v>98</v>
      </c>
      <c r="V329" s="1" t="s">
        <v>98</v>
      </c>
      <c r="W329" s="14">
        <v>0.5</v>
      </c>
      <c r="X329" s="14">
        <v>0.46500000000000002</v>
      </c>
      <c r="Y329" s="1" t="s">
        <v>98</v>
      </c>
      <c r="Z329" s="13" t="s">
        <v>98</v>
      </c>
      <c r="AA329" s="13" t="s">
        <v>98</v>
      </c>
      <c r="AB329" s="1" t="s">
        <v>98</v>
      </c>
      <c r="AC329" s="1" t="s">
        <v>98</v>
      </c>
      <c r="AD329" s="1" t="s">
        <v>98</v>
      </c>
      <c r="AE329" s="1" t="s">
        <v>98</v>
      </c>
      <c r="AF329" s="1" t="s">
        <v>98</v>
      </c>
      <c r="AG329" s="1" t="s">
        <v>98</v>
      </c>
      <c r="AH329" s="1" t="s">
        <v>98</v>
      </c>
      <c r="AI329" s="3">
        <v>9.9</v>
      </c>
      <c r="AJ329" s="1" t="s">
        <v>98</v>
      </c>
      <c r="AK329" s="2">
        <v>14.2</v>
      </c>
      <c r="AL329" s="1" t="s">
        <v>98</v>
      </c>
      <c r="AM329" s="2">
        <v>98.2</v>
      </c>
      <c r="AN329" s="2">
        <v>30.5</v>
      </c>
      <c r="AO329" s="2">
        <v>24.6</v>
      </c>
      <c r="AP329" s="3">
        <v>2.91</v>
      </c>
      <c r="AQ329" s="2">
        <v>62.5</v>
      </c>
      <c r="AR329" s="2">
        <v>24.9</v>
      </c>
      <c r="AS329" s="2">
        <v>20.8</v>
      </c>
      <c r="AT329" s="3">
        <v>2.3199999999999998</v>
      </c>
      <c r="AU329" s="1" t="s">
        <v>98</v>
      </c>
      <c r="AV329" s="1" t="s">
        <v>98</v>
      </c>
      <c r="AW329" s="1" t="s">
        <v>98</v>
      </c>
      <c r="AX329" s="1">
        <v>127</v>
      </c>
      <c r="AY329" s="1" t="s">
        <v>98</v>
      </c>
      <c r="AZ329" s="2">
        <v>38.4</v>
      </c>
      <c r="BA329" s="1" t="s">
        <v>98</v>
      </c>
      <c r="BB329" s="1" t="s">
        <v>98</v>
      </c>
      <c r="BC329" s="1" t="s">
        <v>98</v>
      </c>
      <c r="BD329" s="1" t="s">
        <v>98</v>
      </c>
      <c r="BE329" s="1" t="s">
        <v>98</v>
      </c>
      <c r="BF329" s="1" t="s">
        <v>98</v>
      </c>
      <c r="BG329" s="1" t="s">
        <v>98</v>
      </c>
      <c r="BH329" s="1" t="s">
        <v>98</v>
      </c>
      <c r="BI329" s="1" t="s">
        <v>98</v>
      </c>
      <c r="BJ329" s="4" t="s">
        <v>98</v>
      </c>
      <c r="BK329" s="4" t="s">
        <v>98</v>
      </c>
      <c r="BL329" s="4" t="s">
        <v>98</v>
      </c>
      <c r="BM329" s="4" t="s">
        <v>98</v>
      </c>
      <c r="BN329" s="4" t="s">
        <v>98</v>
      </c>
      <c r="BO329" s="4" t="s">
        <v>98</v>
      </c>
      <c r="BP329" s="4" t="s">
        <v>98</v>
      </c>
      <c r="BQ329" s="4" t="s">
        <v>98</v>
      </c>
      <c r="BR329" s="4" t="s">
        <v>98</v>
      </c>
      <c r="BS329" s="4" t="s">
        <v>98</v>
      </c>
      <c r="BT329" s="4" t="s">
        <v>98</v>
      </c>
      <c r="BU329" s="4" t="s">
        <v>98</v>
      </c>
      <c r="BV329" s="4" t="s">
        <v>98</v>
      </c>
      <c r="BW329" s="35" t="s">
        <v>98</v>
      </c>
      <c r="BX329" s="35" t="s">
        <v>98</v>
      </c>
      <c r="BY329" s="1" t="s">
        <v>98</v>
      </c>
      <c r="BZ329" s="1" t="s">
        <v>98</v>
      </c>
      <c r="CA329" s="1" t="s">
        <v>98</v>
      </c>
      <c r="CB329" s="1" t="s">
        <v>98</v>
      </c>
      <c r="CC329" s="1" t="s">
        <v>98</v>
      </c>
      <c r="CD329" s="1" t="s">
        <v>98</v>
      </c>
      <c r="CE329" s="1" t="s">
        <v>98</v>
      </c>
      <c r="CF329" s="1" t="s">
        <v>98</v>
      </c>
      <c r="CG329" s="4">
        <f>Beams!$B$11/F329</f>
        <v>968.9655172413793</v>
      </c>
      <c r="CH329" s="4">
        <f>Beams!$B$9/AO329</f>
        <v>456.91056910569102</v>
      </c>
      <c r="CI329" s="4">
        <f>Beams!$C$9/AS329</f>
        <v>540.38461538461536</v>
      </c>
      <c r="CJ329" s="4">
        <f>Beams!$B$8/((N329-2*X329)*X329*2)</f>
        <v>2383.8306716718625</v>
      </c>
      <c r="CK329" s="4">
        <f>Beams!$C$8/((J329-2*X329)*X329*2)</f>
        <v>2131.5734577383323</v>
      </c>
      <c r="CM329" s="4">
        <f xml:space="preserve"> Beams!$B$12 / ( 2 * X329 * (N329 - X329) * (J329 - X329) )</f>
        <v>355.91899825078002</v>
      </c>
      <c r="CO329" s="4">
        <f t="shared" si="10"/>
        <v>4614.5598014038642</v>
      </c>
      <c r="CP329" s="4">
        <f t="shared" si="11"/>
        <v>4228.1239769341619</v>
      </c>
      <c r="CQ329" s="3">
        <f>MIN(Beams!$B$21:$B$22)/MAX(CM329:CP329)-1</f>
        <v>3.3341078804343374</v>
      </c>
    </row>
    <row r="330" spans="1:95" x14ac:dyDescent="0.55000000000000004">
      <c r="A330" s="1" t="s">
        <v>1014</v>
      </c>
      <c r="B330" s="1" t="s">
        <v>1717</v>
      </c>
      <c r="C330" s="1" t="s">
        <v>1718</v>
      </c>
      <c r="D330" s="1" t="s">
        <v>98</v>
      </c>
      <c r="E330" s="1">
        <v>32.58</v>
      </c>
      <c r="F330" s="3">
        <v>8.9700000000000006</v>
      </c>
      <c r="G330" s="1" t="s">
        <v>98</v>
      </c>
      <c r="H330" s="11" t="s">
        <v>98</v>
      </c>
      <c r="I330" s="3">
        <v>8</v>
      </c>
      <c r="J330" s="3">
        <v>6.95</v>
      </c>
      <c r="K330" s="1" t="s">
        <v>98</v>
      </c>
      <c r="L330" s="1" t="s">
        <v>98</v>
      </c>
      <c r="M330" s="11" t="s">
        <v>98</v>
      </c>
      <c r="N330" s="3">
        <v>6</v>
      </c>
      <c r="O330" s="3">
        <v>4.95</v>
      </c>
      <c r="P330" s="1" t="s">
        <v>98</v>
      </c>
      <c r="Q330" s="1" t="s">
        <v>98</v>
      </c>
      <c r="R330" s="11" t="s">
        <v>98</v>
      </c>
      <c r="S330" s="13" t="s">
        <v>98</v>
      </c>
      <c r="T330" s="1" t="s">
        <v>98</v>
      </c>
      <c r="U330" s="13" t="s">
        <v>98</v>
      </c>
      <c r="V330" s="1" t="s">
        <v>98</v>
      </c>
      <c r="W330" s="14">
        <v>0.375</v>
      </c>
      <c r="X330" s="14">
        <v>0.34899999999999998</v>
      </c>
      <c r="Y330" s="1" t="s">
        <v>98</v>
      </c>
      <c r="Z330" s="13" t="s">
        <v>98</v>
      </c>
      <c r="AA330" s="13" t="s">
        <v>98</v>
      </c>
      <c r="AB330" s="1" t="s">
        <v>98</v>
      </c>
      <c r="AC330" s="1" t="s">
        <v>98</v>
      </c>
      <c r="AD330" s="1" t="s">
        <v>98</v>
      </c>
      <c r="AE330" s="1" t="s">
        <v>98</v>
      </c>
      <c r="AF330" s="1" t="s">
        <v>98</v>
      </c>
      <c r="AG330" s="1" t="s">
        <v>98</v>
      </c>
      <c r="AH330" s="1" t="s">
        <v>98</v>
      </c>
      <c r="AI330" s="2">
        <v>14.2</v>
      </c>
      <c r="AJ330" s="1" t="s">
        <v>98</v>
      </c>
      <c r="AK330" s="2">
        <v>19.899999999999999</v>
      </c>
      <c r="AL330" s="1" t="s">
        <v>98</v>
      </c>
      <c r="AM330" s="2">
        <v>79.099999999999994</v>
      </c>
      <c r="AN330" s="2">
        <v>24.1</v>
      </c>
      <c r="AO330" s="2">
        <v>19.8</v>
      </c>
      <c r="AP330" s="3">
        <v>2.97</v>
      </c>
      <c r="AQ330" s="2">
        <v>50.6</v>
      </c>
      <c r="AR330" s="2">
        <v>19.8</v>
      </c>
      <c r="AS330" s="2">
        <v>16.899999999999999</v>
      </c>
      <c r="AT330" s="3">
        <v>2.38</v>
      </c>
      <c r="AU330" s="1" t="s">
        <v>98</v>
      </c>
      <c r="AV330" s="1" t="s">
        <v>98</v>
      </c>
      <c r="AW330" s="1" t="s">
        <v>98</v>
      </c>
      <c r="AX330" s="1">
        <v>100</v>
      </c>
      <c r="AY330" s="1" t="s">
        <v>98</v>
      </c>
      <c r="AZ330" s="2">
        <v>30</v>
      </c>
      <c r="BA330" s="1" t="s">
        <v>98</v>
      </c>
      <c r="BB330" s="1" t="s">
        <v>98</v>
      </c>
      <c r="BC330" s="1" t="s">
        <v>98</v>
      </c>
      <c r="BD330" s="1" t="s">
        <v>98</v>
      </c>
      <c r="BE330" s="1" t="s">
        <v>98</v>
      </c>
      <c r="BF330" s="1" t="s">
        <v>98</v>
      </c>
      <c r="BG330" s="1" t="s">
        <v>98</v>
      </c>
      <c r="BH330" s="1" t="s">
        <v>98</v>
      </c>
      <c r="BI330" s="1" t="s">
        <v>98</v>
      </c>
      <c r="BJ330" s="4" t="s">
        <v>98</v>
      </c>
      <c r="BK330" s="4" t="s">
        <v>98</v>
      </c>
      <c r="BL330" s="4" t="s">
        <v>98</v>
      </c>
      <c r="BM330" s="4" t="s">
        <v>98</v>
      </c>
      <c r="BN330" s="4" t="s">
        <v>98</v>
      </c>
      <c r="BO330" s="4" t="s">
        <v>98</v>
      </c>
      <c r="BP330" s="4" t="s">
        <v>98</v>
      </c>
      <c r="BQ330" s="4" t="s">
        <v>98</v>
      </c>
      <c r="BR330" s="4" t="s">
        <v>98</v>
      </c>
      <c r="BS330" s="4" t="s">
        <v>98</v>
      </c>
      <c r="BT330" s="4" t="s">
        <v>98</v>
      </c>
      <c r="BU330" s="4" t="s">
        <v>98</v>
      </c>
      <c r="BV330" s="4" t="s">
        <v>98</v>
      </c>
      <c r="BW330" s="35" t="s">
        <v>98</v>
      </c>
      <c r="BX330" s="35" t="s">
        <v>98</v>
      </c>
      <c r="BY330" s="1" t="s">
        <v>98</v>
      </c>
      <c r="BZ330" s="1" t="s">
        <v>98</v>
      </c>
      <c r="CA330" s="1" t="s">
        <v>98</v>
      </c>
      <c r="CB330" s="1" t="s">
        <v>98</v>
      </c>
      <c r="CC330" s="1" t="s">
        <v>98</v>
      </c>
      <c r="CD330" s="1" t="s">
        <v>98</v>
      </c>
      <c r="CE330" s="1" t="s">
        <v>98</v>
      </c>
      <c r="CF330" s="1" t="s">
        <v>98</v>
      </c>
      <c r="CG330" s="4">
        <f>Beams!$B$11/F330</f>
        <v>1253.0657748049052</v>
      </c>
      <c r="CH330" s="4">
        <f>Beams!$B$9/AO330</f>
        <v>567.67676767676767</v>
      </c>
      <c r="CI330" s="4">
        <f>Beams!$C$9/AS330</f>
        <v>665.08875739644975</v>
      </c>
      <c r="CJ330" s="4">
        <f>Beams!$B$8/((N330-2*X330)*X330*2)</f>
        <v>3037.1844327544673</v>
      </c>
      <c r="CK330" s="4">
        <f>Beams!$C$8/((J330-2*X330)*X330*2)</f>
        <v>2575.680080368551</v>
      </c>
      <c r="CM330" s="4">
        <f xml:space="preserve"> Beams!$B$12 / ( 2 * X330 * (N330 - X330) * (J330 - X330) )</f>
        <v>431.69383698759054</v>
      </c>
      <c r="CO330" s="4">
        <f t="shared" si="10"/>
        <v>5866.1660216730297</v>
      </c>
      <c r="CP330" s="4">
        <f t="shared" si="11"/>
        <v>5161.4745555272275</v>
      </c>
      <c r="CQ330" s="3">
        <f>MIN(Beams!$B$21:$B$22)/MAX(CM330:CP330)-1</f>
        <v>2.4093818562427938</v>
      </c>
    </row>
    <row r="331" spans="1:95" x14ac:dyDescent="0.55000000000000004">
      <c r="A331" s="1" t="s">
        <v>1014</v>
      </c>
      <c r="B331" s="1" t="s">
        <v>1719</v>
      </c>
      <c r="C331" s="1" t="s">
        <v>1720</v>
      </c>
      <c r="D331" s="1" t="s">
        <v>98</v>
      </c>
      <c r="E331" s="1">
        <v>27.59</v>
      </c>
      <c r="F331" s="3">
        <v>7.59</v>
      </c>
      <c r="G331" s="1" t="s">
        <v>98</v>
      </c>
      <c r="H331" s="11" t="s">
        <v>98</v>
      </c>
      <c r="I331" s="3">
        <v>8</v>
      </c>
      <c r="J331" s="3">
        <v>7.13</v>
      </c>
      <c r="K331" s="1" t="s">
        <v>98</v>
      </c>
      <c r="L331" s="1" t="s">
        <v>98</v>
      </c>
      <c r="M331" s="11" t="s">
        <v>98</v>
      </c>
      <c r="N331" s="3">
        <v>6</v>
      </c>
      <c r="O331" s="3">
        <v>5.13</v>
      </c>
      <c r="P331" s="1" t="s">
        <v>98</v>
      </c>
      <c r="Q331" s="1" t="s">
        <v>98</v>
      </c>
      <c r="R331" s="11" t="s">
        <v>98</v>
      </c>
      <c r="S331" s="13" t="s">
        <v>98</v>
      </c>
      <c r="T331" s="1" t="s">
        <v>98</v>
      </c>
      <c r="U331" s="13" t="s">
        <v>98</v>
      </c>
      <c r="V331" s="1" t="s">
        <v>98</v>
      </c>
      <c r="W331" s="15">
        <v>0.3125</v>
      </c>
      <c r="X331" s="14">
        <v>0.29099999999999998</v>
      </c>
      <c r="Y331" s="1" t="s">
        <v>98</v>
      </c>
      <c r="Z331" s="13" t="s">
        <v>98</v>
      </c>
      <c r="AA331" s="13" t="s">
        <v>98</v>
      </c>
      <c r="AB331" s="1" t="s">
        <v>98</v>
      </c>
      <c r="AC331" s="1" t="s">
        <v>98</v>
      </c>
      <c r="AD331" s="1" t="s">
        <v>98</v>
      </c>
      <c r="AE331" s="1" t="s">
        <v>98</v>
      </c>
      <c r="AF331" s="1" t="s">
        <v>98</v>
      </c>
      <c r="AG331" s="1" t="s">
        <v>98</v>
      </c>
      <c r="AH331" s="1" t="s">
        <v>98</v>
      </c>
      <c r="AI331" s="2">
        <v>17.600000000000001</v>
      </c>
      <c r="AJ331" s="1" t="s">
        <v>98</v>
      </c>
      <c r="AK331" s="2">
        <v>24.5</v>
      </c>
      <c r="AL331" s="1" t="s">
        <v>98</v>
      </c>
      <c r="AM331" s="2">
        <v>68.3</v>
      </c>
      <c r="AN331" s="2">
        <v>20.6</v>
      </c>
      <c r="AO331" s="2">
        <v>17.100000000000001</v>
      </c>
      <c r="AP331" s="3">
        <v>3</v>
      </c>
      <c r="AQ331" s="2">
        <v>43.8</v>
      </c>
      <c r="AR331" s="2">
        <v>16.899999999999999</v>
      </c>
      <c r="AS331" s="2">
        <v>14.6</v>
      </c>
      <c r="AT331" s="3">
        <v>2.4</v>
      </c>
      <c r="AU331" s="1" t="s">
        <v>98</v>
      </c>
      <c r="AV331" s="1" t="s">
        <v>98</v>
      </c>
      <c r="AW331" s="1" t="s">
        <v>98</v>
      </c>
      <c r="AX331" s="2">
        <v>85.8</v>
      </c>
      <c r="AY331" s="1" t="s">
        <v>98</v>
      </c>
      <c r="AZ331" s="2">
        <v>25.5</v>
      </c>
      <c r="BA331" s="1" t="s">
        <v>98</v>
      </c>
      <c r="BB331" s="1" t="s">
        <v>98</v>
      </c>
      <c r="BC331" s="1" t="s">
        <v>98</v>
      </c>
      <c r="BD331" s="1" t="s">
        <v>98</v>
      </c>
      <c r="BE331" s="1" t="s">
        <v>98</v>
      </c>
      <c r="BF331" s="1" t="s">
        <v>98</v>
      </c>
      <c r="BG331" s="1" t="s">
        <v>98</v>
      </c>
      <c r="BH331" s="1" t="s">
        <v>98</v>
      </c>
      <c r="BI331" s="1" t="s">
        <v>98</v>
      </c>
      <c r="BJ331" s="4" t="s">
        <v>98</v>
      </c>
      <c r="BK331" s="4" t="s">
        <v>98</v>
      </c>
      <c r="BL331" s="4" t="s">
        <v>98</v>
      </c>
      <c r="BM331" s="4" t="s">
        <v>98</v>
      </c>
      <c r="BN331" s="4" t="s">
        <v>98</v>
      </c>
      <c r="BO331" s="4" t="s">
        <v>98</v>
      </c>
      <c r="BP331" s="4" t="s">
        <v>98</v>
      </c>
      <c r="BQ331" s="4" t="s">
        <v>98</v>
      </c>
      <c r="BR331" s="4" t="s">
        <v>98</v>
      </c>
      <c r="BS331" s="4" t="s">
        <v>98</v>
      </c>
      <c r="BT331" s="4" t="s">
        <v>98</v>
      </c>
      <c r="BU331" s="4" t="s">
        <v>98</v>
      </c>
      <c r="BV331" s="4" t="s">
        <v>98</v>
      </c>
      <c r="BW331" s="35" t="s">
        <v>98</v>
      </c>
      <c r="BX331" s="35" t="s">
        <v>98</v>
      </c>
      <c r="BY331" s="1" t="s">
        <v>98</v>
      </c>
      <c r="BZ331" s="1" t="s">
        <v>98</v>
      </c>
      <c r="CA331" s="1" t="s">
        <v>98</v>
      </c>
      <c r="CB331" s="1" t="s">
        <v>98</v>
      </c>
      <c r="CC331" s="1" t="s">
        <v>98</v>
      </c>
      <c r="CD331" s="1" t="s">
        <v>98</v>
      </c>
      <c r="CE331" s="1" t="s">
        <v>98</v>
      </c>
      <c r="CF331" s="1" t="s">
        <v>98</v>
      </c>
      <c r="CG331" s="4">
        <f>Beams!$B$11/F331</f>
        <v>1480.8959156785245</v>
      </c>
      <c r="CH331" s="4">
        <f>Beams!$B$9/AO331</f>
        <v>657.30994152046776</v>
      </c>
      <c r="CI331" s="4">
        <f>Beams!$C$9/AS331</f>
        <v>769.8630136986302</v>
      </c>
      <c r="CJ331" s="4">
        <f>Beams!$B$8/((N331-2*X331)*X331*2)</f>
        <v>3564.5468395408457</v>
      </c>
      <c r="CK331" s="4">
        <f>Beams!$C$8/((J331-2*X331)*X331*2)</f>
        <v>2949.4066549530089</v>
      </c>
      <c r="CM331" s="4">
        <f xml:space="preserve"> Beams!$B$12 / ( 2 * X331 * (N331 - X331) * (J331 - X331) )</f>
        <v>494.6416473270607</v>
      </c>
      <c r="CO331" s="4">
        <f t="shared" si="10"/>
        <v>6878.1435103912272</v>
      </c>
      <c r="CP331" s="4">
        <f t="shared" si="11"/>
        <v>5940.3597941991993</v>
      </c>
      <c r="CQ331" s="3">
        <f>MIN(Beams!$B$21:$B$22)/MAX(CM331:CP331)-1</f>
        <v>1.907761370460618</v>
      </c>
    </row>
    <row r="332" spans="1:95" x14ac:dyDescent="0.55000000000000004">
      <c r="A332" s="1" t="s">
        <v>1014</v>
      </c>
      <c r="B332" s="1" t="s">
        <v>1721</v>
      </c>
      <c r="C332" s="1" t="s">
        <v>1722</v>
      </c>
      <c r="D332" s="1" t="s">
        <v>98</v>
      </c>
      <c r="E332" s="1">
        <v>22.42</v>
      </c>
      <c r="F332" s="3">
        <v>6.17</v>
      </c>
      <c r="G332" s="1" t="s">
        <v>98</v>
      </c>
      <c r="H332" s="11" t="s">
        <v>98</v>
      </c>
      <c r="I332" s="3">
        <v>8</v>
      </c>
      <c r="J332" s="3">
        <v>7.3</v>
      </c>
      <c r="K332" s="1" t="s">
        <v>98</v>
      </c>
      <c r="L332" s="1" t="s">
        <v>98</v>
      </c>
      <c r="M332" s="11" t="s">
        <v>98</v>
      </c>
      <c r="N332" s="3">
        <v>6</v>
      </c>
      <c r="O332" s="3">
        <v>5.3</v>
      </c>
      <c r="P332" s="1" t="s">
        <v>98</v>
      </c>
      <c r="Q332" s="1" t="s">
        <v>98</v>
      </c>
      <c r="R332" s="11" t="s">
        <v>98</v>
      </c>
      <c r="S332" s="13" t="s">
        <v>98</v>
      </c>
      <c r="T332" s="1" t="s">
        <v>98</v>
      </c>
      <c r="U332" s="13" t="s">
        <v>98</v>
      </c>
      <c r="V332" s="1" t="s">
        <v>98</v>
      </c>
      <c r="W332" s="14">
        <v>0.25</v>
      </c>
      <c r="X332" s="14">
        <v>0.23300000000000001</v>
      </c>
      <c r="Y332" s="1" t="s">
        <v>98</v>
      </c>
      <c r="Z332" s="13" t="s">
        <v>98</v>
      </c>
      <c r="AA332" s="13" t="s">
        <v>98</v>
      </c>
      <c r="AB332" s="1" t="s">
        <v>98</v>
      </c>
      <c r="AC332" s="1" t="s">
        <v>98</v>
      </c>
      <c r="AD332" s="1" t="s">
        <v>98</v>
      </c>
      <c r="AE332" s="1" t="s">
        <v>98</v>
      </c>
      <c r="AF332" s="1" t="s">
        <v>98</v>
      </c>
      <c r="AG332" s="1" t="s">
        <v>98</v>
      </c>
      <c r="AH332" s="1" t="s">
        <v>98</v>
      </c>
      <c r="AI332" s="2">
        <v>22.8</v>
      </c>
      <c r="AJ332" s="1" t="s">
        <v>98</v>
      </c>
      <c r="AK332" s="2">
        <v>31.3</v>
      </c>
      <c r="AL332" s="1" t="s">
        <v>98</v>
      </c>
      <c r="AM332" s="2">
        <v>56.6</v>
      </c>
      <c r="AN332" s="2">
        <v>16.899999999999999</v>
      </c>
      <c r="AO332" s="2">
        <v>14.2</v>
      </c>
      <c r="AP332" s="3">
        <v>3.03</v>
      </c>
      <c r="AQ332" s="2">
        <v>36.4</v>
      </c>
      <c r="AR332" s="2">
        <v>13.9</v>
      </c>
      <c r="AS332" s="2">
        <v>12.1</v>
      </c>
      <c r="AT332" s="3">
        <v>2.4300000000000002</v>
      </c>
      <c r="AU332" s="1" t="s">
        <v>98</v>
      </c>
      <c r="AV332" s="1" t="s">
        <v>98</v>
      </c>
      <c r="AW332" s="1" t="s">
        <v>98</v>
      </c>
      <c r="AX332" s="2">
        <v>70.3</v>
      </c>
      <c r="AY332" s="1" t="s">
        <v>98</v>
      </c>
      <c r="AZ332" s="2">
        <v>20.8</v>
      </c>
      <c r="BA332" s="1" t="s">
        <v>98</v>
      </c>
      <c r="BB332" s="1" t="s">
        <v>98</v>
      </c>
      <c r="BC332" s="1" t="s">
        <v>98</v>
      </c>
      <c r="BD332" s="1" t="s">
        <v>98</v>
      </c>
      <c r="BE332" s="1" t="s">
        <v>98</v>
      </c>
      <c r="BF332" s="1" t="s">
        <v>98</v>
      </c>
      <c r="BG332" s="1" t="s">
        <v>98</v>
      </c>
      <c r="BH332" s="1" t="s">
        <v>98</v>
      </c>
      <c r="BI332" s="1" t="s">
        <v>98</v>
      </c>
      <c r="BJ332" s="4" t="s">
        <v>98</v>
      </c>
      <c r="BK332" s="4" t="s">
        <v>98</v>
      </c>
      <c r="BL332" s="4" t="s">
        <v>98</v>
      </c>
      <c r="BM332" s="4" t="s">
        <v>98</v>
      </c>
      <c r="BN332" s="4" t="s">
        <v>98</v>
      </c>
      <c r="BO332" s="4" t="s">
        <v>98</v>
      </c>
      <c r="BP332" s="4" t="s">
        <v>98</v>
      </c>
      <c r="BQ332" s="4" t="s">
        <v>98</v>
      </c>
      <c r="BR332" s="4" t="s">
        <v>98</v>
      </c>
      <c r="BS332" s="4" t="s">
        <v>98</v>
      </c>
      <c r="BT332" s="4" t="s">
        <v>98</v>
      </c>
      <c r="BU332" s="4" t="s">
        <v>98</v>
      </c>
      <c r="BV332" s="4" t="s">
        <v>98</v>
      </c>
      <c r="BW332" s="35" t="s">
        <v>98</v>
      </c>
      <c r="BX332" s="35" t="s">
        <v>98</v>
      </c>
      <c r="BY332" s="1" t="s">
        <v>98</v>
      </c>
      <c r="BZ332" s="1" t="s">
        <v>98</v>
      </c>
      <c r="CA332" s="1" t="s">
        <v>98</v>
      </c>
      <c r="CB332" s="1" t="s">
        <v>98</v>
      </c>
      <c r="CC332" s="1" t="s">
        <v>98</v>
      </c>
      <c r="CD332" s="1" t="s">
        <v>98</v>
      </c>
      <c r="CE332" s="1" t="s">
        <v>98</v>
      </c>
      <c r="CF332" s="1" t="s">
        <v>98</v>
      </c>
      <c r="CG332" s="4">
        <f>Beams!$B$11/F332</f>
        <v>1821.7179902755267</v>
      </c>
      <c r="CH332" s="4">
        <f>Beams!$B$9/AO332</f>
        <v>791.54929577464793</v>
      </c>
      <c r="CI332" s="4">
        <f>Beams!$C$9/AS332</f>
        <v>928.9256198347108</v>
      </c>
      <c r="CJ332" s="4">
        <f>Beams!$B$8/((N332-2*X332)*X332*2)</f>
        <v>4358.5420444199026</v>
      </c>
      <c r="CK332" s="4">
        <f>Beams!$C$8/((J332-2*X332)*X332*2)</f>
        <v>3529.4368852531084</v>
      </c>
      <c r="CM332" s="4">
        <f xml:space="preserve"> Beams!$B$12 / ( 2 * X332 * (N332 - X332) * (J332 - X332) )</f>
        <v>591.82778684359357</v>
      </c>
      <c r="CO332" s="4">
        <f t="shared" si="10"/>
        <v>8401.7008533552198</v>
      </c>
      <c r="CP332" s="4">
        <f t="shared" si="11"/>
        <v>7139.2356139363583</v>
      </c>
      <c r="CQ332" s="3">
        <f>MIN(Beams!$B$21:$B$22)/MAX(CM332:CP332)-1</f>
        <v>1.3804703772585523</v>
      </c>
    </row>
    <row r="333" spans="1:95" x14ac:dyDescent="0.55000000000000004">
      <c r="A333" s="1" t="s">
        <v>1014</v>
      </c>
      <c r="B333" s="1" t="s">
        <v>1723</v>
      </c>
      <c r="C333" s="1" t="s">
        <v>1724</v>
      </c>
      <c r="D333" s="1" t="s">
        <v>98</v>
      </c>
      <c r="E333" s="1">
        <v>17.079999999999998</v>
      </c>
      <c r="F333" s="3">
        <v>4.67</v>
      </c>
      <c r="G333" s="1" t="s">
        <v>98</v>
      </c>
      <c r="H333" s="11" t="s">
        <v>98</v>
      </c>
      <c r="I333" s="3">
        <v>8</v>
      </c>
      <c r="J333" s="3">
        <v>7.48</v>
      </c>
      <c r="K333" s="1" t="s">
        <v>98</v>
      </c>
      <c r="L333" s="1" t="s">
        <v>98</v>
      </c>
      <c r="M333" s="11" t="s">
        <v>98</v>
      </c>
      <c r="N333" s="3">
        <v>6</v>
      </c>
      <c r="O333" s="3">
        <v>5.48</v>
      </c>
      <c r="P333" s="1" t="s">
        <v>98</v>
      </c>
      <c r="Q333" s="1" t="s">
        <v>98</v>
      </c>
      <c r="R333" s="11" t="s">
        <v>98</v>
      </c>
      <c r="S333" s="13" t="s">
        <v>98</v>
      </c>
      <c r="T333" s="1" t="s">
        <v>98</v>
      </c>
      <c r="U333" s="13" t="s">
        <v>98</v>
      </c>
      <c r="V333" s="1" t="s">
        <v>98</v>
      </c>
      <c r="W333" s="15">
        <v>0.1875</v>
      </c>
      <c r="X333" s="14">
        <v>0.17399999999999999</v>
      </c>
      <c r="Y333" s="1" t="s">
        <v>98</v>
      </c>
      <c r="Z333" s="13" t="s">
        <v>98</v>
      </c>
      <c r="AA333" s="13" t="s">
        <v>98</v>
      </c>
      <c r="AB333" s="1" t="s">
        <v>98</v>
      </c>
      <c r="AC333" s="1" t="s">
        <v>98</v>
      </c>
      <c r="AD333" s="1" t="s">
        <v>98</v>
      </c>
      <c r="AE333" s="1" t="s">
        <v>98</v>
      </c>
      <c r="AF333" s="1" t="s">
        <v>98</v>
      </c>
      <c r="AG333" s="1" t="s">
        <v>98</v>
      </c>
      <c r="AH333" s="1" t="s">
        <v>98</v>
      </c>
      <c r="AI333" s="2">
        <v>31.5</v>
      </c>
      <c r="AJ333" s="1" t="s">
        <v>98</v>
      </c>
      <c r="AK333" s="2">
        <v>43</v>
      </c>
      <c r="AL333" s="1" t="s">
        <v>98</v>
      </c>
      <c r="AM333" s="2">
        <v>43.7</v>
      </c>
      <c r="AN333" s="2">
        <v>13</v>
      </c>
      <c r="AO333" s="2">
        <v>10.9</v>
      </c>
      <c r="AP333" s="3">
        <v>3.06</v>
      </c>
      <c r="AQ333" s="2">
        <v>28.2</v>
      </c>
      <c r="AR333" s="2">
        <v>10.7</v>
      </c>
      <c r="AS333" s="3">
        <v>9.39</v>
      </c>
      <c r="AT333" s="3">
        <v>2.46</v>
      </c>
      <c r="AU333" s="1" t="s">
        <v>98</v>
      </c>
      <c r="AV333" s="1" t="s">
        <v>98</v>
      </c>
      <c r="AW333" s="1" t="s">
        <v>98</v>
      </c>
      <c r="AX333" s="2">
        <v>53.7</v>
      </c>
      <c r="AY333" s="1" t="s">
        <v>98</v>
      </c>
      <c r="AZ333" s="2">
        <v>15.8</v>
      </c>
      <c r="BA333" s="1" t="s">
        <v>98</v>
      </c>
      <c r="BB333" s="1" t="s">
        <v>98</v>
      </c>
      <c r="BC333" s="1" t="s">
        <v>98</v>
      </c>
      <c r="BD333" s="1" t="s">
        <v>98</v>
      </c>
      <c r="BE333" s="1" t="s">
        <v>98</v>
      </c>
      <c r="BF333" s="1" t="s">
        <v>98</v>
      </c>
      <c r="BG333" s="1" t="s">
        <v>98</v>
      </c>
      <c r="BH333" s="1" t="s">
        <v>98</v>
      </c>
      <c r="BI333" s="1" t="s">
        <v>98</v>
      </c>
      <c r="BJ333" s="4" t="s">
        <v>98</v>
      </c>
      <c r="BK333" s="4" t="s">
        <v>98</v>
      </c>
      <c r="BL333" s="4" t="s">
        <v>98</v>
      </c>
      <c r="BM333" s="4" t="s">
        <v>98</v>
      </c>
      <c r="BN333" s="4" t="s">
        <v>98</v>
      </c>
      <c r="BO333" s="4" t="s">
        <v>98</v>
      </c>
      <c r="BP333" s="4" t="s">
        <v>98</v>
      </c>
      <c r="BQ333" s="4" t="s">
        <v>98</v>
      </c>
      <c r="BR333" s="4" t="s">
        <v>98</v>
      </c>
      <c r="BS333" s="4" t="s">
        <v>98</v>
      </c>
      <c r="BT333" s="4" t="s">
        <v>98</v>
      </c>
      <c r="BU333" s="4" t="s">
        <v>98</v>
      </c>
      <c r="BV333" s="4" t="s">
        <v>98</v>
      </c>
      <c r="BW333" s="35" t="s">
        <v>98</v>
      </c>
      <c r="BX333" s="35" t="s">
        <v>98</v>
      </c>
      <c r="BY333" s="1" t="s">
        <v>98</v>
      </c>
      <c r="BZ333" s="1" t="s">
        <v>98</v>
      </c>
      <c r="CA333" s="1" t="s">
        <v>98</v>
      </c>
      <c r="CB333" s="1" t="s">
        <v>98</v>
      </c>
      <c r="CC333" s="1" t="s">
        <v>98</v>
      </c>
      <c r="CD333" s="1" t="s">
        <v>98</v>
      </c>
      <c r="CE333" s="1" t="s">
        <v>98</v>
      </c>
      <c r="CF333" s="1" t="s">
        <v>98</v>
      </c>
      <c r="CG333" s="4">
        <f>Beams!$B$11/F333</f>
        <v>2406.8522483940042</v>
      </c>
      <c r="CH333" s="4">
        <f>Beams!$B$9/AO333</f>
        <v>1031.1926605504586</v>
      </c>
      <c r="CI333" s="4">
        <f>Beams!$C$9/AS333</f>
        <v>1197.0181043663472</v>
      </c>
      <c r="CJ333" s="4">
        <f>Beams!$B$8/((N333-2*X333)*X333*2)</f>
        <v>5714.5878582294135</v>
      </c>
      <c r="CK333" s="4">
        <f>Beams!$C$8/((J333-2*X333)*X333*2)</f>
        <v>4528.7227390230846</v>
      </c>
      <c r="CM333" s="4">
        <f xml:space="preserve"> Beams!$B$12 / ( 2 * X333 * (N333 - X333) * (J333 - X333) )</f>
        <v>758.81676790799997</v>
      </c>
      <c r="CO333" s="4">
        <f t="shared" si="10"/>
        <v>11008.21334129231</v>
      </c>
      <c r="CP333" s="4">
        <f t="shared" si="11"/>
        <v>9205.3900916784169</v>
      </c>
      <c r="CQ333" s="3">
        <f>MIN(Beams!$B$21:$B$22)/MAX(CM333:CP333)-1</f>
        <v>0.8168252540109382</v>
      </c>
    </row>
    <row r="334" spans="1:95" x14ac:dyDescent="0.55000000000000004">
      <c r="A334" s="1" t="s">
        <v>1014</v>
      </c>
      <c r="B334" s="1" t="s">
        <v>1725</v>
      </c>
      <c r="C334" s="1" t="s">
        <v>1726</v>
      </c>
      <c r="D334" s="1" t="s">
        <v>98</v>
      </c>
      <c r="E334" s="3">
        <v>42.3</v>
      </c>
      <c r="F334" s="2">
        <v>11.7</v>
      </c>
      <c r="G334" s="1" t="s">
        <v>98</v>
      </c>
      <c r="H334" s="11" t="s">
        <v>98</v>
      </c>
      <c r="I334" s="3">
        <v>8</v>
      </c>
      <c r="J334" s="3">
        <v>6.26</v>
      </c>
      <c r="K334" s="1" t="s">
        <v>98</v>
      </c>
      <c r="L334" s="1" t="s">
        <v>98</v>
      </c>
      <c r="M334" s="11" t="s">
        <v>98</v>
      </c>
      <c r="N334" s="3">
        <v>4</v>
      </c>
      <c r="O334" s="3">
        <v>2.2599999999999998</v>
      </c>
      <c r="P334" s="1" t="s">
        <v>98</v>
      </c>
      <c r="Q334" s="1" t="s">
        <v>98</v>
      </c>
      <c r="R334" s="11" t="s">
        <v>98</v>
      </c>
      <c r="S334" s="13" t="s">
        <v>98</v>
      </c>
      <c r="T334" s="1" t="s">
        <v>98</v>
      </c>
      <c r="U334" s="13" t="s">
        <v>98</v>
      </c>
      <c r="V334" s="1" t="s">
        <v>98</v>
      </c>
      <c r="W334" s="14">
        <v>0.625</v>
      </c>
      <c r="X334" s="14">
        <v>0.58099999999999996</v>
      </c>
      <c r="Y334" s="1" t="s">
        <v>98</v>
      </c>
      <c r="Z334" s="13" t="s">
        <v>98</v>
      </c>
      <c r="AA334" s="13" t="s">
        <v>98</v>
      </c>
      <c r="AB334" s="1" t="s">
        <v>98</v>
      </c>
      <c r="AC334" s="1" t="s">
        <v>98</v>
      </c>
      <c r="AD334" s="1" t="s">
        <v>98</v>
      </c>
      <c r="AE334" s="1" t="s">
        <v>98</v>
      </c>
      <c r="AF334" s="1" t="s">
        <v>98</v>
      </c>
      <c r="AG334" s="1" t="s">
        <v>98</v>
      </c>
      <c r="AH334" s="1" t="s">
        <v>98</v>
      </c>
      <c r="AI334" s="3">
        <v>3.88</v>
      </c>
      <c r="AJ334" s="1" t="s">
        <v>98</v>
      </c>
      <c r="AK334" s="2">
        <v>10.8</v>
      </c>
      <c r="AL334" s="1" t="s">
        <v>98</v>
      </c>
      <c r="AM334" s="2">
        <v>82</v>
      </c>
      <c r="AN334" s="2">
        <v>27.4</v>
      </c>
      <c r="AO334" s="2">
        <v>20.5</v>
      </c>
      <c r="AP334" s="3">
        <v>2.64</v>
      </c>
      <c r="AQ334" s="2">
        <v>26.6</v>
      </c>
      <c r="AR334" s="2">
        <v>16.600000000000001</v>
      </c>
      <c r="AS334" s="2">
        <v>13.3</v>
      </c>
      <c r="AT334" s="3">
        <v>1.51</v>
      </c>
      <c r="AU334" s="1" t="s">
        <v>98</v>
      </c>
      <c r="AV334" s="1" t="s">
        <v>98</v>
      </c>
      <c r="AW334" s="1" t="s">
        <v>98</v>
      </c>
      <c r="AX334" s="2">
        <v>70.3</v>
      </c>
      <c r="AY334" s="1" t="s">
        <v>98</v>
      </c>
      <c r="AZ334" s="2">
        <v>28.7</v>
      </c>
      <c r="BA334" s="1" t="s">
        <v>98</v>
      </c>
      <c r="BB334" s="1" t="s">
        <v>98</v>
      </c>
      <c r="BC334" s="1" t="s">
        <v>98</v>
      </c>
      <c r="BD334" s="1" t="s">
        <v>98</v>
      </c>
      <c r="BE334" s="1" t="s">
        <v>98</v>
      </c>
      <c r="BF334" s="1" t="s">
        <v>98</v>
      </c>
      <c r="BG334" s="1" t="s">
        <v>98</v>
      </c>
      <c r="BH334" s="1" t="s">
        <v>98</v>
      </c>
      <c r="BI334" s="1" t="s">
        <v>98</v>
      </c>
      <c r="BJ334" s="4" t="s">
        <v>98</v>
      </c>
      <c r="BK334" s="4" t="s">
        <v>98</v>
      </c>
      <c r="BL334" s="4" t="s">
        <v>98</v>
      </c>
      <c r="BM334" s="4" t="s">
        <v>98</v>
      </c>
      <c r="BN334" s="4" t="s">
        <v>98</v>
      </c>
      <c r="BO334" s="4" t="s">
        <v>98</v>
      </c>
      <c r="BP334" s="4" t="s">
        <v>98</v>
      </c>
      <c r="BQ334" s="4" t="s">
        <v>98</v>
      </c>
      <c r="BR334" s="4" t="s">
        <v>98</v>
      </c>
      <c r="BS334" s="4" t="s">
        <v>98</v>
      </c>
      <c r="BT334" s="4" t="s">
        <v>98</v>
      </c>
      <c r="BU334" s="4" t="s">
        <v>98</v>
      </c>
      <c r="BV334" s="4" t="s">
        <v>98</v>
      </c>
      <c r="BW334" s="35" t="s">
        <v>98</v>
      </c>
      <c r="BX334" s="35" t="s">
        <v>98</v>
      </c>
      <c r="BY334" s="1" t="s">
        <v>98</v>
      </c>
      <c r="BZ334" s="1" t="s">
        <v>98</v>
      </c>
      <c r="CA334" s="1" t="s">
        <v>98</v>
      </c>
      <c r="CB334" s="1" t="s">
        <v>98</v>
      </c>
      <c r="CC334" s="1" t="s">
        <v>98</v>
      </c>
      <c r="CD334" s="1" t="s">
        <v>98</v>
      </c>
      <c r="CE334" s="1" t="s">
        <v>98</v>
      </c>
      <c r="CF334" s="1" t="s">
        <v>98</v>
      </c>
      <c r="CG334" s="4">
        <f>Beams!$B$11/F334</f>
        <v>960.68376068376074</v>
      </c>
      <c r="CH334" s="4">
        <f>Beams!$B$9/AO334</f>
        <v>548.29268292682923</v>
      </c>
      <c r="CI334" s="4">
        <f>Beams!$C$9/AS334</f>
        <v>845.11278195488717</v>
      </c>
      <c r="CJ334" s="4">
        <f>Beams!$B$8/((N334-2*X334)*X334*2)</f>
        <v>3408.3783033068548</v>
      </c>
      <c r="CK334" s="4">
        <f>Beams!$C$8/((J334-2*X334)*X334*2)</f>
        <v>1897.4063602951853</v>
      </c>
      <c r="CM334" s="4">
        <f xml:space="preserve"> Beams!$B$12 / ( 2 * X334 * (N334 - X334) * (J334 - X334) )</f>
        <v>498.18335573360281</v>
      </c>
      <c r="CO334" s="4">
        <f t="shared" si="10"/>
        <v>6413.8462738884064</v>
      </c>
      <c r="CP334" s="4">
        <f t="shared" si="11"/>
        <v>4133.6120691205788</v>
      </c>
      <c r="CQ334" s="3">
        <f>MIN(Beams!$B$21:$B$22)/MAX(CM334:CP334)-1</f>
        <v>2.1182537195228042</v>
      </c>
    </row>
    <row r="335" spans="1:95" x14ac:dyDescent="0.55000000000000004">
      <c r="A335" s="1" t="s">
        <v>1014</v>
      </c>
      <c r="B335" s="1" t="s">
        <v>1727</v>
      </c>
      <c r="C335" s="1" t="s">
        <v>1728</v>
      </c>
      <c r="D335" s="1" t="s">
        <v>98</v>
      </c>
      <c r="E335" s="1">
        <v>35.24</v>
      </c>
      <c r="F335" s="3">
        <v>9.74</v>
      </c>
      <c r="G335" s="1" t="s">
        <v>98</v>
      </c>
      <c r="H335" s="11" t="s">
        <v>98</v>
      </c>
      <c r="I335" s="3">
        <v>8</v>
      </c>
      <c r="J335" s="3">
        <v>6.6</v>
      </c>
      <c r="K335" s="1" t="s">
        <v>98</v>
      </c>
      <c r="L335" s="1" t="s">
        <v>98</v>
      </c>
      <c r="M335" s="11" t="s">
        <v>98</v>
      </c>
      <c r="N335" s="3">
        <v>4</v>
      </c>
      <c r="O335" s="3">
        <v>2.6</v>
      </c>
      <c r="P335" s="1" t="s">
        <v>98</v>
      </c>
      <c r="Q335" s="1" t="s">
        <v>98</v>
      </c>
      <c r="R335" s="11" t="s">
        <v>98</v>
      </c>
      <c r="S335" s="13" t="s">
        <v>98</v>
      </c>
      <c r="T335" s="1" t="s">
        <v>98</v>
      </c>
      <c r="U335" s="13" t="s">
        <v>98</v>
      </c>
      <c r="V335" s="1" t="s">
        <v>98</v>
      </c>
      <c r="W335" s="14">
        <v>0.5</v>
      </c>
      <c r="X335" s="14">
        <v>0.46500000000000002</v>
      </c>
      <c r="Y335" s="1" t="s">
        <v>98</v>
      </c>
      <c r="Z335" s="13" t="s">
        <v>98</v>
      </c>
      <c r="AA335" s="13" t="s">
        <v>98</v>
      </c>
      <c r="AB335" s="1" t="s">
        <v>98</v>
      </c>
      <c r="AC335" s="1" t="s">
        <v>98</v>
      </c>
      <c r="AD335" s="1" t="s">
        <v>98</v>
      </c>
      <c r="AE335" s="1" t="s">
        <v>98</v>
      </c>
      <c r="AF335" s="1" t="s">
        <v>98</v>
      </c>
      <c r="AG335" s="1" t="s">
        <v>98</v>
      </c>
      <c r="AH335" s="1" t="s">
        <v>98</v>
      </c>
      <c r="AI335" s="3">
        <v>5.6</v>
      </c>
      <c r="AJ335" s="1" t="s">
        <v>98</v>
      </c>
      <c r="AK335" s="2">
        <v>14.2</v>
      </c>
      <c r="AL335" s="1" t="s">
        <v>98</v>
      </c>
      <c r="AM335" s="2">
        <v>71.8</v>
      </c>
      <c r="AN335" s="2">
        <v>23.5</v>
      </c>
      <c r="AO335" s="2">
        <v>17.899999999999999</v>
      </c>
      <c r="AP335" s="3">
        <v>2.71</v>
      </c>
      <c r="AQ335" s="2">
        <v>23.6</v>
      </c>
      <c r="AR335" s="2">
        <v>14.3</v>
      </c>
      <c r="AS335" s="2">
        <v>11.8</v>
      </c>
      <c r="AT335" s="3">
        <v>1.56</v>
      </c>
      <c r="AU335" s="1" t="s">
        <v>98</v>
      </c>
      <c r="AV335" s="1" t="s">
        <v>98</v>
      </c>
      <c r="AW335" s="1" t="s">
        <v>98</v>
      </c>
      <c r="AX335" s="2">
        <v>61.1</v>
      </c>
      <c r="AY335" s="1" t="s">
        <v>98</v>
      </c>
      <c r="AZ335" s="2">
        <v>24.4</v>
      </c>
      <c r="BA335" s="1" t="s">
        <v>98</v>
      </c>
      <c r="BB335" s="1" t="s">
        <v>98</v>
      </c>
      <c r="BC335" s="1" t="s">
        <v>98</v>
      </c>
      <c r="BD335" s="1" t="s">
        <v>98</v>
      </c>
      <c r="BE335" s="1" t="s">
        <v>98</v>
      </c>
      <c r="BF335" s="1" t="s">
        <v>98</v>
      </c>
      <c r="BG335" s="1" t="s">
        <v>98</v>
      </c>
      <c r="BH335" s="1" t="s">
        <v>98</v>
      </c>
      <c r="BI335" s="1" t="s">
        <v>98</v>
      </c>
      <c r="BJ335" s="4" t="s">
        <v>98</v>
      </c>
      <c r="BK335" s="4" t="s">
        <v>98</v>
      </c>
      <c r="BL335" s="4" t="s">
        <v>98</v>
      </c>
      <c r="BM335" s="4" t="s">
        <v>98</v>
      </c>
      <c r="BN335" s="4" t="s">
        <v>98</v>
      </c>
      <c r="BO335" s="4" t="s">
        <v>98</v>
      </c>
      <c r="BP335" s="4" t="s">
        <v>98</v>
      </c>
      <c r="BQ335" s="4" t="s">
        <v>98</v>
      </c>
      <c r="BR335" s="4" t="s">
        <v>98</v>
      </c>
      <c r="BS335" s="4" t="s">
        <v>98</v>
      </c>
      <c r="BT335" s="4" t="s">
        <v>98</v>
      </c>
      <c r="BU335" s="4" t="s">
        <v>98</v>
      </c>
      <c r="BV335" s="4" t="s">
        <v>98</v>
      </c>
      <c r="BW335" s="35" t="s">
        <v>98</v>
      </c>
      <c r="BX335" s="35" t="s">
        <v>98</v>
      </c>
      <c r="BY335" s="1" t="s">
        <v>98</v>
      </c>
      <c r="BZ335" s="1" t="s">
        <v>98</v>
      </c>
      <c r="CA335" s="1" t="s">
        <v>98</v>
      </c>
      <c r="CB335" s="1" t="s">
        <v>98</v>
      </c>
      <c r="CC335" s="1" t="s">
        <v>98</v>
      </c>
      <c r="CD335" s="1" t="s">
        <v>98</v>
      </c>
      <c r="CE335" s="1" t="s">
        <v>98</v>
      </c>
      <c r="CF335" s="1" t="s">
        <v>98</v>
      </c>
      <c r="CG335" s="4">
        <f>Beams!$B$11/F335</f>
        <v>1154.0041067761806</v>
      </c>
      <c r="CH335" s="4">
        <f>Beams!$B$9/AO335</f>
        <v>627.93296089385478</v>
      </c>
      <c r="CI335" s="4">
        <f>Beams!$C$9/AS335</f>
        <v>952.54237288135585</v>
      </c>
      <c r="CJ335" s="4">
        <f>Beams!$B$8/((N335-2*X335)*X335*2)</f>
        <v>3936.8148225981572</v>
      </c>
      <c r="CK335" s="4">
        <f>Beams!$C$8/((J335-2*X335)*X335*2)</f>
        <v>2131.5734577383323</v>
      </c>
      <c r="CM335" s="4">
        <f xml:space="preserve"> Beams!$B$12 / ( 2 * X335 * (N335 - X335) * (J335 - X335) )</f>
        <v>557.28759697823693</v>
      </c>
      <c r="CO335" s="4">
        <f t="shared" si="10"/>
        <v>7409.7651143825924</v>
      </c>
      <c r="CP335" s="4">
        <f t="shared" si="11"/>
        <v>4694.667445649291</v>
      </c>
      <c r="CQ335" s="3">
        <f>MIN(Beams!$B$21:$B$22)/MAX(CM335:CP335)-1</f>
        <v>1.6991408892542839</v>
      </c>
    </row>
    <row r="336" spans="1:95" x14ac:dyDescent="0.55000000000000004">
      <c r="A336" s="1" t="s">
        <v>1014</v>
      </c>
      <c r="B336" s="1" t="s">
        <v>1729</v>
      </c>
      <c r="C336" s="1" t="s">
        <v>1730</v>
      </c>
      <c r="D336" s="1" t="s">
        <v>98</v>
      </c>
      <c r="E336" s="1">
        <v>27.48</v>
      </c>
      <c r="F336" s="3">
        <v>7.58</v>
      </c>
      <c r="G336" s="1" t="s">
        <v>98</v>
      </c>
      <c r="H336" s="11" t="s">
        <v>98</v>
      </c>
      <c r="I336" s="3">
        <v>8</v>
      </c>
      <c r="J336" s="3">
        <v>6.95</v>
      </c>
      <c r="K336" s="1" t="s">
        <v>98</v>
      </c>
      <c r="L336" s="1" t="s">
        <v>98</v>
      </c>
      <c r="M336" s="11" t="s">
        <v>98</v>
      </c>
      <c r="N336" s="3">
        <v>4</v>
      </c>
      <c r="O336" s="3">
        <v>2.95</v>
      </c>
      <c r="P336" s="1" t="s">
        <v>98</v>
      </c>
      <c r="Q336" s="1" t="s">
        <v>98</v>
      </c>
      <c r="R336" s="11" t="s">
        <v>98</v>
      </c>
      <c r="S336" s="13" t="s">
        <v>98</v>
      </c>
      <c r="T336" s="1" t="s">
        <v>98</v>
      </c>
      <c r="U336" s="13" t="s">
        <v>98</v>
      </c>
      <c r="V336" s="1" t="s">
        <v>98</v>
      </c>
      <c r="W336" s="14">
        <v>0.375</v>
      </c>
      <c r="X336" s="14">
        <v>0.34899999999999998</v>
      </c>
      <c r="Y336" s="1" t="s">
        <v>98</v>
      </c>
      <c r="Z336" s="13" t="s">
        <v>98</v>
      </c>
      <c r="AA336" s="13" t="s">
        <v>98</v>
      </c>
      <c r="AB336" s="1" t="s">
        <v>98</v>
      </c>
      <c r="AC336" s="1" t="s">
        <v>98</v>
      </c>
      <c r="AD336" s="1" t="s">
        <v>98</v>
      </c>
      <c r="AE336" s="1" t="s">
        <v>98</v>
      </c>
      <c r="AF336" s="1" t="s">
        <v>98</v>
      </c>
      <c r="AG336" s="1" t="s">
        <v>98</v>
      </c>
      <c r="AH336" s="1" t="s">
        <v>98</v>
      </c>
      <c r="AI336" s="3">
        <v>8.4600000000000009</v>
      </c>
      <c r="AJ336" s="1" t="s">
        <v>98</v>
      </c>
      <c r="AK336" s="2">
        <v>19.899999999999999</v>
      </c>
      <c r="AL336" s="1" t="s">
        <v>98</v>
      </c>
      <c r="AM336" s="2">
        <v>58.7</v>
      </c>
      <c r="AN336" s="2">
        <v>18.8</v>
      </c>
      <c r="AO336" s="2">
        <v>14.7</v>
      </c>
      <c r="AP336" s="3">
        <v>2.78</v>
      </c>
      <c r="AQ336" s="2">
        <v>19.600000000000001</v>
      </c>
      <c r="AR336" s="2">
        <v>11.5</v>
      </c>
      <c r="AS336" s="3">
        <v>9.8000000000000007</v>
      </c>
      <c r="AT336" s="3">
        <v>1.61</v>
      </c>
      <c r="AU336" s="1" t="s">
        <v>98</v>
      </c>
      <c r="AV336" s="1" t="s">
        <v>98</v>
      </c>
      <c r="AW336" s="1" t="s">
        <v>98</v>
      </c>
      <c r="AX336" s="2">
        <v>49.3</v>
      </c>
      <c r="AY336" s="1" t="s">
        <v>98</v>
      </c>
      <c r="AZ336" s="2">
        <v>19.3</v>
      </c>
      <c r="BA336" s="1" t="s">
        <v>98</v>
      </c>
      <c r="BB336" s="1" t="s">
        <v>98</v>
      </c>
      <c r="BC336" s="1" t="s">
        <v>98</v>
      </c>
      <c r="BD336" s="1" t="s">
        <v>98</v>
      </c>
      <c r="BE336" s="1" t="s">
        <v>98</v>
      </c>
      <c r="BF336" s="1" t="s">
        <v>98</v>
      </c>
      <c r="BG336" s="1" t="s">
        <v>98</v>
      </c>
      <c r="BH336" s="1" t="s">
        <v>98</v>
      </c>
      <c r="BI336" s="1" t="s">
        <v>98</v>
      </c>
      <c r="BJ336" s="4" t="s">
        <v>98</v>
      </c>
      <c r="BK336" s="4" t="s">
        <v>98</v>
      </c>
      <c r="BL336" s="4" t="s">
        <v>98</v>
      </c>
      <c r="BM336" s="4" t="s">
        <v>98</v>
      </c>
      <c r="BN336" s="4" t="s">
        <v>98</v>
      </c>
      <c r="BO336" s="4" t="s">
        <v>98</v>
      </c>
      <c r="BP336" s="4" t="s">
        <v>98</v>
      </c>
      <c r="BQ336" s="4" t="s">
        <v>98</v>
      </c>
      <c r="BR336" s="4" t="s">
        <v>98</v>
      </c>
      <c r="BS336" s="4" t="s">
        <v>98</v>
      </c>
      <c r="BT336" s="4" t="s">
        <v>98</v>
      </c>
      <c r="BU336" s="4" t="s">
        <v>98</v>
      </c>
      <c r="BV336" s="4" t="s">
        <v>98</v>
      </c>
      <c r="BW336" s="35" t="s">
        <v>98</v>
      </c>
      <c r="BX336" s="35" t="s">
        <v>98</v>
      </c>
      <c r="BY336" s="1" t="s">
        <v>98</v>
      </c>
      <c r="BZ336" s="1" t="s">
        <v>98</v>
      </c>
      <c r="CA336" s="1" t="s">
        <v>98</v>
      </c>
      <c r="CB336" s="1" t="s">
        <v>98</v>
      </c>
      <c r="CC336" s="1" t="s">
        <v>98</v>
      </c>
      <c r="CD336" s="1" t="s">
        <v>98</v>
      </c>
      <c r="CE336" s="1" t="s">
        <v>98</v>
      </c>
      <c r="CF336" s="1" t="s">
        <v>98</v>
      </c>
      <c r="CG336" s="4">
        <f>Beams!$B$11/F336</f>
        <v>1482.8496042216359</v>
      </c>
      <c r="CH336" s="4">
        <f>Beams!$B$9/AO336</f>
        <v>764.62585034013614</v>
      </c>
      <c r="CI336" s="4">
        <f>Beams!$C$9/AS336</f>
        <v>1146.9387755102041</v>
      </c>
      <c r="CJ336" s="4">
        <f>Beams!$B$8/((N336-2*X336)*X336*2)</f>
        <v>4876.7873599225268</v>
      </c>
      <c r="CK336" s="4">
        <f>Beams!$C$8/((J336-2*X336)*X336*2)</f>
        <v>2575.680080368551</v>
      </c>
      <c r="CM336" s="4">
        <f xml:space="preserve"> Beams!$B$12 / ( 2 * X336 * (N336 - X336) * (J336 - X336) )</f>
        <v>668.17361621935743</v>
      </c>
      <c r="CO336" s="4">
        <f t="shared" si="10"/>
        <v>9176.6323218951347</v>
      </c>
      <c r="CP336" s="4">
        <f t="shared" si="11"/>
        <v>5723.9671154516709</v>
      </c>
      <c r="CQ336" s="3">
        <f>MIN(Beams!$B$21:$B$22)/MAX(CM336:CP336)-1</f>
        <v>1.1794487670908067</v>
      </c>
    </row>
    <row r="337" spans="1:95" x14ac:dyDescent="0.55000000000000004">
      <c r="A337" s="1" t="s">
        <v>1014</v>
      </c>
      <c r="B337" s="1" t="s">
        <v>1731</v>
      </c>
      <c r="C337" s="1" t="s">
        <v>1732</v>
      </c>
      <c r="D337" s="1" t="s">
        <v>98</v>
      </c>
      <c r="E337" s="1">
        <v>23.34</v>
      </c>
      <c r="F337" s="3">
        <v>6.43</v>
      </c>
      <c r="G337" s="1" t="s">
        <v>98</v>
      </c>
      <c r="H337" s="11" t="s">
        <v>98</v>
      </c>
      <c r="I337" s="3">
        <v>8</v>
      </c>
      <c r="J337" s="3">
        <v>7.13</v>
      </c>
      <c r="K337" s="1" t="s">
        <v>98</v>
      </c>
      <c r="L337" s="1" t="s">
        <v>98</v>
      </c>
      <c r="M337" s="11" t="s">
        <v>98</v>
      </c>
      <c r="N337" s="3">
        <v>4</v>
      </c>
      <c r="O337" s="3">
        <v>3.13</v>
      </c>
      <c r="P337" s="1" t="s">
        <v>98</v>
      </c>
      <c r="Q337" s="1" t="s">
        <v>98</v>
      </c>
      <c r="R337" s="11" t="s">
        <v>98</v>
      </c>
      <c r="S337" s="13" t="s">
        <v>98</v>
      </c>
      <c r="T337" s="1" t="s">
        <v>98</v>
      </c>
      <c r="U337" s="13" t="s">
        <v>98</v>
      </c>
      <c r="V337" s="1" t="s">
        <v>98</v>
      </c>
      <c r="W337" s="15">
        <v>0.3125</v>
      </c>
      <c r="X337" s="14">
        <v>0.29099999999999998</v>
      </c>
      <c r="Y337" s="1" t="s">
        <v>98</v>
      </c>
      <c r="Z337" s="13" t="s">
        <v>98</v>
      </c>
      <c r="AA337" s="13" t="s">
        <v>98</v>
      </c>
      <c r="AB337" s="1" t="s">
        <v>98</v>
      </c>
      <c r="AC337" s="1" t="s">
        <v>98</v>
      </c>
      <c r="AD337" s="1" t="s">
        <v>98</v>
      </c>
      <c r="AE337" s="1" t="s">
        <v>98</v>
      </c>
      <c r="AF337" s="1" t="s">
        <v>98</v>
      </c>
      <c r="AG337" s="1" t="s">
        <v>98</v>
      </c>
      <c r="AH337" s="1" t="s">
        <v>98</v>
      </c>
      <c r="AI337" s="2">
        <v>10.7</v>
      </c>
      <c r="AJ337" s="1" t="s">
        <v>98</v>
      </c>
      <c r="AK337" s="2">
        <v>24.5</v>
      </c>
      <c r="AL337" s="1" t="s">
        <v>98</v>
      </c>
      <c r="AM337" s="2">
        <v>51</v>
      </c>
      <c r="AN337" s="2">
        <v>16.100000000000001</v>
      </c>
      <c r="AO337" s="2">
        <v>12.8</v>
      </c>
      <c r="AP337" s="3">
        <v>2.82</v>
      </c>
      <c r="AQ337" s="2">
        <v>17.2</v>
      </c>
      <c r="AR337" s="3">
        <v>9.91</v>
      </c>
      <c r="AS337" s="3">
        <v>8.58</v>
      </c>
      <c r="AT337" s="3">
        <v>1.63</v>
      </c>
      <c r="AU337" s="1" t="s">
        <v>98</v>
      </c>
      <c r="AV337" s="1" t="s">
        <v>98</v>
      </c>
      <c r="AW337" s="1" t="s">
        <v>98</v>
      </c>
      <c r="AX337" s="2">
        <v>42.6</v>
      </c>
      <c r="AY337" s="1" t="s">
        <v>98</v>
      </c>
      <c r="AZ337" s="2">
        <v>16.5</v>
      </c>
      <c r="BA337" s="1" t="s">
        <v>98</v>
      </c>
      <c r="BB337" s="1" t="s">
        <v>98</v>
      </c>
      <c r="BC337" s="1" t="s">
        <v>98</v>
      </c>
      <c r="BD337" s="1" t="s">
        <v>98</v>
      </c>
      <c r="BE337" s="1" t="s">
        <v>98</v>
      </c>
      <c r="BF337" s="1" t="s">
        <v>98</v>
      </c>
      <c r="BG337" s="1" t="s">
        <v>98</v>
      </c>
      <c r="BH337" s="1" t="s">
        <v>98</v>
      </c>
      <c r="BI337" s="1" t="s">
        <v>98</v>
      </c>
      <c r="BJ337" s="4" t="s">
        <v>98</v>
      </c>
      <c r="BK337" s="4" t="s">
        <v>98</v>
      </c>
      <c r="BL337" s="4" t="s">
        <v>98</v>
      </c>
      <c r="BM337" s="4" t="s">
        <v>98</v>
      </c>
      <c r="BN337" s="4" t="s">
        <v>98</v>
      </c>
      <c r="BO337" s="4" t="s">
        <v>98</v>
      </c>
      <c r="BP337" s="4" t="s">
        <v>98</v>
      </c>
      <c r="BQ337" s="4" t="s">
        <v>98</v>
      </c>
      <c r="BR337" s="4" t="s">
        <v>98</v>
      </c>
      <c r="BS337" s="4" t="s">
        <v>98</v>
      </c>
      <c r="BT337" s="4" t="s">
        <v>98</v>
      </c>
      <c r="BU337" s="4" t="s">
        <v>98</v>
      </c>
      <c r="BV337" s="4" t="s">
        <v>98</v>
      </c>
      <c r="BW337" s="35" t="s">
        <v>98</v>
      </c>
      <c r="BX337" s="35" t="s">
        <v>98</v>
      </c>
      <c r="BY337" s="1" t="s">
        <v>98</v>
      </c>
      <c r="BZ337" s="1" t="s">
        <v>98</v>
      </c>
      <c r="CA337" s="1" t="s">
        <v>98</v>
      </c>
      <c r="CB337" s="1" t="s">
        <v>98</v>
      </c>
      <c r="CC337" s="1" t="s">
        <v>98</v>
      </c>
      <c r="CD337" s="1" t="s">
        <v>98</v>
      </c>
      <c r="CE337" s="1" t="s">
        <v>98</v>
      </c>
      <c r="CF337" s="1" t="s">
        <v>98</v>
      </c>
      <c r="CG337" s="4">
        <f>Beams!$B$11/F337</f>
        <v>1748.0559875583203</v>
      </c>
      <c r="CH337" s="4">
        <f>Beams!$B$9/AO337</f>
        <v>878.125</v>
      </c>
      <c r="CI337" s="4">
        <f>Beams!$C$9/AS337</f>
        <v>1310.0233100233099</v>
      </c>
      <c r="CJ337" s="4">
        <f>Beams!$B$8/((N337-2*X337)*X337*2)</f>
        <v>5650.2968919345531</v>
      </c>
      <c r="CK337" s="4">
        <f>Beams!$C$8/((J337-2*X337)*X337*2)</f>
        <v>2949.4066549530089</v>
      </c>
      <c r="CM337" s="4">
        <f xml:space="preserve"> Beams!$B$12 / ( 2 * X337 * (N337 - X337) * (J337 - X337) )</f>
        <v>761.36672002970863</v>
      </c>
      <c r="CO337" s="4">
        <f t="shared" si="10"/>
        <v>10630.630603140264</v>
      </c>
      <c r="CP337" s="4">
        <f t="shared" si="11"/>
        <v>6582.5330206729523</v>
      </c>
      <c r="CQ337" s="3">
        <f>MIN(Beams!$B$21:$B$22)/MAX(CM337:CP337)-1</f>
        <v>0.8813559370684978</v>
      </c>
    </row>
    <row r="338" spans="1:95" x14ac:dyDescent="0.55000000000000004">
      <c r="A338" s="1" t="s">
        <v>1014</v>
      </c>
      <c r="B338" s="1" t="s">
        <v>1733</v>
      </c>
      <c r="C338" s="1" t="s">
        <v>1734</v>
      </c>
      <c r="D338" s="1" t="s">
        <v>98</v>
      </c>
      <c r="E338" s="1">
        <v>19.02</v>
      </c>
      <c r="F338" s="3">
        <v>5.24</v>
      </c>
      <c r="G338" s="1" t="s">
        <v>98</v>
      </c>
      <c r="H338" s="11" t="s">
        <v>98</v>
      </c>
      <c r="I338" s="3">
        <v>8</v>
      </c>
      <c r="J338" s="3">
        <v>7.3</v>
      </c>
      <c r="K338" s="1" t="s">
        <v>98</v>
      </c>
      <c r="L338" s="1" t="s">
        <v>98</v>
      </c>
      <c r="M338" s="11" t="s">
        <v>98</v>
      </c>
      <c r="N338" s="3">
        <v>4</v>
      </c>
      <c r="O338" s="3">
        <v>3.3</v>
      </c>
      <c r="P338" s="1" t="s">
        <v>98</v>
      </c>
      <c r="Q338" s="1" t="s">
        <v>98</v>
      </c>
      <c r="R338" s="11" t="s">
        <v>98</v>
      </c>
      <c r="S338" s="13" t="s">
        <v>98</v>
      </c>
      <c r="T338" s="1" t="s">
        <v>98</v>
      </c>
      <c r="U338" s="13" t="s">
        <v>98</v>
      </c>
      <c r="V338" s="1" t="s">
        <v>98</v>
      </c>
      <c r="W338" s="14">
        <v>0.25</v>
      </c>
      <c r="X338" s="14">
        <v>0.23300000000000001</v>
      </c>
      <c r="Y338" s="1" t="s">
        <v>98</v>
      </c>
      <c r="Z338" s="13" t="s">
        <v>98</v>
      </c>
      <c r="AA338" s="13" t="s">
        <v>98</v>
      </c>
      <c r="AB338" s="1" t="s">
        <v>98</v>
      </c>
      <c r="AC338" s="1" t="s">
        <v>98</v>
      </c>
      <c r="AD338" s="1" t="s">
        <v>98</v>
      </c>
      <c r="AE338" s="1" t="s">
        <v>98</v>
      </c>
      <c r="AF338" s="1" t="s">
        <v>98</v>
      </c>
      <c r="AG338" s="1" t="s">
        <v>98</v>
      </c>
      <c r="AH338" s="1" t="s">
        <v>98</v>
      </c>
      <c r="AI338" s="2">
        <v>14.2</v>
      </c>
      <c r="AJ338" s="1" t="s">
        <v>98</v>
      </c>
      <c r="AK338" s="2">
        <v>31.3</v>
      </c>
      <c r="AL338" s="1" t="s">
        <v>98</v>
      </c>
      <c r="AM338" s="2">
        <v>42.5</v>
      </c>
      <c r="AN338" s="2">
        <v>13.3</v>
      </c>
      <c r="AO338" s="2">
        <v>10.6</v>
      </c>
      <c r="AP338" s="3">
        <v>2.85</v>
      </c>
      <c r="AQ338" s="2">
        <v>14.4</v>
      </c>
      <c r="AR338" s="3">
        <v>8.1999999999999993</v>
      </c>
      <c r="AS338" s="3">
        <v>7.21</v>
      </c>
      <c r="AT338" s="3">
        <v>1.66</v>
      </c>
      <c r="AU338" s="1" t="s">
        <v>98</v>
      </c>
      <c r="AV338" s="1" t="s">
        <v>98</v>
      </c>
      <c r="AW338" s="1" t="s">
        <v>98</v>
      </c>
      <c r="AX338" s="2">
        <v>35.299999999999997</v>
      </c>
      <c r="AY338" s="1" t="s">
        <v>98</v>
      </c>
      <c r="AZ338" s="2">
        <v>13.6</v>
      </c>
      <c r="BA338" s="1" t="s">
        <v>98</v>
      </c>
      <c r="BB338" s="1" t="s">
        <v>98</v>
      </c>
      <c r="BC338" s="1" t="s">
        <v>98</v>
      </c>
      <c r="BD338" s="1" t="s">
        <v>98</v>
      </c>
      <c r="BE338" s="1" t="s">
        <v>98</v>
      </c>
      <c r="BF338" s="1" t="s">
        <v>98</v>
      </c>
      <c r="BG338" s="1" t="s">
        <v>98</v>
      </c>
      <c r="BH338" s="1" t="s">
        <v>98</v>
      </c>
      <c r="BI338" s="1" t="s">
        <v>98</v>
      </c>
      <c r="BJ338" s="4" t="s">
        <v>98</v>
      </c>
      <c r="BK338" s="4" t="s">
        <v>98</v>
      </c>
      <c r="BL338" s="4" t="s">
        <v>98</v>
      </c>
      <c r="BM338" s="4" t="s">
        <v>98</v>
      </c>
      <c r="BN338" s="4" t="s">
        <v>98</v>
      </c>
      <c r="BO338" s="4" t="s">
        <v>98</v>
      </c>
      <c r="BP338" s="4" t="s">
        <v>98</v>
      </c>
      <c r="BQ338" s="4" t="s">
        <v>98</v>
      </c>
      <c r="BR338" s="4" t="s">
        <v>98</v>
      </c>
      <c r="BS338" s="4" t="s">
        <v>98</v>
      </c>
      <c r="BT338" s="4" t="s">
        <v>98</v>
      </c>
      <c r="BU338" s="4" t="s">
        <v>98</v>
      </c>
      <c r="BV338" s="4" t="s">
        <v>98</v>
      </c>
      <c r="BW338" s="35" t="s">
        <v>98</v>
      </c>
      <c r="BX338" s="35" t="s">
        <v>98</v>
      </c>
      <c r="BY338" s="1" t="s">
        <v>98</v>
      </c>
      <c r="BZ338" s="1" t="s">
        <v>98</v>
      </c>
      <c r="CA338" s="1" t="s">
        <v>98</v>
      </c>
      <c r="CB338" s="1" t="s">
        <v>98</v>
      </c>
      <c r="CC338" s="1" t="s">
        <v>98</v>
      </c>
      <c r="CD338" s="1" t="s">
        <v>98</v>
      </c>
      <c r="CE338" s="1" t="s">
        <v>98</v>
      </c>
      <c r="CF338" s="1" t="s">
        <v>98</v>
      </c>
      <c r="CG338" s="4">
        <f>Beams!$B$11/F338</f>
        <v>2145.0381679389311</v>
      </c>
      <c r="CH338" s="4">
        <f>Beams!$B$9/AO338</f>
        <v>1060.3773584905662</v>
      </c>
      <c r="CI338" s="4">
        <f>Beams!$C$9/AS338</f>
        <v>1558.9459084604716</v>
      </c>
      <c r="CJ338" s="4">
        <f>Beams!$B$8/((N338-2*X338)*X338*2)</f>
        <v>6825.1759122296953</v>
      </c>
      <c r="CK338" s="4">
        <f>Beams!$C$8/((J338-2*X338)*X338*2)</f>
        <v>3529.4368852531084</v>
      </c>
      <c r="CM338" s="4">
        <f xml:space="preserve"> Beams!$B$12 / ( 2 * X338 * (N338 - X338) * (J338 - X338) )</f>
        <v>906.04482259808981</v>
      </c>
      <c r="CO338" s="4">
        <f t="shared" si="10"/>
        <v>12841.766632460603</v>
      </c>
      <c r="CP338" s="4">
        <f t="shared" si="11"/>
        <v>7907.759842388532</v>
      </c>
      <c r="CQ338" s="3">
        <f>MIN(Beams!$B$21:$B$22)/MAX(CM338:CP338)-1</f>
        <v>0.55741811640193406</v>
      </c>
    </row>
    <row r="339" spans="1:95" x14ac:dyDescent="0.55000000000000004">
      <c r="A339" s="1" t="s">
        <v>1014</v>
      </c>
      <c r="B339" s="1" t="s">
        <v>1735</v>
      </c>
      <c r="C339" s="1" t="s">
        <v>1736</v>
      </c>
      <c r="D339" s="1" t="s">
        <v>98</v>
      </c>
      <c r="E339" s="1">
        <v>14.53</v>
      </c>
      <c r="F339" s="3">
        <v>3.98</v>
      </c>
      <c r="G339" s="1" t="s">
        <v>98</v>
      </c>
      <c r="H339" s="11" t="s">
        <v>98</v>
      </c>
      <c r="I339" s="3">
        <v>8</v>
      </c>
      <c r="J339" s="3">
        <v>7.48</v>
      </c>
      <c r="K339" s="1" t="s">
        <v>98</v>
      </c>
      <c r="L339" s="1" t="s">
        <v>98</v>
      </c>
      <c r="M339" s="11" t="s">
        <v>98</v>
      </c>
      <c r="N339" s="3">
        <v>4</v>
      </c>
      <c r="O339" s="3">
        <v>3.48</v>
      </c>
      <c r="P339" s="1" t="s">
        <v>98</v>
      </c>
      <c r="Q339" s="1" t="s">
        <v>98</v>
      </c>
      <c r="R339" s="11" t="s">
        <v>98</v>
      </c>
      <c r="S339" s="13" t="s">
        <v>98</v>
      </c>
      <c r="T339" s="1" t="s">
        <v>98</v>
      </c>
      <c r="U339" s="13" t="s">
        <v>98</v>
      </c>
      <c r="V339" s="1" t="s">
        <v>98</v>
      </c>
      <c r="W339" s="15">
        <v>0.1875</v>
      </c>
      <c r="X339" s="14">
        <v>0.17399999999999999</v>
      </c>
      <c r="Y339" s="1" t="s">
        <v>98</v>
      </c>
      <c r="Z339" s="13" t="s">
        <v>98</v>
      </c>
      <c r="AA339" s="13" t="s">
        <v>98</v>
      </c>
      <c r="AB339" s="1" t="s">
        <v>98</v>
      </c>
      <c r="AC339" s="1" t="s">
        <v>98</v>
      </c>
      <c r="AD339" s="1" t="s">
        <v>98</v>
      </c>
      <c r="AE339" s="1" t="s">
        <v>98</v>
      </c>
      <c r="AF339" s="1" t="s">
        <v>98</v>
      </c>
      <c r="AG339" s="1" t="s">
        <v>98</v>
      </c>
      <c r="AH339" s="1" t="s">
        <v>98</v>
      </c>
      <c r="AI339" s="2">
        <v>20</v>
      </c>
      <c r="AJ339" s="1" t="s">
        <v>98</v>
      </c>
      <c r="AK339" s="2">
        <v>43</v>
      </c>
      <c r="AL339" s="1" t="s">
        <v>98</v>
      </c>
      <c r="AM339" s="2">
        <v>33.1</v>
      </c>
      <c r="AN339" s="2">
        <v>10.199999999999999</v>
      </c>
      <c r="AO339" s="3">
        <v>8.27</v>
      </c>
      <c r="AP339" s="3">
        <v>2.88</v>
      </c>
      <c r="AQ339" s="2">
        <v>11.3</v>
      </c>
      <c r="AR339" s="3">
        <v>6.33</v>
      </c>
      <c r="AS339" s="3">
        <v>5.65</v>
      </c>
      <c r="AT339" s="3">
        <v>1.69</v>
      </c>
      <c r="AU339" s="1" t="s">
        <v>98</v>
      </c>
      <c r="AV339" s="1" t="s">
        <v>98</v>
      </c>
      <c r="AW339" s="1" t="s">
        <v>98</v>
      </c>
      <c r="AX339" s="2">
        <v>27.2</v>
      </c>
      <c r="AY339" s="1" t="s">
        <v>98</v>
      </c>
      <c r="AZ339" s="2">
        <v>10.4</v>
      </c>
      <c r="BA339" s="1" t="s">
        <v>98</v>
      </c>
      <c r="BB339" s="1" t="s">
        <v>98</v>
      </c>
      <c r="BC339" s="1" t="s">
        <v>98</v>
      </c>
      <c r="BD339" s="1" t="s">
        <v>98</v>
      </c>
      <c r="BE339" s="1" t="s">
        <v>98</v>
      </c>
      <c r="BF339" s="1" t="s">
        <v>98</v>
      </c>
      <c r="BG339" s="1" t="s">
        <v>98</v>
      </c>
      <c r="BH339" s="1" t="s">
        <v>98</v>
      </c>
      <c r="BI339" s="1" t="s">
        <v>98</v>
      </c>
      <c r="BJ339" s="4" t="s">
        <v>98</v>
      </c>
      <c r="BK339" s="4" t="s">
        <v>98</v>
      </c>
      <c r="BL339" s="4" t="s">
        <v>98</v>
      </c>
      <c r="BM339" s="4" t="s">
        <v>98</v>
      </c>
      <c r="BN339" s="4" t="s">
        <v>98</v>
      </c>
      <c r="BO339" s="4" t="s">
        <v>98</v>
      </c>
      <c r="BP339" s="4" t="s">
        <v>98</v>
      </c>
      <c r="BQ339" s="4" t="s">
        <v>98</v>
      </c>
      <c r="BR339" s="4" t="s">
        <v>98</v>
      </c>
      <c r="BS339" s="4" t="s">
        <v>98</v>
      </c>
      <c r="BT339" s="4" t="s">
        <v>98</v>
      </c>
      <c r="BU339" s="4" t="s">
        <v>98</v>
      </c>
      <c r="BV339" s="4" t="s">
        <v>98</v>
      </c>
      <c r="BW339" s="35" t="s">
        <v>98</v>
      </c>
      <c r="BX339" s="35" t="s">
        <v>98</v>
      </c>
      <c r="BY339" s="1" t="s">
        <v>98</v>
      </c>
      <c r="BZ339" s="1" t="s">
        <v>98</v>
      </c>
      <c r="CA339" s="1" t="s">
        <v>98</v>
      </c>
      <c r="CB339" s="1" t="s">
        <v>98</v>
      </c>
      <c r="CC339" s="1" t="s">
        <v>98</v>
      </c>
      <c r="CD339" s="1" t="s">
        <v>98</v>
      </c>
      <c r="CE339" s="1" t="s">
        <v>98</v>
      </c>
      <c r="CF339" s="1" t="s">
        <v>98</v>
      </c>
      <c r="CG339" s="4">
        <f>Beams!$B$11/F339</f>
        <v>2824.1206030150752</v>
      </c>
      <c r="CH339" s="4">
        <f>Beams!$B$9/AO339</f>
        <v>1359.1293833131801</v>
      </c>
      <c r="CI339" s="4">
        <f>Beams!$C$9/AS339</f>
        <v>1989.3805309734512</v>
      </c>
      <c r="CJ339" s="4">
        <f>Beams!$B$8/((N339-2*X339)*X339*2)</f>
        <v>8844.1540456496823</v>
      </c>
      <c r="CK339" s="4">
        <f>Beams!$C$8/((J339-2*X339)*X339*2)</f>
        <v>4528.7227390230846</v>
      </c>
      <c r="CM339" s="4">
        <f xml:space="preserve"> Beams!$B$12 / ( 2 * X339 * (N339 - X339) * (J339 - X339) )</f>
        <v>1155.4800025697875</v>
      </c>
      <c r="CO339" s="4">
        <f t="shared" si="10"/>
        <v>16636.224089669064</v>
      </c>
      <c r="CP339" s="4">
        <f t="shared" si="11"/>
        <v>10180.115841824916</v>
      </c>
      <c r="CQ339" s="3">
        <f>MIN(Beams!$B$21:$B$22)/MAX(CM339:CP339)-1</f>
        <v>0.20219587643206904</v>
      </c>
    </row>
    <row r="340" spans="1:95" x14ac:dyDescent="0.55000000000000004">
      <c r="A340" s="1" t="s">
        <v>1014</v>
      </c>
      <c r="B340" s="1" t="s">
        <v>1737</v>
      </c>
      <c r="C340" s="1" t="s">
        <v>1738</v>
      </c>
      <c r="D340" s="1" t="s">
        <v>98</v>
      </c>
      <c r="E340" s="1">
        <v>9.86</v>
      </c>
      <c r="F340" s="3">
        <v>2.7</v>
      </c>
      <c r="G340" s="1" t="s">
        <v>98</v>
      </c>
      <c r="H340" s="11" t="s">
        <v>98</v>
      </c>
      <c r="I340" s="3">
        <v>8</v>
      </c>
      <c r="J340" s="3">
        <v>7.65</v>
      </c>
      <c r="K340" s="1" t="s">
        <v>98</v>
      </c>
      <c r="L340" s="1" t="s">
        <v>98</v>
      </c>
      <c r="M340" s="11" t="s">
        <v>98</v>
      </c>
      <c r="N340" s="3">
        <v>4</v>
      </c>
      <c r="O340" s="3">
        <v>3.65</v>
      </c>
      <c r="P340" s="1" t="s">
        <v>98</v>
      </c>
      <c r="Q340" s="1" t="s">
        <v>98</v>
      </c>
      <c r="R340" s="11" t="s">
        <v>98</v>
      </c>
      <c r="S340" s="13" t="s">
        <v>98</v>
      </c>
      <c r="T340" s="1" t="s">
        <v>98</v>
      </c>
      <c r="U340" s="13" t="s">
        <v>98</v>
      </c>
      <c r="V340" s="1" t="s">
        <v>98</v>
      </c>
      <c r="W340" s="14">
        <v>0.125</v>
      </c>
      <c r="X340" s="14">
        <v>0.11600000000000001</v>
      </c>
      <c r="Y340" s="1" t="s">
        <v>98</v>
      </c>
      <c r="Z340" s="13" t="s">
        <v>98</v>
      </c>
      <c r="AA340" s="13" t="s">
        <v>98</v>
      </c>
      <c r="AB340" s="1" t="s">
        <v>98</v>
      </c>
      <c r="AC340" s="1" t="s">
        <v>98</v>
      </c>
      <c r="AD340" s="1" t="s">
        <v>98</v>
      </c>
      <c r="AE340" s="1" t="s">
        <v>98</v>
      </c>
      <c r="AF340" s="1" t="s">
        <v>98</v>
      </c>
      <c r="AG340" s="1" t="s">
        <v>98</v>
      </c>
      <c r="AH340" s="1" t="s">
        <v>98</v>
      </c>
      <c r="AI340" s="2">
        <v>31.5</v>
      </c>
      <c r="AJ340" s="1" t="s">
        <v>98</v>
      </c>
      <c r="AK340" s="2">
        <v>66</v>
      </c>
      <c r="AL340" s="1" t="s">
        <v>98</v>
      </c>
      <c r="AM340" s="2">
        <v>22.9</v>
      </c>
      <c r="AN340" s="3">
        <v>7.02</v>
      </c>
      <c r="AO340" s="3">
        <v>5.73</v>
      </c>
      <c r="AP340" s="3">
        <v>2.92</v>
      </c>
      <c r="AQ340" s="3">
        <v>7.9</v>
      </c>
      <c r="AR340" s="3">
        <v>4.3600000000000003</v>
      </c>
      <c r="AS340" s="3">
        <v>3.95</v>
      </c>
      <c r="AT340" s="3">
        <v>1.71</v>
      </c>
      <c r="AU340" s="1" t="s">
        <v>98</v>
      </c>
      <c r="AV340" s="1" t="s">
        <v>98</v>
      </c>
      <c r="AW340" s="1" t="s">
        <v>98</v>
      </c>
      <c r="AX340" s="2">
        <v>18.7</v>
      </c>
      <c r="AY340" s="1" t="s">
        <v>98</v>
      </c>
      <c r="AZ340" s="3">
        <v>7.1</v>
      </c>
      <c r="BA340" s="1" t="s">
        <v>98</v>
      </c>
      <c r="BB340" s="1" t="s">
        <v>98</v>
      </c>
      <c r="BC340" s="1" t="s">
        <v>98</v>
      </c>
      <c r="BD340" s="1" t="s">
        <v>98</v>
      </c>
      <c r="BE340" s="1" t="s">
        <v>98</v>
      </c>
      <c r="BF340" s="1" t="s">
        <v>98</v>
      </c>
      <c r="BG340" s="1" t="s">
        <v>98</v>
      </c>
      <c r="BH340" s="1" t="s">
        <v>98</v>
      </c>
      <c r="BI340" s="1" t="s">
        <v>98</v>
      </c>
      <c r="BJ340" s="4" t="s">
        <v>98</v>
      </c>
      <c r="BK340" s="4" t="s">
        <v>98</v>
      </c>
      <c r="BL340" s="4" t="s">
        <v>98</v>
      </c>
      <c r="BM340" s="4" t="s">
        <v>98</v>
      </c>
      <c r="BN340" s="4" t="s">
        <v>98</v>
      </c>
      <c r="BO340" s="4" t="s">
        <v>98</v>
      </c>
      <c r="BP340" s="4" t="s">
        <v>98</v>
      </c>
      <c r="BQ340" s="4" t="s">
        <v>98</v>
      </c>
      <c r="BR340" s="4" t="s">
        <v>98</v>
      </c>
      <c r="BS340" s="4" t="s">
        <v>98</v>
      </c>
      <c r="BT340" s="4" t="s">
        <v>98</v>
      </c>
      <c r="BU340" s="4" t="s">
        <v>98</v>
      </c>
      <c r="BV340" s="4" t="s">
        <v>98</v>
      </c>
      <c r="BW340" s="35" t="s">
        <v>98</v>
      </c>
      <c r="BX340" s="35" t="s">
        <v>98</v>
      </c>
      <c r="BY340" s="1" t="s">
        <v>98</v>
      </c>
      <c r="BZ340" s="1" t="s">
        <v>98</v>
      </c>
      <c r="CA340" s="1" t="s">
        <v>98</v>
      </c>
      <c r="CB340" s="1" t="s">
        <v>98</v>
      </c>
      <c r="CC340" s="1" t="s">
        <v>98</v>
      </c>
      <c r="CD340" s="1" t="s">
        <v>98</v>
      </c>
      <c r="CE340" s="1" t="s">
        <v>98</v>
      </c>
      <c r="CF340" s="1" t="s">
        <v>98</v>
      </c>
      <c r="CG340" s="4">
        <f>Beams!$B$11/F340</f>
        <v>4162.9629629629626</v>
      </c>
      <c r="CH340" s="4">
        <f>Beams!$B$9/AO340</f>
        <v>1961.6055846422337</v>
      </c>
      <c r="CI340" s="4">
        <f>Beams!$C$9/AS340</f>
        <v>2845.5696202531644</v>
      </c>
      <c r="CJ340" s="4">
        <f>Beams!$B$8/((N340-2*X340)*X340*2)</f>
        <v>12857.822681016181</v>
      </c>
      <c r="CK340" s="4">
        <f>Beams!$C$8/((J340-2*X340)*X340*2)</f>
        <v>6531.1776573293291</v>
      </c>
      <c r="CM340" s="4">
        <f xml:space="preserve"> Beams!$B$12 / ( 2 * X340 * (N340 - X340) * (J340 - X340) )</f>
        <v>1655.6688929195186</v>
      </c>
      <c r="CO340" s="4">
        <f t="shared" si="10"/>
        <v>24179.700359780636</v>
      </c>
      <c r="CP340" s="4">
        <f t="shared" si="11"/>
        <v>14719.237139682438</v>
      </c>
      <c r="CQ340" s="3">
        <f>MIN(Beams!$B$21:$B$22)/MAX(CM340:CP340)-1</f>
        <v>-0.17285989063507801</v>
      </c>
    </row>
    <row r="341" spans="1:95" x14ac:dyDescent="0.55000000000000004">
      <c r="A341" s="1" t="s">
        <v>1014</v>
      </c>
      <c r="B341" s="1" t="s">
        <v>1739</v>
      </c>
      <c r="C341" s="1" t="s">
        <v>1740</v>
      </c>
      <c r="D341" s="1" t="s">
        <v>98</v>
      </c>
      <c r="E341" s="1">
        <v>31.84</v>
      </c>
      <c r="F341" s="3">
        <v>8.81</v>
      </c>
      <c r="G341" s="1" t="s">
        <v>98</v>
      </c>
      <c r="H341" s="11" t="s">
        <v>98</v>
      </c>
      <c r="I341" s="3">
        <v>8</v>
      </c>
      <c r="J341" s="3">
        <v>6.6</v>
      </c>
      <c r="K341" s="1" t="s">
        <v>98</v>
      </c>
      <c r="L341" s="1" t="s">
        <v>98</v>
      </c>
      <c r="M341" s="11" t="s">
        <v>98</v>
      </c>
      <c r="N341" s="3">
        <v>3</v>
      </c>
      <c r="O341" s="3">
        <v>1.6</v>
      </c>
      <c r="P341" s="1" t="s">
        <v>98</v>
      </c>
      <c r="Q341" s="1" t="s">
        <v>98</v>
      </c>
      <c r="R341" s="11" t="s">
        <v>98</v>
      </c>
      <c r="S341" s="13" t="s">
        <v>98</v>
      </c>
      <c r="T341" s="1" t="s">
        <v>98</v>
      </c>
      <c r="U341" s="13" t="s">
        <v>98</v>
      </c>
      <c r="V341" s="1" t="s">
        <v>98</v>
      </c>
      <c r="W341" s="14">
        <v>0.5</v>
      </c>
      <c r="X341" s="14">
        <v>0.46500000000000002</v>
      </c>
      <c r="Y341" s="1" t="s">
        <v>98</v>
      </c>
      <c r="Z341" s="13" t="s">
        <v>98</v>
      </c>
      <c r="AA341" s="13" t="s">
        <v>98</v>
      </c>
      <c r="AB341" s="1" t="s">
        <v>98</v>
      </c>
      <c r="AC341" s="1" t="s">
        <v>98</v>
      </c>
      <c r="AD341" s="1" t="s">
        <v>98</v>
      </c>
      <c r="AE341" s="1" t="s">
        <v>98</v>
      </c>
      <c r="AF341" s="1" t="s">
        <v>98</v>
      </c>
      <c r="AG341" s="1" t="s">
        <v>98</v>
      </c>
      <c r="AH341" s="1" t="s">
        <v>98</v>
      </c>
      <c r="AI341" s="3">
        <v>3.45</v>
      </c>
      <c r="AJ341" s="1" t="s">
        <v>98</v>
      </c>
      <c r="AK341" s="2">
        <v>14.2</v>
      </c>
      <c r="AL341" s="1" t="s">
        <v>98</v>
      </c>
      <c r="AM341" s="2">
        <v>58.6</v>
      </c>
      <c r="AN341" s="2">
        <v>20</v>
      </c>
      <c r="AO341" s="2">
        <v>14.6</v>
      </c>
      <c r="AP341" s="3">
        <v>2.58</v>
      </c>
      <c r="AQ341" s="2">
        <v>11.7</v>
      </c>
      <c r="AR341" s="3">
        <v>9.64</v>
      </c>
      <c r="AS341" s="3">
        <v>7.81</v>
      </c>
      <c r="AT341" s="3">
        <v>1.1499999999999999</v>
      </c>
      <c r="AU341" s="1" t="s">
        <v>98</v>
      </c>
      <c r="AV341" s="1" t="s">
        <v>98</v>
      </c>
      <c r="AW341" s="1" t="s">
        <v>98</v>
      </c>
      <c r="AX341" s="2">
        <v>34.299999999999997</v>
      </c>
      <c r="AY341" s="1" t="s">
        <v>98</v>
      </c>
      <c r="AZ341" s="2">
        <v>17.399999999999999</v>
      </c>
      <c r="BA341" s="1" t="s">
        <v>98</v>
      </c>
      <c r="BB341" s="1" t="s">
        <v>98</v>
      </c>
      <c r="BC341" s="1" t="s">
        <v>98</v>
      </c>
      <c r="BD341" s="1" t="s">
        <v>98</v>
      </c>
      <c r="BE341" s="1" t="s">
        <v>98</v>
      </c>
      <c r="BF341" s="1" t="s">
        <v>98</v>
      </c>
      <c r="BG341" s="1" t="s">
        <v>98</v>
      </c>
      <c r="BH341" s="1" t="s">
        <v>98</v>
      </c>
      <c r="BI341" s="1" t="s">
        <v>98</v>
      </c>
      <c r="BJ341" s="4" t="s">
        <v>98</v>
      </c>
      <c r="BK341" s="4" t="s">
        <v>98</v>
      </c>
      <c r="BL341" s="4" t="s">
        <v>98</v>
      </c>
      <c r="BM341" s="4" t="s">
        <v>98</v>
      </c>
      <c r="BN341" s="4" t="s">
        <v>98</v>
      </c>
      <c r="BO341" s="4" t="s">
        <v>98</v>
      </c>
      <c r="BP341" s="4" t="s">
        <v>98</v>
      </c>
      <c r="BQ341" s="4" t="s">
        <v>98</v>
      </c>
      <c r="BR341" s="4" t="s">
        <v>98</v>
      </c>
      <c r="BS341" s="4" t="s">
        <v>98</v>
      </c>
      <c r="BT341" s="4" t="s">
        <v>98</v>
      </c>
      <c r="BU341" s="4" t="s">
        <v>98</v>
      </c>
      <c r="BV341" s="4" t="s">
        <v>98</v>
      </c>
      <c r="BW341" s="35" t="s">
        <v>98</v>
      </c>
      <c r="BX341" s="35" t="s">
        <v>98</v>
      </c>
      <c r="BY341" s="1" t="s">
        <v>98</v>
      </c>
      <c r="BZ341" s="1" t="s">
        <v>98</v>
      </c>
      <c r="CA341" s="1" t="s">
        <v>98</v>
      </c>
      <c r="CB341" s="1" t="s">
        <v>98</v>
      </c>
      <c r="CC341" s="1" t="s">
        <v>98</v>
      </c>
      <c r="CD341" s="1" t="s">
        <v>98</v>
      </c>
      <c r="CE341" s="1" t="s">
        <v>98</v>
      </c>
      <c r="CF341" s="1" t="s">
        <v>98</v>
      </c>
      <c r="CG341" s="4">
        <f>Beams!$B$11/F341</f>
        <v>1275.8229284903518</v>
      </c>
      <c r="CH341" s="4">
        <f>Beams!$B$9/AO341</f>
        <v>769.8630136986302</v>
      </c>
      <c r="CI341" s="4">
        <f>Beams!$C$9/AS341</f>
        <v>1439.1805377720871</v>
      </c>
      <c r="CJ341" s="4">
        <f>Beams!$B$8/((N341-2*X341)*X341*2)</f>
        <v>5838.6577320658662</v>
      </c>
      <c r="CK341" s="4">
        <f>Beams!$C$8/((J341-2*X341)*X341*2)</f>
        <v>2131.5734577383323</v>
      </c>
      <c r="CM341" s="4">
        <f xml:space="preserve"> Beams!$B$12 / ( 2 * X341 * (N341 - X341) * (J341 - X341) )</f>
        <v>777.12491334046047</v>
      </c>
      <c r="CO341" s="4">
        <f t="shared" si="10"/>
        <v>10780.808694740719</v>
      </c>
      <c r="CP341" s="4">
        <f t="shared" si="11"/>
        <v>5252.32139088643</v>
      </c>
      <c r="CQ341" s="3">
        <f>MIN(Beams!$B$21:$B$22)/MAX(CM341:CP341)-1</f>
        <v>0.85514839993003</v>
      </c>
    </row>
    <row r="342" spans="1:95" x14ac:dyDescent="0.55000000000000004">
      <c r="A342" s="1" t="s">
        <v>1014</v>
      </c>
      <c r="B342" s="1" t="s">
        <v>1741</v>
      </c>
      <c r="C342" s="1" t="s">
        <v>1742</v>
      </c>
      <c r="D342" s="1" t="s">
        <v>98</v>
      </c>
      <c r="E342" s="1">
        <v>24.93</v>
      </c>
      <c r="F342" s="3">
        <v>6.88</v>
      </c>
      <c r="G342" s="1" t="s">
        <v>98</v>
      </c>
      <c r="H342" s="11" t="s">
        <v>98</v>
      </c>
      <c r="I342" s="3">
        <v>8</v>
      </c>
      <c r="J342" s="3">
        <v>6.95</v>
      </c>
      <c r="K342" s="1" t="s">
        <v>98</v>
      </c>
      <c r="L342" s="1" t="s">
        <v>98</v>
      </c>
      <c r="M342" s="11" t="s">
        <v>98</v>
      </c>
      <c r="N342" s="3">
        <v>3</v>
      </c>
      <c r="O342" s="3">
        <v>1.95</v>
      </c>
      <c r="P342" s="1" t="s">
        <v>98</v>
      </c>
      <c r="Q342" s="1" t="s">
        <v>98</v>
      </c>
      <c r="R342" s="11" t="s">
        <v>98</v>
      </c>
      <c r="S342" s="13" t="s">
        <v>98</v>
      </c>
      <c r="T342" s="1" t="s">
        <v>98</v>
      </c>
      <c r="U342" s="13" t="s">
        <v>98</v>
      </c>
      <c r="V342" s="1" t="s">
        <v>98</v>
      </c>
      <c r="W342" s="14">
        <v>0.375</v>
      </c>
      <c r="X342" s="14">
        <v>0.34899999999999998</v>
      </c>
      <c r="Y342" s="1" t="s">
        <v>98</v>
      </c>
      <c r="Z342" s="13" t="s">
        <v>98</v>
      </c>
      <c r="AA342" s="13" t="s">
        <v>98</v>
      </c>
      <c r="AB342" s="1" t="s">
        <v>98</v>
      </c>
      <c r="AC342" s="1" t="s">
        <v>98</v>
      </c>
      <c r="AD342" s="1" t="s">
        <v>98</v>
      </c>
      <c r="AE342" s="1" t="s">
        <v>98</v>
      </c>
      <c r="AF342" s="1" t="s">
        <v>98</v>
      </c>
      <c r="AG342" s="1" t="s">
        <v>98</v>
      </c>
      <c r="AH342" s="1" t="s">
        <v>98</v>
      </c>
      <c r="AI342" s="3">
        <v>5.6</v>
      </c>
      <c r="AJ342" s="1" t="s">
        <v>98</v>
      </c>
      <c r="AK342" s="2">
        <v>19.899999999999999</v>
      </c>
      <c r="AL342" s="1" t="s">
        <v>98</v>
      </c>
      <c r="AM342" s="2">
        <v>48.5</v>
      </c>
      <c r="AN342" s="2">
        <v>16.100000000000001</v>
      </c>
      <c r="AO342" s="2">
        <v>12.1</v>
      </c>
      <c r="AP342" s="3">
        <v>2.65</v>
      </c>
      <c r="AQ342" s="2">
        <v>10</v>
      </c>
      <c r="AR342" s="3">
        <v>7.88</v>
      </c>
      <c r="AS342" s="3">
        <v>6.63</v>
      </c>
      <c r="AT342" s="3">
        <v>1.2</v>
      </c>
      <c r="AU342" s="1" t="s">
        <v>98</v>
      </c>
      <c r="AV342" s="1" t="s">
        <v>98</v>
      </c>
      <c r="AW342" s="1" t="s">
        <v>98</v>
      </c>
      <c r="AX342" s="2">
        <v>28.5</v>
      </c>
      <c r="AY342" s="1" t="s">
        <v>98</v>
      </c>
      <c r="AZ342" s="2">
        <v>14</v>
      </c>
      <c r="BA342" s="1" t="s">
        <v>98</v>
      </c>
      <c r="BB342" s="1" t="s">
        <v>98</v>
      </c>
      <c r="BC342" s="1" t="s">
        <v>98</v>
      </c>
      <c r="BD342" s="1" t="s">
        <v>98</v>
      </c>
      <c r="BE342" s="1" t="s">
        <v>98</v>
      </c>
      <c r="BF342" s="1" t="s">
        <v>98</v>
      </c>
      <c r="BG342" s="1" t="s">
        <v>98</v>
      </c>
      <c r="BH342" s="1" t="s">
        <v>98</v>
      </c>
      <c r="BI342" s="1" t="s">
        <v>98</v>
      </c>
      <c r="BJ342" s="4" t="s">
        <v>98</v>
      </c>
      <c r="BK342" s="4" t="s">
        <v>98</v>
      </c>
      <c r="BL342" s="4" t="s">
        <v>98</v>
      </c>
      <c r="BM342" s="4" t="s">
        <v>98</v>
      </c>
      <c r="BN342" s="4" t="s">
        <v>98</v>
      </c>
      <c r="BO342" s="4" t="s">
        <v>98</v>
      </c>
      <c r="BP342" s="4" t="s">
        <v>98</v>
      </c>
      <c r="BQ342" s="4" t="s">
        <v>98</v>
      </c>
      <c r="BR342" s="4" t="s">
        <v>98</v>
      </c>
      <c r="BS342" s="4" t="s">
        <v>98</v>
      </c>
      <c r="BT342" s="4" t="s">
        <v>98</v>
      </c>
      <c r="BU342" s="4" t="s">
        <v>98</v>
      </c>
      <c r="BV342" s="4" t="s">
        <v>98</v>
      </c>
      <c r="BW342" s="35" t="s">
        <v>98</v>
      </c>
      <c r="BX342" s="35" t="s">
        <v>98</v>
      </c>
      <c r="BY342" s="1" t="s">
        <v>98</v>
      </c>
      <c r="BZ342" s="1" t="s">
        <v>98</v>
      </c>
      <c r="CA342" s="1" t="s">
        <v>98</v>
      </c>
      <c r="CB342" s="1" t="s">
        <v>98</v>
      </c>
      <c r="CC342" s="1" t="s">
        <v>98</v>
      </c>
      <c r="CD342" s="1" t="s">
        <v>98</v>
      </c>
      <c r="CE342" s="1" t="s">
        <v>98</v>
      </c>
      <c r="CF342" s="1" t="s">
        <v>98</v>
      </c>
      <c r="CG342" s="4">
        <f>Beams!$B$11/F342</f>
        <v>1633.7209302325582</v>
      </c>
      <c r="CH342" s="4">
        <f>Beams!$B$9/AO342</f>
        <v>928.9256198347108</v>
      </c>
      <c r="CI342" s="4">
        <f>Beams!$C$9/AS342</f>
        <v>1695.3242835595777</v>
      </c>
      <c r="CJ342" s="4">
        <f>Beams!$B$8/((N342-2*X342)*X342*2)</f>
        <v>6995.2875162746241</v>
      </c>
      <c r="CK342" s="4">
        <f>Beams!$C$8/((J342-2*X342)*X342*2)</f>
        <v>2575.680080368551</v>
      </c>
      <c r="CM342" s="4">
        <f xml:space="preserve"> Beams!$B$12 / ( 2 * X342 * (N342 - X342) * (J342 - X342) )</f>
        <v>920.21949182077481</v>
      </c>
      <c r="CO342" s="4">
        <f t="shared" si="10"/>
        <v>12941.130926833262</v>
      </c>
      <c r="CP342" s="4">
        <f t="shared" si="11"/>
        <v>6369.7025824303282</v>
      </c>
      <c r="CQ342" s="3">
        <f>MIN(Beams!$B$21:$B$22)/MAX(CM342:CP342)-1</f>
        <v>0.54545998437665655</v>
      </c>
    </row>
    <row r="343" spans="1:95" x14ac:dyDescent="0.55000000000000004">
      <c r="A343" s="1" t="s">
        <v>1014</v>
      </c>
      <c r="B343" s="1" t="s">
        <v>1743</v>
      </c>
      <c r="C343" s="1" t="s">
        <v>1744</v>
      </c>
      <c r="D343" s="1" t="s">
        <v>98</v>
      </c>
      <c r="E343" s="1">
        <v>21.21</v>
      </c>
      <c r="F343" s="3">
        <v>5.85</v>
      </c>
      <c r="G343" s="1" t="s">
        <v>98</v>
      </c>
      <c r="H343" s="11" t="s">
        <v>98</v>
      </c>
      <c r="I343" s="3">
        <v>8</v>
      </c>
      <c r="J343" s="3">
        <v>7.13</v>
      </c>
      <c r="K343" s="1" t="s">
        <v>98</v>
      </c>
      <c r="L343" s="1" t="s">
        <v>98</v>
      </c>
      <c r="M343" s="11" t="s">
        <v>98</v>
      </c>
      <c r="N343" s="3">
        <v>3</v>
      </c>
      <c r="O343" s="3">
        <v>2.13</v>
      </c>
      <c r="P343" s="1" t="s">
        <v>98</v>
      </c>
      <c r="Q343" s="1" t="s">
        <v>98</v>
      </c>
      <c r="R343" s="11" t="s">
        <v>98</v>
      </c>
      <c r="S343" s="13" t="s">
        <v>98</v>
      </c>
      <c r="T343" s="1" t="s">
        <v>98</v>
      </c>
      <c r="U343" s="13" t="s">
        <v>98</v>
      </c>
      <c r="V343" s="1" t="s">
        <v>98</v>
      </c>
      <c r="W343" s="15">
        <v>0.3125</v>
      </c>
      <c r="X343" s="14">
        <v>0.29099999999999998</v>
      </c>
      <c r="Y343" s="1" t="s">
        <v>98</v>
      </c>
      <c r="Z343" s="13" t="s">
        <v>98</v>
      </c>
      <c r="AA343" s="13" t="s">
        <v>98</v>
      </c>
      <c r="AB343" s="1" t="s">
        <v>98</v>
      </c>
      <c r="AC343" s="1" t="s">
        <v>98</v>
      </c>
      <c r="AD343" s="1" t="s">
        <v>98</v>
      </c>
      <c r="AE343" s="1" t="s">
        <v>98</v>
      </c>
      <c r="AF343" s="1" t="s">
        <v>98</v>
      </c>
      <c r="AG343" s="1" t="s">
        <v>98</v>
      </c>
      <c r="AH343" s="1" t="s">
        <v>98</v>
      </c>
      <c r="AI343" s="3">
        <v>7.31</v>
      </c>
      <c r="AJ343" s="1" t="s">
        <v>98</v>
      </c>
      <c r="AK343" s="2">
        <v>24.5</v>
      </c>
      <c r="AL343" s="1" t="s">
        <v>98</v>
      </c>
      <c r="AM343" s="2">
        <v>42.4</v>
      </c>
      <c r="AN343" s="2">
        <v>13.9</v>
      </c>
      <c r="AO343" s="2">
        <v>10.6</v>
      </c>
      <c r="AP343" s="3">
        <v>2.69</v>
      </c>
      <c r="AQ343" s="3">
        <v>8.81</v>
      </c>
      <c r="AR343" s="3">
        <v>6.84</v>
      </c>
      <c r="AS343" s="3">
        <v>5.87</v>
      </c>
      <c r="AT343" s="3">
        <v>1.23</v>
      </c>
      <c r="AU343" s="1" t="s">
        <v>98</v>
      </c>
      <c r="AV343" s="1" t="s">
        <v>98</v>
      </c>
      <c r="AW343" s="1" t="s">
        <v>98</v>
      </c>
      <c r="AX343" s="2">
        <v>24.9</v>
      </c>
      <c r="AY343" s="1" t="s">
        <v>98</v>
      </c>
      <c r="AZ343" s="2">
        <v>12.1</v>
      </c>
      <c r="BA343" s="1" t="s">
        <v>98</v>
      </c>
      <c r="BB343" s="1" t="s">
        <v>98</v>
      </c>
      <c r="BC343" s="1" t="s">
        <v>98</v>
      </c>
      <c r="BD343" s="1" t="s">
        <v>98</v>
      </c>
      <c r="BE343" s="1" t="s">
        <v>98</v>
      </c>
      <c r="BF343" s="1" t="s">
        <v>98</v>
      </c>
      <c r="BG343" s="1" t="s">
        <v>98</v>
      </c>
      <c r="BH343" s="1" t="s">
        <v>98</v>
      </c>
      <c r="BI343" s="1" t="s">
        <v>98</v>
      </c>
      <c r="BJ343" s="4" t="s">
        <v>98</v>
      </c>
      <c r="BK343" s="4" t="s">
        <v>98</v>
      </c>
      <c r="BL343" s="4" t="s">
        <v>98</v>
      </c>
      <c r="BM343" s="4" t="s">
        <v>98</v>
      </c>
      <c r="BN343" s="4" t="s">
        <v>98</v>
      </c>
      <c r="BO343" s="4" t="s">
        <v>98</v>
      </c>
      <c r="BP343" s="4" t="s">
        <v>98</v>
      </c>
      <c r="BQ343" s="4" t="s">
        <v>98</v>
      </c>
      <c r="BR343" s="4" t="s">
        <v>98</v>
      </c>
      <c r="BS343" s="4" t="s">
        <v>98</v>
      </c>
      <c r="BT343" s="4" t="s">
        <v>98</v>
      </c>
      <c r="BU343" s="4" t="s">
        <v>98</v>
      </c>
      <c r="BV343" s="4" t="s">
        <v>98</v>
      </c>
      <c r="BW343" s="35" t="s">
        <v>98</v>
      </c>
      <c r="BX343" s="35" t="s">
        <v>98</v>
      </c>
      <c r="BY343" s="1" t="s">
        <v>98</v>
      </c>
      <c r="BZ343" s="1" t="s">
        <v>98</v>
      </c>
      <c r="CA343" s="1" t="s">
        <v>98</v>
      </c>
      <c r="CB343" s="1" t="s">
        <v>98</v>
      </c>
      <c r="CC343" s="1" t="s">
        <v>98</v>
      </c>
      <c r="CD343" s="1" t="s">
        <v>98</v>
      </c>
      <c r="CE343" s="1" t="s">
        <v>98</v>
      </c>
      <c r="CF343" s="1" t="s">
        <v>98</v>
      </c>
      <c r="CG343" s="4">
        <f>Beams!$B$11/F343</f>
        <v>1921.3675213675215</v>
      </c>
      <c r="CH343" s="4">
        <f>Beams!$B$9/AO343</f>
        <v>1060.3773584905662</v>
      </c>
      <c r="CI343" s="4">
        <f>Beams!$C$9/AS343</f>
        <v>1914.8211243611584</v>
      </c>
      <c r="CJ343" s="4">
        <f>Beams!$B$8/((N343-2*X343)*X343*2)</f>
        <v>7987.0615287974788</v>
      </c>
      <c r="CK343" s="4">
        <f>Beams!$C$8/((J343-2*X343)*X343*2)</f>
        <v>2949.4066549530089</v>
      </c>
      <c r="CM343" s="4">
        <f xml:space="preserve"> Beams!$B$12 / ( 2 * X343 * (N343 - X343) * (J343 - X343) )</f>
        <v>1042.4175579882574</v>
      </c>
      <c r="CO343" s="4">
        <f t="shared" si="10"/>
        <v>14785.659177854481</v>
      </c>
      <c r="CP343" s="4">
        <f t="shared" si="11"/>
        <v>7302.962452191955</v>
      </c>
      <c r="CQ343" s="3">
        <f>MIN(Beams!$B$21:$B$22)/MAX(CM343:CP343)-1</f>
        <v>0.35266204633983467</v>
      </c>
    </row>
    <row r="344" spans="1:95" x14ac:dyDescent="0.55000000000000004">
      <c r="A344" s="1" t="s">
        <v>1014</v>
      </c>
      <c r="B344" s="1" t="s">
        <v>1745</v>
      </c>
      <c r="C344" s="1" t="s">
        <v>1746</v>
      </c>
      <c r="D344" s="1" t="s">
        <v>98</v>
      </c>
      <c r="E344" s="1">
        <v>17.32</v>
      </c>
      <c r="F344" s="3">
        <v>4.7699999999999996</v>
      </c>
      <c r="G344" s="1" t="s">
        <v>98</v>
      </c>
      <c r="H344" s="11" t="s">
        <v>98</v>
      </c>
      <c r="I344" s="3">
        <v>8</v>
      </c>
      <c r="J344" s="3">
        <v>7.3</v>
      </c>
      <c r="K344" s="1" t="s">
        <v>98</v>
      </c>
      <c r="L344" s="1" t="s">
        <v>98</v>
      </c>
      <c r="M344" s="11" t="s">
        <v>98</v>
      </c>
      <c r="N344" s="3">
        <v>3</v>
      </c>
      <c r="O344" s="3">
        <v>2.2999999999999998</v>
      </c>
      <c r="P344" s="1" t="s">
        <v>98</v>
      </c>
      <c r="Q344" s="1" t="s">
        <v>98</v>
      </c>
      <c r="R344" s="11" t="s">
        <v>98</v>
      </c>
      <c r="S344" s="13" t="s">
        <v>98</v>
      </c>
      <c r="T344" s="1" t="s">
        <v>98</v>
      </c>
      <c r="U344" s="13" t="s">
        <v>98</v>
      </c>
      <c r="V344" s="1" t="s">
        <v>98</v>
      </c>
      <c r="W344" s="14">
        <v>0.25</v>
      </c>
      <c r="X344" s="14">
        <v>0.23300000000000001</v>
      </c>
      <c r="Y344" s="1" t="s">
        <v>98</v>
      </c>
      <c r="Z344" s="13" t="s">
        <v>98</v>
      </c>
      <c r="AA344" s="13" t="s">
        <v>98</v>
      </c>
      <c r="AB344" s="1" t="s">
        <v>98</v>
      </c>
      <c r="AC344" s="1" t="s">
        <v>98</v>
      </c>
      <c r="AD344" s="1" t="s">
        <v>98</v>
      </c>
      <c r="AE344" s="1" t="s">
        <v>98</v>
      </c>
      <c r="AF344" s="1" t="s">
        <v>98</v>
      </c>
      <c r="AG344" s="1" t="s">
        <v>98</v>
      </c>
      <c r="AH344" s="1" t="s">
        <v>98</v>
      </c>
      <c r="AI344" s="3">
        <v>9.8800000000000008</v>
      </c>
      <c r="AJ344" s="1" t="s">
        <v>98</v>
      </c>
      <c r="AK344" s="2">
        <v>31.3</v>
      </c>
      <c r="AL344" s="1" t="s">
        <v>98</v>
      </c>
      <c r="AM344" s="2">
        <v>35.5</v>
      </c>
      <c r="AN344" s="2">
        <v>11.5</v>
      </c>
      <c r="AO344" s="3">
        <v>8.8800000000000008</v>
      </c>
      <c r="AP344" s="3">
        <v>2.73</v>
      </c>
      <c r="AQ344" s="3">
        <v>7.49</v>
      </c>
      <c r="AR344" s="3">
        <v>5.7</v>
      </c>
      <c r="AS344" s="3">
        <v>4.99</v>
      </c>
      <c r="AT344" s="3">
        <v>1.25</v>
      </c>
      <c r="AU344" s="1" t="s">
        <v>98</v>
      </c>
      <c r="AV344" s="1" t="s">
        <v>98</v>
      </c>
      <c r="AW344" s="1" t="s">
        <v>98</v>
      </c>
      <c r="AX344" s="2">
        <v>20.8</v>
      </c>
      <c r="AY344" s="1" t="s">
        <v>98</v>
      </c>
      <c r="AZ344" s="2">
        <v>10</v>
      </c>
      <c r="BA344" s="1" t="s">
        <v>98</v>
      </c>
      <c r="BB344" s="1" t="s">
        <v>98</v>
      </c>
      <c r="BC344" s="1" t="s">
        <v>98</v>
      </c>
      <c r="BD344" s="1" t="s">
        <v>98</v>
      </c>
      <c r="BE344" s="1" t="s">
        <v>98</v>
      </c>
      <c r="BF344" s="1" t="s">
        <v>98</v>
      </c>
      <c r="BG344" s="1" t="s">
        <v>98</v>
      </c>
      <c r="BH344" s="1" t="s">
        <v>98</v>
      </c>
      <c r="BI344" s="1" t="s">
        <v>98</v>
      </c>
      <c r="BJ344" s="4" t="s">
        <v>98</v>
      </c>
      <c r="BK344" s="4" t="s">
        <v>98</v>
      </c>
      <c r="BL344" s="4" t="s">
        <v>98</v>
      </c>
      <c r="BM344" s="4" t="s">
        <v>98</v>
      </c>
      <c r="BN344" s="4" t="s">
        <v>98</v>
      </c>
      <c r="BO344" s="4" t="s">
        <v>98</v>
      </c>
      <c r="BP344" s="4" t="s">
        <v>98</v>
      </c>
      <c r="BQ344" s="4" t="s">
        <v>98</v>
      </c>
      <c r="BR344" s="4" t="s">
        <v>98</v>
      </c>
      <c r="BS344" s="4" t="s">
        <v>98</v>
      </c>
      <c r="BT344" s="4" t="s">
        <v>98</v>
      </c>
      <c r="BU344" s="4" t="s">
        <v>98</v>
      </c>
      <c r="BV344" s="4" t="s">
        <v>98</v>
      </c>
      <c r="BW344" s="35" t="s">
        <v>98</v>
      </c>
      <c r="BX344" s="35" t="s">
        <v>98</v>
      </c>
      <c r="BY344" s="1" t="s">
        <v>98</v>
      </c>
      <c r="BZ344" s="1" t="s">
        <v>98</v>
      </c>
      <c r="CA344" s="1" t="s">
        <v>98</v>
      </c>
      <c r="CB344" s="1" t="s">
        <v>98</v>
      </c>
      <c r="CC344" s="1" t="s">
        <v>98</v>
      </c>
      <c r="CD344" s="1" t="s">
        <v>98</v>
      </c>
      <c r="CE344" s="1" t="s">
        <v>98</v>
      </c>
      <c r="CF344" s="1" t="s">
        <v>98</v>
      </c>
      <c r="CG344" s="4">
        <f>Beams!$B$11/F344</f>
        <v>2356.3941299790358</v>
      </c>
      <c r="CH344" s="4">
        <f>Beams!$B$9/AO344</f>
        <v>1265.7657657657658</v>
      </c>
      <c r="CI344" s="4">
        <f>Beams!$C$9/AS344</f>
        <v>2252.5050100200401</v>
      </c>
      <c r="CJ344" s="4">
        <f>Beams!$B$8/((N344-2*X344)*X344*2)</f>
        <v>9518.6154987449663</v>
      </c>
      <c r="CK344" s="4">
        <f>Beams!$C$8/((J344-2*X344)*X344*2)</f>
        <v>3529.4368852531084</v>
      </c>
      <c r="CM344" s="4">
        <f xml:space="preserve"> Beams!$B$12 / ( 2 * X344 * (N344 - X344) * (J344 - X344) )</f>
        <v>1233.4914516541396</v>
      </c>
      <c r="CO344" s="4">
        <f t="shared" si="10"/>
        <v>17632.025246062352</v>
      </c>
      <c r="CP344" s="4">
        <f t="shared" si="11"/>
        <v>8743.3955314792911</v>
      </c>
      <c r="CQ344" s="3">
        <f>MIN(Beams!$B$21:$B$22)/MAX(CM344:CP344)-1</f>
        <v>0.13429964629085767</v>
      </c>
    </row>
    <row r="345" spans="1:95" x14ac:dyDescent="0.55000000000000004">
      <c r="A345" s="1" t="s">
        <v>1014</v>
      </c>
      <c r="B345" s="1" t="s">
        <v>1747</v>
      </c>
      <c r="C345" s="1" t="s">
        <v>1748</v>
      </c>
      <c r="D345" s="1" t="s">
        <v>98</v>
      </c>
      <c r="E345" s="1">
        <v>13.25</v>
      </c>
      <c r="F345" s="3">
        <v>3.63</v>
      </c>
      <c r="G345" s="1" t="s">
        <v>98</v>
      </c>
      <c r="H345" s="11" t="s">
        <v>98</v>
      </c>
      <c r="I345" s="3">
        <v>8</v>
      </c>
      <c r="J345" s="3">
        <v>7.48</v>
      </c>
      <c r="K345" s="1" t="s">
        <v>98</v>
      </c>
      <c r="L345" s="1" t="s">
        <v>98</v>
      </c>
      <c r="M345" s="11" t="s">
        <v>98</v>
      </c>
      <c r="N345" s="3">
        <v>3</v>
      </c>
      <c r="O345" s="3">
        <v>2.48</v>
      </c>
      <c r="P345" s="1" t="s">
        <v>98</v>
      </c>
      <c r="Q345" s="1" t="s">
        <v>98</v>
      </c>
      <c r="R345" s="11" t="s">
        <v>98</v>
      </c>
      <c r="S345" s="13" t="s">
        <v>98</v>
      </c>
      <c r="T345" s="1" t="s">
        <v>98</v>
      </c>
      <c r="U345" s="13" t="s">
        <v>98</v>
      </c>
      <c r="V345" s="1" t="s">
        <v>98</v>
      </c>
      <c r="W345" s="15">
        <v>0.1875</v>
      </c>
      <c r="X345" s="14">
        <v>0.17399999999999999</v>
      </c>
      <c r="Y345" s="1" t="s">
        <v>98</v>
      </c>
      <c r="Z345" s="13" t="s">
        <v>98</v>
      </c>
      <c r="AA345" s="13" t="s">
        <v>98</v>
      </c>
      <c r="AB345" s="1" t="s">
        <v>98</v>
      </c>
      <c r="AC345" s="1" t="s">
        <v>98</v>
      </c>
      <c r="AD345" s="1" t="s">
        <v>98</v>
      </c>
      <c r="AE345" s="1" t="s">
        <v>98</v>
      </c>
      <c r="AF345" s="1" t="s">
        <v>98</v>
      </c>
      <c r="AG345" s="1" t="s">
        <v>98</v>
      </c>
      <c r="AH345" s="1" t="s">
        <v>98</v>
      </c>
      <c r="AI345" s="2">
        <v>14.2</v>
      </c>
      <c r="AJ345" s="1" t="s">
        <v>98</v>
      </c>
      <c r="AK345" s="2">
        <v>43</v>
      </c>
      <c r="AL345" s="1" t="s">
        <v>98</v>
      </c>
      <c r="AM345" s="2">
        <v>27.8</v>
      </c>
      <c r="AN345" s="3">
        <v>8.8699999999999992</v>
      </c>
      <c r="AO345" s="3">
        <v>6.94</v>
      </c>
      <c r="AP345" s="3">
        <v>2.77</v>
      </c>
      <c r="AQ345" s="3">
        <v>5.94</v>
      </c>
      <c r="AR345" s="3">
        <v>4.43</v>
      </c>
      <c r="AS345" s="3">
        <v>3.96</v>
      </c>
      <c r="AT345" s="3">
        <v>1.28</v>
      </c>
      <c r="AU345" s="1" t="s">
        <v>98</v>
      </c>
      <c r="AV345" s="1" t="s">
        <v>98</v>
      </c>
      <c r="AW345" s="1" t="s">
        <v>98</v>
      </c>
      <c r="AX345" s="2">
        <v>16.2</v>
      </c>
      <c r="AY345" s="1" t="s">
        <v>98</v>
      </c>
      <c r="AZ345" s="3">
        <v>7.68</v>
      </c>
      <c r="BA345" s="1" t="s">
        <v>98</v>
      </c>
      <c r="BB345" s="1" t="s">
        <v>98</v>
      </c>
      <c r="BC345" s="1" t="s">
        <v>98</v>
      </c>
      <c r="BD345" s="1" t="s">
        <v>98</v>
      </c>
      <c r="BE345" s="1" t="s">
        <v>98</v>
      </c>
      <c r="BF345" s="1" t="s">
        <v>98</v>
      </c>
      <c r="BG345" s="1" t="s">
        <v>98</v>
      </c>
      <c r="BH345" s="1" t="s">
        <v>98</v>
      </c>
      <c r="BI345" s="1" t="s">
        <v>98</v>
      </c>
      <c r="BJ345" s="4" t="s">
        <v>98</v>
      </c>
      <c r="BK345" s="4" t="s">
        <v>98</v>
      </c>
      <c r="BL345" s="4" t="s">
        <v>98</v>
      </c>
      <c r="BM345" s="4" t="s">
        <v>98</v>
      </c>
      <c r="BN345" s="4" t="s">
        <v>98</v>
      </c>
      <c r="BO345" s="4" t="s">
        <v>98</v>
      </c>
      <c r="BP345" s="4" t="s">
        <v>98</v>
      </c>
      <c r="BQ345" s="4" t="s">
        <v>98</v>
      </c>
      <c r="BR345" s="4" t="s">
        <v>98</v>
      </c>
      <c r="BS345" s="4" t="s">
        <v>98</v>
      </c>
      <c r="BT345" s="4" t="s">
        <v>98</v>
      </c>
      <c r="BU345" s="4" t="s">
        <v>98</v>
      </c>
      <c r="BV345" s="4" t="s">
        <v>98</v>
      </c>
      <c r="BW345" s="35" t="s">
        <v>98</v>
      </c>
      <c r="BX345" s="35" t="s">
        <v>98</v>
      </c>
      <c r="BY345" s="1" t="s">
        <v>98</v>
      </c>
      <c r="BZ345" s="1" t="s">
        <v>98</v>
      </c>
      <c r="CA345" s="1" t="s">
        <v>98</v>
      </c>
      <c r="CB345" s="1" t="s">
        <v>98</v>
      </c>
      <c r="CC345" s="1" t="s">
        <v>98</v>
      </c>
      <c r="CD345" s="1" t="s">
        <v>98</v>
      </c>
      <c r="CE345" s="1" t="s">
        <v>98</v>
      </c>
      <c r="CF345" s="1" t="s">
        <v>98</v>
      </c>
      <c r="CG345" s="4">
        <f>Beams!$B$11/F345</f>
        <v>3096.4187327823693</v>
      </c>
      <c r="CH345" s="4">
        <f>Beams!$B$9/AO345</f>
        <v>1619.5965417867435</v>
      </c>
      <c r="CI345" s="4">
        <f>Beams!$C$9/AS345</f>
        <v>2838.3838383838383</v>
      </c>
      <c r="CJ345" s="4">
        <f>Beams!$B$8/((N345-2*X345)*X345*2)</f>
        <v>12179.053761203864</v>
      </c>
      <c r="CK345" s="4">
        <f>Beams!$C$8/((J345-2*X345)*X345*2)</f>
        <v>4528.7227390230846</v>
      </c>
      <c r="CM345" s="4">
        <f xml:space="preserve"> Beams!$B$12 / ( 2 * X345 * (N345 - X345) * (J345 - X345) )</f>
        <v>1564.3547380863436</v>
      </c>
      <c r="CO345" s="4">
        <f t="shared" si="10"/>
        <v>22569.860760589239</v>
      </c>
      <c r="CP345" s="4">
        <f t="shared" si="11"/>
        <v>11222.234721228127</v>
      </c>
      <c r="CQ345" s="3">
        <f>MIN(Beams!$B$21:$B$22)/MAX(CM345:CP345)-1</f>
        <v>-0.11386249954526295</v>
      </c>
    </row>
    <row r="346" spans="1:95" x14ac:dyDescent="0.55000000000000004">
      <c r="A346" s="1" t="s">
        <v>1014</v>
      </c>
      <c r="B346" s="1" t="s">
        <v>1749</v>
      </c>
      <c r="C346" s="1" t="s">
        <v>1750</v>
      </c>
      <c r="D346" s="1" t="s">
        <v>98</v>
      </c>
      <c r="E346" s="1">
        <v>9.01</v>
      </c>
      <c r="F346" s="3">
        <v>2.46</v>
      </c>
      <c r="G346" s="1" t="s">
        <v>98</v>
      </c>
      <c r="H346" s="11" t="s">
        <v>98</v>
      </c>
      <c r="I346" s="3">
        <v>8</v>
      </c>
      <c r="J346" s="3">
        <v>7.65</v>
      </c>
      <c r="K346" s="1" t="s">
        <v>98</v>
      </c>
      <c r="L346" s="1" t="s">
        <v>98</v>
      </c>
      <c r="M346" s="11" t="s">
        <v>98</v>
      </c>
      <c r="N346" s="3">
        <v>3</v>
      </c>
      <c r="O346" s="3">
        <v>2.65</v>
      </c>
      <c r="P346" s="1" t="s">
        <v>98</v>
      </c>
      <c r="Q346" s="1" t="s">
        <v>98</v>
      </c>
      <c r="R346" s="11" t="s">
        <v>98</v>
      </c>
      <c r="S346" s="13" t="s">
        <v>98</v>
      </c>
      <c r="T346" s="1" t="s">
        <v>98</v>
      </c>
      <c r="U346" s="13" t="s">
        <v>98</v>
      </c>
      <c r="V346" s="1" t="s">
        <v>98</v>
      </c>
      <c r="W346" s="14">
        <v>0.125</v>
      </c>
      <c r="X346" s="14">
        <v>0.11600000000000001</v>
      </c>
      <c r="Y346" s="1" t="s">
        <v>98</v>
      </c>
      <c r="Z346" s="13" t="s">
        <v>98</v>
      </c>
      <c r="AA346" s="13" t="s">
        <v>98</v>
      </c>
      <c r="AB346" s="1" t="s">
        <v>98</v>
      </c>
      <c r="AC346" s="1" t="s">
        <v>98</v>
      </c>
      <c r="AD346" s="1" t="s">
        <v>98</v>
      </c>
      <c r="AE346" s="1" t="s">
        <v>98</v>
      </c>
      <c r="AF346" s="1" t="s">
        <v>98</v>
      </c>
      <c r="AG346" s="1" t="s">
        <v>98</v>
      </c>
      <c r="AH346" s="1" t="s">
        <v>98</v>
      </c>
      <c r="AI346" s="2">
        <v>22.9</v>
      </c>
      <c r="AJ346" s="1" t="s">
        <v>98</v>
      </c>
      <c r="AK346" s="2">
        <v>66</v>
      </c>
      <c r="AL346" s="1" t="s">
        <v>98</v>
      </c>
      <c r="AM346" s="2">
        <v>19.3</v>
      </c>
      <c r="AN346" s="3">
        <v>6.11</v>
      </c>
      <c r="AO346" s="3">
        <v>4.83</v>
      </c>
      <c r="AP346" s="3">
        <v>2.8</v>
      </c>
      <c r="AQ346" s="3">
        <v>4.2</v>
      </c>
      <c r="AR346" s="3">
        <v>3.07</v>
      </c>
      <c r="AS346" s="3">
        <v>2.8</v>
      </c>
      <c r="AT346" s="3">
        <v>1.31</v>
      </c>
      <c r="AU346" s="1" t="s">
        <v>98</v>
      </c>
      <c r="AV346" s="1" t="s">
        <v>98</v>
      </c>
      <c r="AW346" s="1" t="s">
        <v>98</v>
      </c>
      <c r="AX346" s="2">
        <v>11.3</v>
      </c>
      <c r="AY346" s="1" t="s">
        <v>98</v>
      </c>
      <c r="AZ346" s="3">
        <v>5.27</v>
      </c>
      <c r="BA346" s="1" t="s">
        <v>98</v>
      </c>
      <c r="BB346" s="1" t="s">
        <v>98</v>
      </c>
      <c r="BC346" s="1" t="s">
        <v>98</v>
      </c>
      <c r="BD346" s="1" t="s">
        <v>98</v>
      </c>
      <c r="BE346" s="1" t="s">
        <v>98</v>
      </c>
      <c r="BF346" s="1" t="s">
        <v>98</v>
      </c>
      <c r="BG346" s="1" t="s">
        <v>98</v>
      </c>
      <c r="BH346" s="1" t="s">
        <v>98</v>
      </c>
      <c r="BI346" s="1" t="s">
        <v>98</v>
      </c>
      <c r="BJ346" s="4" t="s">
        <v>98</v>
      </c>
      <c r="BK346" s="4" t="s">
        <v>98</v>
      </c>
      <c r="BL346" s="4" t="s">
        <v>98</v>
      </c>
      <c r="BM346" s="4" t="s">
        <v>98</v>
      </c>
      <c r="BN346" s="4" t="s">
        <v>98</v>
      </c>
      <c r="BO346" s="4" t="s">
        <v>98</v>
      </c>
      <c r="BP346" s="4" t="s">
        <v>98</v>
      </c>
      <c r="BQ346" s="4" t="s">
        <v>98</v>
      </c>
      <c r="BR346" s="4" t="s">
        <v>98</v>
      </c>
      <c r="BS346" s="4" t="s">
        <v>98</v>
      </c>
      <c r="BT346" s="4" t="s">
        <v>98</v>
      </c>
      <c r="BU346" s="4" t="s">
        <v>98</v>
      </c>
      <c r="BV346" s="4" t="s">
        <v>98</v>
      </c>
      <c r="BW346" s="35" t="s">
        <v>98</v>
      </c>
      <c r="BX346" s="35" t="s">
        <v>98</v>
      </c>
      <c r="BY346" s="1" t="s">
        <v>98</v>
      </c>
      <c r="BZ346" s="1" t="s">
        <v>98</v>
      </c>
      <c r="CA346" s="1" t="s">
        <v>98</v>
      </c>
      <c r="CB346" s="1" t="s">
        <v>98</v>
      </c>
      <c r="CC346" s="1" t="s">
        <v>98</v>
      </c>
      <c r="CD346" s="1" t="s">
        <v>98</v>
      </c>
      <c r="CE346" s="1" t="s">
        <v>98</v>
      </c>
      <c r="CF346" s="1" t="s">
        <v>98</v>
      </c>
      <c r="CG346" s="4">
        <f>Beams!$B$11/F346</f>
        <v>4569.1056910569105</v>
      </c>
      <c r="CH346" s="4">
        <f>Beams!$B$9/AO346</f>
        <v>2327.1221532091099</v>
      </c>
      <c r="CI346" s="4">
        <f>Beams!$C$9/AS346</f>
        <v>4014.2857142857147</v>
      </c>
      <c r="CJ346" s="4">
        <f>Beams!$B$8/((N346-2*X346)*X346*2)</f>
        <v>17502.98983456249</v>
      </c>
      <c r="CK346" s="4">
        <f>Beams!$C$8/((J346-2*X346)*X346*2)</f>
        <v>6531.1776573293291</v>
      </c>
      <c r="CM346" s="4">
        <f xml:space="preserve"> Beams!$B$12 / ( 2 * X346 * (N346 - X346) * (J346 - X346) )</f>
        <v>2229.7565811717791</v>
      </c>
      <c r="CO346" s="4">
        <f t="shared" si="10"/>
        <v>32450.249749294249</v>
      </c>
      <c r="CP346" s="4">
        <f t="shared" si="11"/>
        <v>16184.053698624806</v>
      </c>
      <c r="CQ346" s="3">
        <f>MIN(Beams!$B$21:$B$22)/MAX(CM346:CP346)-1</f>
        <v>-0.38367192380591852</v>
      </c>
    </row>
    <row r="347" spans="1:95" x14ac:dyDescent="0.55000000000000004">
      <c r="A347" s="1" t="s">
        <v>1014</v>
      </c>
      <c r="B347" s="1" t="s">
        <v>1751</v>
      </c>
      <c r="C347" s="1" t="s">
        <v>1752</v>
      </c>
      <c r="D347" s="1" t="s">
        <v>98</v>
      </c>
      <c r="E347" s="1">
        <v>28.43</v>
      </c>
      <c r="F347" s="3">
        <v>7.88</v>
      </c>
      <c r="G347" s="1" t="s">
        <v>98</v>
      </c>
      <c r="H347" s="11" t="s">
        <v>98</v>
      </c>
      <c r="I347" s="3">
        <v>8</v>
      </c>
      <c r="J347" s="3">
        <v>6.61</v>
      </c>
      <c r="K347" s="1" t="s">
        <v>98</v>
      </c>
      <c r="L347" s="1" t="s">
        <v>98</v>
      </c>
      <c r="M347" s="11" t="s">
        <v>98</v>
      </c>
      <c r="N347" s="3">
        <v>2</v>
      </c>
      <c r="O347" s="3" t="s">
        <v>1753</v>
      </c>
      <c r="P347" s="1" t="s">
        <v>98</v>
      </c>
      <c r="Q347" s="1" t="s">
        <v>98</v>
      </c>
      <c r="R347" s="11" t="s">
        <v>98</v>
      </c>
      <c r="S347" s="13" t="s">
        <v>98</v>
      </c>
      <c r="T347" s="1" t="s">
        <v>98</v>
      </c>
      <c r="U347" s="13" t="s">
        <v>98</v>
      </c>
      <c r="V347" s="1" t="s">
        <v>98</v>
      </c>
      <c r="W347" s="14">
        <v>0.5</v>
      </c>
      <c r="X347" s="14">
        <v>0.46500000000000002</v>
      </c>
      <c r="Y347" s="1" t="s">
        <v>98</v>
      </c>
      <c r="Z347" s="13" t="s">
        <v>98</v>
      </c>
      <c r="AA347" s="13" t="s">
        <v>98</v>
      </c>
      <c r="AB347" s="1" t="s">
        <v>98</v>
      </c>
      <c r="AC347" s="1" t="s">
        <v>98</v>
      </c>
      <c r="AD347" s="1" t="s">
        <v>98</v>
      </c>
      <c r="AE347" s="1" t="s">
        <v>98</v>
      </c>
      <c r="AF347" s="1" t="s">
        <v>98</v>
      </c>
      <c r="AG347" s="1" t="s">
        <v>98</v>
      </c>
      <c r="AH347" s="1" t="s">
        <v>98</v>
      </c>
      <c r="AI347" s="3">
        <v>1.3</v>
      </c>
      <c r="AJ347" s="1" t="s">
        <v>98</v>
      </c>
      <c r="AK347" s="2">
        <v>14.2</v>
      </c>
      <c r="AL347" s="1" t="s">
        <v>98</v>
      </c>
      <c r="AM347" s="2">
        <v>45.3</v>
      </c>
      <c r="AN347" s="2">
        <v>16.5</v>
      </c>
      <c r="AO347" s="2">
        <v>11.3</v>
      </c>
      <c r="AP347" s="3">
        <v>2.4</v>
      </c>
      <c r="AQ347" s="3">
        <v>4.1900000000000004</v>
      </c>
      <c r="AR347" s="3">
        <v>5.47</v>
      </c>
      <c r="AS347" s="3">
        <v>4.1900000000000004</v>
      </c>
      <c r="AT347" s="14">
        <v>0.73</v>
      </c>
      <c r="AU347" s="1" t="s">
        <v>98</v>
      </c>
      <c r="AV347" s="1" t="s">
        <v>98</v>
      </c>
      <c r="AW347" s="1" t="s">
        <v>98</v>
      </c>
      <c r="AX347" s="2">
        <v>13.6</v>
      </c>
      <c r="AY347" s="1" t="s">
        <v>98</v>
      </c>
      <c r="AZ347" s="2">
        <v>10.4</v>
      </c>
      <c r="BA347" s="1" t="s">
        <v>98</v>
      </c>
      <c r="BB347" s="1" t="s">
        <v>98</v>
      </c>
      <c r="BC347" s="1" t="s">
        <v>98</v>
      </c>
      <c r="BD347" s="1" t="s">
        <v>98</v>
      </c>
      <c r="BE347" s="1" t="s">
        <v>98</v>
      </c>
      <c r="BF347" s="1" t="s">
        <v>98</v>
      </c>
      <c r="BG347" s="1" t="s">
        <v>98</v>
      </c>
      <c r="BH347" s="1" t="s">
        <v>98</v>
      </c>
      <c r="BI347" s="1" t="s">
        <v>98</v>
      </c>
      <c r="BJ347" s="4" t="s">
        <v>98</v>
      </c>
      <c r="BK347" s="4" t="s">
        <v>98</v>
      </c>
      <c r="BL347" s="4" t="s">
        <v>98</v>
      </c>
      <c r="BM347" s="4" t="s">
        <v>98</v>
      </c>
      <c r="BN347" s="4" t="s">
        <v>98</v>
      </c>
      <c r="BO347" s="4" t="s">
        <v>98</v>
      </c>
      <c r="BP347" s="4" t="s">
        <v>98</v>
      </c>
      <c r="BQ347" s="4" t="s">
        <v>98</v>
      </c>
      <c r="BR347" s="4" t="s">
        <v>98</v>
      </c>
      <c r="BS347" s="4" t="s">
        <v>98</v>
      </c>
      <c r="BT347" s="4" t="s">
        <v>98</v>
      </c>
      <c r="BU347" s="4" t="s">
        <v>98</v>
      </c>
      <c r="BV347" s="4" t="s">
        <v>98</v>
      </c>
      <c r="BW347" s="35" t="s">
        <v>98</v>
      </c>
      <c r="BX347" s="35" t="s">
        <v>98</v>
      </c>
      <c r="BY347" s="1" t="s">
        <v>98</v>
      </c>
      <c r="BZ347" s="1" t="s">
        <v>98</v>
      </c>
      <c r="CA347" s="1" t="s">
        <v>98</v>
      </c>
      <c r="CB347" s="1" t="s">
        <v>98</v>
      </c>
      <c r="CC347" s="1" t="s">
        <v>98</v>
      </c>
      <c r="CD347" s="1" t="s">
        <v>98</v>
      </c>
      <c r="CE347" s="1" t="s">
        <v>98</v>
      </c>
      <c r="CF347" s="1" t="s">
        <v>98</v>
      </c>
      <c r="CG347" s="4">
        <f>Beams!$B$11/F347</f>
        <v>1426.3959390862944</v>
      </c>
      <c r="CH347" s="4">
        <f>Beams!$B$9/AO347</f>
        <v>994.69026548672559</v>
      </c>
      <c r="CI347" s="4">
        <f>Beams!$C$9/AS347</f>
        <v>2682.5775656324581</v>
      </c>
      <c r="CJ347" s="4">
        <f>Beams!$B$8/((N347-2*X347)*X347*2)</f>
        <v>11295.347201286304</v>
      </c>
      <c r="CK347" s="4">
        <f>Beams!$C$8/((J347-2*X347)*X347*2)</f>
        <v>2127.8206875662572</v>
      </c>
      <c r="CM347" s="4">
        <f xml:space="preserve"> Beams!$B$12 / ( 2 * X347 * (N347 - X347) * (J347 - X347) )</f>
        <v>1281.3066957194976</v>
      </c>
      <c r="CO347" s="4">
        <f t="shared" si="10"/>
        <v>20340.285878463306</v>
      </c>
      <c r="CP347" s="4">
        <f t="shared" si="11"/>
        <v>6674.9896674151987</v>
      </c>
      <c r="CQ347" s="3">
        <f>MIN(Beams!$B$21:$B$22)/MAX(CM347:CP347)-1</f>
        <v>-1.6729650728439793E-2</v>
      </c>
    </row>
    <row r="348" spans="1:95" x14ac:dyDescent="0.55000000000000004">
      <c r="A348" s="1" t="s">
        <v>1014</v>
      </c>
      <c r="B348" s="1" t="s">
        <v>1754</v>
      </c>
      <c r="C348" s="1" t="s">
        <v>1755</v>
      </c>
      <c r="D348" s="1" t="s">
        <v>98</v>
      </c>
      <c r="E348" s="1">
        <v>22.37</v>
      </c>
      <c r="F348" s="3">
        <v>6.18</v>
      </c>
      <c r="G348" s="1" t="s">
        <v>98</v>
      </c>
      <c r="H348" s="11" t="s">
        <v>98</v>
      </c>
      <c r="I348" s="3">
        <v>8</v>
      </c>
      <c r="J348" s="3">
        <v>6.95</v>
      </c>
      <c r="K348" s="1" t="s">
        <v>98</v>
      </c>
      <c r="L348" s="1" t="s">
        <v>98</v>
      </c>
      <c r="M348" s="11" t="s">
        <v>98</v>
      </c>
      <c r="N348" s="3">
        <v>2</v>
      </c>
      <c r="O348" s="14">
        <v>0.95299999999999996</v>
      </c>
      <c r="P348" s="1" t="s">
        <v>98</v>
      </c>
      <c r="Q348" s="1" t="s">
        <v>98</v>
      </c>
      <c r="R348" s="11" t="s">
        <v>98</v>
      </c>
      <c r="S348" s="13" t="s">
        <v>98</v>
      </c>
      <c r="T348" s="1" t="s">
        <v>98</v>
      </c>
      <c r="U348" s="13" t="s">
        <v>98</v>
      </c>
      <c r="V348" s="1" t="s">
        <v>98</v>
      </c>
      <c r="W348" s="14">
        <v>0.375</v>
      </c>
      <c r="X348" s="14">
        <v>0.34899999999999998</v>
      </c>
      <c r="Y348" s="1" t="s">
        <v>98</v>
      </c>
      <c r="Z348" s="13" t="s">
        <v>98</v>
      </c>
      <c r="AA348" s="13" t="s">
        <v>98</v>
      </c>
      <c r="AB348" s="1" t="s">
        <v>98</v>
      </c>
      <c r="AC348" s="1" t="s">
        <v>98</v>
      </c>
      <c r="AD348" s="1" t="s">
        <v>98</v>
      </c>
      <c r="AE348" s="1" t="s">
        <v>98</v>
      </c>
      <c r="AF348" s="1" t="s">
        <v>98</v>
      </c>
      <c r="AG348" s="1" t="s">
        <v>98</v>
      </c>
      <c r="AH348" s="1" t="s">
        <v>98</v>
      </c>
      <c r="AI348" s="3">
        <v>2.73</v>
      </c>
      <c r="AJ348" s="1" t="s">
        <v>98</v>
      </c>
      <c r="AK348" s="2">
        <v>19.899999999999999</v>
      </c>
      <c r="AL348" s="1" t="s">
        <v>98</v>
      </c>
      <c r="AM348" s="2">
        <v>38.200000000000003</v>
      </c>
      <c r="AN348" s="2">
        <v>13.4</v>
      </c>
      <c r="AO348" s="3">
        <v>9.56</v>
      </c>
      <c r="AP348" s="3">
        <v>2.4900000000000002</v>
      </c>
      <c r="AQ348" s="3">
        <v>3.73</v>
      </c>
      <c r="AR348" s="3">
        <v>4.6100000000000003</v>
      </c>
      <c r="AS348" s="3">
        <v>3.73</v>
      </c>
      <c r="AT348" s="14">
        <v>0.77700000000000002</v>
      </c>
      <c r="AU348" s="1" t="s">
        <v>98</v>
      </c>
      <c r="AV348" s="1" t="s">
        <v>98</v>
      </c>
      <c r="AW348" s="1" t="s">
        <v>98</v>
      </c>
      <c r="AX348" s="2">
        <v>12.1</v>
      </c>
      <c r="AY348" s="1" t="s">
        <v>98</v>
      </c>
      <c r="AZ348" s="3">
        <v>8.65</v>
      </c>
      <c r="BA348" s="1" t="s">
        <v>98</v>
      </c>
      <c r="BB348" s="1" t="s">
        <v>98</v>
      </c>
      <c r="BC348" s="1" t="s">
        <v>98</v>
      </c>
      <c r="BD348" s="1" t="s">
        <v>98</v>
      </c>
      <c r="BE348" s="1" t="s">
        <v>98</v>
      </c>
      <c r="BF348" s="1" t="s">
        <v>98</v>
      </c>
      <c r="BG348" s="1" t="s">
        <v>98</v>
      </c>
      <c r="BH348" s="1" t="s">
        <v>98</v>
      </c>
      <c r="BI348" s="1" t="s">
        <v>98</v>
      </c>
      <c r="BJ348" s="4" t="s">
        <v>98</v>
      </c>
      <c r="BK348" s="4" t="s">
        <v>98</v>
      </c>
      <c r="BL348" s="4" t="s">
        <v>98</v>
      </c>
      <c r="BM348" s="4" t="s">
        <v>98</v>
      </c>
      <c r="BN348" s="4" t="s">
        <v>98</v>
      </c>
      <c r="BO348" s="4" t="s">
        <v>98</v>
      </c>
      <c r="BP348" s="4" t="s">
        <v>98</v>
      </c>
      <c r="BQ348" s="4" t="s">
        <v>98</v>
      </c>
      <c r="BR348" s="4" t="s">
        <v>98</v>
      </c>
      <c r="BS348" s="4" t="s">
        <v>98</v>
      </c>
      <c r="BT348" s="4" t="s">
        <v>98</v>
      </c>
      <c r="BU348" s="4" t="s">
        <v>98</v>
      </c>
      <c r="BV348" s="4" t="s">
        <v>98</v>
      </c>
      <c r="BW348" s="35" t="s">
        <v>98</v>
      </c>
      <c r="BX348" s="35" t="s">
        <v>98</v>
      </c>
      <c r="BY348" s="1" t="s">
        <v>98</v>
      </c>
      <c r="BZ348" s="1" t="s">
        <v>98</v>
      </c>
      <c r="CA348" s="1" t="s">
        <v>98</v>
      </c>
      <c r="CB348" s="1" t="s">
        <v>98</v>
      </c>
      <c r="CC348" s="1" t="s">
        <v>98</v>
      </c>
      <c r="CD348" s="1" t="s">
        <v>98</v>
      </c>
      <c r="CE348" s="1" t="s">
        <v>98</v>
      </c>
      <c r="CF348" s="1" t="s">
        <v>98</v>
      </c>
      <c r="CG348" s="4">
        <f>Beams!$B$11/F348</f>
        <v>1818.770226537217</v>
      </c>
      <c r="CH348" s="4">
        <f>Beams!$B$9/AO348</f>
        <v>1175.7322175732218</v>
      </c>
      <c r="CI348" s="4">
        <f>Beams!$C$9/AS348</f>
        <v>3013.4048257372656</v>
      </c>
      <c r="CJ348" s="4">
        <f>Beams!$B$8/((N348-2*X348)*X348*2)</f>
        <v>12368.012183152216</v>
      </c>
      <c r="CK348" s="4">
        <f>Beams!$C$8/((J348-2*X348)*X348*2)</f>
        <v>2575.680080368551</v>
      </c>
      <c r="CM348" s="4">
        <f xml:space="preserve"> Beams!$B$12 / ( 2 * X348 * (N348 - X348) * (J348 - X348) )</f>
        <v>1477.590474147107</v>
      </c>
      <c r="CO348" s="4">
        <f t="shared" si="10"/>
        <v>22395.266166731857</v>
      </c>
      <c r="CP348" s="4">
        <f t="shared" si="11"/>
        <v>7908.6758828631837</v>
      </c>
      <c r="CQ348" s="3">
        <f>MIN(Beams!$B$21:$B$22)/MAX(CM348:CP348)-1</f>
        <v>-0.10695412811346816</v>
      </c>
    </row>
    <row r="349" spans="1:95" x14ac:dyDescent="0.55000000000000004">
      <c r="A349" s="1" t="s">
        <v>1014</v>
      </c>
      <c r="B349" s="1" t="s">
        <v>1756</v>
      </c>
      <c r="C349" s="1" t="s">
        <v>1757</v>
      </c>
      <c r="D349" s="1" t="s">
        <v>98</v>
      </c>
      <c r="E349" s="1">
        <v>19.079999999999998</v>
      </c>
      <c r="F349" s="3">
        <v>5.26</v>
      </c>
      <c r="G349" s="1" t="s">
        <v>98</v>
      </c>
      <c r="H349" s="11" t="s">
        <v>98</v>
      </c>
      <c r="I349" s="3">
        <v>8</v>
      </c>
      <c r="J349" s="3">
        <v>7.13</v>
      </c>
      <c r="K349" s="1" t="s">
        <v>98</v>
      </c>
      <c r="L349" s="1" t="s">
        <v>98</v>
      </c>
      <c r="M349" s="11" t="s">
        <v>98</v>
      </c>
      <c r="N349" s="3">
        <v>2</v>
      </c>
      <c r="O349" s="3">
        <v>1.1299999999999999</v>
      </c>
      <c r="P349" s="1" t="s">
        <v>98</v>
      </c>
      <c r="Q349" s="1" t="s">
        <v>98</v>
      </c>
      <c r="R349" s="11" t="s">
        <v>98</v>
      </c>
      <c r="S349" s="13" t="s">
        <v>98</v>
      </c>
      <c r="T349" s="1" t="s">
        <v>98</v>
      </c>
      <c r="U349" s="13" t="s">
        <v>98</v>
      </c>
      <c r="V349" s="1" t="s">
        <v>98</v>
      </c>
      <c r="W349" s="15">
        <v>0.3125</v>
      </c>
      <c r="X349" s="14">
        <v>0.29099999999999998</v>
      </c>
      <c r="Y349" s="1" t="s">
        <v>98</v>
      </c>
      <c r="Z349" s="13" t="s">
        <v>98</v>
      </c>
      <c r="AA349" s="13" t="s">
        <v>98</v>
      </c>
      <c r="AB349" s="1" t="s">
        <v>98</v>
      </c>
      <c r="AC349" s="1" t="s">
        <v>98</v>
      </c>
      <c r="AD349" s="1" t="s">
        <v>98</v>
      </c>
      <c r="AE349" s="1" t="s">
        <v>98</v>
      </c>
      <c r="AF349" s="1" t="s">
        <v>98</v>
      </c>
      <c r="AG349" s="1" t="s">
        <v>98</v>
      </c>
      <c r="AH349" s="1" t="s">
        <v>98</v>
      </c>
      <c r="AI349" s="3">
        <v>3.87</v>
      </c>
      <c r="AJ349" s="1" t="s">
        <v>98</v>
      </c>
      <c r="AK349" s="2">
        <v>24.5</v>
      </c>
      <c r="AL349" s="1" t="s">
        <v>98</v>
      </c>
      <c r="AM349" s="2">
        <v>33.700000000000003</v>
      </c>
      <c r="AN349" s="2">
        <v>11.6</v>
      </c>
      <c r="AO349" s="3">
        <v>8.43</v>
      </c>
      <c r="AP349" s="3">
        <v>2.5299999999999998</v>
      </c>
      <c r="AQ349" s="3">
        <v>3.38</v>
      </c>
      <c r="AR349" s="3">
        <v>4.0599999999999996</v>
      </c>
      <c r="AS349" s="3">
        <v>3.38</v>
      </c>
      <c r="AT349" s="14">
        <v>0.80200000000000005</v>
      </c>
      <c r="AU349" s="1" t="s">
        <v>98</v>
      </c>
      <c r="AV349" s="1" t="s">
        <v>98</v>
      </c>
      <c r="AW349" s="1" t="s">
        <v>98</v>
      </c>
      <c r="AX349" s="2">
        <v>10.9</v>
      </c>
      <c r="AY349" s="1" t="s">
        <v>98</v>
      </c>
      <c r="AZ349" s="3">
        <v>7.57</v>
      </c>
      <c r="BA349" s="1" t="s">
        <v>98</v>
      </c>
      <c r="BB349" s="1" t="s">
        <v>98</v>
      </c>
      <c r="BC349" s="1" t="s">
        <v>98</v>
      </c>
      <c r="BD349" s="1" t="s">
        <v>98</v>
      </c>
      <c r="BE349" s="1" t="s">
        <v>98</v>
      </c>
      <c r="BF349" s="1" t="s">
        <v>98</v>
      </c>
      <c r="BG349" s="1" t="s">
        <v>98</v>
      </c>
      <c r="BH349" s="1" t="s">
        <v>98</v>
      </c>
      <c r="BI349" s="1" t="s">
        <v>98</v>
      </c>
      <c r="BJ349" s="4" t="s">
        <v>98</v>
      </c>
      <c r="BK349" s="4" t="s">
        <v>98</v>
      </c>
      <c r="BL349" s="4" t="s">
        <v>98</v>
      </c>
      <c r="BM349" s="4" t="s">
        <v>98</v>
      </c>
      <c r="BN349" s="4" t="s">
        <v>98</v>
      </c>
      <c r="BO349" s="4" t="s">
        <v>98</v>
      </c>
      <c r="BP349" s="4" t="s">
        <v>98</v>
      </c>
      <c r="BQ349" s="4" t="s">
        <v>98</v>
      </c>
      <c r="BR349" s="4" t="s">
        <v>98</v>
      </c>
      <c r="BS349" s="4" t="s">
        <v>98</v>
      </c>
      <c r="BT349" s="4" t="s">
        <v>98</v>
      </c>
      <c r="BU349" s="4" t="s">
        <v>98</v>
      </c>
      <c r="BV349" s="4" t="s">
        <v>98</v>
      </c>
      <c r="BW349" s="35" t="s">
        <v>98</v>
      </c>
      <c r="BX349" s="35" t="s">
        <v>98</v>
      </c>
      <c r="BY349" s="1" t="s">
        <v>98</v>
      </c>
      <c r="BZ349" s="1" t="s">
        <v>98</v>
      </c>
      <c r="CA349" s="1" t="s">
        <v>98</v>
      </c>
      <c r="CB349" s="1" t="s">
        <v>98</v>
      </c>
      <c r="CC349" s="1" t="s">
        <v>98</v>
      </c>
      <c r="CD349" s="1" t="s">
        <v>98</v>
      </c>
      <c r="CE349" s="1" t="s">
        <v>98</v>
      </c>
      <c r="CF349" s="1" t="s">
        <v>98</v>
      </c>
      <c r="CG349" s="4">
        <f>Beams!$B$11/F349</f>
        <v>2136.8821292775665</v>
      </c>
      <c r="CH349" s="4">
        <f>Beams!$B$9/AO349</f>
        <v>1333.3333333333335</v>
      </c>
      <c r="CI349" s="4">
        <f>Beams!$C$9/AS349</f>
        <v>3325.4437869822486</v>
      </c>
      <c r="CJ349" s="4">
        <f>Beams!$B$8/((N349-2*X349)*X349*2)</f>
        <v>13619.686020192032</v>
      </c>
      <c r="CK349" s="4">
        <f>Beams!$C$8/((J349-2*X349)*X349*2)</f>
        <v>2949.4066549530089</v>
      </c>
      <c r="CM349" s="4">
        <f xml:space="preserve"> Beams!$B$12 / ( 2 * X349 * (N349 - X349) * (J349 - X349) )</f>
        <v>1652.3751694500813</v>
      </c>
      <c r="CO349" s="4">
        <f t="shared" si="10"/>
        <v>24715.573179763996</v>
      </c>
      <c r="CP349" s="4">
        <f t="shared" si="11"/>
        <v>8970.4523067273349</v>
      </c>
      <c r="CQ349" s="3">
        <f>MIN(Beams!$B$21:$B$22)/MAX(CM349:CP349)-1</f>
        <v>-0.1907935998678314</v>
      </c>
    </row>
    <row r="350" spans="1:95" x14ac:dyDescent="0.55000000000000004">
      <c r="A350" s="1" t="s">
        <v>1014</v>
      </c>
      <c r="B350" s="1" t="s">
        <v>1758</v>
      </c>
      <c r="C350" s="1" t="s">
        <v>1759</v>
      </c>
      <c r="D350" s="1" t="s">
        <v>98</v>
      </c>
      <c r="E350" s="1">
        <v>15.62</v>
      </c>
      <c r="F350" s="3">
        <v>4.3</v>
      </c>
      <c r="G350" s="1" t="s">
        <v>98</v>
      </c>
      <c r="H350" s="11" t="s">
        <v>98</v>
      </c>
      <c r="I350" s="3">
        <v>8</v>
      </c>
      <c r="J350" s="3">
        <v>7.3</v>
      </c>
      <c r="K350" s="1" t="s">
        <v>98</v>
      </c>
      <c r="L350" s="1" t="s">
        <v>98</v>
      </c>
      <c r="M350" s="11" t="s">
        <v>98</v>
      </c>
      <c r="N350" s="3">
        <v>2</v>
      </c>
      <c r="O350" s="3">
        <v>1.3</v>
      </c>
      <c r="P350" s="1" t="s">
        <v>98</v>
      </c>
      <c r="Q350" s="1" t="s">
        <v>98</v>
      </c>
      <c r="R350" s="11" t="s">
        <v>98</v>
      </c>
      <c r="S350" s="13" t="s">
        <v>98</v>
      </c>
      <c r="T350" s="1" t="s">
        <v>98</v>
      </c>
      <c r="U350" s="13" t="s">
        <v>98</v>
      </c>
      <c r="V350" s="1" t="s">
        <v>98</v>
      </c>
      <c r="W350" s="14">
        <v>0.25</v>
      </c>
      <c r="X350" s="14">
        <v>0.23300000000000001</v>
      </c>
      <c r="Y350" s="1" t="s">
        <v>98</v>
      </c>
      <c r="Z350" s="13" t="s">
        <v>98</v>
      </c>
      <c r="AA350" s="13" t="s">
        <v>98</v>
      </c>
      <c r="AB350" s="1" t="s">
        <v>98</v>
      </c>
      <c r="AC350" s="1" t="s">
        <v>98</v>
      </c>
      <c r="AD350" s="1" t="s">
        <v>98</v>
      </c>
      <c r="AE350" s="1" t="s">
        <v>98</v>
      </c>
      <c r="AF350" s="1" t="s">
        <v>98</v>
      </c>
      <c r="AG350" s="1" t="s">
        <v>98</v>
      </c>
      <c r="AH350" s="1" t="s">
        <v>98</v>
      </c>
      <c r="AI350" s="3">
        <v>5.58</v>
      </c>
      <c r="AJ350" s="1" t="s">
        <v>98</v>
      </c>
      <c r="AK350" s="2">
        <v>31.3</v>
      </c>
      <c r="AL350" s="1" t="s">
        <v>98</v>
      </c>
      <c r="AM350" s="2">
        <v>28.5</v>
      </c>
      <c r="AN350" s="3">
        <v>9.68</v>
      </c>
      <c r="AO350" s="3">
        <v>7.12</v>
      </c>
      <c r="AP350" s="3">
        <v>2.57</v>
      </c>
      <c r="AQ350" s="3">
        <v>2.94</v>
      </c>
      <c r="AR350" s="3">
        <v>3.43</v>
      </c>
      <c r="AS350" s="3">
        <v>2.94</v>
      </c>
      <c r="AT350" s="14">
        <v>0.82699999999999996</v>
      </c>
      <c r="AU350" s="1" t="s">
        <v>98</v>
      </c>
      <c r="AV350" s="1" t="s">
        <v>98</v>
      </c>
      <c r="AW350" s="1" t="s">
        <v>98</v>
      </c>
      <c r="AX350" s="3">
        <v>9.36</v>
      </c>
      <c r="AY350" s="1" t="s">
        <v>98</v>
      </c>
      <c r="AZ350" s="3">
        <v>6.35</v>
      </c>
      <c r="BA350" s="1" t="s">
        <v>98</v>
      </c>
      <c r="BB350" s="1" t="s">
        <v>98</v>
      </c>
      <c r="BC350" s="1" t="s">
        <v>98</v>
      </c>
      <c r="BD350" s="1" t="s">
        <v>98</v>
      </c>
      <c r="BE350" s="1" t="s">
        <v>98</v>
      </c>
      <c r="BF350" s="1" t="s">
        <v>98</v>
      </c>
      <c r="BG350" s="1" t="s">
        <v>98</v>
      </c>
      <c r="BH350" s="1" t="s">
        <v>98</v>
      </c>
      <c r="BI350" s="1" t="s">
        <v>98</v>
      </c>
      <c r="BJ350" s="4" t="s">
        <v>98</v>
      </c>
      <c r="BK350" s="4" t="s">
        <v>98</v>
      </c>
      <c r="BL350" s="4" t="s">
        <v>98</v>
      </c>
      <c r="BM350" s="4" t="s">
        <v>98</v>
      </c>
      <c r="BN350" s="4" t="s">
        <v>98</v>
      </c>
      <c r="BO350" s="4" t="s">
        <v>98</v>
      </c>
      <c r="BP350" s="4" t="s">
        <v>98</v>
      </c>
      <c r="BQ350" s="4" t="s">
        <v>98</v>
      </c>
      <c r="BR350" s="4" t="s">
        <v>98</v>
      </c>
      <c r="BS350" s="4" t="s">
        <v>98</v>
      </c>
      <c r="BT350" s="4" t="s">
        <v>98</v>
      </c>
      <c r="BU350" s="4" t="s">
        <v>98</v>
      </c>
      <c r="BV350" s="4" t="s">
        <v>98</v>
      </c>
      <c r="BW350" s="35" t="s">
        <v>98</v>
      </c>
      <c r="BX350" s="35" t="s">
        <v>98</v>
      </c>
      <c r="BY350" s="1" t="s">
        <v>98</v>
      </c>
      <c r="BZ350" s="1" t="s">
        <v>98</v>
      </c>
      <c r="CA350" s="1" t="s">
        <v>98</v>
      </c>
      <c r="CB350" s="1" t="s">
        <v>98</v>
      </c>
      <c r="CC350" s="1" t="s">
        <v>98</v>
      </c>
      <c r="CD350" s="1" t="s">
        <v>98</v>
      </c>
      <c r="CE350" s="1" t="s">
        <v>98</v>
      </c>
      <c r="CF350" s="1" t="s">
        <v>98</v>
      </c>
      <c r="CG350" s="4">
        <f>Beams!$B$11/F350</f>
        <v>2613.953488372093</v>
      </c>
      <c r="CH350" s="4">
        <f>Beams!$B$9/AO350</f>
        <v>1578.6516853932585</v>
      </c>
      <c r="CI350" s="4">
        <f>Beams!$C$9/AS350</f>
        <v>3823.1292517006805</v>
      </c>
      <c r="CJ350" s="4">
        <f>Beams!$B$8/((N350-2*X350)*X350*2)</f>
        <v>15723.710347992008</v>
      </c>
      <c r="CK350" s="4">
        <f>Beams!$C$8/((J350-2*X350)*X350*2)</f>
        <v>3529.4368852531084</v>
      </c>
      <c r="CM350" s="4">
        <f xml:space="preserve"> Beams!$B$12 / ( 2 * X350 * (N350 - X350) * (J350 - X350) )</f>
        <v>1931.562448628752</v>
      </c>
      <c r="CO350" s="4">
        <f t="shared" si="10"/>
        <v>28585.835656511987</v>
      </c>
      <c r="CP350" s="4">
        <f t="shared" si="11"/>
        <v>10621.46755582367</v>
      </c>
      <c r="CQ350" s="3">
        <f>MIN(Beams!$B$21:$B$22)/MAX(CM350:CP350)-1</f>
        <v>-0.30035279568803142</v>
      </c>
    </row>
    <row r="351" spans="1:95" x14ac:dyDescent="0.55000000000000004">
      <c r="A351" s="1" t="s">
        <v>1014</v>
      </c>
      <c r="B351" s="1" t="s">
        <v>1760</v>
      </c>
      <c r="C351" s="1" t="s">
        <v>1761</v>
      </c>
      <c r="D351" s="1" t="s">
        <v>98</v>
      </c>
      <c r="E351" s="1">
        <v>11.97</v>
      </c>
      <c r="F351" s="3">
        <v>3.28</v>
      </c>
      <c r="G351" s="1" t="s">
        <v>98</v>
      </c>
      <c r="H351" s="11" t="s">
        <v>98</v>
      </c>
      <c r="I351" s="3">
        <v>8</v>
      </c>
      <c r="J351" s="3">
        <v>7.48</v>
      </c>
      <c r="K351" s="1" t="s">
        <v>98</v>
      </c>
      <c r="L351" s="1" t="s">
        <v>98</v>
      </c>
      <c r="M351" s="11" t="s">
        <v>98</v>
      </c>
      <c r="N351" s="3">
        <v>2</v>
      </c>
      <c r="O351" s="3">
        <v>1.48</v>
      </c>
      <c r="P351" s="1" t="s">
        <v>98</v>
      </c>
      <c r="Q351" s="1" t="s">
        <v>98</v>
      </c>
      <c r="R351" s="11" t="s">
        <v>98</v>
      </c>
      <c r="S351" s="13" t="s">
        <v>98</v>
      </c>
      <c r="T351" s="1" t="s">
        <v>98</v>
      </c>
      <c r="U351" s="13" t="s">
        <v>98</v>
      </c>
      <c r="V351" s="1" t="s">
        <v>98</v>
      </c>
      <c r="W351" s="15">
        <v>0.1875</v>
      </c>
      <c r="X351" s="14">
        <v>0.17399999999999999</v>
      </c>
      <c r="Y351" s="1" t="s">
        <v>98</v>
      </c>
      <c r="Z351" s="13" t="s">
        <v>98</v>
      </c>
      <c r="AA351" s="13" t="s">
        <v>98</v>
      </c>
      <c r="AB351" s="1" t="s">
        <v>98</v>
      </c>
      <c r="AC351" s="1" t="s">
        <v>98</v>
      </c>
      <c r="AD351" s="1" t="s">
        <v>98</v>
      </c>
      <c r="AE351" s="1" t="s">
        <v>98</v>
      </c>
      <c r="AF351" s="1" t="s">
        <v>98</v>
      </c>
      <c r="AG351" s="1" t="s">
        <v>98</v>
      </c>
      <c r="AH351" s="1" t="s">
        <v>98</v>
      </c>
      <c r="AI351" s="3">
        <v>8.49</v>
      </c>
      <c r="AJ351" s="1" t="s">
        <v>98</v>
      </c>
      <c r="AK351" s="2">
        <v>43</v>
      </c>
      <c r="AL351" s="1" t="s">
        <v>98</v>
      </c>
      <c r="AM351" s="2">
        <v>22.4</v>
      </c>
      <c r="AN351" s="3">
        <v>7.51</v>
      </c>
      <c r="AO351" s="3">
        <v>5.61</v>
      </c>
      <c r="AP351" s="3">
        <v>2.61</v>
      </c>
      <c r="AQ351" s="3">
        <v>2.39</v>
      </c>
      <c r="AR351" s="3">
        <v>2.7</v>
      </c>
      <c r="AS351" s="3">
        <v>2.39</v>
      </c>
      <c r="AT351" s="14">
        <v>0.85299999999999998</v>
      </c>
      <c r="AU351" s="1" t="s">
        <v>98</v>
      </c>
      <c r="AV351" s="1" t="s">
        <v>98</v>
      </c>
      <c r="AW351" s="1" t="s">
        <v>98</v>
      </c>
      <c r="AX351" s="3">
        <v>7.48</v>
      </c>
      <c r="AY351" s="1" t="s">
        <v>98</v>
      </c>
      <c r="AZ351" s="3">
        <v>4.95</v>
      </c>
      <c r="BA351" s="1" t="s">
        <v>98</v>
      </c>
      <c r="BB351" s="1" t="s">
        <v>98</v>
      </c>
      <c r="BC351" s="1" t="s">
        <v>98</v>
      </c>
      <c r="BD351" s="1" t="s">
        <v>98</v>
      </c>
      <c r="BE351" s="1" t="s">
        <v>98</v>
      </c>
      <c r="BF351" s="1" t="s">
        <v>98</v>
      </c>
      <c r="BG351" s="1" t="s">
        <v>98</v>
      </c>
      <c r="BH351" s="1" t="s">
        <v>98</v>
      </c>
      <c r="BI351" s="1" t="s">
        <v>98</v>
      </c>
      <c r="BJ351" s="4" t="s">
        <v>98</v>
      </c>
      <c r="BK351" s="4" t="s">
        <v>98</v>
      </c>
      <c r="BL351" s="4" t="s">
        <v>98</v>
      </c>
      <c r="BM351" s="4" t="s">
        <v>98</v>
      </c>
      <c r="BN351" s="4" t="s">
        <v>98</v>
      </c>
      <c r="BO351" s="4" t="s">
        <v>98</v>
      </c>
      <c r="BP351" s="4" t="s">
        <v>98</v>
      </c>
      <c r="BQ351" s="4" t="s">
        <v>98</v>
      </c>
      <c r="BR351" s="4" t="s">
        <v>98</v>
      </c>
      <c r="BS351" s="4" t="s">
        <v>98</v>
      </c>
      <c r="BT351" s="4" t="s">
        <v>98</v>
      </c>
      <c r="BU351" s="4" t="s">
        <v>98</v>
      </c>
      <c r="BV351" s="4" t="s">
        <v>98</v>
      </c>
      <c r="BW351" s="35" t="s">
        <v>98</v>
      </c>
      <c r="BX351" s="35" t="s">
        <v>98</v>
      </c>
      <c r="BY351" s="1" t="s">
        <v>98</v>
      </c>
      <c r="BZ351" s="1" t="s">
        <v>98</v>
      </c>
      <c r="CA351" s="1" t="s">
        <v>98</v>
      </c>
      <c r="CB351" s="1" t="s">
        <v>98</v>
      </c>
      <c r="CC351" s="1" t="s">
        <v>98</v>
      </c>
      <c r="CD351" s="1" t="s">
        <v>98</v>
      </c>
      <c r="CE351" s="1" t="s">
        <v>98</v>
      </c>
      <c r="CF351" s="1" t="s">
        <v>98</v>
      </c>
      <c r="CG351" s="4">
        <f>Beams!$B$11/F351</f>
        <v>3426.8292682926831</v>
      </c>
      <c r="CH351" s="4">
        <f>Beams!$B$9/AO351</f>
        <v>2003.5650623885917</v>
      </c>
      <c r="CI351" s="4">
        <f>Beams!$C$9/AS351</f>
        <v>4702.928870292887</v>
      </c>
      <c r="CJ351" s="4">
        <f>Beams!$B$8/((N351-2*X351)*X351*2)</f>
        <v>19551.362333361165</v>
      </c>
      <c r="CK351" s="4">
        <f>Beams!$C$8/((J351-2*X351)*X351*2)</f>
        <v>4528.7227390230846</v>
      </c>
      <c r="CM351" s="4">
        <f xml:space="preserve"> Beams!$B$12 / ( 2 * X351 * (N351 - X351) * (J351 - X351) )</f>
        <v>2421.0659856692259</v>
      </c>
      <c r="CO351" s="4">
        <f t="shared" si="10"/>
        <v>35595.452348402825</v>
      </c>
      <c r="CP351" s="4">
        <f t="shared" si="11"/>
        <v>13483.208429640514</v>
      </c>
      <c r="CQ351" s="3">
        <f>MIN(Beams!$B$21:$B$22)/MAX(CM351:CP351)-1</f>
        <v>-0.43813047227934987</v>
      </c>
    </row>
    <row r="352" spans="1:95" x14ac:dyDescent="0.55000000000000004">
      <c r="A352" s="1" t="s">
        <v>1014</v>
      </c>
      <c r="B352" s="1" t="s">
        <v>1762</v>
      </c>
      <c r="C352" s="1" t="s">
        <v>1763</v>
      </c>
      <c r="D352" s="1" t="s">
        <v>98</v>
      </c>
      <c r="E352" s="1">
        <v>8.16</v>
      </c>
      <c r="F352" s="3">
        <v>2.23</v>
      </c>
      <c r="G352" s="1" t="s">
        <v>98</v>
      </c>
      <c r="H352" s="11" t="s">
        <v>98</v>
      </c>
      <c r="I352" s="3">
        <v>8</v>
      </c>
      <c r="J352" s="3">
        <v>7.65</v>
      </c>
      <c r="K352" s="1" t="s">
        <v>98</v>
      </c>
      <c r="L352" s="1" t="s">
        <v>98</v>
      </c>
      <c r="M352" s="11" t="s">
        <v>98</v>
      </c>
      <c r="N352" s="3">
        <v>2</v>
      </c>
      <c r="O352" s="3">
        <v>1.65</v>
      </c>
      <c r="P352" s="1" t="s">
        <v>98</v>
      </c>
      <c r="Q352" s="1" t="s">
        <v>98</v>
      </c>
      <c r="R352" s="11" t="s">
        <v>98</v>
      </c>
      <c r="S352" s="13" t="s">
        <v>98</v>
      </c>
      <c r="T352" s="1" t="s">
        <v>98</v>
      </c>
      <c r="U352" s="13" t="s">
        <v>98</v>
      </c>
      <c r="V352" s="1" t="s">
        <v>98</v>
      </c>
      <c r="W352" s="14">
        <v>0.125</v>
      </c>
      <c r="X352" s="14">
        <v>0.11600000000000001</v>
      </c>
      <c r="Y352" s="1" t="s">
        <v>98</v>
      </c>
      <c r="Z352" s="13" t="s">
        <v>98</v>
      </c>
      <c r="AA352" s="13" t="s">
        <v>98</v>
      </c>
      <c r="AB352" s="1" t="s">
        <v>98</v>
      </c>
      <c r="AC352" s="1" t="s">
        <v>98</v>
      </c>
      <c r="AD352" s="1" t="s">
        <v>98</v>
      </c>
      <c r="AE352" s="1" t="s">
        <v>98</v>
      </c>
      <c r="AF352" s="1" t="s">
        <v>98</v>
      </c>
      <c r="AG352" s="1" t="s">
        <v>98</v>
      </c>
      <c r="AH352" s="1" t="s">
        <v>98</v>
      </c>
      <c r="AI352" s="2">
        <v>14.2</v>
      </c>
      <c r="AJ352" s="1" t="s">
        <v>98</v>
      </c>
      <c r="AK352" s="2">
        <v>66</v>
      </c>
      <c r="AL352" s="1" t="s">
        <v>98</v>
      </c>
      <c r="AM352" s="2">
        <v>15.7</v>
      </c>
      <c r="AN352" s="3">
        <v>5.19</v>
      </c>
      <c r="AO352" s="3">
        <v>3.93</v>
      </c>
      <c r="AP352" s="3">
        <v>2.65</v>
      </c>
      <c r="AQ352" s="3">
        <v>1.72</v>
      </c>
      <c r="AR352" s="3">
        <v>1.9</v>
      </c>
      <c r="AS352" s="3">
        <v>1.72</v>
      </c>
      <c r="AT352" s="14">
        <v>0.879</v>
      </c>
      <c r="AU352" s="1" t="s">
        <v>98</v>
      </c>
      <c r="AV352" s="1" t="s">
        <v>98</v>
      </c>
      <c r="AW352" s="1" t="s">
        <v>98</v>
      </c>
      <c r="AX352" s="3">
        <v>5.3</v>
      </c>
      <c r="AY352" s="1" t="s">
        <v>98</v>
      </c>
      <c r="AZ352" s="3">
        <v>3.44</v>
      </c>
      <c r="BA352" s="1" t="s">
        <v>98</v>
      </c>
      <c r="BB352" s="1" t="s">
        <v>98</v>
      </c>
      <c r="BC352" s="1" t="s">
        <v>98</v>
      </c>
      <c r="BD352" s="1" t="s">
        <v>98</v>
      </c>
      <c r="BE352" s="1" t="s">
        <v>98</v>
      </c>
      <c r="BF352" s="1" t="s">
        <v>98</v>
      </c>
      <c r="BG352" s="1" t="s">
        <v>98</v>
      </c>
      <c r="BH352" s="1" t="s">
        <v>98</v>
      </c>
      <c r="BI352" s="1" t="s">
        <v>98</v>
      </c>
      <c r="BJ352" s="4" t="s">
        <v>98</v>
      </c>
      <c r="BK352" s="4" t="s">
        <v>98</v>
      </c>
      <c r="BL352" s="4" t="s">
        <v>98</v>
      </c>
      <c r="BM352" s="4" t="s">
        <v>98</v>
      </c>
      <c r="BN352" s="4" t="s">
        <v>98</v>
      </c>
      <c r="BO352" s="4" t="s">
        <v>98</v>
      </c>
      <c r="BP352" s="4" t="s">
        <v>98</v>
      </c>
      <c r="BQ352" s="4" t="s">
        <v>98</v>
      </c>
      <c r="BR352" s="4" t="s">
        <v>98</v>
      </c>
      <c r="BS352" s="4" t="s">
        <v>98</v>
      </c>
      <c r="BT352" s="4" t="s">
        <v>98</v>
      </c>
      <c r="BU352" s="4" t="s">
        <v>98</v>
      </c>
      <c r="BV352" s="4" t="s">
        <v>98</v>
      </c>
      <c r="BW352" s="35" t="s">
        <v>98</v>
      </c>
      <c r="BX352" s="35" t="s">
        <v>98</v>
      </c>
      <c r="BY352" s="1" t="s">
        <v>98</v>
      </c>
      <c r="BZ352" s="1" t="s">
        <v>98</v>
      </c>
      <c r="CA352" s="1" t="s">
        <v>98</v>
      </c>
      <c r="CB352" s="1" t="s">
        <v>98</v>
      </c>
      <c r="CC352" s="1" t="s">
        <v>98</v>
      </c>
      <c r="CD352" s="1" t="s">
        <v>98</v>
      </c>
      <c r="CE352" s="1" t="s">
        <v>98</v>
      </c>
      <c r="CF352" s="1" t="s">
        <v>98</v>
      </c>
      <c r="CG352" s="4">
        <f>Beams!$B$11/F352</f>
        <v>5040.358744394619</v>
      </c>
      <c r="CH352" s="4">
        <f>Beams!$B$9/AO352</f>
        <v>2860.0508905852416</v>
      </c>
      <c r="CI352" s="4">
        <f>Beams!$C$9/AS352</f>
        <v>6534.8837209302328</v>
      </c>
      <c r="CJ352" s="4">
        <f>Beams!$B$8/((N352-2*X352)*X352*2)</f>
        <v>27402.870962708686</v>
      </c>
      <c r="CK352" s="4">
        <f>Beams!$C$8/((J352-2*X352)*X352*2)</f>
        <v>6531.1776573293291</v>
      </c>
      <c r="CM352" s="4">
        <f xml:space="preserve"> Beams!$B$12 / ( 2 * X352 * (N352 - X352) * (J352 - X352) )</f>
        <v>3413.2791826429993</v>
      </c>
      <c r="CO352" s="4">
        <f t="shared" si="10"/>
        <v>49960.795926443796</v>
      </c>
      <c r="CP352" s="4">
        <f t="shared" si="11"/>
        <v>19269.093475873942</v>
      </c>
      <c r="CQ352" s="3">
        <f>MIN(Beams!$B$21:$B$22)/MAX(CM352:CP352)-1</f>
        <v>-0.59968612130508148</v>
      </c>
    </row>
    <row r="353" spans="1:95" x14ac:dyDescent="0.55000000000000004">
      <c r="A353" s="1" t="s">
        <v>1014</v>
      </c>
      <c r="B353" s="1" t="s">
        <v>1764</v>
      </c>
      <c r="C353" s="1" t="s">
        <v>1765</v>
      </c>
      <c r="D353" s="1" t="s">
        <v>98</v>
      </c>
      <c r="E353" s="1">
        <v>50.81</v>
      </c>
      <c r="F353" s="2">
        <v>14</v>
      </c>
      <c r="G353" s="1" t="s">
        <v>98</v>
      </c>
      <c r="H353" s="11" t="s">
        <v>98</v>
      </c>
      <c r="I353" s="3">
        <v>7</v>
      </c>
      <c r="J353" s="3">
        <v>5.26</v>
      </c>
      <c r="K353" s="1" t="s">
        <v>98</v>
      </c>
      <c r="L353" s="1" t="s">
        <v>98</v>
      </c>
      <c r="M353" s="11" t="s">
        <v>98</v>
      </c>
      <c r="N353" s="3">
        <v>7</v>
      </c>
      <c r="O353" s="3">
        <v>5.26</v>
      </c>
      <c r="P353" s="1" t="s">
        <v>98</v>
      </c>
      <c r="Q353" s="1" t="s">
        <v>98</v>
      </c>
      <c r="R353" s="11" t="s">
        <v>98</v>
      </c>
      <c r="S353" s="13" t="s">
        <v>98</v>
      </c>
      <c r="T353" s="1" t="s">
        <v>98</v>
      </c>
      <c r="U353" s="13" t="s">
        <v>98</v>
      </c>
      <c r="V353" s="1" t="s">
        <v>98</v>
      </c>
      <c r="W353" s="14">
        <v>0.625</v>
      </c>
      <c r="X353" s="14">
        <v>0.58099999999999996</v>
      </c>
      <c r="Y353" s="1" t="s">
        <v>98</v>
      </c>
      <c r="Z353" s="13" t="s">
        <v>98</v>
      </c>
      <c r="AA353" s="13" t="s">
        <v>98</v>
      </c>
      <c r="AB353" s="1" t="s">
        <v>98</v>
      </c>
      <c r="AC353" s="1" t="s">
        <v>98</v>
      </c>
      <c r="AD353" s="1" t="s">
        <v>98</v>
      </c>
      <c r="AE353" s="1" t="s">
        <v>98</v>
      </c>
      <c r="AF353" s="1" t="s">
        <v>98</v>
      </c>
      <c r="AG353" s="1" t="s">
        <v>98</v>
      </c>
      <c r="AH353" s="1" t="s">
        <v>98</v>
      </c>
      <c r="AI353" s="3">
        <v>9.0500000000000007</v>
      </c>
      <c r="AJ353" s="1" t="s">
        <v>98</v>
      </c>
      <c r="AK353" s="3">
        <v>9.0500000000000007</v>
      </c>
      <c r="AL353" s="1" t="s">
        <v>98</v>
      </c>
      <c r="AM353" s="2">
        <v>93.4</v>
      </c>
      <c r="AN353" s="2">
        <v>33.1</v>
      </c>
      <c r="AO353" s="2">
        <v>26.7</v>
      </c>
      <c r="AP353" s="3">
        <v>2.58</v>
      </c>
      <c r="AQ353" s="2">
        <v>93.4</v>
      </c>
      <c r="AR353" s="2">
        <v>33.1</v>
      </c>
      <c r="AS353" s="2">
        <v>26.7</v>
      </c>
      <c r="AT353" s="3">
        <v>2.58</v>
      </c>
      <c r="AU353" s="1" t="s">
        <v>98</v>
      </c>
      <c r="AV353" s="1" t="s">
        <v>98</v>
      </c>
      <c r="AW353" s="1" t="s">
        <v>98</v>
      </c>
      <c r="AX353" s="1">
        <v>158</v>
      </c>
      <c r="AY353" s="1" t="s">
        <v>98</v>
      </c>
      <c r="AZ353" s="2">
        <v>47.1</v>
      </c>
      <c r="BA353" s="1" t="s">
        <v>98</v>
      </c>
      <c r="BB353" s="1" t="s">
        <v>98</v>
      </c>
      <c r="BC353" s="1" t="s">
        <v>98</v>
      </c>
      <c r="BD353" s="1" t="s">
        <v>98</v>
      </c>
      <c r="BE353" s="1" t="s">
        <v>98</v>
      </c>
      <c r="BF353" s="1" t="s">
        <v>98</v>
      </c>
      <c r="BG353" s="1" t="s">
        <v>98</v>
      </c>
      <c r="BH353" s="1" t="s">
        <v>98</v>
      </c>
      <c r="BI353" s="1" t="s">
        <v>98</v>
      </c>
      <c r="BJ353" s="4" t="s">
        <v>98</v>
      </c>
      <c r="BK353" s="4" t="s">
        <v>98</v>
      </c>
      <c r="BL353" s="4" t="s">
        <v>98</v>
      </c>
      <c r="BM353" s="4" t="s">
        <v>98</v>
      </c>
      <c r="BN353" s="4" t="s">
        <v>98</v>
      </c>
      <c r="BO353" s="4" t="s">
        <v>98</v>
      </c>
      <c r="BP353" s="4" t="s">
        <v>98</v>
      </c>
      <c r="BQ353" s="4" t="s">
        <v>98</v>
      </c>
      <c r="BR353" s="4" t="s">
        <v>98</v>
      </c>
      <c r="BS353" s="4" t="s">
        <v>98</v>
      </c>
      <c r="BT353" s="4" t="s">
        <v>98</v>
      </c>
      <c r="BU353" s="4" t="s">
        <v>98</v>
      </c>
      <c r="BV353" s="4" t="s">
        <v>98</v>
      </c>
      <c r="BW353" s="35" t="s">
        <v>98</v>
      </c>
      <c r="BX353" s="35" t="s">
        <v>98</v>
      </c>
      <c r="BY353" s="1" t="s">
        <v>98</v>
      </c>
      <c r="BZ353" s="1" t="s">
        <v>98</v>
      </c>
      <c r="CA353" s="1" t="s">
        <v>98</v>
      </c>
      <c r="CB353" s="1" t="s">
        <v>98</v>
      </c>
      <c r="CC353" s="1" t="s">
        <v>98</v>
      </c>
      <c r="CD353" s="1" t="s">
        <v>98</v>
      </c>
      <c r="CE353" s="1" t="s">
        <v>98</v>
      </c>
      <c r="CF353" s="1" t="s">
        <v>98</v>
      </c>
      <c r="CG353" s="4">
        <f>Beams!$B$11/F353</f>
        <v>802.85714285714289</v>
      </c>
      <c r="CH353" s="4">
        <f>Beams!$B$9/AO353</f>
        <v>420.97378277153558</v>
      </c>
      <c r="CI353" s="4">
        <f>Beams!$C$9/AS353</f>
        <v>420.97378277153558</v>
      </c>
      <c r="CJ353" s="4">
        <f>Beams!$B$8/((N353-2*X353)*X353*2)</f>
        <v>1656.8992163043602</v>
      </c>
      <c r="CK353" s="4">
        <f>Beams!$C$8/((J353-2*X353)*X353*2)</f>
        <v>2360.4142569021124</v>
      </c>
      <c r="CM353" s="4">
        <f xml:space="preserve"> Beams!$B$12 / ( 2 * X353 * (N353 - X353) * (J353 - X353) )</f>
        <v>322.06220522141695</v>
      </c>
      <c r="CO353" s="4">
        <f t="shared" si="10"/>
        <v>3354.4745877472033</v>
      </c>
      <c r="CP353" s="4">
        <f t="shared" si="11"/>
        <v>4441.9839163860115</v>
      </c>
      <c r="CQ353" s="3">
        <f>MIN(Beams!$B$21:$B$22)/MAX(CM353:CP353)-1</f>
        <v>3.5024926646452057</v>
      </c>
    </row>
    <row r="354" spans="1:95" x14ac:dyDescent="0.55000000000000004">
      <c r="A354" s="1" t="s">
        <v>1014</v>
      </c>
      <c r="B354" s="1" t="s">
        <v>1766</v>
      </c>
      <c r="C354" s="1" t="s">
        <v>1767</v>
      </c>
      <c r="D354" s="1" t="s">
        <v>98</v>
      </c>
      <c r="E354" s="1">
        <v>42.05</v>
      </c>
      <c r="F354" s="2">
        <v>11.6</v>
      </c>
      <c r="G354" s="1" t="s">
        <v>98</v>
      </c>
      <c r="H354" s="11" t="s">
        <v>98</v>
      </c>
      <c r="I354" s="3">
        <v>7</v>
      </c>
      <c r="J354" s="3">
        <v>5.6</v>
      </c>
      <c r="K354" s="1" t="s">
        <v>98</v>
      </c>
      <c r="L354" s="1" t="s">
        <v>98</v>
      </c>
      <c r="M354" s="11" t="s">
        <v>98</v>
      </c>
      <c r="N354" s="3">
        <v>7</v>
      </c>
      <c r="O354" s="3">
        <v>5.6</v>
      </c>
      <c r="P354" s="1" t="s">
        <v>98</v>
      </c>
      <c r="Q354" s="1" t="s">
        <v>98</v>
      </c>
      <c r="R354" s="11" t="s">
        <v>98</v>
      </c>
      <c r="S354" s="13" t="s">
        <v>98</v>
      </c>
      <c r="T354" s="1" t="s">
        <v>98</v>
      </c>
      <c r="U354" s="13" t="s">
        <v>98</v>
      </c>
      <c r="V354" s="1" t="s">
        <v>98</v>
      </c>
      <c r="W354" s="14">
        <v>0.5</v>
      </c>
      <c r="X354" s="14">
        <v>0.46500000000000002</v>
      </c>
      <c r="Y354" s="1" t="s">
        <v>98</v>
      </c>
      <c r="Z354" s="13" t="s">
        <v>98</v>
      </c>
      <c r="AA354" s="13" t="s">
        <v>98</v>
      </c>
      <c r="AB354" s="1" t="s">
        <v>98</v>
      </c>
      <c r="AC354" s="1" t="s">
        <v>98</v>
      </c>
      <c r="AD354" s="1" t="s">
        <v>98</v>
      </c>
      <c r="AE354" s="1" t="s">
        <v>98</v>
      </c>
      <c r="AF354" s="1" t="s">
        <v>98</v>
      </c>
      <c r="AG354" s="1" t="s">
        <v>98</v>
      </c>
      <c r="AH354" s="1" t="s">
        <v>98</v>
      </c>
      <c r="AI354" s="2">
        <v>12.1</v>
      </c>
      <c r="AJ354" s="1" t="s">
        <v>98</v>
      </c>
      <c r="AK354" s="2">
        <v>12.1</v>
      </c>
      <c r="AL354" s="1" t="s">
        <v>98</v>
      </c>
      <c r="AM354" s="2">
        <v>80.5</v>
      </c>
      <c r="AN354" s="2">
        <v>27.9</v>
      </c>
      <c r="AO354" s="2">
        <v>23</v>
      </c>
      <c r="AP354" s="3">
        <v>2.63</v>
      </c>
      <c r="AQ354" s="2">
        <v>80.5</v>
      </c>
      <c r="AR354" s="2">
        <v>27.9</v>
      </c>
      <c r="AS354" s="2">
        <v>23</v>
      </c>
      <c r="AT354" s="3">
        <v>2.63</v>
      </c>
      <c r="AU354" s="1" t="s">
        <v>98</v>
      </c>
      <c r="AV354" s="1" t="s">
        <v>98</v>
      </c>
      <c r="AW354" s="1" t="s">
        <v>98</v>
      </c>
      <c r="AX354" s="1">
        <v>133</v>
      </c>
      <c r="AY354" s="1" t="s">
        <v>98</v>
      </c>
      <c r="AZ354" s="2">
        <v>39.299999999999997</v>
      </c>
      <c r="BA354" s="1" t="s">
        <v>98</v>
      </c>
      <c r="BB354" s="1" t="s">
        <v>98</v>
      </c>
      <c r="BC354" s="1" t="s">
        <v>98</v>
      </c>
      <c r="BD354" s="1" t="s">
        <v>98</v>
      </c>
      <c r="BE354" s="1" t="s">
        <v>98</v>
      </c>
      <c r="BF354" s="1" t="s">
        <v>98</v>
      </c>
      <c r="BG354" s="1" t="s">
        <v>98</v>
      </c>
      <c r="BH354" s="1" t="s">
        <v>98</v>
      </c>
      <c r="BI354" s="1" t="s">
        <v>98</v>
      </c>
      <c r="BJ354" s="4" t="s">
        <v>98</v>
      </c>
      <c r="BK354" s="4" t="s">
        <v>98</v>
      </c>
      <c r="BL354" s="4" t="s">
        <v>98</v>
      </c>
      <c r="BM354" s="4" t="s">
        <v>98</v>
      </c>
      <c r="BN354" s="4" t="s">
        <v>98</v>
      </c>
      <c r="BO354" s="4" t="s">
        <v>98</v>
      </c>
      <c r="BP354" s="4" t="s">
        <v>98</v>
      </c>
      <c r="BQ354" s="4" t="s">
        <v>98</v>
      </c>
      <c r="BR354" s="4" t="s">
        <v>98</v>
      </c>
      <c r="BS354" s="4" t="s">
        <v>98</v>
      </c>
      <c r="BT354" s="4" t="s">
        <v>98</v>
      </c>
      <c r="BU354" s="4" t="s">
        <v>98</v>
      </c>
      <c r="BV354" s="4" t="s">
        <v>98</v>
      </c>
      <c r="BW354" s="35" t="s">
        <v>98</v>
      </c>
      <c r="BX354" s="35" t="s">
        <v>98</v>
      </c>
      <c r="BY354" s="1" t="s">
        <v>98</v>
      </c>
      <c r="BZ354" s="1" t="s">
        <v>98</v>
      </c>
      <c r="CA354" s="1" t="s">
        <v>98</v>
      </c>
      <c r="CB354" s="1" t="s">
        <v>98</v>
      </c>
      <c r="CC354" s="1" t="s">
        <v>98</v>
      </c>
      <c r="CD354" s="1" t="s">
        <v>98</v>
      </c>
      <c r="CE354" s="1" t="s">
        <v>98</v>
      </c>
      <c r="CF354" s="1" t="s">
        <v>98</v>
      </c>
      <c r="CG354" s="4">
        <f>Beams!$B$11/F354</f>
        <v>968.9655172413793</v>
      </c>
      <c r="CH354" s="4">
        <f>Beams!$B$9/AO354</f>
        <v>488.69565217391306</v>
      </c>
      <c r="CI354" s="4">
        <f>Beams!$C$9/AS354</f>
        <v>488.69565217391306</v>
      </c>
      <c r="CJ354" s="4">
        <f>Beams!$B$8/((N354-2*X354)*X354*2)</f>
        <v>1991.1073320224618</v>
      </c>
      <c r="CK354" s="4">
        <f>Beams!$C$8/((J354-2*X354)*X354*2)</f>
        <v>2588.0131703161337</v>
      </c>
      <c r="CM354" s="4">
        <f xml:space="preserve"> Beams!$B$12 / ( 2 * X354 * (N354 - X354) * (J354 - X354) )</f>
        <v>360.16153020329727</v>
      </c>
      <c r="CO354" s="4">
        <f t="shared" si="10"/>
        <v>4008.8625672829935</v>
      </c>
      <c r="CP354" s="4">
        <f t="shared" si="11"/>
        <v>4926.5495399570755</v>
      </c>
      <c r="CQ354" s="3">
        <f>MIN(Beams!$B$21:$B$22)/MAX(CM354:CP354)-1</f>
        <v>3.0596364327180314</v>
      </c>
    </row>
    <row r="355" spans="1:95" x14ac:dyDescent="0.55000000000000004">
      <c r="A355" s="1" t="s">
        <v>1014</v>
      </c>
      <c r="B355" s="1" t="s">
        <v>1768</v>
      </c>
      <c r="C355" s="1" t="s">
        <v>1769</v>
      </c>
      <c r="D355" s="1" t="s">
        <v>98</v>
      </c>
      <c r="E355" s="1">
        <v>32.58</v>
      </c>
      <c r="F355" s="3">
        <v>8.9700000000000006</v>
      </c>
      <c r="G355" s="1" t="s">
        <v>98</v>
      </c>
      <c r="H355" s="11" t="s">
        <v>98</v>
      </c>
      <c r="I355" s="3">
        <v>7</v>
      </c>
      <c r="J355" s="3">
        <v>5.95</v>
      </c>
      <c r="K355" s="1" t="s">
        <v>98</v>
      </c>
      <c r="L355" s="1" t="s">
        <v>98</v>
      </c>
      <c r="M355" s="11" t="s">
        <v>98</v>
      </c>
      <c r="N355" s="3">
        <v>7</v>
      </c>
      <c r="O355" s="3">
        <v>5.95</v>
      </c>
      <c r="P355" s="1" t="s">
        <v>98</v>
      </c>
      <c r="Q355" s="1" t="s">
        <v>98</v>
      </c>
      <c r="R355" s="11" t="s">
        <v>98</v>
      </c>
      <c r="S355" s="13" t="s">
        <v>98</v>
      </c>
      <c r="T355" s="1" t="s">
        <v>98</v>
      </c>
      <c r="U355" s="13" t="s">
        <v>98</v>
      </c>
      <c r="V355" s="1" t="s">
        <v>98</v>
      </c>
      <c r="W355" s="14">
        <v>0.375</v>
      </c>
      <c r="X355" s="14">
        <v>0.34899999999999998</v>
      </c>
      <c r="Y355" s="1" t="s">
        <v>98</v>
      </c>
      <c r="Z355" s="13" t="s">
        <v>98</v>
      </c>
      <c r="AA355" s="13" t="s">
        <v>98</v>
      </c>
      <c r="AB355" s="1" t="s">
        <v>98</v>
      </c>
      <c r="AC355" s="1" t="s">
        <v>98</v>
      </c>
      <c r="AD355" s="1" t="s">
        <v>98</v>
      </c>
      <c r="AE355" s="1" t="s">
        <v>98</v>
      </c>
      <c r="AF355" s="1" t="s">
        <v>98</v>
      </c>
      <c r="AG355" s="1" t="s">
        <v>98</v>
      </c>
      <c r="AH355" s="1" t="s">
        <v>98</v>
      </c>
      <c r="AI355" s="2">
        <v>17.100000000000001</v>
      </c>
      <c r="AJ355" s="1" t="s">
        <v>98</v>
      </c>
      <c r="AK355" s="2">
        <v>17.100000000000001</v>
      </c>
      <c r="AL355" s="1" t="s">
        <v>98</v>
      </c>
      <c r="AM355" s="2">
        <v>65</v>
      </c>
      <c r="AN355" s="2">
        <v>22.1</v>
      </c>
      <c r="AO355" s="2">
        <v>18.600000000000001</v>
      </c>
      <c r="AP355" s="3">
        <v>2.69</v>
      </c>
      <c r="AQ355" s="2">
        <v>65</v>
      </c>
      <c r="AR355" s="2">
        <v>22.1</v>
      </c>
      <c r="AS355" s="2">
        <v>18.600000000000001</v>
      </c>
      <c r="AT355" s="3">
        <v>2.69</v>
      </c>
      <c r="AU355" s="1" t="s">
        <v>98</v>
      </c>
      <c r="AV355" s="1" t="s">
        <v>98</v>
      </c>
      <c r="AW355" s="1" t="s">
        <v>98</v>
      </c>
      <c r="AX355" s="1">
        <v>105</v>
      </c>
      <c r="AY355" s="1" t="s">
        <v>98</v>
      </c>
      <c r="AZ355" s="2">
        <v>30.7</v>
      </c>
      <c r="BA355" s="1" t="s">
        <v>98</v>
      </c>
      <c r="BB355" s="1" t="s">
        <v>98</v>
      </c>
      <c r="BC355" s="1" t="s">
        <v>98</v>
      </c>
      <c r="BD355" s="1" t="s">
        <v>98</v>
      </c>
      <c r="BE355" s="1" t="s">
        <v>98</v>
      </c>
      <c r="BF355" s="1" t="s">
        <v>98</v>
      </c>
      <c r="BG355" s="1" t="s">
        <v>98</v>
      </c>
      <c r="BH355" s="1" t="s">
        <v>98</v>
      </c>
      <c r="BI355" s="1" t="s">
        <v>98</v>
      </c>
      <c r="BJ355" s="4" t="s">
        <v>98</v>
      </c>
      <c r="BK355" s="4" t="s">
        <v>98</v>
      </c>
      <c r="BL355" s="4" t="s">
        <v>98</v>
      </c>
      <c r="BM355" s="4" t="s">
        <v>98</v>
      </c>
      <c r="BN355" s="4" t="s">
        <v>98</v>
      </c>
      <c r="BO355" s="4" t="s">
        <v>98</v>
      </c>
      <c r="BP355" s="4" t="s">
        <v>98</v>
      </c>
      <c r="BQ355" s="4" t="s">
        <v>98</v>
      </c>
      <c r="BR355" s="4" t="s">
        <v>98</v>
      </c>
      <c r="BS355" s="4" t="s">
        <v>98</v>
      </c>
      <c r="BT355" s="4" t="s">
        <v>98</v>
      </c>
      <c r="BU355" s="4" t="s">
        <v>98</v>
      </c>
      <c r="BV355" s="4" t="s">
        <v>98</v>
      </c>
      <c r="BW355" s="35" t="s">
        <v>98</v>
      </c>
      <c r="BX355" s="35" t="s">
        <v>98</v>
      </c>
      <c r="BY355" s="1" t="s">
        <v>98</v>
      </c>
      <c r="BZ355" s="1" t="s">
        <v>98</v>
      </c>
      <c r="CA355" s="1" t="s">
        <v>98</v>
      </c>
      <c r="CB355" s="1" t="s">
        <v>98</v>
      </c>
      <c r="CC355" s="1" t="s">
        <v>98</v>
      </c>
      <c r="CD355" s="1" t="s">
        <v>98</v>
      </c>
      <c r="CE355" s="1" t="s">
        <v>98</v>
      </c>
      <c r="CF355" s="1" t="s">
        <v>98</v>
      </c>
      <c r="CG355" s="4">
        <f>Beams!$B$11/F355</f>
        <v>1253.0657748049052</v>
      </c>
      <c r="CH355" s="4">
        <f>Beams!$B$9/AO355</f>
        <v>604.30107526881716</v>
      </c>
      <c r="CI355" s="4">
        <f>Beams!$C$9/AS355</f>
        <v>604.30107526881716</v>
      </c>
      <c r="CJ355" s="4">
        <f>Beams!$B$8/((N355-2*X355)*X355*2)</f>
        <v>2555.2446624030763</v>
      </c>
      <c r="CK355" s="4">
        <f>Beams!$C$8/((J355-2*X355)*X355*2)</f>
        <v>3066.0989837136676</v>
      </c>
      <c r="CM355" s="4">
        <f xml:space="preserve"> Beams!$B$12 / ( 2 * X355 * (N355 - X355) * (J355 - X355) )</f>
        <v>432.27325678827265</v>
      </c>
      <c r="CO355" s="4">
        <f t="shared" si="10"/>
        <v>5119.3959931305862</v>
      </c>
      <c r="CP355" s="4">
        <f t="shared" si="11"/>
        <v>5901.1251820354746</v>
      </c>
      <c r="CQ355" s="3">
        <f>MIN(Beams!$B$21:$B$22)/MAX(CM355:CP355)-1</f>
        <v>2.3891841611638887</v>
      </c>
    </row>
    <row r="356" spans="1:95" x14ac:dyDescent="0.55000000000000004">
      <c r="A356" s="1" t="s">
        <v>1014</v>
      </c>
      <c r="B356" s="1" t="s">
        <v>1770</v>
      </c>
      <c r="C356" s="1" t="s">
        <v>1771</v>
      </c>
      <c r="D356" s="1" t="s">
        <v>98</v>
      </c>
      <c r="E356" s="1">
        <v>27.59</v>
      </c>
      <c r="F356" s="3">
        <v>7.59</v>
      </c>
      <c r="G356" s="1" t="s">
        <v>98</v>
      </c>
      <c r="H356" s="11" t="s">
        <v>98</v>
      </c>
      <c r="I356" s="3">
        <v>7</v>
      </c>
      <c r="J356" s="3">
        <v>6.13</v>
      </c>
      <c r="K356" s="1" t="s">
        <v>98</v>
      </c>
      <c r="L356" s="1" t="s">
        <v>98</v>
      </c>
      <c r="M356" s="11" t="s">
        <v>98</v>
      </c>
      <c r="N356" s="3">
        <v>7</v>
      </c>
      <c r="O356" s="3">
        <v>6.13</v>
      </c>
      <c r="P356" s="1" t="s">
        <v>98</v>
      </c>
      <c r="Q356" s="1" t="s">
        <v>98</v>
      </c>
      <c r="R356" s="11" t="s">
        <v>98</v>
      </c>
      <c r="S356" s="13" t="s">
        <v>98</v>
      </c>
      <c r="T356" s="1" t="s">
        <v>98</v>
      </c>
      <c r="U356" s="13" t="s">
        <v>98</v>
      </c>
      <c r="V356" s="1" t="s">
        <v>98</v>
      </c>
      <c r="W356" s="15">
        <v>0.3125</v>
      </c>
      <c r="X356" s="14">
        <v>0.29099999999999998</v>
      </c>
      <c r="Y356" s="1" t="s">
        <v>98</v>
      </c>
      <c r="Z356" s="13" t="s">
        <v>98</v>
      </c>
      <c r="AA356" s="13" t="s">
        <v>98</v>
      </c>
      <c r="AB356" s="1" t="s">
        <v>98</v>
      </c>
      <c r="AC356" s="1" t="s">
        <v>98</v>
      </c>
      <c r="AD356" s="1" t="s">
        <v>98</v>
      </c>
      <c r="AE356" s="1" t="s">
        <v>98</v>
      </c>
      <c r="AF356" s="1" t="s">
        <v>98</v>
      </c>
      <c r="AG356" s="1" t="s">
        <v>98</v>
      </c>
      <c r="AH356" s="1" t="s">
        <v>98</v>
      </c>
      <c r="AI356" s="2">
        <v>21.1</v>
      </c>
      <c r="AJ356" s="1" t="s">
        <v>98</v>
      </c>
      <c r="AK356" s="2">
        <v>21.1</v>
      </c>
      <c r="AL356" s="1" t="s">
        <v>98</v>
      </c>
      <c r="AM356" s="2">
        <v>56.1</v>
      </c>
      <c r="AN356" s="2">
        <v>18.899999999999999</v>
      </c>
      <c r="AO356" s="2">
        <v>16</v>
      </c>
      <c r="AP356" s="3">
        <v>2.72</v>
      </c>
      <c r="AQ356" s="2">
        <v>56.1</v>
      </c>
      <c r="AR356" s="2">
        <v>18.899999999999999</v>
      </c>
      <c r="AS356" s="2">
        <v>16</v>
      </c>
      <c r="AT356" s="3">
        <v>2.72</v>
      </c>
      <c r="AU356" s="1" t="s">
        <v>98</v>
      </c>
      <c r="AV356" s="1" t="s">
        <v>98</v>
      </c>
      <c r="AW356" s="1" t="s">
        <v>98</v>
      </c>
      <c r="AX356" s="2">
        <v>89.7</v>
      </c>
      <c r="AY356" s="1" t="s">
        <v>98</v>
      </c>
      <c r="AZ356" s="2">
        <v>26.1</v>
      </c>
      <c r="BA356" s="1" t="s">
        <v>98</v>
      </c>
      <c r="BB356" s="1" t="s">
        <v>98</v>
      </c>
      <c r="BC356" s="1" t="s">
        <v>98</v>
      </c>
      <c r="BD356" s="1" t="s">
        <v>98</v>
      </c>
      <c r="BE356" s="1" t="s">
        <v>98</v>
      </c>
      <c r="BF356" s="1" t="s">
        <v>98</v>
      </c>
      <c r="BG356" s="1" t="s">
        <v>98</v>
      </c>
      <c r="BH356" s="1" t="s">
        <v>98</v>
      </c>
      <c r="BI356" s="1" t="s">
        <v>98</v>
      </c>
      <c r="BJ356" s="4" t="s">
        <v>98</v>
      </c>
      <c r="BK356" s="4" t="s">
        <v>98</v>
      </c>
      <c r="BL356" s="4" t="s">
        <v>98</v>
      </c>
      <c r="BM356" s="4" t="s">
        <v>98</v>
      </c>
      <c r="BN356" s="4" t="s">
        <v>98</v>
      </c>
      <c r="BO356" s="4" t="s">
        <v>98</v>
      </c>
      <c r="BP356" s="4" t="s">
        <v>98</v>
      </c>
      <c r="BQ356" s="4" t="s">
        <v>98</v>
      </c>
      <c r="BR356" s="4" t="s">
        <v>98</v>
      </c>
      <c r="BS356" s="4" t="s">
        <v>98</v>
      </c>
      <c r="BT356" s="4" t="s">
        <v>98</v>
      </c>
      <c r="BU356" s="4" t="s">
        <v>98</v>
      </c>
      <c r="BV356" s="4" t="s">
        <v>98</v>
      </c>
      <c r="BW356" s="35" t="s">
        <v>98</v>
      </c>
      <c r="BX356" s="35" t="s">
        <v>98</v>
      </c>
      <c r="BY356" s="1" t="s">
        <v>98</v>
      </c>
      <c r="BZ356" s="1" t="s">
        <v>98</v>
      </c>
      <c r="CA356" s="1" t="s">
        <v>98</v>
      </c>
      <c r="CB356" s="1" t="s">
        <v>98</v>
      </c>
      <c r="CC356" s="1" t="s">
        <v>98</v>
      </c>
      <c r="CD356" s="1" t="s">
        <v>98</v>
      </c>
      <c r="CE356" s="1" t="s">
        <v>98</v>
      </c>
      <c r="CF356" s="1" t="s">
        <v>98</v>
      </c>
      <c r="CG356" s="4">
        <f>Beams!$B$11/F356</f>
        <v>1480.8959156785245</v>
      </c>
      <c r="CH356" s="4">
        <f>Beams!$B$9/AO356</f>
        <v>702.5</v>
      </c>
      <c r="CI356" s="4">
        <f>Beams!$C$9/AS356</f>
        <v>702.5</v>
      </c>
      <c r="CJ356" s="4">
        <f>Beams!$B$8/((N356-2*X356)*X356*2)</f>
        <v>3009.1484538224217</v>
      </c>
      <c r="CK356" s="4">
        <f>Beams!$C$8/((J356-2*X356)*X356*2)</f>
        <v>3481.0228508709988</v>
      </c>
      <c r="CM356" s="4">
        <f xml:space="preserve"> Beams!$B$12 / ( 2 * X356 * (N356 - X356) * (J356 - X356) )</f>
        <v>493.00015912738081</v>
      </c>
      <c r="CO356" s="4">
        <f t="shared" si="10"/>
        <v>6018.5102773239887</v>
      </c>
      <c r="CP356" s="4">
        <f t="shared" si="11"/>
        <v>6738.7018758576214</v>
      </c>
      <c r="CQ356" s="3">
        <f>MIN(Beams!$B$21:$B$22)/MAX(CM356:CP356)-1</f>
        <v>1.9679306739556037</v>
      </c>
    </row>
    <row r="357" spans="1:95" x14ac:dyDescent="0.55000000000000004">
      <c r="A357" s="1" t="s">
        <v>1014</v>
      </c>
      <c r="B357" s="1" t="s">
        <v>1772</v>
      </c>
      <c r="C357" s="1" t="s">
        <v>1773</v>
      </c>
      <c r="D357" s="1" t="s">
        <v>98</v>
      </c>
      <c r="E357" s="1">
        <v>22.42</v>
      </c>
      <c r="F357" s="3">
        <v>6.17</v>
      </c>
      <c r="G357" s="1" t="s">
        <v>98</v>
      </c>
      <c r="H357" s="11" t="s">
        <v>98</v>
      </c>
      <c r="I357" s="3">
        <v>7</v>
      </c>
      <c r="J357" s="3">
        <v>6.3</v>
      </c>
      <c r="K357" s="1" t="s">
        <v>98</v>
      </c>
      <c r="L357" s="1" t="s">
        <v>98</v>
      </c>
      <c r="M357" s="11" t="s">
        <v>98</v>
      </c>
      <c r="N357" s="3">
        <v>7</v>
      </c>
      <c r="O357" s="3">
        <v>6.3</v>
      </c>
      <c r="P357" s="1" t="s">
        <v>98</v>
      </c>
      <c r="Q357" s="1" t="s">
        <v>98</v>
      </c>
      <c r="R357" s="11" t="s">
        <v>98</v>
      </c>
      <c r="S357" s="13" t="s">
        <v>98</v>
      </c>
      <c r="T357" s="1" t="s">
        <v>98</v>
      </c>
      <c r="U357" s="13" t="s">
        <v>98</v>
      </c>
      <c r="V357" s="1" t="s">
        <v>98</v>
      </c>
      <c r="W357" s="14">
        <v>0.25</v>
      </c>
      <c r="X357" s="14">
        <v>0.23300000000000001</v>
      </c>
      <c r="Y357" s="1" t="s">
        <v>98</v>
      </c>
      <c r="Z357" s="13" t="s">
        <v>98</v>
      </c>
      <c r="AA357" s="13" t="s">
        <v>98</v>
      </c>
      <c r="AB357" s="1" t="s">
        <v>98</v>
      </c>
      <c r="AC357" s="1" t="s">
        <v>98</v>
      </c>
      <c r="AD357" s="1" t="s">
        <v>98</v>
      </c>
      <c r="AE357" s="1" t="s">
        <v>98</v>
      </c>
      <c r="AF357" s="1" t="s">
        <v>98</v>
      </c>
      <c r="AG357" s="1" t="s">
        <v>98</v>
      </c>
      <c r="AH357" s="1" t="s">
        <v>98</v>
      </c>
      <c r="AI357" s="2">
        <v>27</v>
      </c>
      <c r="AJ357" s="1" t="s">
        <v>98</v>
      </c>
      <c r="AK357" s="2">
        <v>27</v>
      </c>
      <c r="AL357" s="1" t="s">
        <v>98</v>
      </c>
      <c r="AM357" s="2">
        <v>46.5</v>
      </c>
      <c r="AN357" s="2">
        <v>15.5</v>
      </c>
      <c r="AO357" s="2">
        <v>13.3</v>
      </c>
      <c r="AP357" s="3">
        <v>2.75</v>
      </c>
      <c r="AQ357" s="2">
        <v>46.5</v>
      </c>
      <c r="AR357" s="2">
        <v>15.5</v>
      </c>
      <c r="AS357" s="2">
        <v>13.3</v>
      </c>
      <c r="AT357" s="3">
        <v>2.75</v>
      </c>
      <c r="AU357" s="1" t="s">
        <v>98</v>
      </c>
      <c r="AV357" s="1" t="s">
        <v>98</v>
      </c>
      <c r="AW357" s="1" t="s">
        <v>98</v>
      </c>
      <c r="AX357" s="2">
        <v>73.5</v>
      </c>
      <c r="AY357" s="1" t="s">
        <v>98</v>
      </c>
      <c r="AZ357" s="2">
        <v>21.3</v>
      </c>
      <c r="BA357" s="1" t="s">
        <v>98</v>
      </c>
      <c r="BB357" s="1" t="s">
        <v>98</v>
      </c>
      <c r="BC357" s="1" t="s">
        <v>98</v>
      </c>
      <c r="BD357" s="1" t="s">
        <v>98</v>
      </c>
      <c r="BE357" s="1" t="s">
        <v>98</v>
      </c>
      <c r="BF357" s="1" t="s">
        <v>98</v>
      </c>
      <c r="BG357" s="1" t="s">
        <v>98</v>
      </c>
      <c r="BH357" s="1" t="s">
        <v>98</v>
      </c>
      <c r="BI357" s="1" t="s">
        <v>98</v>
      </c>
      <c r="BJ357" s="4" t="s">
        <v>98</v>
      </c>
      <c r="BK357" s="4" t="s">
        <v>98</v>
      </c>
      <c r="BL357" s="4" t="s">
        <v>98</v>
      </c>
      <c r="BM357" s="4" t="s">
        <v>98</v>
      </c>
      <c r="BN357" s="4" t="s">
        <v>98</v>
      </c>
      <c r="BO357" s="4" t="s">
        <v>98</v>
      </c>
      <c r="BP357" s="4" t="s">
        <v>98</v>
      </c>
      <c r="BQ357" s="4" t="s">
        <v>98</v>
      </c>
      <c r="BR357" s="4" t="s">
        <v>98</v>
      </c>
      <c r="BS357" s="4" t="s">
        <v>98</v>
      </c>
      <c r="BT357" s="4" t="s">
        <v>98</v>
      </c>
      <c r="BU357" s="4" t="s">
        <v>98</v>
      </c>
      <c r="BV357" s="4" t="s">
        <v>98</v>
      </c>
      <c r="BW357" s="35" t="s">
        <v>98</v>
      </c>
      <c r="BX357" s="35" t="s">
        <v>98</v>
      </c>
      <c r="BY357" s="1" t="s">
        <v>98</v>
      </c>
      <c r="BZ357" s="1" t="s">
        <v>98</v>
      </c>
      <c r="CA357" s="1" t="s">
        <v>98</v>
      </c>
      <c r="CB357" s="1" t="s">
        <v>98</v>
      </c>
      <c r="CC357" s="1" t="s">
        <v>98</v>
      </c>
      <c r="CD357" s="1" t="s">
        <v>98</v>
      </c>
      <c r="CE357" s="1" t="s">
        <v>98</v>
      </c>
      <c r="CF357" s="1" t="s">
        <v>98</v>
      </c>
      <c r="CG357" s="4">
        <f>Beams!$B$11/F357</f>
        <v>1821.7179902755267</v>
      </c>
      <c r="CH357" s="4">
        <f>Beams!$B$9/AO357</f>
        <v>845.11278195488717</v>
      </c>
      <c r="CI357" s="4">
        <f>Beams!$C$9/AS357</f>
        <v>845.11278195488717</v>
      </c>
      <c r="CJ357" s="4">
        <f>Beams!$B$8/((N357-2*X357)*X357*2)</f>
        <v>3691.4863290204689</v>
      </c>
      <c r="CK357" s="4">
        <f>Beams!$C$8/((J357-2*X357)*X357*2)</f>
        <v>4134.4140681898771</v>
      </c>
      <c r="CM357" s="4">
        <f xml:space="preserve"> Beams!$B$12 / ( 2 * X357 * (N357 - X357) * (J357 - X357) )</f>
        <v>587.5031819530376</v>
      </c>
      <c r="CO357" s="4">
        <f t="shared" si="10"/>
        <v>7365.4898985901518</v>
      </c>
      <c r="CP357" s="4">
        <f t="shared" si="11"/>
        <v>8040.482980265404</v>
      </c>
      <c r="CQ357" s="3">
        <f>MIN(Beams!$B$21:$B$22)/MAX(CM357:CP357)-1</f>
        <v>1.4874127647665056</v>
      </c>
    </row>
    <row r="358" spans="1:95" x14ac:dyDescent="0.55000000000000004">
      <c r="A358" s="1" t="s">
        <v>1014</v>
      </c>
      <c r="B358" s="1" t="s">
        <v>1774</v>
      </c>
      <c r="C358" s="1" t="s">
        <v>1775</v>
      </c>
      <c r="D358" s="1" t="s">
        <v>98</v>
      </c>
      <c r="E358" s="1">
        <v>17.079999999999998</v>
      </c>
      <c r="F358" s="3">
        <v>4.67</v>
      </c>
      <c r="G358" s="1" t="s">
        <v>98</v>
      </c>
      <c r="H358" s="11" t="s">
        <v>98</v>
      </c>
      <c r="I358" s="3">
        <v>7</v>
      </c>
      <c r="J358" s="3">
        <v>6.48</v>
      </c>
      <c r="K358" s="1" t="s">
        <v>98</v>
      </c>
      <c r="L358" s="1" t="s">
        <v>98</v>
      </c>
      <c r="M358" s="11" t="s">
        <v>98</v>
      </c>
      <c r="N358" s="3">
        <v>7</v>
      </c>
      <c r="O358" s="3">
        <v>6.48</v>
      </c>
      <c r="P358" s="1" t="s">
        <v>98</v>
      </c>
      <c r="Q358" s="1" t="s">
        <v>98</v>
      </c>
      <c r="R358" s="11" t="s">
        <v>98</v>
      </c>
      <c r="S358" s="13" t="s">
        <v>98</v>
      </c>
      <c r="T358" s="1" t="s">
        <v>98</v>
      </c>
      <c r="U358" s="13" t="s">
        <v>98</v>
      </c>
      <c r="V358" s="1" t="s">
        <v>98</v>
      </c>
      <c r="W358" s="15">
        <v>0.1875</v>
      </c>
      <c r="X358" s="14">
        <v>0.17399999999999999</v>
      </c>
      <c r="Y358" s="1" t="s">
        <v>98</v>
      </c>
      <c r="Z358" s="13" t="s">
        <v>98</v>
      </c>
      <c r="AA358" s="13" t="s">
        <v>98</v>
      </c>
      <c r="AB358" s="1" t="s">
        <v>98</v>
      </c>
      <c r="AC358" s="1" t="s">
        <v>98</v>
      </c>
      <c r="AD358" s="1" t="s">
        <v>98</v>
      </c>
      <c r="AE358" s="1" t="s">
        <v>98</v>
      </c>
      <c r="AF358" s="1" t="s">
        <v>98</v>
      </c>
      <c r="AG358" s="1" t="s">
        <v>98</v>
      </c>
      <c r="AH358" s="1" t="s">
        <v>98</v>
      </c>
      <c r="AI358" s="2">
        <v>37.200000000000003</v>
      </c>
      <c r="AJ358" s="1" t="s">
        <v>98</v>
      </c>
      <c r="AK358" s="2">
        <v>37.200000000000003</v>
      </c>
      <c r="AL358" s="1" t="s">
        <v>98</v>
      </c>
      <c r="AM358" s="2">
        <v>36</v>
      </c>
      <c r="AN358" s="2">
        <v>11.9</v>
      </c>
      <c r="AO358" s="2">
        <v>10.3</v>
      </c>
      <c r="AP358" s="3">
        <v>2.77</v>
      </c>
      <c r="AQ358" s="2">
        <v>36</v>
      </c>
      <c r="AR358" s="2">
        <v>11.9</v>
      </c>
      <c r="AS358" s="2">
        <v>10.3</v>
      </c>
      <c r="AT358" s="3">
        <v>2.77</v>
      </c>
      <c r="AU358" s="1" t="s">
        <v>98</v>
      </c>
      <c r="AV358" s="1" t="s">
        <v>98</v>
      </c>
      <c r="AW358" s="1" t="s">
        <v>98</v>
      </c>
      <c r="AX358" s="2">
        <v>56.1</v>
      </c>
      <c r="AY358" s="1" t="s">
        <v>98</v>
      </c>
      <c r="AZ358" s="2">
        <v>16.2</v>
      </c>
      <c r="BA358" s="1" t="s">
        <v>98</v>
      </c>
      <c r="BB358" s="1" t="s">
        <v>98</v>
      </c>
      <c r="BC358" s="1" t="s">
        <v>98</v>
      </c>
      <c r="BD358" s="1" t="s">
        <v>98</v>
      </c>
      <c r="BE358" s="1" t="s">
        <v>98</v>
      </c>
      <c r="BF358" s="1" t="s">
        <v>98</v>
      </c>
      <c r="BG358" s="1" t="s">
        <v>98</v>
      </c>
      <c r="BH358" s="1" t="s">
        <v>98</v>
      </c>
      <c r="BI358" s="1" t="s">
        <v>98</v>
      </c>
      <c r="BJ358" s="4" t="s">
        <v>98</v>
      </c>
      <c r="BK358" s="4" t="s">
        <v>98</v>
      </c>
      <c r="BL358" s="4" t="s">
        <v>98</v>
      </c>
      <c r="BM358" s="4" t="s">
        <v>98</v>
      </c>
      <c r="BN358" s="4" t="s">
        <v>98</v>
      </c>
      <c r="BO358" s="4" t="s">
        <v>98</v>
      </c>
      <c r="BP358" s="4" t="s">
        <v>98</v>
      </c>
      <c r="BQ358" s="4" t="s">
        <v>98</v>
      </c>
      <c r="BR358" s="4" t="s">
        <v>98</v>
      </c>
      <c r="BS358" s="4" t="s">
        <v>98</v>
      </c>
      <c r="BT358" s="4" t="s">
        <v>98</v>
      </c>
      <c r="BU358" s="4" t="s">
        <v>98</v>
      </c>
      <c r="BV358" s="4" t="s">
        <v>98</v>
      </c>
      <c r="BW358" s="35" t="s">
        <v>98</v>
      </c>
      <c r="BX358" s="35" t="s">
        <v>98</v>
      </c>
      <c r="BY358" s="1" t="s">
        <v>98</v>
      </c>
      <c r="BZ358" s="1" t="s">
        <v>98</v>
      </c>
      <c r="CA358" s="1" t="s">
        <v>98</v>
      </c>
      <c r="CB358" s="1" t="s">
        <v>98</v>
      </c>
      <c r="CC358" s="1" t="s">
        <v>98</v>
      </c>
      <c r="CD358" s="1" t="s">
        <v>98</v>
      </c>
      <c r="CE358" s="1" t="s">
        <v>98</v>
      </c>
      <c r="CF358" s="1" t="s">
        <v>98</v>
      </c>
      <c r="CG358" s="4">
        <f>Beams!$B$11/F358</f>
        <v>2406.8522483940042</v>
      </c>
      <c r="CH358" s="4">
        <f>Beams!$B$9/AO358</f>
        <v>1091.2621359223301</v>
      </c>
      <c r="CI358" s="4">
        <f>Beams!$C$9/AS358</f>
        <v>1091.2621359223301</v>
      </c>
      <c r="CJ358" s="4">
        <f>Beams!$B$8/((N358-2*X358)*X358*2)</f>
        <v>4855.5097075635358</v>
      </c>
      <c r="CK358" s="4">
        <f>Beams!$C$8/((J358-2*X358)*X358*2)</f>
        <v>5267.2619984854282</v>
      </c>
      <c r="CM358" s="4">
        <f xml:space="preserve"> Beams!$B$12 / ( 2 * X358 * (N358 - X358) * (J358 - X358) )</f>
        <v>750.35506240789584</v>
      </c>
      <c r="CO358" s="4">
        <f t="shared" si="10"/>
        <v>9668.4744693406847</v>
      </c>
      <c r="CP358" s="4">
        <f t="shared" si="11"/>
        <v>10294.834718713437</v>
      </c>
      <c r="CQ358" s="3">
        <f>MIN(Beams!$B$21:$B$22)/MAX(CM358:CP358)-1</f>
        <v>0.94272181598457316</v>
      </c>
    </row>
    <row r="359" spans="1:95" x14ac:dyDescent="0.55000000000000004">
      <c r="A359" s="1" t="s">
        <v>1014</v>
      </c>
      <c r="B359" s="1" t="s">
        <v>1776</v>
      </c>
      <c r="C359" s="1" t="s">
        <v>1777</v>
      </c>
      <c r="D359" s="1" t="s">
        <v>98</v>
      </c>
      <c r="E359" s="1">
        <v>11.56</v>
      </c>
      <c r="F359" s="3">
        <v>3.16</v>
      </c>
      <c r="G359" s="1" t="s">
        <v>98</v>
      </c>
      <c r="H359" s="11" t="s">
        <v>98</v>
      </c>
      <c r="I359" s="3">
        <v>7</v>
      </c>
      <c r="J359" s="3">
        <v>6.65</v>
      </c>
      <c r="K359" s="1" t="s">
        <v>98</v>
      </c>
      <c r="L359" s="1" t="s">
        <v>98</v>
      </c>
      <c r="M359" s="11" t="s">
        <v>98</v>
      </c>
      <c r="N359" s="3">
        <v>7</v>
      </c>
      <c r="O359" s="3">
        <v>6.65</v>
      </c>
      <c r="P359" s="1" t="s">
        <v>98</v>
      </c>
      <c r="Q359" s="1" t="s">
        <v>98</v>
      </c>
      <c r="R359" s="11" t="s">
        <v>98</v>
      </c>
      <c r="S359" s="13" t="s">
        <v>98</v>
      </c>
      <c r="T359" s="1" t="s">
        <v>98</v>
      </c>
      <c r="U359" s="13" t="s">
        <v>98</v>
      </c>
      <c r="V359" s="1" t="s">
        <v>98</v>
      </c>
      <c r="W359" s="14">
        <v>0.125</v>
      </c>
      <c r="X359" s="14">
        <v>0.11600000000000001</v>
      </c>
      <c r="Y359" s="1" t="s">
        <v>98</v>
      </c>
      <c r="Z359" s="13" t="s">
        <v>98</v>
      </c>
      <c r="AA359" s="13" t="s">
        <v>98</v>
      </c>
      <c r="AB359" s="1" t="s">
        <v>98</v>
      </c>
      <c r="AC359" s="1" t="s">
        <v>98</v>
      </c>
      <c r="AD359" s="1" t="s">
        <v>98</v>
      </c>
      <c r="AE359" s="1" t="s">
        <v>98</v>
      </c>
      <c r="AF359" s="1" t="s">
        <v>98</v>
      </c>
      <c r="AG359" s="1" t="s">
        <v>98</v>
      </c>
      <c r="AH359" s="1" t="s">
        <v>98</v>
      </c>
      <c r="AI359" s="2">
        <v>57.3</v>
      </c>
      <c r="AJ359" s="1" t="s">
        <v>98</v>
      </c>
      <c r="AK359" s="2">
        <v>57.3</v>
      </c>
      <c r="AL359" s="1" t="s">
        <v>98</v>
      </c>
      <c r="AM359" s="2">
        <v>24.8</v>
      </c>
      <c r="AN359" s="3">
        <v>8.1300000000000008</v>
      </c>
      <c r="AO359" s="3">
        <v>7.09</v>
      </c>
      <c r="AP359" s="3">
        <v>2.8</v>
      </c>
      <c r="AQ359" s="2">
        <v>24.8</v>
      </c>
      <c r="AR359" s="3">
        <v>8.1300000000000008</v>
      </c>
      <c r="AS359" s="3">
        <v>7.09</v>
      </c>
      <c r="AT359" s="3">
        <v>2.8</v>
      </c>
      <c r="AU359" s="1" t="s">
        <v>98</v>
      </c>
      <c r="AV359" s="1" t="s">
        <v>98</v>
      </c>
      <c r="AW359" s="1" t="s">
        <v>98</v>
      </c>
      <c r="AX359" s="2">
        <v>38.200000000000003</v>
      </c>
      <c r="AY359" s="1" t="s">
        <v>98</v>
      </c>
      <c r="AZ359" s="2">
        <v>11</v>
      </c>
      <c r="BA359" s="1" t="s">
        <v>98</v>
      </c>
      <c r="BB359" s="1" t="s">
        <v>98</v>
      </c>
      <c r="BC359" s="1" t="s">
        <v>98</v>
      </c>
      <c r="BD359" s="1" t="s">
        <v>98</v>
      </c>
      <c r="BE359" s="1" t="s">
        <v>98</v>
      </c>
      <c r="BF359" s="1" t="s">
        <v>98</v>
      </c>
      <c r="BG359" s="1" t="s">
        <v>98</v>
      </c>
      <c r="BH359" s="1" t="s">
        <v>98</v>
      </c>
      <c r="BI359" s="1" t="s">
        <v>98</v>
      </c>
      <c r="BJ359" s="4" t="s">
        <v>98</v>
      </c>
      <c r="BK359" s="4" t="s">
        <v>98</v>
      </c>
      <c r="BL359" s="4" t="s">
        <v>98</v>
      </c>
      <c r="BM359" s="4" t="s">
        <v>98</v>
      </c>
      <c r="BN359" s="4" t="s">
        <v>98</v>
      </c>
      <c r="BO359" s="4" t="s">
        <v>98</v>
      </c>
      <c r="BP359" s="4" t="s">
        <v>98</v>
      </c>
      <c r="BQ359" s="4" t="s">
        <v>98</v>
      </c>
      <c r="BR359" s="4" t="s">
        <v>98</v>
      </c>
      <c r="BS359" s="4" t="s">
        <v>98</v>
      </c>
      <c r="BT359" s="4" t="s">
        <v>98</v>
      </c>
      <c r="BU359" s="4" t="s">
        <v>98</v>
      </c>
      <c r="BV359" s="4" t="s">
        <v>98</v>
      </c>
      <c r="BW359" s="35" t="s">
        <v>98</v>
      </c>
      <c r="BX359" s="35" t="s">
        <v>98</v>
      </c>
      <c r="BY359" s="1" t="s">
        <v>98</v>
      </c>
      <c r="BZ359" s="1" t="s">
        <v>98</v>
      </c>
      <c r="CA359" s="1" t="s">
        <v>98</v>
      </c>
      <c r="CB359" s="1" t="s">
        <v>98</v>
      </c>
      <c r="CC359" s="1" t="s">
        <v>98</v>
      </c>
      <c r="CD359" s="1" t="s">
        <v>98</v>
      </c>
      <c r="CE359" s="1" t="s">
        <v>98</v>
      </c>
      <c r="CF359" s="1" t="s">
        <v>98</v>
      </c>
      <c r="CG359" s="4">
        <f>Beams!$B$11/F359</f>
        <v>3556.9620253164553</v>
      </c>
      <c r="CH359" s="4">
        <f>Beams!$B$9/AO359</f>
        <v>1585.3314527503526</v>
      </c>
      <c r="CI359" s="4">
        <f>Beams!$C$9/AS359</f>
        <v>1585.3314527503526</v>
      </c>
      <c r="CJ359" s="4">
        <f>Beams!$B$8/((N359-2*X359)*X359*2)</f>
        <v>7158.4331947501423</v>
      </c>
      <c r="CK359" s="4">
        <f>Beams!$C$8/((J359-2*X359)*X359*2)</f>
        <v>7548.8120695027992</v>
      </c>
      <c r="CM359" s="4">
        <f xml:space="preserve"> Beams!$B$12 / ( 2 * X359 * (N359 - X359) * (J359 - X359) )</f>
        <v>1077.1057257480729</v>
      </c>
      <c r="CO359" s="4">
        <f t="shared" si="10"/>
        <v>14229.227134815601</v>
      </c>
      <c r="CP359" s="4">
        <f t="shared" si="11"/>
        <v>14822.115180536273</v>
      </c>
      <c r="CQ359" s="3">
        <f>MIN(Beams!$B$21:$B$22)/MAX(CM359:CP359)-1</f>
        <v>0.3493350818284755</v>
      </c>
    </row>
    <row r="360" spans="1:95" x14ac:dyDescent="0.55000000000000004">
      <c r="A360" s="1" t="s">
        <v>1014</v>
      </c>
      <c r="B360" s="1" t="s">
        <v>1778</v>
      </c>
      <c r="C360" s="1" t="s">
        <v>1779</v>
      </c>
      <c r="D360" s="1" t="s">
        <v>98</v>
      </c>
      <c r="E360" s="1">
        <v>35.24</v>
      </c>
      <c r="F360" s="3">
        <v>9.74</v>
      </c>
      <c r="G360" s="1" t="s">
        <v>98</v>
      </c>
      <c r="H360" s="11" t="s">
        <v>98</v>
      </c>
      <c r="I360" s="3">
        <v>7</v>
      </c>
      <c r="J360" s="3">
        <v>5.6</v>
      </c>
      <c r="K360" s="1" t="s">
        <v>98</v>
      </c>
      <c r="L360" s="1" t="s">
        <v>98</v>
      </c>
      <c r="M360" s="11" t="s">
        <v>98</v>
      </c>
      <c r="N360" s="3">
        <v>5</v>
      </c>
      <c r="O360" s="3">
        <v>3.6</v>
      </c>
      <c r="P360" s="1" t="s">
        <v>98</v>
      </c>
      <c r="Q360" s="1" t="s">
        <v>98</v>
      </c>
      <c r="R360" s="11" t="s">
        <v>98</v>
      </c>
      <c r="S360" s="13" t="s">
        <v>98</v>
      </c>
      <c r="T360" s="1" t="s">
        <v>98</v>
      </c>
      <c r="U360" s="13" t="s">
        <v>98</v>
      </c>
      <c r="V360" s="1" t="s">
        <v>98</v>
      </c>
      <c r="W360" s="14">
        <v>0.5</v>
      </c>
      <c r="X360" s="14">
        <v>0.46500000000000002</v>
      </c>
      <c r="Y360" s="1" t="s">
        <v>98</v>
      </c>
      <c r="Z360" s="13" t="s">
        <v>98</v>
      </c>
      <c r="AA360" s="13" t="s">
        <v>98</v>
      </c>
      <c r="AB360" s="1" t="s">
        <v>98</v>
      </c>
      <c r="AC360" s="1" t="s">
        <v>98</v>
      </c>
      <c r="AD360" s="1" t="s">
        <v>98</v>
      </c>
      <c r="AE360" s="1" t="s">
        <v>98</v>
      </c>
      <c r="AF360" s="1" t="s">
        <v>98</v>
      </c>
      <c r="AG360" s="1" t="s">
        <v>98</v>
      </c>
      <c r="AH360" s="1" t="s">
        <v>98</v>
      </c>
      <c r="AI360" s="3">
        <v>7.75</v>
      </c>
      <c r="AJ360" s="1" t="s">
        <v>98</v>
      </c>
      <c r="AK360" s="2">
        <v>12.1</v>
      </c>
      <c r="AL360" s="1" t="s">
        <v>98</v>
      </c>
      <c r="AM360" s="2">
        <v>60.6</v>
      </c>
      <c r="AN360" s="2">
        <v>21.9</v>
      </c>
      <c r="AO360" s="2">
        <v>17.3</v>
      </c>
      <c r="AP360" s="3">
        <v>2.5</v>
      </c>
      <c r="AQ360" s="2">
        <v>35.6</v>
      </c>
      <c r="AR360" s="2">
        <v>17.3</v>
      </c>
      <c r="AS360" s="2">
        <v>14.2</v>
      </c>
      <c r="AT360" s="3">
        <v>1.91</v>
      </c>
      <c r="AU360" s="1" t="s">
        <v>98</v>
      </c>
      <c r="AV360" s="1" t="s">
        <v>98</v>
      </c>
      <c r="AW360" s="1" t="s">
        <v>98</v>
      </c>
      <c r="AX360" s="2">
        <v>75.8</v>
      </c>
      <c r="AY360" s="1" t="s">
        <v>98</v>
      </c>
      <c r="AZ360" s="2">
        <v>27.2</v>
      </c>
      <c r="BA360" s="1" t="s">
        <v>98</v>
      </c>
      <c r="BB360" s="1" t="s">
        <v>98</v>
      </c>
      <c r="BC360" s="1" t="s">
        <v>98</v>
      </c>
      <c r="BD360" s="1" t="s">
        <v>98</v>
      </c>
      <c r="BE360" s="1" t="s">
        <v>98</v>
      </c>
      <c r="BF360" s="1" t="s">
        <v>98</v>
      </c>
      <c r="BG360" s="1" t="s">
        <v>98</v>
      </c>
      <c r="BH360" s="1" t="s">
        <v>98</v>
      </c>
      <c r="BI360" s="1" t="s">
        <v>98</v>
      </c>
      <c r="BJ360" s="4" t="s">
        <v>98</v>
      </c>
      <c r="BK360" s="4" t="s">
        <v>98</v>
      </c>
      <c r="BL360" s="4" t="s">
        <v>98</v>
      </c>
      <c r="BM360" s="4" t="s">
        <v>98</v>
      </c>
      <c r="BN360" s="4" t="s">
        <v>98</v>
      </c>
      <c r="BO360" s="4" t="s">
        <v>98</v>
      </c>
      <c r="BP360" s="4" t="s">
        <v>98</v>
      </c>
      <c r="BQ360" s="4" t="s">
        <v>98</v>
      </c>
      <c r="BR360" s="4" t="s">
        <v>98</v>
      </c>
      <c r="BS360" s="4" t="s">
        <v>98</v>
      </c>
      <c r="BT360" s="4" t="s">
        <v>98</v>
      </c>
      <c r="BU360" s="4" t="s">
        <v>98</v>
      </c>
      <c r="BV360" s="4" t="s">
        <v>98</v>
      </c>
      <c r="BW360" s="35" t="s">
        <v>98</v>
      </c>
      <c r="BX360" s="35" t="s">
        <v>98</v>
      </c>
      <c r="BY360" s="1" t="s">
        <v>98</v>
      </c>
      <c r="BZ360" s="1" t="s">
        <v>98</v>
      </c>
      <c r="CA360" s="1" t="s">
        <v>98</v>
      </c>
      <c r="CB360" s="1" t="s">
        <v>98</v>
      </c>
      <c r="CC360" s="1" t="s">
        <v>98</v>
      </c>
      <c r="CD360" s="1" t="s">
        <v>98</v>
      </c>
      <c r="CE360" s="1" t="s">
        <v>98</v>
      </c>
      <c r="CF360" s="1" t="s">
        <v>98</v>
      </c>
      <c r="CG360" s="4">
        <f>Beams!$B$11/F360</f>
        <v>1154.0041067761806</v>
      </c>
      <c r="CH360" s="4">
        <f>Beams!$B$9/AO360</f>
        <v>649.71098265895955</v>
      </c>
      <c r="CI360" s="4">
        <f>Beams!$C$9/AS360</f>
        <v>791.54929577464793</v>
      </c>
      <c r="CJ360" s="4">
        <f>Beams!$B$8/((N360-2*X360)*X360*2)</f>
        <v>2969.538453409421</v>
      </c>
      <c r="CK360" s="4">
        <f>Beams!$C$8/((J360-2*X360)*X360*2)</f>
        <v>2588.0131703161337</v>
      </c>
      <c r="CM360" s="4">
        <f xml:space="preserve"> Beams!$B$12 / ( 2 * X360 * (N360 - X360) * (J360 - X360) )</f>
        <v>518.99792720585401</v>
      </c>
      <c r="CO360" s="4">
        <f t="shared" si="10"/>
        <v>5830.776076415721</v>
      </c>
      <c r="CP360" s="4">
        <f t="shared" si="11"/>
        <v>5257.0819171532376</v>
      </c>
      <c r="CQ360" s="3">
        <f>MIN(Beams!$B$21:$B$22)/MAX(CM360:CP360)-1</f>
        <v>2.4300751285743676</v>
      </c>
    </row>
    <row r="361" spans="1:95" x14ac:dyDescent="0.55000000000000004">
      <c r="A361" s="1" t="s">
        <v>1014</v>
      </c>
      <c r="B361" s="1" t="s">
        <v>1780</v>
      </c>
      <c r="C361" s="1" t="s">
        <v>1781</v>
      </c>
      <c r="D361" s="1" t="s">
        <v>98</v>
      </c>
      <c r="E361" s="1">
        <v>27.48</v>
      </c>
      <c r="F361" s="3">
        <v>7.58</v>
      </c>
      <c r="G361" s="1" t="s">
        <v>98</v>
      </c>
      <c r="H361" s="11" t="s">
        <v>98</v>
      </c>
      <c r="I361" s="3">
        <v>7</v>
      </c>
      <c r="J361" s="3">
        <v>5.95</v>
      </c>
      <c r="K361" s="1" t="s">
        <v>98</v>
      </c>
      <c r="L361" s="1" t="s">
        <v>98</v>
      </c>
      <c r="M361" s="11" t="s">
        <v>98</v>
      </c>
      <c r="N361" s="3">
        <v>5</v>
      </c>
      <c r="O361" s="3">
        <v>3.95</v>
      </c>
      <c r="P361" s="1" t="s">
        <v>98</v>
      </c>
      <c r="Q361" s="1" t="s">
        <v>98</v>
      </c>
      <c r="R361" s="11" t="s">
        <v>98</v>
      </c>
      <c r="S361" s="13" t="s">
        <v>98</v>
      </c>
      <c r="T361" s="1" t="s">
        <v>98</v>
      </c>
      <c r="U361" s="13" t="s">
        <v>98</v>
      </c>
      <c r="V361" s="1" t="s">
        <v>98</v>
      </c>
      <c r="W361" s="14">
        <v>0.375</v>
      </c>
      <c r="X361" s="14">
        <v>0.34899999999999998</v>
      </c>
      <c r="Y361" s="1" t="s">
        <v>98</v>
      </c>
      <c r="Z361" s="13" t="s">
        <v>98</v>
      </c>
      <c r="AA361" s="13" t="s">
        <v>98</v>
      </c>
      <c r="AB361" s="1" t="s">
        <v>98</v>
      </c>
      <c r="AC361" s="1" t="s">
        <v>98</v>
      </c>
      <c r="AD361" s="1" t="s">
        <v>98</v>
      </c>
      <c r="AE361" s="1" t="s">
        <v>98</v>
      </c>
      <c r="AF361" s="1" t="s">
        <v>98</v>
      </c>
      <c r="AG361" s="1" t="s">
        <v>98</v>
      </c>
      <c r="AH361" s="1" t="s">
        <v>98</v>
      </c>
      <c r="AI361" s="2">
        <v>11.3</v>
      </c>
      <c r="AJ361" s="1" t="s">
        <v>98</v>
      </c>
      <c r="AK361" s="2">
        <v>17.100000000000001</v>
      </c>
      <c r="AL361" s="1" t="s">
        <v>98</v>
      </c>
      <c r="AM361" s="2">
        <v>49.5</v>
      </c>
      <c r="AN361" s="2">
        <v>17.5</v>
      </c>
      <c r="AO361" s="2">
        <v>14.1</v>
      </c>
      <c r="AP361" s="3">
        <v>2.56</v>
      </c>
      <c r="AQ361" s="2">
        <v>29.3</v>
      </c>
      <c r="AR361" s="2">
        <v>13.8</v>
      </c>
      <c r="AS361" s="2">
        <v>11.7</v>
      </c>
      <c r="AT361" s="3">
        <v>1.97</v>
      </c>
      <c r="AU361" s="1" t="s">
        <v>98</v>
      </c>
      <c r="AV361" s="1" t="s">
        <v>98</v>
      </c>
      <c r="AW361" s="1" t="s">
        <v>98</v>
      </c>
      <c r="AX361" s="2">
        <v>60.6</v>
      </c>
      <c r="AY361" s="1" t="s">
        <v>98</v>
      </c>
      <c r="AZ361" s="2">
        <v>21.4</v>
      </c>
      <c r="BA361" s="1" t="s">
        <v>98</v>
      </c>
      <c r="BB361" s="1" t="s">
        <v>98</v>
      </c>
      <c r="BC361" s="1" t="s">
        <v>98</v>
      </c>
      <c r="BD361" s="1" t="s">
        <v>98</v>
      </c>
      <c r="BE361" s="1" t="s">
        <v>98</v>
      </c>
      <c r="BF361" s="1" t="s">
        <v>98</v>
      </c>
      <c r="BG361" s="1" t="s">
        <v>98</v>
      </c>
      <c r="BH361" s="1" t="s">
        <v>98</v>
      </c>
      <c r="BI361" s="1" t="s">
        <v>98</v>
      </c>
      <c r="BJ361" s="4" t="s">
        <v>98</v>
      </c>
      <c r="BK361" s="4" t="s">
        <v>98</v>
      </c>
      <c r="BL361" s="4" t="s">
        <v>98</v>
      </c>
      <c r="BM361" s="4" t="s">
        <v>98</v>
      </c>
      <c r="BN361" s="4" t="s">
        <v>98</v>
      </c>
      <c r="BO361" s="4" t="s">
        <v>98</v>
      </c>
      <c r="BP361" s="4" t="s">
        <v>98</v>
      </c>
      <c r="BQ361" s="4" t="s">
        <v>98</v>
      </c>
      <c r="BR361" s="4" t="s">
        <v>98</v>
      </c>
      <c r="BS361" s="4" t="s">
        <v>98</v>
      </c>
      <c r="BT361" s="4" t="s">
        <v>98</v>
      </c>
      <c r="BU361" s="4" t="s">
        <v>98</v>
      </c>
      <c r="BV361" s="4" t="s">
        <v>98</v>
      </c>
      <c r="BW361" s="35" t="s">
        <v>98</v>
      </c>
      <c r="BX361" s="35" t="s">
        <v>98</v>
      </c>
      <c r="BY361" s="1" t="s">
        <v>98</v>
      </c>
      <c r="BZ361" s="1" t="s">
        <v>98</v>
      </c>
      <c r="CA361" s="1" t="s">
        <v>98</v>
      </c>
      <c r="CB361" s="1" t="s">
        <v>98</v>
      </c>
      <c r="CC361" s="1" t="s">
        <v>98</v>
      </c>
      <c r="CD361" s="1" t="s">
        <v>98</v>
      </c>
      <c r="CE361" s="1" t="s">
        <v>98</v>
      </c>
      <c r="CF361" s="1" t="s">
        <v>98</v>
      </c>
      <c r="CG361" s="4">
        <f>Beams!$B$11/F361</f>
        <v>1482.8496042216359</v>
      </c>
      <c r="CH361" s="4">
        <f>Beams!$B$9/AO361</f>
        <v>797.16312056737593</v>
      </c>
      <c r="CI361" s="4">
        <f>Beams!$C$9/AS361</f>
        <v>960.68376068376074</v>
      </c>
      <c r="CJ361" s="4">
        <f>Beams!$B$8/((N361-2*X361)*X361*2)</f>
        <v>3743.1780247476026</v>
      </c>
      <c r="CK361" s="4">
        <f>Beams!$C$8/((J361-2*X361)*X361*2)</f>
        <v>3066.0989837136676</v>
      </c>
      <c r="CM361" s="4">
        <f xml:space="preserve"> Beams!$B$12 / ( 2 * X361 * (N361 - X361) * (J361 - X361) )</f>
        <v>618.15726314745245</v>
      </c>
      <c r="CO361" s="4">
        <f t="shared" si="10"/>
        <v>7326.8420272148305</v>
      </c>
      <c r="CP361" s="4">
        <f t="shared" si="11"/>
        <v>6312.7931892856568</v>
      </c>
      <c r="CQ361" s="3">
        <f>MIN(Beams!$B$21:$B$22)/MAX(CM361:CP361)-1</f>
        <v>1.7296889882041917</v>
      </c>
    </row>
    <row r="362" spans="1:95" x14ac:dyDescent="0.55000000000000004">
      <c r="A362" s="1" t="s">
        <v>1014</v>
      </c>
      <c r="B362" s="1" t="s">
        <v>1782</v>
      </c>
      <c r="C362" s="1" t="s">
        <v>1783</v>
      </c>
      <c r="D362" s="1" t="s">
        <v>98</v>
      </c>
      <c r="E362" s="1">
        <v>23.34</v>
      </c>
      <c r="F362" s="3">
        <v>6.43</v>
      </c>
      <c r="G362" s="1" t="s">
        <v>98</v>
      </c>
      <c r="H362" s="11" t="s">
        <v>98</v>
      </c>
      <c r="I362" s="3">
        <v>7</v>
      </c>
      <c r="J362" s="3">
        <v>6.13</v>
      </c>
      <c r="K362" s="1" t="s">
        <v>98</v>
      </c>
      <c r="L362" s="1" t="s">
        <v>98</v>
      </c>
      <c r="M362" s="11" t="s">
        <v>98</v>
      </c>
      <c r="N362" s="3">
        <v>5</v>
      </c>
      <c r="O362" s="3">
        <v>4.13</v>
      </c>
      <c r="P362" s="1" t="s">
        <v>98</v>
      </c>
      <c r="Q362" s="1" t="s">
        <v>98</v>
      </c>
      <c r="R362" s="11" t="s">
        <v>98</v>
      </c>
      <c r="S362" s="13" t="s">
        <v>98</v>
      </c>
      <c r="T362" s="1" t="s">
        <v>98</v>
      </c>
      <c r="U362" s="13" t="s">
        <v>98</v>
      </c>
      <c r="V362" s="1" t="s">
        <v>98</v>
      </c>
      <c r="W362" s="15">
        <v>0.3125</v>
      </c>
      <c r="X362" s="14">
        <v>0.29099999999999998</v>
      </c>
      <c r="Y362" s="1" t="s">
        <v>98</v>
      </c>
      <c r="Z362" s="13" t="s">
        <v>98</v>
      </c>
      <c r="AA362" s="13" t="s">
        <v>98</v>
      </c>
      <c r="AB362" s="1" t="s">
        <v>98</v>
      </c>
      <c r="AC362" s="1" t="s">
        <v>98</v>
      </c>
      <c r="AD362" s="1" t="s">
        <v>98</v>
      </c>
      <c r="AE362" s="1" t="s">
        <v>98</v>
      </c>
      <c r="AF362" s="1" t="s">
        <v>98</v>
      </c>
      <c r="AG362" s="1" t="s">
        <v>98</v>
      </c>
      <c r="AH362" s="1" t="s">
        <v>98</v>
      </c>
      <c r="AI362" s="2">
        <v>14.2</v>
      </c>
      <c r="AJ362" s="1" t="s">
        <v>98</v>
      </c>
      <c r="AK362" s="2">
        <v>21.1</v>
      </c>
      <c r="AL362" s="1" t="s">
        <v>98</v>
      </c>
      <c r="AM362" s="2">
        <v>43</v>
      </c>
      <c r="AN362" s="2">
        <v>15</v>
      </c>
      <c r="AO362" s="2">
        <v>12.3</v>
      </c>
      <c r="AP362" s="3">
        <v>2.59</v>
      </c>
      <c r="AQ362" s="2">
        <v>25.5</v>
      </c>
      <c r="AR362" s="2">
        <v>11.9</v>
      </c>
      <c r="AS362" s="2">
        <v>10.199999999999999</v>
      </c>
      <c r="AT362" s="3">
        <v>1.99</v>
      </c>
      <c r="AU362" s="1" t="s">
        <v>98</v>
      </c>
      <c r="AV362" s="1" t="s">
        <v>98</v>
      </c>
      <c r="AW362" s="1" t="s">
        <v>98</v>
      </c>
      <c r="AX362" s="2">
        <v>52.1</v>
      </c>
      <c r="AY362" s="1" t="s">
        <v>98</v>
      </c>
      <c r="AZ362" s="2">
        <v>18.3</v>
      </c>
      <c r="BA362" s="1" t="s">
        <v>98</v>
      </c>
      <c r="BB362" s="1" t="s">
        <v>98</v>
      </c>
      <c r="BC362" s="1" t="s">
        <v>98</v>
      </c>
      <c r="BD362" s="1" t="s">
        <v>98</v>
      </c>
      <c r="BE362" s="1" t="s">
        <v>98</v>
      </c>
      <c r="BF362" s="1" t="s">
        <v>98</v>
      </c>
      <c r="BG362" s="1" t="s">
        <v>98</v>
      </c>
      <c r="BH362" s="1" t="s">
        <v>98</v>
      </c>
      <c r="BI362" s="1" t="s">
        <v>98</v>
      </c>
      <c r="BJ362" s="4" t="s">
        <v>98</v>
      </c>
      <c r="BK362" s="4" t="s">
        <v>98</v>
      </c>
      <c r="BL362" s="4" t="s">
        <v>98</v>
      </c>
      <c r="BM362" s="4" t="s">
        <v>98</v>
      </c>
      <c r="BN362" s="4" t="s">
        <v>98</v>
      </c>
      <c r="BO362" s="4" t="s">
        <v>98</v>
      </c>
      <c r="BP362" s="4" t="s">
        <v>98</v>
      </c>
      <c r="BQ362" s="4" t="s">
        <v>98</v>
      </c>
      <c r="BR362" s="4" t="s">
        <v>98</v>
      </c>
      <c r="BS362" s="4" t="s">
        <v>98</v>
      </c>
      <c r="BT362" s="4" t="s">
        <v>98</v>
      </c>
      <c r="BU362" s="4" t="s">
        <v>98</v>
      </c>
      <c r="BV362" s="4" t="s">
        <v>98</v>
      </c>
      <c r="BW362" s="35" t="s">
        <v>98</v>
      </c>
      <c r="BX362" s="35" t="s">
        <v>98</v>
      </c>
      <c r="BY362" s="1" t="s">
        <v>98</v>
      </c>
      <c r="BZ362" s="1" t="s">
        <v>98</v>
      </c>
      <c r="CA362" s="1" t="s">
        <v>98</v>
      </c>
      <c r="CB362" s="1" t="s">
        <v>98</v>
      </c>
      <c r="CC362" s="1" t="s">
        <v>98</v>
      </c>
      <c r="CD362" s="1" t="s">
        <v>98</v>
      </c>
      <c r="CE362" s="1" t="s">
        <v>98</v>
      </c>
      <c r="CF362" s="1" t="s">
        <v>98</v>
      </c>
      <c r="CG362" s="4">
        <f>Beams!$B$11/F362</f>
        <v>1748.0559875583203</v>
      </c>
      <c r="CH362" s="4">
        <f>Beams!$B$9/AO362</f>
        <v>913.82113821138205</v>
      </c>
      <c r="CI362" s="4">
        <f>Beams!$C$9/AS362</f>
        <v>1101.9607843137255</v>
      </c>
      <c r="CJ362" s="4">
        <f>Beams!$B$8/((N362-2*X362)*X362*2)</f>
        <v>4371.3704790928705</v>
      </c>
      <c r="CK362" s="4">
        <f>Beams!$C$8/((J362-2*X362)*X362*2)</f>
        <v>3481.0228508709988</v>
      </c>
      <c r="CM362" s="4">
        <f xml:space="preserve"> Beams!$B$12 / ( 2 * X362 * (N362 - X362) * (J362 - X362) )</f>
        <v>702.3865083001906</v>
      </c>
      <c r="CO362" s="4">
        <f t="shared" si="10"/>
        <v>8542.4326647016369</v>
      </c>
      <c r="CP362" s="4">
        <f t="shared" si="11"/>
        <v>7211.0385173957957</v>
      </c>
      <c r="CQ362" s="3">
        <f>MIN(Beams!$B$21:$B$22)/MAX(CM362:CP362)-1</f>
        <v>1.3412534561311107</v>
      </c>
    </row>
    <row r="363" spans="1:95" x14ac:dyDescent="0.55000000000000004">
      <c r="A363" s="1" t="s">
        <v>1014</v>
      </c>
      <c r="B363" s="1" t="s">
        <v>1784</v>
      </c>
      <c r="C363" s="1" t="s">
        <v>1785</v>
      </c>
      <c r="D363" s="1" t="s">
        <v>98</v>
      </c>
      <c r="E363" s="1">
        <v>19.02</v>
      </c>
      <c r="F363" s="3">
        <v>5.24</v>
      </c>
      <c r="G363" s="1" t="s">
        <v>98</v>
      </c>
      <c r="H363" s="11" t="s">
        <v>98</v>
      </c>
      <c r="I363" s="3">
        <v>7</v>
      </c>
      <c r="J363" s="3">
        <v>6.3</v>
      </c>
      <c r="K363" s="1" t="s">
        <v>98</v>
      </c>
      <c r="L363" s="1" t="s">
        <v>98</v>
      </c>
      <c r="M363" s="11" t="s">
        <v>98</v>
      </c>
      <c r="N363" s="3">
        <v>5</v>
      </c>
      <c r="O363" s="3">
        <v>4.3</v>
      </c>
      <c r="P363" s="1" t="s">
        <v>98</v>
      </c>
      <c r="Q363" s="1" t="s">
        <v>98</v>
      </c>
      <c r="R363" s="11" t="s">
        <v>98</v>
      </c>
      <c r="S363" s="13" t="s">
        <v>98</v>
      </c>
      <c r="T363" s="1" t="s">
        <v>98</v>
      </c>
      <c r="U363" s="13" t="s">
        <v>98</v>
      </c>
      <c r="V363" s="1" t="s">
        <v>98</v>
      </c>
      <c r="W363" s="14">
        <v>0.25</v>
      </c>
      <c r="X363" s="14">
        <v>0.23300000000000001</v>
      </c>
      <c r="Y363" s="1" t="s">
        <v>98</v>
      </c>
      <c r="Z363" s="13" t="s">
        <v>98</v>
      </c>
      <c r="AA363" s="13" t="s">
        <v>98</v>
      </c>
      <c r="AB363" s="1" t="s">
        <v>98</v>
      </c>
      <c r="AC363" s="1" t="s">
        <v>98</v>
      </c>
      <c r="AD363" s="1" t="s">
        <v>98</v>
      </c>
      <c r="AE363" s="1" t="s">
        <v>98</v>
      </c>
      <c r="AF363" s="1" t="s">
        <v>98</v>
      </c>
      <c r="AG363" s="1" t="s">
        <v>98</v>
      </c>
      <c r="AH363" s="1" t="s">
        <v>98</v>
      </c>
      <c r="AI363" s="2">
        <v>18.5</v>
      </c>
      <c r="AJ363" s="1" t="s">
        <v>98</v>
      </c>
      <c r="AK363" s="2">
        <v>27</v>
      </c>
      <c r="AL363" s="1" t="s">
        <v>98</v>
      </c>
      <c r="AM363" s="2">
        <v>35.9</v>
      </c>
      <c r="AN363" s="2">
        <v>12.4</v>
      </c>
      <c r="AO363" s="2">
        <v>10.199999999999999</v>
      </c>
      <c r="AP363" s="3">
        <v>2.62</v>
      </c>
      <c r="AQ363" s="2">
        <v>21.3</v>
      </c>
      <c r="AR363" s="3">
        <v>9.83</v>
      </c>
      <c r="AS363" s="3">
        <v>8.5299999999999994</v>
      </c>
      <c r="AT363" s="3">
        <v>2.02</v>
      </c>
      <c r="AU363" s="1" t="s">
        <v>98</v>
      </c>
      <c r="AV363" s="1" t="s">
        <v>98</v>
      </c>
      <c r="AW363" s="1" t="s">
        <v>98</v>
      </c>
      <c r="AX363" s="2">
        <v>42.9</v>
      </c>
      <c r="AY363" s="1" t="s">
        <v>98</v>
      </c>
      <c r="AZ363" s="2">
        <v>15</v>
      </c>
      <c r="BA363" s="1" t="s">
        <v>98</v>
      </c>
      <c r="BB363" s="1" t="s">
        <v>98</v>
      </c>
      <c r="BC363" s="1" t="s">
        <v>98</v>
      </c>
      <c r="BD363" s="1" t="s">
        <v>98</v>
      </c>
      <c r="BE363" s="1" t="s">
        <v>98</v>
      </c>
      <c r="BF363" s="1" t="s">
        <v>98</v>
      </c>
      <c r="BG363" s="1" t="s">
        <v>98</v>
      </c>
      <c r="BH363" s="1" t="s">
        <v>98</v>
      </c>
      <c r="BI363" s="1" t="s">
        <v>98</v>
      </c>
      <c r="BJ363" s="4" t="s">
        <v>98</v>
      </c>
      <c r="BK363" s="4" t="s">
        <v>98</v>
      </c>
      <c r="BL363" s="4" t="s">
        <v>98</v>
      </c>
      <c r="BM363" s="4" t="s">
        <v>98</v>
      </c>
      <c r="BN363" s="4" t="s">
        <v>98</v>
      </c>
      <c r="BO363" s="4" t="s">
        <v>98</v>
      </c>
      <c r="BP363" s="4" t="s">
        <v>98</v>
      </c>
      <c r="BQ363" s="4" t="s">
        <v>98</v>
      </c>
      <c r="BR363" s="4" t="s">
        <v>98</v>
      </c>
      <c r="BS363" s="4" t="s">
        <v>98</v>
      </c>
      <c r="BT363" s="4" t="s">
        <v>98</v>
      </c>
      <c r="BU363" s="4" t="s">
        <v>98</v>
      </c>
      <c r="BV363" s="4" t="s">
        <v>98</v>
      </c>
      <c r="BW363" s="35" t="s">
        <v>98</v>
      </c>
      <c r="BX363" s="35" t="s">
        <v>98</v>
      </c>
      <c r="BY363" s="1" t="s">
        <v>98</v>
      </c>
      <c r="BZ363" s="1" t="s">
        <v>98</v>
      </c>
      <c r="CA363" s="1" t="s">
        <v>98</v>
      </c>
      <c r="CB363" s="1" t="s">
        <v>98</v>
      </c>
      <c r="CC363" s="1" t="s">
        <v>98</v>
      </c>
      <c r="CD363" s="1" t="s">
        <v>98</v>
      </c>
      <c r="CE363" s="1" t="s">
        <v>98</v>
      </c>
      <c r="CF363" s="1" t="s">
        <v>98</v>
      </c>
      <c r="CG363" s="4">
        <f>Beams!$B$11/F363</f>
        <v>2145.0381679389311</v>
      </c>
      <c r="CH363" s="4">
        <f>Beams!$B$9/AO363</f>
        <v>1101.9607843137255</v>
      </c>
      <c r="CI363" s="4">
        <f>Beams!$C$9/AS363</f>
        <v>1317.7022274325909</v>
      </c>
      <c r="CJ363" s="4">
        <f>Beams!$B$8/((N363-2*X363)*X363*2)</f>
        <v>5319.8437745522151</v>
      </c>
      <c r="CK363" s="4">
        <f>Beams!$C$8/((J363-2*X363)*X363*2)</f>
        <v>4134.4140681898771</v>
      </c>
      <c r="CM363" s="4">
        <f xml:space="preserve"> Beams!$B$12 / ( 2 * X363 * (N363 - X363) * (J363 - X363) )</f>
        <v>833.99077664699087</v>
      </c>
      <c r="CO363" s="4">
        <f t="shared" si="10"/>
        <v>10383.897729819113</v>
      </c>
      <c r="CP363" s="4">
        <f t="shared" si="11"/>
        <v>8614.1312834293258</v>
      </c>
      <c r="CQ363" s="3">
        <f>MIN(Beams!$B$21:$B$22)/MAX(CM363:CP363)-1</f>
        <v>0.9260590310482959</v>
      </c>
    </row>
    <row r="364" spans="1:95" x14ac:dyDescent="0.55000000000000004">
      <c r="A364" s="1" t="s">
        <v>1014</v>
      </c>
      <c r="B364" s="1" t="s">
        <v>1786</v>
      </c>
      <c r="C364" s="1" t="s">
        <v>1787</v>
      </c>
      <c r="D364" s="1" t="s">
        <v>98</v>
      </c>
      <c r="E364" s="1">
        <v>14.53</v>
      </c>
      <c r="F364" s="3">
        <v>3.98</v>
      </c>
      <c r="G364" s="1" t="s">
        <v>98</v>
      </c>
      <c r="H364" s="11" t="s">
        <v>98</v>
      </c>
      <c r="I364" s="3">
        <v>7</v>
      </c>
      <c r="J364" s="3">
        <v>6.48</v>
      </c>
      <c r="K364" s="1" t="s">
        <v>98</v>
      </c>
      <c r="L364" s="1" t="s">
        <v>98</v>
      </c>
      <c r="M364" s="11" t="s">
        <v>98</v>
      </c>
      <c r="N364" s="3">
        <v>5</v>
      </c>
      <c r="O364" s="3">
        <v>4.4800000000000004</v>
      </c>
      <c r="P364" s="1" t="s">
        <v>98</v>
      </c>
      <c r="Q364" s="1" t="s">
        <v>98</v>
      </c>
      <c r="R364" s="11" t="s">
        <v>98</v>
      </c>
      <c r="S364" s="13" t="s">
        <v>98</v>
      </c>
      <c r="T364" s="1" t="s">
        <v>98</v>
      </c>
      <c r="U364" s="13" t="s">
        <v>98</v>
      </c>
      <c r="V364" s="1" t="s">
        <v>98</v>
      </c>
      <c r="W364" s="15">
        <v>0.1875</v>
      </c>
      <c r="X364" s="14">
        <v>0.17399999999999999</v>
      </c>
      <c r="Y364" s="1" t="s">
        <v>98</v>
      </c>
      <c r="Z364" s="13" t="s">
        <v>98</v>
      </c>
      <c r="AA364" s="13" t="s">
        <v>98</v>
      </c>
      <c r="AB364" s="1" t="s">
        <v>98</v>
      </c>
      <c r="AC364" s="1" t="s">
        <v>98</v>
      </c>
      <c r="AD364" s="1" t="s">
        <v>98</v>
      </c>
      <c r="AE364" s="1" t="s">
        <v>98</v>
      </c>
      <c r="AF364" s="1" t="s">
        <v>98</v>
      </c>
      <c r="AG364" s="1" t="s">
        <v>98</v>
      </c>
      <c r="AH364" s="1" t="s">
        <v>98</v>
      </c>
      <c r="AI364" s="2">
        <v>25.7</v>
      </c>
      <c r="AJ364" s="1" t="s">
        <v>98</v>
      </c>
      <c r="AK364" s="2">
        <v>37.200000000000003</v>
      </c>
      <c r="AL364" s="1" t="s">
        <v>98</v>
      </c>
      <c r="AM364" s="2">
        <v>27.9</v>
      </c>
      <c r="AN364" s="3">
        <v>9.52</v>
      </c>
      <c r="AO364" s="3">
        <v>7.96</v>
      </c>
      <c r="AP364" s="3">
        <v>2.65</v>
      </c>
      <c r="AQ364" s="2">
        <v>16.600000000000001</v>
      </c>
      <c r="AR364" s="3">
        <v>7.57</v>
      </c>
      <c r="AS364" s="3">
        <v>6.65</v>
      </c>
      <c r="AT364" s="3">
        <v>2.0499999999999998</v>
      </c>
      <c r="AU364" s="1" t="s">
        <v>98</v>
      </c>
      <c r="AV364" s="1" t="s">
        <v>98</v>
      </c>
      <c r="AW364" s="1" t="s">
        <v>98</v>
      </c>
      <c r="AX364" s="2">
        <v>32.9</v>
      </c>
      <c r="AY364" s="1" t="s">
        <v>98</v>
      </c>
      <c r="AZ364" s="2">
        <v>11.4</v>
      </c>
      <c r="BA364" s="1" t="s">
        <v>98</v>
      </c>
      <c r="BB364" s="1" t="s">
        <v>98</v>
      </c>
      <c r="BC364" s="1" t="s">
        <v>98</v>
      </c>
      <c r="BD364" s="1" t="s">
        <v>98</v>
      </c>
      <c r="BE364" s="1" t="s">
        <v>98</v>
      </c>
      <c r="BF364" s="1" t="s">
        <v>98</v>
      </c>
      <c r="BG364" s="1" t="s">
        <v>98</v>
      </c>
      <c r="BH364" s="1" t="s">
        <v>98</v>
      </c>
      <c r="BI364" s="1" t="s">
        <v>98</v>
      </c>
      <c r="BJ364" s="4" t="s">
        <v>98</v>
      </c>
      <c r="BK364" s="4" t="s">
        <v>98</v>
      </c>
      <c r="BL364" s="4" t="s">
        <v>98</v>
      </c>
      <c r="BM364" s="4" t="s">
        <v>98</v>
      </c>
      <c r="BN364" s="4" t="s">
        <v>98</v>
      </c>
      <c r="BO364" s="4" t="s">
        <v>98</v>
      </c>
      <c r="BP364" s="4" t="s">
        <v>98</v>
      </c>
      <c r="BQ364" s="4" t="s">
        <v>98</v>
      </c>
      <c r="BR364" s="4" t="s">
        <v>98</v>
      </c>
      <c r="BS364" s="4" t="s">
        <v>98</v>
      </c>
      <c r="BT364" s="4" t="s">
        <v>98</v>
      </c>
      <c r="BU364" s="4" t="s">
        <v>98</v>
      </c>
      <c r="BV364" s="4" t="s">
        <v>98</v>
      </c>
      <c r="BW364" s="35" t="s">
        <v>98</v>
      </c>
      <c r="BX364" s="35" t="s">
        <v>98</v>
      </c>
      <c r="BY364" s="1" t="s">
        <v>98</v>
      </c>
      <c r="BZ364" s="1" t="s">
        <v>98</v>
      </c>
      <c r="CA364" s="1" t="s">
        <v>98</v>
      </c>
      <c r="CB364" s="1" t="s">
        <v>98</v>
      </c>
      <c r="CC364" s="1" t="s">
        <v>98</v>
      </c>
      <c r="CD364" s="1" t="s">
        <v>98</v>
      </c>
      <c r="CE364" s="1" t="s">
        <v>98</v>
      </c>
      <c r="CF364" s="1" t="s">
        <v>98</v>
      </c>
      <c r="CG364" s="4">
        <f>Beams!$B$11/F364</f>
        <v>2824.1206030150752</v>
      </c>
      <c r="CH364" s="4">
        <f>Beams!$B$9/AO364</f>
        <v>1412.0603015075376</v>
      </c>
      <c r="CI364" s="4">
        <f>Beams!$C$9/AS364</f>
        <v>1690.2255639097743</v>
      </c>
      <c r="CJ364" s="4">
        <f>Beams!$B$8/((N364-2*X364)*X364*2)</f>
        <v>6943.0031329992789</v>
      </c>
      <c r="CK364" s="4">
        <f>Beams!$C$8/((J364-2*X364)*X364*2)</f>
        <v>5267.2619984854282</v>
      </c>
      <c r="CM364" s="4">
        <f xml:space="preserve"> Beams!$B$12 / ( 2 * X364 * (N364 - X364) * (J364 - X364) )</f>
        <v>1061.3186191455236</v>
      </c>
      <c r="CO364" s="4">
        <f t="shared" si="10"/>
        <v>13532.086416278369</v>
      </c>
      <c r="CP364" s="4">
        <f t="shared" si="11"/>
        <v>11033.296522126931</v>
      </c>
      <c r="CQ364" s="3">
        <f>MIN(Beams!$B$21:$B$22)/MAX(CM364:CP364)-1</f>
        <v>0.47796868751451949</v>
      </c>
    </row>
    <row r="365" spans="1:95" x14ac:dyDescent="0.55000000000000004">
      <c r="A365" s="1" t="s">
        <v>1014</v>
      </c>
      <c r="B365" s="1" t="s">
        <v>1788</v>
      </c>
      <c r="C365" s="1" t="s">
        <v>1789</v>
      </c>
      <c r="D365" s="1" t="s">
        <v>98</v>
      </c>
      <c r="E365" s="1">
        <v>9.86</v>
      </c>
      <c r="F365" s="3">
        <v>2.7</v>
      </c>
      <c r="G365" s="1" t="s">
        <v>98</v>
      </c>
      <c r="H365" s="11" t="s">
        <v>98</v>
      </c>
      <c r="I365" s="3">
        <v>7</v>
      </c>
      <c r="J365" s="3">
        <v>6.65</v>
      </c>
      <c r="K365" s="1" t="s">
        <v>98</v>
      </c>
      <c r="L365" s="1" t="s">
        <v>98</v>
      </c>
      <c r="M365" s="11" t="s">
        <v>98</v>
      </c>
      <c r="N365" s="3">
        <v>5</v>
      </c>
      <c r="O365" s="3">
        <v>4.6500000000000004</v>
      </c>
      <c r="P365" s="1" t="s">
        <v>98</v>
      </c>
      <c r="Q365" s="1" t="s">
        <v>98</v>
      </c>
      <c r="R365" s="11" t="s">
        <v>98</v>
      </c>
      <c r="S365" s="13" t="s">
        <v>98</v>
      </c>
      <c r="T365" s="1" t="s">
        <v>98</v>
      </c>
      <c r="U365" s="13" t="s">
        <v>98</v>
      </c>
      <c r="V365" s="1" t="s">
        <v>98</v>
      </c>
      <c r="W365" s="14">
        <v>0.125</v>
      </c>
      <c r="X365" s="14">
        <v>0.11600000000000001</v>
      </c>
      <c r="Y365" s="1" t="s">
        <v>98</v>
      </c>
      <c r="Z365" s="13" t="s">
        <v>98</v>
      </c>
      <c r="AA365" s="13" t="s">
        <v>98</v>
      </c>
      <c r="AB365" s="1" t="s">
        <v>98</v>
      </c>
      <c r="AC365" s="1" t="s">
        <v>98</v>
      </c>
      <c r="AD365" s="1" t="s">
        <v>98</v>
      </c>
      <c r="AE365" s="1" t="s">
        <v>98</v>
      </c>
      <c r="AF365" s="1" t="s">
        <v>98</v>
      </c>
      <c r="AG365" s="1" t="s">
        <v>98</v>
      </c>
      <c r="AH365" s="1" t="s">
        <v>98</v>
      </c>
      <c r="AI365" s="2">
        <v>40.1</v>
      </c>
      <c r="AJ365" s="1" t="s">
        <v>98</v>
      </c>
      <c r="AK365" s="2">
        <v>57.3</v>
      </c>
      <c r="AL365" s="1" t="s">
        <v>98</v>
      </c>
      <c r="AM365" s="2">
        <v>19.3</v>
      </c>
      <c r="AN365" s="3">
        <v>6.53</v>
      </c>
      <c r="AO365" s="3">
        <v>5.52</v>
      </c>
      <c r="AP365" s="3">
        <v>2.68</v>
      </c>
      <c r="AQ365" s="2">
        <v>11.6</v>
      </c>
      <c r="AR365" s="3">
        <v>5.2</v>
      </c>
      <c r="AS365" s="3">
        <v>4.63</v>
      </c>
      <c r="AT365" s="3">
        <v>2.0699999999999998</v>
      </c>
      <c r="AU365" s="1" t="s">
        <v>98</v>
      </c>
      <c r="AV365" s="1" t="s">
        <v>98</v>
      </c>
      <c r="AW365" s="1" t="s">
        <v>98</v>
      </c>
      <c r="AX365" s="2">
        <v>22.5</v>
      </c>
      <c r="AY365" s="1" t="s">
        <v>98</v>
      </c>
      <c r="AZ365" s="3">
        <v>7.79</v>
      </c>
      <c r="BA365" s="1" t="s">
        <v>98</v>
      </c>
      <c r="BB365" s="1" t="s">
        <v>98</v>
      </c>
      <c r="BC365" s="1" t="s">
        <v>98</v>
      </c>
      <c r="BD365" s="1" t="s">
        <v>98</v>
      </c>
      <c r="BE365" s="1" t="s">
        <v>98</v>
      </c>
      <c r="BF365" s="1" t="s">
        <v>98</v>
      </c>
      <c r="BG365" s="1" t="s">
        <v>98</v>
      </c>
      <c r="BH365" s="1" t="s">
        <v>98</v>
      </c>
      <c r="BI365" s="1" t="s">
        <v>98</v>
      </c>
      <c r="BJ365" s="4" t="s">
        <v>98</v>
      </c>
      <c r="BK365" s="4" t="s">
        <v>98</v>
      </c>
      <c r="BL365" s="4" t="s">
        <v>98</v>
      </c>
      <c r="BM365" s="4" t="s">
        <v>98</v>
      </c>
      <c r="BN365" s="4" t="s">
        <v>98</v>
      </c>
      <c r="BO365" s="4" t="s">
        <v>98</v>
      </c>
      <c r="BP365" s="4" t="s">
        <v>98</v>
      </c>
      <c r="BQ365" s="4" t="s">
        <v>98</v>
      </c>
      <c r="BR365" s="4" t="s">
        <v>98</v>
      </c>
      <c r="BS365" s="4" t="s">
        <v>98</v>
      </c>
      <c r="BT365" s="4" t="s">
        <v>98</v>
      </c>
      <c r="BU365" s="4" t="s">
        <v>98</v>
      </c>
      <c r="BV365" s="4" t="s">
        <v>98</v>
      </c>
      <c r="BW365" s="35" t="s">
        <v>98</v>
      </c>
      <c r="BX365" s="35" t="s">
        <v>98</v>
      </c>
      <c r="BY365" s="1" t="s">
        <v>98</v>
      </c>
      <c r="BZ365" s="1" t="s">
        <v>98</v>
      </c>
      <c r="CA365" s="1" t="s">
        <v>98</v>
      </c>
      <c r="CB365" s="1" t="s">
        <v>98</v>
      </c>
      <c r="CC365" s="1" t="s">
        <v>98</v>
      </c>
      <c r="CD365" s="1" t="s">
        <v>98</v>
      </c>
      <c r="CE365" s="1" t="s">
        <v>98</v>
      </c>
      <c r="CF365" s="1" t="s">
        <v>98</v>
      </c>
      <c r="CG365" s="4">
        <f>Beams!$B$11/F365</f>
        <v>4162.9629629629626</v>
      </c>
      <c r="CH365" s="4">
        <f>Beams!$B$9/AO365</f>
        <v>2036.2318840579712</v>
      </c>
      <c r="CI365" s="4">
        <f>Beams!$C$9/AS365</f>
        <v>2427.645788336933</v>
      </c>
      <c r="CJ365" s="4">
        <f>Beams!$B$8/((N365-2*X365)*X365*2)</f>
        <v>10161.131682480907</v>
      </c>
      <c r="CK365" s="4">
        <f>Beams!$C$8/((J365-2*X365)*X365*2)</f>
        <v>7548.8120695027992</v>
      </c>
      <c r="CM365" s="4">
        <f xml:space="preserve"> Beams!$B$12 / ( 2 * X365 * (N365 - X365) * (J365 - X365) )</f>
        <v>1518.1809615171444</v>
      </c>
      <c r="CO365" s="4">
        <f t="shared" si="10"/>
        <v>19775.813279098104</v>
      </c>
      <c r="CP365" s="4">
        <f t="shared" si="11"/>
        <v>15883.661121593299</v>
      </c>
      <c r="CQ365" s="3">
        <f>MIN(Beams!$B$21:$B$22)/MAX(CM365:CP365)-1</f>
        <v>1.133640967063787E-2</v>
      </c>
    </row>
    <row r="366" spans="1:95" x14ac:dyDescent="0.55000000000000004">
      <c r="A366" s="1" t="s">
        <v>1014</v>
      </c>
      <c r="B366" s="1" t="s">
        <v>1790</v>
      </c>
      <c r="C366" s="1" t="s">
        <v>1791</v>
      </c>
      <c r="D366" s="1" t="s">
        <v>98</v>
      </c>
      <c r="E366" s="1">
        <v>31.84</v>
      </c>
      <c r="F366" s="3">
        <v>8.81</v>
      </c>
      <c r="G366" s="1" t="s">
        <v>98</v>
      </c>
      <c r="H366" s="11" t="s">
        <v>98</v>
      </c>
      <c r="I366" s="3">
        <v>7</v>
      </c>
      <c r="J366" s="3">
        <v>5.6</v>
      </c>
      <c r="K366" s="1" t="s">
        <v>98</v>
      </c>
      <c r="L366" s="1" t="s">
        <v>98</v>
      </c>
      <c r="M366" s="11" t="s">
        <v>98</v>
      </c>
      <c r="N366" s="3">
        <v>4</v>
      </c>
      <c r="O366" s="3">
        <v>2.6</v>
      </c>
      <c r="P366" s="1" t="s">
        <v>98</v>
      </c>
      <c r="Q366" s="1" t="s">
        <v>98</v>
      </c>
      <c r="R366" s="11" t="s">
        <v>98</v>
      </c>
      <c r="S366" s="13" t="s">
        <v>98</v>
      </c>
      <c r="T366" s="1" t="s">
        <v>98</v>
      </c>
      <c r="U366" s="13" t="s">
        <v>98</v>
      </c>
      <c r="V366" s="1" t="s">
        <v>98</v>
      </c>
      <c r="W366" s="14">
        <v>0.5</v>
      </c>
      <c r="X366" s="14">
        <v>0.46500000000000002</v>
      </c>
      <c r="Y366" s="1" t="s">
        <v>98</v>
      </c>
      <c r="Z366" s="13" t="s">
        <v>98</v>
      </c>
      <c r="AA366" s="13" t="s">
        <v>98</v>
      </c>
      <c r="AB366" s="1" t="s">
        <v>98</v>
      </c>
      <c r="AC366" s="1" t="s">
        <v>98</v>
      </c>
      <c r="AD366" s="1" t="s">
        <v>98</v>
      </c>
      <c r="AE366" s="1" t="s">
        <v>98</v>
      </c>
      <c r="AF366" s="1" t="s">
        <v>98</v>
      </c>
      <c r="AG366" s="1" t="s">
        <v>98</v>
      </c>
      <c r="AH366" s="1" t="s">
        <v>98</v>
      </c>
      <c r="AI366" s="3">
        <v>5.6</v>
      </c>
      <c r="AJ366" s="1" t="s">
        <v>98</v>
      </c>
      <c r="AK366" s="2">
        <v>12.1</v>
      </c>
      <c r="AL366" s="1" t="s">
        <v>98</v>
      </c>
      <c r="AM366" s="2">
        <v>50.7</v>
      </c>
      <c r="AN366" s="2">
        <v>18.8</v>
      </c>
      <c r="AO366" s="2">
        <v>14.5</v>
      </c>
      <c r="AP366" s="3">
        <v>2.4</v>
      </c>
      <c r="AQ366" s="2">
        <v>20.7</v>
      </c>
      <c r="AR366" s="2">
        <v>12.6</v>
      </c>
      <c r="AS366" s="2">
        <v>10.4</v>
      </c>
      <c r="AT366" s="3">
        <v>1.53</v>
      </c>
      <c r="AU366" s="1" t="s">
        <v>98</v>
      </c>
      <c r="AV366" s="1" t="s">
        <v>98</v>
      </c>
      <c r="AW366" s="1" t="s">
        <v>98</v>
      </c>
      <c r="AX366" s="2">
        <v>50.5</v>
      </c>
      <c r="AY366" s="1" t="s">
        <v>98</v>
      </c>
      <c r="AZ366" s="2">
        <v>21.1</v>
      </c>
      <c r="BA366" s="1" t="s">
        <v>98</v>
      </c>
      <c r="BB366" s="1" t="s">
        <v>98</v>
      </c>
      <c r="BC366" s="1" t="s">
        <v>98</v>
      </c>
      <c r="BD366" s="1" t="s">
        <v>98</v>
      </c>
      <c r="BE366" s="1" t="s">
        <v>98</v>
      </c>
      <c r="BF366" s="1" t="s">
        <v>98</v>
      </c>
      <c r="BG366" s="1" t="s">
        <v>98</v>
      </c>
      <c r="BH366" s="1" t="s">
        <v>98</v>
      </c>
      <c r="BI366" s="1" t="s">
        <v>98</v>
      </c>
      <c r="BJ366" s="4" t="s">
        <v>98</v>
      </c>
      <c r="BK366" s="4" t="s">
        <v>98</v>
      </c>
      <c r="BL366" s="4" t="s">
        <v>98</v>
      </c>
      <c r="BM366" s="4" t="s">
        <v>98</v>
      </c>
      <c r="BN366" s="4" t="s">
        <v>98</v>
      </c>
      <c r="BO366" s="4" t="s">
        <v>98</v>
      </c>
      <c r="BP366" s="4" t="s">
        <v>98</v>
      </c>
      <c r="BQ366" s="4" t="s">
        <v>98</v>
      </c>
      <c r="BR366" s="4" t="s">
        <v>98</v>
      </c>
      <c r="BS366" s="4" t="s">
        <v>98</v>
      </c>
      <c r="BT366" s="4" t="s">
        <v>98</v>
      </c>
      <c r="BU366" s="4" t="s">
        <v>98</v>
      </c>
      <c r="BV366" s="4" t="s">
        <v>98</v>
      </c>
      <c r="BW366" s="35" t="s">
        <v>98</v>
      </c>
      <c r="BX366" s="35" t="s">
        <v>98</v>
      </c>
      <c r="BY366" s="1" t="s">
        <v>98</v>
      </c>
      <c r="BZ366" s="1" t="s">
        <v>98</v>
      </c>
      <c r="CA366" s="1" t="s">
        <v>98</v>
      </c>
      <c r="CB366" s="1" t="s">
        <v>98</v>
      </c>
      <c r="CC366" s="1" t="s">
        <v>98</v>
      </c>
      <c r="CD366" s="1" t="s">
        <v>98</v>
      </c>
      <c r="CE366" s="1" t="s">
        <v>98</v>
      </c>
      <c r="CF366" s="1" t="s">
        <v>98</v>
      </c>
      <c r="CG366" s="4">
        <f>Beams!$B$11/F366</f>
        <v>1275.8229284903518</v>
      </c>
      <c r="CH366" s="4">
        <f>Beams!$B$9/AO366</f>
        <v>775.17241379310349</v>
      </c>
      <c r="CI366" s="4">
        <f>Beams!$C$9/AS366</f>
        <v>1080.7692307692307</v>
      </c>
      <c r="CJ366" s="4">
        <f>Beams!$B$8/((N366-2*X366)*X366*2)</f>
        <v>3936.8148225981572</v>
      </c>
      <c r="CK366" s="4">
        <f>Beams!$C$8/((J366-2*X366)*X366*2)</f>
        <v>2588.0131703161337</v>
      </c>
      <c r="CM366" s="4">
        <f xml:space="preserve"> Beams!$B$12 / ( 2 * X366 * (N366 - X366) * (J366 - X366) )</f>
        <v>665.81487973933463</v>
      </c>
      <c r="CO366" s="4">
        <f t="shared" si="10"/>
        <v>7591.6671782659478</v>
      </c>
      <c r="CP366" s="4">
        <f t="shared" si="11"/>
        <v>5588.4983861914179</v>
      </c>
      <c r="CQ366" s="3">
        <f>MIN(Beams!$B$21:$B$22)/MAX(CM366:CP366)-1</f>
        <v>1.6344674404665227</v>
      </c>
    </row>
    <row r="367" spans="1:95" x14ac:dyDescent="0.55000000000000004">
      <c r="A367" s="1" t="s">
        <v>1014</v>
      </c>
      <c r="B367" s="1" t="s">
        <v>1792</v>
      </c>
      <c r="C367" s="1" t="s">
        <v>1793</v>
      </c>
      <c r="D367" s="1" t="s">
        <v>98</v>
      </c>
      <c r="E367" s="1">
        <v>24.93</v>
      </c>
      <c r="F367" s="3">
        <v>6.88</v>
      </c>
      <c r="G367" s="1" t="s">
        <v>98</v>
      </c>
      <c r="H367" s="11" t="s">
        <v>98</v>
      </c>
      <c r="I367" s="3">
        <v>7</v>
      </c>
      <c r="J367" s="3">
        <v>5.95</v>
      </c>
      <c r="K367" s="1" t="s">
        <v>98</v>
      </c>
      <c r="L367" s="1" t="s">
        <v>98</v>
      </c>
      <c r="M367" s="11" t="s">
        <v>98</v>
      </c>
      <c r="N367" s="3">
        <v>4</v>
      </c>
      <c r="O367" s="3">
        <v>2.95</v>
      </c>
      <c r="P367" s="1" t="s">
        <v>98</v>
      </c>
      <c r="Q367" s="1" t="s">
        <v>98</v>
      </c>
      <c r="R367" s="11" t="s">
        <v>98</v>
      </c>
      <c r="S367" s="13" t="s">
        <v>98</v>
      </c>
      <c r="T367" s="1" t="s">
        <v>98</v>
      </c>
      <c r="U367" s="13" t="s">
        <v>98</v>
      </c>
      <c r="V367" s="1" t="s">
        <v>98</v>
      </c>
      <c r="W367" s="14">
        <v>0.375</v>
      </c>
      <c r="X367" s="14">
        <v>0.34899999999999998</v>
      </c>
      <c r="Y367" s="1" t="s">
        <v>98</v>
      </c>
      <c r="Z367" s="13" t="s">
        <v>98</v>
      </c>
      <c r="AA367" s="13" t="s">
        <v>98</v>
      </c>
      <c r="AB367" s="1" t="s">
        <v>98</v>
      </c>
      <c r="AC367" s="1" t="s">
        <v>98</v>
      </c>
      <c r="AD367" s="1" t="s">
        <v>98</v>
      </c>
      <c r="AE367" s="1" t="s">
        <v>98</v>
      </c>
      <c r="AF367" s="1" t="s">
        <v>98</v>
      </c>
      <c r="AG367" s="1" t="s">
        <v>98</v>
      </c>
      <c r="AH367" s="1" t="s">
        <v>98</v>
      </c>
      <c r="AI367" s="3">
        <v>8.4600000000000009</v>
      </c>
      <c r="AJ367" s="1" t="s">
        <v>98</v>
      </c>
      <c r="AK367" s="2">
        <v>17.100000000000001</v>
      </c>
      <c r="AL367" s="1" t="s">
        <v>98</v>
      </c>
      <c r="AM367" s="2">
        <v>41.8</v>
      </c>
      <c r="AN367" s="2">
        <v>15.1</v>
      </c>
      <c r="AO367" s="2">
        <v>11.9</v>
      </c>
      <c r="AP367" s="3">
        <v>2.46</v>
      </c>
      <c r="AQ367" s="2">
        <v>17.3</v>
      </c>
      <c r="AR367" s="2">
        <v>10.199999999999999</v>
      </c>
      <c r="AS367" s="3">
        <v>8.6300000000000008</v>
      </c>
      <c r="AT367" s="3">
        <v>1.58</v>
      </c>
      <c r="AU367" s="1" t="s">
        <v>98</v>
      </c>
      <c r="AV367" s="1" t="s">
        <v>98</v>
      </c>
      <c r="AW367" s="1" t="s">
        <v>98</v>
      </c>
      <c r="AX367" s="2">
        <v>41</v>
      </c>
      <c r="AY367" s="1" t="s">
        <v>98</v>
      </c>
      <c r="AZ367" s="2">
        <v>16.8</v>
      </c>
      <c r="BA367" s="1" t="s">
        <v>98</v>
      </c>
      <c r="BB367" s="1" t="s">
        <v>98</v>
      </c>
      <c r="BC367" s="1" t="s">
        <v>98</v>
      </c>
      <c r="BD367" s="1" t="s">
        <v>98</v>
      </c>
      <c r="BE367" s="1" t="s">
        <v>98</v>
      </c>
      <c r="BF367" s="1" t="s">
        <v>98</v>
      </c>
      <c r="BG367" s="1" t="s">
        <v>98</v>
      </c>
      <c r="BH367" s="1" t="s">
        <v>98</v>
      </c>
      <c r="BI367" s="1" t="s">
        <v>98</v>
      </c>
      <c r="BJ367" s="4" t="s">
        <v>98</v>
      </c>
      <c r="BK367" s="4" t="s">
        <v>98</v>
      </c>
      <c r="BL367" s="4" t="s">
        <v>98</v>
      </c>
      <c r="BM367" s="4" t="s">
        <v>98</v>
      </c>
      <c r="BN367" s="4" t="s">
        <v>98</v>
      </c>
      <c r="BO367" s="4" t="s">
        <v>98</v>
      </c>
      <c r="BP367" s="4" t="s">
        <v>98</v>
      </c>
      <c r="BQ367" s="4" t="s">
        <v>98</v>
      </c>
      <c r="BR367" s="4" t="s">
        <v>98</v>
      </c>
      <c r="BS367" s="4" t="s">
        <v>98</v>
      </c>
      <c r="BT367" s="4" t="s">
        <v>98</v>
      </c>
      <c r="BU367" s="4" t="s">
        <v>98</v>
      </c>
      <c r="BV367" s="4" t="s">
        <v>98</v>
      </c>
      <c r="BW367" s="35" t="s">
        <v>98</v>
      </c>
      <c r="BX367" s="35" t="s">
        <v>98</v>
      </c>
      <c r="BY367" s="1" t="s">
        <v>98</v>
      </c>
      <c r="BZ367" s="1" t="s">
        <v>98</v>
      </c>
      <c r="CA367" s="1" t="s">
        <v>98</v>
      </c>
      <c r="CB367" s="1" t="s">
        <v>98</v>
      </c>
      <c r="CC367" s="1" t="s">
        <v>98</v>
      </c>
      <c r="CD367" s="1" t="s">
        <v>98</v>
      </c>
      <c r="CE367" s="1" t="s">
        <v>98</v>
      </c>
      <c r="CF367" s="1" t="s">
        <v>98</v>
      </c>
      <c r="CG367" s="4">
        <f>Beams!$B$11/F367</f>
        <v>1633.7209302325582</v>
      </c>
      <c r="CH367" s="4">
        <f>Beams!$B$9/AO367</f>
        <v>944.53781512605042</v>
      </c>
      <c r="CI367" s="4">
        <f>Beams!$C$9/AS367</f>
        <v>1302.4333719582849</v>
      </c>
      <c r="CJ367" s="4">
        <f>Beams!$B$8/((N367-2*X367)*X367*2)</f>
        <v>4876.7873599225268</v>
      </c>
      <c r="CK367" s="4">
        <f>Beams!$C$8/((J367-2*X367)*X367*2)</f>
        <v>3066.0989837136676</v>
      </c>
      <c r="CM367" s="4">
        <f xml:space="preserve"> Beams!$B$12 / ( 2 * X367 * (N367 - X367) * (J367 - X367) )</f>
        <v>787.46903064880883</v>
      </c>
      <c r="CO367" s="4">
        <f t="shared" si="10"/>
        <v>9395.1720896319293</v>
      </c>
      <c r="CP367" s="4">
        <f t="shared" si="11"/>
        <v>6717.3642647907927</v>
      </c>
      <c r="CQ367" s="3">
        <f>MIN(Beams!$B$21:$B$22)/MAX(CM367:CP367)-1</f>
        <v>1.1287529179024895</v>
      </c>
    </row>
    <row r="368" spans="1:95" x14ac:dyDescent="0.55000000000000004">
      <c r="A368" s="1" t="s">
        <v>1014</v>
      </c>
      <c r="B368" s="1" t="s">
        <v>1794</v>
      </c>
      <c r="C368" s="1" t="s">
        <v>1795</v>
      </c>
      <c r="D368" s="1" t="s">
        <v>98</v>
      </c>
      <c r="E368" s="1">
        <v>21.21</v>
      </c>
      <c r="F368" s="3">
        <v>5.85</v>
      </c>
      <c r="G368" s="1" t="s">
        <v>98</v>
      </c>
      <c r="H368" s="11" t="s">
        <v>98</v>
      </c>
      <c r="I368" s="3">
        <v>7</v>
      </c>
      <c r="J368" s="3">
        <v>6.13</v>
      </c>
      <c r="K368" s="1" t="s">
        <v>98</v>
      </c>
      <c r="L368" s="1" t="s">
        <v>98</v>
      </c>
      <c r="M368" s="11" t="s">
        <v>98</v>
      </c>
      <c r="N368" s="3">
        <v>4</v>
      </c>
      <c r="O368" s="3">
        <v>3.13</v>
      </c>
      <c r="P368" s="1" t="s">
        <v>98</v>
      </c>
      <c r="Q368" s="1" t="s">
        <v>98</v>
      </c>
      <c r="R368" s="11" t="s">
        <v>98</v>
      </c>
      <c r="S368" s="13" t="s">
        <v>98</v>
      </c>
      <c r="T368" s="1" t="s">
        <v>98</v>
      </c>
      <c r="U368" s="13" t="s">
        <v>98</v>
      </c>
      <c r="V368" s="1" t="s">
        <v>98</v>
      </c>
      <c r="W368" s="15">
        <v>0.3125</v>
      </c>
      <c r="X368" s="14">
        <v>0.29099999999999998</v>
      </c>
      <c r="Y368" s="1" t="s">
        <v>98</v>
      </c>
      <c r="Z368" s="13" t="s">
        <v>98</v>
      </c>
      <c r="AA368" s="13" t="s">
        <v>98</v>
      </c>
      <c r="AB368" s="1" t="s">
        <v>98</v>
      </c>
      <c r="AC368" s="1" t="s">
        <v>98</v>
      </c>
      <c r="AD368" s="1" t="s">
        <v>98</v>
      </c>
      <c r="AE368" s="1" t="s">
        <v>98</v>
      </c>
      <c r="AF368" s="1" t="s">
        <v>98</v>
      </c>
      <c r="AG368" s="1" t="s">
        <v>98</v>
      </c>
      <c r="AH368" s="1" t="s">
        <v>98</v>
      </c>
      <c r="AI368" s="2">
        <v>10.7</v>
      </c>
      <c r="AJ368" s="1" t="s">
        <v>98</v>
      </c>
      <c r="AK368" s="2">
        <v>21.1</v>
      </c>
      <c r="AL368" s="1" t="s">
        <v>98</v>
      </c>
      <c r="AM368" s="2">
        <v>36.5</v>
      </c>
      <c r="AN368" s="2">
        <v>13.1</v>
      </c>
      <c r="AO368" s="2">
        <v>10.4</v>
      </c>
      <c r="AP368" s="3">
        <v>2.5</v>
      </c>
      <c r="AQ368" s="2">
        <v>15.2</v>
      </c>
      <c r="AR368" s="3">
        <v>8.83</v>
      </c>
      <c r="AS368" s="3">
        <v>7.58</v>
      </c>
      <c r="AT368" s="3">
        <v>1.61</v>
      </c>
      <c r="AU368" s="1" t="s">
        <v>98</v>
      </c>
      <c r="AV368" s="1" t="s">
        <v>98</v>
      </c>
      <c r="AW368" s="1" t="s">
        <v>98</v>
      </c>
      <c r="AX368" s="2">
        <v>35.4</v>
      </c>
      <c r="AY368" s="1" t="s">
        <v>98</v>
      </c>
      <c r="AZ368" s="2">
        <v>14.4</v>
      </c>
      <c r="BA368" s="1" t="s">
        <v>98</v>
      </c>
      <c r="BB368" s="1" t="s">
        <v>98</v>
      </c>
      <c r="BC368" s="1" t="s">
        <v>98</v>
      </c>
      <c r="BD368" s="1" t="s">
        <v>98</v>
      </c>
      <c r="BE368" s="1" t="s">
        <v>98</v>
      </c>
      <c r="BF368" s="1" t="s">
        <v>98</v>
      </c>
      <c r="BG368" s="1" t="s">
        <v>98</v>
      </c>
      <c r="BH368" s="1" t="s">
        <v>98</v>
      </c>
      <c r="BI368" s="1" t="s">
        <v>98</v>
      </c>
      <c r="BJ368" s="4" t="s">
        <v>98</v>
      </c>
      <c r="BK368" s="4" t="s">
        <v>98</v>
      </c>
      <c r="BL368" s="4" t="s">
        <v>98</v>
      </c>
      <c r="BM368" s="4" t="s">
        <v>98</v>
      </c>
      <c r="BN368" s="4" t="s">
        <v>98</v>
      </c>
      <c r="BO368" s="4" t="s">
        <v>98</v>
      </c>
      <c r="BP368" s="4" t="s">
        <v>98</v>
      </c>
      <c r="BQ368" s="4" t="s">
        <v>98</v>
      </c>
      <c r="BR368" s="4" t="s">
        <v>98</v>
      </c>
      <c r="BS368" s="4" t="s">
        <v>98</v>
      </c>
      <c r="BT368" s="4" t="s">
        <v>98</v>
      </c>
      <c r="BU368" s="4" t="s">
        <v>98</v>
      </c>
      <c r="BV368" s="4" t="s">
        <v>98</v>
      </c>
      <c r="BW368" s="35" t="s">
        <v>98</v>
      </c>
      <c r="BX368" s="35" t="s">
        <v>98</v>
      </c>
      <c r="BY368" s="1" t="s">
        <v>98</v>
      </c>
      <c r="BZ368" s="1" t="s">
        <v>98</v>
      </c>
      <c r="CA368" s="1" t="s">
        <v>98</v>
      </c>
      <c r="CB368" s="1" t="s">
        <v>98</v>
      </c>
      <c r="CC368" s="1" t="s">
        <v>98</v>
      </c>
      <c r="CD368" s="1" t="s">
        <v>98</v>
      </c>
      <c r="CE368" s="1" t="s">
        <v>98</v>
      </c>
      <c r="CF368" s="1" t="s">
        <v>98</v>
      </c>
      <c r="CG368" s="4">
        <f>Beams!$B$11/F368</f>
        <v>1921.3675213675215</v>
      </c>
      <c r="CH368" s="4">
        <f>Beams!$B$9/AO368</f>
        <v>1080.7692307692307</v>
      </c>
      <c r="CI368" s="4">
        <f>Beams!$C$9/AS368</f>
        <v>1482.8496042216359</v>
      </c>
      <c r="CJ368" s="4">
        <f>Beams!$B$8/((N368-2*X368)*X368*2)</f>
        <v>5650.2968919345531</v>
      </c>
      <c r="CK368" s="4">
        <f>Beams!$C$8/((J368-2*X368)*X368*2)</f>
        <v>3481.0228508709988</v>
      </c>
      <c r="CM368" s="4">
        <f xml:space="preserve"> Beams!$B$12 / ( 2 * X368 * (N368 - X368) * (J368 - X368) )</f>
        <v>891.76006136036608</v>
      </c>
      <c r="CO368" s="4">
        <f t="shared" si="10"/>
        <v>10875.586215871263</v>
      </c>
      <c r="CP368" s="4">
        <f t="shared" si="11"/>
        <v>7671.595068999105</v>
      </c>
      <c r="CQ368" s="3">
        <f>MIN(Beams!$B$21:$B$22)/MAX(CM368:CP368)-1</f>
        <v>0.83898132965127381</v>
      </c>
    </row>
    <row r="369" spans="1:95" x14ac:dyDescent="0.55000000000000004">
      <c r="A369" s="1" t="s">
        <v>1014</v>
      </c>
      <c r="B369" s="1" t="s">
        <v>1796</v>
      </c>
      <c r="C369" s="1" t="s">
        <v>1797</v>
      </c>
      <c r="D369" s="1" t="s">
        <v>98</v>
      </c>
      <c r="E369" s="1">
        <v>17.32</v>
      </c>
      <c r="F369" s="3">
        <v>4.7699999999999996</v>
      </c>
      <c r="G369" s="1" t="s">
        <v>98</v>
      </c>
      <c r="H369" s="11" t="s">
        <v>98</v>
      </c>
      <c r="I369" s="3">
        <v>7</v>
      </c>
      <c r="J369" s="3">
        <v>6.3</v>
      </c>
      <c r="K369" s="1" t="s">
        <v>98</v>
      </c>
      <c r="L369" s="1" t="s">
        <v>98</v>
      </c>
      <c r="M369" s="11" t="s">
        <v>98</v>
      </c>
      <c r="N369" s="3">
        <v>4</v>
      </c>
      <c r="O369" s="3">
        <v>3.3</v>
      </c>
      <c r="P369" s="1" t="s">
        <v>98</v>
      </c>
      <c r="Q369" s="1" t="s">
        <v>98</v>
      </c>
      <c r="R369" s="11" t="s">
        <v>98</v>
      </c>
      <c r="S369" s="13" t="s">
        <v>98</v>
      </c>
      <c r="T369" s="1" t="s">
        <v>98</v>
      </c>
      <c r="U369" s="13" t="s">
        <v>98</v>
      </c>
      <c r="V369" s="1" t="s">
        <v>98</v>
      </c>
      <c r="W369" s="14">
        <v>0.25</v>
      </c>
      <c r="X369" s="14">
        <v>0.23300000000000001</v>
      </c>
      <c r="Y369" s="1" t="s">
        <v>98</v>
      </c>
      <c r="Z369" s="13" t="s">
        <v>98</v>
      </c>
      <c r="AA369" s="13" t="s">
        <v>98</v>
      </c>
      <c r="AB369" s="1" t="s">
        <v>98</v>
      </c>
      <c r="AC369" s="1" t="s">
        <v>98</v>
      </c>
      <c r="AD369" s="1" t="s">
        <v>98</v>
      </c>
      <c r="AE369" s="1" t="s">
        <v>98</v>
      </c>
      <c r="AF369" s="1" t="s">
        <v>98</v>
      </c>
      <c r="AG369" s="1" t="s">
        <v>98</v>
      </c>
      <c r="AH369" s="1" t="s">
        <v>98</v>
      </c>
      <c r="AI369" s="2">
        <v>14.2</v>
      </c>
      <c r="AJ369" s="1" t="s">
        <v>98</v>
      </c>
      <c r="AK369" s="2">
        <v>27</v>
      </c>
      <c r="AL369" s="1" t="s">
        <v>98</v>
      </c>
      <c r="AM369" s="2">
        <v>30.5</v>
      </c>
      <c r="AN369" s="2">
        <v>10.8</v>
      </c>
      <c r="AO369" s="3">
        <v>8.7200000000000006</v>
      </c>
      <c r="AP369" s="3">
        <v>2.5299999999999998</v>
      </c>
      <c r="AQ369" s="2">
        <v>12.8</v>
      </c>
      <c r="AR369" s="3">
        <v>7.33</v>
      </c>
      <c r="AS369" s="3">
        <v>6.38</v>
      </c>
      <c r="AT369" s="3">
        <v>1.64</v>
      </c>
      <c r="AU369" s="1" t="s">
        <v>98</v>
      </c>
      <c r="AV369" s="1" t="s">
        <v>98</v>
      </c>
      <c r="AW369" s="1" t="s">
        <v>98</v>
      </c>
      <c r="AX369" s="2">
        <v>29.3</v>
      </c>
      <c r="AY369" s="1" t="s">
        <v>98</v>
      </c>
      <c r="AZ369" s="2">
        <v>11.8</v>
      </c>
      <c r="BA369" s="1" t="s">
        <v>98</v>
      </c>
      <c r="BB369" s="1" t="s">
        <v>98</v>
      </c>
      <c r="BC369" s="1" t="s">
        <v>98</v>
      </c>
      <c r="BD369" s="1" t="s">
        <v>98</v>
      </c>
      <c r="BE369" s="1" t="s">
        <v>98</v>
      </c>
      <c r="BF369" s="1" t="s">
        <v>98</v>
      </c>
      <c r="BG369" s="1" t="s">
        <v>98</v>
      </c>
      <c r="BH369" s="1" t="s">
        <v>98</v>
      </c>
      <c r="BI369" s="1" t="s">
        <v>98</v>
      </c>
      <c r="BJ369" s="4" t="s">
        <v>98</v>
      </c>
      <c r="BK369" s="4" t="s">
        <v>98</v>
      </c>
      <c r="BL369" s="4" t="s">
        <v>98</v>
      </c>
      <c r="BM369" s="4" t="s">
        <v>98</v>
      </c>
      <c r="BN369" s="4" t="s">
        <v>98</v>
      </c>
      <c r="BO369" s="4" t="s">
        <v>98</v>
      </c>
      <c r="BP369" s="4" t="s">
        <v>98</v>
      </c>
      <c r="BQ369" s="4" t="s">
        <v>98</v>
      </c>
      <c r="BR369" s="4" t="s">
        <v>98</v>
      </c>
      <c r="BS369" s="4" t="s">
        <v>98</v>
      </c>
      <c r="BT369" s="4" t="s">
        <v>98</v>
      </c>
      <c r="BU369" s="4" t="s">
        <v>98</v>
      </c>
      <c r="BV369" s="4" t="s">
        <v>98</v>
      </c>
      <c r="BW369" s="35" t="s">
        <v>98</v>
      </c>
      <c r="BX369" s="35" t="s">
        <v>98</v>
      </c>
      <c r="BY369" s="1" t="s">
        <v>98</v>
      </c>
      <c r="BZ369" s="1" t="s">
        <v>98</v>
      </c>
      <c r="CA369" s="1" t="s">
        <v>98</v>
      </c>
      <c r="CB369" s="1" t="s">
        <v>98</v>
      </c>
      <c r="CC369" s="1" t="s">
        <v>98</v>
      </c>
      <c r="CD369" s="1" t="s">
        <v>98</v>
      </c>
      <c r="CE369" s="1" t="s">
        <v>98</v>
      </c>
      <c r="CF369" s="1" t="s">
        <v>98</v>
      </c>
      <c r="CG369" s="4">
        <f>Beams!$B$11/F369</f>
        <v>2356.3941299790358</v>
      </c>
      <c r="CH369" s="4">
        <f>Beams!$B$9/AO369</f>
        <v>1288.9908256880733</v>
      </c>
      <c r="CI369" s="4">
        <f>Beams!$C$9/AS369</f>
        <v>1761.755485893417</v>
      </c>
      <c r="CJ369" s="4">
        <f>Beams!$B$8/((N369-2*X369)*X369*2)</f>
        <v>6825.1759122296953</v>
      </c>
      <c r="CK369" s="4">
        <f>Beams!$C$8/((J369-2*X369)*X369*2)</f>
        <v>4134.4140681898771</v>
      </c>
      <c r="CM369" s="4">
        <f xml:space="preserve"> Beams!$B$12 / ( 2 * X369 * (N369 - X369) * (J369 - X369) )</f>
        <v>1055.3846647932589</v>
      </c>
      <c r="CO369" s="4">
        <f t="shared" si="10"/>
        <v>13127.366713299474</v>
      </c>
      <c r="CP369" s="4">
        <f t="shared" si="11"/>
        <v>9157.4459970310945</v>
      </c>
      <c r="CQ369" s="3">
        <f>MIN(Beams!$B$21:$B$22)/MAX(CM369:CP369)-1</f>
        <v>0.52353479847087603</v>
      </c>
    </row>
    <row r="370" spans="1:95" x14ac:dyDescent="0.55000000000000004">
      <c r="A370" s="1" t="s">
        <v>1014</v>
      </c>
      <c r="B370" s="1" t="s">
        <v>1798</v>
      </c>
      <c r="C370" s="1" t="s">
        <v>1799</v>
      </c>
      <c r="D370" s="1" t="s">
        <v>98</v>
      </c>
      <c r="E370" s="1">
        <v>13.25</v>
      </c>
      <c r="F370" s="3">
        <v>3.63</v>
      </c>
      <c r="G370" s="1" t="s">
        <v>98</v>
      </c>
      <c r="H370" s="11" t="s">
        <v>98</v>
      </c>
      <c r="I370" s="3">
        <v>7</v>
      </c>
      <c r="J370" s="3">
        <v>6.48</v>
      </c>
      <c r="K370" s="1" t="s">
        <v>98</v>
      </c>
      <c r="L370" s="1" t="s">
        <v>98</v>
      </c>
      <c r="M370" s="11" t="s">
        <v>98</v>
      </c>
      <c r="N370" s="3">
        <v>4</v>
      </c>
      <c r="O370" s="3">
        <v>3.48</v>
      </c>
      <c r="P370" s="1" t="s">
        <v>98</v>
      </c>
      <c r="Q370" s="1" t="s">
        <v>98</v>
      </c>
      <c r="R370" s="11" t="s">
        <v>98</v>
      </c>
      <c r="S370" s="13" t="s">
        <v>98</v>
      </c>
      <c r="T370" s="1" t="s">
        <v>98</v>
      </c>
      <c r="U370" s="13" t="s">
        <v>98</v>
      </c>
      <c r="V370" s="1" t="s">
        <v>98</v>
      </c>
      <c r="W370" s="15">
        <v>0.1875</v>
      </c>
      <c r="X370" s="14">
        <v>0.17399999999999999</v>
      </c>
      <c r="Y370" s="1" t="s">
        <v>98</v>
      </c>
      <c r="Z370" s="13" t="s">
        <v>98</v>
      </c>
      <c r="AA370" s="13" t="s">
        <v>98</v>
      </c>
      <c r="AB370" s="1" t="s">
        <v>98</v>
      </c>
      <c r="AC370" s="1" t="s">
        <v>98</v>
      </c>
      <c r="AD370" s="1" t="s">
        <v>98</v>
      </c>
      <c r="AE370" s="1" t="s">
        <v>98</v>
      </c>
      <c r="AF370" s="1" t="s">
        <v>98</v>
      </c>
      <c r="AG370" s="1" t="s">
        <v>98</v>
      </c>
      <c r="AH370" s="1" t="s">
        <v>98</v>
      </c>
      <c r="AI370" s="2">
        <v>20</v>
      </c>
      <c r="AJ370" s="1" t="s">
        <v>98</v>
      </c>
      <c r="AK370" s="2">
        <v>37.200000000000003</v>
      </c>
      <c r="AL370" s="1" t="s">
        <v>98</v>
      </c>
      <c r="AM370" s="2">
        <v>23.8</v>
      </c>
      <c r="AN370" s="3">
        <v>8.33</v>
      </c>
      <c r="AO370" s="3">
        <v>6.81</v>
      </c>
      <c r="AP370" s="3">
        <v>2.56</v>
      </c>
      <c r="AQ370" s="2">
        <v>10</v>
      </c>
      <c r="AR370" s="3">
        <v>5.67</v>
      </c>
      <c r="AS370" s="3">
        <v>5.0199999999999996</v>
      </c>
      <c r="AT370" s="3">
        <v>1.66</v>
      </c>
      <c r="AU370" s="1" t="s">
        <v>98</v>
      </c>
      <c r="AV370" s="1" t="s">
        <v>98</v>
      </c>
      <c r="AW370" s="1" t="s">
        <v>98</v>
      </c>
      <c r="AX370" s="2">
        <v>22.7</v>
      </c>
      <c r="AY370" s="1" t="s">
        <v>98</v>
      </c>
      <c r="AZ370" s="3">
        <v>9.07</v>
      </c>
      <c r="BA370" s="1" t="s">
        <v>98</v>
      </c>
      <c r="BB370" s="1" t="s">
        <v>98</v>
      </c>
      <c r="BC370" s="1" t="s">
        <v>98</v>
      </c>
      <c r="BD370" s="1" t="s">
        <v>98</v>
      </c>
      <c r="BE370" s="1" t="s">
        <v>98</v>
      </c>
      <c r="BF370" s="1" t="s">
        <v>98</v>
      </c>
      <c r="BG370" s="1" t="s">
        <v>98</v>
      </c>
      <c r="BH370" s="1" t="s">
        <v>98</v>
      </c>
      <c r="BI370" s="1" t="s">
        <v>98</v>
      </c>
      <c r="BJ370" s="4" t="s">
        <v>98</v>
      </c>
      <c r="BK370" s="4" t="s">
        <v>98</v>
      </c>
      <c r="BL370" s="4" t="s">
        <v>98</v>
      </c>
      <c r="BM370" s="4" t="s">
        <v>98</v>
      </c>
      <c r="BN370" s="4" t="s">
        <v>98</v>
      </c>
      <c r="BO370" s="4" t="s">
        <v>98</v>
      </c>
      <c r="BP370" s="4" t="s">
        <v>98</v>
      </c>
      <c r="BQ370" s="4" t="s">
        <v>98</v>
      </c>
      <c r="BR370" s="4" t="s">
        <v>98</v>
      </c>
      <c r="BS370" s="4" t="s">
        <v>98</v>
      </c>
      <c r="BT370" s="4" t="s">
        <v>98</v>
      </c>
      <c r="BU370" s="4" t="s">
        <v>98</v>
      </c>
      <c r="BV370" s="4" t="s">
        <v>98</v>
      </c>
      <c r="BW370" s="35" t="s">
        <v>98</v>
      </c>
      <c r="BX370" s="35" t="s">
        <v>98</v>
      </c>
      <c r="BY370" s="1" t="s">
        <v>98</v>
      </c>
      <c r="BZ370" s="1" t="s">
        <v>98</v>
      </c>
      <c r="CA370" s="1" t="s">
        <v>98</v>
      </c>
      <c r="CB370" s="1" t="s">
        <v>98</v>
      </c>
      <c r="CC370" s="1" t="s">
        <v>98</v>
      </c>
      <c r="CD370" s="1" t="s">
        <v>98</v>
      </c>
      <c r="CE370" s="1" t="s">
        <v>98</v>
      </c>
      <c r="CF370" s="1" t="s">
        <v>98</v>
      </c>
      <c r="CG370" s="4">
        <f>Beams!$B$11/F370</f>
        <v>3096.4187327823693</v>
      </c>
      <c r="CH370" s="4">
        <f>Beams!$B$9/AO370</f>
        <v>1650.5139500734215</v>
      </c>
      <c r="CI370" s="4">
        <f>Beams!$C$9/AS370</f>
        <v>2239.0438247011953</v>
      </c>
      <c r="CJ370" s="4">
        <f>Beams!$B$8/((N370-2*X370)*X370*2)</f>
        <v>8844.1540456496823</v>
      </c>
      <c r="CK370" s="4">
        <f>Beams!$C$8/((J370-2*X370)*X370*2)</f>
        <v>5267.2619984854282</v>
      </c>
      <c r="CM370" s="4">
        <f xml:space="preserve"> Beams!$B$12 / ( 2 * X370 * (N370 - X370) * (J370 - X370) )</f>
        <v>1338.7150172494241</v>
      </c>
      <c r="CO370" s="4">
        <f t="shared" si="10"/>
        <v>16995.220616570718</v>
      </c>
      <c r="CP370" s="4">
        <f t="shared" si="11"/>
        <v>11722.307295853987</v>
      </c>
      <c r="CQ370" s="3">
        <f>MIN(Beams!$B$21:$B$22)/MAX(CM370:CP370)-1</f>
        <v>0.17680143442795648</v>
      </c>
    </row>
    <row r="371" spans="1:95" x14ac:dyDescent="0.55000000000000004">
      <c r="A371" s="1" t="s">
        <v>1014</v>
      </c>
      <c r="B371" s="1" t="s">
        <v>1800</v>
      </c>
      <c r="C371" s="1" t="s">
        <v>1801</v>
      </c>
      <c r="D371" s="1" t="s">
        <v>98</v>
      </c>
      <c r="E371" s="1">
        <v>9.01</v>
      </c>
      <c r="F371" s="3">
        <v>2.46</v>
      </c>
      <c r="G371" s="1" t="s">
        <v>98</v>
      </c>
      <c r="H371" s="11" t="s">
        <v>98</v>
      </c>
      <c r="I371" s="3">
        <v>7</v>
      </c>
      <c r="J371" s="3">
        <v>6.65</v>
      </c>
      <c r="K371" s="1" t="s">
        <v>98</v>
      </c>
      <c r="L371" s="1" t="s">
        <v>98</v>
      </c>
      <c r="M371" s="11" t="s">
        <v>98</v>
      </c>
      <c r="N371" s="3">
        <v>4</v>
      </c>
      <c r="O371" s="3">
        <v>3.65</v>
      </c>
      <c r="P371" s="1" t="s">
        <v>98</v>
      </c>
      <c r="Q371" s="1" t="s">
        <v>98</v>
      </c>
      <c r="R371" s="11" t="s">
        <v>98</v>
      </c>
      <c r="S371" s="13" t="s">
        <v>98</v>
      </c>
      <c r="T371" s="1" t="s">
        <v>98</v>
      </c>
      <c r="U371" s="13" t="s">
        <v>98</v>
      </c>
      <c r="V371" s="1" t="s">
        <v>98</v>
      </c>
      <c r="W371" s="14">
        <v>0.125</v>
      </c>
      <c r="X371" s="14">
        <v>0.11600000000000001</v>
      </c>
      <c r="Y371" s="1" t="s">
        <v>98</v>
      </c>
      <c r="Z371" s="13" t="s">
        <v>98</v>
      </c>
      <c r="AA371" s="13" t="s">
        <v>98</v>
      </c>
      <c r="AB371" s="1" t="s">
        <v>98</v>
      </c>
      <c r="AC371" s="1" t="s">
        <v>98</v>
      </c>
      <c r="AD371" s="1" t="s">
        <v>98</v>
      </c>
      <c r="AE371" s="1" t="s">
        <v>98</v>
      </c>
      <c r="AF371" s="1" t="s">
        <v>98</v>
      </c>
      <c r="AG371" s="1" t="s">
        <v>98</v>
      </c>
      <c r="AH371" s="1" t="s">
        <v>98</v>
      </c>
      <c r="AI371" s="2">
        <v>31.5</v>
      </c>
      <c r="AJ371" s="1" t="s">
        <v>98</v>
      </c>
      <c r="AK371" s="2">
        <v>57.3</v>
      </c>
      <c r="AL371" s="1" t="s">
        <v>98</v>
      </c>
      <c r="AM371" s="2">
        <v>16.600000000000001</v>
      </c>
      <c r="AN371" s="3">
        <v>5.73</v>
      </c>
      <c r="AO371" s="3">
        <v>4.7300000000000004</v>
      </c>
      <c r="AP371" s="3">
        <v>2.59</v>
      </c>
      <c r="AQ371" s="3">
        <v>7.03</v>
      </c>
      <c r="AR371" s="3">
        <v>3.91</v>
      </c>
      <c r="AS371" s="3">
        <v>3.51</v>
      </c>
      <c r="AT371" s="3">
        <v>1.69</v>
      </c>
      <c r="AU371" s="1" t="s">
        <v>98</v>
      </c>
      <c r="AV371" s="1" t="s">
        <v>98</v>
      </c>
      <c r="AW371" s="1" t="s">
        <v>98</v>
      </c>
      <c r="AX371" s="2">
        <v>15.6</v>
      </c>
      <c r="AY371" s="1" t="s">
        <v>98</v>
      </c>
      <c r="AZ371" s="3">
        <v>6.2</v>
      </c>
      <c r="BA371" s="1" t="s">
        <v>98</v>
      </c>
      <c r="BB371" s="1" t="s">
        <v>98</v>
      </c>
      <c r="BC371" s="1" t="s">
        <v>98</v>
      </c>
      <c r="BD371" s="1" t="s">
        <v>98</v>
      </c>
      <c r="BE371" s="1" t="s">
        <v>98</v>
      </c>
      <c r="BF371" s="1" t="s">
        <v>98</v>
      </c>
      <c r="BG371" s="1" t="s">
        <v>98</v>
      </c>
      <c r="BH371" s="1" t="s">
        <v>98</v>
      </c>
      <c r="BI371" s="1" t="s">
        <v>98</v>
      </c>
      <c r="BJ371" s="4" t="s">
        <v>98</v>
      </c>
      <c r="BK371" s="4" t="s">
        <v>98</v>
      </c>
      <c r="BL371" s="4" t="s">
        <v>98</v>
      </c>
      <c r="BM371" s="4" t="s">
        <v>98</v>
      </c>
      <c r="BN371" s="4" t="s">
        <v>98</v>
      </c>
      <c r="BO371" s="4" t="s">
        <v>98</v>
      </c>
      <c r="BP371" s="4" t="s">
        <v>98</v>
      </c>
      <c r="BQ371" s="4" t="s">
        <v>98</v>
      </c>
      <c r="BR371" s="4" t="s">
        <v>98</v>
      </c>
      <c r="BS371" s="4" t="s">
        <v>98</v>
      </c>
      <c r="BT371" s="4" t="s">
        <v>98</v>
      </c>
      <c r="BU371" s="4" t="s">
        <v>98</v>
      </c>
      <c r="BV371" s="4" t="s">
        <v>98</v>
      </c>
      <c r="BW371" s="35" t="s">
        <v>98</v>
      </c>
      <c r="BX371" s="35" t="s">
        <v>98</v>
      </c>
      <c r="BY371" s="1" t="s">
        <v>98</v>
      </c>
      <c r="BZ371" s="1" t="s">
        <v>98</v>
      </c>
      <c r="CA371" s="1" t="s">
        <v>98</v>
      </c>
      <c r="CB371" s="1" t="s">
        <v>98</v>
      </c>
      <c r="CC371" s="1" t="s">
        <v>98</v>
      </c>
      <c r="CD371" s="1" t="s">
        <v>98</v>
      </c>
      <c r="CE371" s="1" t="s">
        <v>98</v>
      </c>
      <c r="CF371" s="1" t="s">
        <v>98</v>
      </c>
      <c r="CG371" s="4">
        <f>Beams!$B$11/F371</f>
        <v>4569.1056910569105</v>
      </c>
      <c r="CH371" s="4">
        <f>Beams!$B$9/AO371</f>
        <v>2376.3213530655389</v>
      </c>
      <c r="CI371" s="4">
        <f>Beams!$C$9/AS371</f>
        <v>3202.2792022792023</v>
      </c>
      <c r="CJ371" s="4">
        <f>Beams!$B$8/((N371-2*X371)*X371*2)</f>
        <v>12857.822681016181</v>
      </c>
      <c r="CK371" s="4">
        <f>Beams!$C$8/((J371-2*X371)*X371*2)</f>
        <v>7548.8120695027992</v>
      </c>
      <c r="CM371" s="4">
        <f xml:space="preserve"> Beams!$B$12 / ( 2 * X371 * (N371 - X371) * (J371 - X371) )</f>
        <v>1909.0617446060078</v>
      </c>
      <c r="CO371" s="4">
        <f t="shared" si="10"/>
        <v>24695.75478876432</v>
      </c>
      <c r="CP371" s="4">
        <f t="shared" si="11"/>
        <v>16877.89036815404</v>
      </c>
      <c r="CQ371" s="3">
        <f>MIN(Beams!$B$21:$B$22)/MAX(CM371:CP371)-1</f>
        <v>-0.19014421016606142</v>
      </c>
    </row>
    <row r="372" spans="1:95" x14ac:dyDescent="0.55000000000000004">
      <c r="A372" s="1" t="s">
        <v>1014</v>
      </c>
      <c r="B372" s="1" t="s">
        <v>1802</v>
      </c>
      <c r="C372" s="1" t="s">
        <v>1803</v>
      </c>
      <c r="D372" s="1" t="s">
        <v>98</v>
      </c>
      <c r="E372" s="1">
        <v>28.43</v>
      </c>
      <c r="F372" s="3">
        <v>7.88</v>
      </c>
      <c r="G372" s="1" t="s">
        <v>98</v>
      </c>
      <c r="H372" s="11" t="s">
        <v>98</v>
      </c>
      <c r="I372" s="3">
        <v>7</v>
      </c>
      <c r="J372" s="3">
        <v>5.6</v>
      </c>
      <c r="K372" s="1" t="s">
        <v>98</v>
      </c>
      <c r="L372" s="1" t="s">
        <v>98</v>
      </c>
      <c r="M372" s="11" t="s">
        <v>98</v>
      </c>
      <c r="N372" s="3">
        <v>3</v>
      </c>
      <c r="O372" s="3">
        <v>1.6</v>
      </c>
      <c r="P372" s="1" t="s">
        <v>98</v>
      </c>
      <c r="Q372" s="1" t="s">
        <v>98</v>
      </c>
      <c r="R372" s="11" t="s">
        <v>98</v>
      </c>
      <c r="S372" s="13" t="s">
        <v>98</v>
      </c>
      <c r="T372" s="1" t="s">
        <v>98</v>
      </c>
      <c r="U372" s="13" t="s">
        <v>98</v>
      </c>
      <c r="V372" s="1" t="s">
        <v>98</v>
      </c>
      <c r="W372" s="14">
        <v>0.5</v>
      </c>
      <c r="X372" s="14">
        <v>0.46500000000000002</v>
      </c>
      <c r="Y372" s="1" t="s">
        <v>98</v>
      </c>
      <c r="Z372" s="13" t="s">
        <v>98</v>
      </c>
      <c r="AA372" s="13" t="s">
        <v>98</v>
      </c>
      <c r="AB372" s="1" t="s">
        <v>98</v>
      </c>
      <c r="AC372" s="1" t="s">
        <v>98</v>
      </c>
      <c r="AD372" s="1" t="s">
        <v>98</v>
      </c>
      <c r="AE372" s="1" t="s">
        <v>98</v>
      </c>
      <c r="AF372" s="1" t="s">
        <v>98</v>
      </c>
      <c r="AG372" s="1" t="s">
        <v>98</v>
      </c>
      <c r="AH372" s="1" t="s">
        <v>98</v>
      </c>
      <c r="AI372" s="3">
        <v>3.45</v>
      </c>
      <c r="AJ372" s="1" t="s">
        <v>98</v>
      </c>
      <c r="AK372" s="2">
        <v>12.1</v>
      </c>
      <c r="AL372" s="1" t="s">
        <v>98</v>
      </c>
      <c r="AM372" s="2">
        <v>40.700000000000003</v>
      </c>
      <c r="AN372" s="2">
        <v>15.8</v>
      </c>
      <c r="AO372" s="2">
        <v>11.6</v>
      </c>
      <c r="AP372" s="3">
        <v>2.27</v>
      </c>
      <c r="AQ372" s="2">
        <v>10.199999999999999</v>
      </c>
      <c r="AR372" s="3">
        <v>8.4600000000000009</v>
      </c>
      <c r="AS372" s="3">
        <v>6.8</v>
      </c>
      <c r="AT372" s="3">
        <v>1.1399999999999999</v>
      </c>
      <c r="AU372" s="1" t="s">
        <v>98</v>
      </c>
      <c r="AV372" s="1" t="s">
        <v>98</v>
      </c>
      <c r="AW372" s="1" t="s">
        <v>98</v>
      </c>
      <c r="AX372" s="2">
        <v>28.6</v>
      </c>
      <c r="AY372" s="1" t="s">
        <v>98</v>
      </c>
      <c r="AZ372" s="2">
        <v>15</v>
      </c>
      <c r="BA372" s="1" t="s">
        <v>98</v>
      </c>
      <c r="BB372" s="1" t="s">
        <v>98</v>
      </c>
      <c r="BC372" s="1" t="s">
        <v>98</v>
      </c>
      <c r="BD372" s="1" t="s">
        <v>98</v>
      </c>
      <c r="BE372" s="1" t="s">
        <v>98</v>
      </c>
      <c r="BF372" s="1" t="s">
        <v>98</v>
      </c>
      <c r="BG372" s="1" t="s">
        <v>98</v>
      </c>
      <c r="BH372" s="1" t="s">
        <v>98</v>
      </c>
      <c r="BI372" s="1" t="s">
        <v>98</v>
      </c>
      <c r="BJ372" s="4" t="s">
        <v>98</v>
      </c>
      <c r="BK372" s="4" t="s">
        <v>98</v>
      </c>
      <c r="BL372" s="4" t="s">
        <v>98</v>
      </c>
      <c r="BM372" s="4" t="s">
        <v>98</v>
      </c>
      <c r="BN372" s="4" t="s">
        <v>98</v>
      </c>
      <c r="BO372" s="4" t="s">
        <v>98</v>
      </c>
      <c r="BP372" s="4" t="s">
        <v>98</v>
      </c>
      <c r="BQ372" s="4" t="s">
        <v>98</v>
      </c>
      <c r="BR372" s="4" t="s">
        <v>98</v>
      </c>
      <c r="BS372" s="4" t="s">
        <v>98</v>
      </c>
      <c r="BT372" s="4" t="s">
        <v>98</v>
      </c>
      <c r="BU372" s="4" t="s">
        <v>98</v>
      </c>
      <c r="BV372" s="4" t="s">
        <v>98</v>
      </c>
      <c r="BW372" s="35" t="s">
        <v>98</v>
      </c>
      <c r="BX372" s="35" t="s">
        <v>98</v>
      </c>
      <c r="BY372" s="1" t="s">
        <v>98</v>
      </c>
      <c r="BZ372" s="1" t="s">
        <v>98</v>
      </c>
      <c r="CA372" s="1" t="s">
        <v>98</v>
      </c>
      <c r="CB372" s="1" t="s">
        <v>98</v>
      </c>
      <c r="CC372" s="1" t="s">
        <v>98</v>
      </c>
      <c r="CD372" s="1" t="s">
        <v>98</v>
      </c>
      <c r="CE372" s="1" t="s">
        <v>98</v>
      </c>
      <c r="CF372" s="1" t="s">
        <v>98</v>
      </c>
      <c r="CG372" s="4">
        <f>Beams!$B$11/F372</f>
        <v>1426.3959390862944</v>
      </c>
      <c r="CH372" s="4">
        <f>Beams!$B$9/AO372</f>
        <v>968.9655172413793</v>
      </c>
      <c r="CI372" s="4">
        <f>Beams!$C$9/AS372</f>
        <v>1652.9411764705883</v>
      </c>
      <c r="CJ372" s="4">
        <f>Beams!$B$8/((N372-2*X372)*X372*2)</f>
        <v>5838.6577320658662</v>
      </c>
      <c r="CK372" s="4">
        <f>Beams!$C$8/((J372-2*X372)*X372*2)</f>
        <v>2588.0131703161337</v>
      </c>
      <c r="CM372" s="4">
        <f xml:space="preserve"> Beams!$B$12 / ( 2 * X372 * (N372 - X372) * (J372 - X372) )</f>
        <v>928.46374748660662</v>
      </c>
      <c r="CO372" s="4">
        <f t="shared" si="10"/>
        <v>11011.115353793617</v>
      </c>
      <c r="CP372" s="4">
        <f t="shared" si="11"/>
        <v>6250.4660231938906</v>
      </c>
      <c r="CQ372" s="3">
        <f>MIN(Beams!$B$21:$B$22)/MAX(CM372:CP372)-1</f>
        <v>0.81634642426205062</v>
      </c>
    </row>
    <row r="373" spans="1:95" x14ac:dyDescent="0.55000000000000004">
      <c r="A373" s="1" t="s">
        <v>1014</v>
      </c>
      <c r="B373" s="1" t="s">
        <v>1804</v>
      </c>
      <c r="C373" s="1" t="s">
        <v>1805</v>
      </c>
      <c r="D373" s="1" t="s">
        <v>98</v>
      </c>
      <c r="E373" s="1">
        <v>22.37</v>
      </c>
      <c r="F373" s="3">
        <v>6.18</v>
      </c>
      <c r="G373" s="1" t="s">
        <v>98</v>
      </c>
      <c r="H373" s="11" t="s">
        <v>98</v>
      </c>
      <c r="I373" s="3">
        <v>7</v>
      </c>
      <c r="J373" s="3">
        <v>5.95</v>
      </c>
      <c r="K373" s="1" t="s">
        <v>98</v>
      </c>
      <c r="L373" s="1" t="s">
        <v>98</v>
      </c>
      <c r="M373" s="11" t="s">
        <v>98</v>
      </c>
      <c r="N373" s="3">
        <v>3</v>
      </c>
      <c r="O373" s="3">
        <v>1.95</v>
      </c>
      <c r="P373" s="1" t="s">
        <v>98</v>
      </c>
      <c r="Q373" s="1" t="s">
        <v>98</v>
      </c>
      <c r="R373" s="11" t="s">
        <v>98</v>
      </c>
      <c r="S373" s="13" t="s">
        <v>98</v>
      </c>
      <c r="T373" s="1" t="s">
        <v>98</v>
      </c>
      <c r="U373" s="13" t="s">
        <v>98</v>
      </c>
      <c r="V373" s="1" t="s">
        <v>98</v>
      </c>
      <c r="W373" s="14">
        <v>0.375</v>
      </c>
      <c r="X373" s="14">
        <v>0.34899999999999998</v>
      </c>
      <c r="Y373" s="1" t="s">
        <v>98</v>
      </c>
      <c r="Z373" s="13" t="s">
        <v>98</v>
      </c>
      <c r="AA373" s="13" t="s">
        <v>98</v>
      </c>
      <c r="AB373" s="1" t="s">
        <v>98</v>
      </c>
      <c r="AC373" s="1" t="s">
        <v>98</v>
      </c>
      <c r="AD373" s="1" t="s">
        <v>98</v>
      </c>
      <c r="AE373" s="1" t="s">
        <v>98</v>
      </c>
      <c r="AF373" s="1" t="s">
        <v>98</v>
      </c>
      <c r="AG373" s="1" t="s">
        <v>98</v>
      </c>
      <c r="AH373" s="1" t="s">
        <v>98</v>
      </c>
      <c r="AI373" s="3">
        <v>5.6</v>
      </c>
      <c r="AJ373" s="1" t="s">
        <v>98</v>
      </c>
      <c r="AK373" s="2">
        <v>17.100000000000001</v>
      </c>
      <c r="AL373" s="1" t="s">
        <v>98</v>
      </c>
      <c r="AM373" s="2">
        <v>34.1</v>
      </c>
      <c r="AN373" s="2">
        <v>12.8</v>
      </c>
      <c r="AO373" s="3">
        <v>9.73</v>
      </c>
      <c r="AP373" s="3">
        <v>2.35</v>
      </c>
      <c r="AQ373" s="3">
        <v>8.7100000000000009</v>
      </c>
      <c r="AR373" s="3">
        <v>6.95</v>
      </c>
      <c r="AS373" s="3">
        <v>5.81</v>
      </c>
      <c r="AT373" s="3">
        <v>1.19</v>
      </c>
      <c r="AU373" s="1" t="s">
        <v>98</v>
      </c>
      <c r="AV373" s="1" t="s">
        <v>98</v>
      </c>
      <c r="AW373" s="1" t="s">
        <v>98</v>
      </c>
      <c r="AX373" s="2">
        <v>23.9</v>
      </c>
      <c r="AY373" s="1" t="s">
        <v>98</v>
      </c>
      <c r="AZ373" s="2">
        <v>12.1</v>
      </c>
      <c r="BA373" s="1" t="s">
        <v>98</v>
      </c>
      <c r="BB373" s="1" t="s">
        <v>98</v>
      </c>
      <c r="BC373" s="1" t="s">
        <v>98</v>
      </c>
      <c r="BD373" s="1" t="s">
        <v>98</v>
      </c>
      <c r="BE373" s="1" t="s">
        <v>98</v>
      </c>
      <c r="BF373" s="1" t="s">
        <v>98</v>
      </c>
      <c r="BG373" s="1" t="s">
        <v>98</v>
      </c>
      <c r="BH373" s="1" t="s">
        <v>98</v>
      </c>
      <c r="BI373" s="1" t="s">
        <v>98</v>
      </c>
      <c r="BJ373" s="4" t="s">
        <v>98</v>
      </c>
      <c r="BK373" s="4" t="s">
        <v>98</v>
      </c>
      <c r="BL373" s="4" t="s">
        <v>98</v>
      </c>
      <c r="BM373" s="4" t="s">
        <v>98</v>
      </c>
      <c r="BN373" s="4" t="s">
        <v>98</v>
      </c>
      <c r="BO373" s="4" t="s">
        <v>98</v>
      </c>
      <c r="BP373" s="4" t="s">
        <v>98</v>
      </c>
      <c r="BQ373" s="4" t="s">
        <v>98</v>
      </c>
      <c r="BR373" s="4" t="s">
        <v>98</v>
      </c>
      <c r="BS373" s="4" t="s">
        <v>98</v>
      </c>
      <c r="BT373" s="4" t="s">
        <v>98</v>
      </c>
      <c r="BU373" s="4" t="s">
        <v>98</v>
      </c>
      <c r="BV373" s="4" t="s">
        <v>98</v>
      </c>
      <c r="BW373" s="35" t="s">
        <v>98</v>
      </c>
      <c r="BX373" s="35" t="s">
        <v>98</v>
      </c>
      <c r="BY373" s="1" t="s">
        <v>98</v>
      </c>
      <c r="BZ373" s="1" t="s">
        <v>98</v>
      </c>
      <c r="CA373" s="1" t="s">
        <v>98</v>
      </c>
      <c r="CB373" s="1" t="s">
        <v>98</v>
      </c>
      <c r="CC373" s="1" t="s">
        <v>98</v>
      </c>
      <c r="CD373" s="1" t="s">
        <v>98</v>
      </c>
      <c r="CE373" s="1" t="s">
        <v>98</v>
      </c>
      <c r="CF373" s="1" t="s">
        <v>98</v>
      </c>
      <c r="CG373" s="4">
        <f>Beams!$B$11/F373</f>
        <v>1818.770226537217</v>
      </c>
      <c r="CH373" s="4">
        <f>Beams!$B$9/AO373</f>
        <v>1155.1901336073997</v>
      </c>
      <c r="CI373" s="4">
        <f>Beams!$C$9/AS373</f>
        <v>1934.5955249569708</v>
      </c>
      <c r="CJ373" s="4">
        <f>Beams!$B$8/((N373-2*X373)*X373*2)</f>
        <v>6995.2875162746241</v>
      </c>
      <c r="CK373" s="4">
        <f>Beams!$C$8/((J373-2*X373)*X373*2)</f>
        <v>3066.0989837136676</v>
      </c>
      <c r="CM373" s="4">
        <f xml:space="preserve"> Beams!$B$12 / ( 2 * X373 * (N373 - X373) * (J373 - X373) )</f>
        <v>1084.5150625797062</v>
      </c>
      <c r="CO373" s="4">
        <f t="shared" si="10"/>
        <v>13206.989889679444</v>
      </c>
      <c r="CP373" s="4">
        <f t="shared" si="11"/>
        <v>7471.6349331215442</v>
      </c>
      <c r="CQ373" s="3">
        <f>MIN(Beams!$B$21:$B$22)/MAX(CM373:CP373)-1</f>
        <v>0.51434961085484976</v>
      </c>
    </row>
    <row r="374" spans="1:95" x14ac:dyDescent="0.55000000000000004">
      <c r="A374" s="1" t="s">
        <v>1014</v>
      </c>
      <c r="B374" s="1" t="s">
        <v>1806</v>
      </c>
      <c r="C374" s="1" t="s">
        <v>1807</v>
      </c>
      <c r="D374" s="1" t="s">
        <v>98</v>
      </c>
      <c r="E374" s="1">
        <v>19.079999999999998</v>
      </c>
      <c r="F374" s="3">
        <v>5.26</v>
      </c>
      <c r="G374" s="1" t="s">
        <v>98</v>
      </c>
      <c r="H374" s="11" t="s">
        <v>98</v>
      </c>
      <c r="I374" s="3">
        <v>7</v>
      </c>
      <c r="J374" s="3">
        <v>6.13</v>
      </c>
      <c r="K374" s="1" t="s">
        <v>98</v>
      </c>
      <c r="L374" s="1" t="s">
        <v>98</v>
      </c>
      <c r="M374" s="11" t="s">
        <v>98</v>
      </c>
      <c r="N374" s="3">
        <v>3</v>
      </c>
      <c r="O374" s="3">
        <v>2.13</v>
      </c>
      <c r="P374" s="1" t="s">
        <v>98</v>
      </c>
      <c r="Q374" s="1" t="s">
        <v>98</v>
      </c>
      <c r="R374" s="11" t="s">
        <v>98</v>
      </c>
      <c r="S374" s="13" t="s">
        <v>98</v>
      </c>
      <c r="T374" s="1" t="s">
        <v>98</v>
      </c>
      <c r="U374" s="13" t="s">
        <v>98</v>
      </c>
      <c r="V374" s="1" t="s">
        <v>98</v>
      </c>
      <c r="W374" s="15">
        <v>0.3125</v>
      </c>
      <c r="X374" s="14">
        <v>0.29099999999999998</v>
      </c>
      <c r="Y374" s="1" t="s">
        <v>98</v>
      </c>
      <c r="Z374" s="13" t="s">
        <v>98</v>
      </c>
      <c r="AA374" s="13" t="s">
        <v>98</v>
      </c>
      <c r="AB374" s="1" t="s">
        <v>98</v>
      </c>
      <c r="AC374" s="1" t="s">
        <v>98</v>
      </c>
      <c r="AD374" s="1" t="s">
        <v>98</v>
      </c>
      <c r="AE374" s="1" t="s">
        <v>98</v>
      </c>
      <c r="AF374" s="1" t="s">
        <v>98</v>
      </c>
      <c r="AG374" s="1" t="s">
        <v>98</v>
      </c>
      <c r="AH374" s="1" t="s">
        <v>98</v>
      </c>
      <c r="AI374" s="3">
        <v>7.31</v>
      </c>
      <c r="AJ374" s="1" t="s">
        <v>98</v>
      </c>
      <c r="AK374" s="2">
        <v>21.1</v>
      </c>
      <c r="AL374" s="1" t="s">
        <v>98</v>
      </c>
      <c r="AM374" s="2">
        <v>29.9</v>
      </c>
      <c r="AN374" s="2">
        <v>11.1</v>
      </c>
      <c r="AO374" s="3">
        <v>8.5399999999999991</v>
      </c>
      <c r="AP374" s="3">
        <v>2.38</v>
      </c>
      <c r="AQ374" s="3">
        <v>7.74</v>
      </c>
      <c r="AR374" s="3">
        <v>6.05</v>
      </c>
      <c r="AS374" s="3">
        <v>5.16</v>
      </c>
      <c r="AT374" s="3">
        <v>1.21</v>
      </c>
      <c r="AU374" s="1" t="s">
        <v>98</v>
      </c>
      <c r="AV374" s="1" t="s">
        <v>98</v>
      </c>
      <c r="AW374" s="1" t="s">
        <v>98</v>
      </c>
      <c r="AX374" s="2">
        <v>20.9</v>
      </c>
      <c r="AY374" s="1" t="s">
        <v>98</v>
      </c>
      <c r="AZ374" s="2">
        <v>10.5</v>
      </c>
      <c r="BA374" s="1" t="s">
        <v>98</v>
      </c>
      <c r="BB374" s="1" t="s">
        <v>98</v>
      </c>
      <c r="BC374" s="1" t="s">
        <v>98</v>
      </c>
      <c r="BD374" s="1" t="s">
        <v>98</v>
      </c>
      <c r="BE374" s="1" t="s">
        <v>98</v>
      </c>
      <c r="BF374" s="1" t="s">
        <v>98</v>
      </c>
      <c r="BG374" s="1" t="s">
        <v>98</v>
      </c>
      <c r="BH374" s="1" t="s">
        <v>98</v>
      </c>
      <c r="BI374" s="1" t="s">
        <v>98</v>
      </c>
      <c r="BJ374" s="4" t="s">
        <v>98</v>
      </c>
      <c r="BK374" s="4" t="s">
        <v>98</v>
      </c>
      <c r="BL374" s="4" t="s">
        <v>98</v>
      </c>
      <c r="BM374" s="4" t="s">
        <v>98</v>
      </c>
      <c r="BN374" s="4" t="s">
        <v>98</v>
      </c>
      <c r="BO374" s="4" t="s">
        <v>98</v>
      </c>
      <c r="BP374" s="4" t="s">
        <v>98</v>
      </c>
      <c r="BQ374" s="4" t="s">
        <v>98</v>
      </c>
      <c r="BR374" s="4" t="s">
        <v>98</v>
      </c>
      <c r="BS374" s="4" t="s">
        <v>98</v>
      </c>
      <c r="BT374" s="4" t="s">
        <v>98</v>
      </c>
      <c r="BU374" s="4" t="s">
        <v>98</v>
      </c>
      <c r="BV374" s="4" t="s">
        <v>98</v>
      </c>
      <c r="BW374" s="35" t="s">
        <v>98</v>
      </c>
      <c r="BX374" s="35" t="s">
        <v>98</v>
      </c>
      <c r="BY374" s="1" t="s">
        <v>98</v>
      </c>
      <c r="BZ374" s="1" t="s">
        <v>98</v>
      </c>
      <c r="CA374" s="1" t="s">
        <v>98</v>
      </c>
      <c r="CB374" s="1" t="s">
        <v>98</v>
      </c>
      <c r="CC374" s="1" t="s">
        <v>98</v>
      </c>
      <c r="CD374" s="1" t="s">
        <v>98</v>
      </c>
      <c r="CE374" s="1" t="s">
        <v>98</v>
      </c>
      <c r="CF374" s="1" t="s">
        <v>98</v>
      </c>
      <c r="CG374" s="4">
        <f>Beams!$B$11/F374</f>
        <v>2136.8821292775665</v>
      </c>
      <c r="CH374" s="4">
        <f>Beams!$B$9/AO374</f>
        <v>1316.1592505854803</v>
      </c>
      <c r="CI374" s="4">
        <f>Beams!$C$9/AS374</f>
        <v>2178.2945736434108</v>
      </c>
      <c r="CJ374" s="4">
        <f>Beams!$B$8/((N374-2*X374)*X374*2)</f>
        <v>7987.0615287974788</v>
      </c>
      <c r="CK374" s="4">
        <f>Beams!$C$8/((J374-2*X374)*X374*2)</f>
        <v>3481.0228508709988</v>
      </c>
      <c r="CM374" s="4">
        <f xml:space="preserve"> Beams!$B$12 / ( 2 * X374 * (N374 - X374) * (J374 - X374) )</f>
        <v>1220.9442848230335</v>
      </c>
      <c r="CO374" s="4">
        <f t="shared" si="10"/>
        <v>15085.208485651458</v>
      </c>
      <c r="CP374" s="4">
        <f t="shared" si="11"/>
        <v>8516.8432958484518</v>
      </c>
      <c r="CQ374" s="3">
        <f>MIN(Beams!$B$21:$B$22)/MAX(CM374:CP374)-1</f>
        <v>0.32580202779585887</v>
      </c>
    </row>
    <row r="375" spans="1:95" x14ac:dyDescent="0.55000000000000004">
      <c r="A375" s="1" t="s">
        <v>1014</v>
      </c>
      <c r="B375" s="1" t="s">
        <v>1808</v>
      </c>
      <c r="C375" s="1" t="s">
        <v>1809</v>
      </c>
      <c r="D375" s="1" t="s">
        <v>98</v>
      </c>
      <c r="E375" s="1">
        <v>15.62</v>
      </c>
      <c r="F375" s="3">
        <v>4.3</v>
      </c>
      <c r="G375" s="1" t="s">
        <v>98</v>
      </c>
      <c r="H375" s="11" t="s">
        <v>98</v>
      </c>
      <c r="I375" s="3">
        <v>7</v>
      </c>
      <c r="J375" s="3">
        <v>6.3</v>
      </c>
      <c r="K375" s="1" t="s">
        <v>98</v>
      </c>
      <c r="L375" s="1" t="s">
        <v>98</v>
      </c>
      <c r="M375" s="11" t="s">
        <v>98</v>
      </c>
      <c r="N375" s="3">
        <v>3</v>
      </c>
      <c r="O375" s="3">
        <v>2.2999999999999998</v>
      </c>
      <c r="P375" s="1" t="s">
        <v>98</v>
      </c>
      <c r="Q375" s="1" t="s">
        <v>98</v>
      </c>
      <c r="R375" s="11" t="s">
        <v>98</v>
      </c>
      <c r="S375" s="13" t="s">
        <v>98</v>
      </c>
      <c r="T375" s="1" t="s">
        <v>98</v>
      </c>
      <c r="U375" s="13" t="s">
        <v>98</v>
      </c>
      <c r="V375" s="1" t="s">
        <v>98</v>
      </c>
      <c r="W375" s="14">
        <v>0.25</v>
      </c>
      <c r="X375" s="14">
        <v>0.23300000000000001</v>
      </c>
      <c r="Y375" s="1" t="s">
        <v>98</v>
      </c>
      <c r="Z375" s="13" t="s">
        <v>98</v>
      </c>
      <c r="AA375" s="13" t="s">
        <v>98</v>
      </c>
      <c r="AB375" s="1" t="s">
        <v>98</v>
      </c>
      <c r="AC375" s="1" t="s">
        <v>98</v>
      </c>
      <c r="AD375" s="1" t="s">
        <v>98</v>
      </c>
      <c r="AE375" s="1" t="s">
        <v>98</v>
      </c>
      <c r="AF375" s="1" t="s">
        <v>98</v>
      </c>
      <c r="AG375" s="1" t="s">
        <v>98</v>
      </c>
      <c r="AH375" s="1" t="s">
        <v>98</v>
      </c>
      <c r="AI375" s="3">
        <v>9.8800000000000008</v>
      </c>
      <c r="AJ375" s="1" t="s">
        <v>98</v>
      </c>
      <c r="AK375" s="2">
        <v>27</v>
      </c>
      <c r="AL375" s="1" t="s">
        <v>98</v>
      </c>
      <c r="AM375" s="2">
        <v>25.2</v>
      </c>
      <c r="AN375" s="3">
        <v>9.2200000000000006</v>
      </c>
      <c r="AO375" s="3">
        <v>7.19</v>
      </c>
      <c r="AP375" s="3">
        <v>2.42</v>
      </c>
      <c r="AQ375" s="3">
        <v>6.6</v>
      </c>
      <c r="AR375" s="3">
        <v>5.0599999999999996</v>
      </c>
      <c r="AS375" s="3">
        <v>4.4000000000000004</v>
      </c>
      <c r="AT375" s="3">
        <v>1.24</v>
      </c>
      <c r="AU375" s="1" t="s">
        <v>98</v>
      </c>
      <c r="AV375" s="1" t="s">
        <v>98</v>
      </c>
      <c r="AW375" s="1" t="s">
        <v>98</v>
      </c>
      <c r="AX375" s="2">
        <v>17.5</v>
      </c>
      <c r="AY375" s="1" t="s">
        <v>98</v>
      </c>
      <c r="AZ375" s="3">
        <v>8.68</v>
      </c>
      <c r="BA375" s="1" t="s">
        <v>98</v>
      </c>
      <c r="BB375" s="1" t="s">
        <v>98</v>
      </c>
      <c r="BC375" s="1" t="s">
        <v>98</v>
      </c>
      <c r="BD375" s="1" t="s">
        <v>98</v>
      </c>
      <c r="BE375" s="1" t="s">
        <v>98</v>
      </c>
      <c r="BF375" s="1" t="s">
        <v>98</v>
      </c>
      <c r="BG375" s="1" t="s">
        <v>98</v>
      </c>
      <c r="BH375" s="1" t="s">
        <v>98</v>
      </c>
      <c r="BI375" s="1" t="s">
        <v>98</v>
      </c>
      <c r="BJ375" s="4" t="s">
        <v>98</v>
      </c>
      <c r="BK375" s="4" t="s">
        <v>98</v>
      </c>
      <c r="BL375" s="4" t="s">
        <v>98</v>
      </c>
      <c r="BM375" s="4" t="s">
        <v>98</v>
      </c>
      <c r="BN375" s="4" t="s">
        <v>98</v>
      </c>
      <c r="BO375" s="4" t="s">
        <v>98</v>
      </c>
      <c r="BP375" s="4" t="s">
        <v>98</v>
      </c>
      <c r="BQ375" s="4" t="s">
        <v>98</v>
      </c>
      <c r="BR375" s="4" t="s">
        <v>98</v>
      </c>
      <c r="BS375" s="4" t="s">
        <v>98</v>
      </c>
      <c r="BT375" s="4" t="s">
        <v>98</v>
      </c>
      <c r="BU375" s="4" t="s">
        <v>98</v>
      </c>
      <c r="BV375" s="4" t="s">
        <v>98</v>
      </c>
      <c r="BW375" s="35" t="s">
        <v>98</v>
      </c>
      <c r="BX375" s="35" t="s">
        <v>98</v>
      </c>
      <c r="BY375" s="1" t="s">
        <v>98</v>
      </c>
      <c r="BZ375" s="1" t="s">
        <v>98</v>
      </c>
      <c r="CA375" s="1" t="s">
        <v>98</v>
      </c>
      <c r="CB375" s="1" t="s">
        <v>98</v>
      </c>
      <c r="CC375" s="1" t="s">
        <v>98</v>
      </c>
      <c r="CD375" s="1" t="s">
        <v>98</v>
      </c>
      <c r="CE375" s="1" t="s">
        <v>98</v>
      </c>
      <c r="CF375" s="1" t="s">
        <v>98</v>
      </c>
      <c r="CG375" s="4">
        <f>Beams!$B$11/F375</f>
        <v>2613.953488372093</v>
      </c>
      <c r="CH375" s="4">
        <f>Beams!$B$9/AO375</f>
        <v>1563.2823365785812</v>
      </c>
      <c r="CI375" s="4">
        <f>Beams!$C$9/AS375</f>
        <v>2554.5454545454545</v>
      </c>
      <c r="CJ375" s="4">
        <f>Beams!$B$8/((N375-2*X375)*X375*2)</f>
        <v>9518.6154987449663</v>
      </c>
      <c r="CK375" s="4">
        <f>Beams!$C$8/((J375-2*X375)*X375*2)</f>
        <v>4134.4140681898771</v>
      </c>
      <c r="CM375" s="4">
        <f xml:space="preserve"> Beams!$B$12 / ( 2 * X375 * (N375 - X375) * (J375 - X375) )</f>
        <v>1436.803047443515</v>
      </c>
      <c r="CO375" s="4">
        <f t="shared" si="10"/>
        <v>17981.162677236618</v>
      </c>
      <c r="CP375" s="4">
        <f t="shared" si="11"/>
        <v>10138.551536000719</v>
      </c>
      <c r="CQ375" s="3">
        <f>MIN(Beams!$B$21:$B$22)/MAX(CM375:CP375)-1</f>
        <v>0.11227512697602937</v>
      </c>
    </row>
    <row r="376" spans="1:95" x14ac:dyDescent="0.55000000000000004">
      <c r="A376" s="1" t="s">
        <v>1014</v>
      </c>
      <c r="B376" s="1" t="s">
        <v>1810</v>
      </c>
      <c r="C376" s="1" t="s">
        <v>1811</v>
      </c>
      <c r="D376" s="1" t="s">
        <v>98</v>
      </c>
      <c r="E376" s="1">
        <v>11.97</v>
      </c>
      <c r="F376" s="3">
        <v>3.28</v>
      </c>
      <c r="G376" s="1" t="s">
        <v>98</v>
      </c>
      <c r="H376" s="11" t="s">
        <v>98</v>
      </c>
      <c r="I376" s="3">
        <v>7</v>
      </c>
      <c r="J376" s="3">
        <v>6.48</v>
      </c>
      <c r="K376" s="1" t="s">
        <v>98</v>
      </c>
      <c r="L376" s="1" t="s">
        <v>98</v>
      </c>
      <c r="M376" s="11" t="s">
        <v>98</v>
      </c>
      <c r="N376" s="3">
        <v>3</v>
      </c>
      <c r="O376" s="3">
        <v>2.48</v>
      </c>
      <c r="P376" s="1" t="s">
        <v>98</v>
      </c>
      <c r="Q376" s="1" t="s">
        <v>98</v>
      </c>
      <c r="R376" s="11" t="s">
        <v>98</v>
      </c>
      <c r="S376" s="13" t="s">
        <v>98</v>
      </c>
      <c r="T376" s="1" t="s">
        <v>98</v>
      </c>
      <c r="U376" s="13" t="s">
        <v>98</v>
      </c>
      <c r="V376" s="1" t="s">
        <v>98</v>
      </c>
      <c r="W376" s="15">
        <v>0.1875</v>
      </c>
      <c r="X376" s="14">
        <v>0.17399999999999999</v>
      </c>
      <c r="Y376" s="1" t="s">
        <v>98</v>
      </c>
      <c r="Z376" s="13" t="s">
        <v>98</v>
      </c>
      <c r="AA376" s="13" t="s">
        <v>98</v>
      </c>
      <c r="AB376" s="1" t="s">
        <v>98</v>
      </c>
      <c r="AC376" s="1" t="s">
        <v>98</v>
      </c>
      <c r="AD376" s="1" t="s">
        <v>98</v>
      </c>
      <c r="AE376" s="1" t="s">
        <v>98</v>
      </c>
      <c r="AF376" s="1" t="s">
        <v>98</v>
      </c>
      <c r="AG376" s="1" t="s">
        <v>98</v>
      </c>
      <c r="AH376" s="1" t="s">
        <v>98</v>
      </c>
      <c r="AI376" s="2">
        <v>14.2</v>
      </c>
      <c r="AJ376" s="1" t="s">
        <v>98</v>
      </c>
      <c r="AK376" s="2">
        <v>37.200000000000003</v>
      </c>
      <c r="AL376" s="1" t="s">
        <v>98</v>
      </c>
      <c r="AM376" s="2">
        <v>19.8</v>
      </c>
      <c r="AN376" s="3">
        <v>7.14</v>
      </c>
      <c r="AO376" s="3">
        <v>5.65</v>
      </c>
      <c r="AP376" s="3">
        <v>2.4500000000000002</v>
      </c>
      <c r="AQ376" s="3">
        <v>5.24</v>
      </c>
      <c r="AR376" s="3">
        <v>3.94</v>
      </c>
      <c r="AS376" s="3">
        <v>3.5</v>
      </c>
      <c r="AT376" s="3">
        <v>1.26</v>
      </c>
      <c r="AU376" s="1" t="s">
        <v>98</v>
      </c>
      <c r="AV376" s="1" t="s">
        <v>98</v>
      </c>
      <c r="AW376" s="1" t="s">
        <v>98</v>
      </c>
      <c r="AX376" s="2">
        <v>13.7</v>
      </c>
      <c r="AY376" s="1" t="s">
        <v>98</v>
      </c>
      <c r="AZ376" s="3">
        <v>6.69</v>
      </c>
      <c r="BA376" s="1" t="s">
        <v>98</v>
      </c>
      <c r="BB376" s="1" t="s">
        <v>98</v>
      </c>
      <c r="BC376" s="1" t="s">
        <v>98</v>
      </c>
      <c r="BD376" s="1" t="s">
        <v>98</v>
      </c>
      <c r="BE376" s="1" t="s">
        <v>98</v>
      </c>
      <c r="BF376" s="1" t="s">
        <v>98</v>
      </c>
      <c r="BG376" s="1" t="s">
        <v>98</v>
      </c>
      <c r="BH376" s="1" t="s">
        <v>98</v>
      </c>
      <c r="BI376" s="1" t="s">
        <v>98</v>
      </c>
      <c r="BJ376" s="4" t="s">
        <v>98</v>
      </c>
      <c r="BK376" s="4" t="s">
        <v>98</v>
      </c>
      <c r="BL376" s="4" t="s">
        <v>98</v>
      </c>
      <c r="BM376" s="4" t="s">
        <v>98</v>
      </c>
      <c r="BN376" s="4" t="s">
        <v>98</v>
      </c>
      <c r="BO376" s="4" t="s">
        <v>98</v>
      </c>
      <c r="BP376" s="4" t="s">
        <v>98</v>
      </c>
      <c r="BQ376" s="4" t="s">
        <v>98</v>
      </c>
      <c r="BR376" s="4" t="s">
        <v>98</v>
      </c>
      <c r="BS376" s="4" t="s">
        <v>98</v>
      </c>
      <c r="BT376" s="4" t="s">
        <v>98</v>
      </c>
      <c r="BU376" s="4" t="s">
        <v>98</v>
      </c>
      <c r="BV376" s="4" t="s">
        <v>98</v>
      </c>
      <c r="BW376" s="35" t="s">
        <v>98</v>
      </c>
      <c r="BX376" s="35" t="s">
        <v>98</v>
      </c>
      <c r="BY376" s="1" t="s">
        <v>98</v>
      </c>
      <c r="BZ376" s="1" t="s">
        <v>98</v>
      </c>
      <c r="CA376" s="1" t="s">
        <v>98</v>
      </c>
      <c r="CB376" s="1" t="s">
        <v>98</v>
      </c>
      <c r="CC376" s="1" t="s">
        <v>98</v>
      </c>
      <c r="CD376" s="1" t="s">
        <v>98</v>
      </c>
      <c r="CE376" s="1" t="s">
        <v>98</v>
      </c>
      <c r="CF376" s="1" t="s">
        <v>98</v>
      </c>
      <c r="CG376" s="4">
        <f>Beams!$B$11/F376</f>
        <v>3426.8292682926831</v>
      </c>
      <c r="CH376" s="4">
        <f>Beams!$B$9/AO376</f>
        <v>1989.3805309734512</v>
      </c>
      <c r="CI376" s="4">
        <f>Beams!$C$9/AS376</f>
        <v>3211.4285714285716</v>
      </c>
      <c r="CJ376" s="4">
        <f>Beams!$B$8/((N376-2*X376)*X376*2)</f>
        <v>12179.053761203864</v>
      </c>
      <c r="CK376" s="4">
        <f>Beams!$C$8/((J376-2*X376)*X376*2)</f>
        <v>5267.2619984854282</v>
      </c>
      <c r="CM376" s="4">
        <f xml:space="preserve"> Beams!$B$12 / ( 2 * X376 * (N376 - X376) * (J376 - X376) )</f>
        <v>1812.4287530064744</v>
      </c>
      <c r="CO376" s="4">
        <f t="shared" si="10"/>
        <v>23006.06201340289</v>
      </c>
      <c r="CP376" s="4">
        <f t="shared" si="11"/>
        <v>12943.067051194765</v>
      </c>
      <c r="CQ376" s="3">
        <f>MIN(Beams!$B$21:$B$22)/MAX(CM376:CP376)-1</f>
        <v>-0.13066390987086862</v>
      </c>
    </row>
    <row r="377" spans="1:95" x14ac:dyDescent="0.55000000000000004">
      <c r="A377" s="1" t="s">
        <v>1014</v>
      </c>
      <c r="B377" s="1" t="s">
        <v>1812</v>
      </c>
      <c r="C377" s="1" t="s">
        <v>1813</v>
      </c>
      <c r="D377" s="1" t="s">
        <v>98</v>
      </c>
      <c r="E377" s="1">
        <v>8.16</v>
      </c>
      <c r="F377" s="3">
        <v>2.23</v>
      </c>
      <c r="G377" s="1" t="s">
        <v>98</v>
      </c>
      <c r="H377" s="11" t="s">
        <v>98</v>
      </c>
      <c r="I377" s="3">
        <v>7</v>
      </c>
      <c r="J377" s="3">
        <v>6.65</v>
      </c>
      <c r="K377" s="1" t="s">
        <v>98</v>
      </c>
      <c r="L377" s="1" t="s">
        <v>98</v>
      </c>
      <c r="M377" s="11" t="s">
        <v>98</v>
      </c>
      <c r="N377" s="3">
        <v>3</v>
      </c>
      <c r="O377" s="3">
        <v>2.65</v>
      </c>
      <c r="P377" s="1" t="s">
        <v>98</v>
      </c>
      <c r="Q377" s="1" t="s">
        <v>98</v>
      </c>
      <c r="R377" s="11" t="s">
        <v>98</v>
      </c>
      <c r="S377" s="13" t="s">
        <v>98</v>
      </c>
      <c r="T377" s="1" t="s">
        <v>98</v>
      </c>
      <c r="U377" s="13" t="s">
        <v>98</v>
      </c>
      <c r="V377" s="1" t="s">
        <v>98</v>
      </c>
      <c r="W377" s="14">
        <v>0.125</v>
      </c>
      <c r="X377" s="14">
        <v>0.11600000000000001</v>
      </c>
      <c r="Y377" s="1" t="s">
        <v>98</v>
      </c>
      <c r="Z377" s="13" t="s">
        <v>98</v>
      </c>
      <c r="AA377" s="13" t="s">
        <v>98</v>
      </c>
      <c r="AB377" s="1" t="s">
        <v>98</v>
      </c>
      <c r="AC377" s="1" t="s">
        <v>98</v>
      </c>
      <c r="AD377" s="1" t="s">
        <v>98</v>
      </c>
      <c r="AE377" s="1" t="s">
        <v>98</v>
      </c>
      <c r="AF377" s="1" t="s">
        <v>98</v>
      </c>
      <c r="AG377" s="1" t="s">
        <v>98</v>
      </c>
      <c r="AH377" s="1" t="s">
        <v>98</v>
      </c>
      <c r="AI377" s="2">
        <v>22.9</v>
      </c>
      <c r="AJ377" s="1" t="s">
        <v>98</v>
      </c>
      <c r="AK377" s="2">
        <v>57.3</v>
      </c>
      <c r="AL377" s="1" t="s">
        <v>98</v>
      </c>
      <c r="AM377" s="2">
        <v>13.8</v>
      </c>
      <c r="AN377" s="3">
        <v>4.93</v>
      </c>
      <c r="AO377" s="3">
        <v>3.95</v>
      </c>
      <c r="AP377" s="3">
        <v>2.4900000000000002</v>
      </c>
      <c r="AQ377" s="3">
        <v>3.71</v>
      </c>
      <c r="AR377" s="3">
        <v>2.73</v>
      </c>
      <c r="AS377" s="3">
        <v>2.48</v>
      </c>
      <c r="AT377" s="3">
        <v>1.29</v>
      </c>
      <c r="AU377" s="1" t="s">
        <v>98</v>
      </c>
      <c r="AV377" s="1" t="s">
        <v>98</v>
      </c>
      <c r="AW377" s="1" t="s">
        <v>98</v>
      </c>
      <c r="AX377" s="3">
        <v>9.48</v>
      </c>
      <c r="AY377" s="1" t="s">
        <v>98</v>
      </c>
      <c r="AZ377" s="3">
        <v>4.5999999999999996</v>
      </c>
      <c r="BA377" s="1" t="s">
        <v>98</v>
      </c>
      <c r="BB377" s="1" t="s">
        <v>98</v>
      </c>
      <c r="BC377" s="1" t="s">
        <v>98</v>
      </c>
      <c r="BD377" s="1" t="s">
        <v>98</v>
      </c>
      <c r="BE377" s="1" t="s">
        <v>98</v>
      </c>
      <c r="BF377" s="1" t="s">
        <v>98</v>
      </c>
      <c r="BG377" s="1" t="s">
        <v>98</v>
      </c>
      <c r="BH377" s="1" t="s">
        <v>98</v>
      </c>
      <c r="BI377" s="1" t="s">
        <v>98</v>
      </c>
      <c r="BJ377" s="4" t="s">
        <v>98</v>
      </c>
      <c r="BK377" s="4" t="s">
        <v>98</v>
      </c>
      <c r="BL377" s="4" t="s">
        <v>98</v>
      </c>
      <c r="BM377" s="4" t="s">
        <v>98</v>
      </c>
      <c r="BN377" s="4" t="s">
        <v>98</v>
      </c>
      <c r="BO377" s="4" t="s">
        <v>98</v>
      </c>
      <c r="BP377" s="4" t="s">
        <v>98</v>
      </c>
      <c r="BQ377" s="4" t="s">
        <v>98</v>
      </c>
      <c r="BR377" s="4" t="s">
        <v>98</v>
      </c>
      <c r="BS377" s="4" t="s">
        <v>98</v>
      </c>
      <c r="BT377" s="4" t="s">
        <v>98</v>
      </c>
      <c r="BU377" s="4" t="s">
        <v>98</v>
      </c>
      <c r="BV377" s="4" t="s">
        <v>98</v>
      </c>
      <c r="BW377" s="35" t="s">
        <v>98</v>
      </c>
      <c r="BX377" s="35" t="s">
        <v>98</v>
      </c>
      <c r="BY377" s="1" t="s">
        <v>98</v>
      </c>
      <c r="BZ377" s="1" t="s">
        <v>98</v>
      </c>
      <c r="CA377" s="1" t="s">
        <v>98</v>
      </c>
      <c r="CB377" s="1" t="s">
        <v>98</v>
      </c>
      <c r="CC377" s="1" t="s">
        <v>98</v>
      </c>
      <c r="CD377" s="1" t="s">
        <v>98</v>
      </c>
      <c r="CE377" s="1" t="s">
        <v>98</v>
      </c>
      <c r="CF377" s="1" t="s">
        <v>98</v>
      </c>
      <c r="CG377" s="4">
        <f>Beams!$B$11/F377</f>
        <v>5040.358744394619</v>
      </c>
      <c r="CH377" s="4">
        <f>Beams!$B$9/AO377</f>
        <v>2845.5696202531644</v>
      </c>
      <c r="CI377" s="4">
        <f>Beams!$C$9/AS377</f>
        <v>4532.2580645161288</v>
      </c>
      <c r="CJ377" s="4">
        <f>Beams!$B$8/((N377-2*X377)*X377*2)</f>
        <v>17502.98983456249</v>
      </c>
      <c r="CK377" s="4">
        <f>Beams!$C$8/((J377-2*X377)*X377*2)</f>
        <v>7548.8120695027992</v>
      </c>
      <c r="CM377" s="4">
        <f xml:space="preserve"> Beams!$B$12 / ( 2 * X377 * (N377 - X377) * (J377 - X377) )</f>
        <v>2571.0110319173832</v>
      </c>
      <c r="CO377" s="4">
        <f t="shared" si="10"/>
        <v>33062.147643711636</v>
      </c>
      <c r="CP377" s="4">
        <f t="shared" si="11"/>
        <v>18574.050133188692</v>
      </c>
      <c r="CQ377" s="3">
        <f>MIN(Beams!$B$21:$B$22)/MAX(CM377:CP377)-1</f>
        <v>-0.39507861934661814</v>
      </c>
    </row>
    <row r="378" spans="1:95" x14ac:dyDescent="0.55000000000000004">
      <c r="A378" s="1" t="s">
        <v>1014</v>
      </c>
      <c r="B378" s="1" t="s">
        <v>1814</v>
      </c>
      <c r="C378" s="1" t="s">
        <v>1815</v>
      </c>
      <c r="D378" s="1" t="s">
        <v>98</v>
      </c>
      <c r="E378" s="1">
        <v>13.91</v>
      </c>
      <c r="F378" s="3">
        <v>3.84</v>
      </c>
      <c r="G378" s="1" t="s">
        <v>98</v>
      </c>
      <c r="H378" s="11" t="s">
        <v>98</v>
      </c>
      <c r="I378" s="3">
        <v>7</v>
      </c>
      <c r="J378" s="3">
        <v>6.3</v>
      </c>
      <c r="K378" s="1" t="s">
        <v>98</v>
      </c>
      <c r="L378" s="1" t="s">
        <v>98</v>
      </c>
      <c r="M378" s="11" t="s">
        <v>98</v>
      </c>
      <c r="N378" s="3">
        <v>2</v>
      </c>
      <c r="O378" s="3">
        <v>1.3</v>
      </c>
      <c r="P378" s="1" t="s">
        <v>98</v>
      </c>
      <c r="Q378" s="1" t="s">
        <v>98</v>
      </c>
      <c r="R378" s="11" t="s">
        <v>98</v>
      </c>
      <c r="S378" s="13" t="s">
        <v>98</v>
      </c>
      <c r="T378" s="1" t="s">
        <v>98</v>
      </c>
      <c r="U378" s="13" t="s">
        <v>98</v>
      </c>
      <c r="V378" s="1" t="s">
        <v>98</v>
      </c>
      <c r="W378" s="14">
        <v>0.25</v>
      </c>
      <c r="X378" s="14">
        <v>0.23300000000000001</v>
      </c>
      <c r="Y378" s="1" t="s">
        <v>98</v>
      </c>
      <c r="Z378" s="13" t="s">
        <v>98</v>
      </c>
      <c r="AA378" s="13" t="s">
        <v>98</v>
      </c>
      <c r="AB378" s="1" t="s">
        <v>98</v>
      </c>
      <c r="AC378" s="1" t="s">
        <v>98</v>
      </c>
      <c r="AD378" s="1" t="s">
        <v>98</v>
      </c>
      <c r="AE378" s="1" t="s">
        <v>98</v>
      </c>
      <c r="AF378" s="1" t="s">
        <v>98</v>
      </c>
      <c r="AG378" s="1" t="s">
        <v>98</v>
      </c>
      <c r="AH378" s="1" t="s">
        <v>98</v>
      </c>
      <c r="AI378" s="3">
        <v>5.58</v>
      </c>
      <c r="AJ378" s="1" t="s">
        <v>98</v>
      </c>
      <c r="AK378" s="2">
        <v>27</v>
      </c>
      <c r="AL378" s="1" t="s">
        <v>98</v>
      </c>
      <c r="AM378" s="2">
        <v>19.8</v>
      </c>
      <c r="AN378" s="3">
        <v>7.64</v>
      </c>
      <c r="AO378" s="3">
        <v>5.67</v>
      </c>
      <c r="AP378" s="3">
        <v>2.27</v>
      </c>
      <c r="AQ378" s="3">
        <v>2.58</v>
      </c>
      <c r="AR378" s="3">
        <v>3.02</v>
      </c>
      <c r="AS378" s="3">
        <v>2.58</v>
      </c>
      <c r="AT378" s="14">
        <v>0.81899999999999995</v>
      </c>
      <c r="AU378" s="1" t="s">
        <v>98</v>
      </c>
      <c r="AV378" s="1" t="s">
        <v>98</v>
      </c>
      <c r="AW378" s="1" t="s">
        <v>98</v>
      </c>
      <c r="AX378" s="3">
        <v>7.95</v>
      </c>
      <c r="AY378" s="1" t="s">
        <v>98</v>
      </c>
      <c r="AZ378" s="3">
        <v>5.52</v>
      </c>
      <c r="BA378" s="1" t="s">
        <v>98</v>
      </c>
      <c r="BB378" s="1" t="s">
        <v>98</v>
      </c>
      <c r="BC378" s="1" t="s">
        <v>98</v>
      </c>
      <c r="BD378" s="1" t="s">
        <v>98</v>
      </c>
      <c r="BE378" s="1" t="s">
        <v>98</v>
      </c>
      <c r="BF378" s="1" t="s">
        <v>98</v>
      </c>
      <c r="BG378" s="1" t="s">
        <v>98</v>
      </c>
      <c r="BH378" s="1" t="s">
        <v>98</v>
      </c>
      <c r="BI378" s="1" t="s">
        <v>98</v>
      </c>
      <c r="BJ378" s="4" t="s">
        <v>98</v>
      </c>
      <c r="BK378" s="4" t="s">
        <v>98</v>
      </c>
      <c r="BL378" s="4" t="s">
        <v>98</v>
      </c>
      <c r="BM378" s="4" t="s">
        <v>98</v>
      </c>
      <c r="BN378" s="4" t="s">
        <v>98</v>
      </c>
      <c r="BO378" s="4" t="s">
        <v>98</v>
      </c>
      <c r="BP378" s="4" t="s">
        <v>98</v>
      </c>
      <c r="BQ378" s="4" t="s">
        <v>98</v>
      </c>
      <c r="BR378" s="4" t="s">
        <v>98</v>
      </c>
      <c r="BS378" s="4" t="s">
        <v>98</v>
      </c>
      <c r="BT378" s="4" t="s">
        <v>98</v>
      </c>
      <c r="BU378" s="4" t="s">
        <v>98</v>
      </c>
      <c r="BV378" s="4" t="s">
        <v>98</v>
      </c>
      <c r="BW378" s="35" t="s">
        <v>98</v>
      </c>
      <c r="BX378" s="35" t="s">
        <v>98</v>
      </c>
      <c r="BY378" s="1" t="s">
        <v>98</v>
      </c>
      <c r="BZ378" s="1" t="s">
        <v>98</v>
      </c>
      <c r="CA378" s="1" t="s">
        <v>98</v>
      </c>
      <c r="CB378" s="1" t="s">
        <v>98</v>
      </c>
      <c r="CC378" s="1" t="s">
        <v>98</v>
      </c>
      <c r="CD378" s="1" t="s">
        <v>98</v>
      </c>
      <c r="CE378" s="1" t="s">
        <v>98</v>
      </c>
      <c r="CF378" s="1" t="s">
        <v>98</v>
      </c>
      <c r="CG378" s="4">
        <f>Beams!$B$11/F378</f>
        <v>2927.0833333333335</v>
      </c>
      <c r="CH378" s="4">
        <f>Beams!$B$9/AO378</f>
        <v>1982.3633156966491</v>
      </c>
      <c r="CI378" s="4">
        <f>Beams!$C$9/AS378</f>
        <v>4356.5891472868216</v>
      </c>
      <c r="CJ378" s="4">
        <f>Beams!$B$8/((N378-2*X378)*X378*2)</f>
        <v>15723.710347992008</v>
      </c>
      <c r="CK378" s="4">
        <f>Beams!$C$8/((J378-2*X378)*X378*2)</f>
        <v>4134.4140681898771</v>
      </c>
      <c r="CM378" s="4">
        <f xml:space="preserve"> Beams!$B$12 / ( 2 * X378 * (N378 - X378) * (J378 - X378) )</f>
        <v>2249.9343702751589</v>
      </c>
      <c r="CO378" s="4">
        <f t="shared" si="10"/>
        <v>29030.17800002118</v>
      </c>
      <c r="CP378" s="4">
        <f t="shared" si="11"/>
        <v>12342.048956798055</v>
      </c>
      <c r="CQ378" s="3">
        <f>MIN(Beams!$B$21:$B$22)/MAX(CM378:CP378)-1</f>
        <v>-0.31106175098253241</v>
      </c>
    </row>
    <row r="379" spans="1:95" x14ac:dyDescent="0.55000000000000004">
      <c r="A379" s="1" t="s">
        <v>1014</v>
      </c>
      <c r="B379" s="1" t="s">
        <v>1816</v>
      </c>
      <c r="C379" s="1" t="s">
        <v>1817</v>
      </c>
      <c r="D379" s="1" t="s">
        <v>98</v>
      </c>
      <c r="E379" s="3">
        <v>10.7</v>
      </c>
      <c r="F379" s="3">
        <v>2.93</v>
      </c>
      <c r="G379" s="1" t="s">
        <v>98</v>
      </c>
      <c r="H379" s="11" t="s">
        <v>98</v>
      </c>
      <c r="I379" s="3">
        <v>7</v>
      </c>
      <c r="J379" s="3">
        <v>6.48</v>
      </c>
      <c r="K379" s="1" t="s">
        <v>98</v>
      </c>
      <c r="L379" s="1" t="s">
        <v>98</v>
      </c>
      <c r="M379" s="11" t="s">
        <v>98</v>
      </c>
      <c r="N379" s="3">
        <v>2</v>
      </c>
      <c r="O379" s="3">
        <v>1.48</v>
      </c>
      <c r="P379" s="1" t="s">
        <v>98</v>
      </c>
      <c r="Q379" s="1" t="s">
        <v>98</v>
      </c>
      <c r="R379" s="11" t="s">
        <v>98</v>
      </c>
      <c r="S379" s="13" t="s">
        <v>98</v>
      </c>
      <c r="T379" s="1" t="s">
        <v>98</v>
      </c>
      <c r="U379" s="13" t="s">
        <v>98</v>
      </c>
      <c r="V379" s="1" t="s">
        <v>98</v>
      </c>
      <c r="W379" s="15">
        <v>0.1875</v>
      </c>
      <c r="X379" s="14">
        <v>0.17399999999999999</v>
      </c>
      <c r="Y379" s="1" t="s">
        <v>98</v>
      </c>
      <c r="Z379" s="13" t="s">
        <v>98</v>
      </c>
      <c r="AA379" s="13" t="s">
        <v>98</v>
      </c>
      <c r="AB379" s="1" t="s">
        <v>98</v>
      </c>
      <c r="AC379" s="1" t="s">
        <v>98</v>
      </c>
      <c r="AD379" s="1" t="s">
        <v>98</v>
      </c>
      <c r="AE379" s="1" t="s">
        <v>98</v>
      </c>
      <c r="AF379" s="1" t="s">
        <v>98</v>
      </c>
      <c r="AG379" s="1" t="s">
        <v>98</v>
      </c>
      <c r="AH379" s="1" t="s">
        <v>98</v>
      </c>
      <c r="AI379" s="3">
        <v>8.49</v>
      </c>
      <c r="AJ379" s="1" t="s">
        <v>98</v>
      </c>
      <c r="AK379" s="2">
        <v>37.200000000000003</v>
      </c>
      <c r="AL379" s="1" t="s">
        <v>98</v>
      </c>
      <c r="AM379" s="2">
        <v>15.7</v>
      </c>
      <c r="AN379" s="3">
        <v>5.95</v>
      </c>
      <c r="AO379" s="3">
        <v>4.49</v>
      </c>
      <c r="AP379" s="3">
        <v>2.31</v>
      </c>
      <c r="AQ379" s="3">
        <v>2.1</v>
      </c>
      <c r="AR379" s="3">
        <v>2.39</v>
      </c>
      <c r="AS379" s="3">
        <v>2.1</v>
      </c>
      <c r="AT379" s="14">
        <v>0.84499999999999997</v>
      </c>
      <c r="AU379" s="1" t="s">
        <v>98</v>
      </c>
      <c r="AV379" s="1" t="s">
        <v>98</v>
      </c>
      <c r="AW379" s="1" t="s">
        <v>98</v>
      </c>
      <c r="AX379" s="3">
        <v>6.35</v>
      </c>
      <c r="AY379" s="1" t="s">
        <v>98</v>
      </c>
      <c r="AZ379" s="3">
        <v>4.32</v>
      </c>
      <c r="BA379" s="1" t="s">
        <v>98</v>
      </c>
      <c r="BB379" s="1" t="s">
        <v>98</v>
      </c>
      <c r="BC379" s="1" t="s">
        <v>98</v>
      </c>
      <c r="BD379" s="1" t="s">
        <v>98</v>
      </c>
      <c r="BE379" s="1" t="s">
        <v>98</v>
      </c>
      <c r="BF379" s="1" t="s">
        <v>98</v>
      </c>
      <c r="BG379" s="1" t="s">
        <v>98</v>
      </c>
      <c r="BH379" s="1" t="s">
        <v>98</v>
      </c>
      <c r="BI379" s="1" t="s">
        <v>98</v>
      </c>
      <c r="BJ379" s="4" t="s">
        <v>98</v>
      </c>
      <c r="BK379" s="4" t="s">
        <v>98</v>
      </c>
      <c r="BL379" s="4" t="s">
        <v>98</v>
      </c>
      <c r="BM379" s="4" t="s">
        <v>98</v>
      </c>
      <c r="BN379" s="4" t="s">
        <v>98</v>
      </c>
      <c r="BO379" s="4" t="s">
        <v>98</v>
      </c>
      <c r="BP379" s="4" t="s">
        <v>98</v>
      </c>
      <c r="BQ379" s="4" t="s">
        <v>98</v>
      </c>
      <c r="BR379" s="4" t="s">
        <v>98</v>
      </c>
      <c r="BS379" s="4" t="s">
        <v>98</v>
      </c>
      <c r="BT379" s="4" t="s">
        <v>98</v>
      </c>
      <c r="BU379" s="4" t="s">
        <v>98</v>
      </c>
      <c r="BV379" s="4" t="s">
        <v>98</v>
      </c>
      <c r="BW379" s="35" t="s">
        <v>98</v>
      </c>
      <c r="BX379" s="35" t="s">
        <v>98</v>
      </c>
      <c r="BY379" s="1" t="s">
        <v>98</v>
      </c>
      <c r="BZ379" s="1" t="s">
        <v>98</v>
      </c>
      <c r="CA379" s="1" t="s">
        <v>98</v>
      </c>
      <c r="CB379" s="1" t="s">
        <v>98</v>
      </c>
      <c r="CC379" s="1" t="s">
        <v>98</v>
      </c>
      <c r="CD379" s="1" t="s">
        <v>98</v>
      </c>
      <c r="CE379" s="1" t="s">
        <v>98</v>
      </c>
      <c r="CF379" s="1" t="s">
        <v>98</v>
      </c>
      <c r="CG379" s="4">
        <f>Beams!$B$11/F379</f>
        <v>3836.1774744027302</v>
      </c>
      <c r="CH379" s="4">
        <f>Beams!$B$9/AO379</f>
        <v>2503.3407572383071</v>
      </c>
      <c r="CI379" s="4">
        <f>Beams!$C$9/AS379</f>
        <v>5352.3809523809523</v>
      </c>
      <c r="CJ379" s="4">
        <f>Beams!$B$8/((N379-2*X379)*X379*2)</f>
        <v>19551.362333361165</v>
      </c>
      <c r="CK379" s="4">
        <f>Beams!$C$8/((J379-2*X379)*X379*2)</f>
        <v>5267.2619984854282</v>
      </c>
      <c r="CM379" s="4">
        <f xml:space="preserve"> Beams!$B$12 / ( 2 * X379 * (N379 - X379) * (J379 - X379) )</f>
        <v>2804.9965257372924</v>
      </c>
      <c r="CO379" s="4">
        <f t="shared" si="10"/>
        <v>36153.448387790762</v>
      </c>
      <c r="CP379" s="4">
        <f t="shared" si="11"/>
        <v>15605.661470748204</v>
      </c>
      <c r="CQ379" s="3">
        <f>MIN(Beams!$B$21:$B$22)/MAX(CM379:CP379)-1</f>
        <v>-0.44680242433653661</v>
      </c>
    </row>
    <row r="380" spans="1:95" x14ac:dyDescent="0.55000000000000004">
      <c r="A380" s="1" t="s">
        <v>1014</v>
      </c>
      <c r="B380" s="1" t="s">
        <v>1818</v>
      </c>
      <c r="C380" s="1" t="s">
        <v>1819</v>
      </c>
      <c r="D380" s="1" t="s">
        <v>98</v>
      </c>
      <c r="E380" s="1">
        <v>7.31</v>
      </c>
      <c r="F380" s="3">
        <v>2</v>
      </c>
      <c r="G380" s="1" t="s">
        <v>98</v>
      </c>
      <c r="H380" s="11" t="s">
        <v>98</v>
      </c>
      <c r="I380" s="3">
        <v>7</v>
      </c>
      <c r="J380" s="3">
        <v>6.65</v>
      </c>
      <c r="K380" s="1" t="s">
        <v>98</v>
      </c>
      <c r="L380" s="1" t="s">
        <v>98</v>
      </c>
      <c r="M380" s="11" t="s">
        <v>98</v>
      </c>
      <c r="N380" s="3">
        <v>2</v>
      </c>
      <c r="O380" s="3">
        <v>1.65</v>
      </c>
      <c r="P380" s="1" t="s">
        <v>98</v>
      </c>
      <c r="Q380" s="1" t="s">
        <v>98</v>
      </c>
      <c r="R380" s="11" t="s">
        <v>98</v>
      </c>
      <c r="S380" s="13" t="s">
        <v>98</v>
      </c>
      <c r="T380" s="1" t="s">
        <v>98</v>
      </c>
      <c r="U380" s="13" t="s">
        <v>98</v>
      </c>
      <c r="V380" s="1" t="s">
        <v>98</v>
      </c>
      <c r="W380" s="14">
        <v>0.125</v>
      </c>
      <c r="X380" s="14">
        <v>0.11600000000000001</v>
      </c>
      <c r="Y380" s="1" t="s">
        <v>98</v>
      </c>
      <c r="Z380" s="13" t="s">
        <v>98</v>
      </c>
      <c r="AA380" s="13" t="s">
        <v>98</v>
      </c>
      <c r="AB380" s="1" t="s">
        <v>98</v>
      </c>
      <c r="AC380" s="1" t="s">
        <v>98</v>
      </c>
      <c r="AD380" s="1" t="s">
        <v>98</v>
      </c>
      <c r="AE380" s="1" t="s">
        <v>98</v>
      </c>
      <c r="AF380" s="1" t="s">
        <v>98</v>
      </c>
      <c r="AG380" s="1" t="s">
        <v>98</v>
      </c>
      <c r="AH380" s="1" t="s">
        <v>98</v>
      </c>
      <c r="AI380" s="2">
        <v>14.2</v>
      </c>
      <c r="AJ380" s="1" t="s">
        <v>98</v>
      </c>
      <c r="AK380" s="2">
        <v>57.3</v>
      </c>
      <c r="AL380" s="1" t="s">
        <v>98</v>
      </c>
      <c r="AM380" s="2">
        <v>11.1</v>
      </c>
      <c r="AN380" s="3">
        <v>4.13</v>
      </c>
      <c r="AO380" s="3">
        <v>3.16</v>
      </c>
      <c r="AP380" s="3">
        <v>2.35</v>
      </c>
      <c r="AQ380" s="3">
        <v>1.52</v>
      </c>
      <c r="AR380" s="3">
        <v>1.68</v>
      </c>
      <c r="AS380" s="3">
        <v>1.52</v>
      </c>
      <c r="AT380" s="14">
        <v>0.871</v>
      </c>
      <c r="AU380" s="1" t="s">
        <v>98</v>
      </c>
      <c r="AV380" s="1" t="s">
        <v>98</v>
      </c>
      <c r="AW380" s="1" t="s">
        <v>98</v>
      </c>
      <c r="AX380" s="3">
        <v>4.51</v>
      </c>
      <c r="AY380" s="1" t="s">
        <v>98</v>
      </c>
      <c r="AZ380" s="3">
        <v>3</v>
      </c>
      <c r="BA380" s="1" t="s">
        <v>98</v>
      </c>
      <c r="BB380" s="1" t="s">
        <v>98</v>
      </c>
      <c r="BC380" s="1" t="s">
        <v>98</v>
      </c>
      <c r="BD380" s="1" t="s">
        <v>98</v>
      </c>
      <c r="BE380" s="1" t="s">
        <v>98</v>
      </c>
      <c r="BF380" s="1" t="s">
        <v>98</v>
      </c>
      <c r="BG380" s="1" t="s">
        <v>98</v>
      </c>
      <c r="BH380" s="1" t="s">
        <v>98</v>
      </c>
      <c r="BI380" s="1" t="s">
        <v>98</v>
      </c>
      <c r="BJ380" s="4" t="s">
        <v>98</v>
      </c>
      <c r="BK380" s="4" t="s">
        <v>98</v>
      </c>
      <c r="BL380" s="4" t="s">
        <v>98</v>
      </c>
      <c r="BM380" s="4" t="s">
        <v>98</v>
      </c>
      <c r="BN380" s="4" t="s">
        <v>98</v>
      </c>
      <c r="BO380" s="4" t="s">
        <v>98</v>
      </c>
      <c r="BP380" s="4" t="s">
        <v>98</v>
      </c>
      <c r="BQ380" s="4" t="s">
        <v>98</v>
      </c>
      <c r="BR380" s="4" t="s">
        <v>98</v>
      </c>
      <c r="BS380" s="4" t="s">
        <v>98</v>
      </c>
      <c r="BT380" s="4" t="s">
        <v>98</v>
      </c>
      <c r="BU380" s="4" t="s">
        <v>98</v>
      </c>
      <c r="BV380" s="4" t="s">
        <v>98</v>
      </c>
      <c r="BW380" s="35" t="s">
        <v>98</v>
      </c>
      <c r="BX380" s="35" t="s">
        <v>98</v>
      </c>
      <c r="BY380" s="1" t="s">
        <v>98</v>
      </c>
      <c r="BZ380" s="1" t="s">
        <v>98</v>
      </c>
      <c r="CA380" s="1" t="s">
        <v>98</v>
      </c>
      <c r="CB380" s="1" t="s">
        <v>98</v>
      </c>
      <c r="CC380" s="1" t="s">
        <v>98</v>
      </c>
      <c r="CD380" s="1" t="s">
        <v>98</v>
      </c>
      <c r="CE380" s="1" t="s">
        <v>98</v>
      </c>
      <c r="CF380" s="1" t="s">
        <v>98</v>
      </c>
      <c r="CG380" s="4">
        <f>Beams!$B$11/F380</f>
        <v>5620</v>
      </c>
      <c r="CH380" s="4">
        <f>Beams!$B$9/AO380</f>
        <v>3556.9620253164553</v>
      </c>
      <c r="CI380" s="4">
        <f>Beams!$C$9/AS380</f>
        <v>7394.7368421052633</v>
      </c>
      <c r="CJ380" s="4">
        <f>Beams!$B$8/((N380-2*X380)*X380*2)</f>
        <v>27402.870962708686</v>
      </c>
      <c r="CK380" s="4">
        <f>Beams!$C$8/((J380-2*X380)*X380*2)</f>
        <v>7548.8120695027992</v>
      </c>
      <c r="CM380" s="4">
        <f xml:space="preserve"> Beams!$B$12 / ( 2 * X380 * (N380 - X380) * (J380 - X380) )</f>
        <v>3935.6665690285213</v>
      </c>
      <c r="CO380" s="4">
        <f t="shared" si="10"/>
        <v>50733.042766788596</v>
      </c>
      <c r="CP380" s="4">
        <f t="shared" si="11"/>
        <v>22182.049237214895</v>
      </c>
      <c r="CQ380" s="3">
        <f>MIN(Beams!$B$21:$B$22)/MAX(CM380:CP380)-1</f>
        <v>-0.60577960813553622</v>
      </c>
    </row>
    <row r="381" spans="1:95" x14ac:dyDescent="0.55000000000000004">
      <c r="A381" s="1" t="s">
        <v>1014</v>
      </c>
      <c r="B381" s="1" t="s">
        <v>1820</v>
      </c>
      <c r="C381" s="1" t="s">
        <v>1821</v>
      </c>
      <c r="D381" s="1" t="s">
        <v>98</v>
      </c>
      <c r="E381" s="3">
        <v>42.3</v>
      </c>
      <c r="F381" s="2">
        <v>11.7</v>
      </c>
      <c r="G381" s="1" t="s">
        <v>98</v>
      </c>
      <c r="H381" s="11" t="s">
        <v>98</v>
      </c>
      <c r="I381" s="3">
        <v>6</v>
      </c>
      <c r="J381" s="3">
        <v>4.26</v>
      </c>
      <c r="K381" s="1" t="s">
        <v>98</v>
      </c>
      <c r="L381" s="1" t="s">
        <v>98</v>
      </c>
      <c r="M381" s="11" t="s">
        <v>98</v>
      </c>
      <c r="N381" s="3">
        <v>6</v>
      </c>
      <c r="O381" s="3">
        <v>4.26</v>
      </c>
      <c r="P381" s="1" t="s">
        <v>98</v>
      </c>
      <c r="Q381" s="1" t="s">
        <v>98</v>
      </c>
      <c r="R381" s="11" t="s">
        <v>98</v>
      </c>
      <c r="S381" s="13" t="s">
        <v>98</v>
      </c>
      <c r="T381" s="1" t="s">
        <v>98</v>
      </c>
      <c r="U381" s="13" t="s">
        <v>98</v>
      </c>
      <c r="V381" s="1" t="s">
        <v>98</v>
      </c>
      <c r="W381" s="14">
        <v>0.625</v>
      </c>
      <c r="X381" s="14">
        <v>0.58099999999999996</v>
      </c>
      <c r="Y381" s="1" t="s">
        <v>98</v>
      </c>
      <c r="Z381" s="13" t="s">
        <v>98</v>
      </c>
      <c r="AA381" s="13" t="s">
        <v>98</v>
      </c>
      <c r="AB381" s="1" t="s">
        <v>98</v>
      </c>
      <c r="AC381" s="1" t="s">
        <v>98</v>
      </c>
      <c r="AD381" s="1" t="s">
        <v>98</v>
      </c>
      <c r="AE381" s="1" t="s">
        <v>98</v>
      </c>
      <c r="AF381" s="1" t="s">
        <v>98</v>
      </c>
      <c r="AG381" s="1" t="s">
        <v>98</v>
      </c>
      <c r="AH381" s="1" t="s">
        <v>98</v>
      </c>
      <c r="AI381" s="3">
        <v>7.33</v>
      </c>
      <c r="AJ381" s="1" t="s">
        <v>98</v>
      </c>
      <c r="AK381" s="3">
        <v>7.33</v>
      </c>
      <c r="AL381" s="1" t="s">
        <v>98</v>
      </c>
      <c r="AM381" s="2">
        <v>55.2</v>
      </c>
      <c r="AN381" s="2">
        <v>23.2</v>
      </c>
      <c r="AO381" s="2">
        <v>18.399999999999999</v>
      </c>
      <c r="AP381" s="3">
        <v>2.17</v>
      </c>
      <c r="AQ381" s="2">
        <v>55.2</v>
      </c>
      <c r="AR381" s="2">
        <v>23.2</v>
      </c>
      <c r="AS381" s="2">
        <v>18.399999999999999</v>
      </c>
      <c r="AT381" s="3">
        <v>2.17</v>
      </c>
      <c r="AU381" s="1" t="s">
        <v>98</v>
      </c>
      <c r="AV381" s="1" t="s">
        <v>98</v>
      </c>
      <c r="AW381" s="1" t="s">
        <v>98</v>
      </c>
      <c r="AX381" s="2">
        <v>94.9</v>
      </c>
      <c r="AY381" s="1" t="s">
        <v>98</v>
      </c>
      <c r="AZ381" s="2">
        <v>33.4</v>
      </c>
      <c r="BA381" s="1" t="s">
        <v>98</v>
      </c>
      <c r="BB381" s="1" t="s">
        <v>98</v>
      </c>
      <c r="BC381" s="1" t="s">
        <v>98</v>
      </c>
      <c r="BD381" s="1" t="s">
        <v>98</v>
      </c>
      <c r="BE381" s="1" t="s">
        <v>98</v>
      </c>
      <c r="BF381" s="1" t="s">
        <v>98</v>
      </c>
      <c r="BG381" s="1" t="s">
        <v>98</v>
      </c>
      <c r="BH381" s="1" t="s">
        <v>98</v>
      </c>
      <c r="BI381" s="1" t="s">
        <v>98</v>
      </c>
      <c r="BJ381" s="4" t="s">
        <v>98</v>
      </c>
      <c r="BK381" s="4" t="s">
        <v>98</v>
      </c>
      <c r="BL381" s="4" t="s">
        <v>98</v>
      </c>
      <c r="BM381" s="4" t="s">
        <v>98</v>
      </c>
      <c r="BN381" s="4" t="s">
        <v>98</v>
      </c>
      <c r="BO381" s="4" t="s">
        <v>98</v>
      </c>
      <c r="BP381" s="4" t="s">
        <v>98</v>
      </c>
      <c r="BQ381" s="4" t="s">
        <v>98</v>
      </c>
      <c r="BR381" s="4" t="s">
        <v>98</v>
      </c>
      <c r="BS381" s="4" t="s">
        <v>98</v>
      </c>
      <c r="BT381" s="4" t="s">
        <v>98</v>
      </c>
      <c r="BU381" s="4" t="s">
        <v>98</v>
      </c>
      <c r="BV381" s="4" t="s">
        <v>98</v>
      </c>
      <c r="BW381" s="35" t="s">
        <v>98</v>
      </c>
      <c r="BX381" s="35" t="s">
        <v>98</v>
      </c>
      <c r="BY381" s="1" t="s">
        <v>98</v>
      </c>
      <c r="BZ381" s="1" t="s">
        <v>98</v>
      </c>
      <c r="CA381" s="1" t="s">
        <v>98</v>
      </c>
      <c r="CB381" s="1" t="s">
        <v>98</v>
      </c>
      <c r="CC381" s="1" t="s">
        <v>98</v>
      </c>
      <c r="CD381" s="1" t="s">
        <v>98</v>
      </c>
      <c r="CE381" s="1" t="s">
        <v>98</v>
      </c>
      <c r="CF381" s="1" t="s">
        <v>98</v>
      </c>
      <c r="CG381" s="4">
        <f>Beams!$B$11/F381</f>
        <v>960.68376068376074</v>
      </c>
      <c r="CH381" s="4">
        <f>Beams!$B$9/AO381</f>
        <v>610.86956521739137</v>
      </c>
      <c r="CI381" s="4">
        <f>Beams!$C$9/AS381</f>
        <v>610.86956521739137</v>
      </c>
      <c r="CJ381" s="4">
        <f>Beams!$B$8/((N381-2*X381)*X381*2)</f>
        <v>1999.3752841638807</v>
      </c>
      <c r="CK381" s="4">
        <f>Beams!$C$8/((J381-2*X381)*X381*2)</f>
        <v>3122.3297691364928</v>
      </c>
      <c r="CM381" s="4">
        <f xml:space="preserve"> Beams!$B$12 / ( 2 * X381 * (N381 - X381) * (J381 - X381) )</f>
        <v>485.18933311240795</v>
      </c>
      <c r="CO381" s="4">
        <f t="shared" si="10"/>
        <v>4178.7199383725883</v>
      </c>
      <c r="CP381" s="4">
        <f t="shared" si="11"/>
        <v>5892.0306605010337</v>
      </c>
      <c r="CQ381" s="3">
        <f>MIN(Beams!$B$21:$B$22)/MAX(CM381:CP381)-1</f>
        <v>2.3944154659743884</v>
      </c>
    </row>
    <row r="382" spans="1:95" x14ac:dyDescent="0.55000000000000004">
      <c r="A382" s="1" t="s">
        <v>1014</v>
      </c>
      <c r="B382" s="1" t="s">
        <v>1822</v>
      </c>
      <c r="C382" s="1" t="s">
        <v>1823</v>
      </c>
      <c r="D382" s="1" t="s">
        <v>98</v>
      </c>
      <c r="E382" s="1">
        <v>35.24</v>
      </c>
      <c r="F382" s="3">
        <v>9.74</v>
      </c>
      <c r="G382" s="1" t="s">
        <v>98</v>
      </c>
      <c r="H382" s="11" t="s">
        <v>98</v>
      </c>
      <c r="I382" s="3">
        <v>6</v>
      </c>
      <c r="J382" s="3">
        <v>4.6100000000000003</v>
      </c>
      <c r="K382" s="1" t="s">
        <v>98</v>
      </c>
      <c r="L382" s="1" t="s">
        <v>98</v>
      </c>
      <c r="M382" s="11" t="s">
        <v>98</v>
      </c>
      <c r="N382" s="3">
        <v>6</v>
      </c>
      <c r="O382" s="3">
        <v>4.6100000000000003</v>
      </c>
      <c r="P382" s="1" t="s">
        <v>98</v>
      </c>
      <c r="Q382" s="1" t="s">
        <v>98</v>
      </c>
      <c r="R382" s="11" t="s">
        <v>98</v>
      </c>
      <c r="S382" s="13" t="s">
        <v>98</v>
      </c>
      <c r="T382" s="1" t="s">
        <v>98</v>
      </c>
      <c r="U382" s="13" t="s">
        <v>98</v>
      </c>
      <c r="V382" s="1" t="s">
        <v>98</v>
      </c>
      <c r="W382" s="14">
        <v>0.5</v>
      </c>
      <c r="X382" s="14">
        <v>0.46500000000000002</v>
      </c>
      <c r="Y382" s="1" t="s">
        <v>98</v>
      </c>
      <c r="Z382" s="13" t="s">
        <v>98</v>
      </c>
      <c r="AA382" s="13" t="s">
        <v>98</v>
      </c>
      <c r="AB382" s="1" t="s">
        <v>98</v>
      </c>
      <c r="AC382" s="1" t="s">
        <v>98</v>
      </c>
      <c r="AD382" s="1" t="s">
        <v>98</v>
      </c>
      <c r="AE382" s="1" t="s">
        <v>98</v>
      </c>
      <c r="AF382" s="1" t="s">
        <v>98</v>
      </c>
      <c r="AG382" s="1" t="s">
        <v>98</v>
      </c>
      <c r="AH382" s="1" t="s">
        <v>98</v>
      </c>
      <c r="AI382" s="3">
        <v>9.9</v>
      </c>
      <c r="AJ382" s="1" t="s">
        <v>98</v>
      </c>
      <c r="AK382" s="3">
        <v>9.9</v>
      </c>
      <c r="AL382" s="1" t="s">
        <v>98</v>
      </c>
      <c r="AM382" s="2">
        <v>48.3</v>
      </c>
      <c r="AN382" s="2">
        <v>19.8</v>
      </c>
      <c r="AO382" s="2">
        <v>16.100000000000001</v>
      </c>
      <c r="AP382" s="3">
        <v>2.23</v>
      </c>
      <c r="AQ382" s="2">
        <v>48.3</v>
      </c>
      <c r="AR382" s="2">
        <v>19.8</v>
      </c>
      <c r="AS382" s="2">
        <v>16.100000000000001</v>
      </c>
      <c r="AT382" s="3">
        <v>2.23</v>
      </c>
      <c r="AU382" s="1" t="s">
        <v>98</v>
      </c>
      <c r="AV382" s="1" t="s">
        <v>98</v>
      </c>
      <c r="AW382" s="1" t="s">
        <v>98</v>
      </c>
      <c r="AX382" s="2">
        <v>81.099999999999994</v>
      </c>
      <c r="AY382" s="1" t="s">
        <v>98</v>
      </c>
      <c r="AZ382" s="2">
        <v>28.1</v>
      </c>
      <c r="BA382" s="1" t="s">
        <v>98</v>
      </c>
      <c r="BB382" s="1" t="s">
        <v>98</v>
      </c>
      <c r="BC382" s="1" t="s">
        <v>98</v>
      </c>
      <c r="BD382" s="1" t="s">
        <v>98</v>
      </c>
      <c r="BE382" s="1" t="s">
        <v>98</v>
      </c>
      <c r="BF382" s="1" t="s">
        <v>98</v>
      </c>
      <c r="BG382" s="1" t="s">
        <v>98</v>
      </c>
      <c r="BH382" s="1" t="s">
        <v>98</v>
      </c>
      <c r="BI382" s="1" t="s">
        <v>98</v>
      </c>
      <c r="BJ382" s="4" t="s">
        <v>98</v>
      </c>
      <c r="BK382" s="4" t="s">
        <v>98</v>
      </c>
      <c r="BL382" s="4" t="s">
        <v>98</v>
      </c>
      <c r="BM382" s="4" t="s">
        <v>98</v>
      </c>
      <c r="BN382" s="4" t="s">
        <v>98</v>
      </c>
      <c r="BO382" s="4" t="s">
        <v>98</v>
      </c>
      <c r="BP382" s="4" t="s">
        <v>98</v>
      </c>
      <c r="BQ382" s="4" t="s">
        <v>98</v>
      </c>
      <c r="BR382" s="4" t="s">
        <v>98</v>
      </c>
      <c r="BS382" s="4" t="s">
        <v>98</v>
      </c>
      <c r="BT382" s="4" t="s">
        <v>98</v>
      </c>
      <c r="BU382" s="4" t="s">
        <v>98</v>
      </c>
      <c r="BV382" s="4" t="s">
        <v>98</v>
      </c>
      <c r="BW382" s="35" t="s">
        <v>98</v>
      </c>
      <c r="BX382" s="35" t="s">
        <v>98</v>
      </c>
      <c r="BY382" s="1" t="s">
        <v>98</v>
      </c>
      <c r="BZ382" s="1" t="s">
        <v>98</v>
      </c>
      <c r="CA382" s="1" t="s">
        <v>98</v>
      </c>
      <c r="CB382" s="1" t="s">
        <v>98</v>
      </c>
      <c r="CC382" s="1" t="s">
        <v>98</v>
      </c>
      <c r="CD382" s="1" t="s">
        <v>98</v>
      </c>
      <c r="CE382" s="1" t="s">
        <v>98</v>
      </c>
      <c r="CF382" s="1" t="s">
        <v>98</v>
      </c>
      <c r="CG382" s="4">
        <f>Beams!$B$11/F382</f>
        <v>1154.0041067761806</v>
      </c>
      <c r="CH382" s="4">
        <f>Beams!$B$9/AO382</f>
        <v>698.13664596273281</v>
      </c>
      <c r="CI382" s="4">
        <f>Beams!$C$9/AS382</f>
        <v>698.13664596273281</v>
      </c>
      <c r="CJ382" s="4">
        <f>Beams!$B$8/((N382-2*X382)*X382*2)</f>
        <v>2383.8306716718625</v>
      </c>
      <c r="CK382" s="4">
        <f>Beams!$C$8/((J382-2*X382)*X382*2)</f>
        <v>3284.2449742870499</v>
      </c>
      <c r="CM382" s="4">
        <f xml:space="preserve"> Beams!$B$12 / ( 2 * X382 * (N382 - X382) * (J382 - X382) )</f>
        <v>526.79446423848844</v>
      </c>
      <c r="CO382" s="4">
        <f t="shared" si="10"/>
        <v>4938.0560999846839</v>
      </c>
      <c r="CP382" s="4">
        <f t="shared" si="11"/>
        <v>6300.4164296000799</v>
      </c>
      <c r="CQ382" s="3">
        <f>MIN(Beams!$B$21:$B$22)/MAX(CM382:CP382)-1</f>
        <v>2.1743933474044197</v>
      </c>
    </row>
    <row r="383" spans="1:95" x14ac:dyDescent="0.55000000000000004">
      <c r="A383" s="1" t="s">
        <v>1014</v>
      </c>
      <c r="B383" s="1" t="s">
        <v>1824</v>
      </c>
      <c r="C383" s="1" t="s">
        <v>1825</v>
      </c>
      <c r="D383" s="1" t="s">
        <v>98</v>
      </c>
      <c r="E383" s="1">
        <v>27.48</v>
      </c>
      <c r="F383" s="3">
        <v>7.58</v>
      </c>
      <c r="G383" s="1" t="s">
        <v>98</v>
      </c>
      <c r="H383" s="11" t="s">
        <v>98</v>
      </c>
      <c r="I383" s="3">
        <v>6</v>
      </c>
      <c r="J383" s="3">
        <v>4.95</v>
      </c>
      <c r="K383" s="1" t="s">
        <v>98</v>
      </c>
      <c r="L383" s="1" t="s">
        <v>98</v>
      </c>
      <c r="M383" s="11" t="s">
        <v>98</v>
      </c>
      <c r="N383" s="3">
        <v>6</v>
      </c>
      <c r="O383" s="3">
        <v>4.95</v>
      </c>
      <c r="P383" s="1" t="s">
        <v>98</v>
      </c>
      <c r="Q383" s="1" t="s">
        <v>98</v>
      </c>
      <c r="R383" s="11" t="s">
        <v>98</v>
      </c>
      <c r="S383" s="13" t="s">
        <v>98</v>
      </c>
      <c r="T383" s="1" t="s">
        <v>98</v>
      </c>
      <c r="U383" s="13" t="s">
        <v>98</v>
      </c>
      <c r="V383" s="1" t="s">
        <v>98</v>
      </c>
      <c r="W383" s="14">
        <v>0.375</v>
      </c>
      <c r="X383" s="14">
        <v>0.34899999999999998</v>
      </c>
      <c r="Y383" s="1" t="s">
        <v>98</v>
      </c>
      <c r="Z383" s="13" t="s">
        <v>98</v>
      </c>
      <c r="AA383" s="13" t="s">
        <v>98</v>
      </c>
      <c r="AB383" s="1" t="s">
        <v>98</v>
      </c>
      <c r="AC383" s="1" t="s">
        <v>98</v>
      </c>
      <c r="AD383" s="1" t="s">
        <v>98</v>
      </c>
      <c r="AE383" s="1" t="s">
        <v>98</v>
      </c>
      <c r="AF383" s="1" t="s">
        <v>98</v>
      </c>
      <c r="AG383" s="1" t="s">
        <v>98</v>
      </c>
      <c r="AH383" s="1" t="s">
        <v>98</v>
      </c>
      <c r="AI383" s="2">
        <v>14.2</v>
      </c>
      <c r="AJ383" s="1" t="s">
        <v>98</v>
      </c>
      <c r="AK383" s="2">
        <v>14.2</v>
      </c>
      <c r="AL383" s="1" t="s">
        <v>98</v>
      </c>
      <c r="AM383" s="2">
        <v>39.5</v>
      </c>
      <c r="AN383" s="2">
        <v>15.8</v>
      </c>
      <c r="AO383" s="2">
        <v>13.2</v>
      </c>
      <c r="AP383" s="3">
        <v>2.2799999999999998</v>
      </c>
      <c r="AQ383" s="2">
        <v>39.5</v>
      </c>
      <c r="AR383" s="2">
        <v>15.8</v>
      </c>
      <c r="AS383" s="2">
        <v>13.2</v>
      </c>
      <c r="AT383" s="3">
        <v>2.2799999999999998</v>
      </c>
      <c r="AU383" s="1" t="s">
        <v>98</v>
      </c>
      <c r="AV383" s="1" t="s">
        <v>98</v>
      </c>
      <c r="AW383" s="1" t="s">
        <v>98</v>
      </c>
      <c r="AX383" s="2">
        <v>64.599999999999994</v>
      </c>
      <c r="AY383" s="1" t="s">
        <v>98</v>
      </c>
      <c r="AZ383" s="2">
        <v>22.1</v>
      </c>
      <c r="BA383" s="1" t="s">
        <v>98</v>
      </c>
      <c r="BB383" s="1" t="s">
        <v>98</v>
      </c>
      <c r="BC383" s="1" t="s">
        <v>98</v>
      </c>
      <c r="BD383" s="1" t="s">
        <v>98</v>
      </c>
      <c r="BE383" s="1" t="s">
        <v>98</v>
      </c>
      <c r="BF383" s="1" t="s">
        <v>98</v>
      </c>
      <c r="BG383" s="1" t="s">
        <v>98</v>
      </c>
      <c r="BH383" s="1" t="s">
        <v>98</v>
      </c>
      <c r="BI383" s="1" t="s">
        <v>98</v>
      </c>
      <c r="BJ383" s="4" t="s">
        <v>98</v>
      </c>
      <c r="BK383" s="4" t="s">
        <v>98</v>
      </c>
      <c r="BL383" s="4" t="s">
        <v>98</v>
      </c>
      <c r="BM383" s="4" t="s">
        <v>98</v>
      </c>
      <c r="BN383" s="4" t="s">
        <v>98</v>
      </c>
      <c r="BO383" s="4" t="s">
        <v>98</v>
      </c>
      <c r="BP383" s="4" t="s">
        <v>98</v>
      </c>
      <c r="BQ383" s="4" t="s">
        <v>98</v>
      </c>
      <c r="BR383" s="4" t="s">
        <v>98</v>
      </c>
      <c r="BS383" s="4" t="s">
        <v>98</v>
      </c>
      <c r="BT383" s="4" t="s">
        <v>98</v>
      </c>
      <c r="BU383" s="4" t="s">
        <v>98</v>
      </c>
      <c r="BV383" s="4" t="s">
        <v>98</v>
      </c>
      <c r="BW383" s="35" t="s">
        <v>98</v>
      </c>
      <c r="BX383" s="35" t="s">
        <v>98</v>
      </c>
      <c r="BY383" s="1" t="s">
        <v>98</v>
      </c>
      <c r="BZ383" s="1" t="s">
        <v>98</v>
      </c>
      <c r="CA383" s="1" t="s">
        <v>98</v>
      </c>
      <c r="CB383" s="1" t="s">
        <v>98</v>
      </c>
      <c r="CC383" s="1" t="s">
        <v>98</v>
      </c>
      <c r="CD383" s="1" t="s">
        <v>98</v>
      </c>
      <c r="CE383" s="1" t="s">
        <v>98</v>
      </c>
      <c r="CF383" s="1" t="s">
        <v>98</v>
      </c>
      <c r="CG383" s="4">
        <f>Beams!$B$11/F383</f>
        <v>1482.8496042216359</v>
      </c>
      <c r="CH383" s="4">
        <f>Beams!$B$9/AO383</f>
        <v>851.51515151515162</v>
      </c>
      <c r="CI383" s="4">
        <f>Beams!$C$9/AS383</f>
        <v>851.51515151515162</v>
      </c>
      <c r="CJ383" s="4">
        <f>Beams!$B$8/((N383-2*X383)*X383*2)</f>
        <v>3037.1844327544673</v>
      </c>
      <c r="CK383" s="4">
        <f>Beams!$C$8/((J383-2*X383)*X383*2)</f>
        <v>3787.1946995447279</v>
      </c>
      <c r="CM383" s="4">
        <f xml:space="preserve"> Beams!$B$12 / ( 2 * X383 * (N383 - X383) * (J383 - X383) )</f>
        <v>619.34601563901003</v>
      </c>
      <c r="CO383" s="4">
        <f t="shared" si="10"/>
        <v>6242.9213578575218</v>
      </c>
      <c r="CP383" s="4">
        <f t="shared" si="11"/>
        <v>7370.8296901688364</v>
      </c>
      <c r="CQ383" s="3">
        <f>MIN(Beams!$B$21:$B$22)/MAX(CM383:CP383)-1</f>
        <v>1.7133987408060545</v>
      </c>
    </row>
    <row r="384" spans="1:95" x14ac:dyDescent="0.55000000000000004">
      <c r="A384" s="1" t="s">
        <v>1014</v>
      </c>
      <c r="B384" s="1" t="s">
        <v>1826</v>
      </c>
      <c r="C384" s="1" t="s">
        <v>1827</v>
      </c>
      <c r="D384" s="1" t="s">
        <v>98</v>
      </c>
      <c r="E384" s="1">
        <v>23.34</v>
      </c>
      <c r="F384" s="3">
        <v>6.43</v>
      </c>
      <c r="G384" s="1" t="s">
        <v>98</v>
      </c>
      <c r="H384" s="11" t="s">
        <v>98</v>
      </c>
      <c r="I384" s="3">
        <v>6</v>
      </c>
      <c r="J384" s="3">
        <v>5.13</v>
      </c>
      <c r="K384" s="1" t="s">
        <v>98</v>
      </c>
      <c r="L384" s="1" t="s">
        <v>98</v>
      </c>
      <c r="M384" s="11" t="s">
        <v>98</v>
      </c>
      <c r="N384" s="3">
        <v>6</v>
      </c>
      <c r="O384" s="3">
        <v>5.13</v>
      </c>
      <c r="P384" s="1" t="s">
        <v>98</v>
      </c>
      <c r="Q384" s="1" t="s">
        <v>98</v>
      </c>
      <c r="R384" s="11" t="s">
        <v>98</v>
      </c>
      <c r="S384" s="13" t="s">
        <v>98</v>
      </c>
      <c r="T384" s="1" t="s">
        <v>98</v>
      </c>
      <c r="U384" s="13" t="s">
        <v>98</v>
      </c>
      <c r="V384" s="1" t="s">
        <v>98</v>
      </c>
      <c r="W384" s="15">
        <v>0.3125</v>
      </c>
      <c r="X384" s="14">
        <v>0.29099999999999998</v>
      </c>
      <c r="Y384" s="1" t="s">
        <v>98</v>
      </c>
      <c r="Z384" s="13" t="s">
        <v>98</v>
      </c>
      <c r="AA384" s="13" t="s">
        <v>98</v>
      </c>
      <c r="AB384" s="1" t="s">
        <v>98</v>
      </c>
      <c r="AC384" s="1" t="s">
        <v>98</v>
      </c>
      <c r="AD384" s="1" t="s">
        <v>98</v>
      </c>
      <c r="AE384" s="1" t="s">
        <v>98</v>
      </c>
      <c r="AF384" s="1" t="s">
        <v>98</v>
      </c>
      <c r="AG384" s="1" t="s">
        <v>98</v>
      </c>
      <c r="AH384" s="1" t="s">
        <v>98</v>
      </c>
      <c r="AI384" s="2">
        <v>17.600000000000001</v>
      </c>
      <c r="AJ384" s="1" t="s">
        <v>98</v>
      </c>
      <c r="AK384" s="2">
        <v>17.600000000000001</v>
      </c>
      <c r="AL384" s="1" t="s">
        <v>98</v>
      </c>
      <c r="AM384" s="2">
        <v>34.299999999999997</v>
      </c>
      <c r="AN384" s="2">
        <v>13.6</v>
      </c>
      <c r="AO384" s="2">
        <v>11.4</v>
      </c>
      <c r="AP384" s="3">
        <v>2.31</v>
      </c>
      <c r="AQ384" s="2">
        <v>34.299999999999997</v>
      </c>
      <c r="AR384" s="2">
        <v>13.6</v>
      </c>
      <c r="AS384" s="2">
        <v>11.4</v>
      </c>
      <c r="AT384" s="3">
        <v>2.31</v>
      </c>
      <c r="AU384" s="1" t="s">
        <v>98</v>
      </c>
      <c r="AV384" s="1" t="s">
        <v>98</v>
      </c>
      <c r="AW384" s="1" t="s">
        <v>98</v>
      </c>
      <c r="AX384" s="2">
        <v>55.4</v>
      </c>
      <c r="AY384" s="1" t="s">
        <v>98</v>
      </c>
      <c r="AZ384" s="2">
        <v>18.899999999999999</v>
      </c>
      <c r="BA384" s="1" t="s">
        <v>98</v>
      </c>
      <c r="BB384" s="1" t="s">
        <v>98</v>
      </c>
      <c r="BC384" s="1" t="s">
        <v>98</v>
      </c>
      <c r="BD384" s="1" t="s">
        <v>98</v>
      </c>
      <c r="BE384" s="1" t="s">
        <v>98</v>
      </c>
      <c r="BF384" s="1" t="s">
        <v>98</v>
      </c>
      <c r="BG384" s="1" t="s">
        <v>98</v>
      </c>
      <c r="BH384" s="1" t="s">
        <v>98</v>
      </c>
      <c r="BI384" s="1" t="s">
        <v>98</v>
      </c>
      <c r="BJ384" s="4" t="s">
        <v>98</v>
      </c>
      <c r="BK384" s="4" t="s">
        <v>98</v>
      </c>
      <c r="BL384" s="4" t="s">
        <v>98</v>
      </c>
      <c r="BM384" s="4" t="s">
        <v>98</v>
      </c>
      <c r="BN384" s="4" t="s">
        <v>98</v>
      </c>
      <c r="BO384" s="4" t="s">
        <v>98</v>
      </c>
      <c r="BP384" s="4" t="s">
        <v>98</v>
      </c>
      <c r="BQ384" s="4" t="s">
        <v>98</v>
      </c>
      <c r="BR384" s="4" t="s">
        <v>98</v>
      </c>
      <c r="BS384" s="4" t="s">
        <v>98</v>
      </c>
      <c r="BT384" s="4" t="s">
        <v>98</v>
      </c>
      <c r="BU384" s="4" t="s">
        <v>98</v>
      </c>
      <c r="BV384" s="4" t="s">
        <v>98</v>
      </c>
      <c r="BW384" s="35" t="s">
        <v>98</v>
      </c>
      <c r="BX384" s="35" t="s">
        <v>98</v>
      </c>
      <c r="BY384" s="1" t="s">
        <v>98</v>
      </c>
      <c r="BZ384" s="1" t="s">
        <v>98</v>
      </c>
      <c r="CA384" s="1" t="s">
        <v>98</v>
      </c>
      <c r="CB384" s="1" t="s">
        <v>98</v>
      </c>
      <c r="CC384" s="1" t="s">
        <v>98</v>
      </c>
      <c r="CD384" s="1" t="s">
        <v>98</v>
      </c>
      <c r="CE384" s="1" t="s">
        <v>98</v>
      </c>
      <c r="CF384" s="1" t="s">
        <v>98</v>
      </c>
      <c r="CG384" s="4">
        <f>Beams!$B$11/F384</f>
        <v>1748.0559875583203</v>
      </c>
      <c r="CH384" s="4">
        <f>Beams!$B$9/AO384</f>
        <v>985.9649122807017</v>
      </c>
      <c r="CI384" s="4">
        <f>Beams!$C$9/AS384</f>
        <v>985.9649122807017</v>
      </c>
      <c r="CJ384" s="4">
        <f>Beams!$B$8/((N384-2*X384)*X384*2)</f>
        <v>3564.5468395408457</v>
      </c>
      <c r="CK384" s="4">
        <f>Beams!$C$8/((J384-2*X384)*X384*2)</f>
        <v>4246.4192560757047</v>
      </c>
      <c r="CM384" s="4">
        <f xml:space="preserve"> Beams!$B$12 / ( 2 * X384 * (N384 - X384) * (J384 - X384) )</f>
        <v>699.08126184537468</v>
      </c>
      <c r="CO384" s="4">
        <f t="shared" si="10"/>
        <v>7309.0642895109286</v>
      </c>
      <c r="CP384" s="4">
        <f t="shared" si="11"/>
        <v>8330.7063187627518</v>
      </c>
      <c r="CQ384" s="3">
        <f>MIN(Beams!$B$21:$B$22)/MAX(CM384:CP384)-1</f>
        <v>1.4007568187772019</v>
      </c>
    </row>
    <row r="385" spans="1:95" x14ac:dyDescent="0.55000000000000004">
      <c r="A385" s="1" t="s">
        <v>1014</v>
      </c>
      <c r="B385" s="1" t="s">
        <v>1828</v>
      </c>
      <c r="C385" s="1" t="s">
        <v>1829</v>
      </c>
      <c r="D385" s="1" t="s">
        <v>98</v>
      </c>
      <c r="E385" s="1">
        <v>19.02</v>
      </c>
      <c r="F385" s="3">
        <v>5.24</v>
      </c>
      <c r="G385" s="1" t="s">
        <v>98</v>
      </c>
      <c r="H385" s="11" t="s">
        <v>98</v>
      </c>
      <c r="I385" s="3">
        <v>6</v>
      </c>
      <c r="J385" s="3">
        <v>5.3</v>
      </c>
      <c r="K385" s="1" t="s">
        <v>98</v>
      </c>
      <c r="L385" s="1" t="s">
        <v>98</v>
      </c>
      <c r="M385" s="11" t="s">
        <v>98</v>
      </c>
      <c r="N385" s="3">
        <v>6</v>
      </c>
      <c r="O385" s="3">
        <v>5.3</v>
      </c>
      <c r="P385" s="1" t="s">
        <v>98</v>
      </c>
      <c r="Q385" s="1" t="s">
        <v>98</v>
      </c>
      <c r="R385" s="11" t="s">
        <v>98</v>
      </c>
      <c r="S385" s="13" t="s">
        <v>98</v>
      </c>
      <c r="T385" s="1" t="s">
        <v>98</v>
      </c>
      <c r="U385" s="13" t="s">
        <v>98</v>
      </c>
      <c r="V385" s="1" t="s">
        <v>98</v>
      </c>
      <c r="W385" s="14">
        <v>0.25</v>
      </c>
      <c r="X385" s="14">
        <v>0.23300000000000001</v>
      </c>
      <c r="Y385" s="1" t="s">
        <v>98</v>
      </c>
      <c r="Z385" s="13" t="s">
        <v>98</v>
      </c>
      <c r="AA385" s="13" t="s">
        <v>98</v>
      </c>
      <c r="AB385" s="1" t="s">
        <v>98</v>
      </c>
      <c r="AC385" s="1" t="s">
        <v>98</v>
      </c>
      <c r="AD385" s="1" t="s">
        <v>98</v>
      </c>
      <c r="AE385" s="1" t="s">
        <v>98</v>
      </c>
      <c r="AF385" s="1" t="s">
        <v>98</v>
      </c>
      <c r="AG385" s="1" t="s">
        <v>98</v>
      </c>
      <c r="AH385" s="1" t="s">
        <v>98</v>
      </c>
      <c r="AI385" s="2">
        <v>22.8</v>
      </c>
      <c r="AJ385" s="1" t="s">
        <v>98</v>
      </c>
      <c r="AK385" s="2">
        <v>22.8</v>
      </c>
      <c r="AL385" s="1" t="s">
        <v>98</v>
      </c>
      <c r="AM385" s="2">
        <v>28.6</v>
      </c>
      <c r="AN385" s="2">
        <v>11.2</v>
      </c>
      <c r="AO385" s="3">
        <v>9.5399999999999991</v>
      </c>
      <c r="AP385" s="3">
        <v>2.34</v>
      </c>
      <c r="AQ385" s="2">
        <v>28.6</v>
      </c>
      <c r="AR385" s="2">
        <v>11.2</v>
      </c>
      <c r="AS385" s="3">
        <v>9.5399999999999991</v>
      </c>
      <c r="AT385" s="3">
        <v>2.34</v>
      </c>
      <c r="AU385" s="1" t="s">
        <v>98</v>
      </c>
      <c r="AV385" s="1" t="s">
        <v>98</v>
      </c>
      <c r="AW385" s="1" t="s">
        <v>98</v>
      </c>
      <c r="AX385" s="2">
        <v>45.6</v>
      </c>
      <c r="AY385" s="1" t="s">
        <v>98</v>
      </c>
      <c r="AZ385" s="2">
        <v>15.4</v>
      </c>
      <c r="BA385" s="1" t="s">
        <v>98</v>
      </c>
      <c r="BB385" s="1" t="s">
        <v>98</v>
      </c>
      <c r="BC385" s="1" t="s">
        <v>98</v>
      </c>
      <c r="BD385" s="1" t="s">
        <v>98</v>
      </c>
      <c r="BE385" s="1" t="s">
        <v>98</v>
      </c>
      <c r="BF385" s="1" t="s">
        <v>98</v>
      </c>
      <c r="BG385" s="1" t="s">
        <v>98</v>
      </c>
      <c r="BH385" s="1" t="s">
        <v>98</v>
      </c>
      <c r="BI385" s="1" t="s">
        <v>98</v>
      </c>
      <c r="BJ385" s="4" t="s">
        <v>98</v>
      </c>
      <c r="BK385" s="4" t="s">
        <v>98</v>
      </c>
      <c r="BL385" s="4" t="s">
        <v>98</v>
      </c>
      <c r="BM385" s="4" t="s">
        <v>98</v>
      </c>
      <c r="BN385" s="4" t="s">
        <v>98</v>
      </c>
      <c r="BO385" s="4" t="s">
        <v>98</v>
      </c>
      <c r="BP385" s="4" t="s">
        <v>98</v>
      </c>
      <c r="BQ385" s="4" t="s">
        <v>98</v>
      </c>
      <c r="BR385" s="4" t="s">
        <v>98</v>
      </c>
      <c r="BS385" s="4" t="s">
        <v>98</v>
      </c>
      <c r="BT385" s="4" t="s">
        <v>98</v>
      </c>
      <c r="BU385" s="4" t="s">
        <v>98</v>
      </c>
      <c r="BV385" s="4" t="s">
        <v>98</v>
      </c>
      <c r="BW385" s="35" t="s">
        <v>98</v>
      </c>
      <c r="BX385" s="35" t="s">
        <v>98</v>
      </c>
      <c r="BY385" s="1" t="s">
        <v>98</v>
      </c>
      <c r="BZ385" s="1" t="s">
        <v>98</v>
      </c>
      <c r="CA385" s="1" t="s">
        <v>98</v>
      </c>
      <c r="CB385" s="1" t="s">
        <v>98</v>
      </c>
      <c r="CC385" s="1" t="s">
        <v>98</v>
      </c>
      <c r="CD385" s="1" t="s">
        <v>98</v>
      </c>
      <c r="CE385" s="1" t="s">
        <v>98</v>
      </c>
      <c r="CF385" s="1" t="s">
        <v>98</v>
      </c>
      <c r="CG385" s="4">
        <f>Beams!$B$11/F385</f>
        <v>2145.0381679389311</v>
      </c>
      <c r="CH385" s="4">
        <f>Beams!$B$9/AO385</f>
        <v>1178.1970649895179</v>
      </c>
      <c r="CI385" s="4">
        <f>Beams!$C$9/AS385</f>
        <v>1178.1970649895179</v>
      </c>
      <c r="CJ385" s="4">
        <f>Beams!$B$8/((N385-2*X385)*X385*2)</f>
        <v>4358.5420444199026</v>
      </c>
      <c r="CK385" s="4">
        <f>Beams!$C$8/((J385-2*X385)*X385*2)</f>
        <v>4989.6921129126486</v>
      </c>
      <c r="CM385" s="4">
        <f xml:space="preserve"> Beams!$B$12 / ( 2 * X385 * (N385 - X385) * (J385 - X385) )</f>
        <v>825.42865001454038</v>
      </c>
      <c r="CO385" s="4">
        <f t="shared" si="10"/>
        <v>8904.9175381056484</v>
      </c>
      <c r="CP385" s="4">
        <f t="shared" si="11"/>
        <v>9848.7548576721911</v>
      </c>
      <c r="CQ385" s="3">
        <f>MIN(Beams!$B$21:$B$22)/MAX(CM385:CP385)-1</f>
        <v>1.030713556081658</v>
      </c>
    </row>
    <row r="386" spans="1:95" x14ac:dyDescent="0.55000000000000004">
      <c r="A386" s="1" t="s">
        <v>1014</v>
      </c>
      <c r="B386" s="1" t="s">
        <v>1830</v>
      </c>
      <c r="C386" s="1" t="s">
        <v>1831</v>
      </c>
      <c r="D386" s="1" t="s">
        <v>98</v>
      </c>
      <c r="E386" s="1">
        <v>14.53</v>
      </c>
      <c r="F386" s="3">
        <v>3.98</v>
      </c>
      <c r="G386" s="1" t="s">
        <v>98</v>
      </c>
      <c r="H386" s="11" t="s">
        <v>98</v>
      </c>
      <c r="I386" s="3">
        <v>6</v>
      </c>
      <c r="J386" s="3">
        <v>5.48</v>
      </c>
      <c r="K386" s="1" t="s">
        <v>98</v>
      </c>
      <c r="L386" s="1" t="s">
        <v>98</v>
      </c>
      <c r="M386" s="11" t="s">
        <v>98</v>
      </c>
      <c r="N386" s="3">
        <v>6</v>
      </c>
      <c r="O386" s="3">
        <v>5.48</v>
      </c>
      <c r="P386" s="1" t="s">
        <v>98</v>
      </c>
      <c r="Q386" s="1" t="s">
        <v>98</v>
      </c>
      <c r="R386" s="11" t="s">
        <v>98</v>
      </c>
      <c r="S386" s="13" t="s">
        <v>98</v>
      </c>
      <c r="T386" s="1" t="s">
        <v>98</v>
      </c>
      <c r="U386" s="13" t="s">
        <v>98</v>
      </c>
      <c r="V386" s="1" t="s">
        <v>98</v>
      </c>
      <c r="W386" s="15">
        <v>0.1875</v>
      </c>
      <c r="X386" s="14">
        <v>0.17399999999999999</v>
      </c>
      <c r="Y386" s="1" t="s">
        <v>98</v>
      </c>
      <c r="Z386" s="13" t="s">
        <v>98</v>
      </c>
      <c r="AA386" s="13" t="s">
        <v>98</v>
      </c>
      <c r="AB386" s="1" t="s">
        <v>98</v>
      </c>
      <c r="AC386" s="1" t="s">
        <v>98</v>
      </c>
      <c r="AD386" s="1" t="s">
        <v>98</v>
      </c>
      <c r="AE386" s="1" t="s">
        <v>98</v>
      </c>
      <c r="AF386" s="1" t="s">
        <v>98</v>
      </c>
      <c r="AG386" s="1" t="s">
        <v>98</v>
      </c>
      <c r="AH386" s="1" t="s">
        <v>98</v>
      </c>
      <c r="AI386" s="2">
        <v>31.5</v>
      </c>
      <c r="AJ386" s="1" t="s">
        <v>98</v>
      </c>
      <c r="AK386" s="2">
        <v>31.5</v>
      </c>
      <c r="AL386" s="1" t="s">
        <v>98</v>
      </c>
      <c r="AM386" s="2">
        <v>22.3</v>
      </c>
      <c r="AN386" s="3">
        <v>8.6300000000000008</v>
      </c>
      <c r="AO386" s="3">
        <v>7.42</v>
      </c>
      <c r="AP386" s="3">
        <v>2.37</v>
      </c>
      <c r="AQ386" s="2">
        <v>22.3</v>
      </c>
      <c r="AR386" s="3">
        <v>8.6300000000000008</v>
      </c>
      <c r="AS386" s="3">
        <v>7.42</v>
      </c>
      <c r="AT386" s="3">
        <v>2.37</v>
      </c>
      <c r="AU386" s="1" t="s">
        <v>98</v>
      </c>
      <c r="AV386" s="1" t="s">
        <v>98</v>
      </c>
      <c r="AW386" s="1" t="s">
        <v>98</v>
      </c>
      <c r="AX386" s="2">
        <v>35</v>
      </c>
      <c r="AY386" s="1" t="s">
        <v>98</v>
      </c>
      <c r="AZ386" s="2">
        <v>11.8</v>
      </c>
      <c r="BA386" s="1" t="s">
        <v>98</v>
      </c>
      <c r="BB386" s="1" t="s">
        <v>98</v>
      </c>
      <c r="BC386" s="1" t="s">
        <v>98</v>
      </c>
      <c r="BD386" s="1" t="s">
        <v>98</v>
      </c>
      <c r="BE386" s="1" t="s">
        <v>98</v>
      </c>
      <c r="BF386" s="1" t="s">
        <v>98</v>
      </c>
      <c r="BG386" s="1" t="s">
        <v>98</v>
      </c>
      <c r="BH386" s="1" t="s">
        <v>98</v>
      </c>
      <c r="BI386" s="1" t="s">
        <v>98</v>
      </c>
      <c r="BJ386" s="4" t="s">
        <v>98</v>
      </c>
      <c r="BK386" s="4" t="s">
        <v>98</v>
      </c>
      <c r="BL386" s="4" t="s">
        <v>98</v>
      </c>
      <c r="BM386" s="4" t="s">
        <v>98</v>
      </c>
      <c r="BN386" s="4" t="s">
        <v>98</v>
      </c>
      <c r="BO386" s="4" t="s">
        <v>98</v>
      </c>
      <c r="BP386" s="4" t="s">
        <v>98</v>
      </c>
      <c r="BQ386" s="4" t="s">
        <v>98</v>
      </c>
      <c r="BR386" s="4" t="s">
        <v>98</v>
      </c>
      <c r="BS386" s="4" t="s">
        <v>98</v>
      </c>
      <c r="BT386" s="4" t="s">
        <v>98</v>
      </c>
      <c r="BU386" s="4" t="s">
        <v>98</v>
      </c>
      <c r="BV386" s="4" t="s">
        <v>98</v>
      </c>
      <c r="BW386" s="35" t="s">
        <v>98</v>
      </c>
      <c r="BX386" s="35" t="s">
        <v>98</v>
      </c>
      <c r="BY386" s="1" t="s">
        <v>98</v>
      </c>
      <c r="BZ386" s="1" t="s">
        <v>98</v>
      </c>
      <c r="CA386" s="1" t="s">
        <v>98</v>
      </c>
      <c r="CB386" s="1" t="s">
        <v>98</v>
      </c>
      <c r="CC386" s="1" t="s">
        <v>98</v>
      </c>
      <c r="CD386" s="1" t="s">
        <v>98</v>
      </c>
      <c r="CE386" s="1" t="s">
        <v>98</v>
      </c>
      <c r="CF386" s="1" t="s">
        <v>98</v>
      </c>
      <c r="CG386" s="4">
        <f>Beams!$B$11/F386</f>
        <v>2824.1206030150752</v>
      </c>
      <c r="CH386" s="4">
        <f>Beams!$B$9/AO386</f>
        <v>1514.8247978436657</v>
      </c>
      <c r="CI386" s="4">
        <f>Beams!$C$9/AS386</f>
        <v>1514.8247978436657</v>
      </c>
      <c r="CJ386" s="4">
        <f>Beams!$B$8/((N386-2*X386)*X386*2)</f>
        <v>5714.5878582294135</v>
      </c>
      <c r="CK386" s="4">
        <f>Beams!$C$8/((J386-2*X386)*X386*2)</f>
        <v>6293.6185843165713</v>
      </c>
      <c r="CM386" s="4">
        <f xml:space="preserve"> Beams!$B$12 / ( 2 * X386 * (N386 - X386) * (J386 - X386) )</f>
        <v>1044.838919399896</v>
      </c>
      <c r="CO386" s="4">
        <f t="shared" si="10"/>
        <v>11640.929250277391</v>
      </c>
      <c r="CP386" s="4">
        <f t="shared" si="11"/>
        <v>12504.82288144296</v>
      </c>
      <c r="CQ386" s="3">
        <f>MIN(Beams!$B$21:$B$22)/MAX(CM386:CP386)-1</f>
        <v>0.5993829092677363</v>
      </c>
    </row>
    <row r="387" spans="1:95" x14ac:dyDescent="0.55000000000000004">
      <c r="A387" s="1" t="s">
        <v>1014</v>
      </c>
      <c r="B387" s="1" t="s">
        <v>1832</v>
      </c>
      <c r="C387" s="1" t="s">
        <v>1833</v>
      </c>
      <c r="D387" s="1" t="s">
        <v>98</v>
      </c>
      <c r="E387" s="1">
        <v>9.86</v>
      </c>
      <c r="F387" s="3">
        <v>2.7</v>
      </c>
      <c r="G387" s="1" t="s">
        <v>98</v>
      </c>
      <c r="H387" s="11" t="s">
        <v>98</v>
      </c>
      <c r="I387" s="3">
        <v>6</v>
      </c>
      <c r="J387" s="3">
        <v>5.65</v>
      </c>
      <c r="K387" s="1" t="s">
        <v>98</v>
      </c>
      <c r="L387" s="1" t="s">
        <v>98</v>
      </c>
      <c r="M387" s="11" t="s">
        <v>98</v>
      </c>
      <c r="N387" s="3">
        <v>6</v>
      </c>
      <c r="O387" s="3">
        <v>5.65</v>
      </c>
      <c r="P387" s="1" t="s">
        <v>98</v>
      </c>
      <c r="Q387" s="1" t="s">
        <v>98</v>
      </c>
      <c r="R387" s="11" t="s">
        <v>98</v>
      </c>
      <c r="S387" s="13" t="s">
        <v>98</v>
      </c>
      <c r="T387" s="1" t="s">
        <v>98</v>
      </c>
      <c r="U387" s="13" t="s">
        <v>98</v>
      </c>
      <c r="V387" s="1" t="s">
        <v>98</v>
      </c>
      <c r="W387" s="14">
        <v>0.125</v>
      </c>
      <c r="X387" s="14">
        <v>0.11600000000000001</v>
      </c>
      <c r="Y387" s="1" t="s">
        <v>98</v>
      </c>
      <c r="Z387" s="13" t="s">
        <v>98</v>
      </c>
      <c r="AA387" s="13" t="s">
        <v>98</v>
      </c>
      <c r="AB387" s="1" t="s">
        <v>98</v>
      </c>
      <c r="AC387" s="1" t="s">
        <v>98</v>
      </c>
      <c r="AD387" s="1" t="s">
        <v>98</v>
      </c>
      <c r="AE387" s="1" t="s">
        <v>98</v>
      </c>
      <c r="AF387" s="1" t="s">
        <v>98</v>
      </c>
      <c r="AG387" s="1" t="s">
        <v>98</v>
      </c>
      <c r="AH387" s="1" t="s">
        <v>98</v>
      </c>
      <c r="AI387" s="2">
        <v>48.7</v>
      </c>
      <c r="AJ387" s="1" t="s">
        <v>98</v>
      </c>
      <c r="AK387" s="2">
        <v>48.7</v>
      </c>
      <c r="AL387" s="1" t="s">
        <v>98</v>
      </c>
      <c r="AM387" s="2">
        <v>15.5</v>
      </c>
      <c r="AN387" s="3">
        <v>5.92</v>
      </c>
      <c r="AO387" s="3">
        <v>5.15</v>
      </c>
      <c r="AP387" s="3">
        <v>2.39</v>
      </c>
      <c r="AQ387" s="2">
        <v>15.5</v>
      </c>
      <c r="AR387" s="3">
        <v>5.92</v>
      </c>
      <c r="AS387" s="3">
        <v>5.15</v>
      </c>
      <c r="AT387" s="3">
        <v>2.39</v>
      </c>
      <c r="AU387" s="1" t="s">
        <v>98</v>
      </c>
      <c r="AV387" s="1" t="s">
        <v>98</v>
      </c>
      <c r="AW387" s="1" t="s">
        <v>98</v>
      </c>
      <c r="AX387" s="2">
        <v>23.9</v>
      </c>
      <c r="AY387" s="1" t="s">
        <v>98</v>
      </c>
      <c r="AZ387" s="3">
        <v>8.0299999999999994</v>
      </c>
      <c r="BA387" s="1" t="s">
        <v>98</v>
      </c>
      <c r="BB387" s="1" t="s">
        <v>98</v>
      </c>
      <c r="BC387" s="1" t="s">
        <v>98</v>
      </c>
      <c r="BD387" s="1" t="s">
        <v>98</v>
      </c>
      <c r="BE387" s="1" t="s">
        <v>98</v>
      </c>
      <c r="BF387" s="1" t="s">
        <v>98</v>
      </c>
      <c r="BG387" s="1" t="s">
        <v>98</v>
      </c>
      <c r="BH387" s="1" t="s">
        <v>98</v>
      </c>
      <c r="BI387" s="1" t="s">
        <v>98</v>
      </c>
      <c r="BJ387" s="4" t="s">
        <v>98</v>
      </c>
      <c r="BK387" s="4" t="s">
        <v>98</v>
      </c>
      <c r="BL387" s="4" t="s">
        <v>98</v>
      </c>
      <c r="BM387" s="4" t="s">
        <v>98</v>
      </c>
      <c r="BN387" s="4" t="s">
        <v>98</v>
      </c>
      <c r="BO387" s="4" t="s">
        <v>98</v>
      </c>
      <c r="BP387" s="4" t="s">
        <v>98</v>
      </c>
      <c r="BQ387" s="4" t="s">
        <v>98</v>
      </c>
      <c r="BR387" s="4" t="s">
        <v>98</v>
      </c>
      <c r="BS387" s="4" t="s">
        <v>98</v>
      </c>
      <c r="BT387" s="4" t="s">
        <v>98</v>
      </c>
      <c r="BU387" s="4" t="s">
        <v>98</v>
      </c>
      <c r="BV387" s="4" t="s">
        <v>98</v>
      </c>
      <c r="BW387" s="35" t="s">
        <v>98</v>
      </c>
      <c r="BX387" s="35" t="s">
        <v>98</v>
      </c>
      <c r="BY387" s="1" t="s">
        <v>98</v>
      </c>
      <c r="BZ387" s="1" t="s">
        <v>98</v>
      </c>
      <c r="CA387" s="1" t="s">
        <v>98</v>
      </c>
      <c r="CB387" s="1" t="s">
        <v>98</v>
      </c>
      <c r="CC387" s="1" t="s">
        <v>98</v>
      </c>
      <c r="CD387" s="1" t="s">
        <v>98</v>
      </c>
      <c r="CE387" s="1" t="s">
        <v>98</v>
      </c>
      <c r="CF387" s="1" t="s">
        <v>98</v>
      </c>
      <c r="CG387" s="4">
        <f>Beams!$B$11/F387</f>
        <v>4162.9629629629626</v>
      </c>
      <c r="CH387" s="4">
        <f>Beams!$B$9/AO387</f>
        <v>2182.5242718446602</v>
      </c>
      <c r="CI387" s="4">
        <f>Beams!$C$9/AS387</f>
        <v>2182.5242718446602</v>
      </c>
      <c r="CJ387" s="4">
        <f>Beams!$B$8/((N387-2*X387)*X387*2)</f>
        <v>8399.4930412740923</v>
      </c>
      <c r="CK387" s="4">
        <f>Beams!$C$8/((J387-2*X387)*X387*2)</f>
        <v>8942.0959509171207</v>
      </c>
      <c r="CM387" s="4">
        <f xml:space="preserve"> Beams!$B$12 / ( 2 * X387 * (N387 - X387) * (J387 - X387) )</f>
        <v>1487.8752085577444</v>
      </c>
      <c r="CO387" s="4">
        <f t="shared" si="10"/>
        <v>17059.388858266633</v>
      </c>
      <c r="CP387" s="4">
        <f t="shared" si="11"/>
        <v>17867.611428295084</v>
      </c>
      <c r="CQ387" s="3">
        <f>MIN(Beams!$B$21:$B$22)/MAX(CM387:CP387)-1</f>
        <v>0.11934379591040756</v>
      </c>
    </row>
    <row r="388" spans="1:95" x14ac:dyDescent="0.55000000000000004">
      <c r="A388" s="1" t="s">
        <v>1014</v>
      </c>
      <c r="B388" s="1" t="s">
        <v>1834</v>
      </c>
      <c r="C388" s="1" t="s">
        <v>1835</v>
      </c>
      <c r="D388" s="1" t="s">
        <v>98</v>
      </c>
      <c r="E388" s="1">
        <v>31.84</v>
      </c>
      <c r="F388" s="3">
        <v>8.81</v>
      </c>
      <c r="G388" s="1" t="s">
        <v>98</v>
      </c>
      <c r="H388" s="11" t="s">
        <v>98</v>
      </c>
      <c r="I388" s="3">
        <v>6</v>
      </c>
      <c r="J388" s="3">
        <v>4.6100000000000003</v>
      </c>
      <c r="K388" s="1" t="s">
        <v>98</v>
      </c>
      <c r="L388" s="1" t="s">
        <v>98</v>
      </c>
      <c r="M388" s="11" t="s">
        <v>98</v>
      </c>
      <c r="N388" s="3">
        <v>5</v>
      </c>
      <c r="O388" s="3">
        <v>3.6</v>
      </c>
      <c r="P388" s="1" t="s">
        <v>98</v>
      </c>
      <c r="Q388" s="1" t="s">
        <v>98</v>
      </c>
      <c r="R388" s="11" t="s">
        <v>98</v>
      </c>
      <c r="S388" s="13" t="s">
        <v>98</v>
      </c>
      <c r="T388" s="1" t="s">
        <v>98</v>
      </c>
      <c r="U388" s="13" t="s">
        <v>98</v>
      </c>
      <c r="V388" s="1" t="s">
        <v>98</v>
      </c>
      <c r="W388" s="14">
        <v>0.5</v>
      </c>
      <c r="X388" s="14">
        <v>0.46500000000000002</v>
      </c>
      <c r="Y388" s="1" t="s">
        <v>98</v>
      </c>
      <c r="Z388" s="13" t="s">
        <v>98</v>
      </c>
      <c r="AA388" s="13" t="s">
        <v>98</v>
      </c>
      <c r="AB388" s="1" t="s">
        <v>98</v>
      </c>
      <c r="AC388" s="1" t="s">
        <v>98</v>
      </c>
      <c r="AD388" s="1" t="s">
        <v>98</v>
      </c>
      <c r="AE388" s="1" t="s">
        <v>98</v>
      </c>
      <c r="AF388" s="1" t="s">
        <v>98</v>
      </c>
      <c r="AG388" s="1" t="s">
        <v>98</v>
      </c>
      <c r="AH388" s="1" t="s">
        <v>98</v>
      </c>
      <c r="AI388" s="3">
        <v>7.75</v>
      </c>
      <c r="AJ388" s="1" t="s">
        <v>98</v>
      </c>
      <c r="AK388" s="3">
        <v>9.9</v>
      </c>
      <c r="AL388" s="1" t="s">
        <v>98</v>
      </c>
      <c r="AM388" s="2">
        <v>41.1</v>
      </c>
      <c r="AN388" s="2">
        <v>17.2</v>
      </c>
      <c r="AO388" s="2">
        <v>13.7</v>
      </c>
      <c r="AP388" s="3">
        <v>2.16</v>
      </c>
      <c r="AQ388" s="2">
        <v>30.8</v>
      </c>
      <c r="AR388" s="2">
        <v>15.2</v>
      </c>
      <c r="AS388" s="2">
        <v>12.3</v>
      </c>
      <c r="AT388" s="3">
        <v>1.87</v>
      </c>
      <c r="AU388" s="1" t="s">
        <v>98</v>
      </c>
      <c r="AV388" s="1" t="s">
        <v>98</v>
      </c>
      <c r="AW388" s="1" t="s">
        <v>98</v>
      </c>
      <c r="AX388" s="2">
        <v>59.8</v>
      </c>
      <c r="AY388" s="1" t="s">
        <v>98</v>
      </c>
      <c r="AZ388" s="2">
        <v>23</v>
      </c>
      <c r="BA388" s="1" t="s">
        <v>98</v>
      </c>
      <c r="BB388" s="1" t="s">
        <v>98</v>
      </c>
      <c r="BC388" s="1" t="s">
        <v>98</v>
      </c>
      <c r="BD388" s="1" t="s">
        <v>98</v>
      </c>
      <c r="BE388" s="1" t="s">
        <v>98</v>
      </c>
      <c r="BF388" s="1" t="s">
        <v>98</v>
      </c>
      <c r="BG388" s="1" t="s">
        <v>98</v>
      </c>
      <c r="BH388" s="1" t="s">
        <v>98</v>
      </c>
      <c r="BI388" s="1" t="s">
        <v>98</v>
      </c>
      <c r="BJ388" s="4" t="s">
        <v>98</v>
      </c>
      <c r="BK388" s="4" t="s">
        <v>98</v>
      </c>
      <c r="BL388" s="4" t="s">
        <v>98</v>
      </c>
      <c r="BM388" s="4" t="s">
        <v>98</v>
      </c>
      <c r="BN388" s="4" t="s">
        <v>98</v>
      </c>
      <c r="BO388" s="4" t="s">
        <v>98</v>
      </c>
      <c r="BP388" s="4" t="s">
        <v>98</v>
      </c>
      <c r="BQ388" s="4" t="s">
        <v>98</v>
      </c>
      <c r="BR388" s="4" t="s">
        <v>98</v>
      </c>
      <c r="BS388" s="4" t="s">
        <v>98</v>
      </c>
      <c r="BT388" s="4" t="s">
        <v>98</v>
      </c>
      <c r="BU388" s="4" t="s">
        <v>98</v>
      </c>
      <c r="BV388" s="4" t="s">
        <v>98</v>
      </c>
      <c r="BW388" s="35" t="s">
        <v>98</v>
      </c>
      <c r="BX388" s="35" t="s">
        <v>98</v>
      </c>
      <c r="BY388" s="1" t="s">
        <v>98</v>
      </c>
      <c r="BZ388" s="1" t="s">
        <v>98</v>
      </c>
      <c r="CA388" s="1" t="s">
        <v>98</v>
      </c>
      <c r="CB388" s="1" t="s">
        <v>98</v>
      </c>
      <c r="CC388" s="1" t="s">
        <v>98</v>
      </c>
      <c r="CD388" s="1" t="s">
        <v>98</v>
      </c>
      <c r="CE388" s="1" t="s">
        <v>98</v>
      </c>
      <c r="CF388" s="1" t="s">
        <v>98</v>
      </c>
      <c r="CG388" s="4">
        <f>Beams!$B$11/F388</f>
        <v>1275.8229284903518</v>
      </c>
      <c r="CH388" s="4">
        <f>Beams!$B$9/AO388</f>
        <v>820.43795620437959</v>
      </c>
      <c r="CI388" s="4">
        <f>Beams!$C$9/AS388</f>
        <v>913.82113821138205</v>
      </c>
      <c r="CJ388" s="4">
        <f>Beams!$B$8/((N388-2*X388)*X388*2)</f>
        <v>2969.538453409421</v>
      </c>
      <c r="CK388" s="4">
        <f>Beams!$C$8/((J388-2*X388)*X388*2)</f>
        <v>3284.2449742870499</v>
      </c>
      <c r="CM388" s="4">
        <f xml:space="preserve"> Beams!$B$12 / ( 2 * X388 * (N388 - X388) * (J388 - X388) )</f>
        <v>642.95641886660076</v>
      </c>
      <c r="CO388" s="4">
        <f t="shared" si="10"/>
        <v>6062.6107027533526</v>
      </c>
      <c r="CP388" s="4">
        <f t="shared" si="11"/>
        <v>6531.429231622822</v>
      </c>
      <c r="CQ388" s="3">
        <f>MIN(Beams!$B$21:$B$22)/MAX(CM388:CP388)-1</f>
        <v>2.0621169258279983</v>
      </c>
    </row>
    <row r="389" spans="1:95" x14ac:dyDescent="0.55000000000000004">
      <c r="A389" s="1" t="s">
        <v>1014</v>
      </c>
      <c r="B389" s="1" t="s">
        <v>1836</v>
      </c>
      <c r="C389" s="1" t="s">
        <v>1837</v>
      </c>
      <c r="D389" s="1" t="s">
        <v>98</v>
      </c>
      <c r="E389" s="1">
        <v>24.93</v>
      </c>
      <c r="F389" s="3">
        <v>6.88</v>
      </c>
      <c r="G389" s="1" t="s">
        <v>98</v>
      </c>
      <c r="H389" s="11" t="s">
        <v>98</v>
      </c>
      <c r="I389" s="3">
        <v>6</v>
      </c>
      <c r="J389" s="3">
        <v>4.95</v>
      </c>
      <c r="K389" s="1" t="s">
        <v>98</v>
      </c>
      <c r="L389" s="1" t="s">
        <v>98</v>
      </c>
      <c r="M389" s="11" t="s">
        <v>98</v>
      </c>
      <c r="N389" s="3">
        <v>5</v>
      </c>
      <c r="O389" s="3">
        <v>3.95</v>
      </c>
      <c r="P389" s="1" t="s">
        <v>98</v>
      </c>
      <c r="Q389" s="1" t="s">
        <v>98</v>
      </c>
      <c r="R389" s="11" t="s">
        <v>98</v>
      </c>
      <c r="S389" s="13" t="s">
        <v>98</v>
      </c>
      <c r="T389" s="1" t="s">
        <v>98</v>
      </c>
      <c r="U389" s="13" t="s">
        <v>98</v>
      </c>
      <c r="V389" s="1" t="s">
        <v>98</v>
      </c>
      <c r="W389" s="14">
        <v>0.375</v>
      </c>
      <c r="X389" s="14">
        <v>0.34899999999999998</v>
      </c>
      <c r="Y389" s="1" t="s">
        <v>98</v>
      </c>
      <c r="Z389" s="13" t="s">
        <v>98</v>
      </c>
      <c r="AA389" s="13" t="s">
        <v>98</v>
      </c>
      <c r="AB389" s="1" t="s">
        <v>98</v>
      </c>
      <c r="AC389" s="1" t="s">
        <v>98</v>
      </c>
      <c r="AD389" s="1" t="s">
        <v>98</v>
      </c>
      <c r="AE389" s="1" t="s">
        <v>98</v>
      </c>
      <c r="AF389" s="1" t="s">
        <v>98</v>
      </c>
      <c r="AG389" s="1" t="s">
        <v>98</v>
      </c>
      <c r="AH389" s="1" t="s">
        <v>98</v>
      </c>
      <c r="AI389" s="2">
        <v>11.3</v>
      </c>
      <c r="AJ389" s="1" t="s">
        <v>98</v>
      </c>
      <c r="AK389" s="2">
        <v>14.2</v>
      </c>
      <c r="AL389" s="1" t="s">
        <v>98</v>
      </c>
      <c r="AM389" s="2">
        <v>33.9</v>
      </c>
      <c r="AN389" s="2">
        <v>13.8</v>
      </c>
      <c r="AO389" s="2">
        <v>11.3</v>
      </c>
      <c r="AP389" s="3">
        <v>2.2200000000000002</v>
      </c>
      <c r="AQ389" s="2">
        <v>25.5</v>
      </c>
      <c r="AR389" s="2">
        <v>12.2</v>
      </c>
      <c r="AS389" s="2">
        <v>10.199999999999999</v>
      </c>
      <c r="AT389" s="3">
        <v>1.92</v>
      </c>
      <c r="AU389" s="1" t="s">
        <v>98</v>
      </c>
      <c r="AV389" s="1" t="s">
        <v>98</v>
      </c>
      <c r="AW389" s="1" t="s">
        <v>98</v>
      </c>
      <c r="AX389" s="2">
        <v>48.1</v>
      </c>
      <c r="AY389" s="1" t="s">
        <v>98</v>
      </c>
      <c r="AZ389" s="2">
        <v>18.2</v>
      </c>
      <c r="BA389" s="1" t="s">
        <v>98</v>
      </c>
      <c r="BB389" s="1" t="s">
        <v>98</v>
      </c>
      <c r="BC389" s="1" t="s">
        <v>98</v>
      </c>
      <c r="BD389" s="1" t="s">
        <v>98</v>
      </c>
      <c r="BE389" s="1" t="s">
        <v>98</v>
      </c>
      <c r="BF389" s="1" t="s">
        <v>98</v>
      </c>
      <c r="BG389" s="1" t="s">
        <v>98</v>
      </c>
      <c r="BH389" s="1" t="s">
        <v>98</v>
      </c>
      <c r="BI389" s="1" t="s">
        <v>98</v>
      </c>
      <c r="BJ389" s="4" t="s">
        <v>98</v>
      </c>
      <c r="BK389" s="4" t="s">
        <v>98</v>
      </c>
      <c r="BL389" s="4" t="s">
        <v>98</v>
      </c>
      <c r="BM389" s="4" t="s">
        <v>98</v>
      </c>
      <c r="BN389" s="4" t="s">
        <v>98</v>
      </c>
      <c r="BO389" s="4" t="s">
        <v>98</v>
      </c>
      <c r="BP389" s="4" t="s">
        <v>98</v>
      </c>
      <c r="BQ389" s="4" t="s">
        <v>98</v>
      </c>
      <c r="BR389" s="4" t="s">
        <v>98</v>
      </c>
      <c r="BS389" s="4" t="s">
        <v>98</v>
      </c>
      <c r="BT389" s="4" t="s">
        <v>98</v>
      </c>
      <c r="BU389" s="4" t="s">
        <v>98</v>
      </c>
      <c r="BV389" s="4" t="s">
        <v>98</v>
      </c>
      <c r="BW389" s="35" t="s">
        <v>98</v>
      </c>
      <c r="BX389" s="35" t="s">
        <v>98</v>
      </c>
      <c r="BY389" s="1" t="s">
        <v>98</v>
      </c>
      <c r="BZ389" s="1" t="s">
        <v>98</v>
      </c>
      <c r="CA389" s="1" t="s">
        <v>98</v>
      </c>
      <c r="CB389" s="1" t="s">
        <v>98</v>
      </c>
      <c r="CC389" s="1" t="s">
        <v>98</v>
      </c>
      <c r="CD389" s="1" t="s">
        <v>98</v>
      </c>
      <c r="CE389" s="1" t="s">
        <v>98</v>
      </c>
      <c r="CF389" s="1" t="s">
        <v>98</v>
      </c>
      <c r="CG389" s="4">
        <f>Beams!$B$11/F389</f>
        <v>1633.7209302325582</v>
      </c>
      <c r="CH389" s="4">
        <f>Beams!$B$9/AO389</f>
        <v>994.69026548672559</v>
      </c>
      <c r="CI389" s="4">
        <f>Beams!$C$9/AS389</f>
        <v>1101.9607843137255</v>
      </c>
      <c r="CJ389" s="4">
        <f>Beams!$B$8/((N389-2*X389)*X389*2)</f>
        <v>3743.1780247476026</v>
      </c>
      <c r="CK389" s="4">
        <f>Beams!$C$8/((J389-2*X389)*X389*2)</f>
        <v>3787.1946995447279</v>
      </c>
      <c r="CM389" s="4">
        <f xml:space="preserve"> Beams!$B$12 / ( 2 * X389 * (N389 - X389) * (J389 - X389) )</f>
        <v>752.51006974329084</v>
      </c>
      <c r="CO389" s="4">
        <f t="shared" ref="CO389:CO452" si="12" xml:space="preserve"> SQRT((CG389+CH389+CI389)^2+3*(CJ389^2+CM389^2))</f>
        <v>7592.6697873324274</v>
      </c>
      <c r="CP389" s="4">
        <f t="shared" ref="CP389:CP452" si="13" xml:space="preserve"> SQRT((CG389+CH389+CI389)^2+3*(CM389^2+CK389^2))</f>
        <v>7657.8730990654058</v>
      </c>
      <c r="CQ389" s="3">
        <f>MIN(Beams!$B$21:$B$22)/MAX(CM389:CP389)-1</f>
        <v>1.6116912282655704</v>
      </c>
    </row>
    <row r="390" spans="1:95" x14ac:dyDescent="0.55000000000000004">
      <c r="A390" s="1" t="s">
        <v>1014</v>
      </c>
      <c r="B390" s="1" t="s">
        <v>1838</v>
      </c>
      <c r="C390" s="1" t="s">
        <v>1839</v>
      </c>
      <c r="D390" s="1" t="s">
        <v>98</v>
      </c>
      <c r="E390" s="1">
        <v>21.21</v>
      </c>
      <c r="F390" s="3">
        <v>5.85</v>
      </c>
      <c r="G390" s="1" t="s">
        <v>98</v>
      </c>
      <c r="H390" s="11" t="s">
        <v>98</v>
      </c>
      <c r="I390" s="3">
        <v>6</v>
      </c>
      <c r="J390" s="3">
        <v>5.13</v>
      </c>
      <c r="K390" s="1" t="s">
        <v>98</v>
      </c>
      <c r="L390" s="1" t="s">
        <v>98</v>
      </c>
      <c r="M390" s="11" t="s">
        <v>98</v>
      </c>
      <c r="N390" s="3">
        <v>5</v>
      </c>
      <c r="O390" s="3">
        <v>4.13</v>
      </c>
      <c r="P390" s="1" t="s">
        <v>98</v>
      </c>
      <c r="Q390" s="1" t="s">
        <v>98</v>
      </c>
      <c r="R390" s="11" t="s">
        <v>98</v>
      </c>
      <c r="S390" s="13" t="s">
        <v>98</v>
      </c>
      <c r="T390" s="1" t="s">
        <v>98</v>
      </c>
      <c r="U390" s="13" t="s">
        <v>98</v>
      </c>
      <c r="V390" s="1" t="s">
        <v>98</v>
      </c>
      <c r="W390" s="15">
        <v>0.3125</v>
      </c>
      <c r="X390" s="14">
        <v>0.29099999999999998</v>
      </c>
      <c r="Y390" s="1" t="s">
        <v>98</v>
      </c>
      <c r="Z390" s="13" t="s">
        <v>98</v>
      </c>
      <c r="AA390" s="13" t="s">
        <v>98</v>
      </c>
      <c r="AB390" s="1" t="s">
        <v>98</v>
      </c>
      <c r="AC390" s="1" t="s">
        <v>98</v>
      </c>
      <c r="AD390" s="1" t="s">
        <v>98</v>
      </c>
      <c r="AE390" s="1" t="s">
        <v>98</v>
      </c>
      <c r="AF390" s="1" t="s">
        <v>98</v>
      </c>
      <c r="AG390" s="1" t="s">
        <v>98</v>
      </c>
      <c r="AH390" s="1" t="s">
        <v>98</v>
      </c>
      <c r="AI390" s="2">
        <v>14.2</v>
      </c>
      <c r="AJ390" s="1" t="s">
        <v>98</v>
      </c>
      <c r="AK390" s="2">
        <v>17.600000000000001</v>
      </c>
      <c r="AL390" s="1" t="s">
        <v>98</v>
      </c>
      <c r="AM390" s="2">
        <v>29.6</v>
      </c>
      <c r="AN390" s="2">
        <v>11.9</v>
      </c>
      <c r="AO390" s="3">
        <v>9.85</v>
      </c>
      <c r="AP390" s="3">
        <v>2.25</v>
      </c>
      <c r="AQ390" s="2">
        <v>22.3</v>
      </c>
      <c r="AR390" s="2">
        <v>10.5</v>
      </c>
      <c r="AS390" s="3">
        <v>8.91</v>
      </c>
      <c r="AT390" s="3">
        <v>1.95</v>
      </c>
      <c r="AU390" s="1" t="s">
        <v>98</v>
      </c>
      <c r="AV390" s="1" t="s">
        <v>98</v>
      </c>
      <c r="AW390" s="1" t="s">
        <v>98</v>
      </c>
      <c r="AX390" s="2">
        <v>41.4</v>
      </c>
      <c r="AY390" s="1" t="s">
        <v>98</v>
      </c>
      <c r="AZ390" s="2">
        <v>15.6</v>
      </c>
      <c r="BA390" s="1" t="s">
        <v>98</v>
      </c>
      <c r="BB390" s="1" t="s">
        <v>98</v>
      </c>
      <c r="BC390" s="1" t="s">
        <v>98</v>
      </c>
      <c r="BD390" s="1" t="s">
        <v>98</v>
      </c>
      <c r="BE390" s="1" t="s">
        <v>98</v>
      </c>
      <c r="BF390" s="1" t="s">
        <v>98</v>
      </c>
      <c r="BG390" s="1" t="s">
        <v>98</v>
      </c>
      <c r="BH390" s="1" t="s">
        <v>98</v>
      </c>
      <c r="BI390" s="1" t="s">
        <v>98</v>
      </c>
      <c r="BJ390" s="4" t="s">
        <v>98</v>
      </c>
      <c r="BK390" s="4" t="s">
        <v>98</v>
      </c>
      <c r="BL390" s="4" t="s">
        <v>98</v>
      </c>
      <c r="BM390" s="4" t="s">
        <v>98</v>
      </c>
      <c r="BN390" s="4" t="s">
        <v>98</v>
      </c>
      <c r="BO390" s="4" t="s">
        <v>98</v>
      </c>
      <c r="BP390" s="4" t="s">
        <v>98</v>
      </c>
      <c r="BQ390" s="4" t="s">
        <v>98</v>
      </c>
      <c r="BR390" s="4" t="s">
        <v>98</v>
      </c>
      <c r="BS390" s="4" t="s">
        <v>98</v>
      </c>
      <c r="BT390" s="4" t="s">
        <v>98</v>
      </c>
      <c r="BU390" s="4" t="s">
        <v>98</v>
      </c>
      <c r="BV390" s="4" t="s">
        <v>98</v>
      </c>
      <c r="BW390" s="35" t="s">
        <v>98</v>
      </c>
      <c r="BX390" s="35" t="s">
        <v>98</v>
      </c>
      <c r="BY390" s="1" t="s">
        <v>98</v>
      </c>
      <c r="BZ390" s="1" t="s">
        <v>98</v>
      </c>
      <c r="CA390" s="1" t="s">
        <v>98</v>
      </c>
      <c r="CB390" s="1" t="s">
        <v>98</v>
      </c>
      <c r="CC390" s="1" t="s">
        <v>98</v>
      </c>
      <c r="CD390" s="1" t="s">
        <v>98</v>
      </c>
      <c r="CE390" s="1" t="s">
        <v>98</v>
      </c>
      <c r="CF390" s="1" t="s">
        <v>98</v>
      </c>
      <c r="CG390" s="4">
        <f>Beams!$B$11/F390</f>
        <v>1921.3675213675215</v>
      </c>
      <c r="CH390" s="4">
        <f>Beams!$B$9/AO390</f>
        <v>1141.1167512690356</v>
      </c>
      <c r="CI390" s="4">
        <f>Beams!$C$9/AS390</f>
        <v>1261.5039281705949</v>
      </c>
      <c r="CJ390" s="4">
        <f>Beams!$B$8/((N390-2*X390)*X390*2)</f>
        <v>4371.3704790928705</v>
      </c>
      <c r="CK390" s="4">
        <f>Beams!$C$8/((J390-2*X390)*X390*2)</f>
        <v>4246.4192560757047</v>
      </c>
      <c r="CM390" s="4">
        <f xml:space="preserve"> Beams!$B$12 / ( 2 * X390 * (N390 - X390) * (J390 - X390) )</f>
        <v>847.53767761207132</v>
      </c>
      <c r="CO390" s="4">
        <f t="shared" si="12"/>
        <v>8841.8591880944114</v>
      </c>
      <c r="CP390" s="4">
        <f t="shared" si="13"/>
        <v>8657.2549806937805</v>
      </c>
      <c r="CQ390" s="3">
        <f>MIN(Beams!$B$21:$B$22)/MAX(CM390:CP390)-1</f>
        <v>1.2619677122804736</v>
      </c>
    </row>
    <row r="391" spans="1:95" x14ac:dyDescent="0.55000000000000004">
      <c r="A391" s="1" t="s">
        <v>1014</v>
      </c>
      <c r="B391" s="1" t="s">
        <v>1840</v>
      </c>
      <c r="C391" s="1" t="s">
        <v>1841</v>
      </c>
      <c r="D391" s="1" t="s">
        <v>98</v>
      </c>
      <c r="E391" s="1">
        <v>17.32</v>
      </c>
      <c r="F391" s="3">
        <v>4.7699999999999996</v>
      </c>
      <c r="G391" s="1" t="s">
        <v>98</v>
      </c>
      <c r="H391" s="11" t="s">
        <v>98</v>
      </c>
      <c r="I391" s="3">
        <v>6</v>
      </c>
      <c r="J391" s="3">
        <v>5.3</v>
      </c>
      <c r="K391" s="1" t="s">
        <v>98</v>
      </c>
      <c r="L391" s="1" t="s">
        <v>98</v>
      </c>
      <c r="M391" s="11" t="s">
        <v>98</v>
      </c>
      <c r="N391" s="3">
        <v>5</v>
      </c>
      <c r="O391" s="3">
        <v>4.3</v>
      </c>
      <c r="P391" s="1" t="s">
        <v>98</v>
      </c>
      <c r="Q391" s="1" t="s">
        <v>98</v>
      </c>
      <c r="R391" s="11" t="s">
        <v>98</v>
      </c>
      <c r="S391" s="13" t="s">
        <v>98</v>
      </c>
      <c r="T391" s="1" t="s">
        <v>98</v>
      </c>
      <c r="U391" s="13" t="s">
        <v>98</v>
      </c>
      <c r="V391" s="1" t="s">
        <v>98</v>
      </c>
      <c r="W391" s="14">
        <v>0.25</v>
      </c>
      <c r="X391" s="14">
        <v>0.23300000000000001</v>
      </c>
      <c r="Y391" s="1" t="s">
        <v>98</v>
      </c>
      <c r="Z391" s="13" t="s">
        <v>98</v>
      </c>
      <c r="AA391" s="13" t="s">
        <v>98</v>
      </c>
      <c r="AB391" s="1" t="s">
        <v>98</v>
      </c>
      <c r="AC391" s="1" t="s">
        <v>98</v>
      </c>
      <c r="AD391" s="1" t="s">
        <v>98</v>
      </c>
      <c r="AE391" s="1" t="s">
        <v>98</v>
      </c>
      <c r="AF391" s="1" t="s">
        <v>98</v>
      </c>
      <c r="AG391" s="1" t="s">
        <v>98</v>
      </c>
      <c r="AH391" s="1" t="s">
        <v>98</v>
      </c>
      <c r="AI391" s="2">
        <v>18.5</v>
      </c>
      <c r="AJ391" s="1" t="s">
        <v>98</v>
      </c>
      <c r="AK391" s="2">
        <v>22.8</v>
      </c>
      <c r="AL391" s="1" t="s">
        <v>98</v>
      </c>
      <c r="AM391" s="2">
        <v>24.7</v>
      </c>
      <c r="AN391" s="3">
        <v>9.8699999999999992</v>
      </c>
      <c r="AO391" s="3">
        <v>8.25</v>
      </c>
      <c r="AP391" s="3">
        <v>2.2799999999999998</v>
      </c>
      <c r="AQ391" s="2">
        <v>18.7</v>
      </c>
      <c r="AR391" s="3">
        <v>8.7200000000000006</v>
      </c>
      <c r="AS391" s="3">
        <v>7.47</v>
      </c>
      <c r="AT391" s="3">
        <v>1.98</v>
      </c>
      <c r="AU391" s="1" t="s">
        <v>98</v>
      </c>
      <c r="AV391" s="1" t="s">
        <v>98</v>
      </c>
      <c r="AW391" s="1" t="s">
        <v>98</v>
      </c>
      <c r="AX391" s="2">
        <v>34.200000000000003</v>
      </c>
      <c r="AY391" s="1" t="s">
        <v>98</v>
      </c>
      <c r="AZ391" s="2">
        <v>12.8</v>
      </c>
      <c r="BA391" s="1" t="s">
        <v>98</v>
      </c>
      <c r="BB391" s="1" t="s">
        <v>98</v>
      </c>
      <c r="BC391" s="1" t="s">
        <v>98</v>
      </c>
      <c r="BD391" s="1" t="s">
        <v>98</v>
      </c>
      <c r="BE391" s="1" t="s">
        <v>98</v>
      </c>
      <c r="BF391" s="1" t="s">
        <v>98</v>
      </c>
      <c r="BG391" s="1" t="s">
        <v>98</v>
      </c>
      <c r="BH391" s="1" t="s">
        <v>98</v>
      </c>
      <c r="BI391" s="1" t="s">
        <v>98</v>
      </c>
      <c r="BJ391" s="4" t="s">
        <v>98</v>
      </c>
      <c r="BK391" s="4" t="s">
        <v>98</v>
      </c>
      <c r="BL391" s="4" t="s">
        <v>98</v>
      </c>
      <c r="BM391" s="4" t="s">
        <v>98</v>
      </c>
      <c r="BN391" s="4" t="s">
        <v>98</v>
      </c>
      <c r="BO391" s="4" t="s">
        <v>98</v>
      </c>
      <c r="BP391" s="4" t="s">
        <v>98</v>
      </c>
      <c r="BQ391" s="4" t="s">
        <v>98</v>
      </c>
      <c r="BR391" s="4" t="s">
        <v>98</v>
      </c>
      <c r="BS391" s="4" t="s">
        <v>98</v>
      </c>
      <c r="BT391" s="4" t="s">
        <v>98</v>
      </c>
      <c r="BU391" s="4" t="s">
        <v>98</v>
      </c>
      <c r="BV391" s="4" t="s">
        <v>98</v>
      </c>
      <c r="BW391" s="35" t="s">
        <v>98</v>
      </c>
      <c r="BX391" s="35" t="s">
        <v>98</v>
      </c>
      <c r="BY391" s="1" t="s">
        <v>98</v>
      </c>
      <c r="BZ391" s="1" t="s">
        <v>98</v>
      </c>
      <c r="CA391" s="1" t="s">
        <v>98</v>
      </c>
      <c r="CB391" s="1" t="s">
        <v>98</v>
      </c>
      <c r="CC391" s="1" t="s">
        <v>98</v>
      </c>
      <c r="CD391" s="1" t="s">
        <v>98</v>
      </c>
      <c r="CE391" s="1" t="s">
        <v>98</v>
      </c>
      <c r="CF391" s="1" t="s">
        <v>98</v>
      </c>
      <c r="CG391" s="4">
        <f>Beams!$B$11/F391</f>
        <v>2356.3941299790358</v>
      </c>
      <c r="CH391" s="4">
        <f>Beams!$B$9/AO391</f>
        <v>1362.4242424242425</v>
      </c>
      <c r="CI391" s="4">
        <f>Beams!$C$9/AS391</f>
        <v>1504.6854082998661</v>
      </c>
      <c r="CJ391" s="4">
        <f>Beams!$B$8/((N391-2*X391)*X391*2)</f>
        <v>5319.8437745522151</v>
      </c>
      <c r="CK391" s="4">
        <f>Beams!$C$8/((J391-2*X391)*X391*2)</f>
        <v>4989.6921129126486</v>
      </c>
      <c r="CM391" s="4">
        <f xml:space="preserve"> Beams!$B$12 / ( 2 * X391 * (N391 - X391) * (J391 - X391) )</f>
        <v>998.58339094479845</v>
      </c>
      <c r="CO391" s="4">
        <f t="shared" si="12"/>
        <v>10732.134525338301</v>
      </c>
      <c r="CP391" s="4">
        <f t="shared" si="13"/>
        <v>10245.368722404311</v>
      </c>
      <c r="CQ391" s="3">
        <f>MIN(Beams!$B$21:$B$22)/MAX(CM391:CP391)-1</f>
        <v>0.86356217887322417</v>
      </c>
    </row>
    <row r="392" spans="1:95" x14ac:dyDescent="0.55000000000000004">
      <c r="A392" s="1" t="s">
        <v>1014</v>
      </c>
      <c r="B392" s="1" t="s">
        <v>1842</v>
      </c>
      <c r="C392" s="1" t="s">
        <v>1843</v>
      </c>
      <c r="D392" s="1" t="s">
        <v>98</v>
      </c>
      <c r="E392" s="1">
        <v>13.25</v>
      </c>
      <c r="F392" s="3">
        <v>3.63</v>
      </c>
      <c r="G392" s="1" t="s">
        <v>98</v>
      </c>
      <c r="H392" s="11" t="s">
        <v>98</v>
      </c>
      <c r="I392" s="3">
        <v>6</v>
      </c>
      <c r="J392" s="3">
        <v>5.48</v>
      </c>
      <c r="K392" s="1" t="s">
        <v>98</v>
      </c>
      <c r="L392" s="1" t="s">
        <v>98</v>
      </c>
      <c r="M392" s="11" t="s">
        <v>98</v>
      </c>
      <c r="N392" s="3">
        <v>5</v>
      </c>
      <c r="O392" s="3">
        <v>4.4800000000000004</v>
      </c>
      <c r="P392" s="1" t="s">
        <v>98</v>
      </c>
      <c r="Q392" s="1" t="s">
        <v>98</v>
      </c>
      <c r="R392" s="11" t="s">
        <v>98</v>
      </c>
      <c r="S392" s="13" t="s">
        <v>98</v>
      </c>
      <c r="T392" s="1" t="s">
        <v>98</v>
      </c>
      <c r="U392" s="13" t="s">
        <v>98</v>
      </c>
      <c r="V392" s="1" t="s">
        <v>98</v>
      </c>
      <c r="W392" s="15">
        <v>0.1875</v>
      </c>
      <c r="X392" s="14">
        <v>0.17399999999999999</v>
      </c>
      <c r="Y392" s="1" t="s">
        <v>98</v>
      </c>
      <c r="Z392" s="13" t="s">
        <v>98</v>
      </c>
      <c r="AA392" s="13" t="s">
        <v>98</v>
      </c>
      <c r="AB392" s="1" t="s">
        <v>98</v>
      </c>
      <c r="AC392" s="1" t="s">
        <v>98</v>
      </c>
      <c r="AD392" s="1" t="s">
        <v>98</v>
      </c>
      <c r="AE392" s="1" t="s">
        <v>98</v>
      </c>
      <c r="AF392" s="1" t="s">
        <v>98</v>
      </c>
      <c r="AG392" s="1" t="s">
        <v>98</v>
      </c>
      <c r="AH392" s="1" t="s">
        <v>98</v>
      </c>
      <c r="AI392" s="2">
        <v>25.7</v>
      </c>
      <c r="AJ392" s="1" t="s">
        <v>98</v>
      </c>
      <c r="AK392" s="2">
        <v>31.5</v>
      </c>
      <c r="AL392" s="1" t="s">
        <v>98</v>
      </c>
      <c r="AM392" s="2">
        <v>19.3</v>
      </c>
      <c r="AN392" s="3">
        <v>7.62</v>
      </c>
      <c r="AO392" s="3">
        <v>6.44</v>
      </c>
      <c r="AP392" s="3">
        <v>2.31</v>
      </c>
      <c r="AQ392" s="2">
        <v>14.6</v>
      </c>
      <c r="AR392" s="3">
        <v>6.73</v>
      </c>
      <c r="AS392" s="3">
        <v>5.84</v>
      </c>
      <c r="AT392" s="3">
        <v>2.0099999999999998</v>
      </c>
      <c r="AU392" s="1" t="s">
        <v>98</v>
      </c>
      <c r="AV392" s="1" t="s">
        <v>98</v>
      </c>
      <c r="AW392" s="1" t="s">
        <v>98</v>
      </c>
      <c r="AX392" s="2">
        <v>26.3</v>
      </c>
      <c r="AY392" s="1" t="s">
        <v>98</v>
      </c>
      <c r="AZ392" s="3">
        <v>9.76</v>
      </c>
      <c r="BA392" s="1" t="s">
        <v>98</v>
      </c>
      <c r="BB392" s="1" t="s">
        <v>98</v>
      </c>
      <c r="BC392" s="1" t="s">
        <v>98</v>
      </c>
      <c r="BD392" s="1" t="s">
        <v>98</v>
      </c>
      <c r="BE392" s="1" t="s">
        <v>98</v>
      </c>
      <c r="BF392" s="1" t="s">
        <v>98</v>
      </c>
      <c r="BG392" s="1" t="s">
        <v>98</v>
      </c>
      <c r="BH392" s="1" t="s">
        <v>98</v>
      </c>
      <c r="BI392" s="1" t="s">
        <v>98</v>
      </c>
      <c r="BJ392" s="4" t="s">
        <v>98</v>
      </c>
      <c r="BK392" s="4" t="s">
        <v>98</v>
      </c>
      <c r="BL392" s="4" t="s">
        <v>98</v>
      </c>
      <c r="BM392" s="4" t="s">
        <v>98</v>
      </c>
      <c r="BN392" s="4" t="s">
        <v>98</v>
      </c>
      <c r="BO392" s="4" t="s">
        <v>98</v>
      </c>
      <c r="BP392" s="4" t="s">
        <v>98</v>
      </c>
      <c r="BQ392" s="4" t="s">
        <v>98</v>
      </c>
      <c r="BR392" s="4" t="s">
        <v>98</v>
      </c>
      <c r="BS392" s="4" t="s">
        <v>98</v>
      </c>
      <c r="BT392" s="4" t="s">
        <v>98</v>
      </c>
      <c r="BU392" s="4" t="s">
        <v>98</v>
      </c>
      <c r="BV392" s="4" t="s">
        <v>98</v>
      </c>
      <c r="BW392" s="35" t="s">
        <v>98</v>
      </c>
      <c r="BX392" s="35" t="s">
        <v>98</v>
      </c>
      <c r="BY392" s="1" t="s">
        <v>98</v>
      </c>
      <c r="BZ392" s="1" t="s">
        <v>98</v>
      </c>
      <c r="CA392" s="1" t="s">
        <v>98</v>
      </c>
      <c r="CB392" s="1" t="s">
        <v>98</v>
      </c>
      <c r="CC392" s="1" t="s">
        <v>98</v>
      </c>
      <c r="CD392" s="1" t="s">
        <v>98</v>
      </c>
      <c r="CE392" s="1" t="s">
        <v>98</v>
      </c>
      <c r="CF392" s="1" t="s">
        <v>98</v>
      </c>
      <c r="CG392" s="4">
        <f>Beams!$B$11/F392</f>
        <v>3096.4187327823693</v>
      </c>
      <c r="CH392" s="4">
        <f>Beams!$B$9/AO392</f>
        <v>1745.3416149068321</v>
      </c>
      <c r="CI392" s="4">
        <f>Beams!$C$9/AS392</f>
        <v>1924.6575342465753</v>
      </c>
      <c r="CJ392" s="4">
        <f>Beams!$B$8/((N392-2*X392)*X392*2)</f>
        <v>6943.0031329992789</v>
      </c>
      <c r="CK392" s="4">
        <f>Beams!$C$8/((J392-2*X392)*X392*2)</f>
        <v>6293.6185843165713</v>
      </c>
      <c r="CM392" s="4">
        <f xml:space="preserve"> Beams!$B$12 / ( 2 * X392 * (N392 - X392) * (J392 - X392) )</f>
        <v>1261.3409748080799</v>
      </c>
      <c r="CO392" s="4">
        <f t="shared" si="12"/>
        <v>13970.441354219382</v>
      </c>
      <c r="CP392" s="4">
        <f t="shared" si="13"/>
        <v>13014.847627680256</v>
      </c>
      <c r="CQ392" s="3">
        <f>MIN(Beams!$B$21:$B$22)/MAX(CM392:CP392)-1</f>
        <v>0.43159399856465952</v>
      </c>
    </row>
    <row r="393" spans="1:95" x14ac:dyDescent="0.55000000000000004">
      <c r="A393" s="1" t="s">
        <v>1014</v>
      </c>
      <c r="B393" s="1" t="s">
        <v>1844</v>
      </c>
      <c r="C393" s="1" t="s">
        <v>1845</v>
      </c>
      <c r="D393" s="1" t="s">
        <v>98</v>
      </c>
      <c r="E393" s="1">
        <v>9.01</v>
      </c>
      <c r="F393" s="3">
        <v>2.46</v>
      </c>
      <c r="G393" s="1" t="s">
        <v>98</v>
      </c>
      <c r="H393" s="11" t="s">
        <v>98</v>
      </c>
      <c r="I393" s="3">
        <v>6</v>
      </c>
      <c r="J393" s="3">
        <v>5.65</v>
      </c>
      <c r="K393" s="1" t="s">
        <v>98</v>
      </c>
      <c r="L393" s="1" t="s">
        <v>98</v>
      </c>
      <c r="M393" s="11" t="s">
        <v>98</v>
      </c>
      <c r="N393" s="3">
        <v>5</v>
      </c>
      <c r="O393" s="3">
        <v>4.6500000000000004</v>
      </c>
      <c r="P393" s="1" t="s">
        <v>98</v>
      </c>
      <c r="Q393" s="1" t="s">
        <v>98</v>
      </c>
      <c r="R393" s="11" t="s">
        <v>98</v>
      </c>
      <c r="S393" s="13" t="s">
        <v>98</v>
      </c>
      <c r="T393" s="1" t="s">
        <v>98</v>
      </c>
      <c r="U393" s="13" t="s">
        <v>98</v>
      </c>
      <c r="V393" s="1" t="s">
        <v>98</v>
      </c>
      <c r="W393" s="14">
        <v>0.125</v>
      </c>
      <c r="X393" s="14">
        <v>0.11600000000000001</v>
      </c>
      <c r="Y393" s="1" t="s">
        <v>98</v>
      </c>
      <c r="Z393" s="13" t="s">
        <v>98</v>
      </c>
      <c r="AA393" s="13" t="s">
        <v>98</v>
      </c>
      <c r="AB393" s="1" t="s">
        <v>98</v>
      </c>
      <c r="AC393" s="1" t="s">
        <v>98</v>
      </c>
      <c r="AD393" s="1" t="s">
        <v>98</v>
      </c>
      <c r="AE393" s="1" t="s">
        <v>98</v>
      </c>
      <c r="AF393" s="1" t="s">
        <v>98</v>
      </c>
      <c r="AG393" s="1" t="s">
        <v>98</v>
      </c>
      <c r="AH393" s="1" t="s">
        <v>98</v>
      </c>
      <c r="AI393" s="2">
        <v>40.1</v>
      </c>
      <c r="AJ393" s="1" t="s">
        <v>98</v>
      </c>
      <c r="AK393" s="2">
        <v>48.7</v>
      </c>
      <c r="AL393" s="1" t="s">
        <v>98</v>
      </c>
      <c r="AM393" s="2">
        <v>13.4</v>
      </c>
      <c r="AN393" s="3">
        <v>5.24</v>
      </c>
      <c r="AO393" s="3">
        <v>4.4800000000000004</v>
      </c>
      <c r="AP393" s="3">
        <v>2.34</v>
      </c>
      <c r="AQ393" s="2">
        <v>10.199999999999999</v>
      </c>
      <c r="AR393" s="3">
        <v>4.63</v>
      </c>
      <c r="AS393" s="3">
        <v>4.07</v>
      </c>
      <c r="AT393" s="3">
        <v>2.0299999999999998</v>
      </c>
      <c r="AU393" s="1" t="s">
        <v>98</v>
      </c>
      <c r="AV393" s="1" t="s">
        <v>98</v>
      </c>
      <c r="AW393" s="1" t="s">
        <v>98</v>
      </c>
      <c r="AX393" s="2">
        <v>18</v>
      </c>
      <c r="AY393" s="1" t="s">
        <v>98</v>
      </c>
      <c r="AZ393" s="3">
        <v>6.66</v>
      </c>
      <c r="BA393" s="1" t="s">
        <v>98</v>
      </c>
      <c r="BB393" s="1" t="s">
        <v>98</v>
      </c>
      <c r="BC393" s="1" t="s">
        <v>98</v>
      </c>
      <c r="BD393" s="1" t="s">
        <v>98</v>
      </c>
      <c r="BE393" s="1" t="s">
        <v>98</v>
      </c>
      <c r="BF393" s="1" t="s">
        <v>98</v>
      </c>
      <c r="BG393" s="1" t="s">
        <v>98</v>
      </c>
      <c r="BH393" s="1" t="s">
        <v>98</v>
      </c>
      <c r="BI393" s="1" t="s">
        <v>98</v>
      </c>
      <c r="BJ393" s="4" t="s">
        <v>98</v>
      </c>
      <c r="BK393" s="4" t="s">
        <v>98</v>
      </c>
      <c r="BL393" s="4" t="s">
        <v>98</v>
      </c>
      <c r="BM393" s="4" t="s">
        <v>98</v>
      </c>
      <c r="BN393" s="4" t="s">
        <v>98</v>
      </c>
      <c r="BO393" s="4" t="s">
        <v>98</v>
      </c>
      <c r="BP393" s="4" t="s">
        <v>98</v>
      </c>
      <c r="BQ393" s="4" t="s">
        <v>98</v>
      </c>
      <c r="BR393" s="4" t="s">
        <v>98</v>
      </c>
      <c r="BS393" s="4" t="s">
        <v>98</v>
      </c>
      <c r="BT393" s="4" t="s">
        <v>98</v>
      </c>
      <c r="BU393" s="4" t="s">
        <v>98</v>
      </c>
      <c r="BV393" s="4" t="s">
        <v>98</v>
      </c>
      <c r="BW393" s="35" t="s">
        <v>98</v>
      </c>
      <c r="BX393" s="35" t="s">
        <v>98</v>
      </c>
      <c r="BY393" s="1" t="s">
        <v>98</v>
      </c>
      <c r="BZ393" s="1" t="s">
        <v>98</v>
      </c>
      <c r="CA393" s="1" t="s">
        <v>98</v>
      </c>
      <c r="CB393" s="1" t="s">
        <v>98</v>
      </c>
      <c r="CC393" s="1" t="s">
        <v>98</v>
      </c>
      <c r="CD393" s="1" t="s">
        <v>98</v>
      </c>
      <c r="CE393" s="1" t="s">
        <v>98</v>
      </c>
      <c r="CF393" s="1" t="s">
        <v>98</v>
      </c>
      <c r="CG393" s="4">
        <f>Beams!$B$11/F393</f>
        <v>4569.1056910569105</v>
      </c>
      <c r="CH393" s="4">
        <f>Beams!$B$9/AO393</f>
        <v>2508.9285714285711</v>
      </c>
      <c r="CI393" s="4">
        <f>Beams!$C$9/AS393</f>
        <v>2761.6707616707613</v>
      </c>
      <c r="CJ393" s="4">
        <f>Beams!$B$8/((N393-2*X393)*X393*2)</f>
        <v>10161.131682480907</v>
      </c>
      <c r="CK393" s="4">
        <f>Beams!$C$8/((J393-2*X393)*X393*2)</f>
        <v>8942.0959509171207</v>
      </c>
      <c r="CM393" s="4">
        <f xml:space="preserve"> Beams!$B$12 / ( 2 * X393 * (N393 - X393) * (J393 - X393) )</f>
        <v>1792.5179621526961</v>
      </c>
      <c r="CO393" s="4">
        <f t="shared" si="12"/>
        <v>20401.101639433044</v>
      </c>
      <c r="CP393" s="4">
        <f t="shared" si="13"/>
        <v>18610.276647125665</v>
      </c>
      <c r="CQ393" s="3">
        <f>MIN(Beams!$B$21:$B$22)/MAX(CM393:CP393)-1</f>
        <v>-1.9660783349942146E-2</v>
      </c>
    </row>
    <row r="394" spans="1:95" x14ac:dyDescent="0.55000000000000004">
      <c r="A394" s="1" t="s">
        <v>1014</v>
      </c>
      <c r="B394" s="1" t="s">
        <v>1846</v>
      </c>
      <c r="C394" s="1" t="s">
        <v>1847</v>
      </c>
      <c r="D394" s="1" t="s">
        <v>98</v>
      </c>
      <c r="E394" s="1">
        <v>28.43</v>
      </c>
      <c r="F394" s="3">
        <v>7.88</v>
      </c>
      <c r="G394" s="1" t="s">
        <v>98</v>
      </c>
      <c r="H394" s="11" t="s">
        <v>98</v>
      </c>
      <c r="I394" s="3">
        <v>6</v>
      </c>
      <c r="J394" s="3">
        <v>4.6100000000000003</v>
      </c>
      <c r="K394" s="1" t="s">
        <v>98</v>
      </c>
      <c r="L394" s="1" t="s">
        <v>98</v>
      </c>
      <c r="M394" s="11" t="s">
        <v>98</v>
      </c>
      <c r="N394" s="3">
        <v>4</v>
      </c>
      <c r="O394" s="3">
        <v>2.6</v>
      </c>
      <c r="P394" s="1" t="s">
        <v>98</v>
      </c>
      <c r="Q394" s="1" t="s">
        <v>98</v>
      </c>
      <c r="R394" s="11" t="s">
        <v>98</v>
      </c>
      <c r="S394" s="13" t="s">
        <v>98</v>
      </c>
      <c r="T394" s="1" t="s">
        <v>98</v>
      </c>
      <c r="U394" s="13" t="s">
        <v>98</v>
      </c>
      <c r="V394" s="1" t="s">
        <v>98</v>
      </c>
      <c r="W394" s="14">
        <v>0.5</v>
      </c>
      <c r="X394" s="14">
        <v>0.46500000000000002</v>
      </c>
      <c r="Y394" s="1" t="s">
        <v>98</v>
      </c>
      <c r="Z394" s="13" t="s">
        <v>98</v>
      </c>
      <c r="AA394" s="13" t="s">
        <v>98</v>
      </c>
      <c r="AB394" s="1" t="s">
        <v>98</v>
      </c>
      <c r="AC394" s="1" t="s">
        <v>98</v>
      </c>
      <c r="AD394" s="1" t="s">
        <v>98</v>
      </c>
      <c r="AE394" s="1" t="s">
        <v>98</v>
      </c>
      <c r="AF394" s="1" t="s">
        <v>98</v>
      </c>
      <c r="AG394" s="1" t="s">
        <v>98</v>
      </c>
      <c r="AH394" s="1" t="s">
        <v>98</v>
      </c>
      <c r="AI394" s="3">
        <v>5.6</v>
      </c>
      <c r="AJ394" s="1" t="s">
        <v>98</v>
      </c>
      <c r="AK394" s="3">
        <v>9.9</v>
      </c>
      <c r="AL394" s="1" t="s">
        <v>98</v>
      </c>
      <c r="AM394" s="2">
        <v>34</v>
      </c>
      <c r="AN394" s="2">
        <v>14.6</v>
      </c>
      <c r="AO394" s="2">
        <v>11.3</v>
      </c>
      <c r="AP394" s="3">
        <v>2.08</v>
      </c>
      <c r="AQ394" s="2">
        <v>17.8</v>
      </c>
      <c r="AR394" s="2">
        <v>11</v>
      </c>
      <c r="AS394" s="3">
        <v>8.89</v>
      </c>
      <c r="AT394" s="3">
        <v>1.5</v>
      </c>
      <c r="AU394" s="1" t="s">
        <v>98</v>
      </c>
      <c r="AV394" s="1" t="s">
        <v>98</v>
      </c>
      <c r="AW394" s="1" t="s">
        <v>98</v>
      </c>
      <c r="AX394" s="2">
        <v>40.299999999999997</v>
      </c>
      <c r="AY394" s="1" t="s">
        <v>98</v>
      </c>
      <c r="AZ394" s="2">
        <v>17.8</v>
      </c>
      <c r="BA394" s="1" t="s">
        <v>98</v>
      </c>
      <c r="BB394" s="1" t="s">
        <v>98</v>
      </c>
      <c r="BC394" s="1" t="s">
        <v>98</v>
      </c>
      <c r="BD394" s="1" t="s">
        <v>98</v>
      </c>
      <c r="BE394" s="1" t="s">
        <v>98</v>
      </c>
      <c r="BF394" s="1" t="s">
        <v>98</v>
      </c>
      <c r="BG394" s="1" t="s">
        <v>98</v>
      </c>
      <c r="BH394" s="1" t="s">
        <v>98</v>
      </c>
      <c r="BI394" s="1" t="s">
        <v>98</v>
      </c>
      <c r="BJ394" s="4" t="s">
        <v>98</v>
      </c>
      <c r="BK394" s="4" t="s">
        <v>98</v>
      </c>
      <c r="BL394" s="4" t="s">
        <v>98</v>
      </c>
      <c r="BM394" s="4" t="s">
        <v>98</v>
      </c>
      <c r="BN394" s="4" t="s">
        <v>98</v>
      </c>
      <c r="BO394" s="4" t="s">
        <v>98</v>
      </c>
      <c r="BP394" s="4" t="s">
        <v>98</v>
      </c>
      <c r="BQ394" s="4" t="s">
        <v>98</v>
      </c>
      <c r="BR394" s="4" t="s">
        <v>98</v>
      </c>
      <c r="BS394" s="4" t="s">
        <v>98</v>
      </c>
      <c r="BT394" s="4" t="s">
        <v>98</v>
      </c>
      <c r="BU394" s="4" t="s">
        <v>98</v>
      </c>
      <c r="BV394" s="4" t="s">
        <v>98</v>
      </c>
      <c r="BW394" s="35" t="s">
        <v>98</v>
      </c>
      <c r="BX394" s="35" t="s">
        <v>98</v>
      </c>
      <c r="BY394" s="1" t="s">
        <v>98</v>
      </c>
      <c r="BZ394" s="1" t="s">
        <v>98</v>
      </c>
      <c r="CA394" s="1" t="s">
        <v>98</v>
      </c>
      <c r="CB394" s="1" t="s">
        <v>98</v>
      </c>
      <c r="CC394" s="1" t="s">
        <v>98</v>
      </c>
      <c r="CD394" s="1" t="s">
        <v>98</v>
      </c>
      <c r="CE394" s="1" t="s">
        <v>98</v>
      </c>
      <c r="CF394" s="1" t="s">
        <v>98</v>
      </c>
      <c r="CG394" s="4">
        <f>Beams!$B$11/F394</f>
        <v>1426.3959390862944</v>
      </c>
      <c r="CH394" s="4">
        <f>Beams!$B$9/AO394</f>
        <v>994.69026548672559</v>
      </c>
      <c r="CI394" s="4">
        <f>Beams!$C$9/AS394</f>
        <v>1264.341957255343</v>
      </c>
      <c r="CJ394" s="4">
        <f>Beams!$B$8/((N394-2*X394)*X394*2)</f>
        <v>3936.8148225981572</v>
      </c>
      <c r="CK394" s="4">
        <f>Beams!$C$8/((J394-2*X394)*X394*2)</f>
        <v>3284.2449742870499</v>
      </c>
      <c r="CM394" s="4">
        <f xml:space="preserve"> Beams!$B$12 / ( 2 * X394 * (N394 - X394) * (J394 - X394) )</f>
        <v>824.83942278925997</v>
      </c>
      <c r="CO394" s="4">
        <f t="shared" si="12"/>
        <v>7881.5603657172624</v>
      </c>
      <c r="CP394" s="4">
        <f t="shared" si="13"/>
        <v>6926.9225569186765</v>
      </c>
      <c r="CQ394" s="3">
        <f>MIN(Beams!$B$21:$B$22)/MAX(CM394:CP394)-1</f>
        <v>1.5375685869253504</v>
      </c>
    </row>
    <row r="395" spans="1:95" x14ac:dyDescent="0.55000000000000004">
      <c r="A395" s="1" t="s">
        <v>1014</v>
      </c>
      <c r="B395" s="1" t="s">
        <v>1848</v>
      </c>
      <c r="C395" s="1" t="s">
        <v>1849</v>
      </c>
      <c r="D395" s="1" t="s">
        <v>98</v>
      </c>
      <c r="E395" s="1">
        <v>22.37</v>
      </c>
      <c r="F395" s="3">
        <v>6.18</v>
      </c>
      <c r="G395" s="1" t="s">
        <v>98</v>
      </c>
      <c r="H395" s="11" t="s">
        <v>98</v>
      </c>
      <c r="I395" s="3">
        <v>6</v>
      </c>
      <c r="J395" s="3">
        <v>4.95</v>
      </c>
      <c r="K395" s="1" t="s">
        <v>98</v>
      </c>
      <c r="L395" s="1" t="s">
        <v>98</v>
      </c>
      <c r="M395" s="11" t="s">
        <v>98</v>
      </c>
      <c r="N395" s="3">
        <v>4</v>
      </c>
      <c r="O395" s="3">
        <v>2.95</v>
      </c>
      <c r="P395" s="1" t="s">
        <v>98</v>
      </c>
      <c r="Q395" s="1" t="s">
        <v>98</v>
      </c>
      <c r="R395" s="11" t="s">
        <v>98</v>
      </c>
      <c r="S395" s="13" t="s">
        <v>98</v>
      </c>
      <c r="T395" s="1" t="s">
        <v>98</v>
      </c>
      <c r="U395" s="13" t="s">
        <v>98</v>
      </c>
      <c r="V395" s="1" t="s">
        <v>98</v>
      </c>
      <c r="W395" s="14">
        <v>0.375</v>
      </c>
      <c r="X395" s="14">
        <v>0.34899999999999998</v>
      </c>
      <c r="Y395" s="1" t="s">
        <v>98</v>
      </c>
      <c r="Z395" s="13" t="s">
        <v>98</v>
      </c>
      <c r="AA395" s="13" t="s">
        <v>98</v>
      </c>
      <c r="AB395" s="1" t="s">
        <v>98</v>
      </c>
      <c r="AC395" s="1" t="s">
        <v>98</v>
      </c>
      <c r="AD395" s="1" t="s">
        <v>98</v>
      </c>
      <c r="AE395" s="1" t="s">
        <v>98</v>
      </c>
      <c r="AF395" s="1" t="s">
        <v>98</v>
      </c>
      <c r="AG395" s="1" t="s">
        <v>98</v>
      </c>
      <c r="AH395" s="1" t="s">
        <v>98</v>
      </c>
      <c r="AI395" s="3">
        <v>8.4600000000000009</v>
      </c>
      <c r="AJ395" s="1" t="s">
        <v>98</v>
      </c>
      <c r="AK395" s="2">
        <v>14.2</v>
      </c>
      <c r="AL395" s="1" t="s">
        <v>98</v>
      </c>
      <c r="AM395" s="2">
        <v>28.3</v>
      </c>
      <c r="AN395" s="2">
        <v>11.9</v>
      </c>
      <c r="AO395" s="3">
        <v>9.43</v>
      </c>
      <c r="AP395" s="3">
        <v>2.14</v>
      </c>
      <c r="AQ395" s="2">
        <v>14.9</v>
      </c>
      <c r="AR395" s="3">
        <v>8.94</v>
      </c>
      <c r="AS395" s="3">
        <v>7.47</v>
      </c>
      <c r="AT395" s="3">
        <v>1.55</v>
      </c>
      <c r="AU395" s="1" t="s">
        <v>98</v>
      </c>
      <c r="AV395" s="1" t="s">
        <v>98</v>
      </c>
      <c r="AW395" s="1" t="s">
        <v>98</v>
      </c>
      <c r="AX395" s="2">
        <v>32.799999999999997</v>
      </c>
      <c r="AY395" s="1" t="s">
        <v>98</v>
      </c>
      <c r="AZ395" s="2">
        <v>14.2</v>
      </c>
      <c r="BA395" s="1" t="s">
        <v>98</v>
      </c>
      <c r="BB395" s="1" t="s">
        <v>98</v>
      </c>
      <c r="BC395" s="1" t="s">
        <v>98</v>
      </c>
      <c r="BD395" s="1" t="s">
        <v>98</v>
      </c>
      <c r="BE395" s="1" t="s">
        <v>98</v>
      </c>
      <c r="BF395" s="1" t="s">
        <v>98</v>
      </c>
      <c r="BG395" s="1" t="s">
        <v>98</v>
      </c>
      <c r="BH395" s="1" t="s">
        <v>98</v>
      </c>
      <c r="BI395" s="1" t="s">
        <v>98</v>
      </c>
      <c r="BJ395" s="4" t="s">
        <v>98</v>
      </c>
      <c r="BK395" s="4" t="s">
        <v>98</v>
      </c>
      <c r="BL395" s="4" t="s">
        <v>98</v>
      </c>
      <c r="BM395" s="4" t="s">
        <v>98</v>
      </c>
      <c r="BN395" s="4" t="s">
        <v>98</v>
      </c>
      <c r="BO395" s="4" t="s">
        <v>98</v>
      </c>
      <c r="BP395" s="4" t="s">
        <v>98</v>
      </c>
      <c r="BQ395" s="4" t="s">
        <v>98</v>
      </c>
      <c r="BR395" s="4" t="s">
        <v>98</v>
      </c>
      <c r="BS395" s="4" t="s">
        <v>98</v>
      </c>
      <c r="BT395" s="4" t="s">
        <v>98</v>
      </c>
      <c r="BU395" s="4" t="s">
        <v>98</v>
      </c>
      <c r="BV395" s="4" t="s">
        <v>98</v>
      </c>
      <c r="BW395" s="35" t="s">
        <v>98</v>
      </c>
      <c r="BX395" s="35" t="s">
        <v>98</v>
      </c>
      <c r="BY395" s="1" t="s">
        <v>98</v>
      </c>
      <c r="BZ395" s="1" t="s">
        <v>98</v>
      </c>
      <c r="CA395" s="1" t="s">
        <v>98</v>
      </c>
      <c r="CB395" s="1" t="s">
        <v>98</v>
      </c>
      <c r="CC395" s="1" t="s">
        <v>98</v>
      </c>
      <c r="CD395" s="1" t="s">
        <v>98</v>
      </c>
      <c r="CE395" s="1" t="s">
        <v>98</v>
      </c>
      <c r="CF395" s="1" t="s">
        <v>98</v>
      </c>
      <c r="CG395" s="4">
        <f>Beams!$B$11/F395</f>
        <v>1818.770226537217</v>
      </c>
      <c r="CH395" s="4">
        <f>Beams!$B$9/AO395</f>
        <v>1191.9406150583245</v>
      </c>
      <c r="CI395" s="4">
        <f>Beams!$C$9/AS395</f>
        <v>1504.6854082998661</v>
      </c>
      <c r="CJ395" s="4">
        <f>Beams!$B$8/((N395-2*X395)*X395*2)</f>
        <v>4876.7873599225268</v>
      </c>
      <c r="CK395" s="4">
        <f>Beams!$C$8/((J395-2*X395)*X395*2)</f>
        <v>3787.1946995447279</v>
      </c>
      <c r="CM395" s="4">
        <f xml:space="preserve"> Beams!$B$12 / ( 2 * X395 * (N395 - X395) * (J395 - X395) )</f>
        <v>958.620743460982</v>
      </c>
      <c r="CO395" s="4">
        <f t="shared" si="12"/>
        <v>9720.8450941598148</v>
      </c>
      <c r="CP395" s="4">
        <f t="shared" si="13"/>
        <v>8134.7523354881323</v>
      </c>
      <c r="CQ395" s="3">
        <f>MIN(Beams!$B$21:$B$22)/MAX(CM395:CP395)-1</f>
        <v>1.0574342874793672</v>
      </c>
    </row>
    <row r="396" spans="1:95" x14ac:dyDescent="0.55000000000000004">
      <c r="A396" s="1" t="s">
        <v>1014</v>
      </c>
      <c r="B396" s="1" t="s">
        <v>1850</v>
      </c>
      <c r="C396" s="1" t="s">
        <v>1851</v>
      </c>
      <c r="D396" s="1" t="s">
        <v>98</v>
      </c>
      <c r="E396" s="1">
        <v>19.079999999999998</v>
      </c>
      <c r="F396" s="3">
        <v>5.26</v>
      </c>
      <c r="G396" s="1" t="s">
        <v>98</v>
      </c>
      <c r="H396" s="11" t="s">
        <v>98</v>
      </c>
      <c r="I396" s="3">
        <v>6</v>
      </c>
      <c r="J396" s="3">
        <v>5.13</v>
      </c>
      <c r="K396" s="1" t="s">
        <v>98</v>
      </c>
      <c r="L396" s="1" t="s">
        <v>98</v>
      </c>
      <c r="M396" s="11" t="s">
        <v>98</v>
      </c>
      <c r="N396" s="3">
        <v>4</v>
      </c>
      <c r="O396" s="3">
        <v>3.13</v>
      </c>
      <c r="P396" s="1" t="s">
        <v>98</v>
      </c>
      <c r="Q396" s="1" t="s">
        <v>98</v>
      </c>
      <c r="R396" s="11" t="s">
        <v>98</v>
      </c>
      <c r="S396" s="13" t="s">
        <v>98</v>
      </c>
      <c r="T396" s="1" t="s">
        <v>98</v>
      </c>
      <c r="U396" s="13" t="s">
        <v>98</v>
      </c>
      <c r="V396" s="1" t="s">
        <v>98</v>
      </c>
      <c r="W396" s="15">
        <v>0.3125</v>
      </c>
      <c r="X396" s="14">
        <v>0.29099999999999998</v>
      </c>
      <c r="Y396" s="1" t="s">
        <v>98</v>
      </c>
      <c r="Z396" s="13" t="s">
        <v>98</v>
      </c>
      <c r="AA396" s="13" t="s">
        <v>98</v>
      </c>
      <c r="AB396" s="1" t="s">
        <v>98</v>
      </c>
      <c r="AC396" s="1" t="s">
        <v>98</v>
      </c>
      <c r="AD396" s="1" t="s">
        <v>98</v>
      </c>
      <c r="AE396" s="1" t="s">
        <v>98</v>
      </c>
      <c r="AF396" s="1" t="s">
        <v>98</v>
      </c>
      <c r="AG396" s="1" t="s">
        <v>98</v>
      </c>
      <c r="AH396" s="1" t="s">
        <v>98</v>
      </c>
      <c r="AI396" s="2">
        <v>10.7</v>
      </c>
      <c r="AJ396" s="1" t="s">
        <v>98</v>
      </c>
      <c r="AK396" s="2">
        <v>17.600000000000001</v>
      </c>
      <c r="AL396" s="1" t="s">
        <v>98</v>
      </c>
      <c r="AM396" s="2">
        <v>24.8</v>
      </c>
      <c r="AN396" s="2">
        <v>10.3</v>
      </c>
      <c r="AO396" s="3">
        <v>8.27</v>
      </c>
      <c r="AP396" s="3">
        <v>2.17</v>
      </c>
      <c r="AQ396" s="2">
        <v>13.2</v>
      </c>
      <c r="AR396" s="3">
        <v>7.75</v>
      </c>
      <c r="AS396" s="3">
        <v>6.58</v>
      </c>
      <c r="AT396" s="3">
        <v>1.58</v>
      </c>
      <c r="AU396" s="1" t="s">
        <v>98</v>
      </c>
      <c r="AV396" s="1" t="s">
        <v>98</v>
      </c>
      <c r="AW396" s="1" t="s">
        <v>98</v>
      </c>
      <c r="AX396" s="2">
        <v>28.4</v>
      </c>
      <c r="AY396" s="1" t="s">
        <v>98</v>
      </c>
      <c r="AZ396" s="2">
        <v>12.2</v>
      </c>
      <c r="BA396" s="1" t="s">
        <v>98</v>
      </c>
      <c r="BB396" s="1" t="s">
        <v>98</v>
      </c>
      <c r="BC396" s="1" t="s">
        <v>98</v>
      </c>
      <c r="BD396" s="1" t="s">
        <v>98</v>
      </c>
      <c r="BE396" s="1" t="s">
        <v>98</v>
      </c>
      <c r="BF396" s="1" t="s">
        <v>98</v>
      </c>
      <c r="BG396" s="1" t="s">
        <v>98</v>
      </c>
      <c r="BH396" s="1" t="s">
        <v>98</v>
      </c>
      <c r="BI396" s="1" t="s">
        <v>98</v>
      </c>
      <c r="BJ396" s="4" t="s">
        <v>98</v>
      </c>
      <c r="BK396" s="4" t="s">
        <v>98</v>
      </c>
      <c r="BL396" s="4" t="s">
        <v>98</v>
      </c>
      <c r="BM396" s="4" t="s">
        <v>98</v>
      </c>
      <c r="BN396" s="4" t="s">
        <v>98</v>
      </c>
      <c r="BO396" s="4" t="s">
        <v>98</v>
      </c>
      <c r="BP396" s="4" t="s">
        <v>98</v>
      </c>
      <c r="BQ396" s="4" t="s">
        <v>98</v>
      </c>
      <c r="BR396" s="4" t="s">
        <v>98</v>
      </c>
      <c r="BS396" s="4" t="s">
        <v>98</v>
      </c>
      <c r="BT396" s="4" t="s">
        <v>98</v>
      </c>
      <c r="BU396" s="4" t="s">
        <v>98</v>
      </c>
      <c r="BV396" s="4" t="s">
        <v>98</v>
      </c>
      <c r="BW396" s="35" t="s">
        <v>98</v>
      </c>
      <c r="BX396" s="35" t="s">
        <v>98</v>
      </c>
      <c r="BY396" s="1" t="s">
        <v>98</v>
      </c>
      <c r="BZ396" s="1" t="s">
        <v>98</v>
      </c>
      <c r="CA396" s="1" t="s">
        <v>98</v>
      </c>
      <c r="CB396" s="1" t="s">
        <v>98</v>
      </c>
      <c r="CC396" s="1" t="s">
        <v>98</v>
      </c>
      <c r="CD396" s="1" t="s">
        <v>98</v>
      </c>
      <c r="CE396" s="1" t="s">
        <v>98</v>
      </c>
      <c r="CF396" s="1" t="s">
        <v>98</v>
      </c>
      <c r="CG396" s="4">
        <f>Beams!$B$11/F396</f>
        <v>2136.8821292775665</v>
      </c>
      <c r="CH396" s="4">
        <f>Beams!$B$9/AO396</f>
        <v>1359.1293833131801</v>
      </c>
      <c r="CI396" s="4">
        <f>Beams!$C$9/AS396</f>
        <v>1708.2066869300911</v>
      </c>
      <c r="CJ396" s="4">
        <f>Beams!$B$8/((N396-2*X396)*X396*2)</f>
        <v>5650.2968919345531</v>
      </c>
      <c r="CK396" s="4">
        <f>Beams!$C$8/((J396-2*X396)*X396*2)</f>
        <v>4246.4192560757047</v>
      </c>
      <c r="CM396" s="4">
        <f xml:space="preserve"> Beams!$B$12 / ( 2 * X396 * (N396 - X396) * (J396 - X396) )</f>
        <v>1076.0460835468439</v>
      </c>
      <c r="CO396" s="4">
        <f t="shared" si="12"/>
        <v>11239.887788184953</v>
      </c>
      <c r="CP396" s="4">
        <f t="shared" si="13"/>
        <v>9200.7468221381368</v>
      </c>
      <c r="CQ396" s="3">
        <f>MIN(Beams!$B$21:$B$22)/MAX(CM396:CP396)-1</f>
        <v>0.77937719458582366</v>
      </c>
    </row>
    <row r="397" spans="1:95" x14ac:dyDescent="0.55000000000000004">
      <c r="A397" s="1" t="s">
        <v>1014</v>
      </c>
      <c r="B397" s="1" t="s">
        <v>1852</v>
      </c>
      <c r="C397" s="1" t="s">
        <v>1853</v>
      </c>
      <c r="D397" s="1" t="s">
        <v>98</v>
      </c>
      <c r="E397" s="1">
        <v>15.62</v>
      </c>
      <c r="F397" s="3">
        <v>4.3</v>
      </c>
      <c r="G397" s="1" t="s">
        <v>98</v>
      </c>
      <c r="H397" s="11" t="s">
        <v>98</v>
      </c>
      <c r="I397" s="3">
        <v>6</v>
      </c>
      <c r="J397" s="3">
        <v>5.3</v>
      </c>
      <c r="K397" s="1" t="s">
        <v>98</v>
      </c>
      <c r="L397" s="1" t="s">
        <v>98</v>
      </c>
      <c r="M397" s="11" t="s">
        <v>98</v>
      </c>
      <c r="N397" s="3">
        <v>4</v>
      </c>
      <c r="O397" s="3">
        <v>3.3</v>
      </c>
      <c r="P397" s="1" t="s">
        <v>98</v>
      </c>
      <c r="Q397" s="1" t="s">
        <v>98</v>
      </c>
      <c r="R397" s="11" t="s">
        <v>98</v>
      </c>
      <c r="S397" s="13" t="s">
        <v>98</v>
      </c>
      <c r="T397" s="1" t="s">
        <v>98</v>
      </c>
      <c r="U397" s="13" t="s">
        <v>98</v>
      </c>
      <c r="V397" s="1" t="s">
        <v>98</v>
      </c>
      <c r="W397" s="14">
        <v>0.25</v>
      </c>
      <c r="X397" s="14">
        <v>0.23300000000000001</v>
      </c>
      <c r="Y397" s="1" t="s">
        <v>98</v>
      </c>
      <c r="Z397" s="13" t="s">
        <v>98</v>
      </c>
      <c r="AA397" s="13" t="s">
        <v>98</v>
      </c>
      <c r="AB397" s="1" t="s">
        <v>98</v>
      </c>
      <c r="AC397" s="1" t="s">
        <v>98</v>
      </c>
      <c r="AD397" s="1" t="s">
        <v>98</v>
      </c>
      <c r="AE397" s="1" t="s">
        <v>98</v>
      </c>
      <c r="AF397" s="1" t="s">
        <v>98</v>
      </c>
      <c r="AG397" s="1" t="s">
        <v>98</v>
      </c>
      <c r="AH397" s="1" t="s">
        <v>98</v>
      </c>
      <c r="AI397" s="2">
        <v>14.2</v>
      </c>
      <c r="AJ397" s="1" t="s">
        <v>98</v>
      </c>
      <c r="AK397" s="2">
        <v>22.8</v>
      </c>
      <c r="AL397" s="1" t="s">
        <v>98</v>
      </c>
      <c r="AM397" s="2">
        <v>20.9</v>
      </c>
      <c r="AN397" s="3">
        <v>8.5299999999999994</v>
      </c>
      <c r="AO397" s="3">
        <v>6.96</v>
      </c>
      <c r="AP397" s="3">
        <v>2.2000000000000002</v>
      </c>
      <c r="AQ397" s="2">
        <v>11.1</v>
      </c>
      <c r="AR397" s="3">
        <v>6.45</v>
      </c>
      <c r="AS397" s="3">
        <v>5.56</v>
      </c>
      <c r="AT397" s="3">
        <v>1.61</v>
      </c>
      <c r="AU397" s="1" t="s">
        <v>98</v>
      </c>
      <c r="AV397" s="1" t="s">
        <v>98</v>
      </c>
      <c r="AW397" s="1" t="s">
        <v>98</v>
      </c>
      <c r="AX397" s="2">
        <v>23.6</v>
      </c>
      <c r="AY397" s="1" t="s">
        <v>98</v>
      </c>
      <c r="AZ397" s="2">
        <v>10.1</v>
      </c>
      <c r="BA397" s="1" t="s">
        <v>98</v>
      </c>
      <c r="BB397" s="1" t="s">
        <v>98</v>
      </c>
      <c r="BC397" s="1" t="s">
        <v>98</v>
      </c>
      <c r="BD397" s="1" t="s">
        <v>98</v>
      </c>
      <c r="BE397" s="1" t="s">
        <v>98</v>
      </c>
      <c r="BF397" s="1" t="s">
        <v>98</v>
      </c>
      <c r="BG397" s="1" t="s">
        <v>98</v>
      </c>
      <c r="BH397" s="1" t="s">
        <v>98</v>
      </c>
      <c r="BI397" s="1" t="s">
        <v>98</v>
      </c>
      <c r="BJ397" s="4" t="s">
        <v>98</v>
      </c>
      <c r="BK397" s="4" t="s">
        <v>98</v>
      </c>
      <c r="BL397" s="4" t="s">
        <v>98</v>
      </c>
      <c r="BM397" s="4" t="s">
        <v>98</v>
      </c>
      <c r="BN397" s="4" t="s">
        <v>98</v>
      </c>
      <c r="BO397" s="4" t="s">
        <v>98</v>
      </c>
      <c r="BP397" s="4" t="s">
        <v>98</v>
      </c>
      <c r="BQ397" s="4" t="s">
        <v>98</v>
      </c>
      <c r="BR397" s="4" t="s">
        <v>98</v>
      </c>
      <c r="BS397" s="4" t="s">
        <v>98</v>
      </c>
      <c r="BT397" s="4" t="s">
        <v>98</v>
      </c>
      <c r="BU397" s="4" t="s">
        <v>98</v>
      </c>
      <c r="BV397" s="4" t="s">
        <v>98</v>
      </c>
      <c r="BW397" s="35" t="s">
        <v>98</v>
      </c>
      <c r="BX397" s="35" t="s">
        <v>98</v>
      </c>
      <c r="BY397" s="1" t="s">
        <v>98</v>
      </c>
      <c r="BZ397" s="1" t="s">
        <v>98</v>
      </c>
      <c r="CA397" s="1" t="s">
        <v>98</v>
      </c>
      <c r="CB397" s="1" t="s">
        <v>98</v>
      </c>
      <c r="CC397" s="1" t="s">
        <v>98</v>
      </c>
      <c r="CD397" s="1" t="s">
        <v>98</v>
      </c>
      <c r="CE397" s="1" t="s">
        <v>98</v>
      </c>
      <c r="CF397" s="1" t="s">
        <v>98</v>
      </c>
      <c r="CG397" s="4">
        <f>Beams!$B$11/F397</f>
        <v>2613.953488372093</v>
      </c>
      <c r="CH397" s="4">
        <f>Beams!$B$9/AO397</f>
        <v>1614.9425287356321</v>
      </c>
      <c r="CI397" s="4">
        <f>Beams!$C$9/AS397</f>
        <v>2021.5827338129498</v>
      </c>
      <c r="CJ397" s="4">
        <f>Beams!$B$8/((N397-2*X397)*X397*2)</f>
        <v>6825.1759122296953</v>
      </c>
      <c r="CK397" s="4">
        <f>Beams!$C$8/((J397-2*X397)*X397*2)</f>
        <v>4989.6921129126486</v>
      </c>
      <c r="CM397" s="4">
        <f xml:space="preserve"> Beams!$B$12 / ( 2 * X397 * (N397 - X397) * (J397 - X397) )</f>
        <v>1263.6705666668051</v>
      </c>
      <c r="CO397" s="4">
        <f t="shared" si="12"/>
        <v>13550.208604207251</v>
      </c>
      <c r="CP397" s="4">
        <f t="shared" si="13"/>
        <v>10888.074056686011</v>
      </c>
      <c r="CQ397" s="3">
        <f>MIN(Beams!$B$21:$B$22)/MAX(CM397:CP397)-1</f>
        <v>0.47599203703698922</v>
      </c>
    </row>
    <row r="398" spans="1:95" x14ac:dyDescent="0.55000000000000004">
      <c r="A398" s="1" t="s">
        <v>1014</v>
      </c>
      <c r="B398" s="1" t="s">
        <v>1854</v>
      </c>
      <c r="C398" s="1" t="s">
        <v>1855</v>
      </c>
      <c r="D398" s="1" t="s">
        <v>98</v>
      </c>
      <c r="E398" s="1">
        <v>11.97</v>
      </c>
      <c r="F398" s="3">
        <v>3.28</v>
      </c>
      <c r="G398" s="1" t="s">
        <v>98</v>
      </c>
      <c r="H398" s="11" t="s">
        <v>98</v>
      </c>
      <c r="I398" s="3">
        <v>6</v>
      </c>
      <c r="J398" s="3">
        <v>5.48</v>
      </c>
      <c r="K398" s="1" t="s">
        <v>98</v>
      </c>
      <c r="L398" s="1" t="s">
        <v>98</v>
      </c>
      <c r="M398" s="11" t="s">
        <v>98</v>
      </c>
      <c r="N398" s="3">
        <v>4</v>
      </c>
      <c r="O398" s="3">
        <v>3.48</v>
      </c>
      <c r="P398" s="1" t="s">
        <v>98</v>
      </c>
      <c r="Q398" s="1" t="s">
        <v>98</v>
      </c>
      <c r="R398" s="11" t="s">
        <v>98</v>
      </c>
      <c r="S398" s="13" t="s">
        <v>98</v>
      </c>
      <c r="T398" s="1" t="s">
        <v>98</v>
      </c>
      <c r="U398" s="13" t="s">
        <v>98</v>
      </c>
      <c r="V398" s="1" t="s">
        <v>98</v>
      </c>
      <c r="W398" s="15">
        <v>0.1875</v>
      </c>
      <c r="X398" s="14">
        <v>0.17399999999999999</v>
      </c>
      <c r="Y398" s="1" t="s">
        <v>98</v>
      </c>
      <c r="Z398" s="13" t="s">
        <v>98</v>
      </c>
      <c r="AA398" s="13" t="s">
        <v>98</v>
      </c>
      <c r="AB398" s="1" t="s">
        <v>98</v>
      </c>
      <c r="AC398" s="1" t="s">
        <v>98</v>
      </c>
      <c r="AD398" s="1" t="s">
        <v>98</v>
      </c>
      <c r="AE398" s="1" t="s">
        <v>98</v>
      </c>
      <c r="AF398" s="1" t="s">
        <v>98</v>
      </c>
      <c r="AG398" s="1" t="s">
        <v>98</v>
      </c>
      <c r="AH398" s="1" t="s">
        <v>98</v>
      </c>
      <c r="AI398" s="2">
        <v>20</v>
      </c>
      <c r="AJ398" s="1" t="s">
        <v>98</v>
      </c>
      <c r="AK398" s="2">
        <v>31.5</v>
      </c>
      <c r="AL398" s="1" t="s">
        <v>98</v>
      </c>
      <c r="AM398" s="2">
        <v>16.399999999999999</v>
      </c>
      <c r="AN398" s="3">
        <v>6.6</v>
      </c>
      <c r="AO398" s="3">
        <v>5.46</v>
      </c>
      <c r="AP398" s="3">
        <v>2.23</v>
      </c>
      <c r="AQ398" s="3">
        <v>8.76</v>
      </c>
      <c r="AR398" s="3">
        <v>5</v>
      </c>
      <c r="AS398" s="3">
        <v>4.38</v>
      </c>
      <c r="AT398" s="3">
        <v>1.63</v>
      </c>
      <c r="AU398" s="1" t="s">
        <v>98</v>
      </c>
      <c r="AV398" s="1" t="s">
        <v>98</v>
      </c>
      <c r="AW398" s="1" t="s">
        <v>98</v>
      </c>
      <c r="AX398" s="2">
        <v>18.2</v>
      </c>
      <c r="AY398" s="1" t="s">
        <v>98</v>
      </c>
      <c r="AZ398" s="3">
        <v>7.74</v>
      </c>
      <c r="BA398" s="1" t="s">
        <v>98</v>
      </c>
      <c r="BB398" s="1" t="s">
        <v>98</v>
      </c>
      <c r="BC398" s="1" t="s">
        <v>98</v>
      </c>
      <c r="BD398" s="1" t="s">
        <v>98</v>
      </c>
      <c r="BE398" s="1" t="s">
        <v>98</v>
      </c>
      <c r="BF398" s="1" t="s">
        <v>98</v>
      </c>
      <c r="BG398" s="1" t="s">
        <v>98</v>
      </c>
      <c r="BH398" s="1" t="s">
        <v>98</v>
      </c>
      <c r="BI398" s="1" t="s">
        <v>98</v>
      </c>
      <c r="BJ398" s="4" t="s">
        <v>98</v>
      </c>
      <c r="BK398" s="4" t="s">
        <v>98</v>
      </c>
      <c r="BL398" s="4" t="s">
        <v>98</v>
      </c>
      <c r="BM398" s="4" t="s">
        <v>98</v>
      </c>
      <c r="BN398" s="4" t="s">
        <v>98</v>
      </c>
      <c r="BO398" s="4" t="s">
        <v>98</v>
      </c>
      <c r="BP398" s="4" t="s">
        <v>98</v>
      </c>
      <c r="BQ398" s="4" t="s">
        <v>98</v>
      </c>
      <c r="BR398" s="4" t="s">
        <v>98</v>
      </c>
      <c r="BS398" s="4" t="s">
        <v>98</v>
      </c>
      <c r="BT398" s="4" t="s">
        <v>98</v>
      </c>
      <c r="BU398" s="4" t="s">
        <v>98</v>
      </c>
      <c r="BV398" s="4" t="s">
        <v>98</v>
      </c>
      <c r="BW398" s="35" t="s">
        <v>98</v>
      </c>
      <c r="BX398" s="35" t="s">
        <v>98</v>
      </c>
      <c r="BY398" s="1" t="s">
        <v>98</v>
      </c>
      <c r="BZ398" s="1" t="s">
        <v>98</v>
      </c>
      <c r="CA398" s="1" t="s">
        <v>98</v>
      </c>
      <c r="CB398" s="1" t="s">
        <v>98</v>
      </c>
      <c r="CC398" s="1" t="s">
        <v>98</v>
      </c>
      <c r="CD398" s="1" t="s">
        <v>98</v>
      </c>
      <c r="CE398" s="1" t="s">
        <v>98</v>
      </c>
      <c r="CF398" s="1" t="s">
        <v>98</v>
      </c>
      <c r="CG398" s="4">
        <f>Beams!$B$11/F398</f>
        <v>3426.8292682926831</v>
      </c>
      <c r="CH398" s="4">
        <f>Beams!$B$9/AO398</f>
        <v>2058.6080586080584</v>
      </c>
      <c r="CI398" s="4">
        <f>Beams!$C$9/AS398</f>
        <v>2566.2100456621006</v>
      </c>
      <c r="CJ398" s="4">
        <f>Beams!$B$8/((N398-2*X398)*X398*2)</f>
        <v>8844.1540456496823</v>
      </c>
      <c r="CK398" s="4">
        <f>Beams!$C$8/((J398-2*X398)*X398*2)</f>
        <v>6293.6185843165713</v>
      </c>
      <c r="CM398" s="4">
        <f xml:space="preserve"> Beams!$B$12 / ( 2 * X398 * (N398 - X398) * (J398 - X398) )</f>
        <v>1591.0171313182941</v>
      </c>
      <c r="CO398" s="4">
        <f t="shared" si="12"/>
        <v>17523.704354333528</v>
      </c>
      <c r="CP398" s="4">
        <f t="shared" si="13"/>
        <v>13829.38670379521</v>
      </c>
      <c r="CQ398" s="3">
        <f>MIN(Beams!$B$21:$B$22)/MAX(CM398:CP398)-1</f>
        <v>0.14131119742693543</v>
      </c>
    </row>
    <row r="399" spans="1:95" x14ac:dyDescent="0.55000000000000004">
      <c r="A399" s="1" t="s">
        <v>1014</v>
      </c>
      <c r="B399" s="1" t="s">
        <v>1856</v>
      </c>
      <c r="C399" s="1" t="s">
        <v>1857</v>
      </c>
      <c r="D399" s="1" t="s">
        <v>98</v>
      </c>
      <c r="E399" s="1">
        <v>8.16</v>
      </c>
      <c r="F399" s="3">
        <v>2.23</v>
      </c>
      <c r="G399" s="1" t="s">
        <v>98</v>
      </c>
      <c r="H399" s="11" t="s">
        <v>98</v>
      </c>
      <c r="I399" s="3">
        <v>6</v>
      </c>
      <c r="J399" s="3">
        <v>5.65</v>
      </c>
      <c r="K399" s="1" t="s">
        <v>98</v>
      </c>
      <c r="L399" s="1" t="s">
        <v>98</v>
      </c>
      <c r="M399" s="11" t="s">
        <v>98</v>
      </c>
      <c r="N399" s="3">
        <v>4</v>
      </c>
      <c r="O399" s="3">
        <v>3.65</v>
      </c>
      <c r="P399" s="1" t="s">
        <v>98</v>
      </c>
      <c r="Q399" s="1" t="s">
        <v>98</v>
      </c>
      <c r="R399" s="11" t="s">
        <v>98</v>
      </c>
      <c r="S399" s="13" t="s">
        <v>98</v>
      </c>
      <c r="T399" s="1" t="s">
        <v>98</v>
      </c>
      <c r="U399" s="13" t="s">
        <v>98</v>
      </c>
      <c r="V399" s="1" t="s">
        <v>98</v>
      </c>
      <c r="W399" s="14">
        <v>0.125</v>
      </c>
      <c r="X399" s="14">
        <v>0.11600000000000001</v>
      </c>
      <c r="Y399" s="1" t="s">
        <v>98</v>
      </c>
      <c r="Z399" s="13" t="s">
        <v>98</v>
      </c>
      <c r="AA399" s="13" t="s">
        <v>98</v>
      </c>
      <c r="AB399" s="1" t="s">
        <v>98</v>
      </c>
      <c r="AC399" s="1" t="s">
        <v>98</v>
      </c>
      <c r="AD399" s="1" t="s">
        <v>98</v>
      </c>
      <c r="AE399" s="1" t="s">
        <v>98</v>
      </c>
      <c r="AF399" s="1" t="s">
        <v>98</v>
      </c>
      <c r="AG399" s="1" t="s">
        <v>98</v>
      </c>
      <c r="AH399" s="1" t="s">
        <v>98</v>
      </c>
      <c r="AI399" s="2">
        <v>31.5</v>
      </c>
      <c r="AJ399" s="1" t="s">
        <v>98</v>
      </c>
      <c r="AK399" s="2">
        <v>48.7</v>
      </c>
      <c r="AL399" s="1" t="s">
        <v>98</v>
      </c>
      <c r="AM399" s="2">
        <v>11.4</v>
      </c>
      <c r="AN399" s="3">
        <v>4.5599999999999996</v>
      </c>
      <c r="AO399" s="3">
        <v>3.81</v>
      </c>
      <c r="AP399" s="3">
        <v>2.2599999999999998</v>
      </c>
      <c r="AQ399" s="3">
        <v>6.15</v>
      </c>
      <c r="AR399" s="3">
        <v>3.46</v>
      </c>
      <c r="AS399" s="3">
        <v>3.08</v>
      </c>
      <c r="AT399" s="3">
        <v>1.66</v>
      </c>
      <c r="AU399" s="1" t="s">
        <v>98</v>
      </c>
      <c r="AV399" s="1" t="s">
        <v>98</v>
      </c>
      <c r="AW399" s="1" t="s">
        <v>98</v>
      </c>
      <c r="AX399" s="2">
        <v>12.6</v>
      </c>
      <c r="AY399" s="1" t="s">
        <v>98</v>
      </c>
      <c r="AZ399" s="3">
        <v>5.3</v>
      </c>
      <c r="BA399" s="1" t="s">
        <v>98</v>
      </c>
      <c r="BB399" s="1" t="s">
        <v>98</v>
      </c>
      <c r="BC399" s="1" t="s">
        <v>98</v>
      </c>
      <c r="BD399" s="1" t="s">
        <v>98</v>
      </c>
      <c r="BE399" s="1" t="s">
        <v>98</v>
      </c>
      <c r="BF399" s="1" t="s">
        <v>98</v>
      </c>
      <c r="BG399" s="1" t="s">
        <v>98</v>
      </c>
      <c r="BH399" s="1" t="s">
        <v>98</v>
      </c>
      <c r="BI399" s="1" t="s">
        <v>98</v>
      </c>
      <c r="BJ399" s="4" t="s">
        <v>98</v>
      </c>
      <c r="BK399" s="4" t="s">
        <v>98</v>
      </c>
      <c r="BL399" s="4" t="s">
        <v>98</v>
      </c>
      <c r="BM399" s="4" t="s">
        <v>98</v>
      </c>
      <c r="BN399" s="4" t="s">
        <v>98</v>
      </c>
      <c r="BO399" s="4" t="s">
        <v>98</v>
      </c>
      <c r="BP399" s="4" t="s">
        <v>98</v>
      </c>
      <c r="BQ399" s="4" t="s">
        <v>98</v>
      </c>
      <c r="BR399" s="4" t="s">
        <v>98</v>
      </c>
      <c r="BS399" s="4" t="s">
        <v>98</v>
      </c>
      <c r="BT399" s="4" t="s">
        <v>98</v>
      </c>
      <c r="BU399" s="4" t="s">
        <v>98</v>
      </c>
      <c r="BV399" s="4" t="s">
        <v>98</v>
      </c>
      <c r="BW399" s="35" t="s">
        <v>98</v>
      </c>
      <c r="BX399" s="35" t="s">
        <v>98</v>
      </c>
      <c r="BY399" s="1" t="s">
        <v>98</v>
      </c>
      <c r="BZ399" s="1" t="s">
        <v>98</v>
      </c>
      <c r="CA399" s="1" t="s">
        <v>98</v>
      </c>
      <c r="CB399" s="1" t="s">
        <v>98</v>
      </c>
      <c r="CC399" s="1" t="s">
        <v>98</v>
      </c>
      <c r="CD399" s="1" t="s">
        <v>98</v>
      </c>
      <c r="CE399" s="1" t="s">
        <v>98</v>
      </c>
      <c r="CF399" s="1" t="s">
        <v>98</v>
      </c>
      <c r="CG399" s="4">
        <f>Beams!$B$11/F399</f>
        <v>5040.358744394619</v>
      </c>
      <c r="CH399" s="4">
        <f>Beams!$B$9/AO399</f>
        <v>2950.1312335958005</v>
      </c>
      <c r="CI399" s="4">
        <f>Beams!$C$9/AS399</f>
        <v>3649.3506493506493</v>
      </c>
      <c r="CJ399" s="4">
        <f>Beams!$B$8/((N399-2*X399)*X399*2)</f>
        <v>12857.822681016181</v>
      </c>
      <c r="CK399" s="4">
        <f>Beams!$C$8/((J399-2*X399)*X399*2)</f>
        <v>8942.0959509171207</v>
      </c>
      <c r="CM399" s="4">
        <f xml:space="preserve"> Beams!$B$12 / ( 2 * X399 * (N399 - X399) * (J399 - X399) )</f>
        <v>2254.0313406678088</v>
      </c>
      <c r="CO399" s="4">
        <f t="shared" si="12"/>
        <v>25430.270819898877</v>
      </c>
      <c r="CP399" s="4">
        <f t="shared" si="13"/>
        <v>19763.883769903703</v>
      </c>
      <c r="CQ399" s="3">
        <f>MIN(Beams!$B$21:$B$22)/MAX(CM399:CP399)-1</f>
        <v>-0.21353570547309142</v>
      </c>
    </row>
    <row r="400" spans="1:95" x14ac:dyDescent="0.55000000000000004">
      <c r="A400" s="1" t="s">
        <v>1014</v>
      </c>
      <c r="B400" s="1" t="s">
        <v>1858</v>
      </c>
      <c r="C400" s="1" t="s">
        <v>1859</v>
      </c>
      <c r="D400" s="1" t="s">
        <v>98</v>
      </c>
      <c r="E400" s="1">
        <v>25.03</v>
      </c>
      <c r="F400" s="3">
        <v>6.95</v>
      </c>
      <c r="G400" s="1" t="s">
        <v>98</v>
      </c>
      <c r="H400" s="11" t="s">
        <v>98</v>
      </c>
      <c r="I400" s="3">
        <v>6</v>
      </c>
      <c r="J400" s="3">
        <v>4.6100000000000003</v>
      </c>
      <c r="K400" s="1" t="s">
        <v>98</v>
      </c>
      <c r="L400" s="1" t="s">
        <v>98</v>
      </c>
      <c r="M400" s="11" t="s">
        <v>98</v>
      </c>
      <c r="N400" s="3">
        <v>3</v>
      </c>
      <c r="O400" s="3">
        <v>1.6</v>
      </c>
      <c r="P400" s="1" t="s">
        <v>98</v>
      </c>
      <c r="Q400" s="1" t="s">
        <v>98</v>
      </c>
      <c r="R400" s="11" t="s">
        <v>98</v>
      </c>
      <c r="S400" s="13" t="s">
        <v>98</v>
      </c>
      <c r="T400" s="1" t="s">
        <v>98</v>
      </c>
      <c r="U400" s="13" t="s">
        <v>98</v>
      </c>
      <c r="V400" s="1" t="s">
        <v>98</v>
      </c>
      <c r="W400" s="14">
        <v>0.5</v>
      </c>
      <c r="X400" s="14">
        <v>0.46500000000000002</v>
      </c>
      <c r="Y400" s="1" t="s">
        <v>98</v>
      </c>
      <c r="Z400" s="13" t="s">
        <v>98</v>
      </c>
      <c r="AA400" s="13" t="s">
        <v>98</v>
      </c>
      <c r="AB400" s="1" t="s">
        <v>98</v>
      </c>
      <c r="AC400" s="1" t="s">
        <v>98</v>
      </c>
      <c r="AD400" s="1" t="s">
        <v>98</v>
      </c>
      <c r="AE400" s="1" t="s">
        <v>98</v>
      </c>
      <c r="AF400" s="1" t="s">
        <v>98</v>
      </c>
      <c r="AG400" s="1" t="s">
        <v>98</v>
      </c>
      <c r="AH400" s="1" t="s">
        <v>98</v>
      </c>
      <c r="AI400" s="3">
        <v>3.45</v>
      </c>
      <c r="AJ400" s="1" t="s">
        <v>98</v>
      </c>
      <c r="AK400" s="3">
        <v>9.9</v>
      </c>
      <c r="AL400" s="1" t="s">
        <v>98</v>
      </c>
      <c r="AM400" s="2">
        <v>26.8</v>
      </c>
      <c r="AN400" s="2">
        <v>12.1</v>
      </c>
      <c r="AO400" s="3">
        <v>8.9499999999999993</v>
      </c>
      <c r="AP400" s="3">
        <v>1.97</v>
      </c>
      <c r="AQ400" s="3">
        <v>8.69</v>
      </c>
      <c r="AR400" s="3">
        <v>7.28</v>
      </c>
      <c r="AS400" s="3">
        <v>5.79</v>
      </c>
      <c r="AT400" s="3">
        <v>1.1200000000000001</v>
      </c>
      <c r="AU400" s="1" t="s">
        <v>98</v>
      </c>
      <c r="AV400" s="1" t="s">
        <v>98</v>
      </c>
      <c r="AW400" s="1" t="s">
        <v>98</v>
      </c>
      <c r="AX400" s="2">
        <v>23.1</v>
      </c>
      <c r="AY400" s="1" t="s">
        <v>98</v>
      </c>
      <c r="AZ400" s="2">
        <v>12.7</v>
      </c>
      <c r="BA400" s="1" t="s">
        <v>98</v>
      </c>
      <c r="BB400" s="1" t="s">
        <v>98</v>
      </c>
      <c r="BC400" s="1" t="s">
        <v>98</v>
      </c>
      <c r="BD400" s="1" t="s">
        <v>98</v>
      </c>
      <c r="BE400" s="1" t="s">
        <v>98</v>
      </c>
      <c r="BF400" s="1" t="s">
        <v>98</v>
      </c>
      <c r="BG400" s="1" t="s">
        <v>98</v>
      </c>
      <c r="BH400" s="1" t="s">
        <v>98</v>
      </c>
      <c r="BI400" s="1" t="s">
        <v>98</v>
      </c>
      <c r="BJ400" s="4" t="s">
        <v>98</v>
      </c>
      <c r="BK400" s="4" t="s">
        <v>98</v>
      </c>
      <c r="BL400" s="4" t="s">
        <v>98</v>
      </c>
      <c r="BM400" s="4" t="s">
        <v>98</v>
      </c>
      <c r="BN400" s="4" t="s">
        <v>98</v>
      </c>
      <c r="BO400" s="4" t="s">
        <v>98</v>
      </c>
      <c r="BP400" s="4" t="s">
        <v>98</v>
      </c>
      <c r="BQ400" s="4" t="s">
        <v>98</v>
      </c>
      <c r="BR400" s="4" t="s">
        <v>98</v>
      </c>
      <c r="BS400" s="4" t="s">
        <v>98</v>
      </c>
      <c r="BT400" s="4" t="s">
        <v>98</v>
      </c>
      <c r="BU400" s="4" t="s">
        <v>98</v>
      </c>
      <c r="BV400" s="4" t="s">
        <v>98</v>
      </c>
      <c r="BW400" s="35" t="s">
        <v>98</v>
      </c>
      <c r="BX400" s="35" t="s">
        <v>98</v>
      </c>
      <c r="BY400" s="1" t="s">
        <v>98</v>
      </c>
      <c r="BZ400" s="1" t="s">
        <v>98</v>
      </c>
      <c r="CA400" s="1" t="s">
        <v>98</v>
      </c>
      <c r="CB400" s="1" t="s">
        <v>98</v>
      </c>
      <c r="CC400" s="1" t="s">
        <v>98</v>
      </c>
      <c r="CD400" s="1" t="s">
        <v>98</v>
      </c>
      <c r="CE400" s="1" t="s">
        <v>98</v>
      </c>
      <c r="CF400" s="1" t="s">
        <v>98</v>
      </c>
      <c r="CG400" s="4">
        <f>Beams!$B$11/F400</f>
        <v>1617.2661870503596</v>
      </c>
      <c r="CH400" s="4">
        <f>Beams!$B$9/AO400</f>
        <v>1255.8659217877096</v>
      </c>
      <c r="CI400" s="4">
        <f>Beams!$C$9/AS400</f>
        <v>1941.2780656303971</v>
      </c>
      <c r="CJ400" s="4">
        <f>Beams!$B$8/((N400-2*X400)*X400*2)</f>
        <v>5838.6577320658662</v>
      </c>
      <c r="CK400" s="4">
        <f>Beams!$C$8/((J400-2*X400)*X400*2)</f>
        <v>3284.2449742870499</v>
      </c>
      <c r="CM400" s="4">
        <f xml:space="preserve"> Beams!$B$12 / ( 2 * X400 * (N400 - X400) * (J400 - X400) )</f>
        <v>1150.2198657041554</v>
      </c>
      <c r="CO400" s="4">
        <f t="shared" si="12"/>
        <v>11376.174000209583</v>
      </c>
      <c r="CP400" s="4">
        <f t="shared" si="13"/>
        <v>7714.0364077307922</v>
      </c>
      <c r="CQ400" s="3">
        <f>MIN(Beams!$B$21:$B$22)/MAX(CM400:CP400)-1</f>
        <v>0.75806031092980297</v>
      </c>
    </row>
    <row r="401" spans="1:95" x14ac:dyDescent="0.55000000000000004">
      <c r="A401" s="1" t="s">
        <v>1014</v>
      </c>
      <c r="B401" s="1" t="s">
        <v>1860</v>
      </c>
      <c r="C401" s="1" t="s">
        <v>1861</v>
      </c>
      <c r="D401" s="1" t="s">
        <v>98</v>
      </c>
      <c r="E401" s="1">
        <v>19.82</v>
      </c>
      <c r="F401" s="3">
        <v>5.48</v>
      </c>
      <c r="G401" s="1" t="s">
        <v>98</v>
      </c>
      <c r="H401" s="11" t="s">
        <v>98</v>
      </c>
      <c r="I401" s="3">
        <v>6</v>
      </c>
      <c r="J401" s="3">
        <v>4.95</v>
      </c>
      <c r="K401" s="1" t="s">
        <v>98</v>
      </c>
      <c r="L401" s="1" t="s">
        <v>98</v>
      </c>
      <c r="M401" s="11" t="s">
        <v>98</v>
      </c>
      <c r="N401" s="3">
        <v>3</v>
      </c>
      <c r="O401" s="3">
        <v>1.95</v>
      </c>
      <c r="P401" s="1" t="s">
        <v>98</v>
      </c>
      <c r="Q401" s="1" t="s">
        <v>98</v>
      </c>
      <c r="R401" s="11" t="s">
        <v>98</v>
      </c>
      <c r="S401" s="13" t="s">
        <v>98</v>
      </c>
      <c r="T401" s="1" t="s">
        <v>98</v>
      </c>
      <c r="U401" s="13" t="s">
        <v>98</v>
      </c>
      <c r="V401" s="1" t="s">
        <v>98</v>
      </c>
      <c r="W401" s="14">
        <v>0.375</v>
      </c>
      <c r="X401" s="14">
        <v>0.34899999999999998</v>
      </c>
      <c r="Y401" s="1" t="s">
        <v>98</v>
      </c>
      <c r="Z401" s="13" t="s">
        <v>98</v>
      </c>
      <c r="AA401" s="13" t="s">
        <v>98</v>
      </c>
      <c r="AB401" s="1" t="s">
        <v>98</v>
      </c>
      <c r="AC401" s="1" t="s">
        <v>98</v>
      </c>
      <c r="AD401" s="1" t="s">
        <v>98</v>
      </c>
      <c r="AE401" s="1" t="s">
        <v>98</v>
      </c>
      <c r="AF401" s="1" t="s">
        <v>98</v>
      </c>
      <c r="AG401" s="1" t="s">
        <v>98</v>
      </c>
      <c r="AH401" s="1" t="s">
        <v>98</v>
      </c>
      <c r="AI401" s="3">
        <v>5.6</v>
      </c>
      <c r="AJ401" s="1" t="s">
        <v>98</v>
      </c>
      <c r="AK401" s="2">
        <v>14.2</v>
      </c>
      <c r="AL401" s="1" t="s">
        <v>98</v>
      </c>
      <c r="AM401" s="2">
        <v>22.7</v>
      </c>
      <c r="AN401" s="3">
        <v>9.9</v>
      </c>
      <c r="AO401" s="3">
        <v>7.57</v>
      </c>
      <c r="AP401" s="3">
        <v>2.04</v>
      </c>
      <c r="AQ401" s="3">
        <v>7.48</v>
      </c>
      <c r="AR401" s="3">
        <v>6.03</v>
      </c>
      <c r="AS401" s="3">
        <v>4.99</v>
      </c>
      <c r="AT401" s="3">
        <v>1.17</v>
      </c>
      <c r="AU401" s="1" t="s">
        <v>98</v>
      </c>
      <c r="AV401" s="1" t="s">
        <v>98</v>
      </c>
      <c r="AW401" s="1" t="s">
        <v>98</v>
      </c>
      <c r="AX401" s="2">
        <v>19.3</v>
      </c>
      <c r="AY401" s="1" t="s">
        <v>98</v>
      </c>
      <c r="AZ401" s="2">
        <v>10.3</v>
      </c>
      <c r="BA401" s="1" t="s">
        <v>98</v>
      </c>
      <c r="BB401" s="1" t="s">
        <v>98</v>
      </c>
      <c r="BC401" s="1" t="s">
        <v>98</v>
      </c>
      <c r="BD401" s="1" t="s">
        <v>98</v>
      </c>
      <c r="BE401" s="1" t="s">
        <v>98</v>
      </c>
      <c r="BF401" s="1" t="s">
        <v>98</v>
      </c>
      <c r="BG401" s="1" t="s">
        <v>98</v>
      </c>
      <c r="BH401" s="1" t="s">
        <v>98</v>
      </c>
      <c r="BI401" s="1" t="s">
        <v>98</v>
      </c>
      <c r="BJ401" s="4" t="s">
        <v>98</v>
      </c>
      <c r="BK401" s="4" t="s">
        <v>98</v>
      </c>
      <c r="BL401" s="4" t="s">
        <v>98</v>
      </c>
      <c r="BM401" s="4" t="s">
        <v>98</v>
      </c>
      <c r="BN401" s="4" t="s">
        <v>98</v>
      </c>
      <c r="BO401" s="4" t="s">
        <v>98</v>
      </c>
      <c r="BP401" s="4" t="s">
        <v>98</v>
      </c>
      <c r="BQ401" s="4" t="s">
        <v>98</v>
      </c>
      <c r="BR401" s="4" t="s">
        <v>98</v>
      </c>
      <c r="BS401" s="4" t="s">
        <v>98</v>
      </c>
      <c r="BT401" s="4" t="s">
        <v>98</v>
      </c>
      <c r="BU401" s="4" t="s">
        <v>98</v>
      </c>
      <c r="BV401" s="4" t="s">
        <v>98</v>
      </c>
      <c r="BW401" s="35" t="s">
        <v>98</v>
      </c>
      <c r="BX401" s="35" t="s">
        <v>98</v>
      </c>
      <c r="BY401" s="1" t="s">
        <v>98</v>
      </c>
      <c r="BZ401" s="1" t="s">
        <v>98</v>
      </c>
      <c r="CA401" s="1" t="s">
        <v>98</v>
      </c>
      <c r="CB401" s="1" t="s">
        <v>98</v>
      </c>
      <c r="CC401" s="1" t="s">
        <v>98</v>
      </c>
      <c r="CD401" s="1" t="s">
        <v>98</v>
      </c>
      <c r="CE401" s="1" t="s">
        <v>98</v>
      </c>
      <c r="CF401" s="1" t="s">
        <v>98</v>
      </c>
      <c r="CG401" s="4">
        <f>Beams!$B$11/F401</f>
        <v>2051.094890510949</v>
      </c>
      <c r="CH401" s="4">
        <f>Beams!$B$9/AO401</f>
        <v>1484.8084544253632</v>
      </c>
      <c r="CI401" s="4">
        <f>Beams!$C$9/AS401</f>
        <v>2252.5050100200401</v>
      </c>
      <c r="CJ401" s="4">
        <f>Beams!$B$8/((N401-2*X401)*X401*2)</f>
        <v>6995.2875162746241</v>
      </c>
      <c r="CK401" s="4">
        <f>Beams!$C$8/((J401-2*X401)*X401*2)</f>
        <v>3787.1946995447279</v>
      </c>
      <c r="CM401" s="4">
        <f xml:space="preserve"> Beams!$B$12 / ( 2 * X401 * (N401 - X401) * (J401 - X401) )</f>
        <v>1320.2279646835329</v>
      </c>
      <c r="CO401" s="4">
        <f t="shared" si="12"/>
        <v>13621.190081118777</v>
      </c>
      <c r="CP401" s="4">
        <f t="shared" si="13"/>
        <v>9042.3010343996411</v>
      </c>
      <c r="CQ401" s="3">
        <f>MIN(Beams!$B$21:$B$22)/MAX(CM401:CP401)-1</f>
        <v>0.46830048482498676</v>
      </c>
    </row>
    <row r="402" spans="1:95" x14ac:dyDescent="0.55000000000000004">
      <c r="A402" s="1" t="s">
        <v>1014</v>
      </c>
      <c r="B402" s="1" t="s">
        <v>1862</v>
      </c>
      <c r="C402" s="1" t="s">
        <v>1863</v>
      </c>
      <c r="D402" s="1" t="s">
        <v>98</v>
      </c>
      <c r="E402" s="1">
        <v>16.96</v>
      </c>
      <c r="F402" s="3">
        <v>4.68</v>
      </c>
      <c r="G402" s="1" t="s">
        <v>98</v>
      </c>
      <c r="H402" s="11" t="s">
        <v>98</v>
      </c>
      <c r="I402" s="3">
        <v>6</v>
      </c>
      <c r="J402" s="3">
        <v>5.13</v>
      </c>
      <c r="K402" s="1" t="s">
        <v>98</v>
      </c>
      <c r="L402" s="1" t="s">
        <v>98</v>
      </c>
      <c r="M402" s="11" t="s">
        <v>98</v>
      </c>
      <c r="N402" s="3">
        <v>3</v>
      </c>
      <c r="O402" s="3">
        <v>2.13</v>
      </c>
      <c r="P402" s="1" t="s">
        <v>98</v>
      </c>
      <c r="Q402" s="1" t="s">
        <v>98</v>
      </c>
      <c r="R402" s="11" t="s">
        <v>98</v>
      </c>
      <c r="S402" s="13" t="s">
        <v>98</v>
      </c>
      <c r="T402" s="1" t="s">
        <v>98</v>
      </c>
      <c r="U402" s="13" t="s">
        <v>98</v>
      </c>
      <c r="V402" s="1" t="s">
        <v>98</v>
      </c>
      <c r="W402" s="15">
        <v>0.3125</v>
      </c>
      <c r="X402" s="14">
        <v>0.29099999999999998</v>
      </c>
      <c r="Y402" s="1" t="s">
        <v>98</v>
      </c>
      <c r="Z402" s="13" t="s">
        <v>98</v>
      </c>
      <c r="AA402" s="13" t="s">
        <v>98</v>
      </c>
      <c r="AB402" s="1" t="s">
        <v>98</v>
      </c>
      <c r="AC402" s="1" t="s">
        <v>98</v>
      </c>
      <c r="AD402" s="1" t="s">
        <v>98</v>
      </c>
      <c r="AE402" s="1" t="s">
        <v>98</v>
      </c>
      <c r="AF402" s="1" t="s">
        <v>98</v>
      </c>
      <c r="AG402" s="1" t="s">
        <v>98</v>
      </c>
      <c r="AH402" s="1" t="s">
        <v>98</v>
      </c>
      <c r="AI402" s="3">
        <v>7.31</v>
      </c>
      <c r="AJ402" s="1" t="s">
        <v>98</v>
      </c>
      <c r="AK402" s="2">
        <v>17.600000000000001</v>
      </c>
      <c r="AL402" s="1" t="s">
        <v>98</v>
      </c>
      <c r="AM402" s="2">
        <v>20.100000000000001</v>
      </c>
      <c r="AN402" s="3">
        <v>8.61</v>
      </c>
      <c r="AO402" s="3">
        <v>6.69</v>
      </c>
      <c r="AP402" s="3">
        <v>2.0699999999999998</v>
      </c>
      <c r="AQ402" s="3">
        <v>6.67</v>
      </c>
      <c r="AR402" s="3">
        <v>5.27</v>
      </c>
      <c r="AS402" s="3">
        <v>4.45</v>
      </c>
      <c r="AT402" s="3">
        <v>1.19</v>
      </c>
      <c r="AU402" s="1" t="s">
        <v>98</v>
      </c>
      <c r="AV402" s="1" t="s">
        <v>98</v>
      </c>
      <c r="AW402" s="1" t="s">
        <v>98</v>
      </c>
      <c r="AX402" s="2">
        <v>16.899999999999999</v>
      </c>
      <c r="AY402" s="1" t="s">
        <v>98</v>
      </c>
      <c r="AZ402" s="3">
        <v>8.91</v>
      </c>
      <c r="BA402" s="1" t="s">
        <v>98</v>
      </c>
      <c r="BB402" s="1" t="s">
        <v>98</v>
      </c>
      <c r="BC402" s="1" t="s">
        <v>98</v>
      </c>
      <c r="BD402" s="1" t="s">
        <v>98</v>
      </c>
      <c r="BE402" s="1" t="s">
        <v>98</v>
      </c>
      <c r="BF402" s="1" t="s">
        <v>98</v>
      </c>
      <c r="BG402" s="1" t="s">
        <v>98</v>
      </c>
      <c r="BH402" s="1" t="s">
        <v>98</v>
      </c>
      <c r="BI402" s="1" t="s">
        <v>98</v>
      </c>
      <c r="BJ402" s="4" t="s">
        <v>98</v>
      </c>
      <c r="BK402" s="4" t="s">
        <v>98</v>
      </c>
      <c r="BL402" s="4" t="s">
        <v>98</v>
      </c>
      <c r="BM402" s="4" t="s">
        <v>98</v>
      </c>
      <c r="BN402" s="4" t="s">
        <v>98</v>
      </c>
      <c r="BO402" s="4" t="s">
        <v>98</v>
      </c>
      <c r="BP402" s="4" t="s">
        <v>98</v>
      </c>
      <c r="BQ402" s="4" t="s">
        <v>98</v>
      </c>
      <c r="BR402" s="4" t="s">
        <v>98</v>
      </c>
      <c r="BS402" s="4" t="s">
        <v>98</v>
      </c>
      <c r="BT402" s="4" t="s">
        <v>98</v>
      </c>
      <c r="BU402" s="4" t="s">
        <v>98</v>
      </c>
      <c r="BV402" s="4" t="s">
        <v>98</v>
      </c>
      <c r="BW402" s="35" t="s">
        <v>98</v>
      </c>
      <c r="BX402" s="35" t="s">
        <v>98</v>
      </c>
      <c r="BY402" s="1" t="s">
        <v>98</v>
      </c>
      <c r="BZ402" s="1" t="s">
        <v>98</v>
      </c>
      <c r="CA402" s="1" t="s">
        <v>98</v>
      </c>
      <c r="CB402" s="1" t="s">
        <v>98</v>
      </c>
      <c r="CC402" s="1" t="s">
        <v>98</v>
      </c>
      <c r="CD402" s="1" t="s">
        <v>98</v>
      </c>
      <c r="CE402" s="1" t="s">
        <v>98</v>
      </c>
      <c r="CF402" s="1" t="s">
        <v>98</v>
      </c>
      <c r="CG402" s="4">
        <f>Beams!$B$11/F402</f>
        <v>2401.7094017094018</v>
      </c>
      <c r="CH402" s="4">
        <f>Beams!$B$9/AO402</f>
        <v>1680.1195814648729</v>
      </c>
      <c r="CI402" s="4">
        <f>Beams!$C$9/AS402</f>
        <v>2525.8426966292136</v>
      </c>
      <c r="CJ402" s="4">
        <f>Beams!$B$8/((N402-2*X402)*X402*2)</f>
        <v>7987.0615287974788</v>
      </c>
      <c r="CK402" s="4">
        <f>Beams!$C$8/((J402-2*X402)*X402*2)</f>
        <v>4246.4192560757047</v>
      </c>
      <c r="CM402" s="4">
        <f xml:space="preserve"> Beams!$B$12 / ( 2 * X402 * (N402 - X402) * (J402 - X402) )</f>
        <v>1473.2576315523233</v>
      </c>
      <c r="CO402" s="4">
        <f t="shared" si="12"/>
        <v>15541.951124915066</v>
      </c>
      <c r="CP402" s="4">
        <f t="shared" si="13"/>
        <v>10211.220234133145</v>
      </c>
      <c r="CQ402" s="3">
        <f>MIN(Beams!$B$21:$B$22)/MAX(CM402:CP402)-1</f>
        <v>0.28683971782270667</v>
      </c>
    </row>
    <row r="403" spans="1:95" x14ac:dyDescent="0.55000000000000004">
      <c r="A403" s="1" t="s">
        <v>1014</v>
      </c>
      <c r="B403" s="1" t="s">
        <v>1864</v>
      </c>
      <c r="C403" s="1" t="s">
        <v>1865</v>
      </c>
      <c r="D403" s="1" t="s">
        <v>98</v>
      </c>
      <c r="E403" s="1">
        <v>13.91</v>
      </c>
      <c r="F403" s="3">
        <v>3.84</v>
      </c>
      <c r="G403" s="1" t="s">
        <v>98</v>
      </c>
      <c r="H403" s="11" t="s">
        <v>98</v>
      </c>
      <c r="I403" s="3">
        <v>6</v>
      </c>
      <c r="J403" s="3">
        <v>5.3</v>
      </c>
      <c r="K403" s="1" t="s">
        <v>98</v>
      </c>
      <c r="L403" s="1" t="s">
        <v>98</v>
      </c>
      <c r="M403" s="11" t="s">
        <v>98</v>
      </c>
      <c r="N403" s="3">
        <v>3</v>
      </c>
      <c r="O403" s="3">
        <v>2.2999999999999998</v>
      </c>
      <c r="P403" s="1" t="s">
        <v>98</v>
      </c>
      <c r="Q403" s="1" t="s">
        <v>98</v>
      </c>
      <c r="R403" s="11" t="s">
        <v>98</v>
      </c>
      <c r="S403" s="13" t="s">
        <v>98</v>
      </c>
      <c r="T403" s="1" t="s">
        <v>98</v>
      </c>
      <c r="U403" s="13" t="s">
        <v>98</v>
      </c>
      <c r="V403" s="1" t="s">
        <v>98</v>
      </c>
      <c r="W403" s="14">
        <v>0.25</v>
      </c>
      <c r="X403" s="14">
        <v>0.23300000000000001</v>
      </c>
      <c r="Y403" s="1" t="s">
        <v>98</v>
      </c>
      <c r="Z403" s="13" t="s">
        <v>98</v>
      </c>
      <c r="AA403" s="13" t="s">
        <v>98</v>
      </c>
      <c r="AB403" s="1" t="s">
        <v>98</v>
      </c>
      <c r="AC403" s="1" t="s">
        <v>98</v>
      </c>
      <c r="AD403" s="1" t="s">
        <v>98</v>
      </c>
      <c r="AE403" s="1" t="s">
        <v>98</v>
      </c>
      <c r="AF403" s="1" t="s">
        <v>98</v>
      </c>
      <c r="AG403" s="1" t="s">
        <v>98</v>
      </c>
      <c r="AH403" s="1" t="s">
        <v>98</v>
      </c>
      <c r="AI403" s="3">
        <v>9.8800000000000008</v>
      </c>
      <c r="AJ403" s="1" t="s">
        <v>98</v>
      </c>
      <c r="AK403" s="2">
        <v>22.8</v>
      </c>
      <c r="AL403" s="1" t="s">
        <v>98</v>
      </c>
      <c r="AM403" s="2">
        <v>17</v>
      </c>
      <c r="AN403" s="3">
        <v>7.19</v>
      </c>
      <c r="AO403" s="3">
        <v>5.66</v>
      </c>
      <c r="AP403" s="3">
        <v>2.1</v>
      </c>
      <c r="AQ403" s="3">
        <v>5.7</v>
      </c>
      <c r="AR403" s="3">
        <v>4.41</v>
      </c>
      <c r="AS403" s="3">
        <v>3.8</v>
      </c>
      <c r="AT403" s="3">
        <v>1.22</v>
      </c>
      <c r="AU403" s="1" t="s">
        <v>98</v>
      </c>
      <c r="AV403" s="1" t="s">
        <v>98</v>
      </c>
      <c r="AW403" s="1" t="s">
        <v>98</v>
      </c>
      <c r="AX403" s="2">
        <v>14.2</v>
      </c>
      <c r="AY403" s="1" t="s">
        <v>98</v>
      </c>
      <c r="AZ403" s="3">
        <v>7.39</v>
      </c>
      <c r="BA403" s="1" t="s">
        <v>98</v>
      </c>
      <c r="BB403" s="1" t="s">
        <v>98</v>
      </c>
      <c r="BC403" s="1" t="s">
        <v>98</v>
      </c>
      <c r="BD403" s="1" t="s">
        <v>98</v>
      </c>
      <c r="BE403" s="1" t="s">
        <v>98</v>
      </c>
      <c r="BF403" s="1" t="s">
        <v>98</v>
      </c>
      <c r="BG403" s="1" t="s">
        <v>98</v>
      </c>
      <c r="BH403" s="1" t="s">
        <v>98</v>
      </c>
      <c r="BI403" s="1" t="s">
        <v>98</v>
      </c>
      <c r="BJ403" s="4" t="s">
        <v>98</v>
      </c>
      <c r="BK403" s="4" t="s">
        <v>98</v>
      </c>
      <c r="BL403" s="4" t="s">
        <v>98</v>
      </c>
      <c r="BM403" s="4" t="s">
        <v>98</v>
      </c>
      <c r="BN403" s="4" t="s">
        <v>98</v>
      </c>
      <c r="BO403" s="4" t="s">
        <v>98</v>
      </c>
      <c r="BP403" s="4" t="s">
        <v>98</v>
      </c>
      <c r="BQ403" s="4" t="s">
        <v>98</v>
      </c>
      <c r="BR403" s="4" t="s">
        <v>98</v>
      </c>
      <c r="BS403" s="4" t="s">
        <v>98</v>
      </c>
      <c r="BT403" s="4" t="s">
        <v>98</v>
      </c>
      <c r="BU403" s="4" t="s">
        <v>98</v>
      </c>
      <c r="BV403" s="4" t="s">
        <v>98</v>
      </c>
      <c r="BW403" s="35" t="s">
        <v>98</v>
      </c>
      <c r="BX403" s="35" t="s">
        <v>98</v>
      </c>
      <c r="BY403" s="1" t="s">
        <v>98</v>
      </c>
      <c r="BZ403" s="1" t="s">
        <v>98</v>
      </c>
      <c r="CA403" s="1" t="s">
        <v>98</v>
      </c>
      <c r="CB403" s="1" t="s">
        <v>98</v>
      </c>
      <c r="CC403" s="1" t="s">
        <v>98</v>
      </c>
      <c r="CD403" s="1" t="s">
        <v>98</v>
      </c>
      <c r="CE403" s="1" t="s">
        <v>98</v>
      </c>
      <c r="CF403" s="1" t="s">
        <v>98</v>
      </c>
      <c r="CG403" s="4">
        <f>Beams!$B$11/F403</f>
        <v>2927.0833333333335</v>
      </c>
      <c r="CH403" s="4">
        <f>Beams!$B$9/AO403</f>
        <v>1985.8657243816253</v>
      </c>
      <c r="CI403" s="4">
        <f>Beams!$C$9/AS403</f>
        <v>2957.8947368421054</v>
      </c>
      <c r="CJ403" s="4">
        <f>Beams!$B$8/((N403-2*X403)*X403*2)</f>
        <v>9518.6154987449663</v>
      </c>
      <c r="CK403" s="4">
        <f>Beams!$C$8/((J403-2*X403)*X403*2)</f>
        <v>4989.6921129126486</v>
      </c>
      <c r="CM403" s="4">
        <f xml:space="preserve"> Beams!$B$12 / ( 2 * X403 * (N403 - X403) * (J403 - X403) )</f>
        <v>1720.363940959109</v>
      </c>
      <c r="CO403" s="4">
        <f t="shared" si="12"/>
        <v>18510.571610439754</v>
      </c>
      <c r="CP403" s="4">
        <f t="shared" si="13"/>
        <v>12063.176217371718</v>
      </c>
      <c r="CQ403" s="3">
        <f>MIN(Beams!$B$21:$B$22)/MAX(CM403:CP403)-1</f>
        <v>8.0463662652115131E-2</v>
      </c>
    </row>
    <row r="404" spans="1:95" x14ac:dyDescent="0.55000000000000004">
      <c r="A404" s="1" t="s">
        <v>1014</v>
      </c>
      <c r="B404" s="1" t="s">
        <v>1866</v>
      </c>
      <c r="C404" s="1" t="s">
        <v>1867</v>
      </c>
      <c r="D404" s="1" t="s">
        <v>98</v>
      </c>
      <c r="E404" s="3">
        <v>10.7</v>
      </c>
      <c r="F404" s="3">
        <v>2.93</v>
      </c>
      <c r="G404" s="1" t="s">
        <v>98</v>
      </c>
      <c r="H404" s="11" t="s">
        <v>98</v>
      </c>
      <c r="I404" s="3">
        <v>6</v>
      </c>
      <c r="J404" s="3">
        <v>5.48</v>
      </c>
      <c r="K404" s="1" t="s">
        <v>98</v>
      </c>
      <c r="L404" s="1" t="s">
        <v>98</v>
      </c>
      <c r="M404" s="11" t="s">
        <v>98</v>
      </c>
      <c r="N404" s="3">
        <v>3</v>
      </c>
      <c r="O404" s="3">
        <v>2.48</v>
      </c>
      <c r="P404" s="1" t="s">
        <v>98</v>
      </c>
      <c r="Q404" s="1" t="s">
        <v>98</v>
      </c>
      <c r="R404" s="11" t="s">
        <v>98</v>
      </c>
      <c r="S404" s="13" t="s">
        <v>98</v>
      </c>
      <c r="T404" s="1" t="s">
        <v>98</v>
      </c>
      <c r="U404" s="13" t="s">
        <v>98</v>
      </c>
      <c r="V404" s="1" t="s">
        <v>98</v>
      </c>
      <c r="W404" s="15">
        <v>0.1875</v>
      </c>
      <c r="X404" s="14">
        <v>0.17399999999999999</v>
      </c>
      <c r="Y404" s="1" t="s">
        <v>98</v>
      </c>
      <c r="Z404" s="13" t="s">
        <v>98</v>
      </c>
      <c r="AA404" s="13" t="s">
        <v>98</v>
      </c>
      <c r="AB404" s="1" t="s">
        <v>98</v>
      </c>
      <c r="AC404" s="1" t="s">
        <v>98</v>
      </c>
      <c r="AD404" s="1" t="s">
        <v>98</v>
      </c>
      <c r="AE404" s="1" t="s">
        <v>98</v>
      </c>
      <c r="AF404" s="1" t="s">
        <v>98</v>
      </c>
      <c r="AG404" s="1" t="s">
        <v>98</v>
      </c>
      <c r="AH404" s="1" t="s">
        <v>98</v>
      </c>
      <c r="AI404" s="2">
        <v>14.2</v>
      </c>
      <c r="AJ404" s="1" t="s">
        <v>98</v>
      </c>
      <c r="AK404" s="2">
        <v>31.5</v>
      </c>
      <c r="AL404" s="1" t="s">
        <v>98</v>
      </c>
      <c r="AM404" s="2">
        <v>13.4</v>
      </c>
      <c r="AN404" s="3">
        <v>5.59</v>
      </c>
      <c r="AO404" s="3">
        <v>4.47</v>
      </c>
      <c r="AP404" s="3">
        <v>2.14</v>
      </c>
      <c r="AQ404" s="3">
        <v>4.55</v>
      </c>
      <c r="AR404" s="3">
        <v>3.45</v>
      </c>
      <c r="AS404" s="3">
        <v>3.03</v>
      </c>
      <c r="AT404" s="3">
        <v>1.25</v>
      </c>
      <c r="AU404" s="1" t="s">
        <v>98</v>
      </c>
      <c r="AV404" s="1" t="s">
        <v>98</v>
      </c>
      <c r="AW404" s="1" t="s">
        <v>98</v>
      </c>
      <c r="AX404" s="2">
        <v>11.1</v>
      </c>
      <c r="AY404" s="1" t="s">
        <v>98</v>
      </c>
      <c r="AZ404" s="3">
        <v>5.71</v>
      </c>
      <c r="BA404" s="1" t="s">
        <v>98</v>
      </c>
      <c r="BB404" s="1" t="s">
        <v>98</v>
      </c>
      <c r="BC404" s="1" t="s">
        <v>98</v>
      </c>
      <c r="BD404" s="1" t="s">
        <v>98</v>
      </c>
      <c r="BE404" s="1" t="s">
        <v>98</v>
      </c>
      <c r="BF404" s="1" t="s">
        <v>98</v>
      </c>
      <c r="BG404" s="1" t="s">
        <v>98</v>
      </c>
      <c r="BH404" s="1" t="s">
        <v>98</v>
      </c>
      <c r="BI404" s="1" t="s">
        <v>98</v>
      </c>
      <c r="BJ404" s="4" t="s">
        <v>98</v>
      </c>
      <c r="BK404" s="4" t="s">
        <v>98</v>
      </c>
      <c r="BL404" s="4" t="s">
        <v>98</v>
      </c>
      <c r="BM404" s="4" t="s">
        <v>98</v>
      </c>
      <c r="BN404" s="4" t="s">
        <v>98</v>
      </c>
      <c r="BO404" s="4" t="s">
        <v>98</v>
      </c>
      <c r="BP404" s="4" t="s">
        <v>98</v>
      </c>
      <c r="BQ404" s="4" t="s">
        <v>98</v>
      </c>
      <c r="BR404" s="4" t="s">
        <v>98</v>
      </c>
      <c r="BS404" s="4" t="s">
        <v>98</v>
      </c>
      <c r="BT404" s="4" t="s">
        <v>98</v>
      </c>
      <c r="BU404" s="4" t="s">
        <v>98</v>
      </c>
      <c r="BV404" s="4" t="s">
        <v>98</v>
      </c>
      <c r="BW404" s="35" t="s">
        <v>98</v>
      </c>
      <c r="BX404" s="35" t="s">
        <v>98</v>
      </c>
      <c r="BY404" s="1" t="s">
        <v>98</v>
      </c>
      <c r="BZ404" s="1" t="s">
        <v>98</v>
      </c>
      <c r="CA404" s="1" t="s">
        <v>98</v>
      </c>
      <c r="CB404" s="1" t="s">
        <v>98</v>
      </c>
      <c r="CC404" s="1" t="s">
        <v>98</v>
      </c>
      <c r="CD404" s="1" t="s">
        <v>98</v>
      </c>
      <c r="CE404" s="1" t="s">
        <v>98</v>
      </c>
      <c r="CF404" s="1" t="s">
        <v>98</v>
      </c>
      <c r="CG404" s="4">
        <f>Beams!$B$11/F404</f>
        <v>3836.1774744027302</v>
      </c>
      <c r="CH404" s="4">
        <f>Beams!$B$9/AO404</f>
        <v>2514.5413870246089</v>
      </c>
      <c r="CI404" s="4">
        <f>Beams!$C$9/AS404</f>
        <v>3709.5709570957097</v>
      </c>
      <c r="CJ404" s="4">
        <f>Beams!$B$8/((N404-2*X404)*X404*2)</f>
        <v>12179.053761203864</v>
      </c>
      <c r="CK404" s="4">
        <f>Beams!$C$8/((J404-2*X404)*X404*2)</f>
        <v>6293.6185843165713</v>
      </c>
      <c r="CM404" s="4">
        <f xml:space="preserve"> Beams!$B$12 / ( 2 * X404 * (N404 - X404) * (J404 - X404) )</f>
        <v>2154.0097467883202</v>
      </c>
      <c r="CO404" s="4">
        <f t="shared" si="12"/>
        <v>23666.785940539918</v>
      </c>
      <c r="CP404" s="4">
        <f t="shared" si="13"/>
        <v>15295.672912788785</v>
      </c>
      <c r="CQ404" s="3">
        <f>MIN(Beams!$B$21:$B$22)/MAX(CM404:CP404)-1</f>
        <v>-0.15493383637948543</v>
      </c>
    </row>
    <row r="405" spans="1:95" x14ac:dyDescent="0.55000000000000004">
      <c r="A405" s="1" t="s">
        <v>1014</v>
      </c>
      <c r="B405" s="1" t="s">
        <v>1868</v>
      </c>
      <c r="C405" s="1" t="s">
        <v>1869</v>
      </c>
      <c r="D405" s="1" t="s">
        <v>98</v>
      </c>
      <c r="E405" s="1">
        <v>7.31</v>
      </c>
      <c r="F405" s="3">
        <v>2</v>
      </c>
      <c r="G405" s="1" t="s">
        <v>98</v>
      </c>
      <c r="H405" s="11" t="s">
        <v>98</v>
      </c>
      <c r="I405" s="3">
        <v>6</v>
      </c>
      <c r="J405" s="3">
        <v>5.65</v>
      </c>
      <c r="K405" s="1" t="s">
        <v>98</v>
      </c>
      <c r="L405" s="1" t="s">
        <v>98</v>
      </c>
      <c r="M405" s="11" t="s">
        <v>98</v>
      </c>
      <c r="N405" s="3">
        <v>3</v>
      </c>
      <c r="O405" s="3">
        <v>2.65</v>
      </c>
      <c r="P405" s="1" t="s">
        <v>98</v>
      </c>
      <c r="Q405" s="1" t="s">
        <v>98</v>
      </c>
      <c r="R405" s="11" t="s">
        <v>98</v>
      </c>
      <c r="S405" s="13" t="s">
        <v>98</v>
      </c>
      <c r="T405" s="1" t="s">
        <v>98</v>
      </c>
      <c r="U405" s="13" t="s">
        <v>98</v>
      </c>
      <c r="V405" s="1" t="s">
        <v>98</v>
      </c>
      <c r="W405" s="14">
        <v>0.125</v>
      </c>
      <c r="X405" s="14">
        <v>0.11600000000000001</v>
      </c>
      <c r="Y405" s="1" t="s">
        <v>98</v>
      </c>
      <c r="Z405" s="13" t="s">
        <v>98</v>
      </c>
      <c r="AA405" s="13" t="s">
        <v>98</v>
      </c>
      <c r="AB405" s="1" t="s">
        <v>98</v>
      </c>
      <c r="AC405" s="1" t="s">
        <v>98</v>
      </c>
      <c r="AD405" s="1" t="s">
        <v>98</v>
      </c>
      <c r="AE405" s="1" t="s">
        <v>98</v>
      </c>
      <c r="AF405" s="1" t="s">
        <v>98</v>
      </c>
      <c r="AG405" s="1" t="s">
        <v>98</v>
      </c>
      <c r="AH405" s="1" t="s">
        <v>98</v>
      </c>
      <c r="AI405" s="2">
        <v>22.9</v>
      </c>
      <c r="AJ405" s="1" t="s">
        <v>98</v>
      </c>
      <c r="AK405" s="2">
        <v>48.7</v>
      </c>
      <c r="AL405" s="1" t="s">
        <v>98</v>
      </c>
      <c r="AM405" s="3">
        <v>9.43</v>
      </c>
      <c r="AN405" s="3">
        <v>3.87</v>
      </c>
      <c r="AO405" s="3">
        <v>3.14</v>
      </c>
      <c r="AP405" s="3">
        <v>2.17</v>
      </c>
      <c r="AQ405" s="3">
        <v>3.23</v>
      </c>
      <c r="AR405" s="3">
        <v>2.4</v>
      </c>
      <c r="AS405" s="3">
        <v>2.15</v>
      </c>
      <c r="AT405" s="3">
        <v>1.27</v>
      </c>
      <c r="AU405" s="1" t="s">
        <v>98</v>
      </c>
      <c r="AV405" s="1" t="s">
        <v>98</v>
      </c>
      <c r="AW405" s="1" t="s">
        <v>98</v>
      </c>
      <c r="AX405" s="3">
        <v>7.73</v>
      </c>
      <c r="AY405" s="1" t="s">
        <v>98</v>
      </c>
      <c r="AZ405" s="3">
        <v>3.93</v>
      </c>
      <c r="BA405" s="1" t="s">
        <v>98</v>
      </c>
      <c r="BB405" s="1" t="s">
        <v>98</v>
      </c>
      <c r="BC405" s="1" t="s">
        <v>98</v>
      </c>
      <c r="BD405" s="1" t="s">
        <v>98</v>
      </c>
      <c r="BE405" s="1" t="s">
        <v>98</v>
      </c>
      <c r="BF405" s="1" t="s">
        <v>98</v>
      </c>
      <c r="BG405" s="1" t="s">
        <v>98</v>
      </c>
      <c r="BH405" s="1" t="s">
        <v>98</v>
      </c>
      <c r="BI405" s="1" t="s">
        <v>98</v>
      </c>
      <c r="BJ405" s="4" t="s">
        <v>98</v>
      </c>
      <c r="BK405" s="4" t="s">
        <v>98</v>
      </c>
      <c r="BL405" s="4" t="s">
        <v>98</v>
      </c>
      <c r="BM405" s="4" t="s">
        <v>98</v>
      </c>
      <c r="BN405" s="4" t="s">
        <v>98</v>
      </c>
      <c r="BO405" s="4" t="s">
        <v>98</v>
      </c>
      <c r="BP405" s="4" t="s">
        <v>98</v>
      </c>
      <c r="BQ405" s="4" t="s">
        <v>98</v>
      </c>
      <c r="BR405" s="4" t="s">
        <v>98</v>
      </c>
      <c r="BS405" s="4" t="s">
        <v>98</v>
      </c>
      <c r="BT405" s="4" t="s">
        <v>98</v>
      </c>
      <c r="BU405" s="4" t="s">
        <v>98</v>
      </c>
      <c r="BV405" s="4" t="s">
        <v>98</v>
      </c>
      <c r="BW405" s="35" t="s">
        <v>98</v>
      </c>
      <c r="BX405" s="35" t="s">
        <v>98</v>
      </c>
      <c r="BY405" s="1" t="s">
        <v>98</v>
      </c>
      <c r="BZ405" s="1" t="s">
        <v>98</v>
      </c>
      <c r="CA405" s="1" t="s">
        <v>98</v>
      </c>
      <c r="CB405" s="1" t="s">
        <v>98</v>
      </c>
      <c r="CC405" s="1" t="s">
        <v>98</v>
      </c>
      <c r="CD405" s="1" t="s">
        <v>98</v>
      </c>
      <c r="CE405" s="1" t="s">
        <v>98</v>
      </c>
      <c r="CF405" s="1" t="s">
        <v>98</v>
      </c>
      <c r="CG405" s="4">
        <f>Beams!$B$11/F405</f>
        <v>5620</v>
      </c>
      <c r="CH405" s="4">
        <f>Beams!$B$9/AO405</f>
        <v>3579.6178343949041</v>
      </c>
      <c r="CI405" s="4">
        <f>Beams!$C$9/AS405</f>
        <v>5227.9069767441861</v>
      </c>
      <c r="CJ405" s="4">
        <f>Beams!$B$8/((N405-2*X405)*X405*2)</f>
        <v>17502.98983456249</v>
      </c>
      <c r="CK405" s="4">
        <f>Beams!$C$8/((J405-2*X405)*X405*2)</f>
        <v>8942.0959509171207</v>
      </c>
      <c r="CM405" s="4">
        <f xml:space="preserve"> Beams!$B$12 / ( 2 * X405 * (N405 - X405) * (J405 - X405) )</f>
        <v>3035.5956058092124</v>
      </c>
      <c r="CO405" s="4">
        <f t="shared" si="12"/>
        <v>33983.259903494429</v>
      </c>
      <c r="CP405" s="4">
        <f t="shared" si="13"/>
        <v>21810.117702760883</v>
      </c>
      <c r="CQ405" s="3">
        <f>MIN(Beams!$B$21:$B$22)/MAX(CM405:CP405)-1</f>
        <v>-0.41147494216870462</v>
      </c>
    </row>
    <row r="406" spans="1:95" x14ac:dyDescent="0.55000000000000004">
      <c r="A406" s="1" t="s">
        <v>1014</v>
      </c>
      <c r="B406" s="1" t="s">
        <v>1870</v>
      </c>
      <c r="C406" s="1" t="s">
        <v>1871</v>
      </c>
      <c r="D406" s="1" t="s">
        <v>98</v>
      </c>
      <c r="E406" s="1">
        <v>17.27</v>
      </c>
      <c r="F406" s="3">
        <v>4.78</v>
      </c>
      <c r="G406" s="1" t="s">
        <v>98</v>
      </c>
      <c r="H406" s="11" t="s">
        <v>98</v>
      </c>
      <c r="I406" s="3">
        <v>6</v>
      </c>
      <c r="J406" s="3">
        <v>4.95</v>
      </c>
      <c r="K406" s="1" t="s">
        <v>98</v>
      </c>
      <c r="L406" s="1" t="s">
        <v>98</v>
      </c>
      <c r="M406" s="11" t="s">
        <v>98</v>
      </c>
      <c r="N406" s="3">
        <v>2</v>
      </c>
      <c r="O406" s="14">
        <v>0.95299999999999996</v>
      </c>
      <c r="P406" s="1" t="s">
        <v>98</v>
      </c>
      <c r="Q406" s="1" t="s">
        <v>98</v>
      </c>
      <c r="R406" s="11" t="s">
        <v>98</v>
      </c>
      <c r="S406" s="13" t="s">
        <v>98</v>
      </c>
      <c r="T406" s="1" t="s">
        <v>98</v>
      </c>
      <c r="U406" s="13" t="s">
        <v>98</v>
      </c>
      <c r="V406" s="1" t="s">
        <v>98</v>
      </c>
      <c r="W406" s="14">
        <v>0.375</v>
      </c>
      <c r="X406" s="14">
        <v>0.34899999999999998</v>
      </c>
      <c r="Y406" s="1" t="s">
        <v>98</v>
      </c>
      <c r="Z406" s="13" t="s">
        <v>98</v>
      </c>
      <c r="AA406" s="13" t="s">
        <v>98</v>
      </c>
      <c r="AB406" s="1" t="s">
        <v>98</v>
      </c>
      <c r="AC406" s="1" t="s">
        <v>98</v>
      </c>
      <c r="AD406" s="1" t="s">
        <v>98</v>
      </c>
      <c r="AE406" s="1" t="s">
        <v>98</v>
      </c>
      <c r="AF406" s="1" t="s">
        <v>98</v>
      </c>
      <c r="AG406" s="1" t="s">
        <v>98</v>
      </c>
      <c r="AH406" s="1" t="s">
        <v>98</v>
      </c>
      <c r="AI406" s="3">
        <v>2.73</v>
      </c>
      <c r="AJ406" s="1" t="s">
        <v>98</v>
      </c>
      <c r="AK406" s="2">
        <v>14.2</v>
      </c>
      <c r="AL406" s="1" t="s">
        <v>98</v>
      </c>
      <c r="AM406" s="2">
        <v>17.100000000000001</v>
      </c>
      <c r="AN406" s="3">
        <v>7.93</v>
      </c>
      <c r="AO406" s="3">
        <v>5.71</v>
      </c>
      <c r="AP406" s="3">
        <v>1.89</v>
      </c>
      <c r="AQ406" s="3">
        <v>2.77</v>
      </c>
      <c r="AR406" s="3">
        <v>3.46</v>
      </c>
      <c r="AS406" s="3">
        <v>2.77</v>
      </c>
      <c r="AT406" s="14">
        <v>0.76</v>
      </c>
      <c r="AU406" s="1" t="s">
        <v>98</v>
      </c>
      <c r="AV406" s="1" t="s">
        <v>98</v>
      </c>
      <c r="AW406" s="1" t="s">
        <v>98</v>
      </c>
      <c r="AX406" s="3">
        <v>8.42</v>
      </c>
      <c r="AY406" s="1" t="s">
        <v>98</v>
      </c>
      <c r="AZ406" s="3">
        <v>6.35</v>
      </c>
      <c r="BA406" s="1" t="s">
        <v>98</v>
      </c>
      <c r="BB406" s="1" t="s">
        <v>98</v>
      </c>
      <c r="BC406" s="1" t="s">
        <v>98</v>
      </c>
      <c r="BD406" s="1" t="s">
        <v>98</v>
      </c>
      <c r="BE406" s="1" t="s">
        <v>98</v>
      </c>
      <c r="BF406" s="1" t="s">
        <v>98</v>
      </c>
      <c r="BG406" s="1" t="s">
        <v>98</v>
      </c>
      <c r="BH406" s="1" t="s">
        <v>98</v>
      </c>
      <c r="BI406" s="1" t="s">
        <v>98</v>
      </c>
      <c r="BJ406" s="4" t="s">
        <v>98</v>
      </c>
      <c r="BK406" s="4" t="s">
        <v>98</v>
      </c>
      <c r="BL406" s="4" t="s">
        <v>98</v>
      </c>
      <c r="BM406" s="4" t="s">
        <v>98</v>
      </c>
      <c r="BN406" s="4" t="s">
        <v>98</v>
      </c>
      <c r="BO406" s="4" t="s">
        <v>98</v>
      </c>
      <c r="BP406" s="4" t="s">
        <v>98</v>
      </c>
      <c r="BQ406" s="4" t="s">
        <v>98</v>
      </c>
      <c r="BR406" s="4" t="s">
        <v>98</v>
      </c>
      <c r="BS406" s="4" t="s">
        <v>98</v>
      </c>
      <c r="BT406" s="4" t="s">
        <v>98</v>
      </c>
      <c r="BU406" s="4" t="s">
        <v>98</v>
      </c>
      <c r="BV406" s="4" t="s">
        <v>98</v>
      </c>
      <c r="BW406" s="35" t="s">
        <v>98</v>
      </c>
      <c r="BX406" s="35" t="s">
        <v>98</v>
      </c>
      <c r="BY406" s="1" t="s">
        <v>98</v>
      </c>
      <c r="BZ406" s="1" t="s">
        <v>98</v>
      </c>
      <c r="CA406" s="1" t="s">
        <v>98</v>
      </c>
      <c r="CB406" s="1" t="s">
        <v>98</v>
      </c>
      <c r="CC406" s="1" t="s">
        <v>98</v>
      </c>
      <c r="CD406" s="1" t="s">
        <v>98</v>
      </c>
      <c r="CE406" s="1" t="s">
        <v>98</v>
      </c>
      <c r="CF406" s="1" t="s">
        <v>98</v>
      </c>
      <c r="CG406" s="4">
        <f>Beams!$B$11/F406</f>
        <v>2351.4644351464435</v>
      </c>
      <c r="CH406" s="4">
        <f>Beams!$B$9/AO406</f>
        <v>1968.476357267951</v>
      </c>
      <c r="CI406" s="4">
        <f>Beams!$C$9/AS406</f>
        <v>4057.7617328519855</v>
      </c>
      <c r="CJ406" s="4">
        <f>Beams!$B$8/((N406-2*X406)*X406*2)</f>
        <v>12368.012183152216</v>
      </c>
      <c r="CK406" s="4">
        <f>Beams!$C$8/((J406-2*X406)*X406*2)</f>
        <v>3787.1946995447279</v>
      </c>
      <c r="CM406" s="4">
        <f xml:space="preserve"> Beams!$B$12 / ( 2 * X406 * (N406 - X406) * (J406 - X406) )</f>
        <v>2119.8814865996637</v>
      </c>
      <c r="CO406" s="4">
        <f t="shared" si="12"/>
        <v>23293.148525721972</v>
      </c>
      <c r="CP406" s="4">
        <f t="shared" si="13"/>
        <v>11255.937243531422</v>
      </c>
      <c r="CQ406" s="3">
        <f>MIN(Beams!$B$21:$B$22)/MAX(CM406:CP406)-1</f>
        <v>-0.14137841958485953</v>
      </c>
    </row>
    <row r="407" spans="1:95" x14ac:dyDescent="0.55000000000000004">
      <c r="A407" s="1" t="s">
        <v>1014</v>
      </c>
      <c r="B407" s="1" t="s">
        <v>1872</v>
      </c>
      <c r="C407" s="1" t="s">
        <v>1873</v>
      </c>
      <c r="D407" s="1" t="s">
        <v>98</v>
      </c>
      <c r="E407" s="1">
        <v>14.83</v>
      </c>
      <c r="F407" s="3">
        <v>4.0999999999999996</v>
      </c>
      <c r="G407" s="1" t="s">
        <v>98</v>
      </c>
      <c r="H407" s="11" t="s">
        <v>98</v>
      </c>
      <c r="I407" s="3">
        <v>6</v>
      </c>
      <c r="J407" s="3">
        <v>5.13</v>
      </c>
      <c r="K407" s="1" t="s">
        <v>98</v>
      </c>
      <c r="L407" s="1" t="s">
        <v>98</v>
      </c>
      <c r="M407" s="11" t="s">
        <v>98</v>
      </c>
      <c r="N407" s="3">
        <v>2</v>
      </c>
      <c r="O407" s="3">
        <v>1.1299999999999999</v>
      </c>
      <c r="P407" s="1" t="s">
        <v>98</v>
      </c>
      <c r="Q407" s="1" t="s">
        <v>98</v>
      </c>
      <c r="R407" s="11" t="s">
        <v>98</v>
      </c>
      <c r="S407" s="13" t="s">
        <v>98</v>
      </c>
      <c r="T407" s="1" t="s">
        <v>98</v>
      </c>
      <c r="U407" s="13" t="s">
        <v>98</v>
      </c>
      <c r="V407" s="1" t="s">
        <v>98</v>
      </c>
      <c r="W407" s="15">
        <v>0.3125</v>
      </c>
      <c r="X407" s="14">
        <v>0.29099999999999998</v>
      </c>
      <c r="Y407" s="1" t="s">
        <v>98</v>
      </c>
      <c r="Z407" s="13" t="s">
        <v>98</v>
      </c>
      <c r="AA407" s="13" t="s">
        <v>98</v>
      </c>
      <c r="AB407" s="1" t="s">
        <v>98</v>
      </c>
      <c r="AC407" s="1" t="s">
        <v>98</v>
      </c>
      <c r="AD407" s="1" t="s">
        <v>98</v>
      </c>
      <c r="AE407" s="1" t="s">
        <v>98</v>
      </c>
      <c r="AF407" s="1" t="s">
        <v>98</v>
      </c>
      <c r="AG407" s="1" t="s">
        <v>98</v>
      </c>
      <c r="AH407" s="1" t="s">
        <v>98</v>
      </c>
      <c r="AI407" s="3">
        <v>3.87</v>
      </c>
      <c r="AJ407" s="1" t="s">
        <v>98</v>
      </c>
      <c r="AK407" s="2">
        <v>17.600000000000001</v>
      </c>
      <c r="AL407" s="1" t="s">
        <v>98</v>
      </c>
      <c r="AM407" s="2">
        <v>15.3</v>
      </c>
      <c r="AN407" s="3">
        <v>6.95</v>
      </c>
      <c r="AO407" s="3">
        <v>5.1100000000000003</v>
      </c>
      <c r="AP407" s="3">
        <v>1.93</v>
      </c>
      <c r="AQ407" s="3">
        <v>2.52</v>
      </c>
      <c r="AR407" s="3">
        <v>3.07</v>
      </c>
      <c r="AS407" s="3">
        <v>2.52</v>
      </c>
      <c r="AT407" s="14">
        <v>0.78500000000000003</v>
      </c>
      <c r="AU407" s="1" t="s">
        <v>98</v>
      </c>
      <c r="AV407" s="1" t="s">
        <v>98</v>
      </c>
      <c r="AW407" s="1" t="s">
        <v>98</v>
      </c>
      <c r="AX407" s="3">
        <v>7.6</v>
      </c>
      <c r="AY407" s="1" t="s">
        <v>98</v>
      </c>
      <c r="AZ407" s="3">
        <v>5.58</v>
      </c>
      <c r="BA407" s="1" t="s">
        <v>98</v>
      </c>
      <c r="BB407" s="1" t="s">
        <v>98</v>
      </c>
      <c r="BC407" s="1" t="s">
        <v>98</v>
      </c>
      <c r="BD407" s="1" t="s">
        <v>98</v>
      </c>
      <c r="BE407" s="1" t="s">
        <v>98</v>
      </c>
      <c r="BF407" s="1" t="s">
        <v>98</v>
      </c>
      <c r="BG407" s="1" t="s">
        <v>98</v>
      </c>
      <c r="BH407" s="1" t="s">
        <v>98</v>
      </c>
      <c r="BI407" s="1" t="s">
        <v>98</v>
      </c>
      <c r="BJ407" s="4" t="s">
        <v>98</v>
      </c>
      <c r="BK407" s="4" t="s">
        <v>98</v>
      </c>
      <c r="BL407" s="4" t="s">
        <v>98</v>
      </c>
      <c r="BM407" s="4" t="s">
        <v>98</v>
      </c>
      <c r="BN407" s="4" t="s">
        <v>98</v>
      </c>
      <c r="BO407" s="4" t="s">
        <v>98</v>
      </c>
      <c r="BP407" s="4" t="s">
        <v>98</v>
      </c>
      <c r="BQ407" s="4" t="s">
        <v>98</v>
      </c>
      <c r="BR407" s="4" t="s">
        <v>98</v>
      </c>
      <c r="BS407" s="4" t="s">
        <v>98</v>
      </c>
      <c r="BT407" s="4" t="s">
        <v>98</v>
      </c>
      <c r="BU407" s="4" t="s">
        <v>98</v>
      </c>
      <c r="BV407" s="4" t="s">
        <v>98</v>
      </c>
      <c r="BW407" s="35" t="s">
        <v>98</v>
      </c>
      <c r="BX407" s="35" t="s">
        <v>98</v>
      </c>
      <c r="BY407" s="1" t="s">
        <v>98</v>
      </c>
      <c r="BZ407" s="1" t="s">
        <v>98</v>
      </c>
      <c r="CA407" s="1" t="s">
        <v>98</v>
      </c>
      <c r="CB407" s="1" t="s">
        <v>98</v>
      </c>
      <c r="CC407" s="1" t="s">
        <v>98</v>
      </c>
      <c r="CD407" s="1" t="s">
        <v>98</v>
      </c>
      <c r="CE407" s="1" t="s">
        <v>98</v>
      </c>
      <c r="CF407" s="1" t="s">
        <v>98</v>
      </c>
      <c r="CG407" s="4">
        <f>Beams!$B$11/F407</f>
        <v>2741.4634146341464</v>
      </c>
      <c r="CH407" s="4">
        <f>Beams!$B$9/AO407</f>
        <v>2199.6086105675145</v>
      </c>
      <c r="CI407" s="4">
        <f>Beams!$C$9/AS407</f>
        <v>4460.3174603174602</v>
      </c>
      <c r="CJ407" s="4">
        <f>Beams!$B$8/((N407-2*X407)*X407*2)</f>
        <v>13619.686020192032</v>
      </c>
      <c r="CK407" s="4">
        <f>Beams!$C$8/((J407-2*X407)*X407*2)</f>
        <v>4246.4192560757047</v>
      </c>
      <c r="CM407" s="4">
        <f xml:space="preserve"> Beams!$B$12 / ( 2 * X407 * (N407 - X407) * (J407 - X407) )</f>
        <v>2335.3159297104994</v>
      </c>
      <c r="CO407" s="4">
        <f t="shared" si="12"/>
        <v>25714.485559679222</v>
      </c>
      <c r="CP407" s="4">
        <f t="shared" si="13"/>
        <v>12603.311280303282</v>
      </c>
      <c r="CQ407" s="3">
        <f>MIN(Beams!$B$21:$B$22)/MAX(CM407:CP407)-1</f>
        <v>-0.22222826688159136</v>
      </c>
    </row>
    <row r="408" spans="1:95" x14ac:dyDescent="0.55000000000000004">
      <c r="A408" s="1" t="s">
        <v>1014</v>
      </c>
      <c r="B408" s="1" t="s">
        <v>1874</v>
      </c>
      <c r="C408" s="1" t="s">
        <v>1875</v>
      </c>
      <c r="D408" s="1" t="s">
        <v>98</v>
      </c>
      <c r="E408" s="1">
        <v>12.21</v>
      </c>
      <c r="F408" s="3">
        <v>3.37</v>
      </c>
      <c r="G408" s="1" t="s">
        <v>98</v>
      </c>
      <c r="H408" s="11" t="s">
        <v>98</v>
      </c>
      <c r="I408" s="3">
        <v>6</v>
      </c>
      <c r="J408" s="3">
        <v>5.3</v>
      </c>
      <c r="K408" s="1" t="s">
        <v>98</v>
      </c>
      <c r="L408" s="1" t="s">
        <v>98</v>
      </c>
      <c r="M408" s="11" t="s">
        <v>98</v>
      </c>
      <c r="N408" s="3">
        <v>2</v>
      </c>
      <c r="O408" s="3">
        <v>1.3</v>
      </c>
      <c r="P408" s="1" t="s">
        <v>98</v>
      </c>
      <c r="Q408" s="1" t="s">
        <v>98</v>
      </c>
      <c r="R408" s="11" t="s">
        <v>98</v>
      </c>
      <c r="S408" s="13" t="s">
        <v>98</v>
      </c>
      <c r="T408" s="1" t="s">
        <v>98</v>
      </c>
      <c r="U408" s="13" t="s">
        <v>98</v>
      </c>
      <c r="V408" s="1" t="s">
        <v>98</v>
      </c>
      <c r="W408" s="14">
        <v>0.25</v>
      </c>
      <c r="X408" s="14">
        <v>0.23300000000000001</v>
      </c>
      <c r="Y408" s="1" t="s">
        <v>98</v>
      </c>
      <c r="Z408" s="13" t="s">
        <v>98</v>
      </c>
      <c r="AA408" s="13" t="s">
        <v>98</v>
      </c>
      <c r="AB408" s="1" t="s">
        <v>98</v>
      </c>
      <c r="AC408" s="1" t="s">
        <v>98</v>
      </c>
      <c r="AD408" s="1" t="s">
        <v>98</v>
      </c>
      <c r="AE408" s="1" t="s">
        <v>98</v>
      </c>
      <c r="AF408" s="1" t="s">
        <v>98</v>
      </c>
      <c r="AG408" s="1" t="s">
        <v>98</v>
      </c>
      <c r="AH408" s="1" t="s">
        <v>98</v>
      </c>
      <c r="AI408" s="3">
        <v>5.58</v>
      </c>
      <c r="AJ408" s="1" t="s">
        <v>98</v>
      </c>
      <c r="AK408" s="2">
        <v>22.8</v>
      </c>
      <c r="AL408" s="1" t="s">
        <v>98</v>
      </c>
      <c r="AM408" s="2">
        <v>13.1</v>
      </c>
      <c r="AN408" s="3">
        <v>5.84</v>
      </c>
      <c r="AO408" s="3">
        <v>4.37</v>
      </c>
      <c r="AP408" s="3">
        <v>1.97</v>
      </c>
      <c r="AQ408" s="3">
        <v>2.21</v>
      </c>
      <c r="AR408" s="3">
        <v>2.61</v>
      </c>
      <c r="AS408" s="3">
        <v>2.21</v>
      </c>
      <c r="AT408" s="14">
        <v>0.81</v>
      </c>
      <c r="AU408" s="1" t="s">
        <v>98</v>
      </c>
      <c r="AV408" s="1" t="s">
        <v>98</v>
      </c>
      <c r="AW408" s="1" t="s">
        <v>98</v>
      </c>
      <c r="AX408" s="3">
        <v>6.55</v>
      </c>
      <c r="AY408" s="1" t="s">
        <v>98</v>
      </c>
      <c r="AZ408" s="3">
        <v>4.7</v>
      </c>
      <c r="BA408" s="1" t="s">
        <v>98</v>
      </c>
      <c r="BB408" s="1" t="s">
        <v>98</v>
      </c>
      <c r="BC408" s="1" t="s">
        <v>98</v>
      </c>
      <c r="BD408" s="1" t="s">
        <v>98</v>
      </c>
      <c r="BE408" s="1" t="s">
        <v>98</v>
      </c>
      <c r="BF408" s="1" t="s">
        <v>98</v>
      </c>
      <c r="BG408" s="1" t="s">
        <v>98</v>
      </c>
      <c r="BH408" s="1" t="s">
        <v>98</v>
      </c>
      <c r="BI408" s="1" t="s">
        <v>98</v>
      </c>
      <c r="BJ408" s="4" t="s">
        <v>98</v>
      </c>
      <c r="BK408" s="4" t="s">
        <v>98</v>
      </c>
      <c r="BL408" s="4" t="s">
        <v>98</v>
      </c>
      <c r="BM408" s="4" t="s">
        <v>98</v>
      </c>
      <c r="BN408" s="4" t="s">
        <v>98</v>
      </c>
      <c r="BO408" s="4" t="s">
        <v>98</v>
      </c>
      <c r="BP408" s="4" t="s">
        <v>98</v>
      </c>
      <c r="BQ408" s="4" t="s">
        <v>98</v>
      </c>
      <c r="BR408" s="4" t="s">
        <v>98</v>
      </c>
      <c r="BS408" s="4" t="s">
        <v>98</v>
      </c>
      <c r="BT408" s="4" t="s">
        <v>98</v>
      </c>
      <c r="BU408" s="4" t="s">
        <v>98</v>
      </c>
      <c r="BV408" s="4" t="s">
        <v>98</v>
      </c>
      <c r="BW408" s="35" t="s">
        <v>98</v>
      </c>
      <c r="BX408" s="35" t="s">
        <v>98</v>
      </c>
      <c r="BY408" s="1" t="s">
        <v>98</v>
      </c>
      <c r="BZ408" s="1" t="s">
        <v>98</v>
      </c>
      <c r="CA408" s="1" t="s">
        <v>98</v>
      </c>
      <c r="CB408" s="1" t="s">
        <v>98</v>
      </c>
      <c r="CC408" s="1" t="s">
        <v>98</v>
      </c>
      <c r="CD408" s="1" t="s">
        <v>98</v>
      </c>
      <c r="CE408" s="1" t="s">
        <v>98</v>
      </c>
      <c r="CF408" s="1" t="s">
        <v>98</v>
      </c>
      <c r="CG408" s="4">
        <f>Beams!$B$11/F408</f>
        <v>3335.3115727002964</v>
      </c>
      <c r="CH408" s="4">
        <f>Beams!$B$9/AO408</f>
        <v>2572.0823798627002</v>
      </c>
      <c r="CI408" s="4">
        <f>Beams!$C$9/AS408</f>
        <v>5085.9728506787333</v>
      </c>
      <c r="CJ408" s="4">
        <f>Beams!$B$8/((N408-2*X408)*X408*2)</f>
        <v>15723.710347992008</v>
      </c>
      <c r="CK408" s="4">
        <f>Beams!$C$8/((J408-2*X408)*X408*2)</f>
        <v>4989.6921129126486</v>
      </c>
      <c r="CM408" s="4">
        <f xml:space="preserve"> Beams!$B$12 / ( 2 * X408 * (N408 - X408) * (J408 - X408) )</f>
        <v>2693.9711514622832</v>
      </c>
      <c r="CO408" s="4">
        <f t="shared" si="12"/>
        <v>29737.71606374644</v>
      </c>
      <c r="CP408" s="4">
        <f t="shared" si="13"/>
        <v>14741.697239813957</v>
      </c>
      <c r="CQ408" s="3">
        <f>MIN(Beams!$B$21:$B$22)/MAX(CM408:CP408)-1</f>
        <v>-0.3274533942980844</v>
      </c>
    </row>
    <row r="409" spans="1:95" x14ac:dyDescent="0.55000000000000004">
      <c r="A409" s="1" t="s">
        <v>1014</v>
      </c>
      <c r="B409" s="1" t="s">
        <v>1876</v>
      </c>
      <c r="C409" s="1" t="s">
        <v>1877</v>
      </c>
      <c r="D409" s="1" t="s">
        <v>98</v>
      </c>
      <c r="E409" s="1">
        <v>9.42</v>
      </c>
      <c r="F409" s="3">
        <v>2.58</v>
      </c>
      <c r="G409" s="1" t="s">
        <v>98</v>
      </c>
      <c r="H409" s="11" t="s">
        <v>98</v>
      </c>
      <c r="I409" s="3">
        <v>6</v>
      </c>
      <c r="J409" s="3">
        <v>5.48</v>
      </c>
      <c r="K409" s="1" t="s">
        <v>98</v>
      </c>
      <c r="L409" s="1" t="s">
        <v>98</v>
      </c>
      <c r="M409" s="11" t="s">
        <v>98</v>
      </c>
      <c r="N409" s="3">
        <v>2</v>
      </c>
      <c r="O409" s="3">
        <v>1.48</v>
      </c>
      <c r="P409" s="1" t="s">
        <v>98</v>
      </c>
      <c r="Q409" s="1" t="s">
        <v>98</v>
      </c>
      <c r="R409" s="11" t="s">
        <v>98</v>
      </c>
      <c r="S409" s="13" t="s">
        <v>98</v>
      </c>
      <c r="T409" s="1" t="s">
        <v>98</v>
      </c>
      <c r="U409" s="13" t="s">
        <v>98</v>
      </c>
      <c r="V409" s="1" t="s">
        <v>98</v>
      </c>
      <c r="W409" s="15">
        <v>0.1875</v>
      </c>
      <c r="X409" s="14">
        <v>0.17399999999999999</v>
      </c>
      <c r="Y409" s="1" t="s">
        <v>98</v>
      </c>
      <c r="Z409" s="13" t="s">
        <v>98</v>
      </c>
      <c r="AA409" s="13" t="s">
        <v>98</v>
      </c>
      <c r="AB409" s="1" t="s">
        <v>98</v>
      </c>
      <c r="AC409" s="1" t="s">
        <v>98</v>
      </c>
      <c r="AD409" s="1" t="s">
        <v>98</v>
      </c>
      <c r="AE409" s="1" t="s">
        <v>98</v>
      </c>
      <c r="AF409" s="1" t="s">
        <v>98</v>
      </c>
      <c r="AG409" s="1" t="s">
        <v>98</v>
      </c>
      <c r="AH409" s="1" t="s">
        <v>98</v>
      </c>
      <c r="AI409" s="3">
        <v>8.49</v>
      </c>
      <c r="AJ409" s="1" t="s">
        <v>98</v>
      </c>
      <c r="AK409" s="2">
        <v>31.5</v>
      </c>
      <c r="AL409" s="1" t="s">
        <v>98</v>
      </c>
      <c r="AM409" s="2">
        <v>10.5</v>
      </c>
      <c r="AN409" s="3">
        <v>4.58</v>
      </c>
      <c r="AO409" s="3">
        <v>3.49</v>
      </c>
      <c r="AP409" s="3">
        <v>2.0099999999999998</v>
      </c>
      <c r="AQ409" s="3">
        <v>1.8</v>
      </c>
      <c r="AR409" s="3">
        <v>2.0699999999999998</v>
      </c>
      <c r="AS409" s="3">
        <v>1.8</v>
      </c>
      <c r="AT409" s="14">
        <v>0.83599999999999997</v>
      </c>
      <c r="AU409" s="1" t="s">
        <v>98</v>
      </c>
      <c r="AV409" s="1" t="s">
        <v>98</v>
      </c>
      <c r="AW409" s="1" t="s">
        <v>98</v>
      </c>
      <c r="AX409" s="3">
        <v>5.24</v>
      </c>
      <c r="AY409" s="1" t="s">
        <v>98</v>
      </c>
      <c r="AZ409" s="3">
        <v>3.68</v>
      </c>
      <c r="BA409" s="1" t="s">
        <v>98</v>
      </c>
      <c r="BB409" s="1" t="s">
        <v>98</v>
      </c>
      <c r="BC409" s="1" t="s">
        <v>98</v>
      </c>
      <c r="BD409" s="1" t="s">
        <v>98</v>
      </c>
      <c r="BE409" s="1" t="s">
        <v>98</v>
      </c>
      <c r="BF409" s="1" t="s">
        <v>98</v>
      </c>
      <c r="BG409" s="1" t="s">
        <v>98</v>
      </c>
      <c r="BH409" s="1" t="s">
        <v>98</v>
      </c>
      <c r="BI409" s="1" t="s">
        <v>98</v>
      </c>
      <c r="BJ409" s="4" t="s">
        <v>98</v>
      </c>
      <c r="BK409" s="4" t="s">
        <v>98</v>
      </c>
      <c r="BL409" s="4" t="s">
        <v>98</v>
      </c>
      <c r="BM409" s="4" t="s">
        <v>98</v>
      </c>
      <c r="BN409" s="4" t="s">
        <v>98</v>
      </c>
      <c r="BO409" s="4" t="s">
        <v>98</v>
      </c>
      <c r="BP409" s="4" t="s">
        <v>98</v>
      </c>
      <c r="BQ409" s="4" t="s">
        <v>98</v>
      </c>
      <c r="BR409" s="4" t="s">
        <v>98</v>
      </c>
      <c r="BS409" s="4" t="s">
        <v>98</v>
      </c>
      <c r="BT409" s="4" t="s">
        <v>98</v>
      </c>
      <c r="BU409" s="4" t="s">
        <v>98</v>
      </c>
      <c r="BV409" s="4" t="s">
        <v>98</v>
      </c>
      <c r="BW409" s="35" t="s">
        <v>98</v>
      </c>
      <c r="BX409" s="35" t="s">
        <v>98</v>
      </c>
      <c r="BY409" s="1" t="s">
        <v>98</v>
      </c>
      <c r="BZ409" s="1" t="s">
        <v>98</v>
      </c>
      <c r="CA409" s="1" t="s">
        <v>98</v>
      </c>
      <c r="CB409" s="1" t="s">
        <v>98</v>
      </c>
      <c r="CC409" s="1" t="s">
        <v>98</v>
      </c>
      <c r="CD409" s="1" t="s">
        <v>98</v>
      </c>
      <c r="CE409" s="1" t="s">
        <v>98</v>
      </c>
      <c r="CF409" s="1" t="s">
        <v>98</v>
      </c>
      <c r="CG409" s="4">
        <f>Beams!$B$11/F409</f>
        <v>4356.5891472868216</v>
      </c>
      <c r="CH409" s="4">
        <f>Beams!$B$9/AO409</f>
        <v>3220.6303724928366</v>
      </c>
      <c r="CI409" s="4">
        <f>Beams!$C$9/AS409</f>
        <v>6244.4444444444443</v>
      </c>
      <c r="CJ409" s="4">
        <f>Beams!$B$8/((N409-2*X409)*X409*2)</f>
        <v>19551.362333361165</v>
      </c>
      <c r="CK409" s="4">
        <f>Beams!$C$8/((J409-2*X409)*X409*2)</f>
        <v>6293.6185843165713</v>
      </c>
      <c r="CM409" s="4">
        <f xml:space="preserve"> Beams!$B$12 / ( 2 * X409 * (N409 - X409) * (J409 - X409) )</f>
        <v>3333.6426858837854</v>
      </c>
      <c r="CO409" s="4">
        <f t="shared" si="12"/>
        <v>37028.978147965303</v>
      </c>
      <c r="CP409" s="4">
        <f t="shared" si="13"/>
        <v>18525.841952956827</v>
      </c>
      <c r="CQ409" s="3">
        <f>MIN(Beams!$B$21:$B$22)/MAX(CM409:CP409)-1</f>
        <v>-0.45988247582524833</v>
      </c>
    </row>
    <row r="410" spans="1:95" x14ac:dyDescent="0.55000000000000004">
      <c r="A410" s="1" t="s">
        <v>1014</v>
      </c>
      <c r="B410" s="1" t="s">
        <v>1878</v>
      </c>
      <c r="C410" s="1" t="s">
        <v>1879</v>
      </c>
      <c r="D410" s="1" t="s">
        <v>98</v>
      </c>
      <c r="E410" s="1">
        <v>6.46</v>
      </c>
      <c r="F410" s="3">
        <v>1.77</v>
      </c>
      <c r="G410" s="1" t="s">
        <v>98</v>
      </c>
      <c r="H410" s="11" t="s">
        <v>98</v>
      </c>
      <c r="I410" s="3">
        <v>6</v>
      </c>
      <c r="J410" s="3">
        <v>5.65</v>
      </c>
      <c r="K410" s="1" t="s">
        <v>98</v>
      </c>
      <c r="L410" s="1" t="s">
        <v>98</v>
      </c>
      <c r="M410" s="11" t="s">
        <v>98</v>
      </c>
      <c r="N410" s="3">
        <v>2</v>
      </c>
      <c r="O410" s="3">
        <v>1.65</v>
      </c>
      <c r="P410" s="1" t="s">
        <v>98</v>
      </c>
      <c r="Q410" s="1" t="s">
        <v>98</v>
      </c>
      <c r="R410" s="11" t="s">
        <v>98</v>
      </c>
      <c r="S410" s="13" t="s">
        <v>98</v>
      </c>
      <c r="T410" s="1" t="s">
        <v>98</v>
      </c>
      <c r="U410" s="13" t="s">
        <v>98</v>
      </c>
      <c r="V410" s="1" t="s">
        <v>98</v>
      </c>
      <c r="W410" s="14">
        <v>0.125</v>
      </c>
      <c r="X410" s="14">
        <v>0.11600000000000001</v>
      </c>
      <c r="Y410" s="1" t="s">
        <v>98</v>
      </c>
      <c r="Z410" s="13" t="s">
        <v>98</v>
      </c>
      <c r="AA410" s="13" t="s">
        <v>98</v>
      </c>
      <c r="AB410" s="1" t="s">
        <v>98</v>
      </c>
      <c r="AC410" s="1" t="s">
        <v>98</v>
      </c>
      <c r="AD410" s="1" t="s">
        <v>98</v>
      </c>
      <c r="AE410" s="1" t="s">
        <v>98</v>
      </c>
      <c r="AF410" s="1" t="s">
        <v>98</v>
      </c>
      <c r="AG410" s="1" t="s">
        <v>98</v>
      </c>
      <c r="AH410" s="1" t="s">
        <v>98</v>
      </c>
      <c r="AI410" s="2">
        <v>14.2</v>
      </c>
      <c r="AJ410" s="1" t="s">
        <v>98</v>
      </c>
      <c r="AK410" s="2">
        <v>48.7</v>
      </c>
      <c r="AL410" s="1" t="s">
        <v>98</v>
      </c>
      <c r="AM410" s="3">
        <v>7.42</v>
      </c>
      <c r="AN410" s="3">
        <v>3.19</v>
      </c>
      <c r="AO410" s="3">
        <v>2.4700000000000002</v>
      </c>
      <c r="AP410" s="3">
        <v>2.0499999999999998</v>
      </c>
      <c r="AQ410" s="3">
        <v>1.31</v>
      </c>
      <c r="AR410" s="3">
        <v>1.46</v>
      </c>
      <c r="AS410" s="3">
        <v>1.31</v>
      </c>
      <c r="AT410" s="14">
        <v>0.86099999999999999</v>
      </c>
      <c r="AU410" s="1" t="s">
        <v>98</v>
      </c>
      <c r="AV410" s="1" t="s">
        <v>98</v>
      </c>
      <c r="AW410" s="1" t="s">
        <v>98</v>
      </c>
      <c r="AX410" s="3">
        <v>3.72</v>
      </c>
      <c r="AY410" s="1" t="s">
        <v>98</v>
      </c>
      <c r="AZ410" s="3">
        <v>2.57</v>
      </c>
      <c r="BA410" s="1" t="s">
        <v>98</v>
      </c>
      <c r="BB410" s="1" t="s">
        <v>98</v>
      </c>
      <c r="BC410" s="1" t="s">
        <v>98</v>
      </c>
      <c r="BD410" s="1" t="s">
        <v>98</v>
      </c>
      <c r="BE410" s="1" t="s">
        <v>98</v>
      </c>
      <c r="BF410" s="1" t="s">
        <v>98</v>
      </c>
      <c r="BG410" s="1" t="s">
        <v>98</v>
      </c>
      <c r="BH410" s="1" t="s">
        <v>98</v>
      </c>
      <c r="BI410" s="1" t="s">
        <v>98</v>
      </c>
      <c r="BJ410" s="4" t="s">
        <v>98</v>
      </c>
      <c r="BK410" s="4" t="s">
        <v>98</v>
      </c>
      <c r="BL410" s="4" t="s">
        <v>98</v>
      </c>
      <c r="BM410" s="4" t="s">
        <v>98</v>
      </c>
      <c r="BN410" s="4" t="s">
        <v>98</v>
      </c>
      <c r="BO410" s="4" t="s">
        <v>98</v>
      </c>
      <c r="BP410" s="4" t="s">
        <v>98</v>
      </c>
      <c r="BQ410" s="4" t="s">
        <v>98</v>
      </c>
      <c r="BR410" s="4" t="s">
        <v>98</v>
      </c>
      <c r="BS410" s="4" t="s">
        <v>98</v>
      </c>
      <c r="BT410" s="4" t="s">
        <v>98</v>
      </c>
      <c r="BU410" s="4" t="s">
        <v>98</v>
      </c>
      <c r="BV410" s="4" t="s">
        <v>98</v>
      </c>
      <c r="BW410" s="35" t="s">
        <v>98</v>
      </c>
      <c r="BX410" s="35" t="s">
        <v>98</v>
      </c>
      <c r="BY410" s="1" t="s">
        <v>98</v>
      </c>
      <c r="BZ410" s="1" t="s">
        <v>98</v>
      </c>
      <c r="CA410" s="1" t="s">
        <v>98</v>
      </c>
      <c r="CB410" s="1" t="s">
        <v>98</v>
      </c>
      <c r="CC410" s="1" t="s">
        <v>98</v>
      </c>
      <c r="CD410" s="1" t="s">
        <v>98</v>
      </c>
      <c r="CE410" s="1" t="s">
        <v>98</v>
      </c>
      <c r="CF410" s="1" t="s">
        <v>98</v>
      </c>
      <c r="CG410" s="4">
        <f>Beams!$B$11/F410</f>
        <v>6350.2824858757058</v>
      </c>
      <c r="CH410" s="4">
        <f>Beams!$B$9/AO410</f>
        <v>4550.6072874493921</v>
      </c>
      <c r="CI410" s="4">
        <f>Beams!$C$9/AS410</f>
        <v>8580.1526717557244</v>
      </c>
      <c r="CJ410" s="4">
        <f>Beams!$B$8/((N410-2*X410)*X410*2)</f>
        <v>27402.870962708686</v>
      </c>
      <c r="CK410" s="4">
        <f>Beams!$C$8/((J410-2*X410)*X410*2)</f>
        <v>8942.0959509171207</v>
      </c>
      <c r="CM410" s="4">
        <f xml:space="preserve"> Beams!$B$12 / ( 2 * X410 * (N410 - X410) * (J410 - X410) )</f>
        <v>4646.8459273639965</v>
      </c>
      <c r="CO410" s="4">
        <f t="shared" si="12"/>
        <v>51933.058421025111</v>
      </c>
      <c r="CP410" s="4">
        <f t="shared" si="13"/>
        <v>26156.715886197249</v>
      </c>
      <c r="CQ410" s="3">
        <f>MIN(Beams!$B$21:$B$22)/MAX(CM410:CP410)-1</f>
        <v>-0.61488884714128456</v>
      </c>
    </row>
    <row r="411" spans="1:95" x14ac:dyDescent="0.55000000000000004">
      <c r="A411" s="1" t="s">
        <v>1014</v>
      </c>
      <c r="B411" s="1" t="s">
        <v>1880</v>
      </c>
      <c r="C411" s="1" t="s">
        <v>1881</v>
      </c>
      <c r="D411" s="1" t="s">
        <v>98</v>
      </c>
      <c r="E411" s="1">
        <v>24.93</v>
      </c>
      <c r="F411" s="3">
        <v>6.88</v>
      </c>
      <c r="G411" s="1" t="s">
        <v>98</v>
      </c>
      <c r="H411" s="11" t="s">
        <v>98</v>
      </c>
      <c r="I411" s="3">
        <v>5.5</v>
      </c>
      <c r="J411" s="3">
        <v>4.45</v>
      </c>
      <c r="K411" s="1" t="s">
        <v>98</v>
      </c>
      <c r="L411" s="1" t="s">
        <v>98</v>
      </c>
      <c r="M411" s="11" t="s">
        <v>98</v>
      </c>
      <c r="N411" s="3">
        <v>5.5</v>
      </c>
      <c r="O411" s="3">
        <v>4.45</v>
      </c>
      <c r="P411" s="1" t="s">
        <v>98</v>
      </c>
      <c r="Q411" s="1" t="s">
        <v>98</v>
      </c>
      <c r="R411" s="11" t="s">
        <v>98</v>
      </c>
      <c r="S411" s="13" t="s">
        <v>98</v>
      </c>
      <c r="T411" s="1" t="s">
        <v>98</v>
      </c>
      <c r="U411" s="13" t="s">
        <v>98</v>
      </c>
      <c r="V411" s="1" t="s">
        <v>98</v>
      </c>
      <c r="W411" s="14">
        <v>0.375</v>
      </c>
      <c r="X411" s="14">
        <v>0.34899999999999998</v>
      </c>
      <c r="Y411" s="1" t="s">
        <v>98</v>
      </c>
      <c r="Z411" s="13" t="s">
        <v>98</v>
      </c>
      <c r="AA411" s="13" t="s">
        <v>98</v>
      </c>
      <c r="AB411" s="1" t="s">
        <v>98</v>
      </c>
      <c r="AC411" s="1" t="s">
        <v>98</v>
      </c>
      <c r="AD411" s="1" t="s">
        <v>98</v>
      </c>
      <c r="AE411" s="1" t="s">
        <v>98</v>
      </c>
      <c r="AF411" s="1" t="s">
        <v>98</v>
      </c>
      <c r="AG411" s="1" t="s">
        <v>98</v>
      </c>
      <c r="AH411" s="1" t="s">
        <v>98</v>
      </c>
      <c r="AI411" s="2">
        <v>12.8</v>
      </c>
      <c r="AJ411" s="1" t="s">
        <v>98</v>
      </c>
      <c r="AK411" s="2">
        <v>12.8</v>
      </c>
      <c r="AL411" s="1" t="s">
        <v>98</v>
      </c>
      <c r="AM411" s="2">
        <v>29.7</v>
      </c>
      <c r="AN411" s="2">
        <v>13.1</v>
      </c>
      <c r="AO411" s="2">
        <v>10.8</v>
      </c>
      <c r="AP411" s="3">
        <v>2.08</v>
      </c>
      <c r="AQ411" s="2">
        <v>29.7</v>
      </c>
      <c r="AR411" s="2">
        <v>13.1</v>
      </c>
      <c r="AS411" s="2">
        <v>10.8</v>
      </c>
      <c r="AT411" s="3">
        <v>2.08</v>
      </c>
      <c r="AU411" s="1" t="s">
        <v>98</v>
      </c>
      <c r="AV411" s="1" t="s">
        <v>98</v>
      </c>
      <c r="AW411" s="1" t="s">
        <v>98</v>
      </c>
      <c r="AX411" s="2">
        <v>49</v>
      </c>
      <c r="AY411" s="1" t="s">
        <v>98</v>
      </c>
      <c r="AZ411" s="2">
        <v>18.399999999999999</v>
      </c>
      <c r="BA411" s="1" t="s">
        <v>98</v>
      </c>
      <c r="BB411" s="1" t="s">
        <v>98</v>
      </c>
      <c r="BC411" s="1" t="s">
        <v>98</v>
      </c>
      <c r="BD411" s="1" t="s">
        <v>98</v>
      </c>
      <c r="BE411" s="1" t="s">
        <v>98</v>
      </c>
      <c r="BF411" s="1" t="s">
        <v>98</v>
      </c>
      <c r="BG411" s="1" t="s">
        <v>98</v>
      </c>
      <c r="BH411" s="1" t="s">
        <v>98</v>
      </c>
      <c r="BI411" s="1" t="s">
        <v>98</v>
      </c>
      <c r="BJ411" s="4" t="s">
        <v>98</v>
      </c>
      <c r="BK411" s="4" t="s">
        <v>98</v>
      </c>
      <c r="BL411" s="4" t="s">
        <v>98</v>
      </c>
      <c r="BM411" s="4" t="s">
        <v>98</v>
      </c>
      <c r="BN411" s="4" t="s">
        <v>98</v>
      </c>
      <c r="BO411" s="4" t="s">
        <v>98</v>
      </c>
      <c r="BP411" s="4" t="s">
        <v>98</v>
      </c>
      <c r="BQ411" s="4" t="s">
        <v>98</v>
      </c>
      <c r="BR411" s="4" t="s">
        <v>98</v>
      </c>
      <c r="BS411" s="4" t="s">
        <v>98</v>
      </c>
      <c r="BT411" s="4" t="s">
        <v>98</v>
      </c>
      <c r="BU411" s="4" t="s">
        <v>98</v>
      </c>
      <c r="BV411" s="4" t="s">
        <v>98</v>
      </c>
      <c r="BW411" s="35" t="s">
        <v>98</v>
      </c>
      <c r="BX411" s="35" t="s">
        <v>98</v>
      </c>
      <c r="BY411" s="1" t="s">
        <v>98</v>
      </c>
      <c r="BZ411" s="1" t="s">
        <v>98</v>
      </c>
      <c r="CA411" s="1" t="s">
        <v>98</v>
      </c>
      <c r="CB411" s="1" t="s">
        <v>98</v>
      </c>
      <c r="CC411" s="1" t="s">
        <v>98</v>
      </c>
      <c r="CD411" s="1" t="s">
        <v>98</v>
      </c>
      <c r="CE411" s="1" t="s">
        <v>98</v>
      </c>
      <c r="CF411" s="1" t="s">
        <v>98</v>
      </c>
      <c r="CG411" s="4">
        <f>Beams!$B$11/F411</f>
        <v>1633.7209302325582</v>
      </c>
      <c r="CH411" s="4">
        <f>Beams!$B$9/AO411</f>
        <v>1040.7407407407406</v>
      </c>
      <c r="CI411" s="4">
        <f>Beams!$C$9/AS411</f>
        <v>1040.7407407407406</v>
      </c>
      <c r="CJ411" s="4">
        <f>Beams!$B$8/((N411-2*X411)*X411*2)</f>
        <v>3353.4260438284437</v>
      </c>
      <c r="CK411" s="4">
        <f>Beams!$C$8/((J411-2*X411)*X411*2)</f>
        <v>4291.8848247505821</v>
      </c>
      <c r="CM411" s="4">
        <f xml:space="preserve"> Beams!$B$12 / ( 2 * X411 * (N411 - X411) * (J411 - X411) )</f>
        <v>762.30640615206596</v>
      </c>
      <c r="CO411" s="4">
        <f t="shared" si="12"/>
        <v>7020.1467808634825</v>
      </c>
      <c r="CP411" s="4">
        <f t="shared" si="13"/>
        <v>8414.6828922639907</v>
      </c>
      <c r="CQ411" s="3">
        <f>MIN(Beams!$B$21:$B$22)/MAX(CM411:CP411)-1</f>
        <v>1.3767978254280897</v>
      </c>
    </row>
    <row r="412" spans="1:95" x14ac:dyDescent="0.55000000000000004">
      <c r="A412" s="1" t="s">
        <v>1014</v>
      </c>
      <c r="B412" s="1" t="s">
        <v>1882</v>
      </c>
      <c r="C412" s="1" t="s">
        <v>1883</v>
      </c>
      <c r="D412" s="1" t="s">
        <v>98</v>
      </c>
      <c r="E412" s="1">
        <v>21.21</v>
      </c>
      <c r="F412" s="3">
        <v>5.85</v>
      </c>
      <c r="G412" s="1" t="s">
        <v>98</v>
      </c>
      <c r="H412" s="11" t="s">
        <v>98</v>
      </c>
      <c r="I412" s="3">
        <v>5.5</v>
      </c>
      <c r="J412" s="3">
        <v>4.63</v>
      </c>
      <c r="K412" s="1" t="s">
        <v>98</v>
      </c>
      <c r="L412" s="1" t="s">
        <v>98</v>
      </c>
      <c r="M412" s="11" t="s">
        <v>98</v>
      </c>
      <c r="N412" s="3">
        <v>5.5</v>
      </c>
      <c r="O412" s="3">
        <v>4.63</v>
      </c>
      <c r="P412" s="1" t="s">
        <v>98</v>
      </c>
      <c r="Q412" s="1" t="s">
        <v>98</v>
      </c>
      <c r="R412" s="11" t="s">
        <v>98</v>
      </c>
      <c r="S412" s="13" t="s">
        <v>98</v>
      </c>
      <c r="T412" s="1" t="s">
        <v>98</v>
      </c>
      <c r="U412" s="13" t="s">
        <v>98</v>
      </c>
      <c r="V412" s="1" t="s">
        <v>98</v>
      </c>
      <c r="W412" s="15">
        <v>0.3125</v>
      </c>
      <c r="X412" s="14">
        <v>0.29099999999999998</v>
      </c>
      <c r="Y412" s="1" t="s">
        <v>98</v>
      </c>
      <c r="Z412" s="13" t="s">
        <v>98</v>
      </c>
      <c r="AA412" s="13" t="s">
        <v>98</v>
      </c>
      <c r="AB412" s="1" t="s">
        <v>98</v>
      </c>
      <c r="AC412" s="1" t="s">
        <v>98</v>
      </c>
      <c r="AD412" s="1" t="s">
        <v>98</v>
      </c>
      <c r="AE412" s="1" t="s">
        <v>98</v>
      </c>
      <c r="AF412" s="1" t="s">
        <v>98</v>
      </c>
      <c r="AG412" s="1" t="s">
        <v>98</v>
      </c>
      <c r="AH412" s="1" t="s">
        <v>98</v>
      </c>
      <c r="AI412" s="2">
        <v>15.9</v>
      </c>
      <c r="AJ412" s="1" t="s">
        <v>98</v>
      </c>
      <c r="AK412" s="2">
        <v>15.9</v>
      </c>
      <c r="AL412" s="1" t="s">
        <v>98</v>
      </c>
      <c r="AM412" s="2">
        <v>25.9</v>
      </c>
      <c r="AN412" s="2">
        <v>11.3</v>
      </c>
      <c r="AO412" s="3">
        <v>9.43</v>
      </c>
      <c r="AP412" s="3">
        <v>2.11</v>
      </c>
      <c r="AQ412" s="2">
        <v>25.9</v>
      </c>
      <c r="AR412" s="2">
        <v>11.3</v>
      </c>
      <c r="AS412" s="3">
        <v>9.43</v>
      </c>
      <c r="AT412" s="3">
        <v>2.11</v>
      </c>
      <c r="AU412" s="1" t="s">
        <v>98</v>
      </c>
      <c r="AV412" s="1" t="s">
        <v>98</v>
      </c>
      <c r="AW412" s="1" t="s">
        <v>98</v>
      </c>
      <c r="AX412" s="2">
        <v>42.2</v>
      </c>
      <c r="AY412" s="1" t="s">
        <v>98</v>
      </c>
      <c r="AZ412" s="2">
        <v>15.7</v>
      </c>
      <c r="BA412" s="1" t="s">
        <v>98</v>
      </c>
      <c r="BB412" s="1" t="s">
        <v>98</v>
      </c>
      <c r="BC412" s="1" t="s">
        <v>98</v>
      </c>
      <c r="BD412" s="1" t="s">
        <v>98</v>
      </c>
      <c r="BE412" s="1" t="s">
        <v>98</v>
      </c>
      <c r="BF412" s="1" t="s">
        <v>98</v>
      </c>
      <c r="BG412" s="1" t="s">
        <v>98</v>
      </c>
      <c r="BH412" s="1" t="s">
        <v>98</v>
      </c>
      <c r="BI412" s="1" t="s">
        <v>98</v>
      </c>
      <c r="BJ412" s="4" t="s">
        <v>98</v>
      </c>
      <c r="BK412" s="4" t="s">
        <v>98</v>
      </c>
      <c r="BL412" s="4" t="s">
        <v>98</v>
      </c>
      <c r="BM412" s="4" t="s">
        <v>98</v>
      </c>
      <c r="BN412" s="4" t="s">
        <v>98</v>
      </c>
      <c r="BO412" s="4" t="s">
        <v>98</v>
      </c>
      <c r="BP412" s="4" t="s">
        <v>98</v>
      </c>
      <c r="BQ412" s="4" t="s">
        <v>98</v>
      </c>
      <c r="BR412" s="4" t="s">
        <v>98</v>
      </c>
      <c r="BS412" s="4" t="s">
        <v>98</v>
      </c>
      <c r="BT412" s="4" t="s">
        <v>98</v>
      </c>
      <c r="BU412" s="4" t="s">
        <v>98</v>
      </c>
      <c r="BV412" s="4" t="s">
        <v>98</v>
      </c>
      <c r="BW412" s="35" t="s">
        <v>98</v>
      </c>
      <c r="BX412" s="35" t="s">
        <v>98</v>
      </c>
      <c r="BY412" s="1" t="s">
        <v>98</v>
      </c>
      <c r="BZ412" s="1" t="s">
        <v>98</v>
      </c>
      <c r="CA412" s="1" t="s">
        <v>98</v>
      </c>
      <c r="CB412" s="1" t="s">
        <v>98</v>
      </c>
      <c r="CC412" s="1" t="s">
        <v>98</v>
      </c>
      <c r="CD412" s="1" t="s">
        <v>98</v>
      </c>
      <c r="CE412" s="1" t="s">
        <v>98</v>
      </c>
      <c r="CF412" s="1" t="s">
        <v>98</v>
      </c>
      <c r="CG412" s="4">
        <f>Beams!$B$11/F412</f>
        <v>1921.3675213675215</v>
      </c>
      <c r="CH412" s="4">
        <f>Beams!$B$9/AO412</f>
        <v>1191.9406150583245</v>
      </c>
      <c r="CI412" s="4">
        <f>Beams!$C$9/AS412</f>
        <v>1191.9406150583245</v>
      </c>
      <c r="CJ412" s="4">
        <f>Beams!$B$8/((N412-2*X412)*X412*2)</f>
        <v>3926.9448508809073</v>
      </c>
      <c r="CK412" s="4">
        <f>Beams!$C$8/((J412-2*X412)*X412*2)</f>
        <v>4770.9275633973084</v>
      </c>
      <c r="CM412" s="4">
        <f xml:space="preserve"> Beams!$B$12 / ( 2 * X412 * (N412 - X412) * (J412 - X412) )</f>
        <v>854.47491785660861</v>
      </c>
      <c r="CO412" s="4">
        <f t="shared" si="12"/>
        <v>8184.6341734664229</v>
      </c>
      <c r="CP412" s="4">
        <f t="shared" si="13"/>
        <v>9434.5534294658974</v>
      </c>
      <c r="CQ412" s="3">
        <f>MIN(Beams!$B$21:$B$22)/MAX(CM412:CP412)-1</f>
        <v>1.1198671616545424</v>
      </c>
    </row>
    <row r="413" spans="1:95" x14ac:dyDescent="0.55000000000000004">
      <c r="A413" s="1" t="s">
        <v>1014</v>
      </c>
      <c r="B413" s="1" t="s">
        <v>1884</v>
      </c>
      <c r="C413" s="1" t="s">
        <v>1885</v>
      </c>
      <c r="D413" s="1" t="s">
        <v>98</v>
      </c>
      <c r="E413" s="1">
        <v>17.32</v>
      </c>
      <c r="F413" s="3">
        <v>4.7699999999999996</v>
      </c>
      <c r="G413" s="1" t="s">
        <v>98</v>
      </c>
      <c r="H413" s="11" t="s">
        <v>98</v>
      </c>
      <c r="I413" s="3">
        <v>5.5</v>
      </c>
      <c r="J413" s="3">
        <v>4.8</v>
      </c>
      <c r="K413" s="1" t="s">
        <v>98</v>
      </c>
      <c r="L413" s="1" t="s">
        <v>98</v>
      </c>
      <c r="M413" s="11" t="s">
        <v>98</v>
      </c>
      <c r="N413" s="3">
        <v>5.5</v>
      </c>
      <c r="O413" s="3">
        <v>4.8</v>
      </c>
      <c r="P413" s="1" t="s">
        <v>98</v>
      </c>
      <c r="Q413" s="1" t="s">
        <v>98</v>
      </c>
      <c r="R413" s="11" t="s">
        <v>98</v>
      </c>
      <c r="S413" s="13" t="s">
        <v>98</v>
      </c>
      <c r="T413" s="1" t="s">
        <v>98</v>
      </c>
      <c r="U413" s="13" t="s">
        <v>98</v>
      </c>
      <c r="V413" s="1" t="s">
        <v>98</v>
      </c>
      <c r="W413" s="14">
        <v>0.25</v>
      </c>
      <c r="X413" s="14">
        <v>0.23300000000000001</v>
      </c>
      <c r="Y413" s="1" t="s">
        <v>98</v>
      </c>
      <c r="Z413" s="13" t="s">
        <v>98</v>
      </c>
      <c r="AA413" s="13" t="s">
        <v>98</v>
      </c>
      <c r="AB413" s="1" t="s">
        <v>98</v>
      </c>
      <c r="AC413" s="1" t="s">
        <v>98</v>
      </c>
      <c r="AD413" s="1" t="s">
        <v>98</v>
      </c>
      <c r="AE413" s="1" t="s">
        <v>98</v>
      </c>
      <c r="AF413" s="1" t="s">
        <v>98</v>
      </c>
      <c r="AG413" s="1" t="s">
        <v>98</v>
      </c>
      <c r="AH413" s="1" t="s">
        <v>98</v>
      </c>
      <c r="AI413" s="2">
        <v>20.6</v>
      </c>
      <c r="AJ413" s="1" t="s">
        <v>98</v>
      </c>
      <c r="AK413" s="2">
        <v>20.6</v>
      </c>
      <c r="AL413" s="1" t="s">
        <v>98</v>
      </c>
      <c r="AM413" s="2">
        <v>21.7</v>
      </c>
      <c r="AN413" s="3">
        <v>9.32</v>
      </c>
      <c r="AO413" s="3">
        <v>7.9</v>
      </c>
      <c r="AP413" s="3">
        <v>2.13</v>
      </c>
      <c r="AQ413" s="2">
        <v>21.7</v>
      </c>
      <c r="AR413" s="3">
        <v>9.32</v>
      </c>
      <c r="AS413" s="3">
        <v>7.9</v>
      </c>
      <c r="AT413" s="3">
        <v>2.13</v>
      </c>
      <c r="AU413" s="1" t="s">
        <v>98</v>
      </c>
      <c r="AV413" s="1" t="s">
        <v>98</v>
      </c>
      <c r="AW413" s="1" t="s">
        <v>98</v>
      </c>
      <c r="AX413" s="2">
        <v>34.799999999999997</v>
      </c>
      <c r="AY413" s="1" t="s">
        <v>98</v>
      </c>
      <c r="AZ413" s="2">
        <v>12.9</v>
      </c>
      <c r="BA413" s="1" t="s">
        <v>98</v>
      </c>
      <c r="BB413" s="1" t="s">
        <v>98</v>
      </c>
      <c r="BC413" s="1" t="s">
        <v>98</v>
      </c>
      <c r="BD413" s="1" t="s">
        <v>98</v>
      </c>
      <c r="BE413" s="1" t="s">
        <v>98</v>
      </c>
      <c r="BF413" s="1" t="s">
        <v>98</v>
      </c>
      <c r="BG413" s="1" t="s">
        <v>98</v>
      </c>
      <c r="BH413" s="1" t="s">
        <v>98</v>
      </c>
      <c r="BI413" s="1" t="s">
        <v>98</v>
      </c>
      <c r="BJ413" s="4" t="s">
        <v>98</v>
      </c>
      <c r="BK413" s="4" t="s">
        <v>98</v>
      </c>
      <c r="BL413" s="4" t="s">
        <v>98</v>
      </c>
      <c r="BM413" s="4" t="s">
        <v>98</v>
      </c>
      <c r="BN413" s="4" t="s">
        <v>98</v>
      </c>
      <c r="BO413" s="4" t="s">
        <v>98</v>
      </c>
      <c r="BP413" s="4" t="s">
        <v>98</v>
      </c>
      <c r="BQ413" s="4" t="s">
        <v>98</v>
      </c>
      <c r="BR413" s="4" t="s">
        <v>98</v>
      </c>
      <c r="BS413" s="4" t="s">
        <v>98</v>
      </c>
      <c r="BT413" s="4" t="s">
        <v>98</v>
      </c>
      <c r="BU413" s="4" t="s">
        <v>98</v>
      </c>
      <c r="BV413" s="4" t="s">
        <v>98</v>
      </c>
      <c r="BW413" s="35" t="s">
        <v>98</v>
      </c>
      <c r="BX413" s="35" t="s">
        <v>98</v>
      </c>
      <c r="BY413" s="1" t="s">
        <v>98</v>
      </c>
      <c r="BZ413" s="1" t="s">
        <v>98</v>
      </c>
      <c r="CA413" s="1" t="s">
        <v>98</v>
      </c>
      <c r="CB413" s="1" t="s">
        <v>98</v>
      </c>
      <c r="CC413" s="1" t="s">
        <v>98</v>
      </c>
      <c r="CD413" s="1" t="s">
        <v>98</v>
      </c>
      <c r="CE413" s="1" t="s">
        <v>98</v>
      </c>
      <c r="CF413" s="1" t="s">
        <v>98</v>
      </c>
      <c r="CG413" s="4">
        <f>Beams!$B$11/F413</f>
        <v>2356.3941299790358</v>
      </c>
      <c r="CH413" s="4">
        <f>Beams!$B$9/AO413</f>
        <v>1422.7848101265822</v>
      </c>
      <c r="CI413" s="4">
        <f>Beams!$C$9/AS413</f>
        <v>1422.7848101265822</v>
      </c>
      <c r="CJ413" s="4">
        <f>Beams!$B$8/((N413-2*X413)*X413*2)</f>
        <v>4791.4524580492134</v>
      </c>
      <c r="CK413" s="4">
        <f>Beams!$C$8/((J413-2*X413)*X413*2)</f>
        <v>5565.337257457255</v>
      </c>
      <c r="CM413" s="4">
        <f xml:space="preserve"> Beams!$B$12 / ( 2 * X413 * (N413 - X413) * (J413 - X413) )</f>
        <v>1002.7347472355145</v>
      </c>
      <c r="CO413" s="4">
        <f t="shared" si="12"/>
        <v>9947.4070868698145</v>
      </c>
      <c r="CP413" s="4">
        <f t="shared" si="13"/>
        <v>11090.346890264334</v>
      </c>
      <c r="CQ413" s="3">
        <f>MIN(Beams!$B$21:$B$22)/MAX(CM413:CP413)-1</f>
        <v>0.80337010175551926</v>
      </c>
    </row>
    <row r="414" spans="1:95" x14ac:dyDescent="0.55000000000000004">
      <c r="A414" s="1" t="s">
        <v>1014</v>
      </c>
      <c r="B414" s="1" t="s">
        <v>1886</v>
      </c>
      <c r="C414" s="1" t="s">
        <v>1887</v>
      </c>
      <c r="D414" s="1" t="s">
        <v>98</v>
      </c>
      <c r="E414" s="1">
        <v>13.25</v>
      </c>
      <c r="F414" s="3">
        <v>3.63</v>
      </c>
      <c r="G414" s="1" t="s">
        <v>98</v>
      </c>
      <c r="H414" s="11" t="s">
        <v>98</v>
      </c>
      <c r="I414" s="3">
        <v>5.5</v>
      </c>
      <c r="J414" s="3">
        <v>4.9800000000000004</v>
      </c>
      <c r="K414" s="1" t="s">
        <v>98</v>
      </c>
      <c r="L414" s="1" t="s">
        <v>98</v>
      </c>
      <c r="M414" s="11" t="s">
        <v>98</v>
      </c>
      <c r="N414" s="3">
        <v>5.5</v>
      </c>
      <c r="O414" s="3">
        <v>4.9800000000000004</v>
      </c>
      <c r="P414" s="1" t="s">
        <v>98</v>
      </c>
      <c r="Q414" s="1" t="s">
        <v>98</v>
      </c>
      <c r="R414" s="11" t="s">
        <v>98</v>
      </c>
      <c r="S414" s="13" t="s">
        <v>98</v>
      </c>
      <c r="T414" s="1" t="s">
        <v>98</v>
      </c>
      <c r="U414" s="13" t="s">
        <v>98</v>
      </c>
      <c r="V414" s="1" t="s">
        <v>98</v>
      </c>
      <c r="W414" s="15">
        <v>0.1875</v>
      </c>
      <c r="X414" s="14">
        <v>0.17399999999999999</v>
      </c>
      <c r="Y414" s="1" t="s">
        <v>98</v>
      </c>
      <c r="Z414" s="13" t="s">
        <v>98</v>
      </c>
      <c r="AA414" s="13" t="s">
        <v>98</v>
      </c>
      <c r="AB414" s="1" t="s">
        <v>98</v>
      </c>
      <c r="AC414" s="1" t="s">
        <v>98</v>
      </c>
      <c r="AD414" s="1" t="s">
        <v>98</v>
      </c>
      <c r="AE414" s="1" t="s">
        <v>98</v>
      </c>
      <c r="AF414" s="1" t="s">
        <v>98</v>
      </c>
      <c r="AG414" s="1" t="s">
        <v>98</v>
      </c>
      <c r="AH414" s="1" t="s">
        <v>98</v>
      </c>
      <c r="AI414" s="2">
        <v>28.6</v>
      </c>
      <c r="AJ414" s="1" t="s">
        <v>98</v>
      </c>
      <c r="AK414" s="2">
        <v>28.6</v>
      </c>
      <c r="AL414" s="1" t="s">
        <v>98</v>
      </c>
      <c r="AM414" s="2">
        <v>17</v>
      </c>
      <c r="AN414" s="3">
        <v>7.19</v>
      </c>
      <c r="AO414" s="3">
        <v>6.17</v>
      </c>
      <c r="AP414" s="3">
        <v>2.16</v>
      </c>
      <c r="AQ414" s="2">
        <v>17</v>
      </c>
      <c r="AR414" s="3">
        <v>7.19</v>
      </c>
      <c r="AS414" s="3">
        <v>6.17</v>
      </c>
      <c r="AT414" s="3">
        <v>2.16</v>
      </c>
      <c r="AU414" s="1" t="s">
        <v>98</v>
      </c>
      <c r="AV414" s="1" t="s">
        <v>98</v>
      </c>
      <c r="AW414" s="1" t="s">
        <v>98</v>
      </c>
      <c r="AX414" s="2">
        <v>26.7</v>
      </c>
      <c r="AY414" s="1" t="s">
        <v>98</v>
      </c>
      <c r="AZ414" s="3">
        <v>9.85</v>
      </c>
      <c r="BA414" s="1" t="s">
        <v>98</v>
      </c>
      <c r="BB414" s="1" t="s">
        <v>98</v>
      </c>
      <c r="BC414" s="1" t="s">
        <v>98</v>
      </c>
      <c r="BD414" s="1" t="s">
        <v>98</v>
      </c>
      <c r="BE414" s="1" t="s">
        <v>98</v>
      </c>
      <c r="BF414" s="1" t="s">
        <v>98</v>
      </c>
      <c r="BG414" s="1" t="s">
        <v>98</v>
      </c>
      <c r="BH414" s="1" t="s">
        <v>98</v>
      </c>
      <c r="BI414" s="1" t="s">
        <v>98</v>
      </c>
      <c r="BJ414" s="4" t="s">
        <v>98</v>
      </c>
      <c r="BK414" s="4" t="s">
        <v>98</v>
      </c>
      <c r="BL414" s="4" t="s">
        <v>98</v>
      </c>
      <c r="BM414" s="4" t="s">
        <v>98</v>
      </c>
      <c r="BN414" s="4" t="s">
        <v>98</v>
      </c>
      <c r="BO414" s="4" t="s">
        <v>98</v>
      </c>
      <c r="BP414" s="4" t="s">
        <v>98</v>
      </c>
      <c r="BQ414" s="4" t="s">
        <v>98</v>
      </c>
      <c r="BR414" s="4" t="s">
        <v>98</v>
      </c>
      <c r="BS414" s="4" t="s">
        <v>98</v>
      </c>
      <c r="BT414" s="4" t="s">
        <v>98</v>
      </c>
      <c r="BU414" s="4" t="s">
        <v>98</v>
      </c>
      <c r="BV414" s="4" t="s">
        <v>98</v>
      </c>
      <c r="BW414" s="35" t="s">
        <v>98</v>
      </c>
      <c r="BX414" s="35" t="s">
        <v>98</v>
      </c>
      <c r="BY414" s="1" t="s">
        <v>98</v>
      </c>
      <c r="BZ414" s="1" t="s">
        <v>98</v>
      </c>
      <c r="CA414" s="1" t="s">
        <v>98</v>
      </c>
      <c r="CB414" s="1" t="s">
        <v>98</v>
      </c>
      <c r="CC414" s="1" t="s">
        <v>98</v>
      </c>
      <c r="CD414" s="1" t="s">
        <v>98</v>
      </c>
      <c r="CE414" s="1" t="s">
        <v>98</v>
      </c>
      <c r="CF414" s="1" t="s">
        <v>98</v>
      </c>
      <c r="CG414" s="4">
        <f>Beams!$B$11/F414</f>
        <v>3096.4187327823693</v>
      </c>
      <c r="CH414" s="4">
        <f>Beams!$B$9/AO414</f>
        <v>1821.7179902755267</v>
      </c>
      <c r="CI414" s="4">
        <f>Beams!$C$9/AS414</f>
        <v>1821.7179902755267</v>
      </c>
      <c r="CJ414" s="4">
        <f>Beams!$B$8/((N414-2*X414)*X414*2)</f>
        <v>6269.1868351538524</v>
      </c>
      <c r="CK414" s="4">
        <f>Beams!$C$8/((J414-2*X414)*X414*2)</f>
        <v>6972.9815575804496</v>
      </c>
      <c r="CM414" s="4">
        <f xml:space="preserve"> Beams!$B$12 / ( 2 * X414 * (N414 - X414) * (J414 - X414) )</f>
        <v>1261.8337485700395</v>
      </c>
      <c r="CO414" s="4">
        <f t="shared" si="12"/>
        <v>12965.74045344626</v>
      </c>
      <c r="CP414" s="4">
        <f t="shared" si="13"/>
        <v>14002.490142506973</v>
      </c>
      <c r="CQ414" s="3">
        <f>MIN(Beams!$B$21:$B$22)/MAX(CM414:CP414)-1</f>
        <v>0.4283173775846163</v>
      </c>
    </row>
    <row r="415" spans="1:95" x14ac:dyDescent="0.55000000000000004">
      <c r="A415" s="1" t="s">
        <v>1014</v>
      </c>
      <c r="B415" s="1" t="s">
        <v>1888</v>
      </c>
      <c r="C415" s="1" t="s">
        <v>1889</v>
      </c>
      <c r="D415" s="1" t="s">
        <v>98</v>
      </c>
      <c r="E415" s="1">
        <v>9.01</v>
      </c>
      <c r="F415" s="3">
        <v>2.46</v>
      </c>
      <c r="G415" s="1" t="s">
        <v>98</v>
      </c>
      <c r="H415" s="11" t="s">
        <v>98</v>
      </c>
      <c r="I415" s="3">
        <v>5.5</v>
      </c>
      <c r="J415" s="3">
        <v>5.15</v>
      </c>
      <c r="K415" s="1" t="s">
        <v>98</v>
      </c>
      <c r="L415" s="1" t="s">
        <v>98</v>
      </c>
      <c r="M415" s="11" t="s">
        <v>98</v>
      </c>
      <c r="N415" s="3">
        <v>5.5</v>
      </c>
      <c r="O415" s="3">
        <v>5.15</v>
      </c>
      <c r="P415" s="1" t="s">
        <v>98</v>
      </c>
      <c r="Q415" s="1" t="s">
        <v>98</v>
      </c>
      <c r="R415" s="11" t="s">
        <v>98</v>
      </c>
      <c r="S415" s="13" t="s">
        <v>98</v>
      </c>
      <c r="T415" s="1" t="s">
        <v>98</v>
      </c>
      <c r="U415" s="13" t="s">
        <v>98</v>
      </c>
      <c r="V415" s="1" t="s">
        <v>98</v>
      </c>
      <c r="W415" s="14">
        <v>0.125</v>
      </c>
      <c r="X415" s="14">
        <v>0.11600000000000001</v>
      </c>
      <c r="Y415" s="1" t="s">
        <v>98</v>
      </c>
      <c r="Z415" s="13" t="s">
        <v>98</v>
      </c>
      <c r="AA415" s="13" t="s">
        <v>98</v>
      </c>
      <c r="AB415" s="1" t="s">
        <v>98</v>
      </c>
      <c r="AC415" s="1" t="s">
        <v>98</v>
      </c>
      <c r="AD415" s="1" t="s">
        <v>98</v>
      </c>
      <c r="AE415" s="1" t="s">
        <v>98</v>
      </c>
      <c r="AF415" s="1" t="s">
        <v>98</v>
      </c>
      <c r="AG415" s="1" t="s">
        <v>98</v>
      </c>
      <c r="AH415" s="1" t="s">
        <v>98</v>
      </c>
      <c r="AI415" s="2">
        <v>44.4</v>
      </c>
      <c r="AJ415" s="1" t="s">
        <v>98</v>
      </c>
      <c r="AK415" s="2">
        <v>44.4</v>
      </c>
      <c r="AL415" s="1" t="s">
        <v>98</v>
      </c>
      <c r="AM415" s="2">
        <v>11.8</v>
      </c>
      <c r="AN415" s="3">
        <v>4.95</v>
      </c>
      <c r="AO415" s="3">
        <v>4.3</v>
      </c>
      <c r="AP415" s="3">
        <v>2.19</v>
      </c>
      <c r="AQ415" s="2">
        <v>11.8</v>
      </c>
      <c r="AR415" s="3">
        <v>4.95</v>
      </c>
      <c r="AS415" s="3">
        <v>4.3</v>
      </c>
      <c r="AT415" s="3">
        <v>2.19</v>
      </c>
      <c r="AU415" s="1" t="s">
        <v>98</v>
      </c>
      <c r="AV415" s="1" t="s">
        <v>98</v>
      </c>
      <c r="AW415" s="1" t="s">
        <v>98</v>
      </c>
      <c r="AX415" s="2">
        <v>18.3</v>
      </c>
      <c r="AY415" s="1" t="s">
        <v>98</v>
      </c>
      <c r="AZ415" s="3">
        <v>6.72</v>
      </c>
      <c r="BA415" s="1" t="s">
        <v>98</v>
      </c>
      <c r="BB415" s="1" t="s">
        <v>98</v>
      </c>
      <c r="BC415" s="1" t="s">
        <v>98</v>
      </c>
      <c r="BD415" s="1" t="s">
        <v>98</v>
      </c>
      <c r="BE415" s="1" t="s">
        <v>98</v>
      </c>
      <c r="BF415" s="1" t="s">
        <v>98</v>
      </c>
      <c r="BG415" s="1" t="s">
        <v>98</v>
      </c>
      <c r="BH415" s="1" t="s">
        <v>98</v>
      </c>
      <c r="BI415" s="1" t="s">
        <v>98</v>
      </c>
      <c r="BJ415" s="4" t="s">
        <v>98</v>
      </c>
      <c r="BK415" s="4" t="s">
        <v>98</v>
      </c>
      <c r="BL415" s="4" t="s">
        <v>98</v>
      </c>
      <c r="BM415" s="4" t="s">
        <v>98</v>
      </c>
      <c r="BN415" s="4" t="s">
        <v>98</v>
      </c>
      <c r="BO415" s="4" t="s">
        <v>98</v>
      </c>
      <c r="BP415" s="4" t="s">
        <v>98</v>
      </c>
      <c r="BQ415" s="4" t="s">
        <v>98</v>
      </c>
      <c r="BR415" s="4" t="s">
        <v>98</v>
      </c>
      <c r="BS415" s="4" t="s">
        <v>98</v>
      </c>
      <c r="BT415" s="4" t="s">
        <v>98</v>
      </c>
      <c r="BU415" s="4" t="s">
        <v>98</v>
      </c>
      <c r="BV415" s="4" t="s">
        <v>98</v>
      </c>
      <c r="BW415" s="35" t="s">
        <v>98</v>
      </c>
      <c r="BX415" s="35" t="s">
        <v>98</v>
      </c>
      <c r="BY415" s="1" t="s">
        <v>98</v>
      </c>
      <c r="BZ415" s="1" t="s">
        <v>98</v>
      </c>
      <c r="CA415" s="1" t="s">
        <v>98</v>
      </c>
      <c r="CB415" s="1" t="s">
        <v>98</v>
      </c>
      <c r="CC415" s="1" t="s">
        <v>98</v>
      </c>
      <c r="CD415" s="1" t="s">
        <v>98</v>
      </c>
      <c r="CE415" s="1" t="s">
        <v>98</v>
      </c>
      <c r="CF415" s="1" t="s">
        <v>98</v>
      </c>
      <c r="CG415" s="4">
        <f>Beams!$B$11/F415</f>
        <v>4569.1056910569105</v>
      </c>
      <c r="CH415" s="4">
        <f>Beams!$B$9/AO415</f>
        <v>2613.953488372093</v>
      </c>
      <c r="CI415" s="4">
        <f>Beams!$C$9/AS415</f>
        <v>2613.953488372093</v>
      </c>
      <c r="CJ415" s="4">
        <f>Beams!$B$8/((N415-2*X415)*X415*2)</f>
        <v>9196.7114392689764</v>
      </c>
      <c r="CK415" s="4">
        <f>Beams!$C$8/((J415-2*X415)*X415*2)</f>
        <v>9851.215100054691</v>
      </c>
      <c r="CM415" s="4">
        <f xml:space="preserve"> Beams!$B$12 / ( 2 * X415 * (N415 - X415) * (J415 - X415) )</f>
        <v>1787.5576784429384</v>
      </c>
      <c r="CO415" s="4">
        <f t="shared" si="12"/>
        <v>18955.369911080041</v>
      </c>
      <c r="CP415" s="4">
        <f t="shared" si="13"/>
        <v>19917.501384886931</v>
      </c>
      <c r="CQ415" s="3">
        <f>MIN(Beams!$B$21:$B$22)/MAX(CM415:CP415)-1</f>
        <v>4.1420162860221765E-3</v>
      </c>
    </row>
    <row r="416" spans="1:95" x14ac:dyDescent="0.55000000000000004">
      <c r="A416" s="1" t="s">
        <v>1014</v>
      </c>
      <c r="B416" s="1" t="s">
        <v>1890</v>
      </c>
      <c r="C416" s="1" t="s">
        <v>1891</v>
      </c>
      <c r="D416" s="1" t="s">
        <v>98</v>
      </c>
      <c r="E416" s="1">
        <v>28.43</v>
      </c>
      <c r="F416" s="3">
        <v>7.88</v>
      </c>
      <c r="G416" s="1" t="s">
        <v>98</v>
      </c>
      <c r="H416" s="11" t="s">
        <v>98</v>
      </c>
      <c r="I416" s="3">
        <v>5</v>
      </c>
      <c r="J416" s="3">
        <v>3.6</v>
      </c>
      <c r="K416" s="1" t="s">
        <v>98</v>
      </c>
      <c r="L416" s="1" t="s">
        <v>98</v>
      </c>
      <c r="M416" s="11" t="s">
        <v>98</v>
      </c>
      <c r="N416" s="3">
        <v>5</v>
      </c>
      <c r="O416" s="3">
        <v>3.6</v>
      </c>
      <c r="P416" s="1" t="s">
        <v>98</v>
      </c>
      <c r="Q416" s="1" t="s">
        <v>98</v>
      </c>
      <c r="R416" s="11" t="s">
        <v>98</v>
      </c>
      <c r="S416" s="13" t="s">
        <v>98</v>
      </c>
      <c r="T416" s="1" t="s">
        <v>98</v>
      </c>
      <c r="U416" s="13" t="s">
        <v>98</v>
      </c>
      <c r="V416" s="1" t="s">
        <v>98</v>
      </c>
      <c r="W416" s="14">
        <v>0.5</v>
      </c>
      <c r="X416" s="14">
        <v>0.46500000000000002</v>
      </c>
      <c r="Y416" s="1" t="s">
        <v>98</v>
      </c>
      <c r="Z416" s="13" t="s">
        <v>98</v>
      </c>
      <c r="AA416" s="13" t="s">
        <v>98</v>
      </c>
      <c r="AB416" s="1" t="s">
        <v>98</v>
      </c>
      <c r="AC416" s="1" t="s">
        <v>98</v>
      </c>
      <c r="AD416" s="1" t="s">
        <v>98</v>
      </c>
      <c r="AE416" s="1" t="s">
        <v>98</v>
      </c>
      <c r="AF416" s="1" t="s">
        <v>98</v>
      </c>
      <c r="AG416" s="1" t="s">
        <v>98</v>
      </c>
      <c r="AH416" s="1" t="s">
        <v>98</v>
      </c>
      <c r="AI416" s="3">
        <v>7.75</v>
      </c>
      <c r="AJ416" s="1" t="s">
        <v>98</v>
      </c>
      <c r="AK416" s="3">
        <v>7.75</v>
      </c>
      <c r="AL416" s="1" t="s">
        <v>98</v>
      </c>
      <c r="AM416" s="2">
        <v>26</v>
      </c>
      <c r="AN416" s="2">
        <v>13.1</v>
      </c>
      <c r="AO416" s="2">
        <v>10.4</v>
      </c>
      <c r="AP416" s="3">
        <v>1.82</v>
      </c>
      <c r="AQ416" s="2">
        <v>26</v>
      </c>
      <c r="AR416" s="2">
        <v>13.1</v>
      </c>
      <c r="AS416" s="2">
        <v>10.4</v>
      </c>
      <c r="AT416" s="3">
        <v>1.82</v>
      </c>
      <c r="AU416" s="1" t="s">
        <v>98</v>
      </c>
      <c r="AV416" s="1" t="s">
        <v>98</v>
      </c>
      <c r="AW416" s="1" t="s">
        <v>98</v>
      </c>
      <c r="AX416" s="2">
        <v>44.6</v>
      </c>
      <c r="AY416" s="1" t="s">
        <v>98</v>
      </c>
      <c r="AZ416" s="2">
        <v>18.7</v>
      </c>
      <c r="BA416" s="1" t="s">
        <v>98</v>
      </c>
      <c r="BB416" s="1" t="s">
        <v>98</v>
      </c>
      <c r="BC416" s="1" t="s">
        <v>98</v>
      </c>
      <c r="BD416" s="1" t="s">
        <v>98</v>
      </c>
      <c r="BE416" s="1" t="s">
        <v>98</v>
      </c>
      <c r="BF416" s="1" t="s">
        <v>98</v>
      </c>
      <c r="BG416" s="1" t="s">
        <v>98</v>
      </c>
      <c r="BH416" s="1" t="s">
        <v>98</v>
      </c>
      <c r="BI416" s="1" t="s">
        <v>98</v>
      </c>
      <c r="BJ416" s="4" t="s">
        <v>98</v>
      </c>
      <c r="BK416" s="4" t="s">
        <v>98</v>
      </c>
      <c r="BL416" s="4" t="s">
        <v>98</v>
      </c>
      <c r="BM416" s="4" t="s">
        <v>98</v>
      </c>
      <c r="BN416" s="4" t="s">
        <v>98</v>
      </c>
      <c r="BO416" s="4" t="s">
        <v>98</v>
      </c>
      <c r="BP416" s="4" t="s">
        <v>98</v>
      </c>
      <c r="BQ416" s="4" t="s">
        <v>98</v>
      </c>
      <c r="BR416" s="4" t="s">
        <v>98</v>
      </c>
      <c r="BS416" s="4" t="s">
        <v>98</v>
      </c>
      <c r="BT416" s="4" t="s">
        <v>98</v>
      </c>
      <c r="BU416" s="4" t="s">
        <v>98</v>
      </c>
      <c r="BV416" s="4" t="s">
        <v>98</v>
      </c>
      <c r="BW416" s="35" t="s">
        <v>98</v>
      </c>
      <c r="BX416" s="35" t="s">
        <v>98</v>
      </c>
      <c r="BY416" s="1" t="s">
        <v>98</v>
      </c>
      <c r="BZ416" s="1" t="s">
        <v>98</v>
      </c>
      <c r="CA416" s="1" t="s">
        <v>98</v>
      </c>
      <c r="CB416" s="1" t="s">
        <v>98</v>
      </c>
      <c r="CC416" s="1" t="s">
        <v>98</v>
      </c>
      <c r="CD416" s="1" t="s">
        <v>98</v>
      </c>
      <c r="CE416" s="1" t="s">
        <v>98</v>
      </c>
      <c r="CF416" s="1" t="s">
        <v>98</v>
      </c>
      <c r="CG416" s="4">
        <f>Beams!$B$11/F416</f>
        <v>1426.3959390862944</v>
      </c>
      <c r="CH416" s="4">
        <f>Beams!$B$9/AO416</f>
        <v>1080.7692307692307</v>
      </c>
      <c r="CI416" s="4">
        <f>Beams!$C$9/AS416</f>
        <v>1080.7692307692307</v>
      </c>
      <c r="CJ416" s="4">
        <f>Beams!$B$8/((N416-2*X416)*X416*2)</f>
        <v>2969.538453409421</v>
      </c>
      <c r="CK416" s="4">
        <f>Beams!$C$8/((J416-2*X416)*X416*2)</f>
        <v>4526.5998147476948</v>
      </c>
      <c r="CM416" s="4">
        <f xml:space="preserve"> Beams!$B$12 / ( 2 * X416 * (N416 - X416) * (J416 - X416) )</f>
        <v>850.09708331804154</v>
      </c>
      <c r="CO416" s="4">
        <f t="shared" si="12"/>
        <v>6441.7190481435691</v>
      </c>
      <c r="CP416" s="4">
        <f t="shared" si="13"/>
        <v>8747.0901484439746</v>
      </c>
      <c r="CQ416" s="3">
        <f>MIN(Beams!$B$21:$B$22)/MAX(CM416:CP416)-1</f>
        <v>1.2864746630692738</v>
      </c>
    </row>
    <row r="417" spans="1:95" x14ac:dyDescent="0.55000000000000004">
      <c r="A417" s="1" t="s">
        <v>1014</v>
      </c>
      <c r="B417" s="1" t="s">
        <v>1892</v>
      </c>
      <c r="C417" s="1" t="s">
        <v>1893</v>
      </c>
      <c r="D417" s="1" t="s">
        <v>98</v>
      </c>
      <c r="E417" s="1">
        <v>22.37</v>
      </c>
      <c r="F417" s="3">
        <v>6.18</v>
      </c>
      <c r="G417" s="1" t="s">
        <v>98</v>
      </c>
      <c r="H417" s="11" t="s">
        <v>98</v>
      </c>
      <c r="I417" s="3">
        <v>5</v>
      </c>
      <c r="J417" s="3">
        <v>3.95</v>
      </c>
      <c r="K417" s="1" t="s">
        <v>98</v>
      </c>
      <c r="L417" s="1" t="s">
        <v>98</v>
      </c>
      <c r="M417" s="11" t="s">
        <v>98</v>
      </c>
      <c r="N417" s="3">
        <v>5</v>
      </c>
      <c r="O417" s="3">
        <v>3.95</v>
      </c>
      <c r="P417" s="1" t="s">
        <v>98</v>
      </c>
      <c r="Q417" s="1" t="s">
        <v>98</v>
      </c>
      <c r="R417" s="11" t="s">
        <v>98</v>
      </c>
      <c r="S417" s="13" t="s">
        <v>98</v>
      </c>
      <c r="T417" s="1" t="s">
        <v>98</v>
      </c>
      <c r="U417" s="13" t="s">
        <v>98</v>
      </c>
      <c r="V417" s="1" t="s">
        <v>98</v>
      </c>
      <c r="W417" s="14">
        <v>0.375</v>
      </c>
      <c r="X417" s="14">
        <v>0.34899999999999998</v>
      </c>
      <c r="Y417" s="1" t="s">
        <v>98</v>
      </c>
      <c r="Z417" s="13" t="s">
        <v>98</v>
      </c>
      <c r="AA417" s="13" t="s">
        <v>98</v>
      </c>
      <c r="AB417" s="1" t="s">
        <v>98</v>
      </c>
      <c r="AC417" s="1" t="s">
        <v>98</v>
      </c>
      <c r="AD417" s="1" t="s">
        <v>98</v>
      </c>
      <c r="AE417" s="1" t="s">
        <v>98</v>
      </c>
      <c r="AF417" s="1" t="s">
        <v>98</v>
      </c>
      <c r="AG417" s="1" t="s">
        <v>98</v>
      </c>
      <c r="AH417" s="1" t="s">
        <v>98</v>
      </c>
      <c r="AI417" s="2">
        <v>11.3</v>
      </c>
      <c r="AJ417" s="1" t="s">
        <v>98</v>
      </c>
      <c r="AK417" s="2">
        <v>11.3</v>
      </c>
      <c r="AL417" s="1" t="s">
        <v>98</v>
      </c>
      <c r="AM417" s="2">
        <v>21.7</v>
      </c>
      <c r="AN417" s="2">
        <v>10.6</v>
      </c>
      <c r="AO417" s="3">
        <v>8.68</v>
      </c>
      <c r="AP417" s="3">
        <v>1.87</v>
      </c>
      <c r="AQ417" s="2">
        <v>21.7</v>
      </c>
      <c r="AR417" s="2">
        <v>10.6</v>
      </c>
      <c r="AS417" s="3">
        <v>8.68</v>
      </c>
      <c r="AT417" s="3">
        <v>1.87</v>
      </c>
      <c r="AU417" s="1" t="s">
        <v>98</v>
      </c>
      <c r="AV417" s="1" t="s">
        <v>98</v>
      </c>
      <c r="AW417" s="1" t="s">
        <v>98</v>
      </c>
      <c r="AX417" s="2">
        <v>36.1</v>
      </c>
      <c r="AY417" s="1" t="s">
        <v>98</v>
      </c>
      <c r="AZ417" s="2">
        <v>14.9</v>
      </c>
      <c r="BA417" s="1" t="s">
        <v>98</v>
      </c>
      <c r="BB417" s="1" t="s">
        <v>98</v>
      </c>
      <c r="BC417" s="1" t="s">
        <v>98</v>
      </c>
      <c r="BD417" s="1" t="s">
        <v>98</v>
      </c>
      <c r="BE417" s="1" t="s">
        <v>98</v>
      </c>
      <c r="BF417" s="1" t="s">
        <v>98</v>
      </c>
      <c r="BG417" s="1" t="s">
        <v>98</v>
      </c>
      <c r="BH417" s="1" t="s">
        <v>98</v>
      </c>
      <c r="BI417" s="1" t="s">
        <v>98</v>
      </c>
      <c r="BJ417" s="4" t="s">
        <v>98</v>
      </c>
      <c r="BK417" s="4" t="s">
        <v>98</v>
      </c>
      <c r="BL417" s="4" t="s">
        <v>98</v>
      </c>
      <c r="BM417" s="4" t="s">
        <v>98</v>
      </c>
      <c r="BN417" s="4" t="s">
        <v>98</v>
      </c>
      <c r="BO417" s="4" t="s">
        <v>98</v>
      </c>
      <c r="BP417" s="4" t="s">
        <v>98</v>
      </c>
      <c r="BQ417" s="4" t="s">
        <v>98</v>
      </c>
      <c r="BR417" s="4" t="s">
        <v>98</v>
      </c>
      <c r="BS417" s="4" t="s">
        <v>98</v>
      </c>
      <c r="BT417" s="4" t="s">
        <v>98</v>
      </c>
      <c r="BU417" s="4" t="s">
        <v>98</v>
      </c>
      <c r="BV417" s="4" t="s">
        <v>98</v>
      </c>
      <c r="BW417" s="35" t="s">
        <v>98</v>
      </c>
      <c r="BX417" s="35" t="s">
        <v>98</v>
      </c>
      <c r="BY417" s="1" t="s">
        <v>98</v>
      </c>
      <c r="BZ417" s="1" t="s">
        <v>98</v>
      </c>
      <c r="CA417" s="1" t="s">
        <v>98</v>
      </c>
      <c r="CB417" s="1" t="s">
        <v>98</v>
      </c>
      <c r="CC417" s="1" t="s">
        <v>98</v>
      </c>
      <c r="CD417" s="1" t="s">
        <v>98</v>
      </c>
      <c r="CE417" s="1" t="s">
        <v>98</v>
      </c>
      <c r="CF417" s="1" t="s">
        <v>98</v>
      </c>
      <c r="CG417" s="4">
        <f>Beams!$B$11/F417</f>
        <v>1818.770226537217</v>
      </c>
      <c r="CH417" s="4">
        <f>Beams!$B$9/AO417</f>
        <v>1294.9308755760369</v>
      </c>
      <c r="CI417" s="4">
        <f>Beams!$C$9/AS417</f>
        <v>1294.9308755760369</v>
      </c>
      <c r="CJ417" s="4">
        <f>Beams!$B$8/((N417-2*X417)*X417*2)</f>
        <v>3743.1780247476026</v>
      </c>
      <c r="CK417" s="4">
        <f>Beams!$C$8/((J417-2*X417)*X417*2)</f>
        <v>4951.76871539489</v>
      </c>
      <c r="CM417" s="4">
        <f xml:space="preserve"> Beams!$B$12 / ( 2 * X417 * (N417 - X417) * (J417 - X417) )</f>
        <v>961.48259674781468</v>
      </c>
      <c r="CO417" s="4">
        <f t="shared" si="12"/>
        <v>8015.2060136412865</v>
      </c>
      <c r="CP417" s="4">
        <f t="shared" si="13"/>
        <v>9786.1852883818847</v>
      </c>
      <c r="CQ417" s="3">
        <f>MIN(Beams!$B$21:$B$22)/MAX(CM417:CP417)-1</f>
        <v>1.0436972538976867</v>
      </c>
    </row>
    <row r="418" spans="1:95" x14ac:dyDescent="0.55000000000000004">
      <c r="A418" s="1" t="s">
        <v>1014</v>
      </c>
      <c r="B418" s="1" t="s">
        <v>1894</v>
      </c>
      <c r="C418" s="1" t="s">
        <v>1895</v>
      </c>
      <c r="D418" s="1" t="s">
        <v>98</v>
      </c>
      <c r="E418" s="1">
        <v>19.079999999999998</v>
      </c>
      <c r="F418" s="3">
        <v>5.26</v>
      </c>
      <c r="G418" s="1" t="s">
        <v>98</v>
      </c>
      <c r="H418" s="11" t="s">
        <v>98</v>
      </c>
      <c r="I418" s="3">
        <v>5</v>
      </c>
      <c r="J418" s="3">
        <v>4.13</v>
      </c>
      <c r="K418" s="1" t="s">
        <v>98</v>
      </c>
      <c r="L418" s="1" t="s">
        <v>98</v>
      </c>
      <c r="M418" s="11" t="s">
        <v>98</v>
      </c>
      <c r="N418" s="3">
        <v>5</v>
      </c>
      <c r="O418" s="3">
        <v>4.13</v>
      </c>
      <c r="P418" s="1" t="s">
        <v>98</v>
      </c>
      <c r="Q418" s="1" t="s">
        <v>98</v>
      </c>
      <c r="R418" s="11" t="s">
        <v>98</v>
      </c>
      <c r="S418" s="13" t="s">
        <v>98</v>
      </c>
      <c r="T418" s="1" t="s">
        <v>98</v>
      </c>
      <c r="U418" s="13" t="s">
        <v>98</v>
      </c>
      <c r="V418" s="1" t="s">
        <v>98</v>
      </c>
      <c r="W418" s="15">
        <v>0.3125</v>
      </c>
      <c r="X418" s="14">
        <v>0.29099999999999998</v>
      </c>
      <c r="Y418" s="1" t="s">
        <v>98</v>
      </c>
      <c r="Z418" s="13" t="s">
        <v>98</v>
      </c>
      <c r="AA418" s="13" t="s">
        <v>98</v>
      </c>
      <c r="AB418" s="1" t="s">
        <v>98</v>
      </c>
      <c r="AC418" s="1" t="s">
        <v>98</v>
      </c>
      <c r="AD418" s="1" t="s">
        <v>98</v>
      </c>
      <c r="AE418" s="1" t="s">
        <v>98</v>
      </c>
      <c r="AF418" s="1" t="s">
        <v>98</v>
      </c>
      <c r="AG418" s="1" t="s">
        <v>98</v>
      </c>
      <c r="AH418" s="1" t="s">
        <v>98</v>
      </c>
      <c r="AI418" s="2">
        <v>14.2</v>
      </c>
      <c r="AJ418" s="1" t="s">
        <v>98</v>
      </c>
      <c r="AK418" s="2">
        <v>14.2</v>
      </c>
      <c r="AL418" s="1" t="s">
        <v>98</v>
      </c>
      <c r="AM418" s="2">
        <v>19</v>
      </c>
      <c r="AN418" s="3">
        <v>9.16</v>
      </c>
      <c r="AO418" s="3">
        <v>7.62</v>
      </c>
      <c r="AP418" s="3">
        <v>1.9</v>
      </c>
      <c r="AQ418" s="2">
        <v>19</v>
      </c>
      <c r="AR418" s="3">
        <v>9.16</v>
      </c>
      <c r="AS418" s="3">
        <v>7.62</v>
      </c>
      <c r="AT418" s="3">
        <v>1.9</v>
      </c>
      <c r="AU418" s="1" t="s">
        <v>98</v>
      </c>
      <c r="AV418" s="1" t="s">
        <v>98</v>
      </c>
      <c r="AW418" s="1" t="s">
        <v>98</v>
      </c>
      <c r="AX418" s="2">
        <v>31.2</v>
      </c>
      <c r="AY418" s="1" t="s">
        <v>98</v>
      </c>
      <c r="AZ418" s="2">
        <v>12.8</v>
      </c>
      <c r="BA418" s="1" t="s">
        <v>98</v>
      </c>
      <c r="BB418" s="1" t="s">
        <v>98</v>
      </c>
      <c r="BC418" s="1" t="s">
        <v>98</v>
      </c>
      <c r="BD418" s="1" t="s">
        <v>98</v>
      </c>
      <c r="BE418" s="1" t="s">
        <v>98</v>
      </c>
      <c r="BF418" s="1" t="s">
        <v>98</v>
      </c>
      <c r="BG418" s="1" t="s">
        <v>98</v>
      </c>
      <c r="BH418" s="1" t="s">
        <v>98</v>
      </c>
      <c r="BI418" s="1" t="s">
        <v>98</v>
      </c>
      <c r="BJ418" s="4" t="s">
        <v>98</v>
      </c>
      <c r="BK418" s="4" t="s">
        <v>98</v>
      </c>
      <c r="BL418" s="4" t="s">
        <v>98</v>
      </c>
      <c r="BM418" s="4" t="s">
        <v>98</v>
      </c>
      <c r="BN418" s="4" t="s">
        <v>98</v>
      </c>
      <c r="BO418" s="4" t="s">
        <v>98</v>
      </c>
      <c r="BP418" s="4" t="s">
        <v>98</v>
      </c>
      <c r="BQ418" s="4" t="s">
        <v>98</v>
      </c>
      <c r="BR418" s="4" t="s">
        <v>98</v>
      </c>
      <c r="BS418" s="4" t="s">
        <v>98</v>
      </c>
      <c r="BT418" s="4" t="s">
        <v>98</v>
      </c>
      <c r="BU418" s="4" t="s">
        <v>98</v>
      </c>
      <c r="BV418" s="4" t="s">
        <v>98</v>
      </c>
      <c r="BW418" s="35" t="s">
        <v>98</v>
      </c>
      <c r="BX418" s="35" t="s">
        <v>98</v>
      </c>
      <c r="BY418" s="1" t="s">
        <v>98</v>
      </c>
      <c r="BZ418" s="1" t="s">
        <v>98</v>
      </c>
      <c r="CA418" s="1" t="s">
        <v>98</v>
      </c>
      <c r="CB418" s="1" t="s">
        <v>98</v>
      </c>
      <c r="CC418" s="1" t="s">
        <v>98</v>
      </c>
      <c r="CD418" s="1" t="s">
        <v>98</v>
      </c>
      <c r="CE418" s="1" t="s">
        <v>98</v>
      </c>
      <c r="CF418" s="1" t="s">
        <v>98</v>
      </c>
      <c r="CG418" s="4">
        <f>Beams!$B$11/F418</f>
        <v>2136.8821292775665</v>
      </c>
      <c r="CH418" s="4">
        <f>Beams!$B$9/AO418</f>
        <v>1475.0656167979002</v>
      </c>
      <c r="CI418" s="4">
        <f>Beams!$C$9/AS418</f>
        <v>1475.0656167979002</v>
      </c>
      <c r="CJ418" s="4">
        <f>Beams!$B$8/((N418-2*X418)*X418*2)</f>
        <v>4371.3704790928705</v>
      </c>
      <c r="CK418" s="4">
        <f>Beams!$C$8/((J418-2*X418)*X418*2)</f>
        <v>5443.2679753755083</v>
      </c>
      <c r="CM418" s="4">
        <f xml:space="preserve"> Beams!$B$12 / ( 2 * X418 * (N418 - X418) * (J418 - X418) )</f>
        <v>1068.3081067894798</v>
      </c>
      <c r="CO418" s="4">
        <f t="shared" si="12"/>
        <v>9307.4266681829122</v>
      </c>
      <c r="CP418" s="4">
        <f t="shared" si="13"/>
        <v>10871.478756010809</v>
      </c>
      <c r="CQ418" s="3">
        <f>MIN(Beams!$B$21:$B$22)/MAX(CM418:CP418)-1</f>
        <v>0.83967613319780066</v>
      </c>
    </row>
    <row r="419" spans="1:95" x14ac:dyDescent="0.55000000000000004">
      <c r="A419" s="1" t="s">
        <v>1014</v>
      </c>
      <c r="B419" s="1" t="s">
        <v>1896</v>
      </c>
      <c r="C419" s="1" t="s">
        <v>1897</v>
      </c>
      <c r="D419" s="1" t="s">
        <v>98</v>
      </c>
      <c r="E419" s="1">
        <v>15.62</v>
      </c>
      <c r="F419" s="3">
        <v>4.3</v>
      </c>
      <c r="G419" s="1" t="s">
        <v>98</v>
      </c>
      <c r="H419" s="11" t="s">
        <v>98</v>
      </c>
      <c r="I419" s="3">
        <v>5</v>
      </c>
      <c r="J419" s="3">
        <v>4.3</v>
      </c>
      <c r="K419" s="1" t="s">
        <v>98</v>
      </c>
      <c r="L419" s="1" t="s">
        <v>98</v>
      </c>
      <c r="M419" s="11" t="s">
        <v>98</v>
      </c>
      <c r="N419" s="3">
        <v>5</v>
      </c>
      <c r="O419" s="3">
        <v>4.3</v>
      </c>
      <c r="P419" s="1" t="s">
        <v>98</v>
      </c>
      <c r="Q419" s="1" t="s">
        <v>98</v>
      </c>
      <c r="R419" s="11" t="s">
        <v>98</v>
      </c>
      <c r="S419" s="13" t="s">
        <v>98</v>
      </c>
      <c r="T419" s="1" t="s">
        <v>98</v>
      </c>
      <c r="U419" s="13" t="s">
        <v>98</v>
      </c>
      <c r="V419" s="1" t="s">
        <v>98</v>
      </c>
      <c r="W419" s="14">
        <v>0.25</v>
      </c>
      <c r="X419" s="14">
        <v>0.23300000000000001</v>
      </c>
      <c r="Y419" s="1" t="s">
        <v>98</v>
      </c>
      <c r="Z419" s="13" t="s">
        <v>98</v>
      </c>
      <c r="AA419" s="13" t="s">
        <v>98</v>
      </c>
      <c r="AB419" s="1" t="s">
        <v>98</v>
      </c>
      <c r="AC419" s="1" t="s">
        <v>98</v>
      </c>
      <c r="AD419" s="1" t="s">
        <v>98</v>
      </c>
      <c r="AE419" s="1" t="s">
        <v>98</v>
      </c>
      <c r="AF419" s="1" t="s">
        <v>98</v>
      </c>
      <c r="AG419" s="1" t="s">
        <v>98</v>
      </c>
      <c r="AH419" s="1" t="s">
        <v>98</v>
      </c>
      <c r="AI419" s="2">
        <v>18.5</v>
      </c>
      <c r="AJ419" s="1" t="s">
        <v>98</v>
      </c>
      <c r="AK419" s="2">
        <v>18.5</v>
      </c>
      <c r="AL419" s="1" t="s">
        <v>98</v>
      </c>
      <c r="AM419" s="2">
        <v>16</v>
      </c>
      <c r="AN419" s="3">
        <v>7.61</v>
      </c>
      <c r="AO419" s="3">
        <v>6.41</v>
      </c>
      <c r="AP419" s="3">
        <v>1.93</v>
      </c>
      <c r="AQ419" s="2">
        <v>16</v>
      </c>
      <c r="AR419" s="3">
        <v>7.61</v>
      </c>
      <c r="AS419" s="3">
        <v>6.41</v>
      </c>
      <c r="AT419" s="3">
        <v>1.93</v>
      </c>
      <c r="AU419" s="1" t="s">
        <v>98</v>
      </c>
      <c r="AV419" s="1" t="s">
        <v>98</v>
      </c>
      <c r="AW419" s="1" t="s">
        <v>98</v>
      </c>
      <c r="AX419" s="2">
        <v>25.8</v>
      </c>
      <c r="AY419" s="1" t="s">
        <v>98</v>
      </c>
      <c r="AZ419" s="2">
        <v>10.5</v>
      </c>
      <c r="BA419" s="1" t="s">
        <v>98</v>
      </c>
      <c r="BB419" s="1" t="s">
        <v>98</v>
      </c>
      <c r="BC419" s="1" t="s">
        <v>98</v>
      </c>
      <c r="BD419" s="1" t="s">
        <v>98</v>
      </c>
      <c r="BE419" s="1" t="s">
        <v>98</v>
      </c>
      <c r="BF419" s="1" t="s">
        <v>98</v>
      </c>
      <c r="BG419" s="1" t="s">
        <v>98</v>
      </c>
      <c r="BH419" s="1" t="s">
        <v>98</v>
      </c>
      <c r="BI419" s="1" t="s">
        <v>98</v>
      </c>
      <c r="BJ419" s="4" t="s">
        <v>98</v>
      </c>
      <c r="BK419" s="4" t="s">
        <v>98</v>
      </c>
      <c r="BL419" s="4" t="s">
        <v>98</v>
      </c>
      <c r="BM419" s="4" t="s">
        <v>98</v>
      </c>
      <c r="BN419" s="4" t="s">
        <v>98</v>
      </c>
      <c r="BO419" s="4" t="s">
        <v>98</v>
      </c>
      <c r="BP419" s="4" t="s">
        <v>98</v>
      </c>
      <c r="BQ419" s="4" t="s">
        <v>98</v>
      </c>
      <c r="BR419" s="4" t="s">
        <v>98</v>
      </c>
      <c r="BS419" s="4" t="s">
        <v>98</v>
      </c>
      <c r="BT419" s="4" t="s">
        <v>98</v>
      </c>
      <c r="BU419" s="4" t="s">
        <v>98</v>
      </c>
      <c r="BV419" s="4" t="s">
        <v>98</v>
      </c>
      <c r="BW419" s="35" t="s">
        <v>98</v>
      </c>
      <c r="BX419" s="35" t="s">
        <v>98</v>
      </c>
      <c r="BY419" s="1" t="s">
        <v>98</v>
      </c>
      <c r="BZ419" s="1" t="s">
        <v>98</v>
      </c>
      <c r="CA419" s="1" t="s">
        <v>98</v>
      </c>
      <c r="CB419" s="1" t="s">
        <v>98</v>
      </c>
      <c r="CC419" s="1" t="s">
        <v>98</v>
      </c>
      <c r="CD419" s="1" t="s">
        <v>98</v>
      </c>
      <c r="CE419" s="1" t="s">
        <v>98</v>
      </c>
      <c r="CF419" s="1" t="s">
        <v>98</v>
      </c>
      <c r="CG419" s="4">
        <f>Beams!$B$11/F419</f>
        <v>2613.953488372093</v>
      </c>
      <c r="CH419" s="4">
        <f>Beams!$B$9/AO419</f>
        <v>1753.5101404056161</v>
      </c>
      <c r="CI419" s="4">
        <f>Beams!$C$9/AS419</f>
        <v>1753.5101404056161</v>
      </c>
      <c r="CJ419" s="4">
        <f>Beams!$B$8/((N419-2*X419)*X419*2)</f>
        <v>5319.8437745522151</v>
      </c>
      <c r="CK419" s="4">
        <f>Beams!$C$8/((J419-2*X419)*X419*2)</f>
        <v>6291.1245888940384</v>
      </c>
      <c r="CM419" s="4">
        <f xml:space="preserve"> Beams!$B$12 / ( 2 * X419 * (N419 - X419) * (J419 - X419) )</f>
        <v>1244.1165581306352</v>
      </c>
      <c r="CO419" s="4">
        <f t="shared" si="12"/>
        <v>11269.960570942592</v>
      </c>
      <c r="CP419" s="4">
        <f t="shared" si="13"/>
        <v>12682.450224331114</v>
      </c>
      <c r="CQ419" s="3">
        <f>MIN(Beams!$B$21:$B$22)/MAX(CM419:CP419)-1</f>
        <v>0.57698233750054562</v>
      </c>
    </row>
    <row r="420" spans="1:95" x14ac:dyDescent="0.55000000000000004">
      <c r="A420" s="1" t="s">
        <v>1014</v>
      </c>
      <c r="B420" s="1" t="s">
        <v>1898</v>
      </c>
      <c r="C420" s="1" t="s">
        <v>1899</v>
      </c>
      <c r="D420" s="1" t="s">
        <v>98</v>
      </c>
      <c r="E420" s="1">
        <v>11.97</v>
      </c>
      <c r="F420" s="3">
        <v>3.28</v>
      </c>
      <c r="G420" s="1" t="s">
        <v>98</v>
      </c>
      <c r="H420" s="11" t="s">
        <v>98</v>
      </c>
      <c r="I420" s="3">
        <v>5</v>
      </c>
      <c r="J420" s="3">
        <v>4.4800000000000004</v>
      </c>
      <c r="K420" s="1" t="s">
        <v>98</v>
      </c>
      <c r="L420" s="1" t="s">
        <v>98</v>
      </c>
      <c r="M420" s="11" t="s">
        <v>98</v>
      </c>
      <c r="N420" s="3">
        <v>5</v>
      </c>
      <c r="O420" s="3">
        <v>4.4800000000000004</v>
      </c>
      <c r="P420" s="1" t="s">
        <v>98</v>
      </c>
      <c r="Q420" s="1" t="s">
        <v>98</v>
      </c>
      <c r="R420" s="11" t="s">
        <v>98</v>
      </c>
      <c r="S420" s="13" t="s">
        <v>98</v>
      </c>
      <c r="T420" s="1" t="s">
        <v>98</v>
      </c>
      <c r="U420" s="13" t="s">
        <v>98</v>
      </c>
      <c r="V420" s="1" t="s">
        <v>98</v>
      </c>
      <c r="W420" s="15">
        <v>0.1875</v>
      </c>
      <c r="X420" s="14">
        <v>0.17399999999999999</v>
      </c>
      <c r="Y420" s="1" t="s">
        <v>98</v>
      </c>
      <c r="Z420" s="13" t="s">
        <v>98</v>
      </c>
      <c r="AA420" s="13" t="s">
        <v>98</v>
      </c>
      <c r="AB420" s="1" t="s">
        <v>98</v>
      </c>
      <c r="AC420" s="1" t="s">
        <v>98</v>
      </c>
      <c r="AD420" s="1" t="s">
        <v>98</v>
      </c>
      <c r="AE420" s="1" t="s">
        <v>98</v>
      </c>
      <c r="AF420" s="1" t="s">
        <v>98</v>
      </c>
      <c r="AG420" s="1" t="s">
        <v>98</v>
      </c>
      <c r="AH420" s="1" t="s">
        <v>98</v>
      </c>
      <c r="AI420" s="2">
        <v>25.7</v>
      </c>
      <c r="AJ420" s="1" t="s">
        <v>98</v>
      </c>
      <c r="AK420" s="2">
        <v>25.7</v>
      </c>
      <c r="AL420" s="1" t="s">
        <v>98</v>
      </c>
      <c r="AM420" s="2">
        <v>12.6</v>
      </c>
      <c r="AN420" s="3">
        <v>5.89</v>
      </c>
      <c r="AO420" s="3">
        <v>5.03</v>
      </c>
      <c r="AP420" s="3">
        <v>1.96</v>
      </c>
      <c r="AQ420" s="2">
        <v>12.6</v>
      </c>
      <c r="AR420" s="3">
        <v>5.89</v>
      </c>
      <c r="AS420" s="3">
        <v>5.03</v>
      </c>
      <c r="AT420" s="3">
        <v>1.96</v>
      </c>
      <c r="AU420" s="1" t="s">
        <v>98</v>
      </c>
      <c r="AV420" s="1" t="s">
        <v>98</v>
      </c>
      <c r="AW420" s="1" t="s">
        <v>98</v>
      </c>
      <c r="AX420" s="2">
        <v>19.899999999999999</v>
      </c>
      <c r="AY420" s="1" t="s">
        <v>98</v>
      </c>
      <c r="AZ420" s="3">
        <v>8.08</v>
      </c>
      <c r="BA420" s="1" t="s">
        <v>98</v>
      </c>
      <c r="BB420" s="1" t="s">
        <v>98</v>
      </c>
      <c r="BC420" s="1" t="s">
        <v>98</v>
      </c>
      <c r="BD420" s="1" t="s">
        <v>98</v>
      </c>
      <c r="BE420" s="1" t="s">
        <v>98</v>
      </c>
      <c r="BF420" s="1" t="s">
        <v>98</v>
      </c>
      <c r="BG420" s="1" t="s">
        <v>98</v>
      </c>
      <c r="BH420" s="1" t="s">
        <v>98</v>
      </c>
      <c r="BI420" s="1" t="s">
        <v>98</v>
      </c>
      <c r="BJ420" s="4" t="s">
        <v>98</v>
      </c>
      <c r="BK420" s="4" t="s">
        <v>98</v>
      </c>
      <c r="BL420" s="4" t="s">
        <v>98</v>
      </c>
      <c r="BM420" s="4" t="s">
        <v>98</v>
      </c>
      <c r="BN420" s="4" t="s">
        <v>98</v>
      </c>
      <c r="BO420" s="4" t="s">
        <v>98</v>
      </c>
      <c r="BP420" s="4" t="s">
        <v>98</v>
      </c>
      <c r="BQ420" s="4" t="s">
        <v>98</v>
      </c>
      <c r="BR420" s="4" t="s">
        <v>98</v>
      </c>
      <c r="BS420" s="4" t="s">
        <v>98</v>
      </c>
      <c r="BT420" s="4" t="s">
        <v>98</v>
      </c>
      <c r="BU420" s="4" t="s">
        <v>98</v>
      </c>
      <c r="BV420" s="4" t="s">
        <v>98</v>
      </c>
      <c r="BW420" s="35" t="s">
        <v>98</v>
      </c>
      <c r="BX420" s="35" t="s">
        <v>98</v>
      </c>
      <c r="BY420" s="1" t="s">
        <v>98</v>
      </c>
      <c r="BZ420" s="1" t="s">
        <v>98</v>
      </c>
      <c r="CA420" s="1" t="s">
        <v>98</v>
      </c>
      <c r="CB420" s="1" t="s">
        <v>98</v>
      </c>
      <c r="CC420" s="1" t="s">
        <v>98</v>
      </c>
      <c r="CD420" s="1" t="s">
        <v>98</v>
      </c>
      <c r="CE420" s="1" t="s">
        <v>98</v>
      </c>
      <c r="CF420" s="1" t="s">
        <v>98</v>
      </c>
      <c r="CG420" s="4">
        <f>Beams!$B$11/F420</f>
        <v>3426.8292682926831</v>
      </c>
      <c r="CH420" s="4">
        <f>Beams!$B$9/AO420</f>
        <v>2234.5924453280318</v>
      </c>
      <c r="CI420" s="4">
        <f>Beams!$C$9/AS420</f>
        <v>2234.5924453280318</v>
      </c>
      <c r="CJ420" s="4">
        <f>Beams!$B$8/((N420-2*X420)*X420*2)</f>
        <v>6943.0031329992789</v>
      </c>
      <c r="CK420" s="4">
        <f>Beams!$C$8/((J420-2*X420)*X420*2)</f>
        <v>7816.7595776168055</v>
      </c>
      <c r="CM420" s="4">
        <f xml:space="preserve"> Beams!$B$12 / ( 2 * X420 * (N420 - X420) * (J420 - X420) )</f>
        <v>1554.2673507505042</v>
      </c>
      <c r="CO420" s="4">
        <f t="shared" si="12"/>
        <v>14635.920131842051</v>
      </c>
      <c r="CP420" s="4">
        <f t="shared" si="13"/>
        <v>15902.813319470812</v>
      </c>
      <c r="CQ420" s="3">
        <f>MIN(Beams!$B$21:$B$22)/MAX(CM420:CP420)-1</f>
        <v>0.25763911065426059</v>
      </c>
    </row>
    <row r="421" spans="1:95" x14ac:dyDescent="0.55000000000000004">
      <c r="A421" s="1" t="s">
        <v>1014</v>
      </c>
      <c r="B421" s="1" t="s">
        <v>1900</v>
      </c>
      <c r="C421" s="1" t="s">
        <v>1901</v>
      </c>
      <c r="D421" s="1" t="s">
        <v>98</v>
      </c>
      <c r="E421" s="1">
        <v>8.16</v>
      </c>
      <c r="F421" s="3">
        <v>2.23</v>
      </c>
      <c r="G421" s="1" t="s">
        <v>98</v>
      </c>
      <c r="H421" s="11" t="s">
        <v>98</v>
      </c>
      <c r="I421" s="3">
        <v>5</v>
      </c>
      <c r="J421" s="3">
        <v>4.6500000000000004</v>
      </c>
      <c r="K421" s="1" t="s">
        <v>98</v>
      </c>
      <c r="L421" s="1" t="s">
        <v>98</v>
      </c>
      <c r="M421" s="11" t="s">
        <v>98</v>
      </c>
      <c r="N421" s="3">
        <v>5</v>
      </c>
      <c r="O421" s="3">
        <v>4.6500000000000004</v>
      </c>
      <c r="P421" s="1" t="s">
        <v>98</v>
      </c>
      <c r="Q421" s="1" t="s">
        <v>98</v>
      </c>
      <c r="R421" s="11" t="s">
        <v>98</v>
      </c>
      <c r="S421" s="13" t="s">
        <v>98</v>
      </c>
      <c r="T421" s="1" t="s">
        <v>98</v>
      </c>
      <c r="U421" s="13" t="s">
        <v>98</v>
      </c>
      <c r="V421" s="1" t="s">
        <v>98</v>
      </c>
      <c r="W421" s="14">
        <v>0.125</v>
      </c>
      <c r="X421" s="14">
        <v>0.11600000000000001</v>
      </c>
      <c r="Y421" s="1" t="s">
        <v>98</v>
      </c>
      <c r="Z421" s="13" t="s">
        <v>98</v>
      </c>
      <c r="AA421" s="13" t="s">
        <v>98</v>
      </c>
      <c r="AB421" s="1" t="s">
        <v>98</v>
      </c>
      <c r="AC421" s="1" t="s">
        <v>98</v>
      </c>
      <c r="AD421" s="1" t="s">
        <v>98</v>
      </c>
      <c r="AE421" s="1" t="s">
        <v>98</v>
      </c>
      <c r="AF421" s="1" t="s">
        <v>98</v>
      </c>
      <c r="AG421" s="1" t="s">
        <v>98</v>
      </c>
      <c r="AH421" s="1" t="s">
        <v>98</v>
      </c>
      <c r="AI421" s="2">
        <v>40.1</v>
      </c>
      <c r="AJ421" s="1" t="s">
        <v>98</v>
      </c>
      <c r="AK421" s="2">
        <v>40.1</v>
      </c>
      <c r="AL421" s="1" t="s">
        <v>98</v>
      </c>
      <c r="AM421" s="3">
        <v>8.8000000000000007</v>
      </c>
      <c r="AN421" s="3">
        <v>4.07</v>
      </c>
      <c r="AO421" s="3">
        <v>3.52</v>
      </c>
      <c r="AP421" s="3">
        <v>1.99</v>
      </c>
      <c r="AQ421" s="3">
        <v>8.8000000000000007</v>
      </c>
      <c r="AR421" s="3">
        <v>4.07</v>
      </c>
      <c r="AS421" s="3">
        <v>3.52</v>
      </c>
      <c r="AT421" s="3">
        <v>1.99</v>
      </c>
      <c r="AU421" s="1" t="s">
        <v>98</v>
      </c>
      <c r="AV421" s="1" t="s">
        <v>98</v>
      </c>
      <c r="AW421" s="1" t="s">
        <v>98</v>
      </c>
      <c r="AX421" s="2">
        <v>13.7</v>
      </c>
      <c r="AY421" s="1" t="s">
        <v>98</v>
      </c>
      <c r="AZ421" s="3">
        <v>5.53</v>
      </c>
      <c r="BA421" s="1" t="s">
        <v>98</v>
      </c>
      <c r="BB421" s="1" t="s">
        <v>98</v>
      </c>
      <c r="BC421" s="1" t="s">
        <v>98</v>
      </c>
      <c r="BD421" s="1" t="s">
        <v>98</v>
      </c>
      <c r="BE421" s="1" t="s">
        <v>98</v>
      </c>
      <c r="BF421" s="1" t="s">
        <v>98</v>
      </c>
      <c r="BG421" s="1" t="s">
        <v>98</v>
      </c>
      <c r="BH421" s="1" t="s">
        <v>98</v>
      </c>
      <c r="BI421" s="1" t="s">
        <v>98</v>
      </c>
      <c r="BJ421" s="4" t="s">
        <v>98</v>
      </c>
      <c r="BK421" s="4" t="s">
        <v>98</v>
      </c>
      <c r="BL421" s="4" t="s">
        <v>98</v>
      </c>
      <c r="BM421" s="4" t="s">
        <v>98</v>
      </c>
      <c r="BN421" s="4" t="s">
        <v>98</v>
      </c>
      <c r="BO421" s="4" t="s">
        <v>98</v>
      </c>
      <c r="BP421" s="4" t="s">
        <v>98</v>
      </c>
      <c r="BQ421" s="4" t="s">
        <v>98</v>
      </c>
      <c r="BR421" s="4" t="s">
        <v>98</v>
      </c>
      <c r="BS421" s="4" t="s">
        <v>98</v>
      </c>
      <c r="BT421" s="4" t="s">
        <v>98</v>
      </c>
      <c r="BU421" s="4" t="s">
        <v>98</v>
      </c>
      <c r="BV421" s="4" t="s">
        <v>98</v>
      </c>
      <c r="BW421" s="35" t="s">
        <v>98</v>
      </c>
      <c r="BX421" s="35" t="s">
        <v>98</v>
      </c>
      <c r="BY421" s="1" t="s">
        <v>98</v>
      </c>
      <c r="BZ421" s="1" t="s">
        <v>98</v>
      </c>
      <c r="CA421" s="1" t="s">
        <v>98</v>
      </c>
      <c r="CB421" s="1" t="s">
        <v>98</v>
      </c>
      <c r="CC421" s="1" t="s">
        <v>98</v>
      </c>
      <c r="CD421" s="1" t="s">
        <v>98</v>
      </c>
      <c r="CE421" s="1" t="s">
        <v>98</v>
      </c>
      <c r="CF421" s="1" t="s">
        <v>98</v>
      </c>
      <c r="CG421" s="4">
        <f>Beams!$B$11/F421</f>
        <v>5040.358744394619</v>
      </c>
      <c r="CH421" s="4">
        <f>Beams!$B$9/AO421</f>
        <v>3193.181818181818</v>
      </c>
      <c r="CI421" s="4">
        <f>Beams!$C$9/AS421</f>
        <v>3193.181818181818</v>
      </c>
      <c r="CJ421" s="4">
        <f>Beams!$B$8/((N421-2*X421)*X421*2)</f>
        <v>10161.131682480907</v>
      </c>
      <c r="CK421" s="4">
        <f>Beams!$C$8/((J421-2*X421)*X421*2)</f>
        <v>10966.110426000218</v>
      </c>
      <c r="CM421" s="4">
        <f xml:space="preserve"> Beams!$B$12 / ( 2 * X421 * (N421 - X421) * (J421 - X421) )</f>
        <v>2187.8681964166349</v>
      </c>
      <c r="CO421" s="4">
        <f t="shared" si="12"/>
        <v>21323.134790826312</v>
      </c>
      <c r="CP421" s="4">
        <f t="shared" si="13"/>
        <v>22487.708191972069</v>
      </c>
      <c r="CQ421" s="3">
        <f>MIN(Beams!$B$21:$B$22)/MAX(CM421:CP421)-1</f>
        <v>-0.1106252433878594</v>
      </c>
    </row>
    <row r="422" spans="1:95" x14ac:dyDescent="0.55000000000000004">
      <c r="A422" s="1" t="s">
        <v>1014</v>
      </c>
      <c r="B422" s="1" t="s">
        <v>1902</v>
      </c>
      <c r="C422" s="1" t="s">
        <v>1903</v>
      </c>
      <c r="D422" s="1" t="s">
        <v>98</v>
      </c>
      <c r="E422" s="1">
        <v>25.03</v>
      </c>
      <c r="F422" s="3">
        <v>6.95</v>
      </c>
      <c r="G422" s="1" t="s">
        <v>98</v>
      </c>
      <c r="H422" s="11" t="s">
        <v>98</v>
      </c>
      <c r="I422" s="3">
        <v>5</v>
      </c>
      <c r="J422" s="3">
        <v>3.6</v>
      </c>
      <c r="K422" s="1" t="s">
        <v>98</v>
      </c>
      <c r="L422" s="1" t="s">
        <v>98</v>
      </c>
      <c r="M422" s="11" t="s">
        <v>98</v>
      </c>
      <c r="N422" s="3">
        <v>4</v>
      </c>
      <c r="O422" s="3">
        <v>2.6</v>
      </c>
      <c r="P422" s="1" t="s">
        <v>98</v>
      </c>
      <c r="Q422" s="1" t="s">
        <v>98</v>
      </c>
      <c r="R422" s="11" t="s">
        <v>98</v>
      </c>
      <c r="S422" s="13" t="s">
        <v>98</v>
      </c>
      <c r="T422" s="1" t="s">
        <v>98</v>
      </c>
      <c r="U422" s="13" t="s">
        <v>98</v>
      </c>
      <c r="V422" s="1" t="s">
        <v>98</v>
      </c>
      <c r="W422" s="14">
        <v>0.5</v>
      </c>
      <c r="X422" s="14">
        <v>0.46500000000000002</v>
      </c>
      <c r="Y422" s="1" t="s">
        <v>98</v>
      </c>
      <c r="Z422" s="13" t="s">
        <v>98</v>
      </c>
      <c r="AA422" s="13" t="s">
        <v>98</v>
      </c>
      <c r="AB422" s="1" t="s">
        <v>98</v>
      </c>
      <c r="AC422" s="1" t="s">
        <v>98</v>
      </c>
      <c r="AD422" s="1" t="s">
        <v>98</v>
      </c>
      <c r="AE422" s="1" t="s">
        <v>98</v>
      </c>
      <c r="AF422" s="1" t="s">
        <v>98</v>
      </c>
      <c r="AG422" s="1" t="s">
        <v>98</v>
      </c>
      <c r="AH422" s="1" t="s">
        <v>98</v>
      </c>
      <c r="AI422" s="3">
        <v>5.6</v>
      </c>
      <c r="AJ422" s="1" t="s">
        <v>98</v>
      </c>
      <c r="AK422" s="3">
        <v>7.75</v>
      </c>
      <c r="AL422" s="1" t="s">
        <v>98</v>
      </c>
      <c r="AM422" s="2">
        <v>21.2</v>
      </c>
      <c r="AN422" s="2">
        <v>10.9</v>
      </c>
      <c r="AO422" s="3">
        <v>8.49</v>
      </c>
      <c r="AP422" s="3">
        <v>1.75</v>
      </c>
      <c r="AQ422" s="2">
        <v>14.9</v>
      </c>
      <c r="AR422" s="3">
        <v>9.35</v>
      </c>
      <c r="AS422" s="3">
        <v>7.43</v>
      </c>
      <c r="AT422" s="3">
        <v>1.46</v>
      </c>
      <c r="AU422" s="1" t="s">
        <v>98</v>
      </c>
      <c r="AV422" s="1" t="s">
        <v>98</v>
      </c>
      <c r="AW422" s="1" t="s">
        <v>98</v>
      </c>
      <c r="AX422" s="2">
        <v>30.3</v>
      </c>
      <c r="AY422" s="1" t="s">
        <v>98</v>
      </c>
      <c r="AZ422" s="2">
        <v>14.5</v>
      </c>
      <c r="BA422" s="1" t="s">
        <v>98</v>
      </c>
      <c r="BB422" s="1" t="s">
        <v>98</v>
      </c>
      <c r="BC422" s="1" t="s">
        <v>98</v>
      </c>
      <c r="BD422" s="1" t="s">
        <v>98</v>
      </c>
      <c r="BE422" s="1" t="s">
        <v>98</v>
      </c>
      <c r="BF422" s="1" t="s">
        <v>98</v>
      </c>
      <c r="BG422" s="1" t="s">
        <v>98</v>
      </c>
      <c r="BH422" s="1" t="s">
        <v>98</v>
      </c>
      <c r="BI422" s="1" t="s">
        <v>98</v>
      </c>
      <c r="BJ422" s="4" t="s">
        <v>98</v>
      </c>
      <c r="BK422" s="4" t="s">
        <v>98</v>
      </c>
      <c r="BL422" s="4" t="s">
        <v>98</v>
      </c>
      <c r="BM422" s="4" t="s">
        <v>98</v>
      </c>
      <c r="BN422" s="4" t="s">
        <v>98</v>
      </c>
      <c r="BO422" s="4" t="s">
        <v>98</v>
      </c>
      <c r="BP422" s="4" t="s">
        <v>98</v>
      </c>
      <c r="BQ422" s="4" t="s">
        <v>98</v>
      </c>
      <c r="BR422" s="4" t="s">
        <v>98</v>
      </c>
      <c r="BS422" s="4" t="s">
        <v>98</v>
      </c>
      <c r="BT422" s="4" t="s">
        <v>98</v>
      </c>
      <c r="BU422" s="4" t="s">
        <v>98</v>
      </c>
      <c r="BV422" s="4" t="s">
        <v>98</v>
      </c>
      <c r="BW422" s="35" t="s">
        <v>98</v>
      </c>
      <c r="BX422" s="35" t="s">
        <v>98</v>
      </c>
      <c r="BY422" s="1" t="s">
        <v>98</v>
      </c>
      <c r="BZ422" s="1" t="s">
        <v>98</v>
      </c>
      <c r="CA422" s="1" t="s">
        <v>98</v>
      </c>
      <c r="CB422" s="1" t="s">
        <v>98</v>
      </c>
      <c r="CC422" s="1" t="s">
        <v>98</v>
      </c>
      <c r="CD422" s="1" t="s">
        <v>98</v>
      </c>
      <c r="CE422" s="1" t="s">
        <v>98</v>
      </c>
      <c r="CF422" s="1" t="s">
        <v>98</v>
      </c>
      <c r="CG422" s="4">
        <f>Beams!$B$11/F422</f>
        <v>1617.2661870503596</v>
      </c>
      <c r="CH422" s="4">
        <f>Beams!$B$9/AO422</f>
        <v>1323.9104829210835</v>
      </c>
      <c r="CI422" s="4">
        <f>Beams!$C$9/AS422</f>
        <v>1512.7860026917901</v>
      </c>
      <c r="CJ422" s="4">
        <f>Beams!$B$8/((N422-2*X422)*X422*2)</f>
        <v>3936.8148225981572</v>
      </c>
      <c r="CK422" s="4">
        <f>Beams!$C$8/((J422-2*X422)*X422*2)</f>
        <v>4526.5998147476948</v>
      </c>
      <c r="CM422" s="4">
        <f xml:space="preserve"> Beams!$B$12 / ( 2 * X422 * (N422 - X422) * (J422 - X422) )</f>
        <v>1090.5771634645878</v>
      </c>
      <c r="CO422" s="4">
        <f t="shared" si="12"/>
        <v>8360.7052322261952</v>
      </c>
      <c r="CP422" s="4">
        <f t="shared" si="13"/>
        <v>9212.8267533103226</v>
      </c>
      <c r="CQ422" s="3">
        <f>MIN(Beams!$B$21:$B$22)/MAX(CM422:CP422)-1</f>
        <v>1.1708863669680607</v>
      </c>
    </row>
    <row r="423" spans="1:95" x14ac:dyDescent="0.55000000000000004">
      <c r="A423" s="1" t="s">
        <v>1014</v>
      </c>
      <c r="B423" s="1" t="s">
        <v>1904</v>
      </c>
      <c r="C423" s="1" t="s">
        <v>1905</v>
      </c>
      <c r="D423" s="1" t="s">
        <v>98</v>
      </c>
      <c r="E423" s="1">
        <v>19.82</v>
      </c>
      <c r="F423" s="3">
        <v>5.48</v>
      </c>
      <c r="G423" s="1" t="s">
        <v>98</v>
      </c>
      <c r="H423" s="11" t="s">
        <v>98</v>
      </c>
      <c r="I423" s="3">
        <v>5</v>
      </c>
      <c r="J423" s="3">
        <v>3.95</v>
      </c>
      <c r="K423" s="1" t="s">
        <v>98</v>
      </c>
      <c r="L423" s="1" t="s">
        <v>98</v>
      </c>
      <c r="M423" s="11" t="s">
        <v>98</v>
      </c>
      <c r="N423" s="3">
        <v>4</v>
      </c>
      <c r="O423" s="3">
        <v>2.95</v>
      </c>
      <c r="P423" s="1" t="s">
        <v>98</v>
      </c>
      <c r="Q423" s="1" t="s">
        <v>98</v>
      </c>
      <c r="R423" s="11" t="s">
        <v>98</v>
      </c>
      <c r="S423" s="13" t="s">
        <v>98</v>
      </c>
      <c r="T423" s="1" t="s">
        <v>98</v>
      </c>
      <c r="U423" s="13" t="s">
        <v>98</v>
      </c>
      <c r="V423" s="1" t="s">
        <v>98</v>
      </c>
      <c r="W423" s="14">
        <v>0.375</v>
      </c>
      <c r="X423" s="14">
        <v>0.34899999999999998</v>
      </c>
      <c r="Y423" s="1" t="s">
        <v>98</v>
      </c>
      <c r="Z423" s="13" t="s">
        <v>98</v>
      </c>
      <c r="AA423" s="13" t="s">
        <v>98</v>
      </c>
      <c r="AB423" s="1" t="s">
        <v>98</v>
      </c>
      <c r="AC423" s="1" t="s">
        <v>98</v>
      </c>
      <c r="AD423" s="1" t="s">
        <v>98</v>
      </c>
      <c r="AE423" s="1" t="s">
        <v>98</v>
      </c>
      <c r="AF423" s="1" t="s">
        <v>98</v>
      </c>
      <c r="AG423" s="1" t="s">
        <v>98</v>
      </c>
      <c r="AH423" s="1" t="s">
        <v>98</v>
      </c>
      <c r="AI423" s="3">
        <v>8.4600000000000009</v>
      </c>
      <c r="AJ423" s="1" t="s">
        <v>98</v>
      </c>
      <c r="AK423" s="2">
        <v>11.3</v>
      </c>
      <c r="AL423" s="1" t="s">
        <v>98</v>
      </c>
      <c r="AM423" s="2">
        <v>17.899999999999999</v>
      </c>
      <c r="AN423" s="3">
        <v>8.9600000000000009</v>
      </c>
      <c r="AO423" s="3">
        <v>7.17</v>
      </c>
      <c r="AP423" s="3">
        <v>1.81</v>
      </c>
      <c r="AQ423" s="2">
        <v>12.6</v>
      </c>
      <c r="AR423" s="3">
        <v>7.67</v>
      </c>
      <c r="AS423" s="3">
        <v>6.3</v>
      </c>
      <c r="AT423" s="3">
        <v>1.52</v>
      </c>
      <c r="AU423" s="1" t="s">
        <v>98</v>
      </c>
      <c r="AV423" s="1" t="s">
        <v>98</v>
      </c>
      <c r="AW423" s="1" t="s">
        <v>98</v>
      </c>
      <c r="AX423" s="2">
        <v>24.9</v>
      </c>
      <c r="AY423" s="1" t="s">
        <v>98</v>
      </c>
      <c r="AZ423" s="2">
        <v>11.7</v>
      </c>
      <c r="BA423" s="1" t="s">
        <v>98</v>
      </c>
      <c r="BB423" s="1" t="s">
        <v>98</v>
      </c>
      <c r="BC423" s="1" t="s">
        <v>98</v>
      </c>
      <c r="BD423" s="1" t="s">
        <v>98</v>
      </c>
      <c r="BE423" s="1" t="s">
        <v>98</v>
      </c>
      <c r="BF423" s="1" t="s">
        <v>98</v>
      </c>
      <c r="BG423" s="1" t="s">
        <v>98</v>
      </c>
      <c r="BH423" s="1" t="s">
        <v>98</v>
      </c>
      <c r="BI423" s="1" t="s">
        <v>98</v>
      </c>
      <c r="BJ423" s="4" t="s">
        <v>98</v>
      </c>
      <c r="BK423" s="4" t="s">
        <v>98</v>
      </c>
      <c r="BL423" s="4" t="s">
        <v>98</v>
      </c>
      <c r="BM423" s="4" t="s">
        <v>98</v>
      </c>
      <c r="BN423" s="4" t="s">
        <v>98</v>
      </c>
      <c r="BO423" s="4" t="s">
        <v>98</v>
      </c>
      <c r="BP423" s="4" t="s">
        <v>98</v>
      </c>
      <c r="BQ423" s="4" t="s">
        <v>98</v>
      </c>
      <c r="BR423" s="4" t="s">
        <v>98</v>
      </c>
      <c r="BS423" s="4" t="s">
        <v>98</v>
      </c>
      <c r="BT423" s="4" t="s">
        <v>98</v>
      </c>
      <c r="BU423" s="4" t="s">
        <v>98</v>
      </c>
      <c r="BV423" s="4" t="s">
        <v>98</v>
      </c>
      <c r="BW423" s="35" t="s">
        <v>98</v>
      </c>
      <c r="BX423" s="35" t="s">
        <v>98</v>
      </c>
      <c r="BY423" s="1" t="s">
        <v>98</v>
      </c>
      <c r="BZ423" s="1" t="s">
        <v>98</v>
      </c>
      <c r="CA423" s="1" t="s">
        <v>98</v>
      </c>
      <c r="CB423" s="1" t="s">
        <v>98</v>
      </c>
      <c r="CC423" s="1" t="s">
        <v>98</v>
      </c>
      <c r="CD423" s="1" t="s">
        <v>98</v>
      </c>
      <c r="CE423" s="1" t="s">
        <v>98</v>
      </c>
      <c r="CF423" s="1" t="s">
        <v>98</v>
      </c>
      <c r="CG423" s="4">
        <f>Beams!$B$11/F423</f>
        <v>2051.094890510949</v>
      </c>
      <c r="CH423" s="4">
        <f>Beams!$B$9/AO423</f>
        <v>1567.6429567642956</v>
      </c>
      <c r="CI423" s="4">
        <f>Beams!$C$9/AS423</f>
        <v>1784.1269841269841</v>
      </c>
      <c r="CJ423" s="4">
        <f>Beams!$B$8/((N423-2*X423)*X423*2)</f>
        <v>4876.7873599225268</v>
      </c>
      <c r="CK423" s="4">
        <f>Beams!$C$8/((J423-2*X423)*X423*2)</f>
        <v>4951.76871539489</v>
      </c>
      <c r="CM423" s="4">
        <f xml:space="preserve"> Beams!$B$12 / ( 2 * X423 * (N423 - X423) * (J423 - X423) )</f>
        <v>1224.8303362021602</v>
      </c>
      <c r="CO423" s="4">
        <f t="shared" si="12"/>
        <v>10248.938545310275</v>
      </c>
      <c r="CP423" s="4">
        <f t="shared" si="13"/>
        <v>10356.235642169262</v>
      </c>
      <c r="CQ423" s="3">
        <f>MIN(Beams!$B$21:$B$22)/MAX(CM423:CP423)-1</f>
        <v>0.93120364300736536</v>
      </c>
    </row>
    <row r="424" spans="1:95" x14ac:dyDescent="0.55000000000000004">
      <c r="A424" s="1" t="s">
        <v>1014</v>
      </c>
      <c r="B424" s="1" t="s">
        <v>1906</v>
      </c>
      <c r="C424" s="1" t="s">
        <v>1907</v>
      </c>
      <c r="D424" s="1" t="s">
        <v>98</v>
      </c>
      <c r="E424" s="1">
        <v>16.96</v>
      </c>
      <c r="F424" s="3">
        <v>4.68</v>
      </c>
      <c r="G424" s="1" t="s">
        <v>98</v>
      </c>
      <c r="H424" s="11" t="s">
        <v>98</v>
      </c>
      <c r="I424" s="3">
        <v>5</v>
      </c>
      <c r="J424" s="3">
        <v>4.13</v>
      </c>
      <c r="K424" s="1" t="s">
        <v>98</v>
      </c>
      <c r="L424" s="1" t="s">
        <v>98</v>
      </c>
      <c r="M424" s="11" t="s">
        <v>98</v>
      </c>
      <c r="N424" s="3">
        <v>4</v>
      </c>
      <c r="O424" s="3">
        <v>3.13</v>
      </c>
      <c r="P424" s="1" t="s">
        <v>98</v>
      </c>
      <c r="Q424" s="1" t="s">
        <v>98</v>
      </c>
      <c r="R424" s="11" t="s">
        <v>98</v>
      </c>
      <c r="S424" s="13" t="s">
        <v>98</v>
      </c>
      <c r="T424" s="1" t="s">
        <v>98</v>
      </c>
      <c r="U424" s="13" t="s">
        <v>98</v>
      </c>
      <c r="V424" s="1" t="s">
        <v>98</v>
      </c>
      <c r="W424" s="15">
        <v>0.3125</v>
      </c>
      <c r="X424" s="14">
        <v>0.29099999999999998</v>
      </c>
      <c r="Y424" s="1" t="s">
        <v>98</v>
      </c>
      <c r="Z424" s="13" t="s">
        <v>98</v>
      </c>
      <c r="AA424" s="13" t="s">
        <v>98</v>
      </c>
      <c r="AB424" s="1" t="s">
        <v>98</v>
      </c>
      <c r="AC424" s="1" t="s">
        <v>98</v>
      </c>
      <c r="AD424" s="1" t="s">
        <v>98</v>
      </c>
      <c r="AE424" s="1" t="s">
        <v>98</v>
      </c>
      <c r="AF424" s="1" t="s">
        <v>98</v>
      </c>
      <c r="AG424" s="1" t="s">
        <v>98</v>
      </c>
      <c r="AH424" s="1" t="s">
        <v>98</v>
      </c>
      <c r="AI424" s="2">
        <v>10.7</v>
      </c>
      <c r="AJ424" s="1" t="s">
        <v>98</v>
      </c>
      <c r="AK424" s="2">
        <v>14.2</v>
      </c>
      <c r="AL424" s="1" t="s">
        <v>98</v>
      </c>
      <c r="AM424" s="2">
        <v>15.8</v>
      </c>
      <c r="AN424" s="3">
        <v>7.79</v>
      </c>
      <c r="AO424" s="3">
        <v>6.32</v>
      </c>
      <c r="AP424" s="3">
        <v>1.84</v>
      </c>
      <c r="AQ424" s="2">
        <v>11.1</v>
      </c>
      <c r="AR424" s="3">
        <v>6.67</v>
      </c>
      <c r="AS424" s="3">
        <v>5.57</v>
      </c>
      <c r="AT424" s="3">
        <v>1.54</v>
      </c>
      <c r="AU424" s="1" t="s">
        <v>98</v>
      </c>
      <c r="AV424" s="1" t="s">
        <v>98</v>
      </c>
      <c r="AW424" s="1" t="s">
        <v>98</v>
      </c>
      <c r="AX424" s="2">
        <v>21.7</v>
      </c>
      <c r="AY424" s="1" t="s">
        <v>98</v>
      </c>
      <c r="AZ424" s="2">
        <v>10.1</v>
      </c>
      <c r="BA424" s="1" t="s">
        <v>98</v>
      </c>
      <c r="BB424" s="1" t="s">
        <v>98</v>
      </c>
      <c r="BC424" s="1" t="s">
        <v>98</v>
      </c>
      <c r="BD424" s="1" t="s">
        <v>98</v>
      </c>
      <c r="BE424" s="1" t="s">
        <v>98</v>
      </c>
      <c r="BF424" s="1" t="s">
        <v>98</v>
      </c>
      <c r="BG424" s="1" t="s">
        <v>98</v>
      </c>
      <c r="BH424" s="1" t="s">
        <v>98</v>
      </c>
      <c r="BI424" s="1" t="s">
        <v>98</v>
      </c>
      <c r="BJ424" s="4" t="s">
        <v>98</v>
      </c>
      <c r="BK424" s="4" t="s">
        <v>98</v>
      </c>
      <c r="BL424" s="4" t="s">
        <v>98</v>
      </c>
      <c r="BM424" s="4" t="s">
        <v>98</v>
      </c>
      <c r="BN424" s="4" t="s">
        <v>98</v>
      </c>
      <c r="BO424" s="4" t="s">
        <v>98</v>
      </c>
      <c r="BP424" s="4" t="s">
        <v>98</v>
      </c>
      <c r="BQ424" s="4" t="s">
        <v>98</v>
      </c>
      <c r="BR424" s="4" t="s">
        <v>98</v>
      </c>
      <c r="BS424" s="4" t="s">
        <v>98</v>
      </c>
      <c r="BT424" s="4" t="s">
        <v>98</v>
      </c>
      <c r="BU424" s="4" t="s">
        <v>98</v>
      </c>
      <c r="BV424" s="4" t="s">
        <v>98</v>
      </c>
      <c r="BW424" s="35" t="s">
        <v>98</v>
      </c>
      <c r="BX424" s="35" t="s">
        <v>98</v>
      </c>
      <c r="BY424" s="1" t="s">
        <v>98</v>
      </c>
      <c r="BZ424" s="1" t="s">
        <v>98</v>
      </c>
      <c r="CA424" s="1" t="s">
        <v>98</v>
      </c>
      <c r="CB424" s="1" t="s">
        <v>98</v>
      </c>
      <c r="CC424" s="1" t="s">
        <v>98</v>
      </c>
      <c r="CD424" s="1" t="s">
        <v>98</v>
      </c>
      <c r="CE424" s="1" t="s">
        <v>98</v>
      </c>
      <c r="CF424" s="1" t="s">
        <v>98</v>
      </c>
      <c r="CG424" s="4">
        <f>Beams!$B$11/F424</f>
        <v>2401.7094017094018</v>
      </c>
      <c r="CH424" s="4">
        <f>Beams!$B$9/AO424</f>
        <v>1778.4810126582277</v>
      </c>
      <c r="CI424" s="4">
        <f>Beams!$C$9/AS424</f>
        <v>2017.9533213644522</v>
      </c>
      <c r="CJ424" s="4">
        <f>Beams!$B$8/((N424-2*X424)*X424*2)</f>
        <v>5650.2968919345531</v>
      </c>
      <c r="CK424" s="4">
        <f>Beams!$C$8/((J424-2*X424)*X424*2)</f>
        <v>5443.2679753755083</v>
      </c>
      <c r="CM424" s="4">
        <f xml:space="preserve"> Beams!$B$12 / ( 2 * X424 * (N424 - X424) * (J424 - X424) )</f>
        <v>1356.3394108578216</v>
      </c>
      <c r="CO424" s="4">
        <f t="shared" si="12"/>
        <v>11820.04739678099</v>
      </c>
      <c r="CP424" s="4">
        <f t="shared" si="13"/>
        <v>11524.90582679004</v>
      </c>
      <c r="CQ424" s="3">
        <f>MIN(Beams!$B$21:$B$22)/MAX(CM424:CP424)-1</f>
        <v>0.69204059244692151</v>
      </c>
    </row>
    <row r="425" spans="1:95" x14ac:dyDescent="0.55000000000000004">
      <c r="A425" s="1" t="s">
        <v>1014</v>
      </c>
      <c r="B425" s="1" t="s">
        <v>1908</v>
      </c>
      <c r="C425" s="1" t="s">
        <v>1909</v>
      </c>
      <c r="D425" s="1" t="s">
        <v>98</v>
      </c>
      <c r="E425" s="1">
        <v>13.91</v>
      </c>
      <c r="F425" s="3">
        <v>3.84</v>
      </c>
      <c r="G425" s="1" t="s">
        <v>98</v>
      </c>
      <c r="H425" s="11" t="s">
        <v>98</v>
      </c>
      <c r="I425" s="3">
        <v>5</v>
      </c>
      <c r="J425" s="3">
        <v>4.3</v>
      </c>
      <c r="K425" s="1" t="s">
        <v>98</v>
      </c>
      <c r="L425" s="1" t="s">
        <v>98</v>
      </c>
      <c r="M425" s="11" t="s">
        <v>98</v>
      </c>
      <c r="N425" s="3">
        <v>4</v>
      </c>
      <c r="O425" s="3">
        <v>3.3</v>
      </c>
      <c r="P425" s="1" t="s">
        <v>98</v>
      </c>
      <c r="Q425" s="1" t="s">
        <v>98</v>
      </c>
      <c r="R425" s="11" t="s">
        <v>98</v>
      </c>
      <c r="S425" s="13" t="s">
        <v>98</v>
      </c>
      <c r="T425" s="1" t="s">
        <v>98</v>
      </c>
      <c r="U425" s="13" t="s">
        <v>98</v>
      </c>
      <c r="V425" s="1" t="s">
        <v>98</v>
      </c>
      <c r="W425" s="14">
        <v>0.25</v>
      </c>
      <c r="X425" s="14">
        <v>0.23300000000000001</v>
      </c>
      <c r="Y425" s="1" t="s">
        <v>98</v>
      </c>
      <c r="Z425" s="13" t="s">
        <v>98</v>
      </c>
      <c r="AA425" s="13" t="s">
        <v>98</v>
      </c>
      <c r="AB425" s="1" t="s">
        <v>98</v>
      </c>
      <c r="AC425" s="1" t="s">
        <v>98</v>
      </c>
      <c r="AD425" s="1" t="s">
        <v>98</v>
      </c>
      <c r="AE425" s="1" t="s">
        <v>98</v>
      </c>
      <c r="AF425" s="1" t="s">
        <v>98</v>
      </c>
      <c r="AG425" s="1" t="s">
        <v>98</v>
      </c>
      <c r="AH425" s="1" t="s">
        <v>98</v>
      </c>
      <c r="AI425" s="2">
        <v>14.2</v>
      </c>
      <c r="AJ425" s="1" t="s">
        <v>98</v>
      </c>
      <c r="AK425" s="2">
        <v>18.5</v>
      </c>
      <c r="AL425" s="1" t="s">
        <v>98</v>
      </c>
      <c r="AM425" s="2">
        <v>13.4</v>
      </c>
      <c r="AN425" s="3">
        <v>6.49</v>
      </c>
      <c r="AO425" s="3">
        <v>5.35</v>
      </c>
      <c r="AP425" s="3">
        <v>1.87</v>
      </c>
      <c r="AQ425" s="3">
        <v>9.4600000000000009</v>
      </c>
      <c r="AR425" s="3">
        <v>5.57</v>
      </c>
      <c r="AS425" s="3">
        <v>4.7300000000000004</v>
      </c>
      <c r="AT425" s="3">
        <v>1.57</v>
      </c>
      <c r="AU425" s="1" t="s">
        <v>98</v>
      </c>
      <c r="AV425" s="1" t="s">
        <v>98</v>
      </c>
      <c r="AW425" s="1" t="s">
        <v>98</v>
      </c>
      <c r="AX425" s="2">
        <v>18</v>
      </c>
      <c r="AY425" s="1" t="s">
        <v>98</v>
      </c>
      <c r="AZ425" s="3">
        <v>8.32</v>
      </c>
      <c r="BA425" s="1" t="s">
        <v>98</v>
      </c>
      <c r="BB425" s="1" t="s">
        <v>98</v>
      </c>
      <c r="BC425" s="1" t="s">
        <v>98</v>
      </c>
      <c r="BD425" s="1" t="s">
        <v>98</v>
      </c>
      <c r="BE425" s="1" t="s">
        <v>98</v>
      </c>
      <c r="BF425" s="1" t="s">
        <v>98</v>
      </c>
      <c r="BG425" s="1" t="s">
        <v>98</v>
      </c>
      <c r="BH425" s="1" t="s">
        <v>98</v>
      </c>
      <c r="BI425" s="1" t="s">
        <v>98</v>
      </c>
      <c r="BJ425" s="4" t="s">
        <v>98</v>
      </c>
      <c r="BK425" s="4" t="s">
        <v>98</v>
      </c>
      <c r="BL425" s="4" t="s">
        <v>98</v>
      </c>
      <c r="BM425" s="4" t="s">
        <v>98</v>
      </c>
      <c r="BN425" s="4" t="s">
        <v>98</v>
      </c>
      <c r="BO425" s="4" t="s">
        <v>98</v>
      </c>
      <c r="BP425" s="4" t="s">
        <v>98</v>
      </c>
      <c r="BQ425" s="4" t="s">
        <v>98</v>
      </c>
      <c r="BR425" s="4" t="s">
        <v>98</v>
      </c>
      <c r="BS425" s="4" t="s">
        <v>98</v>
      </c>
      <c r="BT425" s="4" t="s">
        <v>98</v>
      </c>
      <c r="BU425" s="4" t="s">
        <v>98</v>
      </c>
      <c r="BV425" s="4" t="s">
        <v>98</v>
      </c>
      <c r="BW425" s="35" t="s">
        <v>98</v>
      </c>
      <c r="BX425" s="35" t="s">
        <v>98</v>
      </c>
      <c r="BY425" s="1" t="s">
        <v>98</v>
      </c>
      <c r="BZ425" s="1" t="s">
        <v>98</v>
      </c>
      <c r="CA425" s="1" t="s">
        <v>98</v>
      </c>
      <c r="CB425" s="1" t="s">
        <v>98</v>
      </c>
      <c r="CC425" s="1" t="s">
        <v>98</v>
      </c>
      <c r="CD425" s="1" t="s">
        <v>98</v>
      </c>
      <c r="CE425" s="1" t="s">
        <v>98</v>
      </c>
      <c r="CF425" s="1" t="s">
        <v>98</v>
      </c>
      <c r="CG425" s="4">
        <f>Beams!$B$11/F425</f>
        <v>2927.0833333333335</v>
      </c>
      <c r="CH425" s="4">
        <f>Beams!$B$9/AO425</f>
        <v>2100.9345794392525</v>
      </c>
      <c r="CI425" s="4">
        <f>Beams!$C$9/AS425</f>
        <v>2376.3213530655389</v>
      </c>
      <c r="CJ425" s="4">
        <f>Beams!$B$8/((N425-2*X425)*X425*2)</f>
        <v>6825.1759122296953</v>
      </c>
      <c r="CK425" s="4">
        <f>Beams!$C$8/((J425-2*X425)*X425*2)</f>
        <v>6291.1245888940384</v>
      </c>
      <c r="CM425" s="4">
        <f xml:space="preserve"> Beams!$B$12 / ( 2 * X425 * (N425 - X425) * (J425 - X425) )</f>
        <v>1574.3837623065408</v>
      </c>
      <c r="CO425" s="4">
        <f t="shared" si="12"/>
        <v>14213.000082857845</v>
      </c>
      <c r="CP425" s="4">
        <f t="shared" si="13"/>
        <v>13453.439650722685</v>
      </c>
      <c r="CQ425" s="3">
        <f>MIN(Beams!$B$21:$B$22)/MAX(CM425:CP425)-1</f>
        <v>0.40716244870228335</v>
      </c>
    </row>
    <row r="426" spans="1:95" x14ac:dyDescent="0.55000000000000004">
      <c r="A426" s="1" t="s">
        <v>1014</v>
      </c>
      <c r="B426" s="1" t="s">
        <v>1910</v>
      </c>
      <c r="C426" s="1" t="s">
        <v>1911</v>
      </c>
      <c r="D426" s="1" t="s">
        <v>98</v>
      </c>
      <c r="E426" s="3">
        <v>10.7</v>
      </c>
      <c r="F426" s="3">
        <v>2.93</v>
      </c>
      <c r="G426" s="1" t="s">
        <v>98</v>
      </c>
      <c r="H426" s="11" t="s">
        <v>98</v>
      </c>
      <c r="I426" s="3">
        <v>5</v>
      </c>
      <c r="J426" s="3">
        <v>4.4800000000000004</v>
      </c>
      <c r="K426" s="1" t="s">
        <v>98</v>
      </c>
      <c r="L426" s="1" t="s">
        <v>98</v>
      </c>
      <c r="M426" s="11" t="s">
        <v>98</v>
      </c>
      <c r="N426" s="3">
        <v>4</v>
      </c>
      <c r="O426" s="3">
        <v>3.48</v>
      </c>
      <c r="P426" s="1" t="s">
        <v>98</v>
      </c>
      <c r="Q426" s="1" t="s">
        <v>98</v>
      </c>
      <c r="R426" s="11" t="s">
        <v>98</v>
      </c>
      <c r="S426" s="13" t="s">
        <v>98</v>
      </c>
      <c r="T426" s="1" t="s">
        <v>98</v>
      </c>
      <c r="U426" s="13" t="s">
        <v>98</v>
      </c>
      <c r="V426" s="1" t="s">
        <v>98</v>
      </c>
      <c r="W426" s="15">
        <v>0.1875</v>
      </c>
      <c r="X426" s="14">
        <v>0.17399999999999999</v>
      </c>
      <c r="Y426" s="1" t="s">
        <v>98</v>
      </c>
      <c r="Z426" s="13" t="s">
        <v>98</v>
      </c>
      <c r="AA426" s="13" t="s">
        <v>98</v>
      </c>
      <c r="AB426" s="1" t="s">
        <v>98</v>
      </c>
      <c r="AC426" s="1" t="s">
        <v>98</v>
      </c>
      <c r="AD426" s="1" t="s">
        <v>98</v>
      </c>
      <c r="AE426" s="1" t="s">
        <v>98</v>
      </c>
      <c r="AF426" s="1" t="s">
        <v>98</v>
      </c>
      <c r="AG426" s="1" t="s">
        <v>98</v>
      </c>
      <c r="AH426" s="1" t="s">
        <v>98</v>
      </c>
      <c r="AI426" s="2">
        <v>20</v>
      </c>
      <c r="AJ426" s="1" t="s">
        <v>98</v>
      </c>
      <c r="AK426" s="2">
        <v>25.7</v>
      </c>
      <c r="AL426" s="1" t="s">
        <v>98</v>
      </c>
      <c r="AM426" s="2">
        <v>10.6</v>
      </c>
      <c r="AN426" s="3">
        <v>5.05</v>
      </c>
      <c r="AO426" s="3">
        <v>4.22</v>
      </c>
      <c r="AP426" s="3">
        <v>1.9</v>
      </c>
      <c r="AQ426" s="3">
        <v>7.48</v>
      </c>
      <c r="AR426" s="3">
        <v>4.34</v>
      </c>
      <c r="AS426" s="3">
        <v>3.74</v>
      </c>
      <c r="AT426" s="3">
        <v>1.6</v>
      </c>
      <c r="AU426" s="1" t="s">
        <v>98</v>
      </c>
      <c r="AV426" s="1" t="s">
        <v>98</v>
      </c>
      <c r="AW426" s="1" t="s">
        <v>98</v>
      </c>
      <c r="AX426" s="2">
        <v>14</v>
      </c>
      <c r="AY426" s="1" t="s">
        <v>98</v>
      </c>
      <c r="AZ426" s="3">
        <v>6.41</v>
      </c>
      <c r="BA426" s="1" t="s">
        <v>98</v>
      </c>
      <c r="BB426" s="1" t="s">
        <v>98</v>
      </c>
      <c r="BC426" s="1" t="s">
        <v>98</v>
      </c>
      <c r="BD426" s="1" t="s">
        <v>98</v>
      </c>
      <c r="BE426" s="1" t="s">
        <v>98</v>
      </c>
      <c r="BF426" s="1" t="s">
        <v>98</v>
      </c>
      <c r="BG426" s="1" t="s">
        <v>98</v>
      </c>
      <c r="BH426" s="1" t="s">
        <v>98</v>
      </c>
      <c r="BI426" s="1" t="s">
        <v>98</v>
      </c>
      <c r="BJ426" s="4" t="s">
        <v>98</v>
      </c>
      <c r="BK426" s="4" t="s">
        <v>98</v>
      </c>
      <c r="BL426" s="4" t="s">
        <v>98</v>
      </c>
      <c r="BM426" s="4" t="s">
        <v>98</v>
      </c>
      <c r="BN426" s="4" t="s">
        <v>98</v>
      </c>
      <c r="BO426" s="4" t="s">
        <v>98</v>
      </c>
      <c r="BP426" s="4" t="s">
        <v>98</v>
      </c>
      <c r="BQ426" s="4" t="s">
        <v>98</v>
      </c>
      <c r="BR426" s="4" t="s">
        <v>98</v>
      </c>
      <c r="BS426" s="4" t="s">
        <v>98</v>
      </c>
      <c r="BT426" s="4" t="s">
        <v>98</v>
      </c>
      <c r="BU426" s="4" t="s">
        <v>98</v>
      </c>
      <c r="BV426" s="4" t="s">
        <v>98</v>
      </c>
      <c r="BW426" s="35" t="s">
        <v>98</v>
      </c>
      <c r="BX426" s="35" t="s">
        <v>98</v>
      </c>
      <c r="BY426" s="1" t="s">
        <v>98</v>
      </c>
      <c r="BZ426" s="1" t="s">
        <v>98</v>
      </c>
      <c r="CA426" s="1" t="s">
        <v>98</v>
      </c>
      <c r="CB426" s="1" t="s">
        <v>98</v>
      </c>
      <c r="CC426" s="1" t="s">
        <v>98</v>
      </c>
      <c r="CD426" s="1" t="s">
        <v>98</v>
      </c>
      <c r="CE426" s="1" t="s">
        <v>98</v>
      </c>
      <c r="CF426" s="1" t="s">
        <v>98</v>
      </c>
      <c r="CG426" s="4">
        <f>Beams!$B$11/F426</f>
        <v>3836.1774744027302</v>
      </c>
      <c r="CH426" s="4">
        <f>Beams!$B$9/AO426</f>
        <v>2663.5071090047395</v>
      </c>
      <c r="CI426" s="4">
        <f>Beams!$C$9/AS426</f>
        <v>3005.3475935828874</v>
      </c>
      <c r="CJ426" s="4">
        <f>Beams!$B$8/((N426-2*X426)*X426*2)</f>
        <v>8844.1540456496823</v>
      </c>
      <c r="CK426" s="4">
        <f>Beams!$C$8/((J426-2*X426)*X426*2)</f>
        <v>7816.7595776168055</v>
      </c>
      <c r="CM426" s="4">
        <f xml:space="preserve"> Beams!$B$12 / ( 2 * X426 * (N426 - X426) * (J426 - X426) )</f>
        <v>1960.5055501102806</v>
      </c>
      <c r="CO426" s="4">
        <f t="shared" si="12"/>
        <v>18344.85118694634</v>
      </c>
      <c r="CP426" s="4">
        <f t="shared" si="13"/>
        <v>16887.319905907327</v>
      </c>
      <c r="CQ426" s="3">
        <f>MIN(Beams!$B$21:$B$22)/MAX(CM426:CP426)-1</f>
        <v>9.0224161329333308E-2</v>
      </c>
    </row>
    <row r="427" spans="1:95" x14ac:dyDescent="0.55000000000000004">
      <c r="A427" s="1" t="s">
        <v>1014</v>
      </c>
      <c r="B427" s="1" t="s">
        <v>1912</v>
      </c>
      <c r="C427" s="1" t="s">
        <v>1913</v>
      </c>
      <c r="D427" s="1" t="s">
        <v>98</v>
      </c>
      <c r="E427" s="1">
        <v>7.31</v>
      </c>
      <c r="F427" s="3">
        <v>2</v>
      </c>
      <c r="G427" s="1" t="s">
        <v>98</v>
      </c>
      <c r="H427" s="11" t="s">
        <v>98</v>
      </c>
      <c r="I427" s="3">
        <v>5</v>
      </c>
      <c r="J427" s="3">
        <v>4.6500000000000004</v>
      </c>
      <c r="K427" s="1" t="s">
        <v>98</v>
      </c>
      <c r="L427" s="1" t="s">
        <v>98</v>
      </c>
      <c r="M427" s="11" t="s">
        <v>98</v>
      </c>
      <c r="N427" s="3">
        <v>4</v>
      </c>
      <c r="O427" s="3">
        <v>3.65</v>
      </c>
      <c r="P427" s="1" t="s">
        <v>98</v>
      </c>
      <c r="Q427" s="1" t="s">
        <v>98</v>
      </c>
      <c r="R427" s="11" t="s">
        <v>98</v>
      </c>
      <c r="S427" s="13" t="s">
        <v>98</v>
      </c>
      <c r="T427" s="1" t="s">
        <v>98</v>
      </c>
      <c r="U427" s="13" t="s">
        <v>98</v>
      </c>
      <c r="V427" s="1" t="s">
        <v>98</v>
      </c>
      <c r="W427" s="14">
        <v>0.125</v>
      </c>
      <c r="X427" s="14">
        <v>0.11600000000000001</v>
      </c>
      <c r="Y427" s="1" t="s">
        <v>98</v>
      </c>
      <c r="Z427" s="13" t="s">
        <v>98</v>
      </c>
      <c r="AA427" s="13" t="s">
        <v>98</v>
      </c>
      <c r="AB427" s="1" t="s">
        <v>98</v>
      </c>
      <c r="AC427" s="1" t="s">
        <v>98</v>
      </c>
      <c r="AD427" s="1" t="s">
        <v>98</v>
      </c>
      <c r="AE427" s="1" t="s">
        <v>98</v>
      </c>
      <c r="AF427" s="1" t="s">
        <v>98</v>
      </c>
      <c r="AG427" s="1" t="s">
        <v>98</v>
      </c>
      <c r="AH427" s="1" t="s">
        <v>98</v>
      </c>
      <c r="AI427" s="2">
        <v>31.5</v>
      </c>
      <c r="AJ427" s="1" t="s">
        <v>98</v>
      </c>
      <c r="AK427" s="2">
        <v>40.1</v>
      </c>
      <c r="AL427" s="1" t="s">
        <v>98</v>
      </c>
      <c r="AM427" s="3">
        <v>7.42</v>
      </c>
      <c r="AN427" s="3">
        <v>3.5</v>
      </c>
      <c r="AO427" s="3">
        <v>2.97</v>
      </c>
      <c r="AP427" s="3">
        <v>1.93</v>
      </c>
      <c r="AQ427" s="3">
        <v>5.27</v>
      </c>
      <c r="AR427" s="3">
        <v>3.01</v>
      </c>
      <c r="AS427" s="3">
        <v>2.64</v>
      </c>
      <c r="AT427" s="3">
        <v>1.62</v>
      </c>
      <c r="AU427" s="1" t="s">
        <v>98</v>
      </c>
      <c r="AV427" s="1" t="s">
        <v>98</v>
      </c>
      <c r="AW427" s="1" t="s">
        <v>98</v>
      </c>
      <c r="AX427" s="3">
        <v>9.66</v>
      </c>
      <c r="AY427" s="1" t="s">
        <v>98</v>
      </c>
      <c r="AZ427" s="3">
        <v>4.3899999999999997</v>
      </c>
      <c r="BA427" s="1" t="s">
        <v>98</v>
      </c>
      <c r="BB427" s="1" t="s">
        <v>98</v>
      </c>
      <c r="BC427" s="1" t="s">
        <v>98</v>
      </c>
      <c r="BD427" s="1" t="s">
        <v>98</v>
      </c>
      <c r="BE427" s="1" t="s">
        <v>98</v>
      </c>
      <c r="BF427" s="1" t="s">
        <v>98</v>
      </c>
      <c r="BG427" s="1" t="s">
        <v>98</v>
      </c>
      <c r="BH427" s="1" t="s">
        <v>98</v>
      </c>
      <c r="BI427" s="1" t="s">
        <v>98</v>
      </c>
      <c r="BJ427" s="4" t="s">
        <v>98</v>
      </c>
      <c r="BK427" s="4" t="s">
        <v>98</v>
      </c>
      <c r="BL427" s="4" t="s">
        <v>98</v>
      </c>
      <c r="BM427" s="4" t="s">
        <v>98</v>
      </c>
      <c r="BN427" s="4" t="s">
        <v>98</v>
      </c>
      <c r="BO427" s="4" t="s">
        <v>98</v>
      </c>
      <c r="BP427" s="4" t="s">
        <v>98</v>
      </c>
      <c r="BQ427" s="4" t="s">
        <v>98</v>
      </c>
      <c r="BR427" s="4" t="s">
        <v>98</v>
      </c>
      <c r="BS427" s="4" t="s">
        <v>98</v>
      </c>
      <c r="BT427" s="4" t="s">
        <v>98</v>
      </c>
      <c r="BU427" s="4" t="s">
        <v>98</v>
      </c>
      <c r="BV427" s="4" t="s">
        <v>98</v>
      </c>
      <c r="BW427" s="35" t="s">
        <v>98</v>
      </c>
      <c r="BX427" s="35" t="s">
        <v>98</v>
      </c>
      <c r="BY427" s="1" t="s">
        <v>98</v>
      </c>
      <c r="BZ427" s="1" t="s">
        <v>98</v>
      </c>
      <c r="CA427" s="1" t="s">
        <v>98</v>
      </c>
      <c r="CB427" s="1" t="s">
        <v>98</v>
      </c>
      <c r="CC427" s="1" t="s">
        <v>98</v>
      </c>
      <c r="CD427" s="1" t="s">
        <v>98</v>
      </c>
      <c r="CE427" s="1" t="s">
        <v>98</v>
      </c>
      <c r="CF427" s="1" t="s">
        <v>98</v>
      </c>
      <c r="CG427" s="4">
        <f>Beams!$B$11/F427</f>
        <v>5620</v>
      </c>
      <c r="CH427" s="4">
        <f>Beams!$B$9/AO427</f>
        <v>3784.5117845117843</v>
      </c>
      <c r="CI427" s="4">
        <f>Beams!$C$9/AS427</f>
        <v>4257.5757575757571</v>
      </c>
      <c r="CJ427" s="4">
        <f>Beams!$B$8/((N427-2*X427)*X427*2)</f>
        <v>12857.822681016181</v>
      </c>
      <c r="CK427" s="4">
        <f>Beams!$C$8/((J427-2*X427)*X427*2)</f>
        <v>10966.110426000218</v>
      </c>
      <c r="CM427" s="4">
        <f xml:space="preserve"> Beams!$B$12 / ( 2 * X427 * (N427 - X427) * (J427 - X427) )</f>
        <v>2751.1710276258609</v>
      </c>
      <c r="CO427" s="4">
        <f t="shared" si="12"/>
        <v>26558.054792600487</v>
      </c>
      <c r="CP427" s="4">
        <f t="shared" si="13"/>
        <v>23877.315504534832</v>
      </c>
      <c r="CQ427" s="3">
        <f>MIN(Beams!$B$21:$B$22)/MAX(CM427:CP427)-1</f>
        <v>-0.24693279849801608</v>
      </c>
    </row>
    <row r="428" spans="1:95" x14ac:dyDescent="0.55000000000000004">
      <c r="A428" s="1" t="s">
        <v>1014</v>
      </c>
      <c r="B428" s="1" t="s">
        <v>1914</v>
      </c>
      <c r="C428" s="1" t="s">
        <v>1915</v>
      </c>
      <c r="D428" s="1" t="s">
        <v>98</v>
      </c>
      <c r="E428" s="1">
        <v>21.63</v>
      </c>
      <c r="F428" s="3">
        <v>6.02</v>
      </c>
      <c r="G428" s="1" t="s">
        <v>98</v>
      </c>
      <c r="H428" s="11" t="s">
        <v>98</v>
      </c>
      <c r="I428" s="3">
        <v>5</v>
      </c>
      <c r="J428" s="3">
        <v>3.6</v>
      </c>
      <c r="K428" s="1" t="s">
        <v>98</v>
      </c>
      <c r="L428" s="1" t="s">
        <v>98</v>
      </c>
      <c r="M428" s="11" t="s">
        <v>98</v>
      </c>
      <c r="N428" s="3">
        <v>3</v>
      </c>
      <c r="O428" s="3">
        <v>1.6</v>
      </c>
      <c r="P428" s="1" t="s">
        <v>98</v>
      </c>
      <c r="Q428" s="1" t="s">
        <v>98</v>
      </c>
      <c r="R428" s="11" t="s">
        <v>98</v>
      </c>
      <c r="S428" s="13" t="s">
        <v>98</v>
      </c>
      <c r="T428" s="1" t="s">
        <v>98</v>
      </c>
      <c r="U428" s="13" t="s">
        <v>98</v>
      </c>
      <c r="V428" s="1" t="s">
        <v>98</v>
      </c>
      <c r="W428" s="14">
        <v>0.5</v>
      </c>
      <c r="X428" s="14">
        <v>0.46500000000000002</v>
      </c>
      <c r="Y428" s="1" t="s">
        <v>98</v>
      </c>
      <c r="Z428" s="13" t="s">
        <v>98</v>
      </c>
      <c r="AA428" s="13" t="s">
        <v>98</v>
      </c>
      <c r="AB428" s="1" t="s">
        <v>98</v>
      </c>
      <c r="AC428" s="1" t="s">
        <v>98</v>
      </c>
      <c r="AD428" s="1" t="s">
        <v>98</v>
      </c>
      <c r="AE428" s="1" t="s">
        <v>98</v>
      </c>
      <c r="AF428" s="1" t="s">
        <v>98</v>
      </c>
      <c r="AG428" s="1" t="s">
        <v>98</v>
      </c>
      <c r="AH428" s="1" t="s">
        <v>98</v>
      </c>
      <c r="AI428" s="3">
        <v>3.45</v>
      </c>
      <c r="AJ428" s="1" t="s">
        <v>98</v>
      </c>
      <c r="AK428" s="3">
        <v>7.75</v>
      </c>
      <c r="AL428" s="1" t="s">
        <v>98</v>
      </c>
      <c r="AM428" s="2">
        <v>16.399999999999999</v>
      </c>
      <c r="AN428" s="3">
        <v>8.83</v>
      </c>
      <c r="AO428" s="3">
        <v>6.57</v>
      </c>
      <c r="AP428" s="3">
        <v>1.65</v>
      </c>
      <c r="AQ428" s="3">
        <v>7.18</v>
      </c>
      <c r="AR428" s="3">
        <v>6.1</v>
      </c>
      <c r="AS428" s="3">
        <v>4.78</v>
      </c>
      <c r="AT428" s="3">
        <v>1.0900000000000001</v>
      </c>
      <c r="AU428" s="1" t="s">
        <v>98</v>
      </c>
      <c r="AV428" s="1" t="s">
        <v>98</v>
      </c>
      <c r="AW428" s="1" t="s">
        <v>98</v>
      </c>
      <c r="AX428" s="2">
        <v>17.600000000000001</v>
      </c>
      <c r="AY428" s="1" t="s">
        <v>98</v>
      </c>
      <c r="AZ428" s="2">
        <v>10.3</v>
      </c>
      <c r="BA428" s="1" t="s">
        <v>98</v>
      </c>
      <c r="BB428" s="1" t="s">
        <v>98</v>
      </c>
      <c r="BC428" s="1" t="s">
        <v>98</v>
      </c>
      <c r="BD428" s="1" t="s">
        <v>98</v>
      </c>
      <c r="BE428" s="1" t="s">
        <v>98</v>
      </c>
      <c r="BF428" s="1" t="s">
        <v>98</v>
      </c>
      <c r="BG428" s="1" t="s">
        <v>98</v>
      </c>
      <c r="BH428" s="1" t="s">
        <v>98</v>
      </c>
      <c r="BI428" s="1" t="s">
        <v>98</v>
      </c>
      <c r="BJ428" s="4" t="s">
        <v>98</v>
      </c>
      <c r="BK428" s="4" t="s">
        <v>98</v>
      </c>
      <c r="BL428" s="4" t="s">
        <v>98</v>
      </c>
      <c r="BM428" s="4" t="s">
        <v>98</v>
      </c>
      <c r="BN428" s="4" t="s">
        <v>98</v>
      </c>
      <c r="BO428" s="4" t="s">
        <v>98</v>
      </c>
      <c r="BP428" s="4" t="s">
        <v>98</v>
      </c>
      <c r="BQ428" s="4" t="s">
        <v>98</v>
      </c>
      <c r="BR428" s="4" t="s">
        <v>98</v>
      </c>
      <c r="BS428" s="4" t="s">
        <v>98</v>
      </c>
      <c r="BT428" s="4" t="s">
        <v>98</v>
      </c>
      <c r="BU428" s="4" t="s">
        <v>98</v>
      </c>
      <c r="BV428" s="4" t="s">
        <v>98</v>
      </c>
      <c r="BW428" s="35" t="s">
        <v>98</v>
      </c>
      <c r="BX428" s="35" t="s">
        <v>98</v>
      </c>
      <c r="BY428" s="1" t="s">
        <v>98</v>
      </c>
      <c r="BZ428" s="1" t="s">
        <v>98</v>
      </c>
      <c r="CA428" s="1" t="s">
        <v>98</v>
      </c>
      <c r="CB428" s="1" t="s">
        <v>98</v>
      </c>
      <c r="CC428" s="1" t="s">
        <v>98</v>
      </c>
      <c r="CD428" s="1" t="s">
        <v>98</v>
      </c>
      <c r="CE428" s="1" t="s">
        <v>98</v>
      </c>
      <c r="CF428" s="1" t="s">
        <v>98</v>
      </c>
      <c r="CG428" s="4">
        <f>Beams!$B$11/F428</f>
        <v>1867.1096345514952</v>
      </c>
      <c r="CH428" s="4">
        <f>Beams!$B$9/AO428</f>
        <v>1710.8066971080668</v>
      </c>
      <c r="CI428" s="4">
        <f>Beams!$C$9/AS428</f>
        <v>2351.4644351464435</v>
      </c>
      <c r="CJ428" s="4">
        <f>Beams!$B$8/((N428-2*X428)*X428*2)</f>
        <v>5838.6577320658662</v>
      </c>
      <c r="CK428" s="4">
        <f>Beams!$C$8/((J428-2*X428)*X428*2)</f>
        <v>4526.5998147476948</v>
      </c>
      <c r="CM428" s="4">
        <f xml:space="preserve"> Beams!$B$12 / ( 2 * X428 * (N428 - X428) * (J428 - X428) )</f>
        <v>1520.785117494011</v>
      </c>
      <c r="CO428" s="4">
        <f t="shared" si="12"/>
        <v>12015.227452494621</v>
      </c>
      <c r="CP428" s="4">
        <f t="shared" si="13"/>
        <v>10176.749778154339</v>
      </c>
      <c r="CQ428" s="3">
        <f>MIN(Beams!$B$21:$B$22)/MAX(CM428:CP428)-1</f>
        <v>0.66455442304985812</v>
      </c>
    </row>
    <row r="429" spans="1:95" x14ac:dyDescent="0.55000000000000004">
      <c r="A429" s="1" t="s">
        <v>1014</v>
      </c>
      <c r="B429" s="1" t="s">
        <v>1916</v>
      </c>
      <c r="C429" s="1" t="s">
        <v>1917</v>
      </c>
      <c r="D429" s="1" t="s">
        <v>98</v>
      </c>
      <c r="E429" s="1">
        <v>17.27</v>
      </c>
      <c r="F429" s="3">
        <v>4.78</v>
      </c>
      <c r="G429" s="1" t="s">
        <v>98</v>
      </c>
      <c r="H429" s="11" t="s">
        <v>98</v>
      </c>
      <c r="I429" s="3">
        <v>5</v>
      </c>
      <c r="J429" s="3">
        <v>3.95</v>
      </c>
      <c r="K429" s="1" t="s">
        <v>98</v>
      </c>
      <c r="L429" s="1" t="s">
        <v>98</v>
      </c>
      <c r="M429" s="11" t="s">
        <v>98</v>
      </c>
      <c r="N429" s="3">
        <v>3</v>
      </c>
      <c r="O429" s="3">
        <v>1.95</v>
      </c>
      <c r="P429" s="1" t="s">
        <v>98</v>
      </c>
      <c r="Q429" s="1" t="s">
        <v>98</v>
      </c>
      <c r="R429" s="11" t="s">
        <v>98</v>
      </c>
      <c r="S429" s="13" t="s">
        <v>98</v>
      </c>
      <c r="T429" s="1" t="s">
        <v>98</v>
      </c>
      <c r="U429" s="13" t="s">
        <v>98</v>
      </c>
      <c r="V429" s="1" t="s">
        <v>98</v>
      </c>
      <c r="W429" s="14">
        <v>0.375</v>
      </c>
      <c r="X429" s="14">
        <v>0.34899999999999998</v>
      </c>
      <c r="Y429" s="1" t="s">
        <v>98</v>
      </c>
      <c r="Z429" s="13" t="s">
        <v>98</v>
      </c>
      <c r="AA429" s="13" t="s">
        <v>98</v>
      </c>
      <c r="AB429" s="1" t="s">
        <v>98</v>
      </c>
      <c r="AC429" s="1" t="s">
        <v>98</v>
      </c>
      <c r="AD429" s="1" t="s">
        <v>98</v>
      </c>
      <c r="AE429" s="1" t="s">
        <v>98</v>
      </c>
      <c r="AF429" s="1" t="s">
        <v>98</v>
      </c>
      <c r="AG429" s="1" t="s">
        <v>98</v>
      </c>
      <c r="AH429" s="1" t="s">
        <v>98</v>
      </c>
      <c r="AI429" s="3">
        <v>5.6</v>
      </c>
      <c r="AJ429" s="1" t="s">
        <v>98</v>
      </c>
      <c r="AK429" s="2">
        <v>11.3</v>
      </c>
      <c r="AL429" s="1" t="s">
        <v>98</v>
      </c>
      <c r="AM429" s="2">
        <v>14.1</v>
      </c>
      <c r="AN429" s="3">
        <v>7.34</v>
      </c>
      <c r="AO429" s="3">
        <v>5.65</v>
      </c>
      <c r="AP429" s="3">
        <v>1.72</v>
      </c>
      <c r="AQ429" s="3">
        <v>6.25</v>
      </c>
      <c r="AR429" s="3">
        <v>5.0999999999999996</v>
      </c>
      <c r="AS429" s="3">
        <v>4.16</v>
      </c>
      <c r="AT429" s="3">
        <v>1.1399999999999999</v>
      </c>
      <c r="AU429" s="1" t="s">
        <v>98</v>
      </c>
      <c r="AV429" s="1" t="s">
        <v>98</v>
      </c>
      <c r="AW429" s="1" t="s">
        <v>98</v>
      </c>
      <c r="AX429" s="2">
        <v>14.9</v>
      </c>
      <c r="AY429" s="1" t="s">
        <v>98</v>
      </c>
      <c r="AZ429" s="3">
        <v>8.44</v>
      </c>
      <c r="BA429" s="1" t="s">
        <v>98</v>
      </c>
      <c r="BB429" s="1" t="s">
        <v>98</v>
      </c>
      <c r="BC429" s="1" t="s">
        <v>98</v>
      </c>
      <c r="BD429" s="1" t="s">
        <v>98</v>
      </c>
      <c r="BE429" s="1" t="s">
        <v>98</v>
      </c>
      <c r="BF429" s="1" t="s">
        <v>98</v>
      </c>
      <c r="BG429" s="1" t="s">
        <v>98</v>
      </c>
      <c r="BH429" s="1" t="s">
        <v>98</v>
      </c>
      <c r="BI429" s="1" t="s">
        <v>98</v>
      </c>
      <c r="BJ429" s="4" t="s">
        <v>98</v>
      </c>
      <c r="BK429" s="4" t="s">
        <v>98</v>
      </c>
      <c r="BL429" s="4" t="s">
        <v>98</v>
      </c>
      <c r="BM429" s="4" t="s">
        <v>98</v>
      </c>
      <c r="BN429" s="4" t="s">
        <v>98</v>
      </c>
      <c r="BO429" s="4" t="s">
        <v>98</v>
      </c>
      <c r="BP429" s="4" t="s">
        <v>98</v>
      </c>
      <c r="BQ429" s="4" t="s">
        <v>98</v>
      </c>
      <c r="BR429" s="4" t="s">
        <v>98</v>
      </c>
      <c r="BS429" s="4" t="s">
        <v>98</v>
      </c>
      <c r="BT429" s="4" t="s">
        <v>98</v>
      </c>
      <c r="BU429" s="4" t="s">
        <v>98</v>
      </c>
      <c r="BV429" s="4" t="s">
        <v>98</v>
      </c>
      <c r="BW429" s="35" t="s">
        <v>98</v>
      </c>
      <c r="BX429" s="35" t="s">
        <v>98</v>
      </c>
      <c r="BY429" s="1" t="s">
        <v>98</v>
      </c>
      <c r="BZ429" s="1" t="s">
        <v>98</v>
      </c>
      <c r="CA429" s="1" t="s">
        <v>98</v>
      </c>
      <c r="CB429" s="1" t="s">
        <v>98</v>
      </c>
      <c r="CC429" s="1" t="s">
        <v>98</v>
      </c>
      <c r="CD429" s="1" t="s">
        <v>98</v>
      </c>
      <c r="CE429" s="1" t="s">
        <v>98</v>
      </c>
      <c r="CF429" s="1" t="s">
        <v>98</v>
      </c>
      <c r="CG429" s="4">
        <f>Beams!$B$11/F429</f>
        <v>2351.4644351464435</v>
      </c>
      <c r="CH429" s="4">
        <f>Beams!$B$9/AO429</f>
        <v>1989.3805309734512</v>
      </c>
      <c r="CI429" s="4">
        <f>Beams!$C$9/AS429</f>
        <v>2701.9230769230767</v>
      </c>
      <c r="CJ429" s="4">
        <f>Beams!$B$8/((N429-2*X429)*X429*2)</f>
        <v>6995.2875162746241</v>
      </c>
      <c r="CK429" s="4">
        <f>Beams!$C$8/((J429-2*X429)*X429*2)</f>
        <v>4951.76871539489</v>
      </c>
      <c r="CM429" s="4">
        <f xml:space="preserve"> Beams!$B$12 / ( 2 * X429 * (N429 - X429) * (J429 - X429) )</f>
        <v>1686.8561137208926</v>
      </c>
      <c r="CO429" s="4">
        <f t="shared" si="12"/>
        <v>14315.696792658848</v>
      </c>
      <c r="CP429" s="4">
        <f t="shared" si="13"/>
        <v>11475.934497268214</v>
      </c>
      <c r="CQ429" s="3">
        <f>MIN(Beams!$B$21:$B$22)/MAX(CM429:CP429)-1</f>
        <v>0.39706786820576467</v>
      </c>
    </row>
    <row r="430" spans="1:95" x14ac:dyDescent="0.55000000000000004">
      <c r="A430" s="1" t="s">
        <v>1014</v>
      </c>
      <c r="B430" s="1" t="s">
        <v>1918</v>
      </c>
      <c r="C430" s="1" t="s">
        <v>1919</v>
      </c>
      <c r="D430" s="1" t="s">
        <v>98</v>
      </c>
      <c r="E430" s="1">
        <v>14.83</v>
      </c>
      <c r="F430" s="3">
        <v>4.0999999999999996</v>
      </c>
      <c r="G430" s="1" t="s">
        <v>98</v>
      </c>
      <c r="H430" s="11" t="s">
        <v>98</v>
      </c>
      <c r="I430" s="3">
        <v>5</v>
      </c>
      <c r="J430" s="3">
        <v>4.13</v>
      </c>
      <c r="K430" s="1" t="s">
        <v>98</v>
      </c>
      <c r="L430" s="1" t="s">
        <v>98</v>
      </c>
      <c r="M430" s="11" t="s">
        <v>98</v>
      </c>
      <c r="N430" s="3">
        <v>3</v>
      </c>
      <c r="O430" s="3">
        <v>2.13</v>
      </c>
      <c r="P430" s="1" t="s">
        <v>98</v>
      </c>
      <c r="Q430" s="1" t="s">
        <v>98</v>
      </c>
      <c r="R430" s="11" t="s">
        <v>98</v>
      </c>
      <c r="S430" s="13" t="s">
        <v>98</v>
      </c>
      <c r="T430" s="1" t="s">
        <v>98</v>
      </c>
      <c r="U430" s="13" t="s">
        <v>98</v>
      </c>
      <c r="V430" s="1" t="s">
        <v>98</v>
      </c>
      <c r="W430" s="15">
        <v>0.3125</v>
      </c>
      <c r="X430" s="14">
        <v>0.29099999999999998</v>
      </c>
      <c r="Y430" s="1" t="s">
        <v>98</v>
      </c>
      <c r="Z430" s="13" t="s">
        <v>98</v>
      </c>
      <c r="AA430" s="13" t="s">
        <v>98</v>
      </c>
      <c r="AB430" s="1" t="s">
        <v>98</v>
      </c>
      <c r="AC430" s="1" t="s">
        <v>98</v>
      </c>
      <c r="AD430" s="1" t="s">
        <v>98</v>
      </c>
      <c r="AE430" s="1" t="s">
        <v>98</v>
      </c>
      <c r="AF430" s="1" t="s">
        <v>98</v>
      </c>
      <c r="AG430" s="1" t="s">
        <v>98</v>
      </c>
      <c r="AH430" s="1" t="s">
        <v>98</v>
      </c>
      <c r="AI430" s="3">
        <v>7.31</v>
      </c>
      <c r="AJ430" s="1" t="s">
        <v>98</v>
      </c>
      <c r="AK430" s="2">
        <v>14.2</v>
      </c>
      <c r="AL430" s="1" t="s">
        <v>98</v>
      </c>
      <c r="AM430" s="2">
        <v>12.6</v>
      </c>
      <c r="AN430" s="3">
        <v>6.42</v>
      </c>
      <c r="AO430" s="3">
        <v>5.03</v>
      </c>
      <c r="AP430" s="3">
        <v>1.75</v>
      </c>
      <c r="AQ430" s="3">
        <v>5.6</v>
      </c>
      <c r="AR430" s="3">
        <v>4.4800000000000004</v>
      </c>
      <c r="AS430" s="3">
        <v>3.73</v>
      </c>
      <c r="AT430" s="3">
        <v>1.17</v>
      </c>
      <c r="AU430" s="1" t="s">
        <v>98</v>
      </c>
      <c r="AV430" s="1" t="s">
        <v>98</v>
      </c>
      <c r="AW430" s="1" t="s">
        <v>98</v>
      </c>
      <c r="AX430" s="2">
        <v>13.1</v>
      </c>
      <c r="AY430" s="1" t="s">
        <v>98</v>
      </c>
      <c r="AZ430" s="3">
        <v>7.33</v>
      </c>
      <c r="BA430" s="1" t="s">
        <v>98</v>
      </c>
      <c r="BB430" s="1" t="s">
        <v>98</v>
      </c>
      <c r="BC430" s="1" t="s">
        <v>98</v>
      </c>
      <c r="BD430" s="1" t="s">
        <v>98</v>
      </c>
      <c r="BE430" s="1" t="s">
        <v>98</v>
      </c>
      <c r="BF430" s="1" t="s">
        <v>98</v>
      </c>
      <c r="BG430" s="1" t="s">
        <v>98</v>
      </c>
      <c r="BH430" s="1" t="s">
        <v>98</v>
      </c>
      <c r="BI430" s="1" t="s">
        <v>98</v>
      </c>
      <c r="BJ430" s="4" t="s">
        <v>98</v>
      </c>
      <c r="BK430" s="4" t="s">
        <v>98</v>
      </c>
      <c r="BL430" s="4" t="s">
        <v>98</v>
      </c>
      <c r="BM430" s="4" t="s">
        <v>98</v>
      </c>
      <c r="BN430" s="4" t="s">
        <v>98</v>
      </c>
      <c r="BO430" s="4" t="s">
        <v>98</v>
      </c>
      <c r="BP430" s="4" t="s">
        <v>98</v>
      </c>
      <c r="BQ430" s="4" t="s">
        <v>98</v>
      </c>
      <c r="BR430" s="4" t="s">
        <v>98</v>
      </c>
      <c r="BS430" s="4" t="s">
        <v>98</v>
      </c>
      <c r="BT430" s="4" t="s">
        <v>98</v>
      </c>
      <c r="BU430" s="4" t="s">
        <v>98</v>
      </c>
      <c r="BV430" s="4" t="s">
        <v>98</v>
      </c>
      <c r="BW430" s="35" t="s">
        <v>98</v>
      </c>
      <c r="BX430" s="35" t="s">
        <v>98</v>
      </c>
      <c r="BY430" s="1" t="s">
        <v>98</v>
      </c>
      <c r="BZ430" s="1" t="s">
        <v>98</v>
      </c>
      <c r="CA430" s="1" t="s">
        <v>98</v>
      </c>
      <c r="CB430" s="1" t="s">
        <v>98</v>
      </c>
      <c r="CC430" s="1" t="s">
        <v>98</v>
      </c>
      <c r="CD430" s="1" t="s">
        <v>98</v>
      </c>
      <c r="CE430" s="1" t="s">
        <v>98</v>
      </c>
      <c r="CF430" s="1" t="s">
        <v>98</v>
      </c>
      <c r="CG430" s="4">
        <f>Beams!$B$11/F430</f>
        <v>2741.4634146341464</v>
      </c>
      <c r="CH430" s="4">
        <f>Beams!$B$9/AO430</f>
        <v>2234.5924453280318</v>
      </c>
      <c r="CI430" s="4">
        <f>Beams!$C$9/AS430</f>
        <v>3013.4048257372656</v>
      </c>
      <c r="CJ430" s="4">
        <f>Beams!$B$8/((N430-2*X430)*X430*2)</f>
        <v>7987.0615287974788</v>
      </c>
      <c r="CK430" s="4">
        <f>Beams!$C$8/((J430-2*X430)*X430*2)</f>
        <v>5443.2679753755083</v>
      </c>
      <c r="CM430" s="4">
        <f xml:space="preserve"> Beams!$B$12 / ( 2 * X430 * (N430 - X430) * (J430 - X430) )</f>
        <v>1857.0184108053377</v>
      </c>
      <c r="CO430" s="4">
        <f t="shared" si="12"/>
        <v>16295.904079766089</v>
      </c>
      <c r="CP430" s="4">
        <f t="shared" si="13"/>
        <v>12769.672389603138</v>
      </c>
      <c r="CQ430" s="3">
        <f>MIN(Beams!$B$21:$B$22)/MAX(CM430:CP430)-1</f>
        <v>0.22730226577813029</v>
      </c>
    </row>
    <row r="431" spans="1:95" x14ac:dyDescent="0.55000000000000004">
      <c r="A431" s="1" t="s">
        <v>1014</v>
      </c>
      <c r="B431" s="1" t="s">
        <v>1920</v>
      </c>
      <c r="C431" s="1" t="s">
        <v>1921</v>
      </c>
      <c r="D431" s="1" t="s">
        <v>98</v>
      </c>
      <c r="E431" s="1">
        <v>12.21</v>
      </c>
      <c r="F431" s="3">
        <v>3.37</v>
      </c>
      <c r="G431" s="1" t="s">
        <v>98</v>
      </c>
      <c r="H431" s="11" t="s">
        <v>98</v>
      </c>
      <c r="I431" s="3">
        <v>5</v>
      </c>
      <c r="J431" s="3">
        <v>4.3</v>
      </c>
      <c r="K431" s="1" t="s">
        <v>98</v>
      </c>
      <c r="L431" s="1" t="s">
        <v>98</v>
      </c>
      <c r="M431" s="11" t="s">
        <v>98</v>
      </c>
      <c r="N431" s="3">
        <v>3</v>
      </c>
      <c r="O431" s="3">
        <v>2.2999999999999998</v>
      </c>
      <c r="P431" s="1" t="s">
        <v>98</v>
      </c>
      <c r="Q431" s="1" t="s">
        <v>98</v>
      </c>
      <c r="R431" s="11" t="s">
        <v>98</v>
      </c>
      <c r="S431" s="13" t="s">
        <v>98</v>
      </c>
      <c r="T431" s="1" t="s">
        <v>98</v>
      </c>
      <c r="U431" s="13" t="s">
        <v>98</v>
      </c>
      <c r="V431" s="1" t="s">
        <v>98</v>
      </c>
      <c r="W431" s="14">
        <v>0.25</v>
      </c>
      <c r="X431" s="14">
        <v>0.23300000000000001</v>
      </c>
      <c r="Y431" s="1" t="s">
        <v>98</v>
      </c>
      <c r="Z431" s="13" t="s">
        <v>98</v>
      </c>
      <c r="AA431" s="13" t="s">
        <v>98</v>
      </c>
      <c r="AB431" s="1" t="s">
        <v>98</v>
      </c>
      <c r="AC431" s="1" t="s">
        <v>98</v>
      </c>
      <c r="AD431" s="1" t="s">
        <v>98</v>
      </c>
      <c r="AE431" s="1" t="s">
        <v>98</v>
      </c>
      <c r="AF431" s="1" t="s">
        <v>98</v>
      </c>
      <c r="AG431" s="1" t="s">
        <v>98</v>
      </c>
      <c r="AH431" s="1" t="s">
        <v>98</v>
      </c>
      <c r="AI431" s="3">
        <v>9.8800000000000008</v>
      </c>
      <c r="AJ431" s="1" t="s">
        <v>98</v>
      </c>
      <c r="AK431" s="2">
        <v>18.5</v>
      </c>
      <c r="AL431" s="1" t="s">
        <v>98</v>
      </c>
      <c r="AM431" s="2">
        <v>10.7</v>
      </c>
      <c r="AN431" s="3">
        <v>5.38</v>
      </c>
      <c r="AO431" s="3">
        <v>4.29</v>
      </c>
      <c r="AP431" s="3">
        <v>1.78</v>
      </c>
      <c r="AQ431" s="3">
        <v>4.8099999999999996</v>
      </c>
      <c r="AR431" s="3">
        <v>3.77</v>
      </c>
      <c r="AS431" s="3">
        <v>3.21</v>
      </c>
      <c r="AT431" s="3">
        <v>1.19</v>
      </c>
      <c r="AU431" s="1" t="s">
        <v>98</v>
      </c>
      <c r="AV431" s="1" t="s">
        <v>98</v>
      </c>
      <c r="AW431" s="1" t="s">
        <v>98</v>
      </c>
      <c r="AX431" s="2">
        <v>11</v>
      </c>
      <c r="AY431" s="1" t="s">
        <v>98</v>
      </c>
      <c r="AZ431" s="3">
        <v>6.1</v>
      </c>
      <c r="BA431" s="1" t="s">
        <v>98</v>
      </c>
      <c r="BB431" s="1" t="s">
        <v>98</v>
      </c>
      <c r="BC431" s="1" t="s">
        <v>98</v>
      </c>
      <c r="BD431" s="1" t="s">
        <v>98</v>
      </c>
      <c r="BE431" s="1" t="s">
        <v>98</v>
      </c>
      <c r="BF431" s="1" t="s">
        <v>98</v>
      </c>
      <c r="BG431" s="1" t="s">
        <v>98</v>
      </c>
      <c r="BH431" s="1" t="s">
        <v>98</v>
      </c>
      <c r="BI431" s="1" t="s">
        <v>98</v>
      </c>
      <c r="BJ431" s="4" t="s">
        <v>98</v>
      </c>
      <c r="BK431" s="4" t="s">
        <v>98</v>
      </c>
      <c r="BL431" s="4" t="s">
        <v>98</v>
      </c>
      <c r="BM431" s="4" t="s">
        <v>98</v>
      </c>
      <c r="BN431" s="4" t="s">
        <v>98</v>
      </c>
      <c r="BO431" s="4" t="s">
        <v>98</v>
      </c>
      <c r="BP431" s="4" t="s">
        <v>98</v>
      </c>
      <c r="BQ431" s="4" t="s">
        <v>98</v>
      </c>
      <c r="BR431" s="4" t="s">
        <v>98</v>
      </c>
      <c r="BS431" s="4" t="s">
        <v>98</v>
      </c>
      <c r="BT431" s="4" t="s">
        <v>98</v>
      </c>
      <c r="BU431" s="4" t="s">
        <v>98</v>
      </c>
      <c r="BV431" s="4" t="s">
        <v>98</v>
      </c>
      <c r="BW431" s="35" t="s">
        <v>98</v>
      </c>
      <c r="BX431" s="35" t="s">
        <v>98</v>
      </c>
      <c r="BY431" s="1" t="s">
        <v>98</v>
      </c>
      <c r="BZ431" s="1" t="s">
        <v>98</v>
      </c>
      <c r="CA431" s="1" t="s">
        <v>98</v>
      </c>
      <c r="CB431" s="1" t="s">
        <v>98</v>
      </c>
      <c r="CC431" s="1" t="s">
        <v>98</v>
      </c>
      <c r="CD431" s="1" t="s">
        <v>98</v>
      </c>
      <c r="CE431" s="1" t="s">
        <v>98</v>
      </c>
      <c r="CF431" s="1" t="s">
        <v>98</v>
      </c>
      <c r="CG431" s="4">
        <f>Beams!$B$11/F431</f>
        <v>3335.3115727002964</v>
      </c>
      <c r="CH431" s="4">
        <f>Beams!$B$9/AO431</f>
        <v>2620.0466200466199</v>
      </c>
      <c r="CI431" s="4">
        <f>Beams!$C$9/AS431</f>
        <v>3501.5576323987539</v>
      </c>
      <c r="CJ431" s="4">
        <f>Beams!$B$8/((N431-2*X431)*X431*2)</f>
        <v>9518.6154987449663</v>
      </c>
      <c r="CK431" s="4">
        <f>Beams!$C$8/((J431-2*X431)*X431*2)</f>
        <v>6291.1245888940384</v>
      </c>
      <c r="CM431" s="4">
        <f xml:space="preserve"> Beams!$B$12 / ( 2 * X431 * (N431 - X431) * (J431 - X431) )</f>
        <v>2143.3695817162047</v>
      </c>
      <c r="CO431" s="4">
        <f t="shared" si="12"/>
        <v>19365.626234496347</v>
      </c>
      <c r="CP431" s="4">
        <f t="shared" si="13"/>
        <v>14897.989870929938</v>
      </c>
      <c r="CQ431" s="3">
        <f>MIN(Beams!$B$21:$B$22)/MAX(CM431:CP431)-1</f>
        <v>3.2757720190511153E-2</v>
      </c>
    </row>
    <row r="432" spans="1:95" x14ac:dyDescent="0.55000000000000004">
      <c r="A432" s="1" t="s">
        <v>1014</v>
      </c>
      <c r="B432" s="1" t="s">
        <v>1922</v>
      </c>
      <c r="C432" s="1" t="s">
        <v>1923</v>
      </c>
      <c r="D432" s="1" t="s">
        <v>98</v>
      </c>
      <c r="E432" s="1">
        <v>9.42</v>
      </c>
      <c r="F432" s="3">
        <v>2.58</v>
      </c>
      <c r="G432" s="1" t="s">
        <v>98</v>
      </c>
      <c r="H432" s="11" t="s">
        <v>98</v>
      </c>
      <c r="I432" s="3">
        <v>5</v>
      </c>
      <c r="J432" s="3">
        <v>4.4800000000000004</v>
      </c>
      <c r="K432" s="1" t="s">
        <v>98</v>
      </c>
      <c r="L432" s="1" t="s">
        <v>98</v>
      </c>
      <c r="M432" s="11" t="s">
        <v>98</v>
      </c>
      <c r="N432" s="3">
        <v>3</v>
      </c>
      <c r="O432" s="3">
        <v>2.48</v>
      </c>
      <c r="P432" s="1" t="s">
        <v>98</v>
      </c>
      <c r="Q432" s="1" t="s">
        <v>98</v>
      </c>
      <c r="R432" s="11" t="s">
        <v>98</v>
      </c>
      <c r="S432" s="13" t="s">
        <v>98</v>
      </c>
      <c r="T432" s="1" t="s">
        <v>98</v>
      </c>
      <c r="U432" s="13" t="s">
        <v>98</v>
      </c>
      <c r="V432" s="1" t="s">
        <v>98</v>
      </c>
      <c r="W432" s="15">
        <v>0.1875</v>
      </c>
      <c r="X432" s="14">
        <v>0.17399999999999999</v>
      </c>
      <c r="Y432" s="1" t="s">
        <v>98</v>
      </c>
      <c r="Z432" s="13" t="s">
        <v>98</v>
      </c>
      <c r="AA432" s="13" t="s">
        <v>98</v>
      </c>
      <c r="AB432" s="1" t="s">
        <v>98</v>
      </c>
      <c r="AC432" s="1" t="s">
        <v>98</v>
      </c>
      <c r="AD432" s="1" t="s">
        <v>98</v>
      </c>
      <c r="AE432" s="1" t="s">
        <v>98</v>
      </c>
      <c r="AF432" s="1" t="s">
        <v>98</v>
      </c>
      <c r="AG432" s="1" t="s">
        <v>98</v>
      </c>
      <c r="AH432" s="1" t="s">
        <v>98</v>
      </c>
      <c r="AI432" s="2">
        <v>14.2</v>
      </c>
      <c r="AJ432" s="1" t="s">
        <v>98</v>
      </c>
      <c r="AK432" s="2">
        <v>25.7</v>
      </c>
      <c r="AL432" s="1" t="s">
        <v>98</v>
      </c>
      <c r="AM432" s="3">
        <v>8.5299999999999994</v>
      </c>
      <c r="AN432" s="3">
        <v>4.21</v>
      </c>
      <c r="AO432" s="3">
        <v>3.41</v>
      </c>
      <c r="AP432" s="3">
        <v>1.82</v>
      </c>
      <c r="AQ432" s="3">
        <v>3.85</v>
      </c>
      <c r="AR432" s="3">
        <v>2.96</v>
      </c>
      <c r="AS432" s="3">
        <v>2.57</v>
      </c>
      <c r="AT432" s="3">
        <v>1.22</v>
      </c>
      <c r="AU432" s="1" t="s">
        <v>98</v>
      </c>
      <c r="AV432" s="1" t="s">
        <v>98</v>
      </c>
      <c r="AW432" s="1" t="s">
        <v>98</v>
      </c>
      <c r="AX432" s="3">
        <v>8.64</v>
      </c>
      <c r="AY432" s="1" t="s">
        <v>98</v>
      </c>
      <c r="AZ432" s="3">
        <v>4.7300000000000004</v>
      </c>
      <c r="BA432" s="1" t="s">
        <v>98</v>
      </c>
      <c r="BB432" s="1" t="s">
        <v>98</v>
      </c>
      <c r="BC432" s="1" t="s">
        <v>98</v>
      </c>
      <c r="BD432" s="1" t="s">
        <v>98</v>
      </c>
      <c r="BE432" s="1" t="s">
        <v>98</v>
      </c>
      <c r="BF432" s="1" t="s">
        <v>98</v>
      </c>
      <c r="BG432" s="1" t="s">
        <v>98</v>
      </c>
      <c r="BH432" s="1" t="s">
        <v>98</v>
      </c>
      <c r="BI432" s="1" t="s">
        <v>98</v>
      </c>
      <c r="BJ432" s="4" t="s">
        <v>98</v>
      </c>
      <c r="BK432" s="4" t="s">
        <v>98</v>
      </c>
      <c r="BL432" s="4" t="s">
        <v>98</v>
      </c>
      <c r="BM432" s="4" t="s">
        <v>98</v>
      </c>
      <c r="BN432" s="4" t="s">
        <v>98</v>
      </c>
      <c r="BO432" s="4" t="s">
        <v>98</v>
      </c>
      <c r="BP432" s="4" t="s">
        <v>98</v>
      </c>
      <c r="BQ432" s="4" t="s">
        <v>98</v>
      </c>
      <c r="BR432" s="4" t="s">
        <v>98</v>
      </c>
      <c r="BS432" s="4" t="s">
        <v>98</v>
      </c>
      <c r="BT432" s="4" t="s">
        <v>98</v>
      </c>
      <c r="BU432" s="4" t="s">
        <v>98</v>
      </c>
      <c r="BV432" s="4" t="s">
        <v>98</v>
      </c>
      <c r="BW432" s="35" t="s">
        <v>98</v>
      </c>
      <c r="BX432" s="35" t="s">
        <v>98</v>
      </c>
      <c r="BY432" s="1" t="s">
        <v>98</v>
      </c>
      <c r="BZ432" s="1" t="s">
        <v>98</v>
      </c>
      <c r="CA432" s="1" t="s">
        <v>98</v>
      </c>
      <c r="CB432" s="1" t="s">
        <v>98</v>
      </c>
      <c r="CC432" s="1" t="s">
        <v>98</v>
      </c>
      <c r="CD432" s="1" t="s">
        <v>98</v>
      </c>
      <c r="CE432" s="1" t="s">
        <v>98</v>
      </c>
      <c r="CF432" s="1" t="s">
        <v>98</v>
      </c>
      <c r="CG432" s="4">
        <f>Beams!$B$11/F432</f>
        <v>4356.5891472868216</v>
      </c>
      <c r="CH432" s="4">
        <f>Beams!$B$9/AO432</f>
        <v>3296.1876832844573</v>
      </c>
      <c r="CI432" s="4">
        <f>Beams!$C$9/AS432</f>
        <v>4373.5408560311289</v>
      </c>
      <c r="CJ432" s="4">
        <f>Beams!$B$8/((N432-2*X432)*X432*2)</f>
        <v>12179.053761203864</v>
      </c>
      <c r="CK432" s="4">
        <f>Beams!$C$8/((J432-2*X432)*X432*2)</f>
        <v>7816.7595776168055</v>
      </c>
      <c r="CM432" s="4">
        <f xml:space="preserve"> Beams!$B$12 / ( 2 * X432 * (N432 - X432) * (J432 - X432) )</f>
        <v>2654.24424441682</v>
      </c>
      <c r="CO432" s="4">
        <f t="shared" si="12"/>
        <v>24713.466089988822</v>
      </c>
      <c r="CP432" s="4">
        <f t="shared" si="13"/>
        <v>18683.483227410714</v>
      </c>
      <c r="CQ432" s="3">
        <f>MIN(Beams!$B$21:$B$22)/MAX(CM432:CP432)-1</f>
        <v>-0.19072460628653787</v>
      </c>
    </row>
    <row r="433" spans="1:95" x14ac:dyDescent="0.55000000000000004">
      <c r="A433" s="1" t="s">
        <v>1014</v>
      </c>
      <c r="B433" s="1" t="s">
        <v>1924</v>
      </c>
      <c r="C433" s="1" t="s">
        <v>1925</v>
      </c>
      <c r="D433" s="1" t="s">
        <v>98</v>
      </c>
      <c r="E433" s="1">
        <v>6.46</v>
      </c>
      <c r="F433" s="3">
        <v>1.77</v>
      </c>
      <c r="G433" s="1" t="s">
        <v>98</v>
      </c>
      <c r="H433" s="11" t="s">
        <v>98</v>
      </c>
      <c r="I433" s="3">
        <v>5</v>
      </c>
      <c r="J433" s="3">
        <v>4.6500000000000004</v>
      </c>
      <c r="K433" s="1" t="s">
        <v>98</v>
      </c>
      <c r="L433" s="1" t="s">
        <v>98</v>
      </c>
      <c r="M433" s="11" t="s">
        <v>98</v>
      </c>
      <c r="N433" s="3">
        <v>3</v>
      </c>
      <c r="O433" s="3">
        <v>2.65</v>
      </c>
      <c r="P433" s="1" t="s">
        <v>98</v>
      </c>
      <c r="Q433" s="1" t="s">
        <v>98</v>
      </c>
      <c r="R433" s="11" t="s">
        <v>98</v>
      </c>
      <c r="S433" s="13" t="s">
        <v>98</v>
      </c>
      <c r="T433" s="1" t="s">
        <v>98</v>
      </c>
      <c r="U433" s="13" t="s">
        <v>98</v>
      </c>
      <c r="V433" s="1" t="s">
        <v>98</v>
      </c>
      <c r="W433" s="14">
        <v>0.125</v>
      </c>
      <c r="X433" s="14">
        <v>0.11600000000000001</v>
      </c>
      <c r="Y433" s="1" t="s">
        <v>98</v>
      </c>
      <c r="Z433" s="13" t="s">
        <v>98</v>
      </c>
      <c r="AA433" s="13" t="s">
        <v>98</v>
      </c>
      <c r="AB433" s="1" t="s">
        <v>98</v>
      </c>
      <c r="AC433" s="1" t="s">
        <v>98</v>
      </c>
      <c r="AD433" s="1" t="s">
        <v>98</v>
      </c>
      <c r="AE433" s="1" t="s">
        <v>98</v>
      </c>
      <c r="AF433" s="1" t="s">
        <v>98</v>
      </c>
      <c r="AG433" s="1" t="s">
        <v>98</v>
      </c>
      <c r="AH433" s="1" t="s">
        <v>98</v>
      </c>
      <c r="AI433" s="2">
        <v>22.9</v>
      </c>
      <c r="AJ433" s="1" t="s">
        <v>98</v>
      </c>
      <c r="AK433" s="2">
        <v>40.1</v>
      </c>
      <c r="AL433" s="1" t="s">
        <v>98</v>
      </c>
      <c r="AM433" s="3">
        <v>6.03</v>
      </c>
      <c r="AN433" s="3">
        <v>2.93</v>
      </c>
      <c r="AO433" s="3">
        <v>2.41</v>
      </c>
      <c r="AP433" s="3">
        <v>1.85</v>
      </c>
      <c r="AQ433" s="3">
        <v>2.75</v>
      </c>
      <c r="AR433" s="3">
        <v>2.0699999999999998</v>
      </c>
      <c r="AS433" s="3">
        <v>1.83</v>
      </c>
      <c r="AT433" s="3">
        <v>1.25</v>
      </c>
      <c r="AU433" s="1" t="s">
        <v>98</v>
      </c>
      <c r="AV433" s="1" t="s">
        <v>98</v>
      </c>
      <c r="AW433" s="1" t="s">
        <v>98</v>
      </c>
      <c r="AX433" s="3">
        <v>6.02</v>
      </c>
      <c r="AY433" s="1" t="s">
        <v>98</v>
      </c>
      <c r="AZ433" s="3">
        <v>3.26</v>
      </c>
      <c r="BA433" s="1" t="s">
        <v>98</v>
      </c>
      <c r="BB433" s="1" t="s">
        <v>98</v>
      </c>
      <c r="BC433" s="1" t="s">
        <v>98</v>
      </c>
      <c r="BD433" s="1" t="s">
        <v>98</v>
      </c>
      <c r="BE433" s="1" t="s">
        <v>98</v>
      </c>
      <c r="BF433" s="1" t="s">
        <v>98</v>
      </c>
      <c r="BG433" s="1" t="s">
        <v>98</v>
      </c>
      <c r="BH433" s="1" t="s">
        <v>98</v>
      </c>
      <c r="BI433" s="1" t="s">
        <v>98</v>
      </c>
      <c r="BJ433" s="4" t="s">
        <v>98</v>
      </c>
      <c r="BK433" s="4" t="s">
        <v>98</v>
      </c>
      <c r="BL433" s="4" t="s">
        <v>98</v>
      </c>
      <c r="BM433" s="4" t="s">
        <v>98</v>
      </c>
      <c r="BN433" s="4" t="s">
        <v>98</v>
      </c>
      <c r="BO433" s="4" t="s">
        <v>98</v>
      </c>
      <c r="BP433" s="4" t="s">
        <v>98</v>
      </c>
      <c r="BQ433" s="4" t="s">
        <v>98</v>
      </c>
      <c r="BR433" s="4" t="s">
        <v>98</v>
      </c>
      <c r="BS433" s="4" t="s">
        <v>98</v>
      </c>
      <c r="BT433" s="4" t="s">
        <v>98</v>
      </c>
      <c r="BU433" s="4" t="s">
        <v>98</v>
      </c>
      <c r="BV433" s="4" t="s">
        <v>98</v>
      </c>
      <c r="BW433" s="35" t="s">
        <v>98</v>
      </c>
      <c r="BX433" s="35" t="s">
        <v>98</v>
      </c>
      <c r="BY433" s="1" t="s">
        <v>98</v>
      </c>
      <c r="BZ433" s="1" t="s">
        <v>98</v>
      </c>
      <c r="CA433" s="1" t="s">
        <v>98</v>
      </c>
      <c r="CB433" s="1" t="s">
        <v>98</v>
      </c>
      <c r="CC433" s="1" t="s">
        <v>98</v>
      </c>
      <c r="CD433" s="1" t="s">
        <v>98</v>
      </c>
      <c r="CE433" s="1" t="s">
        <v>98</v>
      </c>
      <c r="CF433" s="1" t="s">
        <v>98</v>
      </c>
      <c r="CG433" s="4">
        <f>Beams!$B$11/F433</f>
        <v>6350.2824858757058</v>
      </c>
      <c r="CH433" s="4">
        <f>Beams!$B$9/AO433</f>
        <v>4663.9004149377588</v>
      </c>
      <c r="CI433" s="4">
        <f>Beams!$C$9/AS433</f>
        <v>6142.0765027322404</v>
      </c>
      <c r="CJ433" s="4">
        <f>Beams!$B$8/((N433-2*X433)*X433*2)</f>
        <v>17502.98983456249</v>
      </c>
      <c r="CK433" s="4">
        <f>Beams!$C$8/((J433-2*X433)*X433*2)</f>
        <v>10966.110426000218</v>
      </c>
      <c r="CM433" s="4">
        <f xml:space="preserve"> Beams!$B$12 / ( 2 * X433 * (N433 - X433) * (J433 - X433) )</f>
        <v>3705.1138249995988</v>
      </c>
      <c r="CO433" s="4">
        <f t="shared" si="12"/>
        <v>35420.118598569847</v>
      </c>
      <c r="CP433" s="4">
        <f t="shared" si="13"/>
        <v>26387.26161836525</v>
      </c>
      <c r="CQ433" s="3">
        <f>MIN(Beams!$B$21:$B$22)/MAX(CM433:CP433)-1</f>
        <v>-0.43534915208308933</v>
      </c>
    </row>
    <row r="434" spans="1:95" x14ac:dyDescent="0.55000000000000004">
      <c r="A434" s="1" t="s">
        <v>1014</v>
      </c>
      <c r="B434" s="1" t="s">
        <v>1926</v>
      </c>
      <c r="C434" s="1" t="s">
        <v>1927</v>
      </c>
      <c r="D434" s="1" t="s">
        <v>98</v>
      </c>
      <c r="E434" s="1">
        <v>11.36</v>
      </c>
      <c r="F434" s="3">
        <v>3.14</v>
      </c>
      <c r="G434" s="1" t="s">
        <v>98</v>
      </c>
      <c r="H434" s="11" t="s">
        <v>98</v>
      </c>
      <c r="I434" s="3">
        <v>5</v>
      </c>
      <c r="J434" s="3">
        <v>4.3</v>
      </c>
      <c r="K434" s="1" t="s">
        <v>98</v>
      </c>
      <c r="L434" s="1" t="s">
        <v>98</v>
      </c>
      <c r="M434" s="11" t="s">
        <v>98</v>
      </c>
      <c r="N434" s="3">
        <v>2.5</v>
      </c>
      <c r="O434" s="3">
        <v>1.8</v>
      </c>
      <c r="P434" s="1" t="s">
        <v>98</v>
      </c>
      <c r="Q434" s="1" t="s">
        <v>98</v>
      </c>
      <c r="R434" s="11" t="s">
        <v>98</v>
      </c>
      <c r="S434" s="13" t="s">
        <v>98</v>
      </c>
      <c r="T434" s="1" t="s">
        <v>98</v>
      </c>
      <c r="U434" s="13" t="s">
        <v>98</v>
      </c>
      <c r="V434" s="1" t="s">
        <v>98</v>
      </c>
      <c r="W434" s="14">
        <v>0.25</v>
      </c>
      <c r="X434" s="14">
        <v>0.23300000000000001</v>
      </c>
      <c r="Y434" s="1" t="s">
        <v>98</v>
      </c>
      <c r="Z434" s="13" t="s">
        <v>98</v>
      </c>
      <c r="AA434" s="13" t="s">
        <v>98</v>
      </c>
      <c r="AB434" s="1" t="s">
        <v>98</v>
      </c>
      <c r="AC434" s="1" t="s">
        <v>98</v>
      </c>
      <c r="AD434" s="1" t="s">
        <v>98</v>
      </c>
      <c r="AE434" s="1" t="s">
        <v>98</v>
      </c>
      <c r="AF434" s="1" t="s">
        <v>98</v>
      </c>
      <c r="AG434" s="1" t="s">
        <v>98</v>
      </c>
      <c r="AH434" s="1" t="s">
        <v>98</v>
      </c>
      <c r="AI434" s="3">
        <v>7.73</v>
      </c>
      <c r="AJ434" s="1" t="s">
        <v>98</v>
      </c>
      <c r="AK434" s="2">
        <v>18.5</v>
      </c>
      <c r="AL434" s="1" t="s">
        <v>98</v>
      </c>
      <c r="AM434" s="3">
        <v>9.4</v>
      </c>
      <c r="AN434" s="3">
        <v>4.83</v>
      </c>
      <c r="AO434" s="3">
        <v>3.76</v>
      </c>
      <c r="AP434" s="3">
        <v>1.73</v>
      </c>
      <c r="AQ434" s="3">
        <v>3.13</v>
      </c>
      <c r="AR434" s="3">
        <v>2.95</v>
      </c>
      <c r="AS434" s="3">
        <v>2.5</v>
      </c>
      <c r="AT434" s="14">
        <v>0.999</v>
      </c>
      <c r="AU434" s="1" t="s">
        <v>98</v>
      </c>
      <c r="AV434" s="1" t="s">
        <v>98</v>
      </c>
      <c r="AW434" s="1" t="s">
        <v>98</v>
      </c>
      <c r="AX434" s="3">
        <v>7.93</v>
      </c>
      <c r="AY434" s="1" t="s">
        <v>98</v>
      </c>
      <c r="AZ434" s="3">
        <v>4.99</v>
      </c>
      <c r="BA434" s="1" t="s">
        <v>98</v>
      </c>
      <c r="BB434" s="1" t="s">
        <v>98</v>
      </c>
      <c r="BC434" s="1" t="s">
        <v>98</v>
      </c>
      <c r="BD434" s="1" t="s">
        <v>98</v>
      </c>
      <c r="BE434" s="1" t="s">
        <v>98</v>
      </c>
      <c r="BF434" s="1" t="s">
        <v>98</v>
      </c>
      <c r="BG434" s="1" t="s">
        <v>98</v>
      </c>
      <c r="BH434" s="1" t="s">
        <v>98</v>
      </c>
      <c r="BI434" s="1" t="s">
        <v>98</v>
      </c>
      <c r="BJ434" s="4" t="s">
        <v>98</v>
      </c>
      <c r="BK434" s="4" t="s">
        <v>98</v>
      </c>
      <c r="BL434" s="4" t="s">
        <v>98</v>
      </c>
      <c r="BM434" s="4" t="s">
        <v>98</v>
      </c>
      <c r="BN434" s="4" t="s">
        <v>98</v>
      </c>
      <c r="BO434" s="4" t="s">
        <v>98</v>
      </c>
      <c r="BP434" s="4" t="s">
        <v>98</v>
      </c>
      <c r="BQ434" s="4" t="s">
        <v>98</v>
      </c>
      <c r="BR434" s="4" t="s">
        <v>98</v>
      </c>
      <c r="BS434" s="4" t="s">
        <v>98</v>
      </c>
      <c r="BT434" s="4" t="s">
        <v>98</v>
      </c>
      <c r="BU434" s="4" t="s">
        <v>98</v>
      </c>
      <c r="BV434" s="4" t="s">
        <v>98</v>
      </c>
      <c r="BW434" s="35" t="s">
        <v>98</v>
      </c>
      <c r="BX434" s="35" t="s">
        <v>98</v>
      </c>
      <c r="BY434" s="1" t="s">
        <v>98</v>
      </c>
      <c r="BZ434" s="1" t="s">
        <v>98</v>
      </c>
      <c r="CA434" s="1" t="s">
        <v>98</v>
      </c>
      <c r="CB434" s="1" t="s">
        <v>98</v>
      </c>
      <c r="CC434" s="1" t="s">
        <v>98</v>
      </c>
      <c r="CD434" s="1" t="s">
        <v>98</v>
      </c>
      <c r="CE434" s="1" t="s">
        <v>98</v>
      </c>
      <c r="CF434" s="1" t="s">
        <v>98</v>
      </c>
      <c r="CG434" s="4">
        <f>Beams!$B$11/F434</f>
        <v>3579.6178343949041</v>
      </c>
      <c r="CH434" s="4">
        <f>Beams!$B$9/AO434</f>
        <v>2989.3617021276596</v>
      </c>
      <c r="CI434" s="4">
        <f>Beams!$C$9/AS434</f>
        <v>4496</v>
      </c>
      <c r="CJ434" s="4">
        <f>Beams!$B$8/((N434-2*X434)*X434*2)</f>
        <v>11858.491481720623</v>
      </c>
      <c r="CK434" s="4">
        <f>Beams!$C$8/((J434-2*X434)*X434*2)</f>
        <v>6291.1245888940384</v>
      </c>
      <c r="CM434" s="4">
        <f xml:space="preserve"> Beams!$B$12 / ( 2 * X434 * (N434 - X434) * (J434 - X434) )</f>
        <v>2616.1021758309389</v>
      </c>
      <c r="CO434" s="4">
        <f t="shared" si="12"/>
        <v>23766.303974176273</v>
      </c>
      <c r="CP434" s="4">
        <f t="shared" si="13"/>
        <v>16177.159506717697</v>
      </c>
      <c r="CQ434" s="3">
        <f>MIN(Beams!$B$21:$B$22)/MAX(CM434:CP434)-1</f>
        <v>-0.15847243131572419</v>
      </c>
    </row>
    <row r="435" spans="1:95" x14ac:dyDescent="0.55000000000000004">
      <c r="A435" s="1" t="s">
        <v>1014</v>
      </c>
      <c r="B435" s="1" t="s">
        <v>1928</v>
      </c>
      <c r="C435" s="1" t="s">
        <v>1929</v>
      </c>
      <c r="D435" s="1" t="s">
        <v>98</v>
      </c>
      <c r="E435" s="1">
        <v>8.7799999999999994</v>
      </c>
      <c r="F435" s="3">
        <v>2.41</v>
      </c>
      <c r="G435" s="1" t="s">
        <v>98</v>
      </c>
      <c r="H435" s="11" t="s">
        <v>98</v>
      </c>
      <c r="I435" s="3">
        <v>5</v>
      </c>
      <c r="J435" s="3">
        <v>4.4800000000000004</v>
      </c>
      <c r="K435" s="1" t="s">
        <v>98</v>
      </c>
      <c r="L435" s="1" t="s">
        <v>98</v>
      </c>
      <c r="M435" s="11" t="s">
        <v>98</v>
      </c>
      <c r="N435" s="3">
        <v>2.5</v>
      </c>
      <c r="O435" s="3">
        <v>1.98</v>
      </c>
      <c r="P435" s="1" t="s">
        <v>98</v>
      </c>
      <c r="Q435" s="1" t="s">
        <v>98</v>
      </c>
      <c r="R435" s="11" t="s">
        <v>98</v>
      </c>
      <c r="S435" s="13" t="s">
        <v>98</v>
      </c>
      <c r="T435" s="1" t="s">
        <v>98</v>
      </c>
      <c r="U435" s="13" t="s">
        <v>98</v>
      </c>
      <c r="V435" s="1" t="s">
        <v>98</v>
      </c>
      <c r="W435" s="15">
        <v>0.1875</v>
      </c>
      <c r="X435" s="14">
        <v>0.17399999999999999</v>
      </c>
      <c r="Y435" s="1" t="s">
        <v>98</v>
      </c>
      <c r="Z435" s="13" t="s">
        <v>98</v>
      </c>
      <c r="AA435" s="13" t="s">
        <v>98</v>
      </c>
      <c r="AB435" s="1" t="s">
        <v>98</v>
      </c>
      <c r="AC435" s="1" t="s">
        <v>98</v>
      </c>
      <c r="AD435" s="1" t="s">
        <v>98</v>
      </c>
      <c r="AE435" s="1" t="s">
        <v>98</v>
      </c>
      <c r="AF435" s="1" t="s">
        <v>98</v>
      </c>
      <c r="AG435" s="1" t="s">
        <v>98</v>
      </c>
      <c r="AH435" s="1" t="s">
        <v>98</v>
      </c>
      <c r="AI435" s="2">
        <v>11.4</v>
      </c>
      <c r="AJ435" s="1" t="s">
        <v>98</v>
      </c>
      <c r="AK435" s="2">
        <v>25.7</v>
      </c>
      <c r="AL435" s="1" t="s">
        <v>98</v>
      </c>
      <c r="AM435" s="3">
        <v>7.51</v>
      </c>
      <c r="AN435" s="3">
        <v>3.79</v>
      </c>
      <c r="AO435" s="3">
        <v>3.01</v>
      </c>
      <c r="AP435" s="3">
        <v>1.77</v>
      </c>
      <c r="AQ435" s="3">
        <v>2.5299999999999998</v>
      </c>
      <c r="AR435" s="3">
        <v>2.33</v>
      </c>
      <c r="AS435" s="3">
        <v>2.0299999999999998</v>
      </c>
      <c r="AT435" s="3">
        <v>1.02</v>
      </c>
      <c r="AU435" s="1" t="s">
        <v>98</v>
      </c>
      <c r="AV435" s="1" t="s">
        <v>98</v>
      </c>
      <c r="AW435" s="1" t="s">
        <v>98</v>
      </c>
      <c r="AX435" s="3">
        <v>6.26</v>
      </c>
      <c r="AY435" s="1" t="s">
        <v>98</v>
      </c>
      <c r="AZ435" s="3">
        <v>3.89</v>
      </c>
      <c r="BA435" s="1" t="s">
        <v>98</v>
      </c>
      <c r="BB435" s="1" t="s">
        <v>98</v>
      </c>
      <c r="BC435" s="1" t="s">
        <v>98</v>
      </c>
      <c r="BD435" s="1" t="s">
        <v>98</v>
      </c>
      <c r="BE435" s="1" t="s">
        <v>98</v>
      </c>
      <c r="BF435" s="1" t="s">
        <v>98</v>
      </c>
      <c r="BG435" s="1" t="s">
        <v>98</v>
      </c>
      <c r="BH435" s="1" t="s">
        <v>98</v>
      </c>
      <c r="BI435" s="1" t="s">
        <v>98</v>
      </c>
      <c r="BJ435" s="4" t="s">
        <v>98</v>
      </c>
      <c r="BK435" s="4" t="s">
        <v>98</v>
      </c>
      <c r="BL435" s="4" t="s">
        <v>98</v>
      </c>
      <c r="BM435" s="4" t="s">
        <v>98</v>
      </c>
      <c r="BN435" s="4" t="s">
        <v>98</v>
      </c>
      <c r="BO435" s="4" t="s">
        <v>98</v>
      </c>
      <c r="BP435" s="4" t="s">
        <v>98</v>
      </c>
      <c r="BQ435" s="4" t="s">
        <v>98</v>
      </c>
      <c r="BR435" s="4" t="s">
        <v>98</v>
      </c>
      <c r="BS435" s="4" t="s">
        <v>98</v>
      </c>
      <c r="BT435" s="4" t="s">
        <v>98</v>
      </c>
      <c r="BU435" s="4" t="s">
        <v>98</v>
      </c>
      <c r="BV435" s="4" t="s">
        <v>98</v>
      </c>
      <c r="BW435" s="35" t="s">
        <v>98</v>
      </c>
      <c r="BX435" s="35" t="s">
        <v>98</v>
      </c>
      <c r="BY435" s="1" t="s">
        <v>98</v>
      </c>
      <c r="BZ435" s="1" t="s">
        <v>98</v>
      </c>
      <c r="CA435" s="1" t="s">
        <v>98</v>
      </c>
      <c r="CB435" s="1" t="s">
        <v>98</v>
      </c>
      <c r="CC435" s="1" t="s">
        <v>98</v>
      </c>
      <c r="CD435" s="1" t="s">
        <v>98</v>
      </c>
      <c r="CE435" s="1" t="s">
        <v>98</v>
      </c>
      <c r="CF435" s="1" t="s">
        <v>98</v>
      </c>
      <c r="CG435" s="4">
        <f>Beams!$B$11/F435</f>
        <v>4663.9004149377588</v>
      </c>
      <c r="CH435" s="4">
        <f>Beams!$B$9/AO435</f>
        <v>3734.2192691029904</v>
      </c>
      <c r="CI435" s="4">
        <f>Beams!$C$9/AS435</f>
        <v>5536.9458128078822</v>
      </c>
      <c r="CJ435" s="4">
        <f>Beams!$B$8/((N435-2*X435)*X435*2)</f>
        <v>15008.759560740076</v>
      </c>
      <c r="CK435" s="4">
        <f>Beams!$C$8/((J435-2*X435)*X435*2)</f>
        <v>7816.7595776168055</v>
      </c>
      <c r="CM435" s="4">
        <f xml:space="preserve"> Beams!$B$12 / ( 2 * X435 * (N435 - X435) * (J435 - X435) )</f>
        <v>3224.8040562003157</v>
      </c>
      <c r="CO435" s="4">
        <f t="shared" si="12"/>
        <v>30019.539048100643</v>
      </c>
      <c r="CP435" s="4">
        <f t="shared" si="13"/>
        <v>20216.066009164875</v>
      </c>
      <c r="CQ435" s="3">
        <f>MIN(Beams!$B$21:$B$22)/MAX(CM435:CP435)-1</f>
        <v>-0.33376725179044964</v>
      </c>
    </row>
    <row r="436" spans="1:95" x14ac:dyDescent="0.55000000000000004">
      <c r="A436" s="1" t="s">
        <v>1014</v>
      </c>
      <c r="B436" s="1" t="s">
        <v>1930</v>
      </c>
      <c r="C436" s="1" t="s">
        <v>1931</v>
      </c>
      <c r="D436" s="1" t="s">
        <v>98</v>
      </c>
      <c r="E436" s="1">
        <v>6.03</v>
      </c>
      <c r="F436" s="3">
        <v>1.65</v>
      </c>
      <c r="G436" s="1" t="s">
        <v>98</v>
      </c>
      <c r="H436" s="11" t="s">
        <v>98</v>
      </c>
      <c r="I436" s="3">
        <v>5</v>
      </c>
      <c r="J436" s="3">
        <v>4.6500000000000004</v>
      </c>
      <c r="K436" s="1" t="s">
        <v>98</v>
      </c>
      <c r="L436" s="1" t="s">
        <v>98</v>
      </c>
      <c r="M436" s="11" t="s">
        <v>98</v>
      </c>
      <c r="N436" s="3">
        <v>2.5</v>
      </c>
      <c r="O436" s="3">
        <v>2.15</v>
      </c>
      <c r="P436" s="1" t="s">
        <v>98</v>
      </c>
      <c r="Q436" s="1" t="s">
        <v>98</v>
      </c>
      <c r="R436" s="11" t="s">
        <v>98</v>
      </c>
      <c r="S436" s="13" t="s">
        <v>98</v>
      </c>
      <c r="T436" s="1" t="s">
        <v>98</v>
      </c>
      <c r="U436" s="13" t="s">
        <v>98</v>
      </c>
      <c r="V436" s="1" t="s">
        <v>98</v>
      </c>
      <c r="W436" s="14">
        <v>0.125</v>
      </c>
      <c r="X436" s="14">
        <v>0.11600000000000001</v>
      </c>
      <c r="Y436" s="1" t="s">
        <v>98</v>
      </c>
      <c r="Z436" s="13" t="s">
        <v>98</v>
      </c>
      <c r="AA436" s="13" t="s">
        <v>98</v>
      </c>
      <c r="AB436" s="1" t="s">
        <v>98</v>
      </c>
      <c r="AC436" s="1" t="s">
        <v>98</v>
      </c>
      <c r="AD436" s="1" t="s">
        <v>98</v>
      </c>
      <c r="AE436" s="1" t="s">
        <v>98</v>
      </c>
      <c r="AF436" s="1" t="s">
        <v>98</v>
      </c>
      <c r="AG436" s="1" t="s">
        <v>98</v>
      </c>
      <c r="AH436" s="1" t="s">
        <v>98</v>
      </c>
      <c r="AI436" s="2">
        <v>18.600000000000001</v>
      </c>
      <c r="AJ436" s="1" t="s">
        <v>98</v>
      </c>
      <c r="AK436" s="2">
        <v>40.1</v>
      </c>
      <c r="AL436" s="1" t="s">
        <v>98</v>
      </c>
      <c r="AM436" s="3">
        <v>5.34</v>
      </c>
      <c r="AN436" s="3">
        <v>2.65</v>
      </c>
      <c r="AO436" s="3">
        <v>2.14</v>
      </c>
      <c r="AP436" s="3">
        <v>1.8</v>
      </c>
      <c r="AQ436" s="3">
        <v>1.82</v>
      </c>
      <c r="AR436" s="3">
        <v>1.64</v>
      </c>
      <c r="AS436" s="3">
        <v>1.46</v>
      </c>
      <c r="AT436" s="3">
        <v>1.05</v>
      </c>
      <c r="AU436" s="1" t="s">
        <v>98</v>
      </c>
      <c r="AV436" s="1" t="s">
        <v>98</v>
      </c>
      <c r="AW436" s="1" t="s">
        <v>98</v>
      </c>
      <c r="AX436" s="3">
        <v>4.4000000000000004</v>
      </c>
      <c r="AY436" s="1" t="s">
        <v>98</v>
      </c>
      <c r="AZ436" s="3">
        <v>2.7</v>
      </c>
      <c r="BA436" s="1" t="s">
        <v>98</v>
      </c>
      <c r="BB436" s="1" t="s">
        <v>98</v>
      </c>
      <c r="BC436" s="1" t="s">
        <v>98</v>
      </c>
      <c r="BD436" s="1" t="s">
        <v>98</v>
      </c>
      <c r="BE436" s="1" t="s">
        <v>98</v>
      </c>
      <c r="BF436" s="1" t="s">
        <v>98</v>
      </c>
      <c r="BG436" s="1" t="s">
        <v>98</v>
      </c>
      <c r="BH436" s="1" t="s">
        <v>98</v>
      </c>
      <c r="BI436" s="1" t="s">
        <v>98</v>
      </c>
      <c r="BJ436" s="4" t="s">
        <v>98</v>
      </c>
      <c r="BK436" s="4" t="s">
        <v>98</v>
      </c>
      <c r="BL436" s="4" t="s">
        <v>98</v>
      </c>
      <c r="BM436" s="4" t="s">
        <v>98</v>
      </c>
      <c r="BN436" s="4" t="s">
        <v>98</v>
      </c>
      <c r="BO436" s="4" t="s">
        <v>98</v>
      </c>
      <c r="BP436" s="4" t="s">
        <v>98</v>
      </c>
      <c r="BQ436" s="4" t="s">
        <v>98</v>
      </c>
      <c r="BR436" s="4" t="s">
        <v>98</v>
      </c>
      <c r="BS436" s="4" t="s">
        <v>98</v>
      </c>
      <c r="BT436" s="4" t="s">
        <v>98</v>
      </c>
      <c r="BU436" s="4" t="s">
        <v>98</v>
      </c>
      <c r="BV436" s="4" t="s">
        <v>98</v>
      </c>
      <c r="BW436" s="35" t="s">
        <v>98</v>
      </c>
      <c r="BX436" s="35" t="s">
        <v>98</v>
      </c>
      <c r="BY436" s="1" t="s">
        <v>98</v>
      </c>
      <c r="BZ436" s="1" t="s">
        <v>98</v>
      </c>
      <c r="CA436" s="1" t="s">
        <v>98</v>
      </c>
      <c r="CB436" s="1" t="s">
        <v>98</v>
      </c>
      <c r="CC436" s="1" t="s">
        <v>98</v>
      </c>
      <c r="CD436" s="1" t="s">
        <v>98</v>
      </c>
      <c r="CE436" s="1" t="s">
        <v>98</v>
      </c>
      <c r="CF436" s="1" t="s">
        <v>98</v>
      </c>
      <c r="CG436" s="4">
        <f>Beams!$B$11/F436</f>
        <v>6812.1212121212129</v>
      </c>
      <c r="CH436" s="4">
        <f>Beams!$B$9/AO436</f>
        <v>5252.3364485981301</v>
      </c>
      <c r="CI436" s="4">
        <f>Beams!$C$9/AS436</f>
        <v>7698.6301369863013</v>
      </c>
      <c r="CJ436" s="4">
        <f>Beams!$B$8/((N436-2*X436)*X436*2)</f>
        <v>21361.673660524237</v>
      </c>
      <c r="CK436" s="4">
        <f>Beams!$C$8/((J436-2*X436)*X436*2)</f>
        <v>10966.110426000218</v>
      </c>
      <c r="CM436" s="4">
        <f xml:space="preserve"> Beams!$B$12 / ( 2 * X436 * (N436 - X436) * (J436 - X436) )</f>
        <v>4482.1930668199848</v>
      </c>
      <c r="CO436" s="4">
        <f t="shared" si="12"/>
        <v>42659.267552324127</v>
      </c>
      <c r="CP436" s="4">
        <f t="shared" si="13"/>
        <v>28488.884446223252</v>
      </c>
      <c r="CQ436" s="3">
        <f>MIN(Beams!$B$21:$B$22)/MAX(CM436:CP436)-1</f>
        <v>-0.53116869680266277</v>
      </c>
    </row>
    <row r="437" spans="1:95" x14ac:dyDescent="0.55000000000000004">
      <c r="A437" s="1" t="s">
        <v>1014</v>
      </c>
      <c r="B437" s="1" t="s">
        <v>1932</v>
      </c>
      <c r="C437" s="1" t="s">
        <v>1933</v>
      </c>
      <c r="D437" s="1" t="s">
        <v>98</v>
      </c>
      <c r="E437" s="1">
        <v>14.72</v>
      </c>
      <c r="F437" s="3">
        <v>4.09</v>
      </c>
      <c r="G437" s="1" t="s">
        <v>98</v>
      </c>
      <c r="H437" s="11" t="s">
        <v>98</v>
      </c>
      <c r="I437" s="3">
        <v>5</v>
      </c>
      <c r="J437" s="3">
        <v>3.95</v>
      </c>
      <c r="K437" s="1" t="s">
        <v>98</v>
      </c>
      <c r="L437" s="1" t="s">
        <v>98</v>
      </c>
      <c r="M437" s="11" t="s">
        <v>98</v>
      </c>
      <c r="N437" s="3">
        <v>2</v>
      </c>
      <c r="O437" s="14">
        <v>0.95299999999999996</v>
      </c>
      <c r="P437" s="1" t="s">
        <v>98</v>
      </c>
      <c r="Q437" s="1" t="s">
        <v>98</v>
      </c>
      <c r="R437" s="11" t="s">
        <v>98</v>
      </c>
      <c r="S437" s="13" t="s">
        <v>98</v>
      </c>
      <c r="T437" s="1" t="s">
        <v>98</v>
      </c>
      <c r="U437" s="13" t="s">
        <v>98</v>
      </c>
      <c r="V437" s="1" t="s">
        <v>98</v>
      </c>
      <c r="W437" s="14">
        <v>0.375</v>
      </c>
      <c r="X437" s="14">
        <v>0.34899999999999998</v>
      </c>
      <c r="Y437" s="1" t="s">
        <v>98</v>
      </c>
      <c r="Z437" s="13" t="s">
        <v>98</v>
      </c>
      <c r="AA437" s="13" t="s">
        <v>98</v>
      </c>
      <c r="AB437" s="1" t="s">
        <v>98</v>
      </c>
      <c r="AC437" s="1" t="s">
        <v>98</v>
      </c>
      <c r="AD437" s="1" t="s">
        <v>98</v>
      </c>
      <c r="AE437" s="1" t="s">
        <v>98</v>
      </c>
      <c r="AF437" s="1" t="s">
        <v>98</v>
      </c>
      <c r="AG437" s="1" t="s">
        <v>98</v>
      </c>
      <c r="AH437" s="1" t="s">
        <v>98</v>
      </c>
      <c r="AI437" s="3">
        <v>2.73</v>
      </c>
      <c r="AJ437" s="1" t="s">
        <v>98</v>
      </c>
      <c r="AK437" s="2">
        <v>11.3</v>
      </c>
      <c r="AL437" s="1" t="s">
        <v>98</v>
      </c>
      <c r="AM437" s="2">
        <v>10.4</v>
      </c>
      <c r="AN437" s="3">
        <v>5.71</v>
      </c>
      <c r="AO437" s="3">
        <v>4.1399999999999997</v>
      </c>
      <c r="AP437" s="3">
        <v>1.59</v>
      </c>
      <c r="AQ437" s="3">
        <v>2.2799999999999998</v>
      </c>
      <c r="AR437" s="3">
        <v>2.88</v>
      </c>
      <c r="AS437" s="3">
        <v>2.2799999999999998</v>
      </c>
      <c r="AT437" s="14">
        <v>0.748</v>
      </c>
      <c r="AU437" s="1" t="s">
        <v>98</v>
      </c>
      <c r="AV437" s="1" t="s">
        <v>98</v>
      </c>
      <c r="AW437" s="1" t="s">
        <v>98</v>
      </c>
      <c r="AX437" s="3">
        <v>6.61</v>
      </c>
      <c r="AY437" s="1" t="s">
        <v>98</v>
      </c>
      <c r="AZ437" s="3">
        <v>5.2</v>
      </c>
      <c r="BA437" s="1" t="s">
        <v>98</v>
      </c>
      <c r="BB437" s="1" t="s">
        <v>98</v>
      </c>
      <c r="BC437" s="1" t="s">
        <v>98</v>
      </c>
      <c r="BD437" s="1" t="s">
        <v>98</v>
      </c>
      <c r="BE437" s="1" t="s">
        <v>98</v>
      </c>
      <c r="BF437" s="1" t="s">
        <v>98</v>
      </c>
      <c r="BG437" s="1" t="s">
        <v>98</v>
      </c>
      <c r="BH437" s="1" t="s">
        <v>98</v>
      </c>
      <c r="BI437" s="1" t="s">
        <v>98</v>
      </c>
      <c r="BJ437" s="4" t="s">
        <v>98</v>
      </c>
      <c r="BK437" s="4" t="s">
        <v>98</v>
      </c>
      <c r="BL437" s="4" t="s">
        <v>98</v>
      </c>
      <c r="BM437" s="4" t="s">
        <v>98</v>
      </c>
      <c r="BN437" s="4" t="s">
        <v>98</v>
      </c>
      <c r="BO437" s="4" t="s">
        <v>98</v>
      </c>
      <c r="BP437" s="4" t="s">
        <v>98</v>
      </c>
      <c r="BQ437" s="4" t="s">
        <v>98</v>
      </c>
      <c r="BR437" s="4" t="s">
        <v>98</v>
      </c>
      <c r="BS437" s="4" t="s">
        <v>98</v>
      </c>
      <c r="BT437" s="4" t="s">
        <v>98</v>
      </c>
      <c r="BU437" s="4" t="s">
        <v>98</v>
      </c>
      <c r="BV437" s="4" t="s">
        <v>98</v>
      </c>
      <c r="BW437" s="35" t="s">
        <v>98</v>
      </c>
      <c r="BX437" s="35" t="s">
        <v>98</v>
      </c>
      <c r="BY437" s="1" t="s">
        <v>98</v>
      </c>
      <c r="BZ437" s="1" t="s">
        <v>98</v>
      </c>
      <c r="CA437" s="1" t="s">
        <v>98</v>
      </c>
      <c r="CB437" s="1" t="s">
        <v>98</v>
      </c>
      <c r="CC437" s="1" t="s">
        <v>98</v>
      </c>
      <c r="CD437" s="1" t="s">
        <v>98</v>
      </c>
      <c r="CE437" s="1" t="s">
        <v>98</v>
      </c>
      <c r="CF437" s="1" t="s">
        <v>98</v>
      </c>
      <c r="CG437" s="4">
        <f>Beams!$B$11/F437</f>
        <v>2748.1662591687041</v>
      </c>
      <c r="CH437" s="4">
        <f>Beams!$B$9/AO437</f>
        <v>2714.9758454106282</v>
      </c>
      <c r="CI437" s="4">
        <f>Beams!$C$9/AS437</f>
        <v>4929.8245614035095</v>
      </c>
      <c r="CJ437" s="4">
        <f>Beams!$B$8/((N437-2*X437)*X437*2)</f>
        <v>12368.012183152216</v>
      </c>
      <c r="CK437" s="4">
        <f>Beams!$C$8/((J437-2*X437)*X437*2)</f>
        <v>4951.76871539489</v>
      </c>
      <c r="CM437" s="4">
        <f xml:space="preserve"> Beams!$B$12 / ( 2 * X437 * (N437 - X437) * (J437 - X437) )</f>
        <v>2708.5739294210089</v>
      </c>
      <c r="CO437" s="4">
        <f t="shared" si="12"/>
        <v>24267.798631137783</v>
      </c>
      <c r="CP437" s="4">
        <f t="shared" si="13"/>
        <v>14268.248475056029</v>
      </c>
      <c r="CQ437" s="3">
        <f>MIN(Beams!$B$21:$B$22)/MAX(CM437:CP437)-1</f>
        <v>-0.17586261926789726</v>
      </c>
    </row>
    <row r="438" spans="1:95" x14ac:dyDescent="0.55000000000000004">
      <c r="A438" s="1" t="s">
        <v>1014</v>
      </c>
      <c r="B438" s="1" t="s">
        <v>1934</v>
      </c>
      <c r="C438" s="1" t="s">
        <v>1935</v>
      </c>
      <c r="D438" s="1" t="s">
        <v>98</v>
      </c>
      <c r="E438" s="3">
        <v>12.7</v>
      </c>
      <c r="F438" s="3">
        <v>3.52</v>
      </c>
      <c r="G438" s="1" t="s">
        <v>98</v>
      </c>
      <c r="H438" s="11" t="s">
        <v>98</v>
      </c>
      <c r="I438" s="3">
        <v>5</v>
      </c>
      <c r="J438" s="3">
        <v>4.13</v>
      </c>
      <c r="K438" s="1" t="s">
        <v>98</v>
      </c>
      <c r="L438" s="1" t="s">
        <v>98</v>
      </c>
      <c r="M438" s="11" t="s">
        <v>98</v>
      </c>
      <c r="N438" s="3">
        <v>2</v>
      </c>
      <c r="O438" s="3">
        <v>1.1299999999999999</v>
      </c>
      <c r="P438" s="1" t="s">
        <v>98</v>
      </c>
      <c r="Q438" s="1" t="s">
        <v>98</v>
      </c>
      <c r="R438" s="11" t="s">
        <v>98</v>
      </c>
      <c r="S438" s="13" t="s">
        <v>98</v>
      </c>
      <c r="T438" s="1" t="s">
        <v>98</v>
      </c>
      <c r="U438" s="13" t="s">
        <v>98</v>
      </c>
      <c r="V438" s="1" t="s">
        <v>98</v>
      </c>
      <c r="W438" s="15">
        <v>0.3125</v>
      </c>
      <c r="X438" s="14">
        <v>0.29099999999999998</v>
      </c>
      <c r="Y438" s="1" t="s">
        <v>98</v>
      </c>
      <c r="Z438" s="13" t="s">
        <v>98</v>
      </c>
      <c r="AA438" s="13" t="s">
        <v>98</v>
      </c>
      <c r="AB438" s="1" t="s">
        <v>98</v>
      </c>
      <c r="AC438" s="1" t="s">
        <v>98</v>
      </c>
      <c r="AD438" s="1" t="s">
        <v>98</v>
      </c>
      <c r="AE438" s="1" t="s">
        <v>98</v>
      </c>
      <c r="AF438" s="1" t="s">
        <v>98</v>
      </c>
      <c r="AG438" s="1" t="s">
        <v>98</v>
      </c>
      <c r="AH438" s="1" t="s">
        <v>98</v>
      </c>
      <c r="AI438" s="3">
        <v>3.87</v>
      </c>
      <c r="AJ438" s="1" t="s">
        <v>98</v>
      </c>
      <c r="AK438" s="2">
        <v>14.2</v>
      </c>
      <c r="AL438" s="1" t="s">
        <v>98</v>
      </c>
      <c r="AM438" s="3">
        <v>9.35</v>
      </c>
      <c r="AN438" s="3">
        <v>5.05</v>
      </c>
      <c r="AO438" s="3">
        <v>3.74</v>
      </c>
      <c r="AP438" s="3">
        <v>1.63</v>
      </c>
      <c r="AQ438" s="3">
        <v>2.1</v>
      </c>
      <c r="AR438" s="3">
        <v>2.57</v>
      </c>
      <c r="AS438" s="3">
        <v>2.1</v>
      </c>
      <c r="AT438" s="14">
        <v>0.77200000000000002</v>
      </c>
      <c r="AU438" s="1" t="s">
        <v>98</v>
      </c>
      <c r="AV438" s="1" t="s">
        <v>98</v>
      </c>
      <c r="AW438" s="1" t="s">
        <v>98</v>
      </c>
      <c r="AX438" s="3">
        <v>5.99</v>
      </c>
      <c r="AY438" s="1" t="s">
        <v>98</v>
      </c>
      <c r="AZ438" s="3">
        <v>4.59</v>
      </c>
      <c r="BA438" s="1" t="s">
        <v>98</v>
      </c>
      <c r="BB438" s="1" t="s">
        <v>98</v>
      </c>
      <c r="BC438" s="1" t="s">
        <v>98</v>
      </c>
      <c r="BD438" s="1" t="s">
        <v>98</v>
      </c>
      <c r="BE438" s="1" t="s">
        <v>98</v>
      </c>
      <c r="BF438" s="1" t="s">
        <v>98</v>
      </c>
      <c r="BG438" s="1" t="s">
        <v>98</v>
      </c>
      <c r="BH438" s="1" t="s">
        <v>98</v>
      </c>
      <c r="BI438" s="1" t="s">
        <v>98</v>
      </c>
      <c r="BJ438" s="4" t="s">
        <v>98</v>
      </c>
      <c r="BK438" s="4" t="s">
        <v>98</v>
      </c>
      <c r="BL438" s="4" t="s">
        <v>98</v>
      </c>
      <c r="BM438" s="4" t="s">
        <v>98</v>
      </c>
      <c r="BN438" s="4" t="s">
        <v>98</v>
      </c>
      <c r="BO438" s="4" t="s">
        <v>98</v>
      </c>
      <c r="BP438" s="4" t="s">
        <v>98</v>
      </c>
      <c r="BQ438" s="4" t="s">
        <v>98</v>
      </c>
      <c r="BR438" s="4" t="s">
        <v>98</v>
      </c>
      <c r="BS438" s="4" t="s">
        <v>98</v>
      </c>
      <c r="BT438" s="4" t="s">
        <v>98</v>
      </c>
      <c r="BU438" s="4" t="s">
        <v>98</v>
      </c>
      <c r="BV438" s="4" t="s">
        <v>98</v>
      </c>
      <c r="BW438" s="35" t="s">
        <v>98</v>
      </c>
      <c r="BX438" s="35" t="s">
        <v>98</v>
      </c>
      <c r="BY438" s="1" t="s">
        <v>98</v>
      </c>
      <c r="BZ438" s="1" t="s">
        <v>98</v>
      </c>
      <c r="CA438" s="1" t="s">
        <v>98</v>
      </c>
      <c r="CB438" s="1" t="s">
        <v>98</v>
      </c>
      <c r="CC438" s="1" t="s">
        <v>98</v>
      </c>
      <c r="CD438" s="1" t="s">
        <v>98</v>
      </c>
      <c r="CE438" s="1" t="s">
        <v>98</v>
      </c>
      <c r="CF438" s="1" t="s">
        <v>98</v>
      </c>
      <c r="CG438" s="4">
        <f>Beams!$B$11/F438</f>
        <v>3193.181818181818</v>
      </c>
      <c r="CH438" s="4">
        <f>Beams!$B$9/AO438</f>
        <v>3005.3475935828874</v>
      </c>
      <c r="CI438" s="4">
        <f>Beams!$C$9/AS438</f>
        <v>5352.3809523809523</v>
      </c>
      <c r="CJ438" s="4">
        <f>Beams!$B$8/((N438-2*X438)*X438*2)</f>
        <v>13619.686020192032</v>
      </c>
      <c r="CK438" s="4">
        <f>Beams!$C$8/((J438-2*X438)*X438*2)</f>
        <v>5443.2679753755083</v>
      </c>
      <c r="CM438" s="4">
        <f xml:space="preserve"> Beams!$B$12 / ( 2 * X438 * (N438 - X438) * (J438 - X438) )</f>
        <v>2943.6295347405849</v>
      </c>
      <c r="CO438" s="4">
        <f t="shared" si="12"/>
        <v>26756.418606004834</v>
      </c>
      <c r="CP438" s="4">
        <f t="shared" si="13"/>
        <v>15757.724883661489</v>
      </c>
      <c r="CQ438" s="3">
        <f>MIN(Beams!$B$21:$B$22)/MAX(CM438:CP438)-1</f>
        <v>-0.2525158058518534</v>
      </c>
    </row>
    <row r="439" spans="1:95" x14ac:dyDescent="0.55000000000000004">
      <c r="A439" s="1" t="s">
        <v>1014</v>
      </c>
      <c r="B439" s="1" t="s">
        <v>1936</v>
      </c>
      <c r="C439" s="1" t="s">
        <v>1937</v>
      </c>
      <c r="D439" s="1" t="s">
        <v>98</v>
      </c>
      <c r="E439" s="1">
        <v>10.51</v>
      </c>
      <c r="F439" s="3">
        <v>2.91</v>
      </c>
      <c r="G439" s="1" t="s">
        <v>98</v>
      </c>
      <c r="H439" s="11" t="s">
        <v>98</v>
      </c>
      <c r="I439" s="3">
        <v>5</v>
      </c>
      <c r="J439" s="3">
        <v>4.3</v>
      </c>
      <c r="K439" s="1" t="s">
        <v>98</v>
      </c>
      <c r="L439" s="1" t="s">
        <v>98</v>
      </c>
      <c r="M439" s="11" t="s">
        <v>98</v>
      </c>
      <c r="N439" s="3">
        <v>2</v>
      </c>
      <c r="O439" s="3">
        <v>1.3</v>
      </c>
      <c r="P439" s="1" t="s">
        <v>98</v>
      </c>
      <c r="Q439" s="1" t="s">
        <v>98</v>
      </c>
      <c r="R439" s="11" t="s">
        <v>98</v>
      </c>
      <c r="S439" s="13" t="s">
        <v>98</v>
      </c>
      <c r="T439" s="1" t="s">
        <v>98</v>
      </c>
      <c r="U439" s="13" t="s">
        <v>98</v>
      </c>
      <c r="V439" s="1" t="s">
        <v>98</v>
      </c>
      <c r="W439" s="14">
        <v>0.25</v>
      </c>
      <c r="X439" s="14">
        <v>0.23300000000000001</v>
      </c>
      <c r="Y439" s="1" t="s">
        <v>98</v>
      </c>
      <c r="Z439" s="13" t="s">
        <v>98</v>
      </c>
      <c r="AA439" s="13" t="s">
        <v>98</v>
      </c>
      <c r="AB439" s="1" t="s">
        <v>98</v>
      </c>
      <c r="AC439" s="1" t="s">
        <v>98</v>
      </c>
      <c r="AD439" s="1" t="s">
        <v>98</v>
      </c>
      <c r="AE439" s="1" t="s">
        <v>98</v>
      </c>
      <c r="AF439" s="1" t="s">
        <v>98</v>
      </c>
      <c r="AG439" s="1" t="s">
        <v>98</v>
      </c>
      <c r="AH439" s="1" t="s">
        <v>98</v>
      </c>
      <c r="AI439" s="3">
        <v>5.58</v>
      </c>
      <c r="AJ439" s="1" t="s">
        <v>98</v>
      </c>
      <c r="AK439" s="2">
        <v>18.5</v>
      </c>
      <c r="AL439" s="1" t="s">
        <v>98</v>
      </c>
      <c r="AM439" s="3">
        <v>8.08</v>
      </c>
      <c r="AN439" s="3">
        <v>4.2699999999999996</v>
      </c>
      <c r="AO439" s="3">
        <v>3.23</v>
      </c>
      <c r="AP439" s="3">
        <v>1.67</v>
      </c>
      <c r="AQ439" s="3">
        <v>1.84</v>
      </c>
      <c r="AR439" s="3">
        <v>2.2000000000000002</v>
      </c>
      <c r="AS439" s="3">
        <v>1.84</v>
      </c>
      <c r="AT439" s="14">
        <v>0.79700000000000004</v>
      </c>
      <c r="AU439" s="1" t="s">
        <v>98</v>
      </c>
      <c r="AV439" s="1" t="s">
        <v>98</v>
      </c>
      <c r="AW439" s="1" t="s">
        <v>98</v>
      </c>
      <c r="AX439" s="3">
        <v>5.17</v>
      </c>
      <c r="AY439" s="1" t="s">
        <v>98</v>
      </c>
      <c r="AZ439" s="3">
        <v>3.88</v>
      </c>
      <c r="BA439" s="1" t="s">
        <v>98</v>
      </c>
      <c r="BB439" s="1" t="s">
        <v>98</v>
      </c>
      <c r="BC439" s="1" t="s">
        <v>98</v>
      </c>
      <c r="BD439" s="1" t="s">
        <v>98</v>
      </c>
      <c r="BE439" s="1" t="s">
        <v>98</v>
      </c>
      <c r="BF439" s="1" t="s">
        <v>98</v>
      </c>
      <c r="BG439" s="1" t="s">
        <v>98</v>
      </c>
      <c r="BH439" s="1" t="s">
        <v>98</v>
      </c>
      <c r="BI439" s="1" t="s">
        <v>98</v>
      </c>
      <c r="BJ439" s="4" t="s">
        <v>98</v>
      </c>
      <c r="BK439" s="4" t="s">
        <v>98</v>
      </c>
      <c r="BL439" s="4" t="s">
        <v>98</v>
      </c>
      <c r="BM439" s="4" t="s">
        <v>98</v>
      </c>
      <c r="BN439" s="4" t="s">
        <v>98</v>
      </c>
      <c r="BO439" s="4" t="s">
        <v>98</v>
      </c>
      <c r="BP439" s="4" t="s">
        <v>98</v>
      </c>
      <c r="BQ439" s="4" t="s">
        <v>98</v>
      </c>
      <c r="BR439" s="4" t="s">
        <v>98</v>
      </c>
      <c r="BS439" s="4" t="s">
        <v>98</v>
      </c>
      <c r="BT439" s="4" t="s">
        <v>98</v>
      </c>
      <c r="BU439" s="4" t="s">
        <v>98</v>
      </c>
      <c r="BV439" s="4" t="s">
        <v>98</v>
      </c>
      <c r="BW439" s="35" t="s">
        <v>98</v>
      </c>
      <c r="BX439" s="35" t="s">
        <v>98</v>
      </c>
      <c r="BY439" s="1" t="s">
        <v>98</v>
      </c>
      <c r="BZ439" s="1" t="s">
        <v>98</v>
      </c>
      <c r="CA439" s="1" t="s">
        <v>98</v>
      </c>
      <c r="CB439" s="1" t="s">
        <v>98</v>
      </c>
      <c r="CC439" s="1" t="s">
        <v>98</v>
      </c>
      <c r="CD439" s="1" t="s">
        <v>98</v>
      </c>
      <c r="CE439" s="1" t="s">
        <v>98</v>
      </c>
      <c r="CF439" s="1" t="s">
        <v>98</v>
      </c>
      <c r="CG439" s="4">
        <f>Beams!$B$11/F439</f>
        <v>3862.5429553264603</v>
      </c>
      <c r="CH439" s="4">
        <f>Beams!$B$9/AO439</f>
        <v>3479.8761609907119</v>
      </c>
      <c r="CI439" s="4">
        <f>Beams!$C$9/AS439</f>
        <v>6108.695652173913</v>
      </c>
      <c r="CJ439" s="4">
        <f>Beams!$B$8/((N439-2*X439)*X439*2)</f>
        <v>15723.710347992008</v>
      </c>
      <c r="CK439" s="4">
        <f>Beams!$C$8/((J439-2*X439)*X439*2)</f>
        <v>6291.1245888940384</v>
      </c>
      <c r="CM439" s="4">
        <f xml:space="preserve"> Beams!$B$12 / ( 2 * X439 * (N439 - X439) * (J439 - X439) )</f>
        <v>3356.3687790655003</v>
      </c>
      <c r="CO439" s="4">
        <f t="shared" si="12"/>
        <v>30926.25622316786</v>
      </c>
      <c r="CP439" s="4">
        <f t="shared" si="13"/>
        <v>18260.965703854152</v>
      </c>
      <c r="CQ439" s="3">
        <f>MIN(Beams!$B$21:$B$22)/MAX(CM439:CP439)-1</f>
        <v>-0.35330032010090662</v>
      </c>
    </row>
    <row r="440" spans="1:95" x14ac:dyDescent="0.55000000000000004">
      <c r="A440" s="1" t="s">
        <v>1014</v>
      </c>
      <c r="B440" s="1" t="s">
        <v>1938</v>
      </c>
      <c r="C440" s="1" t="s">
        <v>1939</v>
      </c>
      <c r="D440" s="1" t="s">
        <v>98</v>
      </c>
      <c r="E440" s="1">
        <v>8.15</v>
      </c>
      <c r="F440" s="3">
        <v>2.2400000000000002</v>
      </c>
      <c r="G440" s="1" t="s">
        <v>98</v>
      </c>
      <c r="H440" s="11" t="s">
        <v>98</v>
      </c>
      <c r="I440" s="3">
        <v>5</v>
      </c>
      <c r="J440" s="3">
        <v>4.4800000000000004</v>
      </c>
      <c r="K440" s="1" t="s">
        <v>98</v>
      </c>
      <c r="L440" s="1" t="s">
        <v>98</v>
      </c>
      <c r="M440" s="11" t="s">
        <v>98</v>
      </c>
      <c r="N440" s="3">
        <v>2</v>
      </c>
      <c r="O440" s="3">
        <v>1.48</v>
      </c>
      <c r="P440" s="1" t="s">
        <v>98</v>
      </c>
      <c r="Q440" s="1" t="s">
        <v>98</v>
      </c>
      <c r="R440" s="11" t="s">
        <v>98</v>
      </c>
      <c r="S440" s="13" t="s">
        <v>98</v>
      </c>
      <c r="T440" s="1" t="s">
        <v>98</v>
      </c>
      <c r="U440" s="13" t="s">
        <v>98</v>
      </c>
      <c r="V440" s="1" t="s">
        <v>98</v>
      </c>
      <c r="W440" s="15">
        <v>0.1875</v>
      </c>
      <c r="X440" s="14">
        <v>0.17399999999999999</v>
      </c>
      <c r="Y440" s="1" t="s">
        <v>98</v>
      </c>
      <c r="Z440" s="13" t="s">
        <v>98</v>
      </c>
      <c r="AA440" s="13" t="s">
        <v>98</v>
      </c>
      <c r="AB440" s="1" t="s">
        <v>98</v>
      </c>
      <c r="AC440" s="1" t="s">
        <v>98</v>
      </c>
      <c r="AD440" s="1" t="s">
        <v>98</v>
      </c>
      <c r="AE440" s="1" t="s">
        <v>98</v>
      </c>
      <c r="AF440" s="1" t="s">
        <v>98</v>
      </c>
      <c r="AG440" s="1" t="s">
        <v>98</v>
      </c>
      <c r="AH440" s="1" t="s">
        <v>98</v>
      </c>
      <c r="AI440" s="3">
        <v>8.49</v>
      </c>
      <c r="AJ440" s="1" t="s">
        <v>98</v>
      </c>
      <c r="AK440" s="2">
        <v>25.7</v>
      </c>
      <c r="AL440" s="1" t="s">
        <v>98</v>
      </c>
      <c r="AM440" s="3">
        <v>6.5</v>
      </c>
      <c r="AN440" s="3">
        <v>3.37</v>
      </c>
      <c r="AO440" s="3">
        <v>2.6</v>
      </c>
      <c r="AP440" s="3">
        <v>1.7</v>
      </c>
      <c r="AQ440" s="3">
        <v>1.51</v>
      </c>
      <c r="AR440" s="3">
        <v>1.75</v>
      </c>
      <c r="AS440" s="3">
        <v>1.51</v>
      </c>
      <c r="AT440" s="14">
        <v>0.82299999999999995</v>
      </c>
      <c r="AU440" s="1" t="s">
        <v>98</v>
      </c>
      <c r="AV440" s="1" t="s">
        <v>98</v>
      </c>
      <c r="AW440" s="1" t="s">
        <v>98</v>
      </c>
      <c r="AX440" s="3">
        <v>4.1500000000000004</v>
      </c>
      <c r="AY440" s="1" t="s">
        <v>98</v>
      </c>
      <c r="AZ440" s="3">
        <v>3.05</v>
      </c>
      <c r="BA440" s="1" t="s">
        <v>98</v>
      </c>
      <c r="BB440" s="1" t="s">
        <v>98</v>
      </c>
      <c r="BC440" s="1" t="s">
        <v>98</v>
      </c>
      <c r="BD440" s="1" t="s">
        <v>98</v>
      </c>
      <c r="BE440" s="1" t="s">
        <v>98</v>
      </c>
      <c r="BF440" s="1" t="s">
        <v>98</v>
      </c>
      <c r="BG440" s="1" t="s">
        <v>98</v>
      </c>
      <c r="BH440" s="1" t="s">
        <v>98</v>
      </c>
      <c r="BI440" s="1" t="s">
        <v>98</v>
      </c>
      <c r="BJ440" s="4" t="s">
        <v>98</v>
      </c>
      <c r="BK440" s="4" t="s">
        <v>98</v>
      </c>
      <c r="BL440" s="4" t="s">
        <v>98</v>
      </c>
      <c r="BM440" s="4" t="s">
        <v>98</v>
      </c>
      <c r="BN440" s="4" t="s">
        <v>98</v>
      </c>
      <c r="BO440" s="4" t="s">
        <v>98</v>
      </c>
      <c r="BP440" s="4" t="s">
        <v>98</v>
      </c>
      <c r="BQ440" s="4" t="s">
        <v>98</v>
      </c>
      <c r="BR440" s="4" t="s">
        <v>98</v>
      </c>
      <c r="BS440" s="4" t="s">
        <v>98</v>
      </c>
      <c r="BT440" s="4" t="s">
        <v>98</v>
      </c>
      <c r="BU440" s="4" t="s">
        <v>98</v>
      </c>
      <c r="BV440" s="4" t="s">
        <v>98</v>
      </c>
      <c r="BW440" s="35" t="s">
        <v>98</v>
      </c>
      <c r="BX440" s="35" t="s">
        <v>98</v>
      </c>
      <c r="BY440" s="1" t="s">
        <v>98</v>
      </c>
      <c r="BZ440" s="1" t="s">
        <v>98</v>
      </c>
      <c r="CA440" s="1" t="s">
        <v>98</v>
      </c>
      <c r="CB440" s="1" t="s">
        <v>98</v>
      </c>
      <c r="CC440" s="1" t="s">
        <v>98</v>
      </c>
      <c r="CD440" s="1" t="s">
        <v>98</v>
      </c>
      <c r="CE440" s="1" t="s">
        <v>98</v>
      </c>
      <c r="CF440" s="1" t="s">
        <v>98</v>
      </c>
      <c r="CG440" s="4">
        <f>Beams!$B$11/F440</f>
        <v>5017.8571428571422</v>
      </c>
      <c r="CH440" s="4">
        <f>Beams!$B$9/AO440</f>
        <v>4323.0769230769229</v>
      </c>
      <c r="CI440" s="4">
        <f>Beams!$C$9/AS440</f>
        <v>7443.7086092715235</v>
      </c>
      <c r="CJ440" s="4">
        <f>Beams!$B$8/((N440-2*X440)*X440*2)</f>
        <v>19551.362333361165</v>
      </c>
      <c r="CK440" s="4">
        <f>Beams!$C$8/((J440-2*X440)*X440*2)</f>
        <v>7816.7595776168055</v>
      </c>
      <c r="CM440" s="4">
        <f xml:space="preserve"> Beams!$B$12 / ( 2 * X440 * (N440 - X440) * (J440 - X440) )</f>
        <v>4107.8281679747715</v>
      </c>
      <c r="CO440" s="4">
        <f t="shared" si="12"/>
        <v>38459.254982101185</v>
      </c>
      <c r="CP440" s="4">
        <f t="shared" si="13"/>
        <v>22707.976074277201</v>
      </c>
      <c r="CQ440" s="3">
        <f>MIN(Beams!$B$21:$B$22)/MAX(CM440:CP440)-1</f>
        <v>-0.47996912552497606</v>
      </c>
    </row>
    <row r="441" spans="1:95" x14ac:dyDescent="0.55000000000000004">
      <c r="A441" s="1" t="s">
        <v>1014</v>
      </c>
      <c r="B441" s="1" t="s">
        <v>1940</v>
      </c>
      <c r="C441" s="1" t="s">
        <v>1941</v>
      </c>
      <c r="D441" s="1" t="s">
        <v>98</v>
      </c>
      <c r="E441" s="1">
        <v>5.61</v>
      </c>
      <c r="F441" s="3">
        <v>1.54</v>
      </c>
      <c r="G441" s="1" t="s">
        <v>98</v>
      </c>
      <c r="H441" s="11" t="s">
        <v>98</v>
      </c>
      <c r="I441" s="3">
        <v>5</v>
      </c>
      <c r="J441" s="3">
        <v>4.6500000000000004</v>
      </c>
      <c r="K441" s="1" t="s">
        <v>98</v>
      </c>
      <c r="L441" s="1" t="s">
        <v>98</v>
      </c>
      <c r="M441" s="11" t="s">
        <v>98</v>
      </c>
      <c r="N441" s="3">
        <v>2</v>
      </c>
      <c r="O441" s="3">
        <v>1.65</v>
      </c>
      <c r="P441" s="1" t="s">
        <v>98</v>
      </c>
      <c r="Q441" s="1" t="s">
        <v>98</v>
      </c>
      <c r="R441" s="11" t="s">
        <v>98</v>
      </c>
      <c r="S441" s="13" t="s">
        <v>98</v>
      </c>
      <c r="T441" s="1" t="s">
        <v>98</v>
      </c>
      <c r="U441" s="13" t="s">
        <v>98</v>
      </c>
      <c r="V441" s="1" t="s">
        <v>98</v>
      </c>
      <c r="W441" s="14">
        <v>0.125</v>
      </c>
      <c r="X441" s="14">
        <v>0.11600000000000001</v>
      </c>
      <c r="Y441" s="1" t="s">
        <v>98</v>
      </c>
      <c r="Z441" s="13" t="s">
        <v>98</v>
      </c>
      <c r="AA441" s="13" t="s">
        <v>98</v>
      </c>
      <c r="AB441" s="1" t="s">
        <v>98</v>
      </c>
      <c r="AC441" s="1" t="s">
        <v>98</v>
      </c>
      <c r="AD441" s="1" t="s">
        <v>98</v>
      </c>
      <c r="AE441" s="1" t="s">
        <v>98</v>
      </c>
      <c r="AF441" s="1" t="s">
        <v>98</v>
      </c>
      <c r="AG441" s="1" t="s">
        <v>98</v>
      </c>
      <c r="AH441" s="1" t="s">
        <v>98</v>
      </c>
      <c r="AI441" s="2">
        <v>14.2</v>
      </c>
      <c r="AJ441" s="1" t="s">
        <v>98</v>
      </c>
      <c r="AK441" s="2">
        <v>40.1</v>
      </c>
      <c r="AL441" s="1" t="s">
        <v>98</v>
      </c>
      <c r="AM441" s="3">
        <v>4.6500000000000004</v>
      </c>
      <c r="AN441" s="3">
        <v>2.37</v>
      </c>
      <c r="AO441" s="3">
        <v>1.86</v>
      </c>
      <c r="AP441" s="3">
        <v>1.74</v>
      </c>
      <c r="AQ441" s="3">
        <v>1.1000000000000001</v>
      </c>
      <c r="AR441" s="3">
        <v>1.24</v>
      </c>
      <c r="AS441" s="3">
        <v>1.1000000000000001</v>
      </c>
      <c r="AT441" s="14">
        <v>0.84799999999999998</v>
      </c>
      <c r="AU441" s="1" t="s">
        <v>98</v>
      </c>
      <c r="AV441" s="1" t="s">
        <v>98</v>
      </c>
      <c r="AW441" s="1" t="s">
        <v>98</v>
      </c>
      <c r="AX441" s="3">
        <v>2.95</v>
      </c>
      <c r="AY441" s="1" t="s">
        <v>98</v>
      </c>
      <c r="AZ441" s="3">
        <v>2.13</v>
      </c>
      <c r="BA441" s="1" t="s">
        <v>98</v>
      </c>
      <c r="BB441" s="1" t="s">
        <v>98</v>
      </c>
      <c r="BC441" s="1" t="s">
        <v>98</v>
      </c>
      <c r="BD441" s="1" t="s">
        <v>98</v>
      </c>
      <c r="BE441" s="1" t="s">
        <v>98</v>
      </c>
      <c r="BF441" s="1" t="s">
        <v>98</v>
      </c>
      <c r="BG441" s="1" t="s">
        <v>98</v>
      </c>
      <c r="BH441" s="1" t="s">
        <v>98</v>
      </c>
      <c r="BI441" s="1" t="s">
        <v>98</v>
      </c>
      <c r="BJ441" s="4" t="s">
        <v>98</v>
      </c>
      <c r="BK441" s="4" t="s">
        <v>98</v>
      </c>
      <c r="BL441" s="4" t="s">
        <v>98</v>
      </c>
      <c r="BM441" s="4" t="s">
        <v>98</v>
      </c>
      <c r="BN441" s="4" t="s">
        <v>98</v>
      </c>
      <c r="BO441" s="4" t="s">
        <v>98</v>
      </c>
      <c r="BP441" s="4" t="s">
        <v>98</v>
      </c>
      <c r="BQ441" s="4" t="s">
        <v>98</v>
      </c>
      <c r="BR441" s="4" t="s">
        <v>98</v>
      </c>
      <c r="BS441" s="4" t="s">
        <v>98</v>
      </c>
      <c r="BT441" s="4" t="s">
        <v>98</v>
      </c>
      <c r="BU441" s="4" t="s">
        <v>98</v>
      </c>
      <c r="BV441" s="4" t="s">
        <v>98</v>
      </c>
      <c r="BW441" s="35" t="s">
        <v>98</v>
      </c>
      <c r="BX441" s="35" t="s">
        <v>98</v>
      </c>
      <c r="BY441" s="1" t="s">
        <v>98</v>
      </c>
      <c r="BZ441" s="1" t="s">
        <v>98</v>
      </c>
      <c r="CA441" s="1" t="s">
        <v>98</v>
      </c>
      <c r="CB441" s="1" t="s">
        <v>98</v>
      </c>
      <c r="CC441" s="1" t="s">
        <v>98</v>
      </c>
      <c r="CD441" s="1" t="s">
        <v>98</v>
      </c>
      <c r="CE441" s="1" t="s">
        <v>98</v>
      </c>
      <c r="CF441" s="1" t="s">
        <v>98</v>
      </c>
      <c r="CG441" s="4">
        <f>Beams!$B$11/F441</f>
        <v>7298.7012987012986</v>
      </c>
      <c r="CH441" s="4">
        <f>Beams!$B$9/AO441</f>
        <v>6043.010752688172</v>
      </c>
      <c r="CI441" s="4">
        <f>Beams!$C$9/AS441</f>
        <v>10218.181818181818</v>
      </c>
      <c r="CJ441" s="4">
        <f>Beams!$B$8/((N441-2*X441)*X441*2)</f>
        <v>27402.870962708686</v>
      </c>
      <c r="CK441" s="4">
        <f>Beams!$C$8/((J441-2*X441)*X441*2)</f>
        <v>10966.110426000218</v>
      </c>
      <c r="CM441" s="4">
        <f xml:space="preserve"> Beams!$B$12 / ( 2 * X441 * (N441 - X441) * (J441 - X441) )</f>
        <v>5671.7347512201932</v>
      </c>
      <c r="CO441" s="4">
        <f t="shared" si="12"/>
        <v>53891.802116895728</v>
      </c>
      <c r="CP441" s="4">
        <f t="shared" si="13"/>
        <v>31817.307523355132</v>
      </c>
      <c r="CQ441" s="3">
        <f>MIN(Beams!$B$21:$B$22)/MAX(CM441:CP441)-1</f>
        <v>-0.62888604176534368</v>
      </c>
    </row>
    <row r="442" spans="1:95" x14ac:dyDescent="0.55000000000000004">
      <c r="A442" s="1" t="s">
        <v>1014</v>
      </c>
      <c r="B442" s="1" t="s">
        <v>1942</v>
      </c>
      <c r="C442" s="1" t="s">
        <v>1943</v>
      </c>
      <c r="D442" s="1" t="s">
        <v>98</v>
      </c>
      <c r="E442" s="1">
        <v>25.03</v>
      </c>
      <c r="F442" s="3">
        <v>6.95</v>
      </c>
      <c r="G442" s="1" t="s">
        <v>98</v>
      </c>
      <c r="H442" s="11" t="s">
        <v>98</v>
      </c>
      <c r="I442" s="3">
        <v>4.5</v>
      </c>
      <c r="J442" s="3">
        <v>3.1</v>
      </c>
      <c r="K442" s="1" t="s">
        <v>98</v>
      </c>
      <c r="L442" s="1" t="s">
        <v>98</v>
      </c>
      <c r="M442" s="11" t="s">
        <v>98</v>
      </c>
      <c r="N442" s="3">
        <v>4.5</v>
      </c>
      <c r="O442" s="3">
        <v>3.1</v>
      </c>
      <c r="P442" s="1" t="s">
        <v>98</v>
      </c>
      <c r="Q442" s="1" t="s">
        <v>98</v>
      </c>
      <c r="R442" s="11" t="s">
        <v>98</v>
      </c>
      <c r="S442" s="13" t="s">
        <v>98</v>
      </c>
      <c r="T442" s="1" t="s">
        <v>98</v>
      </c>
      <c r="U442" s="13" t="s">
        <v>98</v>
      </c>
      <c r="V442" s="1" t="s">
        <v>98</v>
      </c>
      <c r="W442" s="14">
        <v>0.5</v>
      </c>
      <c r="X442" s="14">
        <v>0.46500000000000002</v>
      </c>
      <c r="Y442" s="1" t="s">
        <v>98</v>
      </c>
      <c r="Z442" s="13" t="s">
        <v>98</v>
      </c>
      <c r="AA442" s="13" t="s">
        <v>98</v>
      </c>
      <c r="AB442" s="1" t="s">
        <v>98</v>
      </c>
      <c r="AC442" s="1" t="s">
        <v>98</v>
      </c>
      <c r="AD442" s="1" t="s">
        <v>98</v>
      </c>
      <c r="AE442" s="1" t="s">
        <v>98</v>
      </c>
      <c r="AF442" s="1" t="s">
        <v>98</v>
      </c>
      <c r="AG442" s="1" t="s">
        <v>98</v>
      </c>
      <c r="AH442" s="1" t="s">
        <v>98</v>
      </c>
      <c r="AI442" s="3">
        <v>6.68</v>
      </c>
      <c r="AJ442" s="1" t="s">
        <v>98</v>
      </c>
      <c r="AK442" s="3">
        <v>6.68</v>
      </c>
      <c r="AL442" s="1" t="s">
        <v>98</v>
      </c>
      <c r="AM442" s="2">
        <v>18.100000000000001</v>
      </c>
      <c r="AN442" s="2">
        <v>10.199999999999999</v>
      </c>
      <c r="AO442" s="3">
        <v>8.0299999999999994</v>
      </c>
      <c r="AP442" s="3">
        <v>1.61</v>
      </c>
      <c r="AQ442" s="2">
        <v>18.100000000000001</v>
      </c>
      <c r="AR442" s="2">
        <v>10.199999999999999</v>
      </c>
      <c r="AS442" s="3">
        <v>8.0299999999999994</v>
      </c>
      <c r="AT442" s="3">
        <v>1.61</v>
      </c>
      <c r="AU442" s="1" t="s">
        <v>98</v>
      </c>
      <c r="AV442" s="1" t="s">
        <v>98</v>
      </c>
      <c r="AW442" s="1" t="s">
        <v>98</v>
      </c>
      <c r="AX442" s="2">
        <v>31.3</v>
      </c>
      <c r="AY442" s="1" t="s">
        <v>98</v>
      </c>
      <c r="AZ442" s="2">
        <v>14.8</v>
      </c>
      <c r="BA442" s="1" t="s">
        <v>98</v>
      </c>
      <c r="BB442" s="1" t="s">
        <v>98</v>
      </c>
      <c r="BC442" s="1" t="s">
        <v>98</v>
      </c>
      <c r="BD442" s="1" t="s">
        <v>98</v>
      </c>
      <c r="BE442" s="1" t="s">
        <v>98</v>
      </c>
      <c r="BF442" s="1" t="s">
        <v>98</v>
      </c>
      <c r="BG442" s="1" t="s">
        <v>98</v>
      </c>
      <c r="BH442" s="1" t="s">
        <v>98</v>
      </c>
      <c r="BI442" s="1" t="s">
        <v>98</v>
      </c>
      <c r="BJ442" s="4" t="s">
        <v>98</v>
      </c>
      <c r="BK442" s="4" t="s">
        <v>98</v>
      </c>
      <c r="BL442" s="4" t="s">
        <v>98</v>
      </c>
      <c r="BM442" s="4" t="s">
        <v>98</v>
      </c>
      <c r="BN442" s="4" t="s">
        <v>98</v>
      </c>
      <c r="BO442" s="4" t="s">
        <v>98</v>
      </c>
      <c r="BP442" s="4" t="s">
        <v>98</v>
      </c>
      <c r="BQ442" s="4" t="s">
        <v>98</v>
      </c>
      <c r="BR442" s="4" t="s">
        <v>98</v>
      </c>
      <c r="BS442" s="4" t="s">
        <v>98</v>
      </c>
      <c r="BT442" s="4" t="s">
        <v>98</v>
      </c>
      <c r="BU442" s="4" t="s">
        <v>98</v>
      </c>
      <c r="BV442" s="4" t="s">
        <v>98</v>
      </c>
      <c r="BW442" s="35" t="s">
        <v>98</v>
      </c>
      <c r="BX442" s="35" t="s">
        <v>98</v>
      </c>
      <c r="BY442" s="1" t="s">
        <v>98</v>
      </c>
      <c r="BZ442" s="1" t="s">
        <v>98</v>
      </c>
      <c r="CA442" s="1" t="s">
        <v>98</v>
      </c>
      <c r="CB442" s="1" t="s">
        <v>98</v>
      </c>
      <c r="CC442" s="1" t="s">
        <v>98</v>
      </c>
      <c r="CD442" s="1" t="s">
        <v>98</v>
      </c>
      <c r="CE442" s="1" t="s">
        <v>98</v>
      </c>
      <c r="CF442" s="1" t="s">
        <v>98</v>
      </c>
      <c r="CG442" s="4">
        <f>Beams!$B$11/F442</f>
        <v>1617.2661870503596</v>
      </c>
      <c r="CH442" s="4">
        <f>Beams!$B$9/AO442</f>
        <v>1399.7509339975095</v>
      </c>
      <c r="CI442" s="4">
        <f>Beams!$C$9/AS442</f>
        <v>1399.7509339975095</v>
      </c>
      <c r="CJ442" s="4">
        <f>Beams!$B$8/((N442-2*X442)*X442*2)</f>
        <v>3385.4401975844103</v>
      </c>
      <c r="CK442" s="4">
        <f>Beams!$C$8/((J442-2*X442)*X442*2)</f>
        <v>5569.5951637679009</v>
      </c>
      <c r="CM442" s="4">
        <f xml:space="preserve"> Beams!$B$12 / ( 2 * X442 * (N442 - X442) * (J442 - X442) )</f>
        <v>1136.7349266382475</v>
      </c>
      <c r="CO442" s="4">
        <f t="shared" si="12"/>
        <v>7600.5233324191722</v>
      </c>
      <c r="CP442" s="4">
        <f t="shared" si="13"/>
        <v>10790.992067330393</v>
      </c>
      <c r="CQ442" s="3">
        <f>MIN(Beams!$B$21:$B$22)/MAX(CM442:CP442)-1</f>
        <v>0.85339771127714692</v>
      </c>
    </row>
    <row r="443" spans="1:95" x14ac:dyDescent="0.55000000000000004">
      <c r="A443" s="1" t="s">
        <v>1014</v>
      </c>
      <c r="B443" s="1" t="s">
        <v>1944</v>
      </c>
      <c r="C443" s="1" t="s">
        <v>1945</v>
      </c>
      <c r="D443" s="1" t="s">
        <v>98</v>
      </c>
      <c r="E443" s="1">
        <v>19.82</v>
      </c>
      <c r="F443" s="3">
        <v>5.48</v>
      </c>
      <c r="G443" s="1" t="s">
        <v>98</v>
      </c>
      <c r="H443" s="11" t="s">
        <v>98</v>
      </c>
      <c r="I443" s="3">
        <v>4.5</v>
      </c>
      <c r="J443" s="3">
        <v>3.45</v>
      </c>
      <c r="K443" s="1" t="s">
        <v>98</v>
      </c>
      <c r="L443" s="1" t="s">
        <v>98</v>
      </c>
      <c r="M443" s="11" t="s">
        <v>98</v>
      </c>
      <c r="N443" s="3">
        <v>4.5</v>
      </c>
      <c r="O443" s="3">
        <v>3.45</v>
      </c>
      <c r="P443" s="1" t="s">
        <v>98</v>
      </c>
      <c r="Q443" s="1" t="s">
        <v>98</v>
      </c>
      <c r="R443" s="11" t="s">
        <v>98</v>
      </c>
      <c r="S443" s="13" t="s">
        <v>98</v>
      </c>
      <c r="T443" s="1" t="s">
        <v>98</v>
      </c>
      <c r="U443" s="13" t="s">
        <v>98</v>
      </c>
      <c r="V443" s="1" t="s">
        <v>98</v>
      </c>
      <c r="W443" s="14">
        <v>0.375</v>
      </c>
      <c r="X443" s="14">
        <v>0.34899999999999998</v>
      </c>
      <c r="Y443" s="1" t="s">
        <v>98</v>
      </c>
      <c r="Z443" s="13" t="s">
        <v>98</v>
      </c>
      <c r="AA443" s="13" t="s">
        <v>98</v>
      </c>
      <c r="AB443" s="1" t="s">
        <v>98</v>
      </c>
      <c r="AC443" s="1" t="s">
        <v>98</v>
      </c>
      <c r="AD443" s="1" t="s">
        <v>98</v>
      </c>
      <c r="AE443" s="1" t="s">
        <v>98</v>
      </c>
      <c r="AF443" s="1" t="s">
        <v>98</v>
      </c>
      <c r="AG443" s="1" t="s">
        <v>98</v>
      </c>
      <c r="AH443" s="1" t="s">
        <v>98</v>
      </c>
      <c r="AI443" s="3">
        <v>9.89</v>
      </c>
      <c r="AJ443" s="1" t="s">
        <v>98</v>
      </c>
      <c r="AK443" s="3">
        <v>9.89</v>
      </c>
      <c r="AL443" s="1" t="s">
        <v>98</v>
      </c>
      <c r="AM443" s="2">
        <v>15.3</v>
      </c>
      <c r="AN443" s="3">
        <v>8.36</v>
      </c>
      <c r="AO443" s="3">
        <v>6.79</v>
      </c>
      <c r="AP443" s="3">
        <v>1.67</v>
      </c>
      <c r="AQ443" s="2">
        <v>15.3</v>
      </c>
      <c r="AR443" s="3">
        <v>8.36</v>
      </c>
      <c r="AS443" s="3">
        <v>6.79</v>
      </c>
      <c r="AT443" s="3">
        <v>1.67</v>
      </c>
      <c r="AU443" s="1" t="s">
        <v>98</v>
      </c>
      <c r="AV443" s="1" t="s">
        <v>98</v>
      </c>
      <c r="AW443" s="1" t="s">
        <v>98</v>
      </c>
      <c r="AX443" s="2">
        <v>25.7</v>
      </c>
      <c r="AY443" s="1" t="s">
        <v>98</v>
      </c>
      <c r="AZ443" s="2">
        <v>11.9</v>
      </c>
      <c r="BA443" s="1" t="s">
        <v>98</v>
      </c>
      <c r="BB443" s="1" t="s">
        <v>98</v>
      </c>
      <c r="BC443" s="1" t="s">
        <v>98</v>
      </c>
      <c r="BD443" s="1" t="s">
        <v>98</v>
      </c>
      <c r="BE443" s="1" t="s">
        <v>98</v>
      </c>
      <c r="BF443" s="1" t="s">
        <v>98</v>
      </c>
      <c r="BG443" s="1" t="s">
        <v>98</v>
      </c>
      <c r="BH443" s="1" t="s">
        <v>98</v>
      </c>
      <c r="BI443" s="1" t="s">
        <v>98</v>
      </c>
      <c r="BJ443" s="4" t="s">
        <v>98</v>
      </c>
      <c r="BK443" s="4" t="s">
        <v>98</v>
      </c>
      <c r="BL443" s="4" t="s">
        <v>98</v>
      </c>
      <c r="BM443" s="4" t="s">
        <v>98</v>
      </c>
      <c r="BN443" s="4" t="s">
        <v>98</v>
      </c>
      <c r="BO443" s="4" t="s">
        <v>98</v>
      </c>
      <c r="BP443" s="4" t="s">
        <v>98</v>
      </c>
      <c r="BQ443" s="4" t="s">
        <v>98</v>
      </c>
      <c r="BR443" s="4" t="s">
        <v>98</v>
      </c>
      <c r="BS443" s="4" t="s">
        <v>98</v>
      </c>
      <c r="BT443" s="4" t="s">
        <v>98</v>
      </c>
      <c r="BU443" s="4" t="s">
        <v>98</v>
      </c>
      <c r="BV443" s="4" t="s">
        <v>98</v>
      </c>
      <c r="BW443" s="35" t="s">
        <v>98</v>
      </c>
      <c r="BX443" s="35" t="s">
        <v>98</v>
      </c>
      <c r="BY443" s="1" t="s">
        <v>98</v>
      </c>
      <c r="BZ443" s="1" t="s">
        <v>98</v>
      </c>
      <c r="CA443" s="1" t="s">
        <v>98</v>
      </c>
      <c r="CB443" s="1" t="s">
        <v>98</v>
      </c>
      <c r="CC443" s="1" t="s">
        <v>98</v>
      </c>
      <c r="CD443" s="1" t="s">
        <v>98</v>
      </c>
      <c r="CE443" s="1" t="s">
        <v>98</v>
      </c>
      <c r="CF443" s="1" t="s">
        <v>98</v>
      </c>
      <c r="CG443" s="4">
        <f>Beams!$B$11/F443</f>
        <v>2051.094890510949</v>
      </c>
      <c r="CH443" s="4">
        <f>Beams!$B$9/AO443</f>
        <v>1655.3755522827687</v>
      </c>
      <c r="CI443" s="4">
        <f>Beams!$C$9/AS443</f>
        <v>1655.3755522827687</v>
      </c>
      <c r="CJ443" s="4">
        <f>Beams!$B$8/((N443-2*X443)*X443*2)</f>
        <v>4235.4423625629106</v>
      </c>
      <c r="CK443" s="4">
        <f>Beams!$C$8/((J443-2*X443)*X443*2)</f>
        <v>5851.4359965349504</v>
      </c>
      <c r="CM443" s="4">
        <f xml:space="preserve"> Beams!$B$12 / ( 2 * X443 * (N443 - X443) * (J443 - X443) )</f>
        <v>1250.997347896975</v>
      </c>
      <c r="CO443" s="4">
        <f t="shared" si="12"/>
        <v>9341.3752514301141</v>
      </c>
      <c r="CP443" s="4">
        <f t="shared" si="13"/>
        <v>11668.859637209132</v>
      </c>
      <c r="CQ443" s="3">
        <f>MIN(Beams!$B$21:$B$22)/MAX(CM443:CP443)-1</f>
        <v>0.7139635424377635</v>
      </c>
    </row>
    <row r="444" spans="1:95" x14ac:dyDescent="0.55000000000000004">
      <c r="A444" s="1" t="s">
        <v>1014</v>
      </c>
      <c r="B444" s="1" t="s">
        <v>1946</v>
      </c>
      <c r="C444" s="1" t="s">
        <v>1947</v>
      </c>
      <c r="D444" s="1" t="s">
        <v>98</v>
      </c>
      <c r="E444" s="1">
        <v>16.96</v>
      </c>
      <c r="F444" s="3">
        <v>4.68</v>
      </c>
      <c r="G444" s="1" t="s">
        <v>98</v>
      </c>
      <c r="H444" s="11" t="s">
        <v>98</v>
      </c>
      <c r="I444" s="3">
        <v>4.5</v>
      </c>
      <c r="J444" s="3">
        <v>3.63</v>
      </c>
      <c r="K444" s="1" t="s">
        <v>98</v>
      </c>
      <c r="L444" s="1" t="s">
        <v>98</v>
      </c>
      <c r="M444" s="11" t="s">
        <v>98</v>
      </c>
      <c r="N444" s="3">
        <v>4.5</v>
      </c>
      <c r="O444" s="3">
        <v>3.63</v>
      </c>
      <c r="P444" s="1" t="s">
        <v>98</v>
      </c>
      <c r="Q444" s="1" t="s">
        <v>98</v>
      </c>
      <c r="R444" s="11" t="s">
        <v>98</v>
      </c>
      <c r="S444" s="13" t="s">
        <v>98</v>
      </c>
      <c r="T444" s="1" t="s">
        <v>98</v>
      </c>
      <c r="U444" s="13" t="s">
        <v>98</v>
      </c>
      <c r="V444" s="1" t="s">
        <v>98</v>
      </c>
      <c r="W444" s="15">
        <v>0.3125</v>
      </c>
      <c r="X444" s="14">
        <v>0.29099999999999998</v>
      </c>
      <c r="Y444" s="1" t="s">
        <v>98</v>
      </c>
      <c r="Z444" s="13" t="s">
        <v>98</v>
      </c>
      <c r="AA444" s="13" t="s">
        <v>98</v>
      </c>
      <c r="AB444" s="1" t="s">
        <v>98</v>
      </c>
      <c r="AC444" s="1" t="s">
        <v>98</v>
      </c>
      <c r="AD444" s="1" t="s">
        <v>98</v>
      </c>
      <c r="AE444" s="1" t="s">
        <v>98</v>
      </c>
      <c r="AF444" s="1" t="s">
        <v>98</v>
      </c>
      <c r="AG444" s="1" t="s">
        <v>98</v>
      </c>
      <c r="AH444" s="1" t="s">
        <v>98</v>
      </c>
      <c r="AI444" s="2">
        <v>12.5</v>
      </c>
      <c r="AJ444" s="1" t="s">
        <v>98</v>
      </c>
      <c r="AK444" s="2">
        <v>12.5</v>
      </c>
      <c r="AL444" s="1" t="s">
        <v>98</v>
      </c>
      <c r="AM444" s="2">
        <v>13.5</v>
      </c>
      <c r="AN444" s="3">
        <v>7.27</v>
      </c>
      <c r="AO444" s="3">
        <v>6</v>
      </c>
      <c r="AP444" s="3">
        <v>1.7</v>
      </c>
      <c r="AQ444" s="2">
        <v>13.5</v>
      </c>
      <c r="AR444" s="3">
        <v>7.27</v>
      </c>
      <c r="AS444" s="3">
        <v>6</v>
      </c>
      <c r="AT444" s="3">
        <v>1.7</v>
      </c>
      <c r="AU444" s="1" t="s">
        <v>98</v>
      </c>
      <c r="AV444" s="1" t="s">
        <v>98</v>
      </c>
      <c r="AW444" s="1" t="s">
        <v>98</v>
      </c>
      <c r="AX444" s="2">
        <v>22.3</v>
      </c>
      <c r="AY444" s="1" t="s">
        <v>98</v>
      </c>
      <c r="AZ444" s="2">
        <v>10.199999999999999</v>
      </c>
      <c r="BA444" s="1" t="s">
        <v>98</v>
      </c>
      <c r="BB444" s="1" t="s">
        <v>98</v>
      </c>
      <c r="BC444" s="1" t="s">
        <v>98</v>
      </c>
      <c r="BD444" s="1" t="s">
        <v>98</v>
      </c>
      <c r="BE444" s="1" t="s">
        <v>98</v>
      </c>
      <c r="BF444" s="1" t="s">
        <v>98</v>
      </c>
      <c r="BG444" s="1" t="s">
        <v>98</v>
      </c>
      <c r="BH444" s="1" t="s">
        <v>98</v>
      </c>
      <c r="BI444" s="1" t="s">
        <v>98</v>
      </c>
      <c r="BJ444" s="4" t="s">
        <v>98</v>
      </c>
      <c r="BK444" s="4" t="s">
        <v>98</v>
      </c>
      <c r="BL444" s="4" t="s">
        <v>98</v>
      </c>
      <c r="BM444" s="4" t="s">
        <v>98</v>
      </c>
      <c r="BN444" s="4" t="s">
        <v>98</v>
      </c>
      <c r="BO444" s="4" t="s">
        <v>98</v>
      </c>
      <c r="BP444" s="4" t="s">
        <v>98</v>
      </c>
      <c r="BQ444" s="4" t="s">
        <v>98</v>
      </c>
      <c r="BR444" s="4" t="s">
        <v>98</v>
      </c>
      <c r="BS444" s="4" t="s">
        <v>98</v>
      </c>
      <c r="BT444" s="4" t="s">
        <v>98</v>
      </c>
      <c r="BU444" s="4" t="s">
        <v>98</v>
      </c>
      <c r="BV444" s="4" t="s">
        <v>98</v>
      </c>
      <c r="BW444" s="35" t="s">
        <v>98</v>
      </c>
      <c r="BX444" s="35" t="s">
        <v>98</v>
      </c>
      <c r="BY444" s="1" t="s">
        <v>98</v>
      </c>
      <c r="BZ444" s="1" t="s">
        <v>98</v>
      </c>
      <c r="CA444" s="1" t="s">
        <v>98</v>
      </c>
      <c r="CB444" s="1" t="s">
        <v>98</v>
      </c>
      <c r="CC444" s="1" t="s">
        <v>98</v>
      </c>
      <c r="CD444" s="1" t="s">
        <v>98</v>
      </c>
      <c r="CE444" s="1" t="s">
        <v>98</v>
      </c>
      <c r="CF444" s="1" t="s">
        <v>98</v>
      </c>
      <c r="CG444" s="4">
        <f>Beams!$B$11/F444</f>
        <v>2401.7094017094018</v>
      </c>
      <c r="CH444" s="4">
        <f>Beams!$B$9/AO444</f>
        <v>1873.3333333333333</v>
      </c>
      <c r="CI444" s="4">
        <f>Beams!$C$9/AS444</f>
        <v>1873.3333333333333</v>
      </c>
      <c r="CJ444" s="4">
        <f>Beams!$B$8/((N444-2*X444)*X444*2)</f>
        <v>4929.2278653987505</v>
      </c>
      <c r="CK444" s="4">
        <f>Beams!$C$8/((J444-2*X444)*X444*2)</f>
        <v>6336.1925120184724</v>
      </c>
      <c r="CM444" s="4">
        <f xml:space="preserve"> Beams!$B$12 / ( 2 * X444 * (N444 - X444) * (J444 - X444) )</f>
        <v>1374.1937904871984</v>
      </c>
      <c r="CO444" s="4">
        <f t="shared" si="12"/>
        <v>10787.011451124488</v>
      </c>
      <c r="CP444" s="4">
        <f t="shared" si="13"/>
        <v>12802.724735293545</v>
      </c>
      <c r="CQ444" s="3">
        <f>MIN(Beams!$B$21:$B$22)/MAX(CM444:CP444)-1</f>
        <v>0.56216746149868957</v>
      </c>
    </row>
    <row r="445" spans="1:95" x14ac:dyDescent="0.55000000000000004">
      <c r="A445" s="1" t="s">
        <v>1014</v>
      </c>
      <c r="B445" s="1" t="s">
        <v>1948</v>
      </c>
      <c r="C445" s="1" t="s">
        <v>1949</v>
      </c>
      <c r="D445" s="1" t="s">
        <v>98</v>
      </c>
      <c r="E445" s="1">
        <v>13.91</v>
      </c>
      <c r="F445" s="3">
        <v>3.84</v>
      </c>
      <c r="G445" s="1" t="s">
        <v>98</v>
      </c>
      <c r="H445" s="11" t="s">
        <v>98</v>
      </c>
      <c r="I445" s="3">
        <v>4.5</v>
      </c>
      <c r="J445" s="3">
        <v>3.8</v>
      </c>
      <c r="K445" s="1" t="s">
        <v>98</v>
      </c>
      <c r="L445" s="1" t="s">
        <v>98</v>
      </c>
      <c r="M445" s="11" t="s">
        <v>98</v>
      </c>
      <c r="N445" s="3">
        <v>4.5</v>
      </c>
      <c r="O445" s="3">
        <v>3.8</v>
      </c>
      <c r="P445" s="1" t="s">
        <v>98</v>
      </c>
      <c r="Q445" s="1" t="s">
        <v>98</v>
      </c>
      <c r="R445" s="11" t="s">
        <v>98</v>
      </c>
      <c r="S445" s="13" t="s">
        <v>98</v>
      </c>
      <c r="T445" s="1" t="s">
        <v>98</v>
      </c>
      <c r="U445" s="13" t="s">
        <v>98</v>
      </c>
      <c r="V445" s="1" t="s">
        <v>98</v>
      </c>
      <c r="W445" s="14">
        <v>0.25</v>
      </c>
      <c r="X445" s="14">
        <v>0.23300000000000001</v>
      </c>
      <c r="Y445" s="1" t="s">
        <v>98</v>
      </c>
      <c r="Z445" s="13" t="s">
        <v>98</v>
      </c>
      <c r="AA445" s="13" t="s">
        <v>98</v>
      </c>
      <c r="AB445" s="1" t="s">
        <v>98</v>
      </c>
      <c r="AC445" s="1" t="s">
        <v>98</v>
      </c>
      <c r="AD445" s="1" t="s">
        <v>98</v>
      </c>
      <c r="AE445" s="1" t="s">
        <v>98</v>
      </c>
      <c r="AF445" s="1" t="s">
        <v>98</v>
      </c>
      <c r="AG445" s="1" t="s">
        <v>98</v>
      </c>
      <c r="AH445" s="1" t="s">
        <v>98</v>
      </c>
      <c r="AI445" s="2">
        <v>16.3</v>
      </c>
      <c r="AJ445" s="1" t="s">
        <v>98</v>
      </c>
      <c r="AK445" s="2">
        <v>16.3</v>
      </c>
      <c r="AL445" s="1" t="s">
        <v>98</v>
      </c>
      <c r="AM445" s="2">
        <v>11.4</v>
      </c>
      <c r="AN445" s="3">
        <v>6.06</v>
      </c>
      <c r="AO445" s="3">
        <v>5.08</v>
      </c>
      <c r="AP445" s="3">
        <v>1.73</v>
      </c>
      <c r="AQ445" s="2">
        <v>11.4</v>
      </c>
      <c r="AR445" s="3">
        <v>6.06</v>
      </c>
      <c r="AS445" s="3">
        <v>5.08</v>
      </c>
      <c r="AT445" s="3">
        <v>1.73</v>
      </c>
      <c r="AU445" s="1" t="s">
        <v>98</v>
      </c>
      <c r="AV445" s="1" t="s">
        <v>98</v>
      </c>
      <c r="AW445" s="1" t="s">
        <v>98</v>
      </c>
      <c r="AX445" s="2">
        <v>18.5</v>
      </c>
      <c r="AY445" s="1" t="s">
        <v>98</v>
      </c>
      <c r="AZ445" s="3">
        <v>8.44</v>
      </c>
      <c r="BA445" s="1" t="s">
        <v>98</v>
      </c>
      <c r="BB445" s="1" t="s">
        <v>98</v>
      </c>
      <c r="BC445" s="1" t="s">
        <v>98</v>
      </c>
      <c r="BD445" s="1" t="s">
        <v>98</v>
      </c>
      <c r="BE445" s="1" t="s">
        <v>98</v>
      </c>
      <c r="BF445" s="1" t="s">
        <v>98</v>
      </c>
      <c r="BG445" s="1" t="s">
        <v>98</v>
      </c>
      <c r="BH445" s="1" t="s">
        <v>98</v>
      </c>
      <c r="BI445" s="1" t="s">
        <v>98</v>
      </c>
      <c r="BJ445" s="4" t="s">
        <v>98</v>
      </c>
      <c r="BK445" s="4" t="s">
        <v>98</v>
      </c>
      <c r="BL445" s="4" t="s">
        <v>98</v>
      </c>
      <c r="BM445" s="4" t="s">
        <v>98</v>
      </c>
      <c r="BN445" s="4" t="s">
        <v>98</v>
      </c>
      <c r="BO445" s="4" t="s">
        <v>98</v>
      </c>
      <c r="BP445" s="4" t="s">
        <v>98</v>
      </c>
      <c r="BQ445" s="4" t="s">
        <v>98</v>
      </c>
      <c r="BR445" s="4" t="s">
        <v>98</v>
      </c>
      <c r="BS445" s="4" t="s">
        <v>98</v>
      </c>
      <c r="BT445" s="4" t="s">
        <v>98</v>
      </c>
      <c r="BU445" s="4" t="s">
        <v>98</v>
      </c>
      <c r="BV445" s="4" t="s">
        <v>98</v>
      </c>
      <c r="BW445" s="35" t="s">
        <v>98</v>
      </c>
      <c r="BX445" s="35" t="s">
        <v>98</v>
      </c>
      <c r="BY445" s="1" t="s">
        <v>98</v>
      </c>
      <c r="BZ445" s="1" t="s">
        <v>98</v>
      </c>
      <c r="CA445" s="1" t="s">
        <v>98</v>
      </c>
      <c r="CB445" s="1" t="s">
        <v>98</v>
      </c>
      <c r="CC445" s="1" t="s">
        <v>98</v>
      </c>
      <c r="CD445" s="1" t="s">
        <v>98</v>
      </c>
      <c r="CE445" s="1" t="s">
        <v>98</v>
      </c>
      <c r="CF445" s="1" t="s">
        <v>98</v>
      </c>
      <c r="CG445" s="4">
        <f>Beams!$B$11/F445</f>
        <v>2927.0833333333335</v>
      </c>
      <c r="CH445" s="4">
        <f>Beams!$B$9/AO445</f>
        <v>2212.5984251968503</v>
      </c>
      <c r="CI445" s="4">
        <f>Beams!$C$9/AS445</f>
        <v>2212.5984251968503</v>
      </c>
      <c r="CJ445" s="4">
        <f>Beams!$B$8/((N445-2*X445)*X445*2)</f>
        <v>5979.219552260719</v>
      </c>
      <c r="CK445" s="4">
        <f>Beams!$C$8/((J445-2*X445)*X445*2)</f>
        <v>7234.6045812296779</v>
      </c>
      <c r="CM445" s="4">
        <f xml:space="preserve"> Beams!$B$12 / ( 2 * X445 * (N445 - X445) * (J445 - X445) )</f>
        <v>1584.7276750824003</v>
      </c>
      <c r="CO445" s="4">
        <f t="shared" si="12"/>
        <v>12993.972013012497</v>
      </c>
      <c r="CP445" s="4">
        <f t="shared" si="13"/>
        <v>14785.4191571558</v>
      </c>
      <c r="CQ445" s="3">
        <f>MIN(Beams!$B$21:$B$22)/MAX(CM445:CP445)-1</f>
        <v>0.35268400492524843</v>
      </c>
    </row>
    <row r="446" spans="1:95" x14ac:dyDescent="0.55000000000000004">
      <c r="A446" s="1" t="s">
        <v>1014</v>
      </c>
      <c r="B446" s="1" t="s">
        <v>1950</v>
      </c>
      <c r="C446" s="1" t="s">
        <v>1951</v>
      </c>
      <c r="D446" s="1" t="s">
        <v>98</v>
      </c>
      <c r="E446" s="3">
        <v>10.7</v>
      </c>
      <c r="F446" s="3">
        <v>2.93</v>
      </c>
      <c r="G446" s="1" t="s">
        <v>98</v>
      </c>
      <c r="H446" s="11" t="s">
        <v>98</v>
      </c>
      <c r="I446" s="3">
        <v>4.5</v>
      </c>
      <c r="J446" s="3">
        <v>3.98</v>
      </c>
      <c r="K446" s="1" t="s">
        <v>98</v>
      </c>
      <c r="L446" s="1" t="s">
        <v>98</v>
      </c>
      <c r="M446" s="11" t="s">
        <v>98</v>
      </c>
      <c r="N446" s="3">
        <v>4.5</v>
      </c>
      <c r="O446" s="3">
        <v>3.98</v>
      </c>
      <c r="P446" s="1" t="s">
        <v>98</v>
      </c>
      <c r="Q446" s="1" t="s">
        <v>98</v>
      </c>
      <c r="R446" s="11" t="s">
        <v>98</v>
      </c>
      <c r="S446" s="13" t="s">
        <v>98</v>
      </c>
      <c r="T446" s="1" t="s">
        <v>98</v>
      </c>
      <c r="U446" s="13" t="s">
        <v>98</v>
      </c>
      <c r="V446" s="1" t="s">
        <v>98</v>
      </c>
      <c r="W446" s="15">
        <v>0.1875</v>
      </c>
      <c r="X446" s="14">
        <v>0.17399999999999999</v>
      </c>
      <c r="Y446" s="1" t="s">
        <v>98</v>
      </c>
      <c r="Z446" s="13" t="s">
        <v>98</v>
      </c>
      <c r="AA446" s="13" t="s">
        <v>98</v>
      </c>
      <c r="AB446" s="1" t="s">
        <v>98</v>
      </c>
      <c r="AC446" s="1" t="s">
        <v>98</v>
      </c>
      <c r="AD446" s="1" t="s">
        <v>98</v>
      </c>
      <c r="AE446" s="1" t="s">
        <v>98</v>
      </c>
      <c r="AF446" s="1" t="s">
        <v>98</v>
      </c>
      <c r="AG446" s="1" t="s">
        <v>98</v>
      </c>
      <c r="AH446" s="1" t="s">
        <v>98</v>
      </c>
      <c r="AI446" s="2">
        <v>22.9</v>
      </c>
      <c r="AJ446" s="1" t="s">
        <v>98</v>
      </c>
      <c r="AK446" s="2">
        <v>22.9</v>
      </c>
      <c r="AL446" s="1" t="s">
        <v>98</v>
      </c>
      <c r="AM446" s="3">
        <v>9.02</v>
      </c>
      <c r="AN446" s="3">
        <v>4.71</v>
      </c>
      <c r="AO446" s="3">
        <v>4.01</v>
      </c>
      <c r="AP446" s="3">
        <v>1.75</v>
      </c>
      <c r="AQ446" s="3">
        <v>9.02</v>
      </c>
      <c r="AR446" s="3">
        <v>4.71</v>
      </c>
      <c r="AS446" s="3">
        <v>4.01</v>
      </c>
      <c r="AT446" s="3">
        <v>1.75</v>
      </c>
      <c r="AU446" s="1" t="s">
        <v>98</v>
      </c>
      <c r="AV446" s="1" t="s">
        <v>98</v>
      </c>
      <c r="AW446" s="1" t="s">
        <v>98</v>
      </c>
      <c r="AX446" s="2">
        <v>14.4</v>
      </c>
      <c r="AY446" s="1" t="s">
        <v>98</v>
      </c>
      <c r="AZ446" s="3">
        <v>6.49</v>
      </c>
      <c r="BA446" s="1" t="s">
        <v>98</v>
      </c>
      <c r="BB446" s="1" t="s">
        <v>98</v>
      </c>
      <c r="BC446" s="1" t="s">
        <v>98</v>
      </c>
      <c r="BD446" s="1" t="s">
        <v>98</v>
      </c>
      <c r="BE446" s="1" t="s">
        <v>98</v>
      </c>
      <c r="BF446" s="1" t="s">
        <v>98</v>
      </c>
      <c r="BG446" s="1" t="s">
        <v>98</v>
      </c>
      <c r="BH446" s="1" t="s">
        <v>98</v>
      </c>
      <c r="BI446" s="1" t="s">
        <v>98</v>
      </c>
      <c r="BJ446" s="4" t="s">
        <v>98</v>
      </c>
      <c r="BK446" s="4" t="s">
        <v>98</v>
      </c>
      <c r="BL446" s="4" t="s">
        <v>98</v>
      </c>
      <c r="BM446" s="4" t="s">
        <v>98</v>
      </c>
      <c r="BN446" s="4" t="s">
        <v>98</v>
      </c>
      <c r="BO446" s="4" t="s">
        <v>98</v>
      </c>
      <c r="BP446" s="4" t="s">
        <v>98</v>
      </c>
      <c r="BQ446" s="4" t="s">
        <v>98</v>
      </c>
      <c r="BR446" s="4" t="s">
        <v>98</v>
      </c>
      <c r="BS446" s="4" t="s">
        <v>98</v>
      </c>
      <c r="BT446" s="4" t="s">
        <v>98</v>
      </c>
      <c r="BU446" s="4" t="s">
        <v>98</v>
      </c>
      <c r="BV446" s="4" t="s">
        <v>98</v>
      </c>
      <c r="BW446" s="35" t="s">
        <v>98</v>
      </c>
      <c r="BX446" s="35" t="s">
        <v>98</v>
      </c>
      <c r="BY446" s="1" t="s">
        <v>98</v>
      </c>
      <c r="BZ446" s="1" t="s">
        <v>98</v>
      </c>
      <c r="CA446" s="1" t="s">
        <v>98</v>
      </c>
      <c r="CB446" s="1" t="s">
        <v>98</v>
      </c>
      <c r="CC446" s="1" t="s">
        <v>98</v>
      </c>
      <c r="CD446" s="1" t="s">
        <v>98</v>
      </c>
      <c r="CE446" s="1" t="s">
        <v>98</v>
      </c>
      <c r="CF446" s="1" t="s">
        <v>98</v>
      </c>
      <c r="CG446" s="4">
        <f>Beams!$B$11/F446</f>
        <v>3836.1774744027302</v>
      </c>
      <c r="CH446" s="4">
        <f>Beams!$B$9/AO446</f>
        <v>2802.9925187032422</v>
      </c>
      <c r="CI446" s="4">
        <f>Beams!$C$9/AS446</f>
        <v>2802.9925187032422</v>
      </c>
      <c r="CJ446" s="4">
        <f>Beams!$B$8/((N446-2*X446)*X446*2)</f>
        <v>7779.1065931388839</v>
      </c>
      <c r="CK446" s="4">
        <f>Beams!$C$8/((J446-2*X446)*X446*2)</f>
        <v>8892.8553344473148</v>
      </c>
      <c r="CM446" s="4">
        <f xml:space="preserve"> Beams!$B$12 / ( 2 * X446 * (N446 - X446) * (J446 - X446) )</f>
        <v>1961.6962786884087</v>
      </c>
      <c r="CO446" s="4">
        <f t="shared" si="12"/>
        <v>16800.079997759705</v>
      </c>
      <c r="CP446" s="4">
        <f t="shared" si="13"/>
        <v>18383.357086427368</v>
      </c>
      <c r="CQ446" s="3">
        <f>MIN(Beams!$B$21:$B$22)/MAX(CM446:CP446)-1</f>
        <v>8.7940570700561382E-2</v>
      </c>
    </row>
    <row r="447" spans="1:95" x14ac:dyDescent="0.55000000000000004">
      <c r="A447" s="1" t="s">
        <v>1014</v>
      </c>
      <c r="B447" s="1" t="s">
        <v>1952</v>
      </c>
      <c r="C447" s="1" t="s">
        <v>1953</v>
      </c>
      <c r="D447" s="1" t="s">
        <v>98</v>
      </c>
      <c r="E447" s="1">
        <v>7.31</v>
      </c>
      <c r="F447" s="3">
        <v>2</v>
      </c>
      <c r="G447" s="1" t="s">
        <v>98</v>
      </c>
      <c r="H447" s="11" t="s">
        <v>98</v>
      </c>
      <c r="I447" s="3">
        <v>4.5</v>
      </c>
      <c r="J447" s="3">
        <v>4.1500000000000004</v>
      </c>
      <c r="K447" s="1" t="s">
        <v>98</v>
      </c>
      <c r="L447" s="1" t="s">
        <v>98</v>
      </c>
      <c r="M447" s="11" t="s">
        <v>98</v>
      </c>
      <c r="N447" s="3">
        <v>4.5</v>
      </c>
      <c r="O447" s="3">
        <v>4.1500000000000004</v>
      </c>
      <c r="P447" s="1" t="s">
        <v>98</v>
      </c>
      <c r="Q447" s="1" t="s">
        <v>98</v>
      </c>
      <c r="R447" s="11" t="s">
        <v>98</v>
      </c>
      <c r="S447" s="13" t="s">
        <v>98</v>
      </c>
      <c r="T447" s="1" t="s">
        <v>98</v>
      </c>
      <c r="U447" s="13" t="s">
        <v>98</v>
      </c>
      <c r="V447" s="1" t="s">
        <v>98</v>
      </c>
      <c r="W447" s="14">
        <v>0.125</v>
      </c>
      <c r="X447" s="14">
        <v>0.11600000000000001</v>
      </c>
      <c r="Y447" s="1" t="s">
        <v>98</v>
      </c>
      <c r="Z447" s="13" t="s">
        <v>98</v>
      </c>
      <c r="AA447" s="13" t="s">
        <v>98</v>
      </c>
      <c r="AB447" s="1" t="s">
        <v>98</v>
      </c>
      <c r="AC447" s="1" t="s">
        <v>98</v>
      </c>
      <c r="AD447" s="1" t="s">
        <v>98</v>
      </c>
      <c r="AE447" s="1" t="s">
        <v>98</v>
      </c>
      <c r="AF447" s="1" t="s">
        <v>98</v>
      </c>
      <c r="AG447" s="1" t="s">
        <v>98</v>
      </c>
      <c r="AH447" s="1" t="s">
        <v>98</v>
      </c>
      <c r="AI447" s="2">
        <v>35.799999999999997</v>
      </c>
      <c r="AJ447" s="1" t="s">
        <v>98</v>
      </c>
      <c r="AK447" s="2">
        <v>35.799999999999997</v>
      </c>
      <c r="AL447" s="1" t="s">
        <v>98</v>
      </c>
      <c r="AM447" s="3">
        <v>6.35</v>
      </c>
      <c r="AN447" s="3">
        <v>3.27</v>
      </c>
      <c r="AO447" s="3">
        <v>2.82</v>
      </c>
      <c r="AP447" s="3">
        <v>1.78</v>
      </c>
      <c r="AQ447" s="3">
        <v>6.35</v>
      </c>
      <c r="AR447" s="3">
        <v>3.27</v>
      </c>
      <c r="AS447" s="3">
        <v>2.82</v>
      </c>
      <c r="AT447" s="3">
        <v>1.78</v>
      </c>
      <c r="AU447" s="1" t="s">
        <v>98</v>
      </c>
      <c r="AV447" s="1" t="s">
        <v>98</v>
      </c>
      <c r="AW447" s="1" t="s">
        <v>98</v>
      </c>
      <c r="AX447" s="3">
        <v>9.92</v>
      </c>
      <c r="AY447" s="1" t="s">
        <v>98</v>
      </c>
      <c r="AZ447" s="3">
        <v>4.45</v>
      </c>
      <c r="BA447" s="1" t="s">
        <v>98</v>
      </c>
      <c r="BB447" s="1" t="s">
        <v>98</v>
      </c>
      <c r="BC447" s="1" t="s">
        <v>98</v>
      </c>
      <c r="BD447" s="1" t="s">
        <v>98</v>
      </c>
      <c r="BE447" s="1" t="s">
        <v>98</v>
      </c>
      <c r="BF447" s="1" t="s">
        <v>98</v>
      </c>
      <c r="BG447" s="1" t="s">
        <v>98</v>
      </c>
      <c r="BH447" s="1" t="s">
        <v>98</v>
      </c>
      <c r="BI447" s="1" t="s">
        <v>98</v>
      </c>
      <c r="BJ447" s="4" t="s">
        <v>98</v>
      </c>
      <c r="BK447" s="4" t="s">
        <v>98</v>
      </c>
      <c r="BL447" s="4" t="s">
        <v>98</v>
      </c>
      <c r="BM447" s="4" t="s">
        <v>98</v>
      </c>
      <c r="BN447" s="4" t="s">
        <v>98</v>
      </c>
      <c r="BO447" s="4" t="s">
        <v>98</v>
      </c>
      <c r="BP447" s="4" t="s">
        <v>98</v>
      </c>
      <c r="BQ447" s="4" t="s">
        <v>98</v>
      </c>
      <c r="BR447" s="4" t="s">
        <v>98</v>
      </c>
      <c r="BS447" s="4" t="s">
        <v>98</v>
      </c>
      <c r="BT447" s="4" t="s">
        <v>98</v>
      </c>
      <c r="BU447" s="4" t="s">
        <v>98</v>
      </c>
      <c r="BV447" s="4" t="s">
        <v>98</v>
      </c>
      <c r="BW447" s="35" t="s">
        <v>98</v>
      </c>
      <c r="BX447" s="35" t="s">
        <v>98</v>
      </c>
      <c r="BY447" s="1" t="s">
        <v>98</v>
      </c>
      <c r="BZ447" s="1" t="s">
        <v>98</v>
      </c>
      <c r="CA447" s="1" t="s">
        <v>98</v>
      </c>
      <c r="CB447" s="1" t="s">
        <v>98</v>
      </c>
      <c r="CC447" s="1" t="s">
        <v>98</v>
      </c>
      <c r="CD447" s="1" t="s">
        <v>98</v>
      </c>
      <c r="CE447" s="1" t="s">
        <v>98</v>
      </c>
      <c r="CF447" s="1" t="s">
        <v>98</v>
      </c>
      <c r="CG447" s="4">
        <f>Beams!$B$11/F447</f>
        <v>5620</v>
      </c>
      <c r="CH447" s="4">
        <f>Beams!$B$9/AO447</f>
        <v>3985.8156028368799</v>
      </c>
      <c r="CI447" s="4">
        <f>Beams!$C$9/AS447</f>
        <v>3985.8156028368799</v>
      </c>
      <c r="CJ447" s="4">
        <f>Beams!$B$8/((N447-2*X447)*X447*2)</f>
        <v>11351.517306014284</v>
      </c>
      <c r="CK447" s="4">
        <f>Beams!$C$8/((J447-2*X447)*X447*2)</f>
        <v>12365.563007164104</v>
      </c>
      <c r="CM447" s="4">
        <f xml:space="preserve"> Beams!$B$12 / ( 2 * X447 * (N447 - X447) * (J447 - X447) )</f>
        <v>2739.5036725961709</v>
      </c>
      <c r="CO447" s="4">
        <f t="shared" si="12"/>
        <v>24368.37941664923</v>
      </c>
      <c r="CP447" s="4">
        <f t="shared" si="13"/>
        <v>25806.365985934259</v>
      </c>
      <c r="CQ447" s="3">
        <f>MIN(Beams!$B$21:$B$22)/MAX(CM447:CP447)-1</f>
        <v>-0.22499742850655591</v>
      </c>
    </row>
    <row r="448" spans="1:95" x14ac:dyDescent="0.55000000000000004">
      <c r="A448" s="1" t="s">
        <v>1014</v>
      </c>
      <c r="B448" s="1" t="s">
        <v>1954</v>
      </c>
      <c r="C448" s="1" t="s">
        <v>1955</v>
      </c>
      <c r="D448" s="1" t="s">
        <v>98</v>
      </c>
      <c r="E448" s="1">
        <v>21.63</v>
      </c>
      <c r="F448" s="3">
        <v>6.02</v>
      </c>
      <c r="G448" s="1" t="s">
        <v>98</v>
      </c>
      <c r="H448" s="11" t="s">
        <v>98</v>
      </c>
      <c r="I448" s="3">
        <v>4</v>
      </c>
      <c r="J448" s="3">
        <v>2.6</v>
      </c>
      <c r="K448" s="1" t="s">
        <v>98</v>
      </c>
      <c r="L448" s="1" t="s">
        <v>98</v>
      </c>
      <c r="M448" s="11" t="s">
        <v>98</v>
      </c>
      <c r="N448" s="3">
        <v>4</v>
      </c>
      <c r="O448" s="3">
        <v>2.6</v>
      </c>
      <c r="P448" s="1" t="s">
        <v>98</v>
      </c>
      <c r="Q448" s="1" t="s">
        <v>98</v>
      </c>
      <c r="R448" s="11" t="s">
        <v>98</v>
      </c>
      <c r="S448" s="13" t="s">
        <v>98</v>
      </c>
      <c r="T448" s="1" t="s">
        <v>98</v>
      </c>
      <c r="U448" s="13" t="s">
        <v>98</v>
      </c>
      <c r="V448" s="1" t="s">
        <v>98</v>
      </c>
      <c r="W448" s="14">
        <v>0.5</v>
      </c>
      <c r="X448" s="14">
        <v>0.46500000000000002</v>
      </c>
      <c r="Y448" s="1" t="s">
        <v>98</v>
      </c>
      <c r="Z448" s="13" t="s">
        <v>98</v>
      </c>
      <c r="AA448" s="13" t="s">
        <v>98</v>
      </c>
      <c r="AB448" s="1" t="s">
        <v>98</v>
      </c>
      <c r="AC448" s="1" t="s">
        <v>98</v>
      </c>
      <c r="AD448" s="1" t="s">
        <v>98</v>
      </c>
      <c r="AE448" s="1" t="s">
        <v>98</v>
      </c>
      <c r="AF448" s="1" t="s">
        <v>98</v>
      </c>
      <c r="AG448" s="1" t="s">
        <v>98</v>
      </c>
      <c r="AH448" s="1" t="s">
        <v>98</v>
      </c>
      <c r="AI448" s="3">
        <v>5.6</v>
      </c>
      <c r="AJ448" s="1" t="s">
        <v>98</v>
      </c>
      <c r="AK448" s="3">
        <v>5.6</v>
      </c>
      <c r="AL448" s="1" t="s">
        <v>98</v>
      </c>
      <c r="AM448" s="2">
        <v>11.9</v>
      </c>
      <c r="AN448" s="3">
        <v>7.7</v>
      </c>
      <c r="AO448" s="3">
        <v>5.97</v>
      </c>
      <c r="AP448" s="3">
        <v>1.41</v>
      </c>
      <c r="AQ448" s="2">
        <v>11.9</v>
      </c>
      <c r="AR448" s="3">
        <v>7.7</v>
      </c>
      <c r="AS448" s="3">
        <v>5.97</v>
      </c>
      <c r="AT448" s="3">
        <v>1.41</v>
      </c>
      <c r="AU448" s="1" t="s">
        <v>98</v>
      </c>
      <c r="AV448" s="1" t="s">
        <v>98</v>
      </c>
      <c r="AW448" s="1" t="s">
        <v>98</v>
      </c>
      <c r="AX448" s="2">
        <v>21</v>
      </c>
      <c r="AY448" s="1" t="s">
        <v>98</v>
      </c>
      <c r="AZ448" s="2">
        <v>11.2</v>
      </c>
      <c r="BA448" s="1" t="s">
        <v>98</v>
      </c>
      <c r="BB448" s="1" t="s">
        <v>98</v>
      </c>
      <c r="BC448" s="1" t="s">
        <v>98</v>
      </c>
      <c r="BD448" s="1" t="s">
        <v>98</v>
      </c>
      <c r="BE448" s="1" t="s">
        <v>98</v>
      </c>
      <c r="BF448" s="1" t="s">
        <v>98</v>
      </c>
      <c r="BG448" s="1" t="s">
        <v>98</v>
      </c>
      <c r="BH448" s="1" t="s">
        <v>98</v>
      </c>
      <c r="BI448" s="1" t="s">
        <v>98</v>
      </c>
      <c r="BJ448" s="4" t="s">
        <v>98</v>
      </c>
      <c r="BK448" s="4" t="s">
        <v>98</v>
      </c>
      <c r="BL448" s="4" t="s">
        <v>98</v>
      </c>
      <c r="BM448" s="4" t="s">
        <v>98</v>
      </c>
      <c r="BN448" s="4" t="s">
        <v>98</v>
      </c>
      <c r="BO448" s="4" t="s">
        <v>98</v>
      </c>
      <c r="BP448" s="4" t="s">
        <v>98</v>
      </c>
      <c r="BQ448" s="4" t="s">
        <v>98</v>
      </c>
      <c r="BR448" s="4" t="s">
        <v>98</v>
      </c>
      <c r="BS448" s="4" t="s">
        <v>98</v>
      </c>
      <c r="BT448" s="4" t="s">
        <v>98</v>
      </c>
      <c r="BU448" s="4" t="s">
        <v>98</v>
      </c>
      <c r="BV448" s="4" t="s">
        <v>98</v>
      </c>
      <c r="BW448" s="35" t="s">
        <v>98</v>
      </c>
      <c r="BX448" s="35" t="s">
        <v>98</v>
      </c>
      <c r="BY448" s="1" t="s">
        <v>98</v>
      </c>
      <c r="BZ448" s="1" t="s">
        <v>98</v>
      </c>
      <c r="CA448" s="1" t="s">
        <v>98</v>
      </c>
      <c r="CB448" s="1" t="s">
        <v>98</v>
      </c>
      <c r="CC448" s="1" t="s">
        <v>98</v>
      </c>
      <c r="CD448" s="1" t="s">
        <v>98</v>
      </c>
      <c r="CE448" s="1" t="s">
        <v>98</v>
      </c>
      <c r="CF448" s="1" t="s">
        <v>98</v>
      </c>
      <c r="CG448" s="4">
        <f>Beams!$B$11/F448</f>
        <v>1867.1096345514952</v>
      </c>
      <c r="CH448" s="4">
        <f>Beams!$B$9/AO448</f>
        <v>1882.7470686767169</v>
      </c>
      <c r="CI448" s="4">
        <f>Beams!$C$9/AS448</f>
        <v>1882.7470686767169</v>
      </c>
      <c r="CJ448" s="4">
        <f>Beams!$B$8/((N448-2*X448)*X448*2)</f>
        <v>3936.8148225981572</v>
      </c>
      <c r="CK448" s="4">
        <f>Beams!$C$8/((J448-2*X448)*X448*2)</f>
        <v>7237.1386259738592</v>
      </c>
      <c r="CM448" s="4">
        <f xml:space="preserve"> Beams!$B$12 / ( 2 * X448 * (N448 - X448) * (J448 - X448) )</f>
        <v>1601.3861393262214</v>
      </c>
      <c r="CO448" s="4">
        <f t="shared" si="12"/>
        <v>9269.0382885842992</v>
      </c>
      <c r="CP448" s="4">
        <f t="shared" si="13"/>
        <v>14019.5600654102</v>
      </c>
      <c r="CQ448" s="3">
        <f>MIN(Beams!$B$21:$B$22)/MAX(CM448:CP448)-1</f>
        <v>0.42657828824066013</v>
      </c>
    </row>
    <row r="449" spans="1:95" x14ac:dyDescent="0.55000000000000004">
      <c r="A449" s="1" t="s">
        <v>1014</v>
      </c>
      <c r="B449" s="1" t="s">
        <v>1956</v>
      </c>
      <c r="C449" s="1" t="s">
        <v>1957</v>
      </c>
      <c r="D449" s="1" t="s">
        <v>98</v>
      </c>
      <c r="E449" s="1">
        <v>17.27</v>
      </c>
      <c r="F449" s="3">
        <v>4.78</v>
      </c>
      <c r="G449" s="1" t="s">
        <v>98</v>
      </c>
      <c r="H449" s="11" t="s">
        <v>98</v>
      </c>
      <c r="I449" s="3">
        <v>4</v>
      </c>
      <c r="J449" s="3">
        <v>2.95</v>
      </c>
      <c r="K449" s="1" t="s">
        <v>98</v>
      </c>
      <c r="L449" s="1" t="s">
        <v>98</v>
      </c>
      <c r="M449" s="11" t="s">
        <v>98</v>
      </c>
      <c r="N449" s="3">
        <v>4</v>
      </c>
      <c r="O449" s="3">
        <v>2.95</v>
      </c>
      <c r="P449" s="1" t="s">
        <v>98</v>
      </c>
      <c r="Q449" s="1" t="s">
        <v>98</v>
      </c>
      <c r="R449" s="11" t="s">
        <v>98</v>
      </c>
      <c r="S449" s="13" t="s">
        <v>98</v>
      </c>
      <c r="T449" s="1" t="s">
        <v>98</v>
      </c>
      <c r="U449" s="13" t="s">
        <v>98</v>
      </c>
      <c r="V449" s="1" t="s">
        <v>98</v>
      </c>
      <c r="W449" s="14">
        <v>0.375</v>
      </c>
      <c r="X449" s="14">
        <v>0.34899999999999998</v>
      </c>
      <c r="Y449" s="1" t="s">
        <v>98</v>
      </c>
      <c r="Z449" s="13" t="s">
        <v>98</v>
      </c>
      <c r="AA449" s="13" t="s">
        <v>98</v>
      </c>
      <c r="AB449" s="1" t="s">
        <v>98</v>
      </c>
      <c r="AC449" s="1" t="s">
        <v>98</v>
      </c>
      <c r="AD449" s="1" t="s">
        <v>98</v>
      </c>
      <c r="AE449" s="1" t="s">
        <v>98</v>
      </c>
      <c r="AF449" s="1" t="s">
        <v>98</v>
      </c>
      <c r="AG449" s="1" t="s">
        <v>98</v>
      </c>
      <c r="AH449" s="1" t="s">
        <v>98</v>
      </c>
      <c r="AI449" s="3">
        <v>8.4600000000000009</v>
      </c>
      <c r="AJ449" s="1" t="s">
        <v>98</v>
      </c>
      <c r="AK449" s="3">
        <v>8.4600000000000009</v>
      </c>
      <c r="AL449" s="1" t="s">
        <v>98</v>
      </c>
      <c r="AM449" s="2">
        <v>10.3</v>
      </c>
      <c r="AN449" s="3">
        <v>6.39</v>
      </c>
      <c r="AO449" s="3">
        <v>5.13</v>
      </c>
      <c r="AP449" s="3">
        <v>1.47</v>
      </c>
      <c r="AQ449" s="2">
        <v>10.3</v>
      </c>
      <c r="AR449" s="3">
        <v>6.39</v>
      </c>
      <c r="AS449" s="3">
        <v>5.13</v>
      </c>
      <c r="AT449" s="3">
        <v>1.47</v>
      </c>
      <c r="AU449" s="1" t="s">
        <v>98</v>
      </c>
      <c r="AV449" s="1" t="s">
        <v>98</v>
      </c>
      <c r="AW449" s="1" t="s">
        <v>98</v>
      </c>
      <c r="AX449" s="2">
        <v>17.5</v>
      </c>
      <c r="AY449" s="1" t="s">
        <v>98</v>
      </c>
      <c r="AZ449" s="3">
        <v>9.14</v>
      </c>
      <c r="BA449" s="1" t="s">
        <v>98</v>
      </c>
      <c r="BB449" s="1" t="s">
        <v>98</v>
      </c>
      <c r="BC449" s="1" t="s">
        <v>98</v>
      </c>
      <c r="BD449" s="1" t="s">
        <v>98</v>
      </c>
      <c r="BE449" s="1" t="s">
        <v>98</v>
      </c>
      <c r="BF449" s="1" t="s">
        <v>98</v>
      </c>
      <c r="BG449" s="1" t="s">
        <v>98</v>
      </c>
      <c r="BH449" s="1" t="s">
        <v>98</v>
      </c>
      <c r="BI449" s="1" t="s">
        <v>98</v>
      </c>
      <c r="BJ449" s="4" t="s">
        <v>98</v>
      </c>
      <c r="BK449" s="4" t="s">
        <v>98</v>
      </c>
      <c r="BL449" s="4" t="s">
        <v>98</v>
      </c>
      <c r="BM449" s="4" t="s">
        <v>98</v>
      </c>
      <c r="BN449" s="4" t="s">
        <v>98</v>
      </c>
      <c r="BO449" s="4" t="s">
        <v>98</v>
      </c>
      <c r="BP449" s="4" t="s">
        <v>98</v>
      </c>
      <c r="BQ449" s="4" t="s">
        <v>98</v>
      </c>
      <c r="BR449" s="4" t="s">
        <v>98</v>
      </c>
      <c r="BS449" s="4" t="s">
        <v>98</v>
      </c>
      <c r="BT449" s="4" t="s">
        <v>98</v>
      </c>
      <c r="BU449" s="4" t="s">
        <v>98</v>
      </c>
      <c r="BV449" s="4" t="s">
        <v>98</v>
      </c>
      <c r="BW449" s="35" t="s">
        <v>98</v>
      </c>
      <c r="BX449" s="35" t="s">
        <v>98</v>
      </c>
      <c r="BY449" s="1" t="s">
        <v>98</v>
      </c>
      <c r="BZ449" s="1" t="s">
        <v>98</v>
      </c>
      <c r="CA449" s="1" t="s">
        <v>98</v>
      </c>
      <c r="CB449" s="1" t="s">
        <v>98</v>
      </c>
      <c r="CC449" s="1" t="s">
        <v>98</v>
      </c>
      <c r="CD449" s="1" t="s">
        <v>98</v>
      </c>
      <c r="CE449" s="1" t="s">
        <v>98</v>
      </c>
      <c r="CF449" s="1" t="s">
        <v>98</v>
      </c>
      <c r="CG449" s="4">
        <f>Beams!$B$11/F449</f>
        <v>2351.4644351464435</v>
      </c>
      <c r="CH449" s="4">
        <f>Beams!$B$9/AO449</f>
        <v>2191.0331384015594</v>
      </c>
      <c r="CI449" s="4">
        <f>Beams!$C$9/AS449</f>
        <v>2191.0331384015594</v>
      </c>
      <c r="CJ449" s="4">
        <f>Beams!$B$8/((N449-2*X449)*X449*2)</f>
        <v>4876.7873599225268</v>
      </c>
      <c r="CK449" s="4">
        <f>Beams!$C$8/((J449-2*X449)*X449*2)</f>
        <v>7150.600294167044</v>
      </c>
      <c r="CM449" s="4">
        <f xml:space="preserve"> Beams!$B$12 / ( 2 * X449 * (N449 - X449) * (J449 - X449) )</f>
        <v>1695.7378087904569</v>
      </c>
      <c r="CO449" s="4">
        <f t="shared" si="12"/>
        <v>11194.470995047188</v>
      </c>
      <c r="CP449" s="4">
        <f t="shared" si="13"/>
        <v>14400.009364513546</v>
      </c>
      <c r="CQ449" s="3">
        <f>MIN(Beams!$B$21:$B$22)/MAX(CM449:CP449)-1</f>
        <v>0.38888798567636429</v>
      </c>
    </row>
    <row r="450" spans="1:95" x14ac:dyDescent="0.55000000000000004">
      <c r="A450" s="1" t="s">
        <v>1014</v>
      </c>
      <c r="B450" s="1" t="s">
        <v>1958</v>
      </c>
      <c r="C450" s="1" t="s">
        <v>1959</v>
      </c>
      <c r="D450" s="1" t="s">
        <v>98</v>
      </c>
      <c r="E450" s="1">
        <v>14.83</v>
      </c>
      <c r="F450" s="3">
        <v>4.0999999999999996</v>
      </c>
      <c r="G450" s="1" t="s">
        <v>98</v>
      </c>
      <c r="H450" s="11" t="s">
        <v>98</v>
      </c>
      <c r="I450" s="3">
        <v>4</v>
      </c>
      <c r="J450" s="3">
        <v>3.13</v>
      </c>
      <c r="K450" s="1" t="s">
        <v>98</v>
      </c>
      <c r="L450" s="1" t="s">
        <v>98</v>
      </c>
      <c r="M450" s="11" t="s">
        <v>98</v>
      </c>
      <c r="N450" s="3">
        <v>4</v>
      </c>
      <c r="O450" s="3">
        <v>3.13</v>
      </c>
      <c r="P450" s="1" t="s">
        <v>98</v>
      </c>
      <c r="Q450" s="1" t="s">
        <v>98</v>
      </c>
      <c r="R450" s="11" t="s">
        <v>98</v>
      </c>
      <c r="S450" s="13" t="s">
        <v>98</v>
      </c>
      <c r="T450" s="1" t="s">
        <v>98</v>
      </c>
      <c r="U450" s="13" t="s">
        <v>98</v>
      </c>
      <c r="V450" s="1" t="s">
        <v>98</v>
      </c>
      <c r="W450" s="15">
        <v>0.3125</v>
      </c>
      <c r="X450" s="14">
        <v>0.29099999999999998</v>
      </c>
      <c r="Y450" s="1" t="s">
        <v>98</v>
      </c>
      <c r="Z450" s="13" t="s">
        <v>98</v>
      </c>
      <c r="AA450" s="13" t="s">
        <v>98</v>
      </c>
      <c r="AB450" s="1" t="s">
        <v>98</v>
      </c>
      <c r="AC450" s="1" t="s">
        <v>98</v>
      </c>
      <c r="AD450" s="1" t="s">
        <v>98</v>
      </c>
      <c r="AE450" s="1" t="s">
        <v>98</v>
      </c>
      <c r="AF450" s="1" t="s">
        <v>98</v>
      </c>
      <c r="AG450" s="1" t="s">
        <v>98</v>
      </c>
      <c r="AH450" s="1" t="s">
        <v>98</v>
      </c>
      <c r="AI450" s="2">
        <v>10.7</v>
      </c>
      <c r="AJ450" s="1" t="s">
        <v>98</v>
      </c>
      <c r="AK450" s="2">
        <v>10.7</v>
      </c>
      <c r="AL450" s="1" t="s">
        <v>98</v>
      </c>
      <c r="AM450" s="3">
        <v>9.14</v>
      </c>
      <c r="AN450" s="3">
        <v>5.59</v>
      </c>
      <c r="AO450" s="3">
        <v>4.57</v>
      </c>
      <c r="AP450" s="3">
        <v>1.49</v>
      </c>
      <c r="AQ450" s="3">
        <v>9.14</v>
      </c>
      <c r="AR450" s="3">
        <v>5.59</v>
      </c>
      <c r="AS450" s="3">
        <v>4.57</v>
      </c>
      <c r="AT450" s="3">
        <v>1.49</v>
      </c>
      <c r="AU450" s="1" t="s">
        <v>98</v>
      </c>
      <c r="AV450" s="1" t="s">
        <v>98</v>
      </c>
      <c r="AW450" s="1" t="s">
        <v>98</v>
      </c>
      <c r="AX450" s="2">
        <v>15.3</v>
      </c>
      <c r="AY450" s="1" t="s">
        <v>98</v>
      </c>
      <c r="AZ450" s="3">
        <v>7.91</v>
      </c>
      <c r="BA450" s="1" t="s">
        <v>98</v>
      </c>
      <c r="BB450" s="1" t="s">
        <v>98</v>
      </c>
      <c r="BC450" s="1" t="s">
        <v>98</v>
      </c>
      <c r="BD450" s="1" t="s">
        <v>98</v>
      </c>
      <c r="BE450" s="1" t="s">
        <v>98</v>
      </c>
      <c r="BF450" s="1" t="s">
        <v>98</v>
      </c>
      <c r="BG450" s="1" t="s">
        <v>98</v>
      </c>
      <c r="BH450" s="1" t="s">
        <v>98</v>
      </c>
      <c r="BI450" s="1" t="s">
        <v>98</v>
      </c>
      <c r="BJ450" s="4" t="s">
        <v>98</v>
      </c>
      <c r="BK450" s="4" t="s">
        <v>98</v>
      </c>
      <c r="BL450" s="4" t="s">
        <v>98</v>
      </c>
      <c r="BM450" s="4" t="s">
        <v>98</v>
      </c>
      <c r="BN450" s="4" t="s">
        <v>98</v>
      </c>
      <c r="BO450" s="4" t="s">
        <v>98</v>
      </c>
      <c r="BP450" s="4" t="s">
        <v>98</v>
      </c>
      <c r="BQ450" s="4" t="s">
        <v>98</v>
      </c>
      <c r="BR450" s="4" t="s">
        <v>98</v>
      </c>
      <c r="BS450" s="4" t="s">
        <v>98</v>
      </c>
      <c r="BT450" s="4" t="s">
        <v>98</v>
      </c>
      <c r="BU450" s="4" t="s">
        <v>98</v>
      </c>
      <c r="BV450" s="4" t="s">
        <v>98</v>
      </c>
      <c r="BW450" s="35" t="s">
        <v>98</v>
      </c>
      <c r="BX450" s="35" t="s">
        <v>98</v>
      </c>
      <c r="BY450" s="1" t="s">
        <v>98</v>
      </c>
      <c r="BZ450" s="1" t="s">
        <v>98</v>
      </c>
      <c r="CA450" s="1" t="s">
        <v>98</v>
      </c>
      <c r="CB450" s="1" t="s">
        <v>98</v>
      </c>
      <c r="CC450" s="1" t="s">
        <v>98</v>
      </c>
      <c r="CD450" s="1" t="s">
        <v>98</v>
      </c>
      <c r="CE450" s="1" t="s">
        <v>98</v>
      </c>
      <c r="CF450" s="1" t="s">
        <v>98</v>
      </c>
      <c r="CG450" s="4">
        <f>Beams!$B$11/F450</f>
        <v>2741.4634146341464</v>
      </c>
      <c r="CH450" s="4">
        <f>Beams!$B$9/AO450</f>
        <v>2459.5185995623633</v>
      </c>
      <c r="CI450" s="4">
        <f>Beams!$C$9/AS450</f>
        <v>2459.5185995623633</v>
      </c>
      <c r="CJ450" s="4">
        <f>Beams!$B$8/((N450-2*X450)*X450*2)</f>
        <v>5650.2968919345531</v>
      </c>
      <c r="CK450" s="4">
        <f>Beams!$C$8/((J450-2*X450)*X450*2)</f>
        <v>7579.558389573117</v>
      </c>
      <c r="CM450" s="4">
        <f xml:space="preserve"> Beams!$B$12 / ( 2 * X450 * (N450 - X450) * (J450 - X450) )</f>
        <v>1834.0919331747718</v>
      </c>
      <c r="CO450" s="4">
        <f t="shared" si="12"/>
        <v>12827.802392164693</v>
      </c>
      <c r="CP450" s="4">
        <f t="shared" si="13"/>
        <v>15528.170061351564</v>
      </c>
      <c r="CQ450" s="3">
        <f>MIN(Beams!$B$21:$B$22)/MAX(CM450:CP450)-1</f>
        <v>0.28798177254501356</v>
      </c>
    </row>
    <row r="451" spans="1:95" x14ac:dyDescent="0.55000000000000004">
      <c r="A451" s="1" t="s">
        <v>1014</v>
      </c>
      <c r="B451" s="1" t="s">
        <v>1960</v>
      </c>
      <c r="C451" s="1" t="s">
        <v>1961</v>
      </c>
      <c r="D451" s="1" t="s">
        <v>98</v>
      </c>
      <c r="E451" s="1">
        <v>12.21</v>
      </c>
      <c r="F451" s="3">
        <v>3.37</v>
      </c>
      <c r="G451" s="1" t="s">
        <v>98</v>
      </c>
      <c r="H451" s="11" t="s">
        <v>98</v>
      </c>
      <c r="I451" s="3">
        <v>4</v>
      </c>
      <c r="J451" s="3">
        <v>3.3</v>
      </c>
      <c r="K451" s="1" t="s">
        <v>98</v>
      </c>
      <c r="L451" s="1" t="s">
        <v>98</v>
      </c>
      <c r="M451" s="11" t="s">
        <v>98</v>
      </c>
      <c r="N451" s="3">
        <v>4</v>
      </c>
      <c r="O451" s="3">
        <v>3.3</v>
      </c>
      <c r="P451" s="1" t="s">
        <v>98</v>
      </c>
      <c r="Q451" s="1" t="s">
        <v>98</v>
      </c>
      <c r="R451" s="11" t="s">
        <v>98</v>
      </c>
      <c r="S451" s="13" t="s">
        <v>98</v>
      </c>
      <c r="T451" s="1" t="s">
        <v>98</v>
      </c>
      <c r="U451" s="13" t="s">
        <v>98</v>
      </c>
      <c r="V451" s="1" t="s">
        <v>98</v>
      </c>
      <c r="W451" s="14">
        <v>0.25</v>
      </c>
      <c r="X451" s="14">
        <v>0.23300000000000001</v>
      </c>
      <c r="Y451" s="1" t="s">
        <v>98</v>
      </c>
      <c r="Z451" s="13" t="s">
        <v>98</v>
      </c>
      <c r="AA451" s="13" t="s">
        <v>98</v>
      </c>
      <c r="AB451" s="1" t="s">
        <v>98</v>
      </c>
      <c r="AC451" s="1" t="s">
        <v>98</v>
      </c>
      <c r="AD451" s="1" t="s">
        <v>98</v>
      </c>
      <c r="AE451" s="1" t="s">
        <v>98</v>
      </c>
      <c r="AF451" s="1" t="s">
        <v>98</v>
      </c>
      <c r="AG451" s="1" t="s">
        <v>98</v>
      </c>
      <c r="AH451" s="1" t="s">
        <v>98</v>
      </c>
      <c r="AI451" s="2">
        <v>14.2</v>
      </c>
      <c r="AJ451" s="1" t="s">
        <v>98</v>
      </c>
      <c r="AK451" s="2">
        <v>14.2</v>
      </c>
      <c r="AL451" s="1" t="s">
        <v>98</v>
      </c>
      <c r="AM451" s="3">
        <v>7.8</v>
      </c>
      <c r="AN451" s="3">
        <v>4.6900000000000004</v>
      </c>
      <c r="AO451" s="3">
        <v>3.9</v>
      </c>
      <c r="AP451" s="3">
        <v>1.52</v>
      </c>
      <c r="AQ451" s="3">
        <v>7.8</v>
      </c>
      <c r="AR451" s="3">
        <v>4.6900000000000004</v>
      </c>
      <c r="AS451" s="3">
        <v>3.9</v>
      </c>
      <c r="AT451" s="3">
        <v>1.52</v>
      </c>
      <c r="AU451" s="1" t="s">
        <v>98</v>
      </c>
      <c r="AV451" s="1" t="s">
        <v>98</v>
      </c>
      <c r="AW451" s="1" t="s">
        <v>98</v>
      </c>
      <c r="AX451" s="2">
        <v>12.8</v>
      </c>
      <c r="AY451" s="1" t="s">
        <v>98</v>
      </c>
      <c r="AZ451" s="3">
        <v>6.56</v>
      </c>
      <c r="BA451" s="1" t="s">
        <v>98</v>
      </c>
      <c r="BB451" s="1" t="s">
        <v>98</v>
      </c>
      <c r="BC451" s="1" t="s">
        <v>98</v>
      </c>
      <c r="BD451" s="1" t="s">
        <v>98</v>
      </c>
      <c r="BE451" s="1" t="s">
        <v>98</v>
      </c>
      <c r="BF451" s="1" t="s">
        <v>98</v>
      </c>
      <c r="BG451" s="1" t="s">
        <v>98</v>
      </c>
      <c r="BH451" s="1" t="s">
        <v>98</v>
      </c>
      <c r="BI451" s="1" t="s">
        <v>98</v>
      </c>
      <c r="BJ451" s="4" t="s">
        <v>98</v>
      </c>
      <c r="BK451" s="4" t="s">
        <v>98</v>
      </c>
      <c r="BL451" s="4" t="s">
        <v>98</v>
      </c>
      <c r="BM451" s="4" t="s">
        <v>98</v>
      </c>
      <c r="BN451" s="4" t="s">
        <v>98</v>
      </c>
      <c r="BO451" s="4" t="s">
        <v>98</v>
      </c>
      <c r="BP451" s="4" t="s">
        <v>98</v>
      </c>
      <c r="BQ451" s="4" t="s">
        <v>98</v>
      </c>
      <c r="BR451" s="4" t="s">
        <v>98</v>
      </c>
      <c r="BS451" s="4" t="s">
        <v>98</v>
      </c>
      <c r="BT451" s="4" t="s">
        <v>98</v>
      </c>
      <c r="BU451" s="4" t="s">
        <v>98</v>
      </c>
      <c r="BV451" s="4" t="s">
        <v>98</v>
      </c>
      <c r="BW451" s="35" t="s">
        <v>98</v>
      </c>
      <c r="BX451" s="35" t="s">
        <v>98</v>
      </c>
      <c r="BY451" s="1" t="s">
        <v>98</v>
      </c>
      <c r="BZ451" s="1" t="s">
        <v>98</v>
      </c>
      <c r="CA451" s="1" t="s">
        <v>98</v>
      </c>
      <c r="CB451" s="1" t="s">
        <v>98</v>
      </c>
      <c r="CC451" s="1" t="s">
        <v>98</v>
      </c>
      <c r="CD451" s="1" t="s">
        <v>98</v>
      </c>
      <c r="CE451" s="1" t="s">
        <v>98</v>
      </c>
      <c r="CF451" s="1" t="s">
        <v>98</v>
      </c>
      <c r="CG451" s="4">
        <f>Beams!$B$11/F451</f>
        <v>3335.3115727002964</v>
      </c>
      <c r="CH451" s="4">
        <f>Beams!$B$9/AO451</f>
        <v>2882.0512820512822</v>
      </c>
      <c r="CI451" s="4">
        <f>Beams!$C$9/AS451</f>
        <v>2882.0512820512822</v>
      </c>
      <c r="CJ451" s="4">
        <f>Beams!$B$8/((N451-2*X451)*X451*2)</f>
        <v>6825.1759122296953</v>
      </c>
      <c r="CK451" s="4">
        <f>Beams!$C$8/((J451-2*X451)*X451*2)</f>
        <v>8510.9991791883367</v>
      </c>
      <c r="CM451" s="4">
        <f xml:space="preserve"> Beams!$B$12 / ( 2 * X451 * (N451 - X451) * (J451 - X451) )</f>
        <v>2087.7139749920775</v>
      </c>
      <c r="CO451" s="4">
        <f t="shared" si="12"/>
        <v>15350.050985446946</v>
      </c>
      <c r="CP451" s="4">
        <f t="shared" si="13"/>
        <v>17697.070594920875</v>
      </c>
      <c r="CQ451" s="3">
        <f>MIN(Beams!$B$21:$B$22)/MAX(CM451:CP451)-1</f>
        <v>0.13013054294647364</v>
      </c>
    </row>
    <row r="452" spans="1:95" x14ac:dyDescent="0.55000000000000004">
      <c r="A452" s="1" t="s">
        <v>1014</v>
      </c>
      <c r="B452" s="1" t="s">
        <v>1962</v>
      </c>
      <c r="C452" s="1" t="s">
        <v>1963</v>
      </c>
      <c r="D452" s="1" t="s">
        <v>98</v>
      </c>
      <c r="E452" s="1">
        <v>9.42</v>
      </c>
      <c r="F452" s="3">
        <v>2.58</v>
      </c>
      <c r="G452" s="1" t="s">
        <v>98</v>
      </c>
      <c r="H452" s="11" t="s">
        <v>98</v>
      </c>
      <c r="I452" s="3">
        <v>4</v>
      </c>
      <c r="J452" s="3">
        <v>3.48</v>
      </c>
      <c r="K452" s="1" t="s">
        <v>98</v>
      </c>
      <c r="L452" s="1" t="s">
        <v>98</v>
      </c>
      <c r="M452" s="11" t="s">
        <v>98</v>
      </c>
      <c r="N452" s="3">
        <v>4</v>
      </c>
      <c r="O452" s="3">
        <v>3.48</v>
      </c>
      <c r="P452" s="1" t="s">
        <v>98</v>
      </c>
      <c r="Q452" s="1" t="s">
        <v>98</v>
      </c>
      <c r="R452" s="11" t="s">
        <v>98</v>
      </c>
      <c r="S452" s="13" t="s">
        <v>98</v>
      </c>
      <c r="T452" s="1" t="s">
        <v>98</v>
      </c>
      <c r="U452" s="13" t="s">
        <v>98</v>
      </c>
      <c r="V452" s="1" t="s">
        <v>98</v>
      </c>
      <c r="W452" s="15">
        <v>0.1875</v>
      </c>
      <c r="X452" s="14">
        <v>0.17399999999999999</v>
      </c>
      <c r="Y452" s="1" t="s">
        <v>98</v>
      </c>
      <c r="Z452" s="13" t="s">
        <v>98</v>
      </c>
      <c r="AA452" s="13" t="s">
        <v>98</v>
      </c>
      <c r="AB452" s="1" t="s">
        <v>98</v>
      </c>
      <c r="AC452" s="1" t="s">
        <v>98</v>
      </c>
      <c r="AD452" s="1" t="s">
        <v>98</v>
      </c>
      <c r="AE452" s="1" t="s">
        <v>98</v>
      </c>
      <c r="AF452" s="1" t="s">
        <v>98</v>
      </c>
      <c r="AG452" s="1" t="s">
        <v>98</v>
      </c>
      <c r="AH452" s="1" t="s">
        <v>98</v>
      </c>
      <c r="AI452" s="2">
        <v>20</v>
      </c>
      <c r="AJ452" s="1" t="s">
        <v>98</v>
      </c>
      <c r="AK452" s="2">
        <v>20</v>
      </c>
      <c r="AL452" s="1" t="s">
        <v>98</v>
      </c>
      <c r="AM452" s="3">
        <v>6.21</v>
      </c>
      <c r="AN452" s="3">
        <v>3.67</v>
      </c>
      <c r="AO452" s="3">
        <v>3.1</v>
      </c>
      <c r="AP452" s="3">
        <v>1.55</v>
      </c>
      <c r="AQ452" s="3">
        <v>6.21</v>
      </c>
      <c r="AR452" s="3">
        <v>3.67</v>
      </c>
      <c r="AS452" s="3">
        <v>3.1</v>
      </c>
      <c r="AT452" s="3">
        <v>1.55</v>
      </c>
      <c r="AU452" s="1" t="s">
        <v>98</v>
      </c>
      <c r="AV452" s="1" t="s">
        <v>98</v>
      </c>
      <c r="AW452" s="1" t="s">
        <v>98</v>
      </c>
      <c r="AX452" s="2">
        <v>10</v>
      </c>
      <c r="AY452" s="1" t="s">
        <v>98</v>
      </c>
      <c r="AZ452" s="3">
        <v>5.07</v>
      </c>
      <c r="BA452" s="1" t="s">
        <v>98</v>
      </c>
      <c r="BB452" s="1" t="s">
        <v>98</v>
      </c>
      <c r="BC452" s="1" t="s">
        <v>98</v>
      </c>
      <c r="BD452" s="1" t="s">
        <v>98</v>
      </c>
      <c r="BE452" s="1" t="s">
        <v>98</v>
      </c>
      <c r="BF452" s="1" t="s">
        <v>98</v>
      </c>
      <c r="BG452" s="1" t="s">
        <v>98</v>
      </c>
      <c r="BH452" s="1" t="s">
        <v>98</v>
      </c>
      <c r="BI452" s="1" t="s">
        <v>98</v>
      </c>
      <c r="BJ452" s="4" t="s">
        <v>98</v>
      </c>
      <c r="BK452" s="4" t="s">
        <v>98</v>
      </c>
      <c r="BL452" s="4" t="s">
        <v>98</v>
      </c>
      <c r="BM452" s="4" t="s">
        <v>98</v>
      </c>
      <c r="BN452" s="4" t="s">
        <v>98</v>
      </c>
      <c r="BO452" s="4" t="s">
        <v>98</v>
      </c>
      <c r="BP452" s="4" t="s">
        <v>98</v>
      </c>
      <c r="BQ452" s="4" t="s">
        <v>98</v>
      </c>
      <c r="BR452" s="4" t="s">
        <v>98</v>
      </c>
      <c r="BS452" s="4" t="s">
        <v>98</v>
      </c>
      <c r="BT452" s="4" t="s">
        <v>98</v>
      </c>
      <c r="BU452" s="4" t="s">
        <v>98</v>
      </c>
      <c r="BV452" s="4" t="s">
        <v>98</v>
      </c>
      <c r="BW452" s="35" t="s">
        <v>98</v>
      </c>
      <c r="BX452" s="35" t="s">
        <v>98</v>
      </c>
      <c r="BY452" s="1" t="s">
        <v>98</v>
      </c>
      <c r="BZ452" s="1" t="s">
        <v>98</v>
      </c>
      <c r="CA452" s="1" t="s">
        <v>98</v>
      </c>
      <c r="CB452" s="1" t="s">
        <v>98</v>
      </c>
      <c r="CC452" s="1" t="s">
        <v>98</v>
      </c>
      <c r="CD452" s="1" t="s">
        <v>98</v>
      </c>
      <c r="CE452" s="1" t="s">
        <v>98</v>
      </c>
      <c r="CF452" s="1" t="s">
        <v>98</v>
      </c>
      <c r="CG452" s="4">
        <f>Beams!$B$11/F452</f>
        <v>4356.5891472868216</v>
      </c>
      <c r="CH452" s="4">
        <f>Beams!$B$9/AO452</f>
        <v>3625.8064516129029</v>
      </c>
      <c r="CI452" s="4">
        <f>Beams!$C$9/AS452</f>
        <v>3625.8064516129029</v>
      </c>
      <c r="CJ452" s="4">
        <f>Beams!$B$8/((N452-2*X452)*X452*2)</f>
        <v>8844.1540456496823</v>
      </c>
      <c r="CK452" s="4">
        <f>Beams!$C$8/((J452-2*X452)*X452*2)</f>
        <v>10312.532111977216</v>
      </c>
      <c r="CM452" s="4">
        <f xml:space="preserve"> Beams!$B$12 / ( 2 * X452 * (N452 - X452) * (J452 - X452) )</f>
        <v>2553.5199330837472</v>
      </c>
      <c r="CO452" s="4">
        <f t="shared" si="12"/>
        <v>19722.295235114969</v>
      </c>
      <c r="CP452" s="4">
        <f t="shared" si="13"/>
        <v>21756.762228630836</v>
      </c>
      <c r="CQ452" s="3">
        <f>MIN(Beams!$B$21:$B$22)/MAX(CM452:CP452)-1</f>
        <v>-8.0745572809497457E-2</v>
      </c>
    </row>
    <row r="453" spans="1:95" x14ac:dyDescent="0.55000000000000004">
      <c r="A453" s="1" t="s">
        <v>1014</v>
      </c>
      <c r="B453" s="1" t="s">
        <v>1964</v>
      </c>
      <c r="C453" s="1" t="s">
        <v>1965</v>
      </c>
      <c r="D453" s="1" t="s">
        <v>98</v>
      </c>
      <c r="E453" s="1">
        <v>6.46</v>
      </c>
      <c r="F453" s="3">
        <v>1.77</v>
      </c>
      <c r="G453" s="1" t="s">
        <v>98</v>
      </c>
      <c r="H453" s="11" t="s">
        <v>98</v>
      </c>
      <c r="I453" s="3">
        <v>4</v>
      </c>
      <c r="J453" s="3">
        <v>3.65</v>
      </c>
      <c r="K453" s="1" t="s">
        <v>98</v>
      </c>
      <c r="L453" s="1" t="s">
        <v>98</v>
      </c>
      <c r="M453" s="11" t="s">
        <v>98</v>
      </c>
      <c r="N453" s="3">
        <v>4</v>
      </c>
      <c r="O453" s="3">
        <v>3.65</v>
      </c>
      <c r="P453" s="1" t="s">
        <v>98</v>
      </c>
      <c r="Q453" s="1" t="s">
        <v>98</v>
      </c>
      <c r="R453" s="11" t="s">
        <v>98</v>
      </c>
      <c r="S453" s="13" t="s">
        <v>98</v>
      </c>
      <c r="T453" s="1" t="s">
        <v>98</v>
      </c>
      <c r="U453" s="13" t="s">
        <v>98</v>
      </c>
      <c r="V453" s="1" t="s">
        <v>98</v>
      </c>
      <c r="W453" s="14">
        <v>0.125</v>
      </c>
      <c r="X453" s="14">
        <v>0.11600000000000001</v>
      </c>
      <c r="Y453" s="1" t="s">
        <v>98</v>
      </c>
      <c r="Z453" s="13" t="s">
        <v>98</v>
      </c>
      <c r="AA453" s="13" t="s">
        <v>98</v>
      </c>
      <c r="AB453" s="1" t="s">
        <v>98</v>
      </c>
      <c r="AC453" s="1" t="s">
        <v>98</v>
      </c>
      <c r="AD453" s="1" t="s">
        <v>98</v>
      </c>
      <c r="AE453" s="1" t="s">
        <v>98</v>
      </c>
      <c r="AF453" s="1" t="s">
        <v>98</v>
      </c>
      <c r="AG453" s="1" t="s">
        <v>98</v>
      </c>
      <c r="AH453" s="1" t="s">
        <v>98</v>
      </c>
      <c r="AI453" s="2">
        <v>31.5</v>
      </c>
      <c r="AJ453" s="1" t="s">
        <v>98</v>
      </c>
      <c r="AK453" s="2">
        <v>31.5</v>
      </c>
      <c r="AL453" s="1" t="s">
        <v>98</v>
      </c>
      <c r="AM453" s="3">
        <v>4.4000000000000004</v>
      </c>
      <c r="AN453" s="3">
        <v>2.56</v>
      </c>
      <c r="AO453" s="3">
        <v>2.2000000000000002</v>
      </c>
      <c r="AP453" s="3">
        <v>1.58</v>
      </c>
      <c r="AQ453" s="3">
        <v>4.4000000000000004</v>
      </c>
      <c r="AR453" s="3">
        <v>2.56</v>
      </c>
      <c r="AS453" s="3">
        <v>2.2000000000000002</v>
      </c>
      <c r="AT453" s="3">
        <v>1.58</v>
      </c>
      <c r="AU453" s="1" t="s">
        <v>98</v>
      </c>
      <c r="AV453" s="1" t="s">
        <v>98</v>
      </c>
      <c r="AW453" s="1" t="s">
        <v>98</v>
      </c>
      <c r="AX453" s="3">
        <v>6.91</v>
      </c>
      <c r="AY453" s="1" t="s">
        <v>98</v>
      </c>
      <c r="AZ453" s="3">
        <v>3.49</v>
      </c>
      <c r="BA453" s="1" t="s">
        <v>98</v>
      </c>
      <c r="BB453" s="1" t="s">
        <v>98</v>
      </c>
      <c r="BC453" s="1" t="s">
        <v>98</v>
      </c>
      <c r="BD453" s="1" t="s">
        <v>98</v>
      </c>
      <c r="BE453" s="1" t="s">
        <v>98</v>
      </c>
      <c r="BF453" s="1" t="s">
        <v>98</v>
      </c>
      <c r="BG453" s="1" t="s">
        <v>98</v>
      </c>
      <c r="BH453" s="1" t="s">
        <v>98</v>
      </c>
      <c r="BI453" s="1" t="s">
        <v>98</v>
      </c>
      <c r="BJ453" s="4" t="s">
        <v>98</v>
      </c>
      <c r="BK453" s="4" t="s">
        <v>98</v>
      </c>
      <c r="BL453" s="4" t="s">
        <v>98</v>
      </c>
      <c r="BM453" s="4" t="s">
        <v>98</v>
      </c>
      <c r="BN453" s="4" t="s">
        <v>98</v>
      </c>
      <c r="BO453" s="4" t="s">
        <v>98</v>
      </c>
      <c r="BP453" s="4" t="s">
        <v>98</v>
      </c>
      <c r="BQ453" s="4" t="s">
        <v>98</v>
      </c>
      <c r="BR453" s="4" t="s">
        <v>98</v>
      </c>
      <c r="BS453" s="4" t="s">
        <v>98</v>
      </c>
      <c r="BT453" s="4" t="s">
        <v>98</v>
      </c>
      <c r="BU453" s="4" t="s">
        <v>98</v>
      </c>
      <c r="BV453" s="4" t="s">
        <v>98</v>
      </c>
      <c r="BW453" s="35" t="s">
        <v>98</v>
      </c>
      <c r="BX453" s="35" t="s">
        <v>98</v>
      </c>
      <c r="BY453" s="1" t="s">
        <v>98</v>
      </c>
      <c r="BZ453" s="1" t="s">
        <v>98</v>
      </c>
      <c r="CA453" s="1" t="s">
        <v>98</v>
      </c>
      <c r="CB453" s="1" t="s">
        <v>98</v>
      </c>
      <c r="CC453" s="1" t="s">
        <v>98</v>
      </c>
      <c r="CD453" s="1" t="s">
        <v>98</v>
      </c>
      <c r="CE453" s="1" t="s">
        <v>98</v>
      </c>
      <c r="CF453" s="1" t="s">
        <v>98</v>
      </c>
      <c r="CG453" s="4">
        <f>Beams!$B$11/F453</f>
        <v>6350.2824858757058</v>
      </c>
      <c r="CH453" s="4">
        <f>Beams!$B$9/AO453</f>
        <v>5109.090909090909</v>
      </c>
      <c r="CI453" s="4">
        <f>Beams!$C$9/AS453</f>
        <v>5109.090909090909</v>
      </c>
      <c r="CJ453" s="4">
        <f>Beams!$B$8/((N453-2*X453)*X453*2)</f>
        <v>12857.822681016181</v>
      </c>
      <c r="CK453" s="4">
        <f>Beams!$C$8/((J453-2*X453)*X453*2)</f>
        <v>14174.451685801336</v>
      </c>
      <c r="CM453" s="4">
        <f xml:space="preserve"> Beams!$B$12 / ( 2 * X453 * (N453 - X453) * (J453 - X453) )</f>
        <v>3529.6574531000724</v>
      </c>
      <c r="CO453" s="4">
        <f t="shared" ref="CO453:CO516" si="14" xml:space="preserve"> SQRT((CG453+CH453+CI453)^2+3*(CJ453^2+CM453^2))</f>
        <v>28422.882804051835</v>
      </c>
      <c r="CP453" s="4">
        <f t="shared" ref="CP453:CP516" si="15" xml:space="preserve"> SQRT((CG453+CH453+CI453)^2+3*(CM453^2+CK453^2))</f>
        <v>30242.928039177226</v>
      </c>
      <c r="CQ453" s="3">
        <f>MIN(Beams!$B$21:$B$22)/MAX(CM453:CP453)-1</f>
        <v>-0.33868837124197615</v>
      </c>
    </row>
    <row r="454" spans="1:95" x14ac:dyDescent="0.55000000000000004">
      <c r="A454" s="1" t="s">
        <v>1014</v>
      </c>
      <c r="B454" s="1" t="s">
        <v>1966</v>
      </c>
      <c r="C454" s="1" t="s">
        <v>1967</v>
      </c>
      <c r="D454" s="1" t="s">
        <v>98</v>
      </c>
      <c r="E454" s="1">
        <v>14.72</v>
      </c>
      <c r="F454" s="3">
        <v>4.09</v>
      </c>
      <c r="G454" s="1" t="s">
        <v>98</v>
      </c>
      <c r="H454" s="11" t="s">
        <v>98</v>
      </c>
      <c r="I454" s="3">
        <v>4</v>
      </c>
      <c r="J454" s="3">
        <v>2.95</v>
      </c>
      <c r="K454" s="1" t="s">
        <v>98</v>
      </c>
      <c r="L454" s="1" t="s">
        <v>98</v>
      </c>
      <c r="M454" s="11" t="s">
        <v>98</v>
      </c>
      <c r="N454" s="3">
        <v>3</v>
      </c>
      <c r="O454" s="3">
        <v>1.95</v>
      </c>
      <c r="P454" s="1" t="s">
        <v>98</v>
      </c>
      <c r="Q454" s="1" t="s">
        <v>98</v>
      </c>
      <c r="R454" s="11" t="s">
        <v>98</v>
      </c>
      <c r="S454" s="13" t="s">
        <v>98</v>
      </c>
      <c r="T454" s="1" t="s">
        <v>98</v>
      </c>
      <c r="U454" s="13" t="s">
        <v>98</v>
      </c>
      <c r="V454" s="1" t="s">
        <v>98</v>
      </c>
      <c r="W454" s="14">
        <v>0.375</v>
      </c>
      <c r="X454" s="14">
        <v>0.34899999999999998</v>
      </c>
      <c r="Y454" s="1" t="s">
        <v>98</v>
      </c>
      <c r="Z454" s="13" t="s">
        <v>98</v>
      </c>
      <c r="AA454" s="13" t="s">
        <v>98</v>
      </c>
      <c r="AB454" s="1" t="s">
        <v>98</v>
      </c>
      <c r="AC454" s="1" t="s">
        <v>98</v>
      </c>
      <c r="AD454" s="1" t="s">
        <v>98</v>
      </c>
      <c r="AE454" s="1" t="s">
        <v>98</v>
      </c>
      <c r="AF454" s="1" t="s">
        <v>98</v>
      </c>
      <c r="AG454" s="1" t="s">
        <v>98</v>
      </c>
      <c r="AH454" s="1" t="s">
        <v>98</v>
      </c>
      <c r="AI454" s="3">
        <v>5.6</v>
      </c>
      <c r="AJ454" s="1" t="s">
        <v>98</v>
      </c>
      <c r="AK454" s="3">
        <v>8.4600000000000009</v>
      </c>
      <c r="AL454" s="1" t="s">
        <v>98</v>
      </c>
      <c r="AM454" s="3">
        <v>7.93</v>
      </c>
      <c r="AN454" s="3">
        <v>5.12</v>
      </c>
      <c r="AO454" s="3">
        <v>3.97</v>
      </c>
      <c r="AP454" s="3">
        <v>1.39</v>
      </c>
      <c r="AQ454" s="3">
        <v>5.01</v>
      </c>
      <c r="AR454" s="3">
        <v>4.18</v>
      </c>
      <c r="AS454" s="3">
        <v>3.34</v>
      </c>
      <c r="AT454" s="3">
        <v>1.1100000000000001</v>
      </c>
      <c r="AU454" s="1" t="s">
        <v>98</v>
      </c>
      <c r="AV454" s="1" t="s">
        <v>98</v>
      </c>
      <c r="AW454" s="1" t="s">
        <v>98</v>
      </c>
      <c r="AX454" s="2">
        <v>10.6</v>
      </c>
      <c r="AY454" s="1" t="s">
        <v>98</v>
      </c>
      <c r="AZ454" s="3">
        <v>6.59</v>
      </c>
      <c r="BA454" s="1" t="s">
        <v>98</v>
      </c>
      <c r="BB454" s="1" t="s">
        <v>98</v>
      </c>
      <c r="BC454" s="1" t="s">
        <v>98</v>
      </c>
      <c r="BD454" s="1" t="s">
        <v>98</v>
      </c>
      <c r="BE454" s="1" t="s">
        <v>98</v>
      </c>
      <c r="BF454" s="1" t="s">
        <v>98</v>
      </c>
      <c r="BG454" s="1" t="s">
        <v>98</v>
      </c>
      <c r="BH454" s="1" t="s">
        <v>98</v>
      </c>
      <c r="BI454" s="1" t="s">
        <v>98</v>
      </c>
      <c r="BJ454" s="4" t="s">
        <v>98</v>
      </c>
      <c r="BK454" s="4" t="s">
        <v>98</v>
      </c>
      <c r="BL454" s="4" t="s">
        <v>98</v>
      </c>
      <c r="BM454" s="4" t="s">
        <v>98</v>
      </c>
      <c r="BN454" s="4" t="s">
        <v>98</v>
      </c>
      <c r="BO454" s="4" t="s">
        <v>98</v>
      </c>
      <c r="BP454" s="4" t="s">
        <v>98</v>
      </c>
      <c r="BQ454" s="4" t="s">
        <v>98</v>
      </c>
      <c r="BR454" s="4" t="s">
        <v>98</v>
      </c>
      <c r="BS454" s="4" t="s">
        <v>98</v>
      </c>
      <c r="BT454" s="4" t="s">
        <v>98</v>
      </c>
      <c r="BU454" s="4" t="s">
        <v>98</v>
      </c>
      <c r="BV454" s="4" t="s">
        <v>98</v>
      </c>
      <c r="BW454" s="35" t="s">
        <v>98</v>
      </c>
      <c r="BX454" s="35" t="s">
        <v>98</v>
      </c>
      <c r="BY454" s="1" t="s">
        <v>98</v>
      </c>
      <c r="BZ454" s="1" t="s">
        <v>98</v>
      </c>
      <c r="CA454" s="1" t="s">
        <v>98</v>
      </c>
      <c r="CB454" s="1" t="s">
        <v>98</v>
      </c>
      <c r="CC454" s="1" t="s">
        <v>98</v>
      </c>
      <c r="CD454" s="1" t="s">
        <v>98</v>
      </c>
      <c r="CE454" s="1" t="s">
        <v>98</v>
      </c>
      <c r="CF454" s="1" t="s">
        <v>98</v>
      </c>
      <c r="CG454" s="4">
        <f>Beams!$B$11/F454</f>
        <v>2748.1662591687041</v>
      </c>
      <c r="CH454" s="4">
        <f>Beams!$B$9/AO454</f>
        <v>2831.2342569269522</v>
      </c>
      <c r="CI454" s="4">
        <f>Beams!$C$9/AS454</f>
        <v>3365.2694610778444</v>
      </c>
      <c r="CJ454" s="4">
        <f>Beams!$B$8/((N454-2*X454)*X454*2)</f>
        <v>6995.2875162746241</v>
      </c>
      <c r="CK454" s="4">
        <f>Beams!$C$8/((J454-2*X454)*X454*2)</f>
        <v>7150.600294167044</v>
      </c>
      <c r="CM454" s="4">
        <f xml:space="preserve"> Beams!$B$12 / ( 2 * X454 * (N454 - X454) * (J454 - X454) )</f>
        <v>2335.3974877004748</v>
      </c>
      <c r="CO454" s="4">
        <f t="shared" si="14"/>
        <v>15593.957406100122</v>
      </c>
      <c r="CP454" s="4">
        <f t="shared" si="15"/>
        <v>15803.879871033174</v>
      </c>
      <c r="CQ454" s="3">
        <f>MIN(Beams!$B$21:$B$22)/MAX(CM454:CP454)-1</f>
        <v>0.26551202383269601</v>
      </c>
    </row>
    <row r="455" spans="1:95" x14ac:dyDescent="0.55000000000000004">
      <c r="A455" s="1" t="s">
        <v>1014</v>
      </c>
      <c r="B455" s="1" t="s">
        <v>1968</v>
      </c>
      <c r="C455" s="1" t="s">
        <v>1969</v>
      </c>
      <c r="D455" s="1" t="s">
        <v>98</v>
      </c>
      <c r="E455" s="3">
        <v>12.7</v>
      </c>
      <c r="F455" s="3">
        <v>3.52</v>
      </c>
      <c r="G455" s="1" t="s">
        <v>98</v>
      </c>
      <c r="H455" s="11" t="s">
        <v>98</v>
      </c>
      <c r="I455" s="3">
        <v>4</v>
      </c>
      <c r="J455" s="3">
        <v>3.13</v>
      </c>
      <c r="K455" s="1" t="s">
        <v>98</v>
      </c>
      <c r="L455" s="1" t="s">
        <v>98</v>
      </c>
      <c r="M455" s="11" t="s">
        <v>98</v>
      </c>
      <c r="N455" s="3">
        <v>3</v>
      </c>
      <c r="O455" s="3">
        <v>2.13</v>
      </c>
      <c r="P455" s="1" t="s">
        <v>98</v>
      </c>
      <c r="Q455" s="1" t="s">
        <v>98</v>
      </c>
      <c r="R455" s="11" t="s">
        <v>98</v>
      </c>
      <c r="S455" s="13" t="s">
        <v>98</v>
      </c>
      <c r="T455" s="1" t="s">
        <v>98</v>
      </c>
      <c r="U455" s="13" t="s">
        <v>98</v>
      </c>
      <c r="V455" s="1" t="s">
        <v>98</v>
      </c>
      <c r="W455" s="15">
        <v>0.3125</v>
      </c>
      <c r="X455" s="14">
        <v>0.29099999999999998</v>
      </c>
      <c r="Y455" s="1" t="s">
        <v>98</v>
      </c>
      <c r="Z455" s="13" t="s">
        <v>98</v>
      </c>
      <c r="AA455" s="13" t="s">
        <v>98</v>
      </c>
      <c r="AB455" s="1" t="s">
        <v>98</v>
      </c>
      <c r="AC455" s="1" t="s">
        <v>98</v>
      </c>
      <c r="AD455" s="1" t="s">
        <v>98</v>
      </c>
      <c r="AE455" s="1" t="s">
        <v>98</v>
      </c>
      <c r="AF455" s="1" t="s">
        <v>98</v>
      </c>
      <c r="AG455" s="1" t="s">
        <v>98</v>
      </c>
      <c r="AH455" s="1" t="s">
        <v>98</v>
      </c>
      <c r="AI455" s="3">
        <v>7.31</v>
      </c>
      <c r="AJ455" s="1" t="s">
        <v>98</v>
      </c>
      <c r="AK455" s="2">
        <v>10.7</v>
      </c>
      <c r="AL455" s="1" t="s">
        <v>98</v>
      </c>
      <c r="AM455" s="3">
        <v>7.14</v>
      </c>
      <c r="AN455" s="3">
        <v>4.51</v>
      </c>
      <c r="AO455" s="3">
        <v>3.57</v>
      </c>
      <c r="AP455" s="3">
        <v>1.42</v>
      </c>
      <c r="AQ455" s="3">
        <v>4.5199999999999996</v>
      </c>
      <c r="AR455" s="3">
        <v>3.69</v>
      </c>
      <c r="AS455" s="3">
        <v>3.02</v>
      </c>
      <c r="AT455" s="3">
        <v>1.1299999999999999</v>
      </c>
      <c r="AU455" s="1" t="s">
        <v>98</v>
      </c>
      <c r="AV455" s="1" t="s">
        <v>98</v>
      </c>
      <c r="AW455" s="1" t="s">
        <v>98</v>
      </c>
      <c r="AX455" s="3">
        <v>9.41</v>
      </c>
      <c r="AY455" s="1" t="s">
        <v>98</v>
      </c>
      <c r="AZ455" s="3">
        <v>5.75</v>
      </c>
      <c r="BA455" s="1" t="s">
        <v>98</v>
      </c>
      <c r="BB455" s="1" t="s">
        <v>98</v>
      </c>
      <c r="BC455" s="1" t="s">
        <v>98</v>
      </c>
      <c r="BD455" s="1" t="s">
        <v>98</v>
      </c>
      <c r="BE455" s="1" t="s">
        <v>98</v>
      </c>
      <c r="BF455" s="1" t="s">
        <v>98</v>
      </c>
      <c r="BG455" s="1" t="s">
        <v>98</v>
      </c>
      <c r="BH455" s="1" t="s">
        <v>98</v>
      </c>
      <c r="BI455" s="1" t="s">
        <v>98</v>
      </c>
      <c r="BJ455" s="4" t="s">
        <v>98</v>
      </c>
      <c r="BK455" s="4" t="s">
        <v>98</v>
      </c>
      <c r="BL455" s="4" t="s">
        <v>98</v>
      </c>
      <c r="BM455" s="4" t="s">
        <v>98</v>
      </c>
      <c r="BN455" s="4" t="s">
        <v>98</v>
      </c>
      <c r="BO455" s="4" t="s">
        <v>98</v>
      </c>
      <c r="BP455" s="4" t="s">
        <v>98</v>
      </c>
      <c r="BQ455" s="4" t="s">
        <v>98</v>
      </c>
      <c r="BR455" s="4" t="s">
        <v>98</v>
      </c>
      <c r="BS455" s="4" t="s">
        <v>98</v>
      </c>
      <c r="BT455" s="4" t="s">
        <v>98</v>
      </c>
      <c r="BU455" s="4" t="s">
        <v>98</v>
      </c>
      <c r="BV455" s="4" t="s">
        <v>98</v>
      </c>
      <c r="BW455" s="35" t="s">
        <v>98</v>
      </c>
      <c r="BX455" s="35" t="s">
        <v>98</v>
      </c>
      <c r="BY455" s="1" t="s">
        <v>98</v>
      </c>
      <c r="BZ455" s="1" t="s">
        <v>98</v>
      </c>
      <c r="CA455" s="1" t="s">
        <v>98</v>
      </c>
      <c r="CB455" s="1" t="s">
        <v>98</v>
      </c>
      <c r="CC455" s="1" t="s">
        <v>98</v>
      </c>
      <c r="CD455" s="1" t="s">
        <v>98</v>
      </c>
      <c r="CE455" s="1" t="s">
        <v>98</v>
      </c>
      <c r="CF455" s="1" t="s">
        <v>98</v>
      </c>
      <c r="CG455" s="4">
        <f>Beams!$B$11/F455</f>
        <v>3193.181818181818</v>
      </c>
      <c r="CH455" s="4">
        <f>Beams!$B$9/AO455</f>
        <v>3148.4593837535017</v>
      </c>
      <c r="CI455" s="4">
        <f>Beams!$C$9/AS455</f>
        <v>3721.8543046357618</v>
      </c>
      <c r="CJ455" s="4">
        <f>Beams!$B$8/((N455-2*X455)*X455*2)</f>
        <v>7987.0615287974788</v>
      </c>
      <c r="CK455" s="4">
        <f>Beams!$C$8/((J455-2*X455)*X455*2)</f>
        <v>7579.558389573117</v>
      </c>
      <c r="CM455" s="4">
        <f xml:space="preserve"> Beams!$B$12 / ( 2 * X455 * (N455 - X455) * (J455 - X455) )</f>
        <v>2511.1284533574117</v>
      </c>
      <c r="CO455" s="4">
        <f t="shared" si="14"/>
        <v>17651.365265410779</v>
      </c>
      <c r="CP455" s="4">
        <f t="shared" si="15"/>
        <v>17103.811162469159</v>
      </c>
      <c r="CQ455" s="3">
        <f>MIN(Beams!$B$21:$B$22)/MAX(CM455:CP455)-1</f>
        <v>0.13305683154104542</v>
      </c>
    </row>
    <row r="456" spans="1:95" x14ac:dyDescent="0.55000000000000004">
      <c r="A456" s="1" t="s">
        <v>1014</v>
      </c>
      <c r="B456" s="1" t="s">
        <v>1970</v>
      </c>
      <c r="C456" s="1" t="s">
        <v>1971</v>
      </c>
      <c r="D456" s="1" t="s">
        <v>98</v>
      </c>
      <c r="E456" s="1">
        <v>10.51</v>
      </c>
      <c r="F456" s="3">
        <v>2.91</v>
      </c>
      <c r="G456" s="1" t="s">
        <v>98</v>
      </c>
      <c r="H456" s="11" t="s">
        <v>98</v>
      </c>
      <c r="I456" s="3">
        <v>4</v>
      </c>
      <c r="J456" s="3">
        <v>3.3</v>
      </c>
      <c r="K456" s="1" t="s">
        <v>98</v>
      </c>
      <c r="L456" s="1" t="s">
        <v>98</v>
      </c>
      <c r="M456" s="11" t="s">
        <v>98</v>
      </c>
      <c r="N456" s="3">
        <v>3</v>
      </c>
      <c r="O456" s="3">
        <v>2.2999999999999998</v>
      </c>
      <c r="P456" s="1" t="s">
        <v>98</v>
      </c>
      <c r="Q456" s="1" t="s">
        <v>98</v>
      </c>
      <c r="R456" s="11" t="s">
        <v>98</v>
      </c>
      <c r="S456" s="13" t="s">
        <v>98</v>
      </c>
      <c r="T456" s="1" t="s">
        <v>98</v>
      </c>
      <c r="U456" s="13" t="s">
        <v>98</v>
      </c>
      <c r="V456" s="1" t="s">
        <v>98</v>
      </c>
      <c r="W456" s="14">
        <v>0.25</v>
      </c>
      <c r="X456" s="14">
        <v>0.23300000000000001</v>
      </c>
      <c r="Y456" s="1" t="s">
        <v>98</v>
      </c>
      <c r="Z456" s="13" t="s">
        <v>98</v>
      </c>
      <c r="AA456" s="13" t="s">
        <v>98</v>
      </c>
      <c r="AB456" s="1" t="s">
        <v>98</v>
      </c>
      <c r="AC456" s="1" t="s">
        <v>98</v>
      </c>
      <c r="AD456" s="1" t="s">
        <v>98</v>
      </c>
      <c r="AE456" s="1" t="s">
        <v>98</v>
      </c>
      <c r="AF456" s="1" t="s">
        <v>98</v>
      </c>
      <c r="AG456" s="1" t="s">
        <v>98</v>
      </c>
      <c r="AH456" s="1" t="s">
        <v>98</v>
      </c>
      <c r="AI456" s="3">
        <v>9.8800000000000008</v>
      </c>
      <c r="AJ456" s="1" t="s">
        <v>98</v>
      </c>
      <c r="AK456" s="2">
        <v>14.2</v>
      </c>
      <c r="AL456" s="1" t="s">
        <v>98</v>
      </c>
      <c r="AM456" s="3">
        <v>6.15</v>
      </c>
      <c r="AN456" s="3">
        <v>3.81</v>
      </c>
      <c r="AO456" s="3">
        <v>3.07</v>
      </c>
      <c r="AP456" s="3">
        <v>1.45</v>
      </c>
      <c r="AQ456" s="3">
        <v>3.91</v>
      </c>
      <c r="AR456" s="3">
        <v>3.12</v>
      </c>
      <c r="AS456" s="3">
        <v>2.61</v>
      </c>
      <c r="AT456" s="3">
        <v>1.1599999999999999</v>
      </c>
      <c r="AU456" s="1" t="s">
        <v>98</v>
      </c>
      <c r="AV456" s="1" t="s">
        <v>98</v>
      </c>
      <c r="AW456" s="1" t="s">
        <v>98</v>
      </c>
      <c r="AX456" s="3">
        <v>7.96</v>
      </c>
      <c r="AY456" s="1" t="s">
        <v>98</v>
      </c>
      <c r="AZ456" s="3">
        <v>4.8099999999999996</v>
      </c>
      <c r="BA456" s="1" t="s">
        <v>98</v>
      </c>
      <c r="BB456" s="1" t="s">
        <v>98</v>
      </c>
      <c r="BC456" s="1" t="s">
        <v>98</v>
      </c>
      <c r="BD456" s="1" t="s">
        <v>98</v>
      </c>
      <c r="BE456" s="1" t="s">
        <v>98</v>
      </c>
      <c r="BF456" s="1" t="s">
        <v>98</v>
      </c>
      <c r="BG456" s="1" t="s">
        <v>98</v>
      </c>
      <c r="BH456" s="1" t="s">
        <v>98</v>
      </c>
      <c r="BI456" s="1" t="s">
        <v>98</v>
      </c>
      <c r="BJ456" s="4" t="s">
        <v>98</v>
      </c>
      <c r="BK456" s="4" t="s">
        <v>98</v>
      </c>
      <c r="BL456" s="4" t="s">
        <v>98</v>
      </c>
      <c r="BM456" s="4" t="s">
        <v>98</v>
      </c>
      <c r="BN456" s="4" t="s">
        <v>98</v>
      </c>
      <c r="BO456" s="4" t="s">
        <v>98</v>
      </c>
      <c r="BP456" s="4" t="s">
        <v>98</v>
      </c>
      <c r="BQ456" s="4" t="s">
        <v>98</v>
      </c>
      <c r="BR456" s="4" t="s">
        <v>98</v>
      </c>
      <c r="BS456" s="4" t="s">
        <v>98</v>
      </c>
      <c r="BT456" s="4" t="s">
        <v>98</v>
      </c>
      <c r="BU456" s="4" t="s">
        <v>98</v>
      </c>
      <c r="BV456" s="4" t="s">
        <v>98</v>
      </c>
      <c r="BW456" s="35" t="s">
        <v>98</v>
      </c>
      <c r="BX456" s="35" t="s">
        <v>98</v>
      </c>
      <c r="BY456" s="1" t="s">
        <v>98</v>
      </c>
      <c r="BZ456" s="1" t="s">
        <v>98</v>
      </c>
      <c r="CA456" s="1" t="s">
        <v>98</v>
      </c>
      <c r="CB456" s="1" t="s">
        <v>98</v>
      </c>
      <c r="CC456" s="1" t="s">
        <v>98</v>
      </c>
      <c r="CD456" s="1" t="s">
        <v>98</v>
      </c>
      <c r="CE456" s="1" t="s">
        <v>98</v>
      </c>
      <c r="CF456" s="1" t="s">
        <v>98</v>
      </c>
      <c r="CG456" s="4">
        <f>Beams!$B$11/F456</f>
        <v>3862.5429553264603</v>
      </c>
      <c r="CH456" s="4">
        <f>Beams!$B$9/AO456</f>
        <v>3661.237785016287</v>
      </c>
      <c r="CI456" s="4">
        <f>Beams!$C$9/AS456</f>
        <v>4306.5134099616862</v>
      </c>
      <c r="CJ456" s="4">
        <f>Beams!$B$8/((N456-2*X456)*X456*2)</f>
        <v>9518.6154987449663</v>
      </c>
      <c r="CK456" s="4">
        <f>Beams!$C$8/((J456-2*X456)*X456*2)</f>
        <v>8510.9991791883367</v>
      </c>
      <c r="CM456" s="4">
        <f xml:space="preserve"> Beams!$B$12 / ( 2 * X456 * (N456 - X456) * (J456 - X456) )</f>
        <v>2842.2184834821669</v>
      </c>
      <c r="CO456" s="4">
        <f t="shared" si="14"/>
        <v>20880.675287095339</v>
      </c>
      <c r="CP456" s="4">
        <f t="shared" si="15"/>
        <v>19532.071024105557</v>
      </c>
      <c r="CQ456" s="3">
        <f>MIN(Beams!$B$21:$B$22)/MAX(CM456:CP456)-1</f>
        <v>-4.217657115905693E-2</v>
      </c>
    </row>
    <row r="457" spans="1:95" x14ac:dyDescent="0.55000000000000004">
      <c r="A457" s="1" t="s">
        <v>1014</v>
      </c>
      <c r="B457" s="1" t="s">
        <v>1972</v>
      </c>
      <c r="C457" s="1" t="s">
        <v>1973</v>
      </c>
      <c r="D457" s="1" t="s">
        <v>98</v>
      </c>
      <c r="E457" s="1">
        <v>8.15</v>
      </c>
      <c r="F457" s="3">
        <v>2.2400000000000002</v>
      </c>
      <c r="G457" s="1" t="s">
        <v>98</v>
      </c>
      <c r="H457" s="11" t="s">
        <v>98</v>
      </c>
      <c r="I457" s="3">
        <v>4</v>
      </c>
      <c r="J457" s="3">
        <v>3.48</v>
      </c>
      <c r="K457" s="1" t="s">
        <v>98</v>
      </c>
      <c r="L457" s="1" t="s">
        <v>98</v>
      </c>
      <c r="M457" s="11" t="s">
        <v>98</v>
      </c>
      <c r="N457" s="3">
        <v>3</v>
      </c>
      <c r="O457" s="3">
        <v>2.48</v>
      </c>
      <c r="P457" s="1" t="s">
        <v>98</v>
      </c>
      <c r="Q457" s="1" t="s">
        <v>98</v>
      </c>
      <c r="R457" s="11" t="s">
        <v>98</v>
      </c>
      <c r="S457" s="13" t="s">
        <v>98</v>
      </c>
      <c r="T457" s="1" t="s">
        <v>98</v>
      </c>
      <c r="U457" s="13" t="s">
        <v>98</v>
      </c>
      <c r="V457" s="1" t="s">
        <v>98</v>
      </c>
      <c r="W457" s="15">
        <v>0.1875</v>
      </c>
      <c r="X457" s="14">
        <v>0.17399999999999999</v>
      </c>
      <c r="Y457" s="1" t="s">
        <v>98</v>
      </c>
      <c r="Z457" s="13" t="s">
        <v>98</v>
      </c>
      <c r="AA457" s="13" t="s">
        <v>98</v>
      </c>
      <c r="AB457" s="1" t="s">
        <v>98</v>
      </c>
      <c r="AC457" s="1" t="s">
        <v>98</v>
      </c>
      <c r="AD457" s="1" t="s">
        <v>98</v>
      </c>
      <c r="AE457" s="1" t="s">
        <v>98</v>
      </c>
      <c r="AF457" s="1" t="s">
        <v>98</v>
      </c>
      <c r="AG457" s="1" t="s">
        <v>98</v>
      </c>
      <c r="AH457" s="1" t="s">
        <v>98</v>
      </c>
      <c r="AI457" s="2">
        <v>14.2</v>
      </c>
      <c r="AJ457" s="1" t="s">
        <v>98</v>
      </c>
      <c r="AK457" s="2">
        <v>20</v>
      </c>
      <c r="AL457" s="1" t="s">
        <v>98</v>
      </c>
      <c r="AM457" s="3">
        <v>4.93</v>
      </c>
      <c r="AN457" s="3">
        <v>3</v>
      </c>
      <c r="AO457" s="3">
        <v>2.4700000000000002</v>
      </c>
      <c r="AP457" s="3">
        <v>1.49</v>
      </c>
      <c r="AQ457" s="3">
        <v>3.16</v>
      </c>
      <c r="AR457" s="3">
        <v>2.46</v>
      </c>
      <c r="AS457" s="3">
        <v>2.1</v>
      </c>
      <c r="AT457" s="3">
        <v>1.19</v>
      </c>
      <c r="AU457" s="1" t="s">
        <v>98</v>
      </c>
      <c r="AV457" s="1" t="s">
        <v>98</v>
      </c>
      <c r="AW457" s="1" t="s">
        <v>98</v>
      </c>
      <c r="AX457" s="3">
        <v>6.26</v>
      </c>
      <c r="AY457" s="1" t="s">
        <v>98</v>
      </c>
      <c r="AZ457" s="3">
        <v>3.74</v>
      </c>
      <c r="BA457" s="1" t="s">
        <v>98</v>
      </c>
      <c r="BB457" s="1" t="s">
        <v>98</v>
      </c>
      <c r="BC457" s="1" t="s">
        <v>98</v>
      </c>
      <c r="BD457" s="1" t="s">
        <v>98</v>
      </c>
      <c r="BE457" s="1" t="s">
        <v>98</v>
      </c>
      <c r="BF457" s="1" t="s">
        <v>98</v>
      </c>
      <c r="BG457" s="1" t="s">
        <v>98</v>
      </c>
      <c r="BH457" s="1" t="s">
        <v>98</v>
      </c>
      <c r="BI457" s="1" t="s">
        <v>98</v>
      </c>
      <c r="BJ457" s="4" t="s">
        <v>98</v>
      </c>
      <c r="BK457" s="4" t="s">
        <v>98</v>
      </c>
      <c r="BL457" s="4" t="s">
        <v>98</v>
      </c>
      <c r="BM457" s="4" t="s">
        <v>98</v>
      </c>
      <c r="BN457" s="4" t="s">
        <v>98</v>
      </c>
      <c r="BO457" s="4" t="s">
        <v>98</v>
      </c>
      <c r="BP457" s="4" t="s">
        <v>98</v>
      </c>
      <c r="BQ457" s="4" t="s">
        <v>98</v>
      </c>
      <c r="BR457" s="4" t="s">
        <v>98</v>
      </c>
      <c r="BS457" s="4" t="s">
        <v>98</v>
      </c>
      <c r="BT457" s="4" t="s">
        <v>98</v>
      </c>
      <c r="BU457" s="4" t="s">
        <v>98</v>
      </c>
      <c r="BV457" s="4" t="s">
        <v>98</v>
      </c>
      <c r="BW457" s="35" t="s">
        <v>98</v>
      </c>
      <c r="BX457" s="35" t="s">
        <v>98</v>
      </c>
      <c r="BY457" s="1" t="s">
        <v>98</v>
      </c>
      <c r="BZ457" s="1" t="s">
        <v>98</v>
      </c>
      <c r="CA457" s="1" t="s">
        <v>98</v>
      </c>
      <c r="CB457" s="1" t="s">
        <v>98</v>
      </c>
      <c r="CC457" s="1" t="s">
        <v>98</v>
      </c>
      <c r="CD457" s="1" t="s">
        <v>98</v>
      </c>
      <c r="CE457" s="1" t="s">
        <v>98</v>
      </c>
      <c r="CF457" s="1" t="s">
        <v>98</v>
      </c>
      <c r="CG457" s="4">
        <f>Beams!$B$11/F457</f>
        <v>5017.8571428571422</v>
      </c>
      <c r="CH457" s="4">
        <f>Beams!$B$9/AO457</f>
        <v>4550.6072874493921</v>
      </c>
      <c r="CI457" s="4">
        <f>Beams!$C$9/AS457</f>
        <v>5352.3809523809523</v>
      </c>
      <c r="CJ457" s="4">
        <f>Beams!$B$8/((N457-2*X457)*X457*2)</f>
        <v>12179.053761203864</v>
      </c>
      <c r="CK457" s="4">
        <f>Beams!$C$8/((J457-2*X457)*X457*2)</f>
        <v>10312.532111977216</v>
      </c>
      <c r="CM457" s="4">
        <f xml:space="preserve"> Beams!$B$12 / ( 2 * X457 * (N457 - X457) * (J457 - X457) )</f>
        <v>3457.1009426675218</v>
      </c>
      <c r="CO457" s="4">
        <f t="shared" si="14"/>
        <v>26523.090303965833</v>
      </c>
      <c r="CP457" s="4">
        <f t="shared" si="15"/>
        <v>24031.879314758724</v>
      </c>
      <c r="CQ457" s="3">
        <f>MIN(Beams!$B$21:$B$22)/MAX(CM457:CP457)-1</f>
        <v>-0.24594005559715926</v>
      </c>
    </row>
    <row r="458" spans="1:95" x14ac:dyDescent="0.55000000000000004">
      <c r="A458" s="1" t="s">
        <v>1014</v>
      </c>
      <c r="B458" s="1" t="s">
        <v>1974</v>
      </c>
      <c r="C458" s="1" t="s">
        <v>1975</v>
      </c>
      <c r="D458" s="1" t="s">
        <v>98</v>
      </c>
      <c r="E458" s="1">
        <v>5.61</v>
      </c>
      <c r="F458" s="3">
        <v>1.54</v>
      </c>
      <c r="G458" s="1" t="s">
        <v>98</v>
      </c>
      <c r="H458" s="11" t="s">
        <v>98</v>
      </c>
      <c r="I458" s="3">
        <v>4</v>
      </c>
      <c r="J458" s="3">
        <v>3.65</v>
      </c>
      <c r="K458" s="1" t="s">
        <v>98</v>
      </c>
      <c r="L458" s="1" t="s">
        <v>98</v>
      </c>
      <c r="M458" s="11" t="s">
        <v>98</v>
      </c>
      <c r="N458" s="3">
        <v>3</v>
      </c>
      <c r="O458" s="3">
        <v>2.65</v>
      </c>
      <c r="P458" s="1" t="s">
        <v>98</v>
      </c>
      <c r="Q458" s="1" t="s">
        <v>98</v>
      </c>
      <c r="R458" s="11" t="s">
        <v>98</v>
      </c>
      <c r="S458" s="13" t="s">
        <v>98</v>
      </c>
      <c r="T458" s="1" t="s">
        <v>98</v>
      </c>
      <c r="U458" s="13" t="s">
        <v>98</v>
      </c>
      <c r="V458" s="1" t="s">
        <v>98</v>
      </c>
      <c r="W458" s="14">
        <v>0.125</v>
      </c>
      <c r="X458" s="14">
        <v>0.11600000000000001</v>
      </c>
      <c r="Y458" s="1" t="s">
        <v>98</v>
      </c>
      <c r="Z458" s="13" t="s">
        <v>98</v>
      </c>
      <c r="AA458" s="13" t="s">
        <v>98</v>
      </c>
      <c r="AB458" s="1" t="s">
        <v>98</v>
      </c>
      <c r="AC458" s="1" t="s">
        <v>98</v>
      </c>
      <c r="AD458" s="1" t="s">
        <v>98</v>
      </c>
      <c r="AE458" s="1" t="s">
        <v>98</v>
      </c>
      <c r="AF458" s="1" t="s">
        <v>98</v>
      </c>
      <c r="AG458" s="1" t="s">
        <v>98</v>
      </c>
      <c r="AH458" s="1" t="s">
        <v>98</v>
      </c>
      <c r="AI458" s="2">
        <v>22.9</v>
      </c>
      <c r="AJ458" s="1" t="s">
        <v>98</v>
      </c>
      <c r="AK458" s="2">
        <v>31.5</v>
      </c>
      <c r="AL458" s="1" t="s">
        <v>98</v>
      </c>
      <c r="AM458" s="3">
        <v>3.52</v>
      </c>
      <c r="AN458" s="3">
        <v>2.11</v>
      </c>
      <c r="AO458" s="3">
        <v>1.76</v>
      </c>
      <c r="AP458" s="3">
        <v>1.52</v>
      </c>
      <c r="AQ458" s="3">
        <v>2.27</v>
      </c>
      <c r="AR458" s="3">
        <v>1.73</v>
      </c>
      <c r="AS458" s="3">
        <v>1.51</v>
      </c>
      <c r="AT458" s="3">
        <v>1.21</v>
      </c>
      <c r="AU458" s="1" t="s">
        <v>98</v>
      </c>
      <c r="AV458" s="1" t="s">
        <v>98</v>
      </c>
      <c r="AW458" s="1" t="s">
        <v>98</v>
      </c>
      <c r="AX458" s="3">
        <v>4.38</v>
      </c>
      <c r="AY458" s="1" t="s">
        <v>98</v>
      </c>
      <c r="AZ458" s="3">
        <v>2.59</v>
      </c>
      <c r="BA458" s="1" t="s">
        <v>98</v>
      </c>
      <c r="BB458" s="1" t="s">
        <v>98</v>
      </c>
      <c r="BC458" s="1" t="s">
        <v>98</v>
      </c>
      <c r="BD458" s="1" t="s">
        <v>98</v>
      </c>
      <c r="BE458" s="1" t="s">
        <v>98</v>
      </c>
      <c r="BF458" s="1" t="s">
        <v>98</v>
      </c>
      <c r="BG458" s="1" t="s">
        <v>98</v>
      </c>
      <c r="BH458" s="1" t="s">
        <v>98</v>
      </c>
      <c r="BI458" s="1" t="s">
        <v>98</v>
      </c>
      <c r="BJ458" s="4" t="s">
        <v>98</v>
      </c>
      <c r="BK458" s="4" t="s">
        <v>98</v>
      </c>
      <c r="BL458" s="4" t="s">
        <v>98</v>
      </c>
      <c r="BM458" s="4" t="s">
        <v>98</v>
      </c>
      <c r="BN458" s="4" t="s">
        <v>98</v>
      </c>
      <c r="BO458" s="4" t="s">
        <v>98</v>
      </c>
      <c r="BP458" s="4" t="s">
        <v>98</v>
      </c>
      <c r="BQ458" s="4" t="s">
        <v>98</v>
      </c>
      <c r="BR458" s="4" t="s">
        <v>98</v>
      </c>
      <c r="BS458" s="4" t="s">
        <v>98</v>
      </c>
      <c r="BT458" s="4" t="s">
        <v>98</v>
      </c>
      <c r="BU458" s="4" t="s">
        <v>98</v>
      </c>
      <c r="BV458" s="4" t="s">
        <v>98</v>
      </c>
      <c r="BW458" s="35" t="s">
        <v>98</v>
      </c>
      <c r="BX458" s="35" t="s">
        <v>98</v>
      </c>
      <c r="BY458" s="1" t="s">
        <v>98</v>
      </c>
      <c r="BZ458" s="1" t="s">
        <v>98</v>
      </c>
      <c r="CA458" s="1" t="s">
        <v>98</v>
      </c>
      <c r="CB458" s="1" t="s">
        <v>98</v>
      </c>
      <c r="CC458" s="1" t="s">
        <v>98</v>
      </c>
      <c r="CD458" s="1" t="s">
        <v>98</v>
      </c>
      <c r="CE458" s="1" t="s">
        <v>98</v>
      </c>
      <c r="CF458" s="1" t="s">
        <v>98</v>
      </c>
      <c r="CG458" s="4">
        <f>Beams!$B$11/F458</f>
        <v>7298.7012987012986</v>
      </c>
      <c r="CH458" s="4">
        <f>Beams!$B$9/AO458</f>
        <v>6386.363636363636</v>
      </c>
      <c r="CI458" s="4">
        <f>Beams!$C$9/AS458</f>
        <v>7443.7086092715235</v>
      </c>
      <c r="CJ458" s="4">
        <f>Beams!$B$8/((N458-2*X458)*X458*2)</f>
        <v>17502.98983456249</v>
      </c>
      <c r="CK458" s="4">
        <f>Beams!$C$8/((J458-2*X458)*X458*2)</f>
        <v>14174.451685801336</v>
      </c>
      <c r="CM458" s="4">
        <f xml:space="preserve"> Beams!$B$12 / ( 2 * X458 * (N458 - X458) * (J458 - X458) )</f>
        <v>4753.5331303192379</v>
      </c>
      <c r="CO458" s="4">
        <f t="shared" si="14"/>
        <v>37858.648451805217</v>
      </c>
      <c r="CP458" s="4">
        <f t="shared" si="15"/>
        <v>33420.929743655084</v>
      </c>
      <c r="CQ458" s="3">
        <f>MIN(Beams!$B$21:$B$22)/MAX(CM458:CP458)-1</f>
        <v>-0.47171912316256137</v>
      </c>
    </row>
    <row r="459" spans="1:95" x14ac:dyDescent="0.55000000000000004">
      <c r="A459" s="1" t="s">
        <v>1014</v>
      </c>
      <c r="B459" s="1" t="s">
        <v>1976</v>
      </c>
      <c r="C459" s="1" t="s">
        <v>1977</v>
      </c>
      <c r="D459" s="1" t="s">
        <v>98</v>
      </c>
      <c r="E459" s="1">
        <v>9.66</v>
      </c>
      <c r="F459" s="3">
        <v>2.67</v>
      </c>
      <c r="G459" s="1" t="s">
        <v>98</v>
      </c>
      <c r="H459" s="11" t="s">
        <v>98</v>
      </c>
      <c r="I459" s="3">
        <v>4</v>
      </c>
      <c r="J459" s="3">
        <v>3.3</v>
      </c>
      <c r="K459" s="1" t="s">
        <v>98</v>
      </c>
      <c r="L459" s="1" t="s">
        <v>98</v>
      </c>
      <c r="M459" s="11" t="s">
        <v>98</v>
      </c>
      <c r="N459" s="3">
        <v>2.5</v>
      </c>
      <c r="O459" s="3">
        <v>1.8</v>
      </c>
      <c r="P459" s="1" t="s">
        <v>98</v>
      </c>
      <c r="Q459" s="1" t="s">
        <v>98</v>
      </c>
      <c r="R459" s="11" t="s">
        <v>98</v>
      </c>
      <c r="S459" s="13" t="s">
        <v>98</v>
      </c>
      <c r="T459" s="1" t="s">
        <v>98</v>
      </c>
      <c r="U459" s="13" t="s">
        <v>98</v>
      </c>
      <c r="V459" s="1" t="s">
        <v>98</v>
      </c>
      <c r="W459" s="14">
        <v>0.25</v>
      </c>
      <c r="X459" s="14">
        <v>0.23300000000000001</v>
      </c>
      <c r="Y459" s="1" t="s">
        <v>98</v>
      </c>
      <c r="Z459" s="13" t="s">
        <v>98</v>
      </c>
      <c r="AA459" s="13" t="s">
        <v>98</v>
      </c>
      <c r="AB459" s="1" t="s">
        <v>98</v>
      </c>
      <c r="AC459" s="1" t="s">
        <v>98</v>
      </c>
      <c r="AD459" s="1" t="s">
        <v>98</v>
      </c>
      <c r="AE459" s="1" t="s">
        <v>98</v>
      </c>
      <c r="AF459" s="1" t="s">
        <v>98</v>
      </c>
      <c r="AG459" s="1" t="s">
        <v>98</v>
      </c>
      <c r="AH459" s="1" t="s">
        <v>98</v>
      </c>
      <c r="AI459" s="3">
        <v>7.73</v>
      </c>
      <c r="AJ459" s="1" t="s">
        <v>98</v>
      </c>
      <c r="AK459" s="2">
        <v>14.2</v>
      </c>
      <c r="AL459" s="1" t="s">
        <v>98</v>
      </c>
      <c r="AM459" s="3">
        <v>5.32</v>
      </c>
      <c r="AN459" s="3">
        <v>3.38</v>
      </c>
      <c r="AO459" s="3">
        <v>2.66</v>
      </c>
      <c r="AP459" s="3">
        <v>1.41</v>
      </c>
      <c r="AQ459" s="3">
        <v>2.5299999999999998</v>
      </c>
      <c r="AR459" s="3">
        <v>2.4300000000000002</v>
      </c>
      <c r="AS459" s="3">
        <v>2.02</v>
      </c>
      <c r="AT459" s="14">
        <v>0.97299999999999998</v>
      </c>
      <c r="AU459" s="1" t="s">
        <v>98</v>
      </c>
      <c r="AV459" s="1" t="s">
        <v>98</v>
      </c>
      <c r="AW459" s="1" t="s">
        <v>98</v>
      </c>
      <c r="AX459" s="3">
        <v>5.78</v>
      </c>
      <c r="AY459" s="1" t="s">
        <v>98</v>
      </c>
      <c r="AZ459" s="3">
        <v>3.93</v>
      </c>
      <c r="BA459" s="1" t="s">
        <v>98</v>
      </c>
      <c r="BB459" s="1" t="s">
        <v>98</v>
      </c>
      <c r="BC459" s="1" t="s">
        <v>98</v>
      </c>
      <c r="BD459" s="1" t="s">
        <v>98</v>
      </c>
      <c r="BE459" s="1" t="s">
        <v>98</v>
      </c>
      <c r="BF459" s="1" t="s">
        <v>98</v>
      </c>
      <c r="BG459" s="1" t="s">
        <v>98</v>
      </c>
      <c r="BH459" s="1" t="s">
        <v>98</v>
      </c>
      <c r="BI459" s="1" t="s">
        <v>98</v>
      </c>
      <c r="BJ459" s="4" t="s">
        <v>98</v>
      </c>
      <c r="BK459" s="4" t="s">
        <v>98</v>
      </c>
      <c r="BL459" s="4" t="s">
        <v>98</v>
      </c>
      <c r="BM459" s="4" t="s">
        <v>98</v>
      </c>
      <c r="BN459" s="4" t="s">
        <v>98</v>
      </c>
      <c r="BO459" s="4" t="s">
        <v>98</v>
      </c>
      <c r="BP459" s="4" t="s">
        <v>98</v>
      </c>
      <c r="BQ459" s="4" t="s">
        <v>98</v>
      </c>
      <c r="BR459" s="4" t="s">
        <v>98</v>
      </c>
      <c r="BS459" s="4" t="s">
        <v>98</v>
      </c>
      <c r="BT459" s="4" t="s">
        <v>98</v>
      </c>
      <c r="BU459" s="4" t="s">
        <v>98</v>
      </c>
      <c r="BV459" s="4" t="s">
        <v>98</v>
      </c>
      <c r="BW459" s="35" t="s">
        <v>98</v>
      </c>
      <c r="BX459" s="35" t="s">
        <v>98</v>
      </c>
      <c r="BY459" s="1" t="s">
        <v>98</v>
      </c>
      <c r="BZ459" s="1" t="s">
        <v>98</v>
      </c>
      <c r="CA459" s="1" t="s">
        <v>98</v>
      </c>
      <c r="CB459" s="1" t="s">
        <v>98</v>
      </c>
      <c r="CC459" s="1" t="s">
        <v>98</v>
      </c>
      <c r="CD459" s="1" t="s">
        <v>98</v>
      </c>
      <c r="CE459" s="1" t="s">
        <v>98</v>
      </c>
      <c r="CF459" s="1" t="s">
        <v>98</v>
      </c>
      <c r="CG459" s="4">
        <f>Beams!$B$11/F459</f>
        <v>4209.7378277153557</v>
      </c>
      <c r="CH459" s="4">
        <f>Beams!$B$9/AO459</f>
        <v>4225.5639097744361</v>
      </c>
      <c r="CI459" s="4">
        <f>Beams!$C$9/AS459</f>
        <v>5564.3564356435645</v>
      </c>
      <c r="CJ459" s="4">
        <f>Beams!$B$8/((N459-2*X459)*X459*2)</f>
        <v>11858.491481720623</v>
      </c>
      <c r="CK459" s="4">
        <f>Beams!$C$8/((J459-2*X459)*X459*2)</f>
        <v>8510.9991791883367</v>
      </c>
      <c r="CM459" s="4">
        <f xml:space="preserve"> Beams!$B$12 / ( 2 * X459 * (N459 - X459) * (J459 - X459) )</f>
        <v>3469.0862566365931</v>
      </c>
      <c r="CO459" s="4">
        <f t="shared" si="14"/>
        <v>25572.7504973293</v>
      </c>
      <c r="CP459" s="4">
        <f t="shared" si="15"/>
        <v>21199.184616795239</v>
      </c>
      <c r="CQ459" s="3">
        <f>MIN(Beams!$B$21:$B$22)/MAX(CM459:CP459)-1</f>
        <v>-0.21791752505899953</v>
      </c>
    </row>
    <row r="460" spans="1:95" x14ac:dyDescent="0.55000000000000004">
      <c r="A460" s="1" t="s">
        <v>1014</v>
      </c>
      <c r="B460" s="1" t="s">
        <v>1978</v>
      </c>
      <c r="C460" s="1" t="s">
        <v>1979</v>
      </c>
      <c r="D460" s="1" t="s">
        <v>98</v>
      </c>
      <c r="E460" s="1">
        <v>7.51</v>
      </c>
      <c r="F460" s="3">
        <v>2.06</v>
      </c>
      <c r="G460" s="1" t="s">
        <v>98</v>
      </c>
      <c r="H460" s="11" t="s">
        <v>98</v>
      </c>
      <c r="I460" s="3">
        <v>4</v>
      </c>
      <c r="J460" s="3">
        <v>3.48</v>
      </c>
      <c r="K460" s="1" t="s">
        <v>98</v>
      </c>
      <c r="L460" s="1" t="s">
        <v>98</v>
      </c>
      <c r="M460" s="11" t="s">
        <v>98</v>
      </c>
      <c r="N460" s="3">
        <v>2.5</v>
      </c>
      <c r="O460" s="3">
        <v>1.98</v>
      </c>
      <c r="P460" s="1" t="s">
        <v>98</v>
      </c>
      <c r="Q460" s="1" t="s">
        <v>98</v>
      </c>
      <c r="R460" s="11" t="s">
        <v>98</v>
      </c>
      <c r="S460" s="13" t="s">
        <v>98</v>
      </c>
      <c r="T460" s="1" t="s">
        <v>98</v>
      </c>
      <c r="U460" s="13" t="s">
        <v>98</v>
      </c>
      <c r="V460" s="1" t="s">
        <v>98</v>
      </c>
      <c r="W460" s="15">
        <v>0.1875</v>
      </c>
      <c r="X460" s="14">
        <v>0.17399999999999999</v>
      </c>
      <c r="Y460" s="1" t="s">
        <v>98</v>
      </c>
      <c r="Z460" s="13" t="s">
        <v>98</v>
      </c>
      <c r="AA460" s="13" t="s">
        <v>98</v>
      </c>
      <c r="AB460" s="1" t="s">
        <v>98</v>
      </c>
      <c r="AC460" s="1" t="s">
        <v>98</v>
      </c>
      <c r="AD460" s="1" t="s">
        <v>98</v>
      </c>
      <c r="AE460" s="1" t="s">
        <v>98</v>
      </c>
      <c r="AF460" s="1" t="s">
        <v>98</v>
      </c>
      <c r="AG460" s="1" t="s">
        <v>98</v>
      </c>
      <c r="AH460" s="1" t="s">
        <v>98</v>
      </c>
      <c r="AI460" s="2">
        <v>11.4</v>
      </c>
      <c r="AJ460" s="1" t="s">
        <v>98</v>
      </c>
      <c r="AK460" s="2">
        <v>20</v>
      </c>
      <c r="AL460" s="1" t="s">
        <v>98</v>
      </c>
      <c r="AM460" s="3">
        <v>4.3</v>
      </c>
      <c r="AN460" s="3">
        <v>2.67</v>
      </c>
      <c r="AO460" s="3">
        <v>2.15</v>
      </c>
      <c r="AP460" s="3">
        <v>1.44</v>
      </c>
      <c r="AQ460" s="3">
        <v>2.06</v>
      </c>
      <c r="AR460" s="3">
        <v>1.93</v>
      </c>
      <c r="AS460" s="3">
        <v>1.65</v>
      </c>
      <c r="AT460" s="14">
        <v>0.999</v>
      </c>
      <c r="AU460" s="1" t="s">
        <v>98</v>
      </c>
      <c r="AV460" s="1" t="s">
        <v>98</v>
      </c>
      <c r="AW460" s="1" t="s">
        <v>98</v>
      </c>
      <c r="AX460" s="3">
        <v>4.59</v>
      </c>
      <c r="AY460" s="1" t="s">
        <v>98</v>
      </c>
      <c r="AZ460" s="3">
        <v>3.08</v>
      </c>
      <c r="BA460" s="1" t="s">
        <v>98</v>
      </c>
      <c r="BB460" s="1" t="s">
        <v>98</v>
      </c>
      <c r="BC460" s="1" t="s">
        <v>98</v>
      </c>
      <c r="BD460" s="1" t="s">
        <v>98</v>
      </c>
      <c r="BE460" s="1" t="s">
        <v>98</v>
      </c>
      <c r="BF460" s="1" t="s">
        <v>98</v>
      </c>
      <c r="BG460" s="1" t="s">
        <v>98</v>
      </c>
      <c r="BH460" s="1" t="s">
        <v>98</v>
      </c>
      <c r="BI460" s="1" t="s">
        <v>98</v>
      </c>
      <c r="BJ460" s="4" t="s">
        <v>98</v>
      </c>
      <c r="BK460" s="4" t="s">
        <v>98</v>
      </c>
      <c r="BL460" s="4" t="s">
        <v>98</v>
      </c>
      <c r="BM460" s="4" t="s">
        <v>98</v>
      </c>
      <c r="BN460" s="4" t="s">
        <v>98</v>
      </c>
      <c r="BO460" s="4" t="s">
        <v>98</v>
      </c>
      <c r="BP460" s="4" t="s">
        <v>98</v>
      </c>
      <c r="BQ460" s="4" t="s">
        <v>98</v>
      </c>
      <c r="BR460" s="4" t="s">
        <v>98</v>
      </c>
      <c r="BS460" s="4" t="s">
        <v>98</v>
      </c>
      <c r="BT460" s="4" t="s">
        <v>98</v>
      </c>
      <c r="BU460" s="4" t="s">
        <v>98</v>
      </c>
      <c r="BV460" s="4" t="s">
        <v>98</v>
      </c>
      <c r="BW460" s="35" t="s">
        <v>98</v>
      </c>
      <c r="BX460" s="35" t="s">
        <v>98</v>
      </c>
      <c r="BY460" s="1" t="s">
        <v>98</v>
      </c>
      <c r="BZ460" s="1" t="s">
        <v>98</v>
      </c>
      <c r="CA460" s="1" t="s">
        <v>98</v>
      </c>
      <c r="CB460" s="1" t="s">
        <v>98</v>
      </c>
      <c r="CC460" s="1" t="s">
        <v>98</v>
      </c>
      <c r="CD460" s="1" t="s">
        <v>98</v>
      </c>
      <c r="CE460" s="1" t="s">
        <v>98</v>
      </c>
      <c r="CF460" s="1" t="s">
        <v>98</v>
      </c>
      <c r="CG460" s="4">
        <f>Beams!$B$11/F460</f>
        <v>5456.3106796116499</v>
      </c>
      <c r="CH460" s="4">
        <f>Beams!$B$9/AO460</f>
        <v>5227.9069767441861</v>
      </c>
      <c r="CI460" s="4">
        <f>Beams!$C$9/AS460</f>
        <v>6812.1212121212129</v>
      </c>
      <c r="CJ460" s="4">
        <f>Beams!$B$8/((N460-2*X460)*X460*2)</f>
        <v>15008.759560740076</v>
      </c>
      <c r="CK460" s="4">
        <f>Beams!$C$8/((J460-2*X460)*X460*2)</f>
        <v>10312.532111977216</v>
      </c>
      <c r="CM460" s="4">
        <f xml:space="preserve"> Beams!$B$12 / ( 2 * X460 * (N460 - X460) * (J460 - X460) )</f>
        <v>4200.2438796123888</v>
      </c>
      <c r="CO460" s="4">
        <f t="shared" si="14"/>
        <v>32168.876424295031</v>
      </c>
      <c r="CP460" s="4">
        <f t="shared" si="15"/>
        <v>26040.218421259997</v>
      </c>
      <c r="CQ460" s="3">
        <f>MIN(Beams!$B$21:$B$22)/MAX(CM460:CP460)-1</f>
        <v>-0.37828105227525699</v>
      </c>
    </row>
    <row r="461" spans="1:95" x14ac:dyDescent="0.55000000000000004">
      <c r="A461" s="1" t="s">
        <v>1014</v>
      </c>
      <c r="B461" s="1" t="s">
        <v>1980</v>
      </c>
      <c r="C461" s="1" t="s">
        <v>1981</v>
      </c>
      <c r="D461" s="1" t="s">
        <v>98</v>
      </c>
      <c r="E461" s="1">
        <v>5.18</v>
      </c>
      <c r="F461" s="3">
        <v>1.42</v>
      </c>
      <c r="G461" s="1" t="s">
        <v>98</v>
      </c>
      <c r="H461" s="11" t="s">
        <v>98</v>
      </c>
      <c r="I461" s="3">
        <v>4</v>
      </c>
      <c r="J461" s="3">
        <v>3.65</v>
      </c>
      <c r="K461" s="1" t="s">
        <v>98</v>
      </c>
      <c r="L461" s="1" t="s">
        <v>98</v>
      </c>
      <c r="M461" s="11" t="s">
        <v>98</v>
      </c>
      <c r="N461" s="3">
        <v>2.5</v>
      </c>
      <c r="O461" s="3">
        <v>2.15</v>
      </c>
      <c r="P461" s="1" t="s">
        <v>98</v>
      </c>
      <c r="Q461" s="1" t="s">
        <v>98</v>
      </c>
      <c r="R461" s="11" t="s">
        <v>98</v>
      </c>
      <c r="S461" s="13" t="s">
        <v>98</v>
      </c>
      <c r="T461" s="1" t="s">
        <v>98</v>
      </c>
      <c r="U461" s="13" t="s">
        <v>98</v>
      </c>
      <c r="V461" s="1" t="s">
        <v>98</v>
      </c>
      <c r="W461" s="14">
        <v>0.125</v>
      </c>
      <c r="X461" s="14">
        <v>0.11600000000000001</v>
      </c>
      <c r="Y461" s="1" t="s">
        <v>98</v>
      </c>
      <c r="Z461" s="13" t="s">
        <v>98</v>
      </c>
      <c r="AA461" s="13" t="s">
        <v>98</v>
      </c>
      <c r="AB461" s="1" t="s">
        <v>98</v>
      </c>
      <c r="AC461" s="1" t="s">
        <v>98</v>
      </c>
      <c r="AD461" s="1" t="s">
        <v>98</v>
      </c>
      <c r="AE461" s="1" t="s">
        <v>98</v>
      </c>
      <c r="AF461" s="1" t="s">
        <v>98</v>
      </c>
      <c r="AG461" s="1" t="s">
        <v>98</v>
      </c>
      <c r="AH461" s="1" t="s">
        <v>98</v>
      </c>
      <c r="AI461" s="2">
        <v>18.600000000000001</v>
      </c>
      <c r="AJ461" s="1" t="s">
        <v>98</v>
      </c>
      <c r="AK461" s="2">
        <v>31.5</v>
      </c>
      <c r="AL461" s="1" t="s">
        <v>98</v>
      </c>
      <c r="AM461" s="3">
        <v>3.09</v>
      </c>
      <c r="AN461" s="3">
        <v>1.88</v>
      </c>
      <c r="AO461" s="3">
        <v>1.54</v>
      </c>
      <c r="AP461" s="3">
        <v>1.47</v>
      </c>
      <c r="AQ461" s="3">
        <v>1.49</v>
      </c>
      <c r="AR461" s="3">
        <v>1.36</v>
      </c>
      <c r="AS461" s="3">
        <v>1.19</v>
      </c>
      <c r="AT461" s="3">
        <v>1.03</v>
      </c>
      <c r="AU461" s="1" t="s">
        <v>98</v>
      </c>
      <c r="AV461" s="1" t="s">
        <v>98</v>
      </c>
      <c r="AW461" s="1" t="s">
        <v>98</v>
      </c>
      <c r="AX461" s="3">
        <v>3.23</v>
      </c>
      <c r="AY461" s="1" t="s">
        <v>98</v>
      </c>
      <c r="AZ461" s="3">
        <v>2.14</v>
      </c>
      <c r="BA461" s="1" t="s">
        <v>98</v>
      </c>
      <c r="BB461" s="1" t="s">
        <v>98</v>
      </c>
      <c r="BC461" s="1" t="s">
        <v>98</v>
      </c>
      <c r="BD461" s="1" t="s">
        <v>98</v>
      </c>
      <c r="BE461" s="1" t="s">
        <v>98</v>
      </c>
      <c r="BF461" s="1" t="s">
        <v>98</v>
      </c>
      <c r="BG461" s="1" t="s">
        <v>98</v>
      </c>
      <c r="BH461" s="1" t="s">
        <v>98</v>
      </c>
      <c r="BI461" s="1" t="s">
        <v>98</v>
      </c>
      <c r="BJ461" s="4" t="s">
        <v>98</v>
      </c>
      <c r="BK461" s="4" t="s">
        <v>98</v>
      </c>
      <c r="BL461" s="4" t="s">
        <v>98</v>
      </c>
      <c r="BM461" s="4" t="s">
        <v>98</v>
      </c>
      <c r="BN461" s="4" t="s">
        <v>98</v>
      </c>
      <c r="BO461" s="4" t="s">
        <v>98</v>
      </c>
      <c r="BP461" s="4" t="s">
        <v>98</v>
      </c>
      <c r="BQ461" s="4" t="s">
        <v>98</v>
      </c>
      <c r="BR461" s="4" t="s">
        <v>98</v>
      </c>
      <c r="BS461" s="4" t="s">
        <v>98</v>
      </c>
      <c r="BT461" s="4" t="s">
        <v>98</v>
      </c>
      <c r="BU461" s="4" t="s">
        <v>98</v>
      </c>
      <c r="BV461" s="4" t="s">
        <v>98</v>
      </c>
      <c r="BW461" s="35" t="s">
        <v>98</v>
      </c>
      <c r="BX461" s="35" t="s">
        <v>98</v>
      </c>
      <c r="BY461" s="1" t="s">
        <v>98</v>
      </c>
      <c r="BZ461" s="1" t="s">
        <v>98</v>
      </c>
      <c r="CA461" s="1" t="s">
        <v>98</v>
      </c>
      <c r="CB461" s="1" t="s">
        <v>98</v>
      </c>
      <c r="CC461" s="1" t="s">
        <v>98</v>
      </c>
      <c r="CD461" s="1" t="s">
        <v>98</v>
      </c>
      <c r="CE461" s="1" t="s">
        <v>98</v>
      </c>
      <c r="CF461" s="1" t="s">
        <v>98</v>
      </c>
      <c r="CG461" s="4">
        <f>Beams!$B$11/F461</f>
        <v>7915.4929577464791</v>
      </c>
      <c r="CH461" s="4">
        <f>Beams!$B$9/AO461</f>
        <v>7298.7012987012986</v>
      </c>
      <c r="CI461" s="4">
        <f>Beams!$C$9/AS461</f>
        <v>9445.3781512605037</v>
      </c>
      <c r="CJ461" s="4">
        <f>Beams!$B$8/((N461-2*X461)*X461*2)</f>
        <v>21361.673660524237</v>
      </c>
      <c r="CK461" s="4">
        <f>Beams!$C$8/((J461-2*X461)*X461*2)</f>
        <v>14174.451685801336</v>
      </c>
      <c r="CM461" s="4">
        <f xml:space="preserve"> Beams!$B$12 / ( 2 * X461 * (N461 - X461) * (J461 - X461) )</f>
        <v>5750.4989714096819</v>
      </c>
      <c r="CO461" s="4">
        <f t="shared" si="14"/>
        <v>45566.023870069723</v>
      </c>
      <c r="CP461" s="4">
        <f t="shared" si="15"/>
        <v>36194.53644365276</v>
      </c>
      <c r="CQ461" s="3">
        <f>MIN(Beams!$B$21:$B$22)/MAX(CM461:CP461)-1</f>
        <v>-0.56107647099010749</v>
      </c>
    </row>
    <row r="462" spans="1:95" x14ac:dyDescent="0.55000000000000004">
      <c r="A462" s="1" t="s">
        <v>1014</v>
      </c>
      <c r="B462" s="1" t="s">
        <v>1982</v>
      </c>
      <c r="C462" s="1" t="s">
        <v>1983</v>
      </c>
      <c r="D462" s="1" t="s">
        <v>98</v>
      </c>
      <c r="E462" s="1">
        <v>12.17</v>
      </c>
      <c r="F462" s="3">
        <v>3.39</v>
      </c>
      <c r="G462" s="1" t="s">
        <v>98</v>
      </c>
      <c r="H462" s="11" t="s">
        <v>98</v>
      </c>
      <c r="I462" s="3">
        <v>4</v>
      </c>
      <c r="J462" s="3">
        <v>2.95</v>
      </c>
      <c r="K462" s="1" t="s">
        <v>98</v>
      </c>
      <c r="L462" s="1" t="s">
        <v>98</v>
      </c>
      <c r="M462" s="11" t="s">
        <v>98</v>
      </c>
      <c r="N462" s="3">
        <v>2</v>
      </c>
      <c r="O462" s="14">
        <v>0.95299999999999996</v>
      </c>
      <c r="P462" s="1" t="s">
        <v>98</v>
      </c>
      <c r="Q462" s="1" t="s">
        <v>98</v>
      </c>
      <c r="R462" s="11" t="s">
        <v>98</v>
      </c>
      <c r="S462" s="13" t="s">
        <v>98</v>
      </c>
      <c r="T462" s="1" t="s">
        <v>98</v>
      </c>
      <c r="U462" s="13" t="s">
        <v>98</v>
      </c>
      <c r="V462" s="1" t="s">
        <v>98</v>
      </c>
      <c r="W462" s="14">
        <v>0.375</v>
      </c>
      <c r="X462" s="14">
        <v>0.34899999999999998</v>
      </c>
      <c r="Y462" s="1" t="s">
        <v>98</v>
      </c>
      <c r="Z462" s="13" t="s">
        <v>98</v>
      </c>
      <c r="AA462" s="13" t="s">
        <v>98</v>
      </c>
      <c r="AB462" s="1" t="s">
        <v>98</v>
      </c>
      <c r="AC462" s="1" t="s">
        <v>98</v>
      </c>
      <c r="AD462" s="1" t="s">
        <v>98</v>
      </c>
      <c r="AE462" s="1" t="s">
        <v>98</v>
      </c>
      <c r="AF462" s="1" t="s">
        <v>98</v>
      </c>
      <c r="AG462" s="1" t="s">
        <v>98</v>
      </c>
      <c r="AH462" s="1" t="s">
        <v>98</v>
      </c>
      <c r="AI462" s="3">
        <v>2.73</v>
      </c>
      <c r="AJ462" s="1" t="s">
        <v>98</v>
      </c>
      <c r="AK462" s="3">
        <v>8.4600000000000009</v>
      </c>
      <c r="AL462" s="1" t="s">
        <v>98</v>
      </c>
      <c r="AM462" s="3">
        <v>5.6</v>
      </c>
      <c r="AN462" s="3">
        <v>3.84</v>
      </c>
      <c r="AO462" s="3">
        <v>2.8</v>
      </c>
      <c r="AP462" s="3">
        <v>1.29</v>
      </c>
      <c r="AQ462" s="3">
        <v>1.8</v>
      </c>
      <c r="AR462" s="3">
        <v>2.31</v>
      </c>
      <c r="AS462" s="3">
        <v>1.8</v>
      </c>
      <c r="AT462" s="14">
        <v>0.72899999999999998</v>
      </c>
      <c r="AU462" s="1" t="s">
        <v>98</v>
      </c>
      <c r="AV462" s="1" t="s">
        <v>98</v>
      </c>
      <c r="AW462" s="1" t="s">
        <v>98</v>
      </c>
      <c r="AX462" s="3">
        <v>4.83</v>
      </c>
      <c r="AY462" s="1" t="s">
        <v>98</v>
      </c>
      <c r="AZ462" s="3">
        <v>4.04</v>
      </c>
      <c r="BA462" s="1" t="s">
        <v>98</v>
      </c>
      <c r="BB462" s="1" t="s">
        <v>98</v>
      </c>
      <c r="BC462" s="1" t="s">
        <v>98</v>
      </c>
      <c r="BD462" s="1" t="s">
        <v>98</v>
      </c>
      <c r="BE462" s="1" t="s">
        <v>98</v>
      </c>
      <c r="BF462" s="1" t="s">
        <v>98</v>
      </c>
      <c r="BG462" s="1" t="s">
        <v>98</v>
      </c>
      <c r="BH462" s="1" t="s">
        <v>98</v>
      </c>
      <c r="BI462" s="1" t="s">
        <v>98</v>
      </c>
      <c r="BJ462" s="4" t="s">
        <v>98</v>
      </c>
      <c r="BK462" s="4" t="s">
        <v>98</v>
      </c>
      <c r="BL462" s="4" t="s">
        <v>98</v>
      </c>
      <c r="BM462" s="4" t="s">
        <v>98</v>
      </c>
      <c r="BN462" s="4" t="s">
        <v>98</v>
      </c>
      <c r="BO462" s="4" t="s">
        <v>98</v>
      </c>
      <c r="BP462" s="4" t="s">
        <v>98</v>
      </c>
      <c r="BQ462" s="4" t="s">
        <v>98</v>
      </c>
      <c r="BR462" s="4" t="s">
        <v>98</v>
      </c>
      <c r="BS462" s="4" t="s">
        <v>98</v>
      </c>
      <c r="BT462" s="4" t="s">
        <v>98</v>
      </c>
      <c r="BU462" s="4" t="s">
        <v>98</v>
      </c>
      <c r="BV462" s="4" t="s">
        <v>98</v>
      </c>
      <c r="BW462" s="35" t="s">
        <v>98</v>
      </c>
      <c r="BX462" s="35" t="s">
        <v>98</v>
      </c>
      <c r="BY462" s="1" t="s">
        <v>98</v>
      </c>
      <c r="BZ462" s="1" t="s">
        <v>98</v>
      </c>
      <c r="CA462" s="1" t="s">
        <v>98</v>
      </c>
      <c r="CB462" s="1" t="s">
        <v>98</v>
      </c>
      <c r="CC462" s="1" t="s">
        <v>98</v>
      </c>
      <c r="CD462" s="1" t="s">
        <v>98</v>
      </c>
      <c r="CE462" s="1" t="s">
        <v>98</v>
      </c>
      <c r="CF462" s="1" t="s">
        <v>98</v>
      </c>
      <c r="CG462" s="4">
        <f>Beams!$B$11/F462</f>
        <v>3315.6342182890853</v>
      </c>
      <c r="CH462" s="4">
        <f>Beams!$B$9/AO462</f>
        <v>4014.2857142857147</v>
      </c>
      <c r="CI462" s="4">
        <f>Beams!$C$9/AS462</f>
        <v>6244.4444444444443</v>
      </c>
      <c r="CJ462" s="4">
        <f>Beams!$B$8/((N462-2*X462)*X462*2)</f>
        <v>12368.012183152216</v>
      </c>
      <c r="CK462" s="4">
        <f>Beams!$C$8/((J462-2*X462)*X462*2)</f>
        <v>7150.600294167044</v>
      </c>
      <c r="CM462" s="4">
        <f xml:space="preserve"> Beams!$B$12 / ( 2 * X462 * (N462 - X462) * (J462 - X462) )</f>
        <v>3749.9326104748379</v>
      </c>
      <c r="CO462" s="4">
        <f t="shared" si="14"/>
        <v>26179.238493073128</v>
      </c>
      <c r="CP462" s="4">
        <f t="shared" si="15"/>
        <v>19489.551192631974</v>
      </c>
      <c r="CQ462" s="3">
        <f>MIN(Beams!$B$21:$B$22)/MAX(CM462:CP462)-1</f>
        <v>-0.23603583789146954</v>
      </c>
    </row>
    <row r="463" spans="1:95" x14ac:dyDescent="0.55000000000000004">
      <c r="A463" s="1" t="s">
        <v>1014</v>
      </c>
      <c r="B463" s="1" t="s">
        <v>1984</v>
      </c>
      <c r="C463" s="1" t="s">
        <v>1985</v>
      </c>
      <c r="D463" s="1" t="s">
        <v>98</v>
      </c>
      <c r="E463" s="1">
        <v>10.58</v>
      </c>
      <c r="F463" s="3">
        <v>2.94</v>
      </c>
      <c r="G463" s="1" t="s">
        <v>98</v>
      </c>
      <c r="H463" s="11" t="s">
        <v>98</v>
      </c>
      <c r="I463" s="3">
        <v>4</v>
      </c>
      <c r="J463" s="3">
        <v>3.13</v>
      </c>
      <c r="K463" s="1" t="s">
        <v>98</v>
      </c>
      <c r="L463" s="1" t="s">
        <v>98</v>
      </c>
      <c r="M463" s="11" t="s">
        <v>98</v>
      </c>
      <c r="N463" s="3">
        <v>2</v>
      </c>
      <c r="O463" s="3">
        <v>1.1299999999999999</v>
      </c>
      <c r="P463" s="1" t="s">
        <v>98</v>
      </c>
      <c r="Q463" s="1" t="s">
        <v>98</v>
      </c>
      <c r="R463" s="11" t="s">
        <v>98</v>
      </c>
      <c r="S463" s="13" t="s">
        <v>98</v>
      </c>
      <c r="T463" s="1" t="s">
        <v>98</v>
      </c>
      <c r="U463" s="13" t="s">
        <v>98</v>
      </c>
      <c r="V463" s="1" t="s">
        <v>98</v>
      </c>
      <c r="W463" s="15">
        <v>0.3125</v>
      </c>
      <c r="X463" s="14">
        <v>0.29099999999999998</v>
      </c>
      <c r="Y463" s="1" t="s">
        <v>98</v>
      </c>
      <c r="Z463" s="13" t="s">
        <v>98</v>
      </c>
      <c r="AA463" s="13" t="s">
        <v>98</v>
      </c>
      <c r="AB463" s="1" t="s">
        <v>98</v>
      </c>
      <c r="AC463" s="1" t="s">
        <v>98</v>
      </c>
      <c r="AD463" s="1" t="s">
        <v>98</v>
      </c>
      <c r="AE463" s="1" t="s">
        <v>98</v>
      </c>
      <c r="AF463" s="1" t="s">
        <v>98</v>
      </c>
      <c r="AG463" s="1" t="s">
        <v>98</v>
      </c>
      <c r="AH463" s="1" t="s">
        <v>98</v>
      </c>
      <c r="AI463" s="3">
        <v>3.87</v>
      </c>
      <c r="AJ463" s="1" t="s">
        <v>98</v>
      </c>
      <c r="AK463" s="2">
        <v>10.7</v>
      </c>
      <c r="AL463" s="1" t="s">
        <v>98</v>
      </c>
      <c r="AM463" s="3">
        <v>5.13</v>
      </c>
      <c r="AN463" s="3">
        <v>3.43</v>
      </c>
      <c r="AO463" s="3">
        <v>2.56</v>
      </c>
      <c r="AP463" s="3">
        <v>1.32</v>
      </c>
      <c r="AQ463" s="3">
        <v>1.67</v>
      </c>
      <c r="AR463" s="3">
        <v>2.08</v>
      </c>
      <c r="AS463" s="3">
        <v>1.67</v>
      </c>
      <c r="AT463" s="14">
        <v>0.754</v>
      </c>
      <c r="AU463" s="1" t="s">
        <v>98</v>
      </c>
      <c r="AV463" s="1" t="s">
        <v>98</v>
      </c>
      <c r="AW463" s="1" t="s">
        <v>98</v>
      </c>
      <c r="AX463" s="3">
        <v>4.4000000000000004</v>
      </c>
      <c r="AY463" s="1" t="s">
        <v>98</v>
      </c>
      <c r="AZ463" s="3">
        <v>3.59</v>
      </c>
      <c r="BA463" s="1" t="s">
        <v>98</v>
      </c>
      <c r="BB463" s="1" t="s">
        <v>98</v>
      </c>
      <c r="BC463" s="1" t="s">
        <v>98</v>
      </c>
      <c r="BD463" s="1" t="s">
        <v>98</v>
      </c>
      <c r="BE463" s="1" t="s">
        <v>98</v>
      </c>
      <c r="BF463" s="1" t="s">
        <v>98</v>
      </c>
      <c r="BG463" s="1" t="s">
        <v>98</v>
      </c>
      <c r="BH463" s="1" t="s">
        <v>98</v>
      </c>
      <c r="BI463" s="1" t="s">
        <v>98</v>
      </c>
      <c r="BJ463" s="4" t="s">
        <v>98</v>
      </c>
      <c r="BK463" s="4" t="s">
        <v>98</v>
      </c>
      <c r="BL463" s="4" t="s">
        <v>98</v>
      </c>
      <c r="BM463" s="4" t="s">
        <v>98</v>
      </c>
      <c r="BN463" s="4" t="s">
        <v>98</v>
      </c>
      <c r="BO463" s="4" t="s">
        <v>98</v>
      </c>
      <c r="BP463" s="4" t="s">
        <v>98</v>
      </c>
      <c r="BQ463" s="4" t="s">
        <v>98</v>
      </c>
      <c r="BR463" s="4" t="s">
        <v>98</v>
      </c>
      <c r="BS463" s="4" t="s">
        <v>98</v>
      </c>
      <c r="BT463" s="4" t="s">
        <v>98</v>
      </c>
      <c r="BU463" s="4" t="s">
        <v>98</v>
      </c>
      <c r="BV463" s="4" t="s">
        <v>98</v>
      </c>
      <c r="BW463" s="35" t="s">
        <v>98</v>
      </c>
      <c r="BX463" s="35" t="s">
        <v>98</v>
      </c>
      <c r="BY463" s="1" t="s">
        <v>98</v>
      </c>
      <c r="BZ463" s="1" t="s">
        <v>98</v>
      </c>
      <c r="CA463" s="1" t="s">
        <v>98</v>
      </c>
      <c r="CB463" s="1" t="s">
        <v>98</v>
      </c>
      <c r="CC463" s="1" t="s">
        <v>98</v>
      </c>
      <c r="CD463" s="1" t="s">
        <v>98</v>
      </c>
      <c r="CE463" s="1" t="s">
        <v>98</v>
      </c>
      <c r="CF463" s="1" t="s">
        <v>98</v>
      </c>
      <c r="CG463" s="4">
        <f>Beams!$B$11/F463</f>
        <v>3823.1292517006805</v>
      </c>
      <c r="CH463" s="4">
        <f>Beams!$B$9/AO463</f>
        <v>4390.625</v>
      </c>
      <c r="CI463" s="4">
        <f>Beams!$C$9/AS463</f>
        <v>6730.5389221556889</v>
      </c>
      <c r="CJ463" s="4">
        <f>Beams!$B$8/((N463-2*X463)*X463*2)</f>
        <v>13619.686020192032</v>
      </c>
      <c r="CK463" s="4">
        <f>Beams!$C$8/((J463-2*X463)*X463*2)</f>
        <v>7579.558389573117</v>
      </c>
      <c r="CM463" s="4">
        <f xml:space="preserve"> Beams!$B$12 / ( 2 * X463 * (N463 - X463) * (J463 - X463) )</f>
        <v>3980.4838971007771</v>
      </c>
      <c r="CO463" s="4">
        <f t="shared" si="14"/>
        <v>28763.730573367022</v>
      </c>
      <c r="CP463" s="4">
        <f t="shared" si="15"/>
        <v>21052.642845359118</v>
      </c>
      <c r="CQ463" s="3">
        <f>MIN(Beams!$B$21:$B$22)/MAX(CM463:CP463)-1</f>
        <v>-0.30467990064826833</v>
      </c>
    </row>
    <row r="464" spans="1:95" x14ac:dyDescent="0.55000000000000004">
      <c r="A464" s="1" t="s">
        <v>1014</v>
      </c>
      <c r="B464" s="1" t="s">
        <v>1986</v>
      </c>
      <c r="C464" s="1" t="s">
        <v>1987</v>
      </c>
      <c r="D464" s="1" t="s">
        <v>98</v>
      </c>
      <c r="E464" s="1">
        <v>8.81</v>
      </c>
      <c r="F464" s="3">
        <v>2.44</v>
      </c>
      <c r="G464" s="1" t="s">
        <v>98</v>
      </c>
      <c r="H464" s="11" t="s">
        <v>98</v>
      </c>
      <c r="I464" s="3">
        <v>4</v>
      </c>
      <c r="J464" s="3">
        <v>3.3</v>
      </c>
      <c r="K464" s="1" t="s">
        <v>98</v>
      </c>
      <c r="L464" s="1" t="s">
        <v>98</v>
      </c>
      <c r="M464" s="11" t="s">
        <v>98</v>
      </c>
      <c r="N464" s="3">
        <v>2</v>
      </c>
      <c r="O464" s="3">
        <v>1.3</v>
      </c>
      <c r="P464" s="1" t="s">
        <v>98</v>
      </c>
      <c r="Q464" s="1" t="s">
        <v>98</v>
      </c>
      <c r="R464" s="11" t="s">
        <v>98</v>
      </c>
      <c r="S464" s="13" t="s">
        <v>98</v>
      </c>
      <c r="T464" s="1" t="s">
        <v>98</v>
      </c>
      <c r="U464" s="13" t="s">
        <v>98</v>
      </c>
      <c r="V464" s="1" t="s">
        <v>98</v>
      </c>
      <c r="W464" s="14">
        <v>0.25</v>
      </c>
      <c r="X464" s="14">
        <v>0.23300000000000001</v>
      </c>
      <c r="Y464" s="1" t="s">
        <v>98</v>
      </c>
      <c r="Z464" s="13" t="s">
        <v>98</v>
      </c>
      <c r="AA464" s="13" t="s">
        <v>98</v>
      </c>
      <c r="AB464" s="1" t="s">
        <v>98</v>
      </c>
      <c r="AC464" s="1" t="s">
        <v>98</v>
      </c>
      <c r="AD464" s="1" t="s">
        <v>98</v>
      </c>
      <c r="AE464" s="1" t="s">
        <v>98</v>
      </c>
      <c r="AF464" s="1" t="s">
        <v>98</v>
      </c>
      <c r="AG464" s="1" t="s">
        <v>98</v>
      </c>
      <c r="AH464" s="1" t="s">
        <v>98</v>
      </c>
      <c r="AI464" s="3">
        <v>5.58</v>
      </c>
      <c r="AJ464" s="1" t="s">
        <v>98</v>
      </c>
      <c r="AK464" s="2">
        <v>14.2</v>
      </c>
      <c r="AL464" s="1" t="s">
        <v>98</v>
      </c>
      <c r="AM464" s="3">
        <v>4.49</v>
      </c>
      <c r="AN464" s="3">
        <v>2.94</v>
      </c>
      <c r="AO464" s="3">
        <v>2.25</v>
      </c>
      <c r="AP464" s="3">
        <v>1.36</v>
      </c>
      <c r="AQ464" s="3">
        <v>1.48</v>
      </c>
      <c r="AR464" s="3">
        <v>1.79</v>
      </c>
      <c r="AS464" s="3">
        <v>1.48</v>
      </c>
      <c r="AT464" s="14">
        <v>0.77900000000000003</v>
      </c>
      <c r="AU464" s="1" t="s">
        <v>98</v>
      </c>
      <c r="AV464" s="1" t="s">
        <v>98</v>
      </c>
      <c r="AW464" s="1" t="s">
        <v>98</v>
      </c>
      <c r="AX464" s="3">
        <v>3.82</v>
      </c>
      <c r="AY464" s="1" t="s">
        <v>98</v>
      </c>
      <c r="AZ464" s="3">
        <v>3.05</v>
      </c>
      <c r="BA464" s="1" t="s">
        <v>98</v>
      </c>
      <c r="BB464" s="1" t="s">
        <v>98</v>
      </c>
      <c r="BC464" s="1" t="s">
        <v>98</v>
      </c>
      <c r="BD464" s="1" t="s">
        <v>98</v>
      </c>
      <c r="BE464" s="1" t="s">
        <v>98</v>
      </c>
      <c r="BF464" s="1" t="s">
        <v>98</v>
      </c>
      <c r="BG464" s="1" t="s">
        <v>98</v>
      </c>
      <c r="BH464" s="1" t="s">
        <v>98</v>
      </c>
      <c r="BI464" s="1" t="s">
        <v>98</v>
      </c>
      <c r="BJ464" s="4" t="s">
        <v>98</v>
      </c>
      <c r="BK464" s="4" t="s">
        <v>98</v>
      </c>
      <c r="BL464" s="4" t="s">
        <v>98</v>
      </c>
      <c r="BM464" s="4" t="s">
        <v>98</v>
      </c>
      <c r="BN464" s="4" t="s">
        <v>98</v>
      </c>
      <c r="BO464" s="4" t="s">
        <v>98</v>
      </c>
      <c r="BP464" s="4" t="s">
        <v>98</v>
      </c>
      <c r="BQ464" s="4" t="s">
        <v>98</v>
      </c>
      <c r="BR464" s="4" t="s">
        <v>98</v>
      </c>
      <c r="BS464" s="4" t="s">
        <v>98</v>
      </c>
      <c r="BT464" s="4" t="s">
        <v>98</v>
      </c>
      <c r="BU464" s="4" t="s">
        <v>98</v>
      </c>
      <c r="BV464" s="4" t="s">
        <v>98</v>
      </c>
      <c r="BW464" s="35" t="s">
        <v>98</v>
      </c>
      <c r="BX464" s="35" t="s">
        <v>98</v>
      </c>
      <c r="BY464" s="1" t="s">
        <v>98</v>
      </c>
      <c r="BZ464" s="1" t="s">
        <v>98</v>
      </c>
      <c r="CA464" s="1" t="s">
        <v>98</v>
      </c>
      <c r="CB464" s="1" t="s">
        <v>98</v>
      </c>
      <c r="CC464" s="1" t="s">
        <v>98</v>
      </c>
      <c r="CD464" s="1" t="s">
        <v>98</v>
      </c>
      <c r="CE464" s="1" t="s">
        <v>98</v>
      </c>
      <c r="CF464" s="1" t="s">
        <v>98</v>
      </c>
      <c r="CG464" s="4">
        <f>Beams!$B$11/F464</f>
        <v>4606.5573770491801</v>
      </c>
      <c r="CH464" s="4">
        <f>Beams!$B$9/AO464</f>
        <v>4995.5555555555557</v>
      </c>
      <c r="CI464" s="4">
        <f>Beams!$C$9/AS464</f>
        <v>7594.594594594595</v>
      </c>
      <c r="CJ464" s="4">
        <f>Beams!$B$8/((N464-2*X464)*X464*2)</f>
        <v>15723.710347992008</v>
      </c>
      <c r="CK464" s="4">
        <f>Beams!$C$8/((J464-2*X464)*X464*2)</f>
        <v>8510.9991791883367</v>
      </c>
      <c r="CM464" s="4">
        <f xml:space="preserve"> Beams!$B$12 / ( 2 * X464 * (N464 - X464) * (J464 - X464) )</f>
        <v>4450.7179082032571</v>
      </c>
      <c r="CO464" s="4">
        <f t="shared" si="14"/>
        <v>33118.855970487421</v>
      </c>
      <c r="CP464" s="4">
        <f t="shared" si="15"/>
        <v>23926.235402914332</v>
      </c>
      <c r="CQ464" s="3">
        <f>MIN(Beams!$B$21:$B$22)/MAX(CM464:CP464)-1</f>
        <v>-0.39611440631215578</v>
      </c>
    </row>
    <row r="465" spans="1:95" x14ac:dyDescent="0.55000000000000004">
      <c r="A465" s="1" t="s">
        <v>1014</v>
      </c>
      <c r="B465" s="1" t="s">
        <v>1988</v>
      </c>
      <c r="C465" s="1" t="s">
        <v>1989</v>
      </c>
      <c r="D465" s="1" t="s">
        <v>98</v>
      </c>
      <c r="E465" s="1">
        <v>6.87</v>
      </c>
      <c r="F465" s="3">
        <v>1.89</v>
      </c>
      <c r="G465" s="1" t="s">
        <v>98</v>
      </c>
      <c r="H465" s="11" t="s">
        <v>98</v>
      </c>
      <c r="I465" s="3">
        <v>4</v>
      </c>
      <c r="J465" s="3">
        <v>3.48</v>
      </c>
      <c r="K465" s="1" t="s">
        <v>98</v>
      </c>
      <c r="L465" s="1" t="s">
        <v>98</v>
      </c>
      <c r="M465" s="11" t="s">
        <v>98</v>
      </c>
      <c r="N465" s="3">
        <v>2</v>
      </c>
      <c r="O465" s="3">
        <v>1.48</v>
      </c>
      <c r="P465" s="1" t="s">
        <v>98</v>
      </c>
      <c r="Q465" s="1" t="s">
        <v>98</v>
      </c>
      <c r="R465" s="11" t="s">
        <v>98</v>
      </c>
      <c r="S465" s="13" t="s">
        <v>98</v>
      </c>
      <c r="T465" s="1" t="s">
        <v>98</v>
      </c>
      <c r="U465" s="13" t="s">
        <v>98</v>
      </c>
      <c r="V465" s="1" t="s">
        <v>98</v>
      </c>
      <c r="W465" s="15">
        <v>0.1875</v>
      </c>
      <c r="X465" s="14">
        <v>0.17399999999999999</v>
      </c>
      <c r="Y465" s="1" t="s">
        <v>98</v>
      </c>
      <c r="Z465" s="13" t="s">
        <v>98</v>
      </c>
      <c r="AA465" s="13" t="s">
        <v>98</v>
      </c>
      <c r="AB465" s="1" t="s">
        <v>98</v>
      </c>
      <c r="AC465" s="1" t="s">
        <v>98</v>
      </c>
      <c r="AD465" s="1" t="s">
        <v>98</v>
      </c>
      <c r="AE465" s="1" t="s">
        <v>98</v>
      </c>
      <c r="AF465" s="1" t="s">
        <v>98</v>
      </c>
      <c r="AG465" s="1" t="s">
        <v>98</v>
      </c>
      <c r="AH465" s="1" t="s">
        <v>98</v>
      </c>
      <c r="AI465" s="3">
        <v>8.49</v>
      </c>
      <c r="AJ465" s="1" t="s">
        <v>98</v>
      </c>
      <c r="AK465" s="2">
        <v>20</v>
      </c>
      <c r="AL465" s="1" t="s">
        <v>98</v>
      </c>
      <c r="AM465" s="3">
        <v>3.66</v>
      </c>
      <c r="AN465" s="3">
        <v>2.34</v>
      </c>
      <c r="AO465" s="3">
        <v>1.83</v>
      </c>
      <c r="AP465" s="3">
        <v>1.39</v>
      </c>
      <c r="AQ465" s="3">
        <v>1.22</v>
      </c>
      <c r="AR465" s="3">
        <v>1.43</v>
      </c>
      <c r="AS465" s="3">
        <v>1.22</v>
      </c>
      <c r="AT465" s="14">
        <v>0.80400000000000005</v>
      </c>
      <c r="AU465" s="1" t="s">
        <v>98</v>
      </c>
      <c r="AV465" s="1" t="s">
        <v>98</v>
      </c>
      <c r="AW465" s="1" t="s">
        <v>98</v>
      </c>
      <c r="AX465" s="3">
        <v>3.08</v>
      </c>
      <c r="AY465" s="1" t="s">
        <v>98</v>
      </c>
      <c r="AZ465" s="3">
        <v>2.41</v>
      </c>
      <c r="BA465" s="1" t="s">
        <v>98</v>
      </c>
      <c r="BB465" s="1" t="s">
        <v>98</v>
      </c>
      <c r="BC465" s="1" t="s">
        <v>98</v>
      </c>
      <c r="BD465" s="1" t="s">
        <v>98</v>
      </c>
      <c r="BE465" s="1" t="s">
        <v>98</v>
      </c>
      <c r="BF465" s="1" t="s">
        <v>98</v>
      </c>
      <c r="BG465" s="1" t="s">
        <v>98</v>
      </c>
      <c r="BH465" s="1" t="s">
        <v>98</v>
      </c>
      <c r="BI465" s="1" t="s">
        <v>98</v>
      </c>
      <c r="BJ465" s="4" t="s">
        <v>98</v>
      </c>
      <c r="BK465" s="4" t="s">
        <v>98</v>
      </c>
      <c r="BL465" s="4" t="s">
        <v>98</v>
      </c>
      <c r="BM465" s="4" t="s">
        <v>98</v>
      </c>
      <c r="BN465" s="4" t="s">
        <v>98</v>
      </c>
      <c r="BO465" s="4" t="s">
        <v>98</v>
      </c>
      <c r="BP465" s="4" t="s">
        <v>98</v>
      </c>
      <c r="BQ465" s="4" t="s">
        <v>98</v>
      </c>
      <c r="BR465" s="4" t="s">
        <v>98</v>
      </c>
      <c r="BS465" s="4" t="s">
        <v>98</v>
      </c>
      <c r="BT465" s="4" t="s">
        <v>98</v>
      </c>
      <c r="BU465" s="4" t="s">
        <v>98</v>
      </c>
      <c r="BV465" s="4" t="s">
        <v>98</v>
      </c>
      <c r="BW465" s="35" t="s">
        <v>98</v>
      </c>
      <c r="BX465" s="35" t="s">
        <v>98</v>
      </c>
      <c r="BY465" s="1" t="s">
        <v>98</v>
      </c>
      <c r="BZ465" s="1" t="s">
        <v>98</v>
      </c>
      <c r="CA465" s="1" t="s">
        <v>98</v>
      </c>
      <c r="CB465" s="1" t="s">
        <v>98</v>
      </c>
      <c r="CC465" s="1" t="s">
        <v>98</v>
      </c>
      <c r="CD465" s="1" t="s">
        <v>98</v>
      </c>
      <c r="CE465" s="1" t="s">
        <v>98</v>
      </c>
      <c r="CF465" s="1" t="s">
        <v>98</v>
      </c>
      <c r="CG465" s="4">
        <f>Beams!$B$11/F465</f>
        <v>5947.0899470899476</v>
      </c>
      <c r="CH465" s="4">
        <f>Beams!$B$9/AO465</f>
        <v>6142.0765027322404</v>
      </c>
      <c r="CI465" s="4">
        <f>Beams!$C$9/AS465</f>
        <v>9213.1147540983602</v>
      </c>
      <c r="CJ465" s="4">
        <f>Beams!$B$8/((N465-2*X465)*X465*2)</f>
        <v>19551.362333361165</v>
      </c>
      <c r="CK465" s="4">
        <f>Beams!$C$8/((J465-2*X465)*X465*2)</f>
        <v>10312.532111977216</v>
      </c>
      <c r="CM465" s="4">
        <f xml:space="preserve"> Beams!$B$12 / ( 2 * X465 * (N465 - X465) * (J465 - X465) )</f>
        <v>5350.3654238655063</v>
      </c>
      <c r="CO465" s="4">
        <f t="shared" si="14"/>
        <v>41066.211442848173</v>
      </c>
      <c r="CP465" s="4">
        <f t="shared" si="15"/>
        <v>29303.777413147214</v>
      </c>
      <c r="CQ465" s="3">
        <f>MIN(Beams!$B$21:$B$22)/MAX(CM465:CP465)-1</f>
        <v>-0.51298161439036094</v>
      </c>
    </row>
    <row r="466" spans="1:95" x14ac:dyDescent="0.55000000000000004">
      <c r="A466" s="1" t="s">
        <v>1014</v>
      </c>
      <c r="B466" s="1" t="s">
        <v>1990</v>
      </c>
      <c r="C466" s="1" t="s">
        <v>1991</v>
      </c>
      <c r="D466" s="1" t="s">
        <v>98</v>
      </c>
      <c r="E466" s="1">
        <v>4.75</v>
      </c>
      <c r="F466" s="3">
        <v>1.3</v>
      </c>
      <c r="G466" s="1" t="s">
        <v>98</v>
      </c>
      <c r="H466" s="11" t="s">
        <v>98</v>
      </c>
      <c r="I466" s="3">
        <v>4</v>
      </c>
      <c r="J466" s="3">
        <v>3.65</v>
      </c>
      <c r="K466" s="1" t="s">
        <v>98</v>
      </c>
      <c r="L466" s="1" t="s">
        <v>98</v>
      </c>
      <c r="M466" s="11" t="s">
        <v>98</v>
      </c>
      <c r="N466" s="3">
        <v>2</v>
      </c>
      <c r="O466" s="3">
        <v>1.65</v>
      </c>
      <c r="P466" s="1" t="s">
        <v>98</v>
      </c>
      <c r="Q466" s="1" t="s">
        <v>98</v>
      </c>
      <c r="R466" s="11" t="s">
        <v>98</v>
      </c>
      <c r="S466" s="13" t="s">
        <v>98</v>
      </c>
      <c r="T466" s="1" t="s">
        <v>98</v>
      </c>
      <c r="U466" s="13" t="s">
        <v>98</v>
      </c>
      <c r="V466" s="1" t="s">
        <v>98</v>
      </c>
      <c r="W466" s="14">
        <v>0.125</v>
      </c>
      <c r="X466" s="14">
        <v>0.11600000000000001</v>
      </c>
      <c r="Y466" s="1" t="s">
        <v>98</v>
      </c>
      <c r="Z466" s="13" t="s">
        <v>98</v>
      </c>
      <c r="AA466" s="13" t="s">
        <v>98</v>
      </c>
      <c r="AB466" s="1" t="s">
        <v>98</v>
      </c>
      <c r="AC466" s="1" t="s">
        <v>98</v>
      </c>
      <c r="AD466" s="1" t="s">
        <v>98</v>
      </c>
      <c r="AE466" s="1" t="s">
        <v>98</v>
      </c>
      <c r="AF466" s="1" t="s">
        <v>98</v>
      </c>
      <c r="AG466" s="1" t="s">
        <v>98</v>
      </c>
      <c r="AH466" s="1" t="s">
        <v>98</v>
      </c>
      <c r="AI466" s="2">
        <v>14.2</v>
      </c>
      <c r="AJ466" s="1" t="s">
        <v>98</v>
      </c>
      <c r="AK466" s="2">
        <v>31.5</v>
      </c>
      <c r="AL466" s="1" t="s">
        <v>98</v>
      </c>
      <c r="AM466" s="3">
        <v>2.65</v>
      </c>
      <c r="AN466" s="3">
        <v>1.66</v>
      </c>
      <c r="AO466" s="3">
        <v>1.32</v>
      </c>
      <c r="AP466" s="3">
        <v>1.43</v>
      </c>
      <c r="AQ466" s="14">
        <v>0.89800000000000002</v>
      </c>
      <c r="AR466" s="3">
        <v>1.02</v>
      </c>
      <c r="AS466" s="14">
        <v>0.89800000000000002</v>
      </c>
      <c r="AT466" s="14">
        <v>0.83</v>
      </c>
      <c r="AU466" s="1" t="s">
        <v>98</v>
      </c>
      <c r="AV466" s="1" t="s">
        <v>98</v>
      </c>
      <c r="AW466" s="1" t="s">
        <v>98</v>
      </c>
      <c r="AX466" s="3">
        <v>2.2000000000000002</v>
      </c>
      <c r="AY466" s="1" t="s">
        <v>98</v>
      </c>
      <c r="AZ466" s="3">
        <v>1.69</v>
      </c>
      <c r="BA466" s="1" t="s">
        <v>98</v>
      </c>
      <c r="BB466" s="1" t="s">
        <v>98</v>
      </c>
      <c r="BC466" s="1" t="s">
        <v>98</v>
      </c>
      <c r="BD466" s="1" t="s">
        <v>98</v>
      </c>
      <c r="BE466" s="1" t="s">
        <v>98</v>
      </c>
      <c r="BF466" s="1" t="s">
        <v>98</v>
      </c>
      <c r="BG466" s="1" t="s">
        <v>98</v>
      </c>
      <c r="BH466" s="1" t="s">
        <v>98</v>
      </c>
      <c r="BI466" s="1" t="s">
        <v>98</v>
      </c>
      <c r="BJ466" s="4" t="s">
        <v>98</v>
      </c>
      <c r="BK466" s="4" t="s">
        <v>98</v>
      </c>
      <c r="BL466" s="4" t="s">
        <v>98</v>
      </c>
      <c r="BM466" s="4" t="s">
        <v>98</v>
      </c>
      <c r="BN466" s="4" t="s">
        <v>98</v>
      </c>
      <c r="BO466" s="4" t="s">
        <v>98</v>
      </c>
      <c r="BP466" s="4" t="s">
        <v>98</v>
      </c>
      <c r="BQ466" s="4" t="s">
        <v>98</v>
      </c>
      <c r="BR466" s="4" t="s">
        <v>98</v>
      </c>
      <c r="BS466" s="4" t="s">
        <v>98</v>
      </c>
      <c r="BT466" s="4" t="s">
        <v>98</v>
      </c>
      <c r="BU466" s="4" t="s">
        <v>98</v>
      </c>
      <c r="BV466" s="4" t="s">
        <v>98</v>
      </c>
      <c r="BW466" s="35" t="s">
        <v>98</v>
      </c>
      <c r="BX466" s="35" t="s">
        <v>98</v>
      </c>
      <c r="BY466" s="1" t="s">
        <v>98</v>
      </c>
      <c r="BZ466" s="1" t="s">
        <v>98</v>
      </c>
      <c r="CA466" s="1" t="s">
        <v>98</v>
      </c>
      <c r="CB466" s="1" t="s">
        <v>98</v>
      </c>
      <c r="CC466" s="1" t="s">
        <v>98</v>
      </c>
      <c r="CD466" s="1" t="s">
        <v>98</v>
      </c>
      <c r="CE466" s="1" t="s">
        <v>98</v>
      </c>
      <c r="CF466" s="1" t="s">
        <v>98</v>
      </c>
      <c r="CG466" s="4">
        <f>Beams!$B$11/F466</f>
        <v>8646.1538461538457</v>
      </c>
      <c r="CH466" s="4">
        <f>Beams!$B$9/AO466</f>
        <v>8515.1515151515141</v>
      </c>
      <c r="CI466" s="4">
        <f>Beams!$C$9/AS466</f>
        <v>12516.703786191536</v>
      </c>
      <c r="CJ466" s="4">
        <f>Beams!$B$8/((N466-2*X466)*X466*2)</f>
        <v>27402.870962708686</v>
      </c>
      <c r="CK466" s="4">
        <f>Beams!$C$8/((J466-2*X466)*X466*2)</f>
        <v>14174.451685801336</v>
      </c>
      <c r="CM466" s="4">
        <f xml:space="preserve"> Beams!$B$12 / ( 2 * X466 * (N466 - X466) * (J466 - X466) )</f>
        <v>7276.6398873888975</v>
      </c>
      <c r="CO466" s="4">
        <f t="shared" si="14"/>
        <v>57379.305521308946</v>
      </c>
      <c r="CP466" s="4">
        <f t="shared" si="15"/>
        <v>40526.262261532036</v>
      </c>
      <c r="CQ466" s="3">
        <f>MIN(Beams!$B$21:$B$22)/MAX(CM466:CP466)-1</f>
        <v>-0.6514422783912468</v>
      </c>
    </row>
    <row r="467" spans="1:95" x14ac:dyDescent="0.55000000000000004">
      <c r="A467" s="1" t="s">
        <v>1014</v>
      </c>
      <c r="B467" s="1" t="s">
        <v>1992</v>
      </c>
      <c r="C467" s="1" t="s">
        <v>1993</v>
      </c>
      <c r="D467" s="1" t="s">
        <v>98</v>
      </c>
      <c r="E467" s="1">
        <v>7.96</v>
      </c>
      <c r="F467" s="3">
        <v>2.21</v>
      </c>
      <c r="G467" s="1" t="s">
        <v>98</v>
      </c>
      <c r="H467" s="11" t="s">
        <v>98</v>
      </c>
      <c r="I467" s="3">
        <v>4</v>
      </c>
      <c r="J467" s="3">
        <v>3.3</v>
      </c>
      <c r="K467" s="1" t="s">
        <v>98</v>
      </c>
      <c r="L467" s="1" t="s">
        <v>98</v>
      </c>
      <c r="M467" s="11" t="s">
        <v>98</v>
      </c>
      <c r="N467" s="3">
        <v>1.5</v>
      </c>
      <c r="O467" s="3" t="s">
        <v>1994</v>
      </c>
      <c r="P467" s="1" t="s">
        <v>98</v>
      </c>
      <c r="Q467" s="1" t="s">
        <v>98</v>
      </c>
      <c r="R467" s="11" t="s">
        <v>98</v>
      </c>
      <c r="S467" s="13" t="s">
        <v>98</v>
      </c>
      <c r="T467" s="1" t="s">
        <v>98</v>
      </c>
      <c r="U467" s="13" t="s">
        <v>98</v>
      </c>
      <c r="V467" s="1" t="s">
        <v>98</v>
      </c>
      <c r="W467" s="14">
        <v>0.25</v>
      </c>
      <c r="X467" s="14">
        <v>0.23300000000000001</v>
      </c>
      <c r="Y467" s="1" t="s">
        <v>98</v>
      </c>
      <c r="Z467" s="13" t="s">
        <v>98</v>
      </c>
      <c r="AA467" s="13" t="s">
        <v>98</v>
      </c>
      <c r="AB467" s="1" t="s">
        <v>98</v>
      </c>
      <c r="AC467" s="1" t="s">
        <v>98</v>
      </c>
      <c r="AD467" s="1" t="s">
        <v>98</v>
      </c>
      <c r="AE467" s="1" t="s">
        <v>98</v>
      </c>
      <c r="AF467" s="1" t="s">
        <v>98</v>
      </c>
      <c r="AG467" s="1" t="s">
        <v>98</v>
      </c>
      <c r="AH467" s="1" t="s">
        <v>98</v>
      </c>
      <c r="AI467" s="3">
        <v>3.44</v>
      </c>
      <c r="AJ467" s="1" t="s">
        <v>98</v>
      </c>
      <c r="AK467" s="2">
        <v>14.2</v>
      </c>
      <c r="AL467" s="1" t="s">
        <v>98</v>
      </c>
      <c r="AM467" s="3">
        <v>3.66</v>
      </c>
      <c r="AN467" s="3">
        <v>2.5</v>
      </c>
      <c r="AO467" s="3">
        <v>1.83</v>
      </c>
      <c r="AP467" s="3">
        <v>1.29</v>
      </c>
      <c r="AQ467" s="14">
        <v>0.73299999999999998</v>
      </c>
      <c r="AR467" s="3">
        <v>1.21</v>
      </c>
      <c r="AS467" s="14">
        <v>0.97699999999999998</v>
      </c>
      <c r="AT467" s="14">
        <v>0.57599999999999996</v>
      </c>
      <c r="AU467" s="1" t="s">
        <v>98</v>
      </c>
      <c r="AV467" s="1" t="s">
        <v>98</v>
      </c>
      <c r="AW467" s="1" t="s">
        <v>98</v>
      </c>
      <c r="AX467" s="3">
        <v>2.14</v>
      </c>
      <c r="AY467" s="1" t="s">
        <v>98</v>
      </c>
      <c r="AZ467" s="3">
        <v>2.1800000000000002</v>
      </c>
      <c r="BA467" s="1" t="s">
        <v>98</v>
      </c>
      <c r="BB467" s="1" t="s">
        <v>98</v>
      </c>
      <c r="BC467" s="1" t="s">
        <v>98</v>
      </c>
      <c r="BD467" s="1" t="s">
        <v>98</v>
      </c>
      <c r="BE467" s="1" t="s">
        <v>98</v>
      </c>
      <c r="BF467" s="1" t="s">
        <v>98</v>
      </c>
      <c r="BG467" s="1" t="s">
        <v>98</v>
      </c>
      <c r="BH467" s="1" t="s">
        <v>98</v>
      </c>
      <c r="BI467" s="1" t="s">
        <v>98</v>
      </c>
      <c r="BJ467" s="4" t="s">
        <v>98</v>
      </c>
      <c r="BK467" s="4" t="s">
        <v>98</v>
      </c>
      <c r="BL467" s="4" t="s">
        <v>98</v>
      </c>
      <c r="BM467" s="4" t="s">
        <v>98</v>
      </c>
      <c r="BN467" s="4" t="s">
        <v>98</v>
      </c>
      <c r="BO467" s="4" t="s">
        <v>98</v>
      </c>
      <c r="BP467" s="4" t="s">
        <v>98</v>
      </c>
      <c r="BQ467" s="4" t="s">
        <v>98</v>
      </c>
      <c r="BR467" s="4" t="s">
        <v>98</v>
      </c>
      <c r="BS467" s="4" t="s">
        <v>98</v>
      </c>
      <c r="BT467" s="4" t="s">
        <v>98</v>
      </c>
      <c r="BU467" s="4" t="s">
        <v>98</v>
      </c>
      <c r="BV467" s="4" t="s">
        <v>98</v>
      </c>
      <c r="BW467" s="35" t="s">
        <v>98</v>
      </c>
      <c r="BX467" s="35" t="s">
        <v>98</v>
      </c>
      <c r="BY467" s="1" t="s">
        <v>98</v>
      </c>
      <c r="BZ467" s="1" t="s">
        <v>98</v>
      </c>
      <c r="CA467" s="1" t="s">
        <v>98</v>
      </c>
      <c r="CB467" s="1" t="s">
        <v>98</v>
      </c>
      <c r="CC467" s="1" t="s">
        <v>98</v>
      </c>
      <c r="CD467" s="1" t="s">
        <v>98</v>
      </c>
      <c r="CE467" s="1" t="s">
        <v>98</v>
      </c>
      <c r="CF467" s="1" t="s">
        <v>98</v>
      </c>
      <c r="CG467" s="4">
        <f>Beams!$B$11/F467</f>
        <v>5085.9728506787333</v>
      </c>
      <c r="CH467" s="4">
        <f>Beams!$B$9/AO467</f>
        <v>6142.0765027322404</v>
      </c>
      <c r="CI467" s="4">
        <f>Beams!$C$9/AS467</f>
        <v>11504.605936540431</v>
      </c>
      <c r="CJ467" s="4">
        <f>Beams!$B$8/((N467-2*X467)*X467*2)</f>
        <v>23327.051908916575</v>
      </c>
      <c r="CK467" s="4">
        <f>Beams!$C$8/((J467-2*X467)*X467*2)</f>
        <v>8510.9991791883367</v>
      </c>
      <c r="CM467" s="4">
        <f xml:space="preserve"> Beams!$B$12 / ( 2 * X467 * (N467 - X467) * (J467 - X467) )</f>
        <v>6207.1180298304316</v>
      </c>
      <c r="CO467" s="4">
        <f t="shared" si="14"/>
        <v>47590.04739989611</v>
      </c>
      <c r="CP467" s="4">
        <f t="shared" si="15"/>
        <v>29149.097418701105</v>
      </c>
      <c r="CQ467" s="3">
        <f>MIN(Beams!$B$21:$B$22)/MAX(CM467:CP467)-1</f>
        <v>-0.57974406219978547</v>
      </c>
    </row>
    <row r="468" spans="1:95" x14ac:dyDescent="0.55000000000000004">
      <c r="A468" s="1" t="s">
        <v>1014</v>
      </c>
      <c r="B468" s="1" t="s">
        <v>1995</v>
      </c>
      <c r="C468" s="1" t="s">
        <v>1996</v>
      </c>
      <c r="D468" s="1" t="s">
        <v>98</v>
      </c>
      <c r="E468" s="1">
        <v>6.23</v>
      </c>
      <c r="F468" s="3">
        <v>1.71</v>
      </c>
      <c r="G468" s="1" t="s">
        <v>98</v>
      </c>
      <c r="H468" s="11" t="s">
        <v>98</v>
      </c>
      <c r="I468" s="3">
        <v>4</v>
      </c>
      <c r="J468" s="3">
        <v>3.48</v>
      </c>
      <c r="K468" s="1" t="s">
        <v>98</v>
      </c>
      <c r="L468" s="1" t="s">
        <v>98</v>
      </c>
      <c r="M468" s="11" t="s">
        <v>98</v>
      </c>
      <c r="N468" s="3">
        <v>1.5</v>
      </c>
      <c r="O468" s="3" t="s">
        <v>1997</v>
      </c>
      <c r="P468" s="1" t="s">
        <v>98</v>
      </c>
      <c r="Q468" s="1" t="s">
        <v>98</v>
      </c>
      <c r="R468" s="11" t="s">
        <v>98</v>
      </c>
      <c r="S468" s="13" t="s">
        <v>98</v>
      </c>
      <c r="T468" s="1" t="s">
        <v>98</v>
      </c>
      <c r="U468" s="13" t="s">
        <v>98</v>
      </c>
      <c r="V468" s="1" t="s">
        <v>98</v>
      </c>
      <c r="W468" s="15">
        <v>0.1875</v>
      </c>
      <c r="X468" s="14">
        <v>0.17399999999999999</v>
      </c>
      <c r="Y468" s="1" t="s">
        <v>98</v>
      </c>
      <c r="Z468" s="13" t="s">
        <v>98</v>
      </c>
      <c r="AA468" s="13" t="s">
        <v>98</v>
      </c>
      <c r="AB468" s="1" t="s">
        <v>98</v>
      </c>
      <c r="AC468" s="1" t="s">
        <v>98</v>
      </c>
      <c r="AD468" s="1" t="s">
        <v>98</v>
      </c>
      <c r="AE468" s="1" t="s">
        <v>98</v>
      </c>
      <c r="AF468" s="1" t="s">
        <v>98</v>
      </c>
      <c r="AG468" s="1" t="s">
        <v>98</v>
      </c>
      <c r="AH468" s="1" t="s">
        <v>98</v>
      </c>
      <c r="AI468" s="3">
        <v>5.62</v>
      </c>
      <c r="AJ468" s="1" t="s">
        <v>98</v>
      </c>
      <c r="AK468" s="2">
        <v>20</v>
      </c>
      <c r="AL468" s="1" t="s">
        <v>98</v>
      </c>
      <c r="AM468" s="3">
        <v>3.02</v>
      </c>
      <c r="AN468" s="3">
        <v>2.0099999999999998</v>
      </c>
      <c r="AO468" s="3">
        <v>1.51</v>
      </c>
      <c r="AP468" s="3">
        <v>1.33</v>
      </c>
      <c r="AQ468" s="14">
        <v>0.621</v>
      </c>
      <c r="AR468" s="14">
        <v>0.98199999999999998</v>
      </c>
      <c r="AS468" s="14">
        <v>0.82699999999999996</v>
      </c>
      <c r="AT468" s="14">
        <v>0.60199999999999998</v>
      </c>
      <c r="AU468" s="1" t="s">
        <v>98</v>
      </c>
      <c r="AV468" s="1" t="s">
        <v>98</v>
      </c>
      <c r="AW468" s="1" t="s">
        <v>98</v>
      </c>
      <c r="AX468" s="3">
        <v>1.78</v>
      </c>
      <c r="AY468" s="1" t="s">
        <v>98</v>
      </c>
      <c r="AZ468" s="3">
        <v>1.75</v>
      </c>
      <c r="BA468" s="1" t="s">
        <v>98</v>
      </c>
      <c r="BB468" s="1" t="s">
        <v>98</v>
      </c>
      <c r="BC468" s="1" t="s">
        <v>98</v>
      </c>
      <c r="BD468" s="1" t="s">
        <v>98</v>
      </c>
      <c r="BE468" s="1" t="s">
        <v>98</v>
      </c>
      <c r="BF468" s="1" t="s">
        <v>98</v>
      </c>
      <c r="BG468" s="1" t="s">
        <v>98</v>
      </c>
      <c r="BH468" s="1" t="s">
        <v>98</v>
      </c>
      <c r="BI468" s="1" t="s">
        <v>98</v>
      </c>
      <c r="BJ468" s="4" t="s">
        <v>98</v>
      </c>
      <c r="BK468" s="4" t="s">
        <v>98</v>
      </c>
      <c r="BL468" s="4" t="s">
        <v>98</v>
      </c>
      <c r="BM468" s="4" t="s">
        <v>98</v>
      </c>
      <c r="BN468" s="4" t="s">
        <v>98</v>
      </c>
      <c r="BO468" s="4" t="s">
        <v>98</v>
      </c>
      <c r="BP468" s="4" t="s">
        <v>98</v>
      </c>
      <c r="BQ468" s="4" t="s">
        <v>98</v>
      </c>
      <c r="BR468" s="4" t="s">
        <v>98</v>
      </c>
      <c r="BS468" s="4" t="s">
        <v>98</v>
      </c>
      <c r="BT468" s="4" t="s">
        <v>98</v>
      </c>
      <c r="BU468" s="4" t="s">
        <v>98</v>
      </c>
      <c r="BV468" s="4" t="s">
        <v>98</v>
      </c>
      <c r="BW468" s="35" t="s">
        <v>98</v>
      </c>
      <c r="BX468" s="35" t="s">
        <v>98</v>
      </c>
      <c r="BY468" s="1" t="s">
        <v>98</v>
      </c>
      <c r="BZ468" s="1" t="s">
        <v>98</v>
      </c>
      <c r="CA468" s="1" t="s">
        <v>98</v>
      </c>
      <c r="CB468" s="1" t="s">
        <v>98</v>
      </c>
      <c r="CC468" s="1" t="s">
        <v>98</v>
      </c>
      <c r="CD468" s="1" t="s">
        <v>98</v>
      </c>
      <c r="CE468" s="1" t="s">
        <v>98</v>
      </c>
      <c r="CF468" s="1" t="s">
        <v>98</v>
      </c>
      <c r="CG468" s="4">
        <f>Beams!$B$11/F468</f>
        <v>6573.0994152046787</v>
      </c>
      <c r="CH468" s="4">
        <f>Beams!$B$9/AO468</f>
        <v>7443.7086092715235</v>
      </c>
      <c r="CI468" s="4">
        <f>Beams!$C$9/AS468</f>
        <v>13591.293833131802</v>
      </c>
      <c r="CJ468" s="4">
        <f>Beams!$B$8/((N468-2*X468)*X468*2)</f>
        <v>28037.196679438057</v>
      </c>
      <c r="CK468" s="4">
        <f>Beams!$C$8/((J468-2*X468)*X468*2)</f>
        <v>10312.532111977216</v>
      </c>
      <c r="CM468" s="4">
        <f xml:space="preserve"> Beams!$B$12 / ( 2 * X468 * (N468 - X468) * (J468 - X468) )</f>
        <v>7367.848615368338</v>
      </c>
      <c r="CO468" s="4">
        <f t="shared" si="14"/>
        <v>57300.227405844482</v>
      </c>
      <c r="CP468" s="4">
        <f t="shared" si="15"/>
        <v>35271.912671681101</v>
      </c>
      <c r="CQ468" s="3">
        <f>MIN(Beams!$B$21:$B$22)/MAX(CM468:CP468)-1</f>
        <v>-0.65096124560999469</v>
      </c>
    </row>
    <row r="469" spans="1:95" x14ac:dyDescent="0.55000000000000004">
      <c r="A469" s="1" t="s">
        <v>1014</v>
      </c>
      <c r="B469" s="1" t="s">
        <v>1998</v>
      </c>
      <c r="C469" s="1" t="s">
        <v>1999</v>
      </c>
      <c r="D469" s="1" t="s">
        <v>98</v>
      </c>
      <c r="E469" s="1">
        <v>4.33</v>
      </c>
      <c r="F469" s="3">
        <v>1.19</v>
      </c>
      <c r="G469" s="1" t="s">
        <v>98</v>
      </c>
      <c r="H469" s="11" t="s">
        <v>98</v>
      </c>
      <c r="I469" s="3">
        <v>4</v>
      </c>
      <c r="J469" s="3">
        <v>3.65</v>
      </c>
      <c r="K469" s="1" t="s">
        <v>98</v>
      </c>
      <c r="L469" s="1" t="s">
        <v>98</v>
      </c>
      <c r="M469" s="11" t="s">
        <v>98</v>
      </c>
      <c r="N469" s="3">
        <v>1.5</v>
      </c>
      <c r="O469" s="3" t="s">
        <v>2000</v>
      </c>
      <c r="P469" s="1" t="s">
        <v>98</v>
      </c>
      <c r="Q469" s="1" t="s">
        <v>98</v>
      </c>
      <c r="R469" s="11" t="s">
        <v>98</v>
      </c>
      <c r="S469" s="13" t="s">
        <v>98</v>
      </c>
      <c r="T469" s="1" t="s">
        <v>98</v>
      </c>
      <c r="U469" s="13" t="s">
        <v>98</v>
      </c>
      <c r="V469" s="1" t="s">
        <v>98</v>
      </c>
      <c r="W469" s="14">
        <v>0.125</v>
      </c>
      <c r="X469" s="14">
        <v>0.11600000000000001</v>
      </c>
      <c r="Y469" s="1" t="s">
        <v>98</v>
      </c>
      <c r="Z469" s="13" t="s">
        <v>98</v>
      </c>
      <c r="AA469" s="13" t="s">
        <v>98</v>
      </c>
      <c r="AB469" s="1" t="s">
        <v>98</v>
      </c>
      <c r="AC469" s="1" t="s">
        <v>98</v>
      </c>
      <c r="AD469" s="1" t="s">
        <v>98</v>
      </c>
      <c r="AE469" s="1" t="s">
        <v>98</v>
      </c>
      <c r="AF469" s="1" t="s">
        <v>98</v>
      </c>
      <c r="AG469" s="1" t="s">
        <v>98</v>
      </c>
      <c r="AH469" s="1" t="s">
        <v>98</v>
      </c>
      <c r="AI469" s="3">
        <v>9.93</v>
      </c>
      <c r="AJ469" s="1" t="s">
        <v>98</v>
      </c>
      <c r="AK469" s="2">
        <v>31.5</v>
      </c>
      <c r="AL469" s="1" t="s">
        <v>98</v>
      </c>
      <c r="AM469" s="3">
        <v>2.21</v>
      </c>
      <c r="AN469" s="3">
        <v>1.43</v>
      </c>
      <c r="AO469" s="3">
        <v>1.1100000000000001</v>
      </c>
      <c r="AP469" s="3">
        <v>1.36</v>
      </c>
      <c r="AQ469" s="14">
        <v>0.46700000000000003</v>
      </c>
      <c r="AR469" s="14">
        <v>0.71</v>
      </c>
      <c r="AS469" s="14">
        <v>0.622</v>
      </c>
      <c r="AT469" s="14">
        <v>0.627</v>
      </c>
      <c r="AU469" s="1" t="s">
        <v>98</v>
      </c>
      <c r="AV469" s="1" t="s">
        <v>98</v>
      </c>
      <c r="AW469" s="1" t="s">
        <v>98</v>
      </c>
      <c r="AX469" s="3">
        <v>1.3</v>
      </c>
      <c r="AY469" s="1" t="s">
        <v>98</v>
      </c>
      <c r="AZ469" s="3">
        <v>1.24</v>
      </c>
      <c r="BA469" s="1" t="s">
        <v>98</v>
      </c>
      <c r="BB469" s="1" t="s">
        <v>98</v>
      </c>
      <c r="BC469" s="1" t="s">
        <v>98</v>
      </c>
      <c r="BD469" s="1" t="s">
        <v>98</v>
      </c>
      <c r="BE469" s="1" t="s">
        <v>98</v>
      </c>
      <c r="BF469" s="1" t="s">
        <v>98</v>
      </c>
      <c r="BG469" s="1" t="s">
        <v>98</v>
      </c>
      <c r="BH469" s="1" t="s">
        <v>98</v>
      </c>
      <c r="BI469" s="1" t="s">
        <v>98</v>
      </c>
      <c r="BJ469" s="4" t="s">
        <v>98</v>
      </c>
      <c r="BK469" s="4" t="s">
        <v>98</v>
      </c>
      <c r="BL469" s="4" t="s">
        <v>98</v>
      </c>
      <c r="BM469" s="4" t="s">
        <v>98</v>
      </c>
      <c r="BN469" s="4" t="s">
        <v>98</v>
      </c>
      <c r="BO469" s="4" t="s">
        <v>98</v>
      </c>
      <c r="BP469" s="4" t="s">
        <v>98</v>
      </c>
      <c r="BQ469" s="4" t="s">
        <v>98</v>
      </c>
      <c r="BR469" s="4" t="s">
        <v>98</v>
      </c>
      <c r="BS469" s="4" t="s">
        <v>98</v>
      </c>
      <c r="BT469" s="4" t="s">
        <v>98</v>
      </c>
      <c r="BU469" s="4" t="s">
        <v>98</v>
      </c>
      <c r="BV469" s="4" t="s">
        <v>98</v>
      </c>
      <c r="BW469" s="35" t="s">
        <v>98</v>
      </c>
      <c r="BX469" s="35" t="s">
        <v>98</v>
      </c>
      <c r="BY469" s="1" t="s">
        <v>98</v>
      </c>
      <c r="BZ469" s="1" t="s">
        <v>98</v>
      </c>
      <c r="CA469" s="1" t="s">
        <v>98</v>
      </c>
      <c r="CB469" s="1" t="s">
        <v>98</v>
      </c>
      <c r="CC469" s="1" t="s">
        <v>98</v>
      </c>
      <c r="CD469" s="1" t="s">
        <v>98</v>
      </c>
      <c r="CE469" s="1" t="s">
        <v>98</v>
      </c>
      <c r="CF469" s="1" t="s">
        <v>98</v>
      </c>
      <c r="CG469" s="4">
        <f>Beams!$B$11/F469</f>
        <v>9445.3781512605037</v>
      </c>
      <c r="CH469" s="4">
        <f>Beams!$B$9/AO469</f>
        <v>10126.126126126126</v>
      </c>
      <c r="CI469" s="4">
        <f>Beams!$C$9/AS469</f>
        <v>18070.739549839229</v>
      </c>
      <c r="CJ469" s="4">
        <f>Beams!$B$8/((N469-2*X469)*X469*2)</f>
        <v>38208.419449581204</v>
      </c>
      <c r="CK469" s="4">
        <f>Beams!$C$8/((J469-2*X469)*X469*2)</f>
        <v>14174.451685801336</v>
      </c>
      <c r="CM469" s="4">
        <f xml:space="preserve"> Beams!$B$12 / ( 2 * X469 * (N469 - X469) * (J469 - X469) )</f>
        <v>9905.4837773415329</v>
      </c>
      <c r="CO469" s="4">
        <f t="shared" si="14"/>
        <v>78044.502032130738</v>
      </c>
      <c r="CP469" s="4">
        <f t="shared" si="15"/>
        <v>48104.465371909093</v>
      </c>
      <c r="CQ469" s="3">
        <f>MIN(Beams!$B$21:$B$22)/MAX(CM469:CP469)-1</f>
        <v>-0.74373595219089172</v>
      </c>
    </row>
    <row r="470" spans="1:95" x14ac:dyDescent="0.55000000000000004">
      <c r="A470" s="1" t="s">
        <v>1014</v>
      </c>
      <c r="B470" s="1" t="s">
        <v>2001</v>
      </c>
      <c r="C470" s="1" t="s">
        <v>2002</v>
      </c>
      <c r="D470" s="1" t="s">
        <v>98</v>
      </c>
      <c r="E470" s="1">
        <v>14.72</v>
      </c>
      <c r="F470" s="3">
        <v>4.09</v>
      </c>
      <c r="G470" s="1" t="s">
        <v>98</v>
      </c>
      <c r="H470" s="11" t="s">
        <v>98</v>
      </c>
      <c r="I470" s="3">
        <v>3.5</v>
      </c>
      <c r="J470" s="3">
        <v>2.4500000000000002</v>
      </c>
      <c r="K470" s="1" t="s">
        <v>98</v>
      </c>
      <c r="L470" s="1" t="s">
        <v>98</v>
      </c>
      <c r="M470" s="11" t="s">
        <v>98</v>
      </c>
      <c r="N470" s="3">
        <v>3.5</v>
      </c>
      <c r="O470" s="3">
        <v>2.4500000000000002</v>
      </c>
      <c r="P470" s="1" t="s">
        <v>98</v>
      </c>
      <c r="Q470" s="1" t="s">
        <v>98</v>
      </c>
      <c r="R470" s="11" t="s">
        <v>98</v>
      </c>
      <c r="S470" s="13" t="s">
        <v>98</v>
      </c>
      <c r="T470" s="1" t="s">
        <v>98</v>
      </c>
      <c r="U470" s="13" t="s">
        <v>98</v>
      </c>
      <c r="V470" s="1" t="s">
        <v>98</v>
      </c>
      <c r="W470" s="14">
        <v>0.375</v>
      </c>
      <c r="X470" s="14">
        <v>0.34899999999999998</v>
      </c>
      <c r="Y470" s="1" t="s">
        <v>98</v>
      </c>
      <c r="Z470" s="13" t="s">
        <v>98</v>
      </c>
      <c r="AA470" s="13" t="s">
        <v>98</v>
      </c>
      <c r="AB470" s="1" t="s">
        <v>98</v>
      </c>
      <c r="AC470" s="1" t="s">
        <v>98</v>
      </c>
      <c r="AD470" s="1" t="s">
        <v>98</v>
      </c>
      <c r="AE470" s="1" t="s">
        <v>98</v>
      </c>
      <c r="AF470" s="1" t="s">
        <v>98</v>
      </c>
      <c r="AG470" s="1" t="s">
        <v>98</v>
      </c>
      <c r="AH470" s="1" t="s">
        <v>98</v>
      </c>
      <c r="AI470" s="3">
        <v>7.03</v>
      </c>
      <c r="AJ470" s="1" t="s">
        <v>98</v>
      </c>
      <c r="AK470" s="3">
        <v>7.03</v>
      </c>
      <c r="AL470" s="1" t="s">
        <v>98</v>
      </c>
      <c r="AM470" s="3">
        <v>6.49</v>
      </c>
      <c r="AN470" s="3">
        <v>4.6900000000000004</v>
      </c>
      <c r="AO470" s="3">
        <v>3.71</v>
      </c>
      <c r="AP470" s="3">
        <v>1.26</v>
      </c>
      <c r="AQ470" s="3">
        <v>6.49</v>
      </c>
      <c r="AR470" s="3">
        <v>4.6900000000000004</v>
      </c>
      <c r="AS470" s="3">
        <v>3.71</v>
      </c>
      <c r="AT470" s="3">
        <v>1.26</v>
      </c>
      <c r="AU470" s="1" t="s">
        <v>98</v>
      </c>
      <c r="AV470" s="1" t="s">
        <v>98</v>
      </c>
      <c r="AW470" s="1" t="s">
        <v>98</v>
      </c>
      <c r="AX470" s="2">
        <v>11.2</v>
      </c>
      <c r="AY470" s="1" t="s">
        <v>98</v>
      </c>
      <c r="AZ470" s="3">
        <v>6.77</v>
      </c>
      <c r="BA470" s="1" t="s">
        <v>98</v>
      </c>
      <c r="BB470" s="1" t="s">
        <v>98</v>
      </c>
      <c r="BC470" s="1" t="s">
        <v>98</v>
      </c>
      <c r="BD470" s="1" t="s">
        <v>98</v>
      </c>
      <c r="BE470" s="1" t="s">
        <v>98</v>
      </c>
      <c r="BF470" s="1" t="s">
        <v>98</v>
      </c>
      <c r="BG470" s="1" t="s">
        <v>98</v>
      </c>
      <c r="BH470" s="1" t="s">
        <v>98</v>
      </c>
      <c r="BI470" s="1" t="s">
        <v>98</v>
      </c>
      <c r="BJ470" s="4" t="s">
        <v>98</v>
      </c>
      <c r="BK470" s="4" t="s">
        <v>98</v>
      </c>
      <c r="BL470" s="4" t="s">
        <v>98</v>
      </c>
      <c r="BM470" s="4" t="s">
        <v>98</v>
      </c>
      <c r="BN470" s="4" t="s">
        <v>98</v>
      </c>
      <c r="BO470" s="4" t="s">
        <v>98</v>
      </c>
      <c r="BP470" s="4" t="s">
        <v>98</v>
      </c>
      <c r="BQ470" s="4" t="s">
        <v>98</v>
      </c>
      <c r="BR470" s="4" t="s">
        <v>98</v>
      </c>
      <c r="BS470" s="4" t="s">
        <v>98</v>
      </c>
      <c r="BT470" s="4" t="s">
        <v>98</v>
      </c>
      <c r="BU470" s="4" t="s">
        <v>98</v>
      </c>
      <c r="BV470" s="4" t="s">
        <v>98</v>
      </c>
      <c r="BW470" s="35" t="s">
        <v>98</v>
      </c>
      <c r="BX470" s="35" t="s">
        <v>98</v>
      </c>
      <c r="BY470" s="1" t="s">
        <v>98</v>
      </c>
      <c r="BZ470" s="1" t="s">
        <v>98</v>
      </c>
      <c r="CA470" s="1" t="s">
        <v>98</v>
      </c>
      <c r="CB470" s="1" t="s">
        <v>98</v>
      </c>
      <c r="CC470" s="1" t="s">
        <v>98</v>
      </c>
      <c r="CD470" s="1" t="s">
        <v>98</v>
      </c>
      <c r="CE470" s="1" t="s">
        <v>98</v>
      </c>
      <c r="CF470" s="1" t="s">
        <v>98</v>
      </c>
      <c r="CG470" s="4">
        <f>Beams!$B$11/F470</f>
        <v>2748.1662591687041</v>
      </c>
      <c r="CH470" s="4">
        <f>Beams!$B$9/AO470</f>
        <v>3029.6495956873314</v>
      </c>
      <c r="CI470" s="4">
        <f>Beams!$C$9/AS470</f>
        <v>3029.6495956873314</v>
      </c>
      <c r="CJ470" s="4">
        <f>Beams!$B$8/((N470-2*X470)*X470*2)</f>
        <v>5747.020650415483</v>
      </c>
      <c r="CK470" s="4">
        <f>Beams!$C$8/((J470-2*X470)*X470*2)</f>
        <v>9191.2967251507889</v>
      </c>
      <c r="CM470" s="4">
        <f xml:space="preserve"> Beams!$B$12 / ( 2 * X470 * (N470 - X470) * (J470 - X470) )</f>
        <v>2432.4080555955034</v>
      </c>
      <c r="CO470" s="4">
        <f t="shared" si="14"/>
        <v>13942.95569734763</v>
      </c>
      <c r="CP470" s="4">
        <f t="shared" si="15"/>
        <v>18675.146076499524</v>
      </c>
      <c r="CQ470" s="3">
        <f>MIN(Beams!$B$21:$B$22)/MAX(CM470:CP470)-1</f>
        <v>7.094209159454179E-2</v>
      </c>
    </row>
    <row r="471" spans="1:95" x14ac:dyDescent="0.55000000000000004">
      <c r="A471" s="1" t="s">
        <v>1014</v>
      </c>
      <c r="B471" s="1" t="s">
        <v>2003</v>
      </c>
      <c r="C471" s="1" t="s">
        <v>2004</v>
      </c>
      <c r="D471" s="1" t="s">
        <v>98</v>
      </c>
      <c r="E471" s="3">
        <v>12.7</v>
      </c>
      <c r="F471" s="3">
        <v>3.52</v>
      </c>
      <c r="G471" s="1" t="s">
        <v>98</v>
      </c>
      <c r="H471" s="11" t="s">
        <v>98</v>
      </c>
      <c r="I471" s="3">
        <v>3.5</v>
      </c>
      <c r="J471" s="3">
        <v>2.63</v>
      </c>
      <c r="K471" s="1" t="s">
        <v>98</v>
      </c>
      <c r="L471" s="1" t="s">
        <v>98</v>
      </c>
      <c r="M471" s="11" t="s">
        <v>98</v>
      </c>
      <c r="N471" s="3">
        <v>3.5</v>
      </c>
      <c r="O471" s="3">
        <v>2.63</v>
      </c>
      <c r="P471" s="1" t="s">
        <v>98</v>
      </c>
      <c r="Q471" s="1" t="s">
        <v>98</v>
      </c>
      <c r="R471" s="11" t="s">
        <v>98</v>
      </c>
      <c r="S471" s="13" t="s">
        <v>98</v>
      </c>
      <c r="T471" s="1" t="s">
        <v>98</v>
      </c>
      <c r="U471" s="13" t="s">
        <v>98</v>
      </c>
      <c r="V471" s="1" t="s">
        <v>98</v>
      </c>
      <c r="W471" s="15">
        <v>0.3125</v>
      </c>
      <c r="X471" s="14">
        <v>0.29099999999999998</v>
      </c>
      <c r="Y471" s="1" t="s">
        <v>98</v>
      </c>
      <c r="Z471" s="13" t="s">
        <v>98</v>
      </c>
      <c r="AA471" s="13" t="s">
        <v>98</v>
      </c>
      <c r="AB471" s="1" t="s">
        <v>98</v>
      </c>
      <c r="AC471" s="1" t="s">
        <v>98</v>
      </c>
      <c r="AD471" s="1" t="s">
        <v>98</v>
      </c>
      <c r="AE471" s="1" t="s">
        <v>98</v>
      </c>
      <c r="AF471" s="1" t="s">
        <v>98</v>
      </c>
      <c r="AG471" s="1" t="s">
        <v>98</v>
      </c>
      <c r="AH471" s="1" t="s">
        <v>98</v>
      </c>
      <c r="AI471" s="3">
        <v>9.0299999999999994</v>
      </c>
      <c r="AJ471" s="1" t="s">
        <v>98</v>
      </c>
      <c r="AK471" s="3">
        <v>9.0299999999999994</v>
      </c>
      <c r="AL471" s="1" t="s">
        <v>98</v>
      </c>
      <c r="AM471" s="3">
        <v>5.84</v>
      </c>
      <c r="AN471" s="3">
        <v>4.1399999999999997</v>
      </c>
      <c r="AO471" s="3">
        <v>3.34</v>
      </c>
      <c r="AP471" s="3">
        <v>1.29</v>
      </c>
      <c r="AQ471" s="3">
        <v>5.84</v>
      </c>
      <c r="AR471" s="3">
        <v>4.1399999999999997</v>
      </c>
      <c r="AS471" s="3">
        <v>3.34</v>
      </c>
      <c r="AT471" s="3">
        <v>1.29</v>
      </c>
      <c r="AU471" s="1" t="s">
        <v>98</v>
      </c>
      <c r="AV471" s="1" t="s">
        <v>98</v>
      </c>
      <c r="AW471" s="1" t="s">
        <v>98</v>
      </c>
      <c r="AX471" s="3">
        <v>9.89</v>
      </c>
      <c r="AY471" s="1" t="s">
        <v>98</v>
      </c>
      <c r="AZ471" s="3">
        <v>5.9</v>
      </c>
      <c r="BA471" s="1" t="s">
        <v>98</v>
      </c>
      <c r="BB471" s="1" t="s">
        <v>98</v>
      </c>
      <c r="BC471" s="1" t="s">
        <v>98</v>
      </c>
      <c r="BD471" s="1" t="s">
        <v>98</v>
      </c>
      <c r="BE471" s="1" t="s">
        <v>98</v>
      </c>
      <c r="BF471" s="1" t="s">
        <v>98</v>
      </c>
      <c r="BG471" s="1" t="s">
        <v>98</v>
      </c>
      <c r="BH471" s="1" t="s">
        <v>98</v>
      </c>
      <c r="BI471" s="1" t="s">
        <v>98</v>
      </c>
      <c r="BJ471" s="4" t="s">
        <v>98</v>
      </c>
      <c r="BK471" s="4" t="s">
        <v>98</v>
      </c>
      <c r="BL471" s="4" t="s">
        <v>98</v>
      </c>
      <c r="BM471" s="4" t="s">
        <v>98</v>
      </c>
      <c r="BN471" s="4" t="s">
        <v>98</v>
      </c>
      <c r="BO471" s="4" t="s">
        <v>98</v>
      </c>
      <c r="BP471" s="4" t="s">
        <v>98</v>
      </c>
      <c r="BQ471" s="4" t="s">
        <v>98</v>
      </c>
      <c r="BR471" s="4" t="s">
        <v>98</v>
      </c>
      <c r="BS471" s="4" t="s">
        <v>98</v>
      </c>
      <c r="BT471" s="4" t="s">
        <v>98</v>
      </c>
      <c r="BU471" s="4" t="s">
        <v>98</v>
      </c>
      <c r="BV471" s="4" t="s">
        <v>98</v>
      </c>
      <c r="BW471" s="35" t="s">
        <v>98</v>
      </c>
      <c r="BX471" s="35" t="s">
        <v>98</v>
      </c>
      <c r="BY471" s="1" t="s">
        <v>98</v>
      </c>
      <c r="BZ471" s="1" t="s">
        <v>98</v>
      </c>
      <c r="CA471" s="1" t="s">
        <v>98</v>
      </c>
      <c r="CB471" s="1" t="s">
        <v>98</v>
      </c>
      <c r="CC471" s="1" t="s">
        <v>98</v>
      </c>
      <c r="CD471" s="1" t="s">
        <v>98</v>
      </c>
      <c r="CE471" s="1" t="s">
        <v>98</v>
      </c>
      <c r="CF471" s="1" t="s">
        <v>98</v>
      </c>
      <c r="CG471" s="4">
        <f>Beams!$B$11/F471</f>
        <v>3193.181818181818</v>
      </c>
      <c r="CH471" s="4">
        <f>Beams!$B$9/AO471</f>
        <v>3365.2694610778444</v>
      </c>
      <c r="CI471" s="4">
        <f>Beams!$C$9/AS471</f>
        <v>3365.2694610778444</v>
      </c>
      <c r="CJ471" s="4">
        <f>Beams!$B$8/((N471-2*X471)*X471*2)</f>
        <v>6618.4766198191583</v>
      </c>
      <c r="CK471" s="4">
        <f>Beams!$C$8/((J471-2*X471)*X471*2)</f>
        <v>9430.0365120274928</v>
      </c>
      <c r="CM471" s="4">
        <f xml:space="preserve"> Beams!$B$12 / ( 2 * X471 * (N471 - X471) * (J471 - X471) )</f>
        <v>2573.0213371718019</v>
      </c>
      <c r="CO471" s="4">
        <f t="shared" si="14"/>
        <v>15803.61503068546</v>
      </c>
      <c r="CP471" s="4">
        <f t="shared" si="15"/>
        <v>19624.431599191448</v>
      </c>
      <c r="CQ471" s="3">
        <f>MIN(Beams!$B$21:$B$22)/MAX(CM471:CP471)-1</f>
        <v>1.9137797643220766E-2</v>
      </c>
    </row>
    <row r="472" spans="1:95" x14ac:dyDescent="0.55000000000000004">
      <c r="A472" s="1" t="s">
        <v>1014</v>
      </c>
      <c r="B472" s="1" t="s">
        <v>2005</v>
      </c>
      <c r="C472" s="1" t="s">
        <v>2006</v>
      </c>
      <c r="D472" s="1" t="s">
        <v>98</v>
      </c>
      <c r="E472" s="1">
        <v>10.51</v>
      </c>
      <c r="F472" s="3">
        <v>2.91</v>
      </c>
      <c r="G472" s="1" t="s">
        <v>98</v>
      </c>
      <c r="H472" s="11" t="s">
        <v>98</v>
      </c>
      <c r="I472" s="3">
        <v>3.5</v>
      </c>
      <c r="J472" s="3">
        <v>2.8</v>
      </c>
      <c r="K472" s="1" t="s">
        <v>98</v>
      </c>
      <c r="L472" s="1" t="s">
        <v>98</v>
      </c>
      <c r="M472" s="11" t="s">
        <v>98</v>
      </c>
      <c r="N472" s="3">
        <v>3.5</v>
      </c>
      <c r="O472" s="3">
        <v>2.8</v>
      </c>
      <c r="P472" s="1" t="s">
        <v>98</v>
      </c>
      <c r="Q472" s="1" t="s">
        <v>98</v>
      </c>
      <c r="R472" s="11" t="s">
        <v>98</v>
      </c>
      <c r="S472" s="13" t="s">
        <v>98</v>
      </c>
      <c r="T472" s="1" t="s">
        <v>98</v>
      </c>
      <c r="U472" s="13" t="s">
        <v>98</v>
      </c>
      <c r="V472" s="1" t="s">
        <v>98</v>
      </c>
      <c r="W472" s="14">
        <v>0.25</v>
      </c>
      <c r="X472" s="14">
        <v>0.23300000000000001</v>
      </c>
      <c r="Y472" s="1" t="s">
        <v>98</v>
      </c>
      <c r="Z472" s="13" t="s">
        <v>98</v>
      </c>
      <c r="AA472" s="13" t="s">
        <v>98</v>
      </c>
      <c r="AB472" s="1" t="s">
        <v>98</v>
      </c>
      <c r="AC472" s="1" t="s">
        <v>98</v>
      </c>
      <c r="AD472" s="1" t="s">
        <v>98</v>
      </c>
      <c r="AE472" s="1" t="s">
        <v>98</v>
      </c>
      <c r="AF472" s="1" t="s">
        <v>98</v>
      </c>
      <c r="AG472" s="1" t="s">
        <v>98</v>
      </c>
      <c r="AH472" s="1" t="s">
        <v>98</v>
      </c>
      <c r="AI472" s="2">
        <v>12</v>
      </c>
      <c r="AJ472" s="1" t="s">
        <v>98</v>
      </c>
      <c r="AK472" s="2">
        <v>12</v>
      </c>
      <c r="AL472" s="1" t="s">
        <v>98</v>
      </c>
      <c r="AM472" s="3">
        <v>5.04</v>
      </c>
      <c r="AN472" s="3">
        <v>3.5</v>
      </c>
      <c r="AO472" s="3">
        <v>2.88</v>
      </c>
      <c r="AP472" s="3">
        <v>1.32</v>
      </c>
      <c r="AQ472" s="3">
        <v>5.04</v>
      </c>
      <c r="AR472" s="3">
        <v>3.5</v>
      </c>
      <c r="AS472" s="3">
        <v>2.88</v>
      </c>
      <c r="AT472" s="3">
        <v>1.32</v>
      </c>
      <c r="AU472" s="1" t="s">
        <v>98</v>
      </c>
      <c r="AV472" s="1" t="s">
        <v>98</v>
      </c>
      <c r="AW472" s="1" t="s">
        <v>98</v>
      </c>
      <c r="AX472" s="3">
        <v>8.35</v>
      </c>
      <c r="AY472" s="1" t="s">
        <v>98</v>
      </c>
      <c r="AZ472" s="3">
        <v>4.92</v>
      </c>
      <c r="BA472" s="1" t="s">
        <v>98</v>
      </c>
      <c r="BB472" s="1" t="s">
        <v>98</v>
      </c>
      <c r="BC472" s="1" t="s">
        <v>98</v>
      </c>
      <c r="BD472" s="1" t="s">
        <v>98</v>
      </c>
      <c r="BE472" s="1" t="s">
        <v>98</v>
      </c>
      <c r="BF472" s="1" t="s">
        <v>98</v>
      </c>
      <c r="BG472" s="1" t="s">
        <v>98</v>
      </c>
      <c r="BH472" s="1" t="s">
        <v>98</v>
      </c>
      <c r="BI472" s="1" t="s">
        <v>98</v>
      </c>
      <c r="BJ472" s="4" t="s">
        <v>98</v>
      </c>
      <c r="BK472" s="4" t="s">
        <v>98</v>
      </c>
      <c r="BL472" s="4" t="s">
        <v>98</v>
      </c>
      <c r="BM472" s="4" t="s">
        <v>98</v>
      </c>
      <c r="BN472" s="4" t="s">
        <v>98</v>
      </c>
      <c r="BO472" s="4" t="s">
        <v>98</v>
      </c>
      <c r="BP472" s="4" t="s">
        <v>98</v>
      </c>
      <c r="BQ472" s="4" t="s">
        <v>98</v>
      </c>
      <c r="BR472" s="4" t="s">
        <v>98</v>
      </c>
      <c r="BS472" s="4" t="s">
        <v>98</v>
      </c>
      <c r="BT472" s="4" t="s">
        <v>98</v>
      </c>
      <c r="BU472" s="4" t="s">
        <v>98</v>
      </c>
      <c r="BV472" s="4" t="s">
        <v>98</v>
      </c>
      <c r="BW472" s="35" t="s">
        <v>98</v>
      </c>
      <c r="BX472" s="35" t="s">
        <v>98</v>
      </c>
      <c r="BY472" s="1" t="s">
        <v>98</v>
      </c>
      <c r="BZ472" s="1" t="s">
        <v>98</v>
      </c>
      <c r="CA472" s="1" t="s">
        <v>98</v>
      </c>
      <c r="CB472" s="1" t="s">
        <v>98</v>
      </c>
      <c r="CC472" s="1" t="s">
        <v>98</v>
      </c>
      <c r="CD472" s="1" t="s">
        <v>98</v>
      </c>
      <c r="CE472" s="1" t="s">
        <v>98</v>
      </c>
      <c r="CF472" s="1" t="s">
        <v>98</v>
      </c>
      <c r="CG472" s="4">
        <f>Beams!$B$11/F472</f>
        <v>3862.5429553264603</v>
      </c>
      <c r="CH472" s="4">
        <f>Beams!$B$9/AO472</f>
        <v>3902.7777777777778</v>
      </c>
      <c r="CI472" s="4">
        <f>Beams!$C$9/AS472</f>
        <v>3902.7777777777778</v>
      </c>
      <c r="CJ472" s="4">
        <f>Beams!$B$8/((N472-2*X472)*X472*2)</f>
        <v>7949.9577039616825</v>
      </c>
      <c r="CK472" s="4">
        <f>Beams!$C$8/((J472-2*X472)*X472*2)</f>
        <v>10334.263784841365</v>
      </c>
      <c r="CM472" s="4">
        <f xml:space="preserve"> Beams!$B$12 / ( 2 * X472 * (N472 - X472) * (J472 - X472) )</f>
        <v>2876.1093330895746</v>
      </c>
      <c r="CO472" s="4">
        <f t="shared" si="14"/>
        <v>18723.408344413179</v>
      </c>
      <c r="CP472" s="4">
        <f t="shared" si="15"/>
        <v>21939.725647130443</v>
      </c>
      <c r="CQ472" s="3">
        <f>MIN(Beams!$B$21:$B$22)/MAX(CM472:CP472)-1</f>
        <v>-8.8411572611626799E-2</v>
      </c>
    </row>
    <row r="473" spans="1:95" x14ac:dyDescent="0.55000000000000004">
      <c r="A473" s="1" t="s">
        <v>1014</v>
      </c>
      <c r="B473" s="1" t="s">
        <v>2007</v>
      </c>
      <c r="C473" s="1" t="s">
        <v>2008</v>
      </c>
      <c r="D473" s="1" t="s">
        <v>98</v>
      </c>
      <c r="E473" s="1">
        <v>8.15</v>
      </c>
      <c r="F473" s="3">
        <v>2.2400000000000002</v>
      </c>
      <c r="G473" s="1" t="s">
        <v>98</v>
      </c>
      <c r="H473" s="11" t="s">
        <v>98</v>
      </c>
      <c r="I473" s="3">
        <v>3.5</v>
      </c>
      <c r="J473" s="3">
        <v>2.98</v>
      </c>
      <c r="K473" s="1" t="s">
        <v>98</v>
      </c>
      <c r="L473" s="1" t="s">
        <v>98</v>
      </c>
      <c r="M473" s="11" t="s">
        <v>98</v>
      </c>
      <c r="N473" s="3">
        <v>3.5</v>
      </c>
      <c r="O473" s="3">
        <v>2.98</v>
      </c>
      <c r="P473" s="1" t="s">
        <v>98</v>
      </c>
      <c r="Q473" s="1" t="s">
        <v>98</v>
      </c>
      <c r="R473" s="11" t="s">
        <v>98</v>
      </c>
      <c r="S473" s="13" t="s">
        <v>98</v>
      </c>
      <c r="T473" s="1" t="s">
        <v>98</v>
      </c>
      <c r="U473" s="13" t="s">
        <v>98</v>
      </c>
      <c r="V473" s="1" t="s">
        <v>98</v>
      </c>
      <c r="W473" s="15">
        <v>0.1875</v>
      </c>
      <c r="X473" s="14">
        <v>0.17399999999999999</v>
      </c>
      <c r="Y473" s="1" t="s">
        <v>98</v>
      </c>
      <c r="Z473" s="13" t="s">
        <v>98</v>
      </c>
      <c r="AA473" s="13" t="s">
        <v>98</v>
      </c>
      <c r="AB473" s="1" t="s">
        <v>98</v>
      </c>
      <c r="AC473" s="1" t="s">
        <v>98</v>
      </c>
      <c r="AD473" s="1" t="s">
        <v>98</v>
      </c>
      <c r="AE473" s="1" t="s">
        <v>98</v>
      </c>
      <c r="AF473" s="1" t="s">
        <v>98</v>
      </c>
      <c r="AG473" s="1" t="s">
        <v>98</v>
      </c>
      <c r="AH473" s="1" t="s">
        <v>98</v>
      </c>
      <c r="AI473" s="2">
        <v>17.100000000000001</v>
      </c>
      <c r="AJ473" s="1" t="s">
        <v>98</v>
      </c>
      <c r="AK473" s="2">
        <v>17.100000000000001</v>
      </c>
      <c r="AL473" s="1" t="s">
        <v>98</v>
      </c>
      <c r="AM473" s="3">
        <v>4.05</v>
      </c>
      <c r="AN473" s="3">
        <v>2.76</v>
      </c>
      <c r="AO473" s="3">
        <v>2.31</v>
      </c>
      <c r="AP473" s="3">
        <v>1.35</v>
      </c>
      <c r="AQ473" s="3">
        <v>4.05</v>
      </c>
      <c r="AR473" s="3">
        <v>2.76</v>
      </c>
      <c r="AS473" s="3">
        <v>2.31</v>
      </c>
      <c r="AT473" s="3">
        <v>1.35</v>
      </c>
      <c r="AU473" s="1" t="s">
        <v>98</v>
      </c>
      <c r="AV473" s="1" t="s">
        <v>98</v>
      </c>
      <c r="AW473" s="1" t="s">
        <v>98</v>
      </c>
      <c r="AX473" s="3">
        <v>6.56</v>
      </c>
      <c r="AY473" s="1" t="s">
        <v>98</v>
      </c>
      <c r="AZ473" s="3">
        <v>3.83</v>
      </c>
      <c r="BA473" s="1" t="s">
        <v>98</v>
      </c>
      <c r="BB473" s="1" t="s">
        <v>98</v>
      </c>
      <c r="BC473" s="1" t="s">
        <v>98</v>
      </c>
      <c r="BD473" s="1" t="s">
        <v>98</v>
      </c>
      <c r="BE473" s="1" t="s">
        <v>98</v>
      </c>
      <c r="BF473" s="1" t="s">
        <v>98</v>
      </c>
      <c r="BG473" s="1" t="s">
        <v>98</v>
      </c>
      <c r="BH473" s="1" t="s">
        <v>98</v>
      </c>
      <c r="BI473" s="1" t="s">
        <v>98</v>
      </c>
      <c r="BJ473" s="4" t="s">
        <v>98</v>
      </c>
      <c r="BK473" s="4" t="s">
        <v>98</v>
      </c>
      <c r="BL473" s="4" t="s">
        <v>98</v>
      </c>
      <c r="BM473" s="4" t="s">
        <v>98</v>
      </c>
      <c r="BN473" s="4" t="s">
        <v>98</v>
      </c>
      <c r="BO473" s="4" t="s">
        <v>98</v>
      </c>
      <c r="BP473" s="4" t="s">
        <v>98</v>
      </c>
      <c r="BQ473" s="4" t="s">
        <v>98</v>
      </c>
      <c r="BR473" s="4" t="s">
        <v>98</v>
      </c>
      <c r="BS473" s="4" t="s">
        <v>98</v>
      </c>
      <c r="BT473" s="4" t="s">
        <v>98</v>
      </c>
      <c r="BU473" s="4" t="s">
        <v>98</v>
      </c>
      <c r="BV473" s="4" t="s">
        <v>98</v>
      </c>
      <c r="BW473" s="35" t="s">
        <v>98</v>
      </c>
      <c r="BX473" s="35" t="s">
        <v>98</v>
      </c>
      <c r="BY473" s="1" t="s">
        <v>98</v>
      </c>
      <c r="BZ473" s="1" t="s">
        <v>98</v>
      </c>
      <c r="CA473" s="1" t="s">
        <v>98</v>
      </c>
      <c r="CB473" s="1" t="s">
        <v>98</v>
      </c>
      <c r="CC473" s="1" t="s">
        <v>98</v>
      </c>
      <c r="CD473" s="1" t="s">
        <v>98</v>
      </c>
      <c r="CE473" s="1" t="s">
        <v>98</v>
      </c>
      <c r="CF473" s="1" t="s">
        <v>98</v>
      </c>
      <c r="CG473" s="4">
        <f>Beams!$B$11/F473</f>
        <v>5017.8571428571422</v>
      </c>
      <c r="CH473" s="4">
        <f>Beams!$B$9/AO473</f>
        <v>4865.8008658008657</v>
      </c>
      <c r="CI473" s="4">
        <f>Beams!$C$9/AS473</f>
        <v>4865.8008658008657</v>
      </c>
      <c r="CJ473" s="4">
        <f>Beams!$B$8/((N473-2*X473)*X473*2)</f>
        <v>10247.097263550966</v>
      </c>
      <c r="CK473" s="4">
        <f>Beams!$C$8/((J473-2*X473)*X473*2)</f>
        <v>12271.599762428816</v>
      </c>
      <c r="CM473" s="4">
        <f xml:space="preserve"> Beams!$B$12 / ( 2 * X473 * (N473 - X473) * (J473 - X473) )</f>
        <v>3460.8052085271106</v>
      </c>
      <c r="CO473" s="4">
        <f t="shared" si="14"/>
        <v>23842.966722903417</v>
      </c>
      <c r="CP473" s="4">
        <f t="shared" si="15"/>
        <v>26556.628877762094</v>
      </c>
      <c r="CQ473" s="3">
        <f>MIN(Beams!$B$21:$B$22)/MAX(CM473:CP473)-1</f>
        <v>-0.24689236378388613</v>
      </c>
    </row>
    <row r="474" spans="1:95" x14ac:dyDescent="0.55000000000000004">
      <c r="A474" s="1" t="s">
        <v>1014</v>
      </c>
      <c r="B474" s="1" t="s">
        <v>2009</v>
      </c>
      <c r="C474" s="1" t="s">
        <v>2010</v>
      </c>
      <c r="D474" s="1" t="s">
        <v>98</v>
      </c>
      <c r="E474" s="1">
        <v>5.61</v>
      </c>
      <c r="F474" s="3">
        <v>1.54</v>
      </c>
      <c r="G474" s="1" t="s">
        <v>98</v>
      </c>
      <c r="H474" s="11" t="s">
        <v>98</v>
      </c>
      <c r="I474" s="3">
        <v>3.5</v>
      </c>
      <c r="J474" s="3">
        <v>3.15</v>
      </c>
      <c r="K474" s="1" t="s">
        <v>98</v>
      </c>
      <c r="L474" s="1" t="s">
        <v>98</v>
      </c>
      <c r="M474" s="11" t="s">
        <v>98</v>
      </c>
      <c r="N474" s="3">
        <v>3.5</v>
      </c>
      <c r="O474" s="3">
        <v>3.15</v>
      </c>
      <c r="P474" s="1" t="s">
        <v>98</v>
      </c>
      <c r="Q474" s="1" t="s">
        <v>98</v>
      </c>
      <c r="R474" s="11" t="s">
        <v>98</v>
      </c>
      <c r="S474" s="13" t="s">
        <v>98</v>
      </c>
      <c r="T474" s="1" t="s">
        <v>98</v>
      </c>
      <c r="U474" s="13" t="s">
        <v>98</v>
      </c>
      <c r="V474" s="1" t="s">
        <v>98</v>
      </c>
      <c r="W474" s="14">
        <v>0.125</v>
      </c>
      <c r="X474" s="14">
        <v>0.11600000000000001</v>
      </c>
      <c r="Y474" s="1" t="s">
        <v>98</v>
      </c>
      <c r="Z474" s="13" t="s">
        <v>98</v>
      </c>
      <c r="AA474" s="13" t="s">
        <v>98</v>
      </c>
      <c r="AB474" s="1" t="s">
        <v>98</v>
      </c>
      <c r="AC474" s="1" t="s">
        <v>98</v>
      </c>
      <c r="AD474" s="1" t="s">
        <v>98</v>
      </c>
      <c r="AE474" s="1" t="s">
        <v>98</v>
      </c>
      <c r="AF474" s="1" t="s">
        <v>98</v>
      </c>
      <c r="AG474" s="1" t="s">
        <v>98</v>
      </c>
      <c r="AH474" s="1" t="s">
        <v>98</v>
      </c>
      <c r="AI474" s="2">
        <v>27.2</v>
      </c>
      <c r="AJ474" s="1" t="s">
        <v>98</v>
      </c>
      <c r="AK474" s="2">
        <v>27.2</v>
      </c>
      <c r="AL474" s="1" t="s">
        <v>98</v>
      </c>
      <c r="AM474" s="3">
        <v>2.9</v>
      </c>
      <c r="AN474" s="3">
        <v>1.93</v>
      </c>
      <c r="AO474" s="3">
        <v>1.66</v>
      </c>
      <c r="AP474" s="3">
        <v>1.37</v>
      </c>
      <c r="AQ474" s="3">
        <v>2.9</v>
      </c>
      <c r="AR474" s="3">
        <v>1.93</v>
      </c>
      <c r="AS474" s="3">
        <v>1.66</v>
      </c>
      <c r="AT474" s="3">
        <v>1.37</v>
      </c>
      <c r="AU474" s="1" t="s">
        <v>98</v>
      </c>
      <c r="AV474" s="1" t="s">
        <v>98</v>
      </c>
      <c r="AW474" s="1" t="s">
        <v>98</v>
      </c>
      <c r="AX474" s="3">
        <v>4.58</v>
      </c>
      <c r="AY474" s="1" t="s">
        <v>98</v>
      </c>
      <c r="AZ474" s="3">
        <v>2.65</v>
      </c>
      <c r="BA474" s="1" t="s">
        <v>98</v>
      </c>
      <c r="BB474" s="1" t="s">
        <v>98</v>
      </c>
      <c r="BC474" s="1" t="s">
        <v>98</v>
      </c>
      <c r="BD474" s="1" t="s">
        <v>98</v>
      </c>
      <c r="BE474" s="1" t="s">
        <v>98</v>
      </c>
      <c r="BF474" s="1" t="s">
        <v>98</v>
      </c>
      <c r="BG474" s="1" t="s">
        <v>98</v>
      </c>
      <c r="BH474" s="1" t="s">
        <v>98</v>
      </c>
      <c r="BI474" s="1" t="s">
        <v>98</v>
      </c>
      <c r="BJ474" s="4" t="s">
        <v>98</v>
      </c>
      <c r="BK474" s="4" t="s">
        <v>98</v>
      </c>
      <c r="BL474" s="4" t="s">
        <v>98</v>
      </c>
      <c r="BM474" s="4" t="s">
        <v>98</v>
      </c>
      <c r="BN474" s="4" t="s">
        <v>98</v>
      </c>
      <c r="BO474" s="4" t="s">
        <v>98</v>
      </c>
      <c r="BP474" s="4" t="s">
        <v>98</v>
      </c>
      <c r="BQ474" s="4" t="s">
        <v>98</v>
      </c>
      <c r="BR474" s="4" t="s">
        <v>98</v>
      </c>
      <c r="BS474" s="4" t="s">
        <v>98</v>
      </c>
      <c r="BT474" s="4" t="s">
        <v>98</v>
      </c>
      <c r="BU474" s="4" t="s">
        <v>98</v>
      </c>
      <c r="BV474" s="4" t="s">
        <v>98</v>
      </c>
      <c r="BW474" s="35" t="s">
        <v>98</v>
      </c>
      <c r="BX474" s="35" t="s">
        <v>98</v>
      </c>
      <c r="BY474" s="1" t="s">
        <v>98</v>
      </c>
      <c r="BZ474" s="1" t="s">
        <v>98</v>
      </c>
      <c r="CA474" s="1" t="s">
        <v>98</v>
      </c>
      <c r="CB474" s="1" t="s">
        <v>98</v>
      </c>
      <c r="CC474" s="1" t="s">
        <v>98</v>
      </c>
      <c r="CD474" s="1" t="s">
        <v>98</v>
      </c>
      <c r="CE474" s="1" t="s">
        <v>98</v>
      </c>
      <c r="CF474" s="1" t="s">
        <v>98</v>
      </c>
      <c r="CG474" s="4">
        <f>Beams!$B$11/F474</f>
        <v>7298.7012987012986</v>
      </c>
      <c r="CH474" s="4">
        <f>Beams!$B$9/AO474</f>
        <v>6771.0843373493981</v>
      </c>
      <c r="CI474" s="4">
        <f>Beams!$C$9/AS474</f>
        <v>6771.0843373493981</v>
      </c>
      <c r="CJ474" s="4">
        <f>Beams!$B$8/((N474-2*X474)*X474*2)</f>
        <v>14825.053813362598</v>
      </c>
      <c r="CK474" s="4">
        <f>Beams!$C$8/((J474-2*X474)*X474*2)</f>
        <v>16603.247382477373</v>
      </c>
      <c r="CM474" s="4">
        <f xml:space="preserve"> Beams!$B$12 / ( 2 * X474 * (N474 - X474) * (J474 - X474) )</f>
        <v>4718.8089616019406</v>
      </c>
      <c r="CO474" s="4">
        <f t="shared" si="14"/>
        <v>34065.965376072119</v>
      </c>
      <c r="CP474" s="4">
        <f t="shared" si="15"/>
        <v>36443.748520530644</v>
      </c>
      <c r="CQ474" s="3">
        <f>MIN(Beams!$B$21:$B$22)/MAX(CM474:CP474)-1</f>
        <v>-0.45120903277189039</v>
      </c>
    </row>
    <row r="475" spans="1:95" x14ac:dyDescent="0.55000000000000004">
      <c r="A475" s="1" t="s">
        <v>1014</v>
      </c>
      <c r="B475" s="1" t="s">
        <v>2011</v>
      </c>
      <c r="C475" s="1" t="s">
        <v>2012</v>
      </c>
      <c r="D475" s="1" t="s">
        <v>98</v>
      </c>
      <c r="E475" s="1">
        <v>12.17</v>
      </c>
      <c r="F475" s="3">
        <v>3.39</v>
      </c>
      <c r="G475" s="1" t="s">
        <v>98</v>
      </c>
      <c r="H475" s="11" t="s">
        <v>98</v>
      </c>
      <c r="I475" s="3">
        <v>3.5</v>
      </c>
      <c r="J475" s="3">
        <v>2.4500000000000002</v>
      </c>
      <c r="K475" s="1" t="s">
        <v>98</v>
      </c>
      <c r="L475" s="1" t="s">
        <v>98</v>
      </c>
      <c r="M475" s="11" t="s">
        <v>98</v>
      </c>
      <c r="N475" s="3">
        <v>2.5</v>
      </c>
      <c r="O475" s="3">
        <v>1.45</v>
      </c>
      <c r="P475" s="1" t="s">
        <v>98</v>
      </c>
      <c r="Q475" s="1" t="s">
        <v>98</v>
      </c>
      <c r="R475" s="11" t="s">
        <v>98</v>
      </c>
      <c r="S475" s="13" t="s">
        <v>98</v>
      </c>
      <c r="T475" s="1" t="s">
        <v>98</v>
      </c>
      <c r="U475" s="13" t="s">
        <v>98</v>
      </c>
      <c r="V475" s="1" t="s">
        <v>98</v>
      </c>
      <c r="W475" s="14">
        <v>0.375</v>
      </c>
      <c r="X475" s="17">
        <v>0.34899999999999998</v>
      </c>
      <c r="Y475" s="1" t="s">
        <v>98</v>
      </c>
      <c r="Z475" s="13" t="s">
        <v>98</v>
      </c>
      <c r="AA475" s="13" t="s">
        <v>98</v>
      </c>
      <c r="AB475" s="1" t="s">
        <v>98</v>
      </c>
      <c r="AC475" s="1" t="s">
        <v>98</v>
      </c>
      <c r="AD475" s="1" t="s">
        <v>98</v>
      </c>
      <c r="AE475" s="1" t="s">
        <v>98</v>
      </c>
      <c r="AF475" s="1" t="s">
        <v>98</v>
      </c>
      <c r="AG475" s="1" t="s">
        <v>98</v>
      </c>
      <c r="AH475" s="1" t="s">
        <v>98</v>
      </c>
      <c r="AI475" s="16">
        <v>4.16</v>
      </c>
      <c r="AJ475" s="1" t="s">
        <v>98</v>
      </c>
      <c r="AK475" s="16">
        <v>7.03</v>
      </c>
      <c r="AL475" s="1" t="s">
        <v>98</v>
      </c>
      <c r="AM475" s="16">
        <v>4.75</v>
      </c>
      <c r="AN475" s="16">
        <v>3.59</v>
      </c>
      <c r="AO475" s="16">
        <v>2.72</v>
      </c>
      <c r="AP475" s="16">
        <v>1.18</v>
      </c>
      <c r="AQ475" s="16">
        <v>2.77</v>
      </c>
      <c r="AR475" s="16">
        <v>2.82</v>
      </c>
      <c r="AS475" s="16">
        <v>2.21</v>
      </c>
      <c r="AT475" s="17">
        <v>0.90400000000000003</v>
      </c>
      <c r="AU475" s="1" t="s">
        <v>98</v>
      </c>
      <c r="AV475" s="1" t="s">
        <v>98</v>
      </c>
      <c r="AW475" s="1" t="s">
        <v>98</v>
      </c>
      <c r="AX475" s="16">
        <v>6.16</v>
      </c>
      <c r="AY475" s="1" t="s">
        <v>98</v>
      </c>
      <c r="AZ475" s="16">
        <v>4.57</v>
      </c>
      <c r="BA475" s="1" t="s">
        <v>98</v>
      </c>
      <c r="BB475" s="1" t="s">
        <v>98</v>
      </c>
      <c r="BC475" s="1" t="s">
        <v>98</v>
      </c>
      <c r="BD475" s="1" t="s">
        <v>98</v>
      </c>
      <c r="BE475" s="1" t="s">
        <v>98</v>
      </c>
      <c r="BF475" s="1" t="s">
        <v>98</v>
      </c>
      <c r="BG475" s="1" t="s">
        <v>98</v>
      </c>
      <c r="BH475" s="1" t="s">
        <v>98</v>
      </c>
      <c r="BI475" s="1" t="s">
        <v>98</v>
      </c>
      <c r="BJ475" s="4" t="s">
        <v>98</v>
      </c>
      <c r="BK475" s="4" t="s">
        <v>98</v>
      </c>
      <c r="BL475" s="4" t="s">
        <v>98</v>
      </c>
      <c r="BM475" s="4" t="s">
        <v>98</v>
      </c>
      <c r="BN475" s="4" t="s">
        <v>98</v>
      </c>
      <c r="BO475" s="4" t="s">
        <v>98</v>
      </c>
      <c r="BP475" s="4" t="s">
        <v>98</v>
      </c>
      <c r="BQ475" s="4" t="s">
        <v>98</v>
      </c>
      <c r="BR475" s="4" t="s">
        <v>98</v>
      </c>
      <c r="BS475" s="4" t="s">
        <v>98</v>
      </c>
      <c r="BT475" s="4" t="s">
        <v>98</v>
      </c>
      <c r="BU475" s="4" t="s">
        <v>98</v>
      </c>
      <c r="BV475" s="4" t="s">
        <v>98</v>
      </c>
      <c r="BW475" s="35" t="s">
        <v>98</v>
      </c>
      <c r="BX475" s="35" t="s">
        <v>98</v>
      </c>
      <c r="BY475" s="1" t="s">
        <v>98</v>
      </c>
      <c r="BZ475" s="1" t="s">
        <v>98</v>
      </c>
      <c r="CA475" s="1" t="s">
        <v>98</v>
      </c>
      <c r="CB475" s="1" t="s">
        <v>98</v>
      </c>
      <c r="CC475" s="1" t="s">
        <v>98</v>
      </c>
      <c r="CD475" s="1" t="s">
        <v>98</v>
      </c>
      <c r="CE475" s="1" t="s">
        <v>98</v>
      </c>
      <c r="CF475" s="1" t="s">
        <v>98</v>
      </c>
      <c r="CG475" s="4">
        <f>Beams!$B$11/F475</f>
        <v>3315.6342182890853</v>
      </c>
      <c r="CH475" s="4">
        <f>Beams!$B$9/AO475</f>
        <v>4132.3529411764703</v>
      </c>
      <c r="CI475" s="4">
        <f>Beams!$C$9/AS475</f>
        <v>5085.9728506787333</v>
      </c>
      <c r="CJ475" s="4">
        <f>Beams!$B$8/((N475-2*X475)*X475*2)</f>
        <v>8936.2662943752402</v>
      </c>
      <c r="CK475" s="4">
        <f>Beams!$C$8/((J475-2*X475)*X475*2)</f>
        <v>9191.2967251507889</v>
      </c>
      <c r="CM475" s="4">
        <f xml:space="preserve"> Beams!$B$12 / ( 2 * X475 * (N475 - X475) * (J475 - X475) )</f>
        <v>3563.2346737245143</v>
      </c>
      <c r="CO475" s="4">
        <f t="shared" si="14"/>
        <v>20850.914689959172</v>
      </c>
      <c r="CP475" s="4">
        <f t="shared" si="15"/>
        <v>21180.884873519732</v>
      </c>
      <c r="CQ475" s="3">
        <f>MIN(Beams!$B$21:$B$22)/MAX(CM475:CP475)-1</f>
        <v>-5.5752386199694137E-2</v>
      </c>
    </row>
    <row r="476" spans="1:95" x14ac:dyDescent="0.55000000000000004">
      <c r="A476" s="1" t="s">
        <v>1014</v>
      </c>
      <c r="B476" s="1" t="s">
        <v>2013</v>
      </c>
      <c r="C476" s="1" t="s">
        <v>2014</v>
      </c>
      <c r="D476" s="1" t="s">
        <v>98</v>
      </c>
      <c r="E476" s="1">
        <v>10.58</v>
      </c>
      <c r="F476" s="3">
        <v>2.94</v>
      </c>
      <c r="G476" s="1" t="s">
        <v>98</v>
      </c>
      <c r="H476" s="11" t="s">
        <v>98</v>
      </c>
      <c r="I476" s="3">
        <v>3.5</v>
      </c>
      <c r="J476" s="3">
        <v>2.63</v>
      </c>
      <c r="K476" s="1" t="s">
        <v>98</v>
      </c>
      <c r="L476" s="1" t="s">
        <v>98</v>
      </c>
      <c r="M476" s="11" t="s">
        <v>98</v>
      </c>
      <c r="N476" s="3">
        <v>2.5</v>
      </c>
      <c r="O476" s="3">
        <v>1.63</v>
      </c>
      <c r="P476" s="1" t="s">
        <v>98</v>
      </c>
      <c r="Q476" s="1" t="s">
        <v>98</v>
      </c>
      <c r="R476" s="11" t="s">
        <v>98</v>
      </c>
      <c r="S476" s="13" t="s">
        <v>98</v>
      </c>
      <c r="T476" s="1" t="s">
        <v>98</v>
      </c>
      <c r="U476" s="13" t="s">
        <v>98</v>
      </c>
      <c r="V476" s="1" t="s">
        <v>98</v>
      </c>
      <c r="W476" s="15">
        <v>0.3125</v>
      </c>
      <c r="X476" s="17">
        <v>0.29099999999999998</v>
      </c>
      <c r="Y476" s="1" t="s">
        <v>98</v>
      </c>
      <c r="Z476" s="13" t="s">
        <v>98</v>
      </c>
      <c r="AA476" s="13" t="s">
        <v>98</v>
      </c>
      <c r="AB476" s="1" t="s">
        <v>98</v>
      </c>
      <c r="AC476" s="1" t="s">
        <v>98</v>
      </c>
      <c r="AD476" s="1" t="s">
        <v>98</v>
      </c>
      <c r="AE476" s="1" t="s">
        <v>98</v>
      </c>
      <c r="AF476" s="1" t="s">
        <v>98</v>
      </c>
      <c r="AG476" s="1" t="s">
        <v>98</v>
      </c>
      <c r="AH476" s="1" t="s">
        <v>98</v>
      </c>
      <c r="AI476" s="16">
        <v>5.59</v>
      </c>
      <c r="AJ476" s="1" t="s">
        <v>98</v>
      </c>
      <c r="AK476" s="16">
        <v>9.0299999999999994</v>
      </c>
      <c r="AL476" s="1" t="s">
        <v>98</v>
      </c>
      <c r="AM476" s="16">
        <v>4.34</v>
      </c>
      <c r="AN476" s="16">
        <v>3.2</v>
      </c>
      <c r="AO476" s="16">
        <v>2.48</v>
      </c>
      <c r="AP476" s="16">
        <v>1.22</v>
      </c>
      <c r="AQ476" s="16">
        <v>2.54</v>
      </c>
      <c r="AR476" s="16">
        <v>2.52</v>
      </c>
      <c r="AS476" s="16">
        <v>2.0299999999999998</v>
      </c>
      <c r="AT476" s="17">
        <v>0.93</v>
      </c>
      <c r="AU476" s="1" t="s">
        <v>98</v>
      </c>
      <c r="AV476" s="1" t="s">
        <v>98</v>
      </c>
      <c r="AW476" s="1" t="s">
        <v>98</v>
      </c>
      <c r="AX476" s="16">
        <v>5.53</v>
      </c>
      <c r="AY476" s="1" t="s">
        <v>98</v>
      </c>
      <c r="AZ476" s="16">
        <v>4.03</v>
      </c>
      <c r="BA476" s="1" t="s">
        <v>98</v>
      </c>
      <c r="BB476" s="1" t="s">
        <v>98</v>
      </c>
      <c r="BC476" s="1" t="s">
        <v>98</v>
      </c>
      <c r="BD476" s="1" t="s">
        <v>98</v>
      </c>
      <c r="BE476" s="1" t="s">
        <v>98</v>
      </c>
      <c r="BF476" s="1" t="s">
        <v>98</v>
      </c>
      <c r="BG476" s="1" t="s">
        <v>98</v>
      </c>
      <c r="BH476" s="1" t="s">
        <v>98</v>
      </c>
      <c r="BI476" s="1" t="s">
        <v>98</v>
      </c>
      <c r="BJ476" s="4" t="s">
        <v>98</v>
      </c>
      <c r="BK476" s="4" t="s">
        <v>98</v>
      </c>
      <c r="BL476" s="4" t="s">
        <v>98</v>
      </c>
      <c r="BM476" s="4" t="s">
        <v>98</v>
      </c>
      <c r="BN476" s="4" t="s">
        <v>98</v>
      </c>
      <c r="BO476" s="4" t="s">
        <v>98</v>
      </c>
      <c r="BP476" s="4" t="s">
        <v>98</v>
      </c>
      <c r="BQ476" s="4" t="s">
        <v>98</v>
      </c>
      <c r="BR476" s="4" t="s">
        <v>98</v>
      </c>
      <c r="BS476" s="4" t="s">
        <v>98</v>
      </c>
      <c r="BT476" s="4" t="s">
        <v>98</v>
      </c>
      <c r="BU476" s="4" t="s">
        <v>98</v>
      </c>
      <c r="BV476" s="4" t="s">
        <v>98</v>
      </c>
      <c r="BW476" s="35" t="s">
        <v>98</v>
      </c>
      <c r="BX476" s="35" t="s">
        <v>98</v>
      </c>
      <c r="BY476" s="1" t="s">
        <v>98</v>
      </c>
      <c r="BZ476" s="1" t="s">
        <v>98</v>
      </c>
      <c r="CA476" s="1" t="s">
        <v>98</v>
      </c>
      <c r="CB476" s="1" t="s">
        <v>98</v>
      </c>
      <c r="CC476" s="1" t="s">
        <v>98</v>
      </c>
      <c r="CD476" s="1" t="s">
        <v>98</v>
      </c>
      <c r="CE476" s="1" t="s">
        <v>98</v>
      </c>
      <c r="CF476" s="1" t="s">
        <v>98</v>
      </c>
      <c r="CG476" s="4">
        <f>Beams!$B$11/F476</f>
        <v>3823.1292517006805</v>
      </c>
      <c r="CH476" s="4">
        <f>Beams!$B$9/AO476</f>
        <v>4532.2580645161288</v>
      </c>
      <c r="CI476" s="4">
        <f>Beams!$C$9/AS476</f>
        <v>5536.9458128078822</v>
      </c>
      <c r="CJ476" s="4">
        <f>Beams!$B$8/((N476-2*X476)*X476*2)</f>
        <v>10069.194356951148</v>
      </c>
      <c r="CK476" s="4">
        <f>Beams!$C$8/((J476-2*X476)*X476*2)</f>
        <v>9430.0365120274928</v>
      </c>
      <c r="CM476" s="4">
        <f xml:space="preserve"> Beams!$B$12 / ( 2 * X476 * (N476 - X476) * (J476 - X476) )</f>
        <v>3737.8114400110048</v>
      </c>
      <c r="CO476" s="4">
        <f t="shared" si="14"/>
        <v>23218.024202011657</v>
      </c>
      <c r="CP476" s="4">
        <f t="shared" si="15"/>
        <v>22398.379153535716</v>
      </c>
      <c r="CQ476" s="3">
        <f>MIN(Beams!$B$21:$B$22)/MAX(CM476:CP476)-1</f>
        <v>-0.13860026047060625</v>
      </c>
    </row>
    <row r="477" spans="1:95" x14ac:dyDescent="0.55000000000000004">
      <c r="A477" s="1" t="s">
        <v>1014</v>
      </c>
      <c r="B477" s="1" t="s">
        <v>2015</v>
      </c>
      <c r="C477" s="1" t="s">
        <v>2016</v>
      </c>
      <c r="D477" s="1" t="s">
        <v>98</v>
      </c>
      <c r="E477" s="1">
        <v>8.81</v>
      </c>
      <c r="F477" s="3">
        <v>2.44</v>
      </c>
      <c r="G477" s="1" t="s">
        <v>98</v>
      </c>
      <c r="H477" s="11" t="s">
        <v>98</v>
      </c>
      <c r="I477" s="3">
        <v>3.5</v>
      </c>
      <c r="J477" s="3">
        <v>2.8</v>
      </c>
      <c r="K477" s="1" t="s">
        <v>98</v>
      </c>
      <c r="L477" s="1" t="s">
        <v>98</v>
      </c>
      <c r="M477" s="11" t="s">
        <v>98</v>
      </c>
      <c r="N477" s="3">
        <v>2.5</v>
      </c>
      <c r="O477" s="3">
        <v>1.8</v>
      </c>
      <c r="P477" s="1" t="s">
        <v>98</v>
      </c>
      <c r="Q477" s="1" t="s">
        <v>98</v>
      </c>
      <c r="R477" s="11" t="s">
        <v>98</v>
      </c>
      <c r="S477" s="13" t="s">
        <v>98</v>
      </c>
      <c r="T477" s="1" t="s">
        <v>98</v>
      </c>
      <c r="U477" s="13" t="s">
        <v>98</v>
      </c>
      <c r="V477" s="1" t="s">
        <v>98</v>
      </c>
      <c r="W477" s="14">
        <v>0.25</v>
      </c>
      <c r="X477" s="17">
        <v>0.23300000000000001</v>
      </c>
      <c r="Y477" s="1" t="s">
        <v>98</v>
      </c>
      <c r="Z477" s="13" t="s">
        <v>98</v>
      </c>
      <c r="AA477" s="13" t="s">
        <v>98</v>
      </c>
      <c r="AB477" s="1" t="s">
        <v>98</v>
      </c>
      <c r="AC477" s="1" t="s">
        <v>98</v>
      </c>
      <c r="AD477" s="1" t="s">
        <v>98</v>
      </c>
      <c r="AE477" s="1" t="s">
        <v>98</v>
      </c>
      <c r="AF477" s="1" t="s">
        <v>98</v>
      </c>
      <c r="AG477" s="1" t="s">
        <v>98</v>
      </c>
      <c r="AH477" s="1" t="s">
        <v>98</v>
      </c>
      <c r="AI477" s="16">
        <v>7.73</v>
      </c>
      <c r="AJ477" s="1" t="s">
        <v>98</v>
      </c>
      <c r="AK477" s="37">
        <v>12</v>
      </c>
      <c r="AL477" s="1" t="s">
        <v>98</v>
      </c>
      <c r="AM477" s="16">
        <v>3.79</v>
      </c>
      <c r="AN477" s="16">
        <v>2.74</v>
      </c>
      <c r="AO477" s="16">
        <v>2.17</v>
      </c>
      <c r="AP477" s="16">
        <v>1.25</v>
      </c>
      <c r="AQ477" s="16">
        <v>2.23</v>
      </c>
      <c r="AR477" s="16">
        <v>2.16</v>
      </c>
      <c r="AS477" s="16">
        <v>1.78</v>
      </c>
      <c r="AT477" s="17">
        <v>0.95599999999999996</v>
      </c>
      <c r="AU477" s="1" t="s">
        <v>98</v>
      </c>
      <c r="AV477" s="1" t="s">
        <v>98</v>
      </c>
      <c r="AW477" s="1" t="s">
        <v>98</v>
      </c>
      <c r="AX477" s="16">
        <v>4.75</v>
      </c>
      <c r="AY477" s="1" t="s">
        <v>98</v>
      </c>
      <c r="AZ477" s="16">
        <v>3.4</v>
      </c>
      <c r="BA477" s="1" t="s">
        <v>98</v>
      </c>
      <c r="BB477" s="1" t="s">
        <v>98</v>
      </c>
      <c r="BC477" s="1" t="s">
        <v>98</v>
      </c>
      <c r="BD477" s="1" t="s">
        <v>98</v>
      </c>
      <c r="BE477" s="1" t="s">
        <v>98</v>
      </c>
      <c r="BF477" s="1" t="s">
        <v>98</v>
      </c>
      <c r="BG477" s="1" t="s">
        <v>98</v>
      </c>
      <c r="BH477" s="1" t="s">
        <v>98</v>
      </c>
      <c r="BI477" s="1" t="s">
        <v>98</v>
      </c>
      <c r="BJ477" s="4" t="s">
        <v>98</v>
      </c>
      <c r="BK477" s="4" t="s">
        <v>98</v>
      </c>
      <c r="BL477" s="4" t="s">
        <v>98</v>
      </c>
      <c r="BM477" s="4" t="s">
        <v>98</v>
      </c>
      <c r="BN477" s="4" t="s">
        <v>98</v>
      </c>
      <c r="BO477" s="4" t="s">
        <v>98</v>
      </c>
      <c r="BP477" s="4" t="s">
        <v>98</v>
      </c>
      <c r="BQ477" s="4" t="s">
        <v>98</v>
      </c>
      <c r="BR477" s="4" t="s">
        <v>98</v>
      </c>
      <c r="BS477" s="4" t="s">
        <v>98</v>
      </c>
      <c r="BT477" s="4" t="s">
        <v>98</v>
      </c>
      <c r="BU477" s="4" t="s">
        <v>98</v>
      </c>
      <c r="BV477" s="4" t="s">
        <v>98</v>
      </c>
      <c r="BW477" s="35" t="s">
        <v>98</v>
      </c>
      <c r="BX477" s="35" t="s">
        <v>98</v>
      </c>
      <c r="BY477" s="1" t="s">
        <v>98</v>
      </c>
      <c r="BZ477" s="1" t="s">
        <v>98</v>
      </c>
      <c r="CA477" s="1" t="s">
        <v>98</v>
      </c>
      <c r="CB477" s="1" t="s">
        <v>98</v>
      </c>
      <c r="CC477" s="1" t="s">
        <v>98</v>
      </c>
      <c r="CD477" s="1" t="s">
        <v>98</v>
      </c>
      <c r="CE477" s="1" t="s">
        <v>98</v>
      </c>
      <c r="CF477" s="1" t="s">
        <v>98</v>
      </c>
      <c r="CG477" s="4">
        <f>Beams!$B$11/F477</f>
        <v>4606.5573770491801</v>
      </c>
      <c r="CH477" s="4">
        <f>Beams!$B$9/AO477</f>
        <v>5179.7235023041476</v>
      </c>
      <c r="CI477" s="4">
        <f>Beams!$C$9/AS477</f>
        <v>6314.606741573034</v>
      </c>
      <c r="CJ477" s="4">
        <f>Beams!$B$8/((N477-2*X477)*X477*2)</f>
        <v>11858.491481720623</v>
      </c>
      <c r="CK477" s="4">
        <f>Beams!$C$8/((J477-2*X477)*X477*2)</f>
        <v>10334.263784841365</v>
      </c>
      <c r="CM477" s="4">
        <f xml:space="preserve"> Beams!$B$12 / ( 2 * X477 * (N477 - X477) * (J477 - X477) )</f>
        <v>4144.7945263359679</v>
      </c>
      <c r="CO477" s="4">
        <f t="shared" si="14"/>
        <v>27067.471397314806</v>
      </c>
      <c r="CP477" s="4">
        <f t="shared" si="15"/>
        <v>25123.048602874311</v>
      </c>
      <c r="CQ477" s="3">
        <f>MIN(Beams!$B$21:$B$22)/MAX(CM477:CP477)-1</f>
        <v>-0.26110571222459755</v>
      </c>
    </row>
    <row r="478" spans="1:95" x14ac:dyDescent="0.55000000000000004">
      <c r="A478" s="1" t="s">
        <v>1014</v>
      </c>
      <c r="B478" s="1" t="s">
        <v>2017</v>
      </c>
      <c r="C478" s="1" t="s">
        <v>2018</v>
      </c>
      <c r="D478" s="1" t="s">
        <v>98</v>
      </c>
      <c r="E478" s="1">
        <v>6.87</v>
      </c>
      <c r="F478" s="3">
        <v>1.89</v>
      </c>
      <c r="G478" s="1" t="s">
        <v>98</v>
      </c>
      <c r="H478" s="11" t="s">
        <v>98</v>
      </c>
      <c r="I478" s="3">
        <v>3.5</v>
      </c>
      <c r="J478" s="3">
        <v>2.98</v>
      </c>
      <c r="K478" s="1" t="s">
        <v>98</v>
      </c>
      <c r="L478" s="1" t="s">
        <v>98</v>
      </c>
      <c r="M478" s="11" t="s">
        <v>98</v>
      </c>
      <c r="N478" s="3">
        <v>2.5</v>
      </c>
      <c r="O478" s="3">
        <v>1.98</v>
      </c>
      <c r="P478" s="1" t="s">
        <v>98</v>
      </c>
      <c r="Q478" s="1" t="s">
        <v>98</v>
      </c>
      <c r="R478" s="11" t="s">
        <v>98</v>
      </c>
      <c r="S478" s="13" t="s">
        <v>98</v>
      </c>
      <c r="T478" s="1" t="s">
        <v>98</v>
      </c>
      <c r="U478" s="13" t="s">
        <v>98</v>
      </c>
      <c r="V478" s="1" t="s">
        <v>98</v>
      </c>
      <c r="W478" s="15">
        <v>0.1875</v>
      </c>
      <c r="X478" s="17">
        <v>0.17399999999999999</v>
      </c>
      <c r="Y478" s="1" t="s">
        <v>98</v>
      </c>
      <c r="Z478" s="13" t="s">
        <v>98</v>
      </c>
      <c r="AA478" s="13" t="s">
        <v>98</v>
      </c>
      <c r="AB478" s="1" t="s">
        <v>98</v>
      </c>
      <c r="AC478" s="1" t="s">
        <v>98</v>
      </c>
      <c r="AD478" s="1" t="s">
        <v>98</v>
      </c>
      <c r="AE478" s="1" t="s">
        <v>98</v>
      </c>
      <c r="AF478" s="1" t="s">
        <v>98</v>
      </c>
      <c r="AG478" s="1" t="s">
        <v>98</v>
      </c>
      <c r="AH478" s="1" t="s">
        <v>98</v>
      </c>
      <c r="AI478" s="37">
        <v>11.4</v>
      </c>
      <c r="AJ478" s="1" t="s">
        <v>98</v>
      </c>
      <c r="AK478" s="37">
        <v>17.100000000000001</v>
      </c>
      <c r="AL478" s="1" t="s">
        <v>98</v>
      </c>
      <c r="AM478" s="16">
        <v>3.09</v>
      </c>
      <c r="AN478" s="16">
        <v>2.1800000000000002</v>
      </c>
      <c r="AO478" s="16">
        <v>1.76</v>
      </c>
      <c r="AP478" s="16">
        <v>1.28</v>
      </c>
      <c r="AQ478" s="16">
        <v>1.82</v>
      </c>
      <c r="AR478" s="16">
        <v>1.72</v>
      </c>
      <c r="AS478" s="16">
        <v>1.46</v>
      </c>
      <c r="AT478" s="17">
        <v>0.98299999999999998</v>
      </c>
      <c r="AU478" s="1" t="s">
        <v>98</v>
      </c>
      <c r="AV478" s="1" t="s">
        <v>98</v>
      </c>
      <c r="AW478" s="1" t="s">
        <v>98</v>
      </c>
      <c r="AX478" s="16">
        <v>3.78</v>
      </c>
      <c r="AY478" s="1" t="s">
        <v>98</v>
      </c>
      <c r="AZ478" s="16">
        <v>2.67</v>
      </c>
      <c r="BA478" s="1" t="s">
        <v>98</v>
      </c>
      <c r="BB478" s="1" t="s">
        <v>98</v>
      </c>
      <c r="BC478" s="1" t="s">
        <v>98</v>
      </c>
      <c r="BD478" s="1" t="s">
        <v>98</v>
      </c>
      <c r="BE478" s="1" t="s">
        <v>98</v>
      </c>
      <c r="BF478" s="1" t="s">
        <v>98</v>
      </c>
      <c r="BG478" s="1" t="s">
        <v>98</v>
      </c>
      <c r="BH478" s="1" t="s">
        <v>98</v>
      </c>
      <c r="BI478" s="1" t="s">
        <v>98</v>
      </c>
      <c r="BJ478" s="4" t="s">
        <v>98</v>
      </c>
      <c r="BK478" s="4" t="s">
        <v>98</v>
      </c>
      <c r="BL478" s="4" t="s">
        <v>98</v>
      </c>
      <c r="BM478" s="4" t="s">
        <v>98</v>
      </c>
      <c r="BN478" s="4" t="s">
        <v>98</v>
      </c>
      <c r="BO478" s="4" t="s">
        <v>98</v>
      </c>
      <c r="BP478" s="4" t="s">
        <v>98</v>
      </c>
      <c r="BQ478" s="4" t="s">
        <v>98</v>
      </c>
      <c r="BR478" s="4" t="s">
        <v>98</v>
      </c>
      <c r="BS478" s="4" t="s">
        <v>98</v>
      </c>
      <c r="BT478" s="4" t="s">
        <v>98</v>
      </c>
      <c r="BU478" s="4" t="s">
        <v>98</v>
      </c>
      <c r="BV478" s="4" t="s">
        <v>98</v>
      </c>
      <c r="BW478" s="35" t="s">
        <v>98</v>
      </c>
      <c r="BX478" s="35" t="s">
        <v>98</v>
      </c>
      <c r="BY478" s="1" t="s">
        <v>98</v>
      </c>
      <c r="BZ478" s="1" t="s">
        <v>98</v>
      </c>
      <c r="CA478" s="1" t="s">
        <v>98</v>
      </c>
      <c r="CB478" s="1" t="s">
        <v>98</v>
      </c>
      <c r="CC478" s="1" t="s">
        <v>98</v>
      </c>
      <c r="CD478" s="1" t="s">
        <v>98</v>
      </c>
      <c r="CE478" s="1" t="s">
        <v>98</v>
      </c>
      <c r="CF478" s="1" t="s">
        <v>98</v>
      </c>
      <c r="CG478" s="4">
        <f>Beams!$B$11/F478</f>
        <v>5947.0899470899476</v>
      </c>
      <c r="CH478" s="4">
        <f>Beams!$B$9/AO478</f>
        <v>6386.363636363636</v>
      </c>
      <c r="CI478" s="4">
        <f>Beams!$C$9/AS478</f>
        <v>7698.6301369863013</v>
      </c>
      <c r="CJ478" s="4">
        <f>Beams!$B$8/((N478-2*X478)*X478*2)</f>
        <v>15008.759560740076</v>
      </c>
      <c r="CK478" s="4">
        <f>Beams!$C$8/((J478-2*X478)*X478*2)</f>
        <v>12271.599762428816</v>
      </c>
      <c r="CM478" s="4">
        <f xml:space="preserve"> Beams!$B$12 / ( 2 * X478 * (N478 - X478) * (J478 - X478) )</f>
        <v>4948.6836300778887</v>
      </c>
      <c r="CO478" s="4">
        <f t="shared" si="14"/>
        <v>33919.631157352451</v>
      </c>
      <c r="CP478" s="4">
        <f t="shared" si="15"/>
        <v>30438.943302654974</v>
      </c>
      <c r="CQ478" s="3">
        <f>MIN(Beams!$B$21:$B$22)/MAX(CM478:CP478)-1</f>
        <v>-0.41037094692390896</v>
      </c>
    </row>
    <row r="479" spans="1:95" x14ac:dyDescent="0.55000000000000004">
      <c r="A479" s="1" t="s">
        <v>1014</v>
      </c>
      <c r="B479" s="1" t="s">
        <v>2019</v>
      </c>
      <c r="C479" s="1" t="s">
        <v>2020</v>
      </c>
      <c r="D479" s="1" t="s">
        <v>98</v>
      </c>
      <c r="E479" s="1">
        <v>4.75</v>
      </c>
      <c r="F479" s="3">
        <v>1.3</v>
      </c>
      <c r="G479" s="1" t="s">
        <v>98</v>
      </c>
      <c r="H479" s="11" t="s">
        <v>98</v>
      </c>
      <c r="I479" s="3">
        <v>3.5</v>
      </c>
      <c r="J479" s="3">
        <v>3.15</v>
      </c>
      <c r="K479" s="1" t="s">
        <v>98</v>
      </c>
      <c r="L479" s="1" t="s">
        <v>98</v>
      </c>
      <c r="M479" s="11" t="s">
        <v>98</v>
      </c>
      <c r="N479" s="3">
        <v>2.5</v>
      </c>
      <c r="O479" s="3">
        <v>2.15</v>
      </c>
      <c r="P479" s="1" t="s">
        <v>98</v>
      </c>
      <c r="Q479" s="1" t="s">
        <v>98</v>
      </c>
      <c r="R479" s="11" t="s">
        <v>98</v>
      </c>
      <c r="S479" s="13" t="s">
        <v>98</v>
      </c>
      <c r="T479" s="1" t="s">
        <v>98</v>
      </c>
      <c r="U479" s="13" t="s">
        <v>98</v>
      </c>
      <c r="V479" s="1" t="s">
        <v>98</v>
      </c>
      <c r="W479" s="14">
        <v>0.125</v>
      </c>
      <c r="X479" s="17">
        <v>0.11600000000000001</v>
      </c>
      <c r="Y479" s="1" t="s">
        <v>98</v>
      </c>
      <c r="Z479" s="13" t="s">
        <v>98</v>
      </c>
      <c r="AA479" s="13" t="s">
        <v>98</v>
      </c>
      <c r="AB479" s="1" t="s">
        <v>98</v>
      </c>
      <c r="AC479" s="1" t="s">
        <v>98</v>
      </c>
      <c r="AD479" s="1" t="s">
        <v>98</v>
      </c>
      <c r="AE479" s="1" t="s">
        <v>98</v>
      </c>
      <c r="AF479" s="1" t="s">
        <v>98</v>
      </c>
      <c r="AG479" s="1" t="s">
        <v>98</v>
      </c>
      <c r="AH479" s="1" t="s">
        <v>98</v>
      </c>
      <c r="AI479" s="37">
        <v>18.600000000000001</v>
      </c>
      <c r="AJ479" s="1" t="s">
        <v>98</v>
      </c>
      <c r="AK479" s="37">
        <v>27.2</v>
      </c>
      <c r="AL479" s="1" t="s">
        <v>98</v>
      </c>
      <c r="AM479" s="16">
        <v>2.23</v>
      </c>
      <c r="AN479" s="16">
        <v>1.54</v>
      </c>
      <c r="AO479" s="16">
        <v>1.28</v>
      </c>
      <c r="AP479" s="16">
        <v>1.31</v>
      </c>
      <c r="AQ479" s="16">
        <v>1.33</v>
      </c>
      <c r="AR479" s="16">
        <v>1.22</v>
      </c>
      <c r="AS479" s="16">
        <v>1.06</v>
      </c>
      <c r="AT479" s="16">
        <v>1.01</v>
      </c>
      <c r="AU479" s="1" t="s">
        <v>98</v>
      </c>
      <c r="AV479" s="1" t="s">
        <v>98</v>
      </c>
      <c r="AW479" s="1" t="s">
        <v>98</v>
      </c>
      <c r="AX479" s="16">
        <v>2.67</v>
      </c>
      <c r="AY479" s="1" t="s">
        <v>98</v>
      </c>
      <c r="AZ479" s="16">
        <v>1.87</v>
      </c>
      <c r="BA479" s="1" t="s">
        <v>98</v>
      </c>
      <c r="BB479" s="1" t="s">
        <v>98</v>
      </c>
      <c r="BC479" s="1" t="s">
        <v>98</v>
      </c>
      <c r="BD479" s="1" t="s">
        <v>98</v>
      </c>
      <c r="BE479" s="1" t="s">
        <v>98</v>
      </c>
      <c r="BF479" s="1" t="s">
        <v>98</v>
      </c>
      <c r="BG479" s="1" t="s">
        <v>98</v>
      </c>
      <c r="BH479" s="1" t="s">
        <v>98</v>
      </c>
      <c r="BI479" s="1" t="s">
        <v>98</v>
      </c>
      <c r="BJ479" s="4" t="s">
        <v>98</v>
      </c>
      <c r="BK479" s="4" t="s">
        <v>98</v>
      </c>
      <c r="BL479" s="4" t="s">
        <v>98</v>
      </c>
      <c r="BM479" s="4" t="s">
        <v>98</v>
      </c>
      <c r="BN479" s="4" t="s">
        <v>98</v>
      </c>
      <c r="BO479" s="4" t="s">
        <v>98</v>
      </c>
      <c r="BP479" s="4" t="s">
        <v>98</v>
      </c>
      <c r="BQ479" s="4" t="s">
        <v>98</v>
      </c>
      <c r="BR479" s="4" t="s">
        <v>98</v>
      </c>
      <c r="BS479" s="4" t="s">
        <v>98</v>
      </c>
      <c r="BT479" s="4" t="s">
        <v>98</v>
      </c>
      <c r="BU479" s="4" t="s">
        <v>98</v>
      </c>
      <c r="BV479" s="4" t="s">
        <v>98</v>
      </c>
      <c r="BW479" s="35" t="s">
        <v>98</v>
      </c>
      <c r="BX479" s="35" t="s">
        <v>98</v>
      </c>
      <c r="BY479" s="1" t="s">
        <v>98</v>
      </c>
      <c r="BZ479" s="1" t="s">
        <v>98</v>
      </c>
      <c r="CA479" s="1" t="s">
        <v>98</v>
      </c>
      <c r="CB479" s="1" t="s">
        <v>98</v>
      </c>
      <c r="CC479" s="1" t="s">
        <v>98</v>
      </c>
      <c r="CD479" s="1" t="s">
        <v>98</v>
      </c>
      <c r="CE479" s="1" t="s">
        <v>98</v>
      </c>
      <c r="CF479" s="1" t="s">
        <v>98</v>
      </c>
      <c r="CG479" s="4">
        <f>Beams!$B$11/F479</f>
        <v>8646.1538461538457</v>
      </c>
      <c r="CH479" s="4">
        <f>Beams!$B$9/AO479</f>
        <v>8781.25</v>
      </c>
      <c r="CI479" s="4">
        <f>Beams!$C$9/AS479</f>
        <v>10603.773584905659</v>
      </c>
      <c r="CJ479" s="4">
        <f>Beams!$B$8/((N479-2*X479)*X479*2)</f>
        <v>21361.673660524237</v>
      </c>
      <c r="CK479" s="4">
        <f>Beams!$C$8/((J479-2*X479)*X479*2)</f>
        <v>16603.247382477373</v>
      </c>
      <c r="CM479" s="4">
        <f xml:space="preserve"> Beams!$B$12 / ( 2 * X479 * (N479 - X479) * (J479 - X479) )</f>
        <v>6698.1751367705383</v>
      </c>
      <c r="CO479" s="4">
        <f t="shared" si="14"/>
        <v>47846.701698197518</v>
      </c>
      <c r="CP479" s="4">
        <f t="shared" si="15"/>
        <v>41801.28023866396</v>
      </c>
      <c r="CQ479" s="3">
        <f>MIN(Beams!$B$21:$B$22)/MAX(CM479:CP479)-1</f>
        <v>-0.58199835536932232</v>
      </c>
    </row>
    <row r="480" spans="1:95" x14ac:dyDescent="0.55000000000000004">
      <c r="A480" s="1" t="s">
        <v>1014</v>
      </c>
      <c r="B480" s="1" t="s">
        <v>2021</v>
      </c>
      <c r="C480" s="1" t="s">
        <v>2022</v>
      </c>
      <c r="D480" s="1" t="s">
        <v>98</v>
      </c>
      <c r="E480" s="1">
        <v>7.96</v>
      </c>
      <c r="F480" s="3">
        <v>2.21</v>
      </c>
      <c r="G480" s="1" t="s">
        <v>98</v>
      </c>
      <c r="H480" s="11" t="s">
        <v>98</v>
      </c>
      <c r="I480" s="3">
        <v>3.5</v>
      </c>
      <c r="J480" s="3">
        <v>2.8</v>
      </c>
      <c r="K480" s="1" t="s">
        <v>98</v>
      </c>
      <c r="L480" s="1" t="s">
        <v>98</v>
      </c>
      <c r="M480" s="11" t="s">
        <v>98</v>
      </c>
      <c r="N480" s="3">
        <v>2</v>
      </c>
      <c r="O480" s="3">
        <v>1.3</v>
      </c>
      <c r="P480" s="1" t="s">
        <v>98</v>
      </c>
      <c r="Q480" s="1" t="s">
        <v>98</v>
      </c>
      <c r="R480" s="11" t="s">
        <v>98</v>
      </c>
      <c r="S480" s="13" t="s">
        <v>98</v>
      </c>
      <c r="T480" s="1" t="s">
        <v>98</v>
      </c>
      <c r="U480" s="13" t="s">
        <v>98</v>
      </c>
      <c r="V480" s="1" t="s">
        <v>98</v>
      </c>
      <c r="W480" s="14">
        <v>0.25</v>
      </c>
      <c r="X480" s="14">
        <v>0.23300000000000001</v>
      </c>
      <c r="Y480" s="1" t="s">
        <v>98</v>
      </c>
      <c r="Z480" s="13" t="s">
        <v>98</v>
      </c>
      <c r="AA480" s="13" t="s">
        <v>98</v>
      </c>
      <c r="AB480" s="1" t="s">
        <v>98</v>
      </c>
      <c r="AC480" s="1" t="s">
        <v>98</v>
      </c>
      <c r="AD480" s="1" t="s">
        <v>98</v>
      </c>
      <c r="AE480" s="1" t="s">
        <v>98</v>
      </c>
      <c r="AF480" s="1" t="s">
        <v>98</v>
      </c>
      <c r="AG480" s="1" t="s">
        <v>98</v>
      </c>
      <c r="AH480" s="1" t="s">
        <v>98</v>
      </c>
      <c r="AI480" s="3">
        <v>5.58</v>
      </c>
      <c r="AJ480" s="1" t="s">
        <v>98</v>
      </c>
      <c r="AK480" s="2">
        <v>12</v>
      </c>
      <c r="AL480" s="1" t="s">
        <v>98</v>
      </c>
      <c r="AM480" s="3">
        <v>3.17</v>
      </c>
      <c r="AN480" s="3">
        <v>2.36</v>
      </c>
      <c r="AO480" s="3">
        <v>1.81</v>
      </c>
      <c r="AP480" s="3">
        <v>1.2</v>
      </c>
      <c r="AQ480" s="3">
        <v>1.3</v>
      </c>
      <c r="AR480" s="3">
        <v>1.58</v>
      </c>
      <c r="AS480" s="3">
        <v>1.3</v>
      </c>
      <c r="AT480" s="14">
        <v>0.76600000000000001</v>
      </c>
      <c r="AU480" s="1" t="s">
        <v>98</v>
      </c>
      <c r="AV480" s="1" t="s">
        <v>98</v>
      </c>
      <c r="AW480" s="1" t="s">
        <v>98</v>
      </c>
      <c r="AX480" s="3">
        <v>3.16</v>
      </c>
      <c r="AY480" s="1" t="s">
        <v>98</v>
      </c>
      <c r="AZ480" s="3">
        <v>2.64</v>
      </c>
      <c r="BA480" s="1" t="s">
        <v>98</v>
      </c>
      <c r="BB480" s="1" t="s">
        <v>98</v>
      </c>
      <c r="BC480" s="1" t="s">
        <v>98</v>
      </c>
      <c r="BD480" s="1" t="s">
        <v>98</v>
      </c>
      <c r="BE480" s="1" t="s">
        <v>98</v>
      </c>
      <c r="BF480" s="1" t="s">
        <v>98</v>
      </c>
      <c r="BG480" s="1" t="s">
        <v>98</v>
      </c>
      <c r="BH480" s="1" t="s">
        <v>98</v>
      </c>
      <c r="BI480" s="1" t="s">
        <v>98</v>
      </c>
      <c r="BJ480" s="4" t="s">
        <v>98</v>
      </c>
      <c r="BK480" s="4" t="s">
        <v>98</v>
      </c>
      <c r="BL480" s="4" t="s">
        <v>98</v>
      </c>
      <c r="BM480" s="4" t="s">
        <v>98</v>
      </c>
      <c r="BN480" s="4" t="s">
        <v>98</v>
      </c>
      <c r="BO480" s="4" t="s">
        <v>98</v>
      </c>
      <c r="BP480" s="4" t="s">
        <v>98</v>
      </c>
      <c r="BQ480" s="4" t="s">
        <v>98</v>
      </c>
      <c r="BR480" s="4" t="s">
        <v>98</v>
      </c>
      <c r="BS480" s="4" t="s">
        <v>98</v>
      </c>
      <c r="BT480" s="4" t="s">
        <v>98</v>
      </c>
      <c r="BU480" s="4" t="s">
        <v>98</v>
      </c>
      <c r="BV480" s="4" t="s">
        <v>98</v>
      </c>
      <c r="BW480" s="35" t="s">
        <v>98</v>
      </c>
      <c r="BX480" s="35" t="s">
        <v>98</v>
      </c>
      <c r="BY480" s="1" t="s">
        <v>98</v>
      </c>
      <c r="BZ480" s="1" t="s">
        <v>98</v>
      </c>
      <c r="CA480" s="1" t="s">
        <v>98</v>
      </c>
      <c r="CB480" s="1" t="s">
        <v>98</v>
      </c>
      <c r="CC480" s="1" t="s">
        <v>98</v>
      </c>
      <c r="CD480" s="1" t="s">
        <v>98</v>
      </c>
      <c r="CE480" s="1" t="s">
        <v>98</v>
      </c>
      <c r="CF480" s="1" t="s">
        <v>98</v>
      </c>
      <c r="CG480" s="4">
        <f>Beams!$B$11/F480</f>
        <v>5085.9728506787333</v>
      </c>
      <c r="CH480" s="4">
        <f>Beams!$B$9/AO480</f>
        <v>6209.9447513812156</v>
      </c>
      <c r="CI480" s="4">
        <f>Beams!$C$9/AS480</f>
        <v>8646.1538461538457</v>
      </c>
      <c r="CJ480" s="4">
        <f>Beams!$B$8/((N480-2*X480)*X480*2)</f>
        <v>15723.710347992008</v>
      </c>
      <c r="CK480" s="4">
        <f>Beams!$C$8/((J480-2*X480)*X480*2)</f>
        <v>10334.263784841365</v>
      </c>
      <c r="CM480" s="4">
        <f xml:space="preserve"> Beams!$B$12 / ( 2 * X480 * (N480 - X480) * (J480 - X480) )</f>
        <v>5317.6282915696884</v>
      </c>
      <c r="CO480" s="4">
        <f t="shared" si="14"/>
        <v>34988.897194827732</v>
      </c>
      <c r="CP480" s="4">
        <f t="shared" si="15"/>
        <v>28335.644504962689</v>
      </c>
      <c r="CQ480" s="3">
        <f>MIN(Beams!$B$21:$B$22)/MAX(CM480:CP480)-1</f>
        <v>-0.42839010076154904</v>
      </c>
    </row>
    <row r="481" spans="1:95" x14ac:dyDescent="0.55000000000000004">
      <c r="A481" s="1" t="s">
        <v>1014</v>
      </c>
      <c r="B481" s="1" t="s">
        <v>2023</v>
      </c>
      <c r="C481" s="1" t="s">
        <v>2024</v>
      </c>
      <c r="D481" s="1" t="s">
        <v>98</v>
      </c>
      <c r="E481" s="1">
        <v>6.23</v>
      </c>
      <c r="F481" s="3">
        <v>1.71</v>
      </c>
      <c r="G481" s="1" t="s">
        <v>98</v>
      </c>
      <c r="H481" s="11" t="s">
        <v>98</v>
      </c>
      <c r="I481" s="3">
        <v>3.5</v>
      </c>
      <c r="J481" s="3">
        <v>2.98</v>
      </c>
      <c r="K481" s="1" t="s">
        <v>98</v>
      </c>
      <c r="L481" s="1" t="s">
        <v>98</v>
      </c>
      <c r="M481" s="11" t="s">
        <v>98</v>
      </c>
      <c r="N481" s="3">
        <v>2</v>
      </c>
      <c r="O481" s="3">
        <v>1.48</v>
      </c>
      <c r="P481" s="1" t="s">
        <v>98</v>
      </c>
      <c r="Q481" s="1" t="s">
        <v>98</v>
      </c>
      <c r="R481" s="11" t="s">
        <v>98</v>
      </c>
      <c r="S481" s="13" t="s">
        <v>98</v>
      </c>
      <c r="T481" s="1" t="s">
        <v>98</v>
      </c>
      <c r="U481" s="13" t="s">
        <v>98</v>
      </c>
      <c r="V481" s="1" t="s">
        <v>98</v>
      </c>
      <c r="W481" s="15">
        <v>0.1875</v>
      </c>
      <c r="X481" s="14">
        <v>0.17399999999999999</v>
      </c>
      <c r="Y481" s="1" t="s">
        <v>98</v>
      </c>
      <c r="Z481" s="13" t="s">
        <v>98</v>
      </c>
      <c r="AA481" s="13" t="s">
        <v>98</v>
      </c>
      <c r="AB481" s="1" t="s">
        <v>98</v>
      </c>
      <c r="AC481" s="1" t="s">
        <v>98</v>
      </c>
      <c r="AD481" s="1" t="s">
        <v>98</v>
      </c>
      <c r="AE481" s="1" t="s">
        <v>98</v>
      </c>
      <c r="AF481" s="1" t="s">
        <v>98</v>
      </c>
      <c r="AG481" s="1" t="s">
        <v>98</v>
      </c>
      <c r="AH481" s="1" t="s">
        <v>98</v>
      </c>
      <c r="AI481" s="3">
        <v>8.49</v>
      </c>
      <c r="AJ481" s="1" t="s">
        <v>98</v>
      </c>
      <c r="AK481" s="2">
        <v>17.100000000000001</v>
      </c>
      <c r="AL481" s="1" t="s">
        <v>98</v>
      </c>
      <c r="AM481" s="3">
        <v>2.61</v>
      </c>
      <c r="AN481" s="3">
        <v>1.89</v>
      </c>
      <c r="AO481" s="3">
        <v>1.49</v>
      </c>
      <c r="AP481" s="3">
        <v>1.23</v>
      </c>
      <c r="AQ481" s="3">
        <v>1.08</v>
      </c>
      <c r="AR481" s="3">
        <v>1.27</v>
      </c>
      <c r="AS481" s="3">
        <v>1.08</v>
      </c>
      <c r="AT481" s="14">
        <v>0.79200000000000004</v>
      </c>
      <c r="AU481" s="1" t="s">
        <v>98</v>
      </c>
      <c r="AV481" s="1" t="s">
        <v>98</v>
      </c>
      <c r="AW481" s="1" t="s">
        <v>98</v>
      </c>
      <c r="AX481" s="3">
        <v>2.5499999999999998</v>
      </c>
      <c r="AY481" s="1" t="s">
        <v>98</v>
      </c>
      <c r="AZ481" s="3">
        <v>2.09</v>
      </c>
      <c r="BA481" s="1" t="s">
        <v>98</v>
      </c>
      <c r="BB481" s="1" t="s">
        <v>98</v>
      </c>
      <c r="BC481" s="1" t="s">
        <v>98</v>
      </c>
      <c r="BD481" s="1" t="s">
        <v>98</v>
      </c>
      <c r="BE481" s="1" t="s">
        <v>98</v>
      </c>
      <c r="BF481" s="1" t="s">
        <v>98</v>
      </c>
      <c r="BG481" s="1" t="s">
        <v>98</v>
      </c>
      <c r="BH481" s="1" t="s">
        <v>98</v>
      </c>
      <c r="BI481" s="1" t="s">
        <v>98</v>
      </c>
      <c r="BJ481" s="4" t="s">
        <v>98</v>
      </c>
      <c r="BK481" s="4" t="s">
        <v>98</v>
      </c>
      <c r="BL481" s="4" t="s">
        <v>98</v>
      </c>
      <c r="BM481" s="4" t="s">
        <v>98</v>
      </c>
      <c r="BN481" s="4" t="s">
        <v>98</v>
      </c>
      <c r="BO481" s="4" t="s">
        <v>98</v>
      </c>
      <c r="BP481" s="4" t="s">
        <v>98</v>
      </c>
      <c r="BQ481" s="4" t="s">
        <v>98</v>
      </c>
      <c r="BR481" s="4" t="s">
        <v>98</v>
      </c>
      <c r="BS481" s="4" t="s">
        <v>98</v>
      </c>
      <c r="BT481" s="4" t="s">
        <v>98</v>
      </c>
      <c r="BU481" s="4" t="s">
        <v>98</v>
      </c>
      <c r="BV481" s="4" t="s">
        <v>98</v>
      </c>
      <c r="BW481" s="35" t="s">
        <v>98</v>
      </c>
      <c r="BX481" s="35" t="s">
        <v>98</v>
      </c>
      <c r="BY481" s="1" t="s">
        <v>98</v>
      </c>
      <c r="BZ481" s="1" t="s">
        <v>98</v>
      </c>
      <c r="CA481" s="1" t="s">
        <v>98</v>
      </c>
      <c r="CB481" s="1" t="s">
        <v>98</v>
      </c>
      <c r="CC481" s="1" t="s">
        <v>98</v>
      </c>
      <c r="CD481" s="1" t="s">
        <v>98</v>
      </c>
      <c r="CE481" s="1" t="s">
        <v>98</v>
      </c>
      <c r="CF481" s="1" t="s">
        <v>98</v>
      </c>
      <c r="CG481" s="4">
        <f>Beams!$B$11/F481</f>
        <v>6573.0994152046787</v>
      </c>
      <c r="CH481" s="4">
        <f>Beams!$B$9/AO481</f>
        <v>7543.6241610738252</v>
      </c>
      <c r="CI481" s="4">
        <f>Beams!$C$9/AS481</f>
        <v>10407.407407407407</v>
      </c>
      <c r="CJ481" s="4">
        <f>Beams!$B$8/((N481-2*X481)*X481*2)</f>
        <v>19551.362333361165</v>
      </c>
      <c r="CK481" s="4">
        <f>Beams!$C$8/((J481-2*X481)*X481*2)</f>
        <v>12271.599762428816</v>
      </c>
      <c r="CM481" s="4">
        <f xml:space="preserve"> Beams!$B$12 / ( 2 * X481 * (N481 - X481) * (J481 - X481) )</f>
        <v>6303.7448650389751</v>
      </c>
      <c r="CO481" s="4">
        <f t="shared" si="14"/>
        <v>43213.561595251784</v>
      </c>
      <c r="CP481" s="4">
        <f t="shared" si="15"/>
        <v>34240.634933704547</v>
      </c>
      <c r="CQ481" s="3">
        <f>MIN(Beams!$B$21:$B$22)/MAX(CM481:CP481)-1</f>
        <v>-0.5371823274525569</v>
      </c>
    </row>
    <row r="482" spans="1:95" x14ac:dyDescent="0.55000000000000004">
      <c r="A482" s="1" t="s">
        <v>1014</v>
      </c>
      <c r="B482" s="1" t="s">
        <v>2025</v>
      </c>
      <c r="C482" s="1" t="s">
        <v>2026</v>
      </c>
      <c r="D482" s="1" t="s">
        <v>98</v>
      </c>
      <c r="E482" s="1">
        <v>4.33</v>
      </c>
      <c r="F482" s="3">
        <v>1.19</v>
      </c>
      <c r="G482" s="1" t="s">
        <v>98</v>
      </c>
      <c r="H482" s="11" t="s">
        <v>98</v>
      </c>
      <c r="I482" s="3">
        <v>3.5</v>
      </c>
      <c r="J482" s="3">
        <v>3.15</v>
      </c>
      <c r="K482" s="1" t="s">
        <v>98</v>
      </c>
      <c r="L482" s="1" t="s">
        <v>98</v>
      </c>
      <c r="M482" s="11" t="s">
        <v>98</v>
      </c>
      <c r="N482" s="3">
        <v>2</v>
      </c>
      <c r="O482" s="3">
        <v>1.65</v>
      </c>
      <c r="P482" s="1" t="s">
        <v>98</v>
      </c>
      <c r="Q482" s="1" t="s">
        <v>98</v>
      </c>
      <c r="R482" s="11" t="s">
        <v>98</v>
      </c>
      <c r="S482" s="13" t="s">
        <v>98</v>
      </c>
      <c r="T482" s="1" t="s">
        <v>98</v>
      </c>
      <c r="U482" s="13" t="s">
        <v>98</v>
      </c>
      <c r="V482" s="1" t="s">
        <v>98</v>
      </c>
      <c r="W482" s="14">
        <v>0.125</v>
      </c>
      <c r="X482" s="14">
        <v>0.11600000000000001</v>
      </c>
      <c r="Y482" s="1" t="s">
        <v>98</v>
      </c>
      <c r="Z482" s="13" t="s">
        <v>98</v>
      </c>
      <c r="AA482" s="13" t="s">
        <v>98</v>
      </c>
      <c r="AB482" s="1" t="s">
        <v>98</v>
      </c>
      <c r="AC482" s="1" t="s">
        <v>98</v>
      </c>
      <c r="AD482" s="1" t="s">
        <v>98</v>
      </c>
      <c r="AE482" s="1" t="s">
        <v>98</v>
      </c>
      <c r="AF482" s="1" t="s">
        <v>98</v>
      </c>
      <c r="AG482" s="1" t="s">
        <v>98</v>
      </c>
      <c r="AH482" s="1" t="s">
        <v>98</v>
      </c>
      <c r="AI482" s="2">
        <v>14.2</v>
      </c>
      <c r="AJ482" s="1" t="s">
        <v>98</v>
      </c>
      <c r="AK482" s="2">
        <v>27.2</v>
      </c>
      <c r="AL482" s="1" t="s">
        <v>98</v>
      </c>
      <c r="AM482" s="3">
        <v>1.9</v>
      </c>
      <c r="AN482" s="3">
        <v>1.34</v>
      </c>
      <c r="AO482" s="3">
        <v>1.0900000000000001</v>
      </c>
      <c r="AP482" s="3">
        <v>1.27</v>
      </c>
      <c r="AQ482" s="14">
        <v>0.79500000000000004</v>
      </c>
      <c r="AR482" s="14">
        <v>0.91200000000000003</v>
      </c>
      <c r="AS482" s="14">
        <v>0.79500000000000004</v>
      </c>
      <c r="AT482" s="14">
        <v>0.81799999999999995</v>
      </c>
      <c r="AU482" s="1" t="s">
        <v>98</v>
      </c>
      <c r="AV482" s="1" t="s">
        <v>98</v>
      </c>
      <c r="AW482" s="1" t="s">
        <v>98</v>
      </c>
      <c r="AX482" s="3">
        <v>1.83</v>
      </c>
      <c r="AY482" s="1" t="s">
        <v>98</v>
      </c>
      <c r="AZ482" s="3">
        <v>1.47</v>
      </c>
      <c r="BA482" s="1" t="s">
        <v>98</v>
      </c>
      <c r="BB482" s="1" t="s">
        <v>98</v>
      </c>
      <c r="BC482" s="1" t="s">
        <v>98</v>
      </c>
      <c r="BD482" s="1" t="s">
        <v>98</v>
      </c>
      <c r="BE482" s="1" t="s">
        <v>98</v>
      </c>
      <c r="BF482" s="1" t="s">
        <v>98</v>
      </c>
      <c r="BG482" s="1" t="s">
        <v>98</v>
      </c>
      <c r="BH482" s="1" t="s">
        <v>98</v>
      </c>
      <c r="BI482" s="1" t="s">
        <v>98</v>
      </c>
      <c r="BJ482" s="4" t="s">
        <v>98</v>
      </c>
      <c r="BK482" s="4" t="s">
        <v>98</v>
      </c>
      <c r="BL482" s="4" t="s">
        <v>98</v>
      </c>
      <c r="BM482" s="4" t="s">
        <v>98</v>
      </c>
      <c r="BN482" s="4" t="s">
        <v>98</v>
      </c>
      <c r="BO482" s="4" t="s">
        <v>98</v>
      </c>
      <c r="BP482" s="4" t="s">
        <v>98</v>
      </c>
      <c r="BQ482" s="4" t="s">
        <v>98</v>
      </c>
      <c r="BR482" s="4" t="s">
        <v>98</v>
      </c>
      <c r="BS482" s="4" t="s">
        <v>98</v>
      </c>
      <c r="BT482" s="4" t="s">
        <v>98</v>
      </c>
      <c r="BU482" s="4" t="s">
        <v>98</v>
      </c>
      <c r="BV482" s="4" t="s">
        <v>98</v>
      </c>
      <c r="BW482" s="35" t="s">
        <v>98</v>
      </c>
      <c r="BX482" s="35" t="s">
        <v>98</v>
      </c>
      <c r="BY482" s="1" t="s">
        <v>98</v>
      </c>
      <c r="BZ482" s="1" t="s">
        <v>98</v>
      </c>
      <c r="CA482" s="1" t="s">
        <v>98</v>
      </c>
      <c r="CB482" s="1" t="s">
        <v>98</v>
      </c>
      <c r="CC482" s="1" t="s">
        <v>98</v>
      </c>
      <c r="CD482" s="1" t="s">
        <v>98</v>
      </c>
      <c r="CE482" s="1" t="s">
        <v>98</v>
      </c>
      <c r="CF482" s="1" t="s">
        <v>98</v>
      </c>
      <c r="CG482" s="4">
        <f>Beams!$B$11/F482</f>
        <v>9445.3781512605037</v>
      </c>
      <c r="CH482" s="4">
        <f>Beams!$B$9/AO482</f>
        <v>10311.926605504586</v>
      </c>
      <c r="CI482" s="4">
        <f>Beams!$C$9/AS482</f>
        <v>14138.364779874213</v>
      </c>
      <c r="CJ482" s="4">
        <f>Beams!$B$8/((N482-2*X482)*X482*2)</f>
        <v>27402.870962708686</v>
      </c>
      <c r="CK482" s="4">
        <f>Beams!$C$8/((J482-2*X482)*X482*2)</f>
        <v>16603.247382477373</v>
      </c>
      <c r="CM482" s="4">
        <f xml:space="preserve"> Beams!$B$12 / ( 2 * X482 * (N482 - X482) * (J482 - X482) )</f>
        <v>8475.8224660620835</v>
      </c>
      <c r="CO482" s="4">
        <f t="shared" si="14"/>
        <v>60143.055490740197</v>
      </c>
      <c r="CP482" s="4">
        <f t="shared" si="15"/>
        <v>46812.803629956739</v>
      </c>
      <c r="CQ482" s="3">
        <f>MIN(Beams!$B$21:$B$22)/MAX(CM482:CP482)-1</f>
        <v>-0.66745952900448735</v>
      </c>
    </row>
    <row r="483" spans="1:95" x14ac:dyDescent="0.55000000000000004">
      <c r="A483" s="1" t="s">
        <v>1014</v>
      </c>
      <c r="B483" s="1" t="s">
        <v>2027</v>
      </c>
      <c r="C483" s="1" t="s">
        <v>2028</v>
      </c>
      <c r="D483" s="1" t="s">
        <v>98</v>
      </c>
      <c r="E483" s="1">
        <v>7.11</v>
      </c>
      <c r="F483" s="3">
        <v>1.97</v>
      </c>
      <c r="G483" s="1" t="s">
        <v>98</v>
      </c>
      <c r="H483" s="11" t="s">
        <v>98</v>
      </c>
      <c r="I483" s="3">
        <v>3.5</v>
      </c>
      <c r="J483" s="3">
        <v>2.8</v>
      </c>
      <c r="K483" s="1" t="s">
        <v>98</v>
      </c>
      <c r="L483" s="1" t="s">
        <v>98</v>
      </c>
      <c r="M483" s="11" t="s">
        <v>98</v>
      </c>
      <c r="N483" s="3">
        <v>1.5</v>
      </c>
      <c r="O483" s="14">
        <v>0.80100000000000005</v>
      </c>
      <c r="P483" s="1" t="s">
        <v>98</v>
      </c>
      <c r="Q483" s="1" t="s">
        <v>98</v>
      </c>
      <c r="R483" s="11" t="s">
        <v>98</v>
      </c>
      <c r="S483" s="13" t="s">
        <v>98</v>
      </c>
      <c r="T483" s="1" t="s">
        <v>98</v>
      </c>
      <c r="U483" s="13" t="s">
        <v>98</v>
      </c>
      <c r="V483" s="1" t="s">
        <v>98</v>
      </c>
      <c r="W483" s="14">
        <v>0.25</v>
      </c>
      <c r="X483" s="14">
        <v>0.23300000000000001</v>
      </c>
      <c r="Y483" s="1" t="s">
        <v>98</v>
      </c>
      <c r="Z483" s="13" t="s">
        <v>98</v>
      </c>
      <c r="AA483" s="13" t="s">
        <v>98</v>
      </c>
      <c r="AB483" s="1" t="s">
        <v>98</v>
      </c>
      <c r="AC483" s="1" t="s">
        <v>98</v>
      </c>
      <c r="AD483" s="1" t="s">
        <v>98</v>
      </c>
      <c r="AE483" s="1" t="s">
        <v>98</v>
      </c>
      <c r="AF483" s="1" t="s">
        <v>98</v>
      </c>
      <c r="AG483" s="1" t="s">
        <v>98</v>
      </c>
      <c r="AH483" s="1" t="s">
        <v>98</v>
      </c>
      <c r="AI483" s="3">
        <v>3.44</v>
      </c>
      <c r="AJ483" s="1" t="s">
        <v>98</v>
      </c>
      <c r="AK483" s="2">
        <v>12</v>
      </c>
      <c r="AL483" s="1" t="s">
        <v>98</v>
      </c>
      <c r="AM483" s="3">
        <v>2.5499999999999998</v>
      </c>
      <c r="AN483" s="3">
        <v>1.98</v>
      </c>
      <c r="AO483" s="3">
        <v>1.46</v>
      </c>
      <c r="AP483" s="3">
        <v>1.1399999999999999</v>
      </c>
      <c r="AQ483" s="14">
        <v>0.63800000000000001</v>
      </c>
      <c r="AR483" s="3">
        <v>1.06</v>
      </c>
      <c r="AS483" s="14">
        <v>0.85099999999999998</v>
      </c>
      <c r="AT483" s="14">
        <v>0.56899999999999995</v>
      </c>
      <c r="AU483" s="1" t="s">
        <v>98</v>
      </c>
      <c r="AV483" s="1" t="s">
        <v>98</v>
      </c>
      <c r="AW483" s="1" t="s">
        <v>98</v>
      </c>
      <c r="AX483" s="3">
        <v>1.79</v>
      </c>
      <c r="AY483" s="1" t="s">
        <v>98</v>
      </c>
      <c r="AZ483" s="3">
        <v>1.88</v>
      </c>
      <c r="BA483" s="1" t="s">
        <v>98</v>
      </c>
      <c r="BB483" s="1" t="s">
        <v>98</v>
      </c>
      <c r="BC483" s="1" t="s">
        <v>98</v>
      </c>
      <c r="BD483" s="1" t="s">
        <v>98</v>
      </c>
      <c r="BE483" s="1" t="s">
        <v>98</v>
      </c>
      <c r="BF483" s="1" t="s">
        <v>98</v>
      </c>
      <c r="BG483" s="1" t="s">
        <v>98</v>
      </c>
      <c r="BH483" s="1" t="s">
        <v>98</v>
      </c>
      <c r="BI483" s="1" t="s">
        <v>98</v>
      </c>
      <c r="BJ483" s="4" t="s">
        <v>98</v>
      </c>
      <c r="BK483" s="4" t="s">
        <v>98</v>
      </c>
      <c r="BL483" s="4" t="s">
        <v>98</v>
      </c>
      <c r="BM483" s="4" t="s">
        <v>98</v>
      </c>
      <c r="BN483" s="4" t="s">
        <v>98</v>
      </c>
      <c r="BO483" s="4" t="s">
        <v>98</v>
      </c>
      <c r="BP483" s="4" t="s">
        <v>98</v>
      </c>
      <c r="BQ483" s="4" t="s">
        <v>98</v>
      </c>
      <c r="BR483" s="4" t="s">
        <v>98</v>
      </c>
      <c r="BS483" s="4" t="s">
        <v>98</v>
      </c>
      <c r="BT483" s="4" t="s">
        <v>98</v>
      </c>
      <c r="BU483" s="4" t="s">
        <v>98</v>
      </c>
      <c r="BV483" s="4" t="s">
        <v>98</v>
      </c>
      <c r="BW483" s="35" t="s">
        <v>98</v>
      </c>
      <c r="BX483" s="35" t="s">
        <v>98</v>
      </c>
      <c r="BY483" s="1" t="s">
        <v>98</v>
      </c>
      <c r="BZ483" s="1" t="s">
        <v>98</v>
      </c>
      <c r="CA483" s="1" t="s">
        <v>98</v>
      </c>
      <c r="CB483" s="1" t="s">
        <v>98</v>
      </c>
      <c r="CC483" s="1" t="s">
        <v>98</v>
      </c>
      <c r="CD483" s="1" t="s">
        <v>98</v>
      </c>
      <c r="CE483" s="1" t="s">
        <v>98</v>
      </c>
      <c r="CF483" s="1" t="s">
        <v>98</v>
      </c>
      <c r="CG483" s="4">
        <f>Beams!$B$11/F483</f>
        <v>5705.5837563451778</v>
      </c>
      <c r="CH483" s="4">
        <f>Beams!$B$9/AO483</f>
        <v>7698.6301369863013</v>
      </c>
      <c r="CI483" s="4">
        <f>Beams!$C$9/AS483</f>
        <v>13207.990599294948</v>
      </c>
      <c r="CJ483" s="4">
        <f>Beams!$B$8/((N483-2*X483)*X483*2)</f>
        <v>23327.051908916575</v>
      </c>
      <c r="CK483" s="4">
        <f>Beams!$C$8/((J483-2*X483)*X483*2)</f>
        <v>10334.263784841365</v>
      </c>
      <c r="CM483" s="4">
        <f xml:space="preserve"> Beams!$B$12 / ( 2 * X483 * (N483 - X483) * (J483 - X483) )</f>
        <v>7416.1398509894552</v>
      </c>
      <c r="CO483" s="4">
        <f t="shared" si="14"/>
        <v>50056.576701863392</v>
      </c>
      <c r="CP483" s="4">
        <f t="shared" si="15"/>
        <v>34548.485390096612</v>
      </c>
      <c r="CQ483" s="3">
        <f>MIN(Beams!$B$21:$B$22)/MAX(CM483:CP483)-1</f>
        <v>-0.6004521020460537</v>
      </c>
    </row>
    <row r="484" spans="1:95" x14ac:dyDescent="0.55000000000000004">
      <c r="A484" s="1" t="s">
        <v>1014</v>
      </c>
      <c r="B484" s="1" t="s">
        <v>2029</v>
      </c>
      <c r="C484" s="1" t="s">
        <v>2030</v>
      </c>
      <c r="D484" s="1" t="s">
        <v>98</v>
      </c>
      <c r="E484" s="1">
        <v>5.59</v>
      </c>
      <c r="F484" s="3">
        <v>1.54</v>
      </c>
      <c r="G484" s="1" t="s">
        <v>98</v>
      </c>
      <c r="H484" s="11" t="s">
        <v>98</v>
      </c>
      <c r="I484" s="3">
        <v>3.5</v>
      </c>
      <c r="J484" s="3">
        <v>2.98</v>
      </c>
      <c r="K484" s="1" t="s">
        <v>98</v>
      </c>
      <c r="L484" s="1" t="s">
        <v>98</v>
      </c>
      <c r="M484" s="11" t="s">
        <v>98</v>
      </c>
      <c r="N484" s="3">
        <v>1.5</v>
      </c>
      <c r="O484" s="14">
        <v>0.97799999999999998</v>
      </c>
      <c r="P484" s="1" t="s">
        <v>98</v>
      </c>
      <c r="Q484" s="1" t="s">
        <v>98</v>
      </c>
      <c r="R484" s="11" t="s">
        <v>98</v>
      </c>
      <c r="S484" s="13" t="s">
        <v>98</v>
      </c>
      <c r="T484" s="1" t="s">
        <v>98</v>
      </c>
      <c r="U484" s="13" t="s">
        <v>98</v>
      </c>
      <c r="V484" s="1" t="s">
        <v>98</v>
      </c>
      <c r="W484" s="15">
        <v>0.1875</v>
      </c>
      <c r="X484" s="14">
        <v>0.17399999999999999</v>
      </c>
      <c r="Y484" s="1" t="s">
        <v>98</v>
      </c>
      <c r="Z484" s="13" t="s">
        <v>98</v>
      </c>
      <c r="AA484" s="13" t="s">
        <v>98</v>
      </c>
      <c r="AB484" s="1" t="s">
        <v>98</v>
      </c>
      <c r="AC484" s="1" t="s">
        <v>98</v>
      </c>
      <c r="AD484" s="1" t="s">
        <v>98</v>
      </c>
      <c r="AE484" s="1" t="s">
        <v>98</v>
      </c>
      <c r="AF484" s="1" t="s">
        <v>98</v>
      </c>
      <c r="AG484" s="1" t="s">
        <v>98</v>
      </c>
      <c r="AH484" s="1" t="s">
        <v>98</v>
      </c>
      <c r="AI484" s="3">
        <v>5.62</v>
      </c>
      <c r="AJ484" s="1" t="s">
        <v>98</v>
      </c>
      <c r="AK484" s="2">
        <v>17.100000000000001</v>
      </c>
      <c r="AL484" s="1" t="s">
        <v>98</v>
      </c>
      <c r="AM484" s="3">
        <v>2.12</v>
      </c>
      <c r="AN484" s="3">
        <v>1.6</v>
      </c>
      <c r="AO484" s="3">
        <v>1.21</v>
      </c>
      <c r="AP484" s="3">
        <v>1.17</v>
      </c>
      <c r="AQ484" s="14">
        <v>0.54400000000000004</v>
      </c>
      <c r="AR484" s="14">
        <v>0.86699999999999999</v>
      </c>
      <c r="AS484" s="14">
        <v>0.72499999999999998</v>
      </c>
      <c r="AT484" s="14">
        <v>0.59399999999999997</v>
      </c>
      <c r="AU484" s="1" t="s">
        <v>98</v>
      </c>
      <c r="AV484" s="1" t="s">
        <v>98</v>
      </c>
      <c r="AW484" s="1" t="s">
        <v>98</v>
      </c>
      <c r="AX484" s="3">
        <v>1.49</v>
      </c>
      <c r="AY484" s="1" t="s">
        <v>98</v>
      </c>
      <c r="AZ484" s="3">
        <v>1.51</v>
      </c>
      <c r="BA484" s="1" t="s">
        <v>98</v>
      </c>
      <c r="BB484" s="1" t="s">
        <v>98</v>
      </c>
      <c r="BC484" s="1" t="s">
        <v>98</v>
      </c>
      <c r="BD484" s="1" t="s">
        <v>98</v>
      </c>
      <c r="BE484" s="1" t="s">
        <v>98</v>
      </c>
      <c r="BF484" s="1" t="s">
        <v>98</v>
      </c>
      <c r="BG484" s="1" t="s">
        <v>98</v>
      </c>
      <c r="BH484" s="1" t="s">
        <v>98</v>
      </c>
      <c r="BI484" s="1" t="s">
        <v>98</v>
      </c>
      <c r="BJ484" s="4" t="s">
        <v>98</v>
      </c>
      <c r="BK484" s="4" t="s">
        <v>98</v>
      </c>
      <c r="BL484" s="4" t="s">
        <v>98</v>
      </c>
      <c r="BM484" s="4" t="s">
        <v>98</v>
      </c>
      <c r="BN484" s="4" t="s">
        <v>98</v>
      </c>
      <c r="BO484" s="4" t="s">
        <v>98</v>
      </c>
      <c r="BP484" s="4" t="s">
        <v>98</v>
      </c>
      <c r="BQ484" s="4" t="s">
        <v>98</v>
      </c>
      <c r="BR484" s="4" t="s">
        <v>98</v>
      </c>
      <c r="BS484" s="4" t="s">
        <v>98</v>
      </c>
      <c r="BT484" s="4" t="s">
        <v>98</v>
      </c>
      <c r="BU484" s="4" t="s">
        <v>98</v>
      </c>
      <c r="BV484" s="4" t="s">
        <v>98</v>
      </c>
      <c r="BW484" s="35" t="s">
        <v>98</v>
      </c>
      <c r="BX484" s="35" t="s">
        <v>98</v>
      </c>
      <c r="BY484" s="1" t="s">
        <v>98</v>
      </c>
      <c r="BZ484" s="1" t="s">
        <v>98</v>
      </c>
      <c r="CA484" s="1" t="s">
        <v>98</v>
      </c>
      <c r="CB484" s="1" t="s">
        <v>98</v>
      </c>
      <c r="CC484" s="1" t="s">
        <v>98</v>
      </c>
      <c r="CD484" s="1" t="s">
        <v>98</v>
      </c>
      <c r="CE484" s="1" t="s">
        <v>98</v>
      </c>
      <c r="CF484" s="1" t="s">
        <v>98</v>
      </c>
      <c r="CG484" s="4">
        <f>Beams!$B$11/F484</f>
        <v>7298.7012987012986</v>
      </c>
      <c r="CH484" s="4">
        <f>Beams!$B$9/AO484</f>
        <v>9289.2561983471078</v>
      </c>
      <c r="CI484" s="4">
        <f>Beams!$C$9/AS484</f>
        <v>15503.448275862069</v>
      </c>
      <c r="CJ484" s="4">
        <f>Beams!$B$8/((N484-2*X484)*X484*2)</f>
        <v>28037.196679438057</v>
      </c>
      <c r="CK484" s="4">
        <f>Beams!$C$8/((J484-2*X484)*X484*2)</f>
        <v>12271.599762428816</v>
      </c>
      <c r="CM484" s="4">
        <f xml:space="preserve"> Beams!$B$12 / ( 2 * X484 * (N484 - X484) * (J484 - X484) )</f>
        <v>8680.7225667882121</v>
      </c>
      <c r="CO484" s="4">
        <f t="shared" si="14"/>
        <v>60118.020179067003</v>
      </c>
      <c r="CP484" s="4">
        <f t="shared" si="15"/>
        <v>41324.322614096884</v>
      </c>
      <c r="CQ484" s="3">
        <f>MIN(Beams!$B$21:$B$22)/MAX(CM484:CP484)-1</f>
        <v>-0.66732104715976714</v>
      </c>
    </row>
    <row r="485" spans="1:95" x14ac:dyDescent="0.55000000000000004">
      <c r="A485" s="1" t="s">
        <v>1014</v>
      </c>
      <c r="B485" s="1" t="s">
        <v>2031</v>
      </c>
      <c r="C485" s="1" t="s">
        <v>2032</v>
      </c>
      <c r="D485" s="1" t="s">
        <v>98</v>
      </c>
      <c r="E485" s="3">
        <v>3.9</v>
      </c>
      <c r="F485" s="3">
        <v>1.07</v>
      </c>
      <c r="G485" s="1" t="s">
        <v>98</v>
      </c>
      <c r="H485" s="11" t="s">
        <v>98</v>
      </c>
      <c r="I485" s="3">
        <v>3.5</v>
      </c>
      <c r="J485" s="3">
        <v>3.15</v>
      </c>
      <c r="K485" s="1" t="s">
        <v>98</v>
      </c>
      <c r="L485" s="1" t="s">
        <v>98</v>
      </c>
      <c r="M485" s="11" t="s">
        <v>98</v>
      </c>
      <c r="N485" s="3">
        <v>1.5</v>
      </c>
      <c r="O485" s="3">
        <v>1.1499999999999999</v>
      </c>
      <c r="P485" s="1" t="s">
        <v>98</v>
      </c>
      <c r="Q485" s="1" t="s">
        <v>98</v>
      </c>
      <c r="R485" s="11" t="s">
        <v>98</v>
      </c>
      <c r="S485" s="13" t="s">
        <v>98</v>
      </c>
      <c r="T485" s="1" t="s">
        <v>98</v>
      </c>
      <c r="U485" s="13" t="s">
        <v>98</v>
      </c>
      <c r="V485" s="1" t="s">
        <v>98</v>
      </c>
      <c r="W485" s="14">
        <v>0.125</v>
      </c>
      <c r="X485" s="14">
        <v>0.11600000000000001</v>
      </c>
      <c r="Y485" s="1" t="s">
        <v>98</v>
      </c>
      <c r="Z485" s="13" t="s">
        <v>98</v>
      </c>
      <c r="AA485" s="13" t="s">
        <v>98</v>
      </c>
      <c r="AB485" s="1" t="s">
        <v>98</v>
      </c>
      <c r="AC485" s="1" t="s">
        <v>98</v>
      </c>
      <c r="AD485" s="1" t="s">
        <v>98</v>
      </c>
      <c r="AE485" s="1" t="s">
        <v>98</v>
      </c>
      <c r="AF485" s="1" t="s">
        <v>98</v>
      </c>
      <c r="AG485" s="1" t="s">
        <v>98</v>
      </c>
      <c r="AH485" s="1" t="s">
        <v>98</v>
      </c>
      <c r="AI485" s="3">
        <v>9.93</v>
      </c>
      <c r="AJ485" s="1" t="s">
        <v>98</v>
      </c>
      <c r="AK485" s="2">
        <v>27.2</v>
      </c>
      <c r="AL485" s="1" t="s">
        <v>98</v>
      </c>
      <c r="AM485" s="3">
        <v>1.57</v>
      </c>
      <c r="AN485" s="3">
        <v>1.1499999999999999</v>
      </c>
      <c r="AO485" s="14">
        <v>0.89600000000000002</v>
      </c>
      <c r="AP485" s="3">
        <v>1.21</v>
      </c>
      <c r="AQ485" s="14">
        <v>0.41099999999999998</v>
      </c>
      <c r="AR485" s="14">
        <v>0.63</v>
      </c>
      <c r="AS485" s="14">
        <v>0.54800000000000004</v>
      </c>
      <c r="AT485" s="14">
        <v>0.61899999999999999</v>
      </c>
      <c r="AU485" s="1" t="s">
        <v>98</v>
      </c>
      <c r="AV485" s="1" t="s">
        <v>98</v>
      </c>
      <c r="AW485" s="1" t="s">
        <v>98</v>
      </c>
      <c r="AX485" s="3">
        <v>1.0900000000000001</v>
      </c>
      <c r="AY485" s="1" t="s">
        <v>98</v>
      </c>
      <c r="AZ485" s="3">
        <v>1.08</v>
      </c>
      <c r="BA485" s="1" t="s">
        <v>98</v>
      </c>
      <c r="BB485" s="1" t="s">
        <v>98</v>
      </c>
      <c r="BC485" s="1" t="s">
        <v>98</v>
      </c>
      <c r="BD485" s="1" t="s">
        <v>98</v>
      </c>
      <c r="BE485" s="1" t="s">
        <v>98</v>
      </c>
      <c r="BF485" s="1" t="s">
        <v>98</v>
      </c>
      <c r="BG485" s="1" t="s">
        <v>98</v>
      </c>
      <c r="BH485" s="1" t="s">
        <v>98</v>
      </c>
      <c r="BI485" s="1" t="s">
        <v>98</v>
      </c>
      <c r="BJ485" s="4" t="s">
        <v>98</v>
      </c>
      <c r="BK485" s="4" t="s">
        <v>98</v>
      </c>
      <c r="BL485" s="4" t="s">
        <v>98</v>
      </c>
      <c r="BM485" s="4" t="s">
        <v>98</v>
      </c>
      <c r="BN485" s="4" t="s">
        <v>98</v>
      </c>
      <c r="BO485" s="4" t="s">
        <v>98</v>
      </c>
      <c r="BP485" s="4" t="s">
        <v>98</v>
      </c>
      <c r="BQ485" s="4" t="s">
        <v>98</v>
      </c>
      <c r="BR485" s="4" t="s">
        <v>98</v>
      </c>
      <c r="BS485" s="4" t="s">
        <v>98</v>
      </c>
      <c r="BT485" s="4" t="s">
        <v>98</v>
      </c>
      <c r="BU485" s="4" t="s">
        <v>98</v>
      </c>
      <c r="BV485" s="4" t="s">
        <v>98</v>
      </c>
      <c r="BW485" s="35" t="s">
        <v>98</v>
      </c>
      <c r="BX485" s="35" t="s">
        <v>98</v>
      </c>
      <c r="BY485" s="1" t="s">
        <v>98</v>
      </c>
      <c r="BZ485" s="1" t="s">
        <v>98</v>
      </c>
      <c r="CA485" s="1" t="s">
        <v>98</v>
      </c>
      <c r="CB485" s="1" t="s">
        <v>98</v>
      </c>
      <c r="CC485" s="1" t="s">
        <v>98</v>
      </c>
      <c r="CD485" s="1" t="s">
        <v>98</v>
      </c>
      <c r="CE485" s="1" t="s">
        <v>98</v>
      </c>
      <c r="CF485" s="1" t="s">
        <v>98</v>
      </c>
      <c r="CG485" s="4">
        <f>Beams!$B$11/F485</f>
        <v>10504.67289719626</v>
      </c>
      <c r="CH485" s="4">
        <f>Beams!$B$9/AO485</f>
        <v>12544.642857142857</v>
      </c>
      <c r="CI485" s="4">
        <f>Beams!$C$9/AS485</f>
        <v>20510.948905109486</v>
      </c>
      <c r="CJ485" s="4">
        <f>Beams!$B$8/((N485-2*X485)*X485*2)</f>
        <v>38208.419449581204</v>
      </c>
      <c r="CK485" s="4">
        <f>Beams!$C$8/((J485-2*X485)*X485*2)</f>
        <v>16603.247382477373</v>
      </c>
      <c r="CM485" s="4">
        <f xml:space="preserve"> Beams!$B$12 / ( 2 * X485 * (N485 - X485) * (J485 - X485) )</f>
        <v>11537.897056402433</v>
      </c>
      <c r="CO485" s="4">
        <f t="shared" si="14"/>
        <v>81709.949291129975</v>
      </c>
      <c r="CP485" s="4">
        <f t="shared" si="15"/>
        <v>55891.585534719372</v>
      </c>
      <c r="CQ485" s="3">
        <f>MIN(Beams!$B$21:$B$22)/MAX(CM485:CP485)-1</f>
        <v>-0.75523176585582463</v>
      </c>
    </row>
    <row r="486" spans="1:95" x14ac:dyDescent="0.55000000000000004">
      <c r="A486" s="1" t="s">
        <v>1014</v>
      </c>
      <c r="B486" s="1" t="s">
        <v>2033</v>
      </c>
      <c r="C486" s="1" t="s">
        <v>2034</v>
      </c>
      <c r="D486" s="1" t="s">
        <v>98</v>
      </c>
      <c r="E486" s="1">
        <v>12.17</v>
      </c>
      <c r="F486" s="3">
        <v>3.39</v>
      </c>
      <c r="G486" s="1" t="s">
        <v>98</v>
      </c>
      <c r="H486" s="11" t="s">
        <v>98</v>
      </c>
      <c r="I486" s="3">
        <v>3</v>
      </c>
      <c r="J486" s="3">
        <v>1.95</v>
      </c>
      <c r="K486" s="1" t="s">
        <v>98</v>
      </c>
      <c r="L486" s="1" t="s">
        <v>98</v>
      </c>
      <c r="M486" s="11" t="s">
        <v>98</v>
      </c>
      <c r="N486" s="3">
        <v>3</v>
      </c>
      <c r="O486" s="3">
        <v>1.95</v>
      </c>
      <c r="P486" s="1" t="s">
        <v>98</v>
      </c>
      <c r="Q486" s="1" t="s">
        <v>98</v>
      </c>
      <c r="R486" s="11" t="s">
        <v>98</v>
      </c>
      <c r="S486" s="13" t="s">
        <v>98</v>
      </c>
      <c r="T486" s="1" t="s">
        <v>98</v>
      </c>
      <c r="U486" s="13" t="s">
        <v>98</v>
      </c>
      <c r="V486" s="1" t="s">
        <v>98</v>
      </c>
      <c r="W486" s="14">
        <v>0.375</v>
      </c>
      <c r="X486" s="14">
        <v>0.34899999999999998</v>
      </c>
      <c r="Y486" s="1" t="s">
        <v>98</v>
      </c>
      <c r="Z486" s="13" t="s">
        <v>98</v>
      </c>
      <c r="AA486" s="13" t="s">
        <v>98</v>
      </c>
      <c r="AB486" s="1" t="s">
        <v>98</v>
      </c>
      <c r="AC486" s="1" t="s">
        <v>98</v>
      </c>
      <c r="AD486" s="1" t="s">
        <v>98</v>
      </c>
      <c r="AE486" s="1" t="s">
        <v>98</v>
      </c>
      <c r="AF486" s="1" t="s">
        <v>98</v>
      </c>
      <c r="AG486" s="1" t="s">
        <v>98</v>
      </c>
      <c r="AH486" s="1" t="s">
        <v>98</v>
      </c>
      <c r="AI486" s="3">
        <v>5.6</v>
      </c>
      <c r="AJ486" s="1" t="s">
        <v>98</v>
      </c>
      <c r="AK486" s="3">
        <v>5.6</v>
      </c>
      <c r="AL486" s="1" t="s">
        <v>98</v>
      </c>
      <c r="AM486" s="3">
        <v>3.78</v>
      </c>
      <c r="AN486" s="3">
        <v>3.25</v>
      </c>
      <c r="AO486" s="3">
        <v>2.52</v>
      </c>
      <c r="AP486" s="3">
        <v>1.06</v>
      </c>
      <c r="AQ486" s="3">
        <v>3.78</v>
      </c>
      <c r="AR486" s="3">
        <v>3.25</v>
      </c>
      <c r="AS486" s="3">
        <v>2.52</v>
      </c>
      <c r="AT486" s="3">
        <v>1.06</v>
      </c>
      <c r="AU486" s="1" t="s">
        <v>98</v>
      </c>
      <c r="AV486" s="1" t="s">
        <v>98</v>
      </c>
      <c r="AW486" s="1" t="s">
        <v>98</v>
      </c>
      <c r="AX486" s="3">
        <v>6.64</v>
      </c>
      <c r="AY486" s="1" t="s">
        <v>98</v>
      </c>
      <c r="AZ486" s="3">
        <v>4.74</v>
      </c>
      <c r="BA486" s="1" t="s">
        <v>98</v>
      </c>
      <c r="BB486" s="1" t="s">
        <v>98</v>
      </c>
      <c r="BC486" s="1" t="s">
        <v>98</v>
      </c>
      <c r="BD486" s="1" t="s">
        <v>98</v>
      </c>
      <c r="BE486" s="1" t="s">
        <v>98</v>
      </c>
      <c r="BF486" s="1" t="s">
        <v>98</v>
      </c>
      <c r="BG486" s="1" t="s">
        <v>98</v>
      </c>
      <c r="BH486" s="1" t="s">
        <v>98</v>
      </c>
      <c r="BI486" s="1" t="s">
        <v>98</v>
      </c>
      <c r="BJ486" s="4" t="s">
        <v>98</v>
      </c>
      <c r="BK486" s="4" t="s">
        <v>98</v>
      </c>
      <c r="BL486" s="4" t="s">
        <v>98</v>
      </c>
      <c r="BM486" s="4" t="s">
        <v>98</v>
      </c>
      <c r="BN486" s="4" t="s">
        <v>98</v>
      </c>
      <c r="BO486" s="4" t="s">
        <v>98</v>
      </c>
      <c r="BP486" s="4" t="s">
        <v>98</v>
      </c>
      <c r="BQ486" s="4" t="s">
        <v>98</v>
      </c>
      <c r="BR486" s="4" t="s">
        <v>98</v>
      </c>
      <c r="BS486" s="4" t="s">
        <v>98</v>
      </c>
      <c r="BT486" s="4" t="s">
        <v>98</v>
      </c>
      <c r="BU486" s="4" t="s">
        <v>98</v>
      </c>
      <c r="BV486" s="4" t="s">
        <v>98</v>
      </c>
      <c r="BW486" s="35" t="s">
        <v>98</v>
      </c>
      <c r="BX486" s="35" t="s">
        <v>98</v>
      </c>
      <c r="BY486" s="1" t="s">
        <v>98</v>
      </c>
      <c r="BZ486" s="1" t="s">
        <v>98</v>
      </c>
      <c r="CA486" s="1" t="s">
        <v>98</v>
      </c>
      <c r="CB486" s="1" t="s">
        <v>98</v>
      </c>
      <c r="CC486" s="1" t="s">
        <v>98</v>
      </c>
      <c r="CD486" s="1" t="s">
        <v>98</v>
      </c>
      <c r="CE486" s="1" t="s">
        <v>98</v>
      </c>
      <c r="CF486" s="1" t="s">
        <v>98</v>
      </c>
      <c r="CG486" s="4">
        <f>Beams!$B$11/F486</f>
        <v>3315.6342182890853</v>
      </c>
      <c r="CH486" s="4">
        <f>Beams!$B$9/AO486</f>
        <v>4460.3174603174602</v>
      </c>
      <c r="CI486" s="4">
        <f>Beams!$C$9/AS486</f>
        <v>4460.3174603174602</v>
      </c>
      <c r="CJ486" s="4">
        <f>Beams!$B$8/((N486-2*X486)*X486*2)</f>
        <v>6995.2875162746241</v>
      </c>
      <c r="CK486" s="4">
        <f>Beams!$C$8/((J486-2*X486)*X486*2)</f>
        <v>12861.942382159892</v>
      </c>
      <c r="CM486" s="4">
        <f xml:space="preserve"> Beams!$B$12 / ( 2 * X486 * (N486 - X486) * (J486 - X486) )</f>
        <v>3794.1092226789101</v>
      </c>
      <c r="CO486" s="4">
        <f t="shared" si="14"/>
        <v>18431.33796356299</v>
      </c>
      <c r="CP486" s="4">
        <f t="shared" si="15"/>
        <v>26252.633436420016</v>
      </c>
      <c r="CQ486" s="3">
        <f>MIN(Beams!$B$21:$B$22)/MAX(CM486:CP486)-1</f>
        <v>-0.23817166577071081</v>
      </c>
    </row>
    <row r="487" spans="1:95" x14ac:dyDescent="0.55000000000000004">
      <c r="A487" s="1" t="s">
        <v>1014</v>
      </c>
      <c r="B487" s="1" t="s">
        <v>2035</v>
      </c>
      <c r="C487" s="1" t="s">
        <v>2036</v>
      </c>
      <c r="D487" s="1" t="s">
        <v>98</v>
      </c>
      <c r="E487" s="1">
        <v>10.58</v>
      </c>
      <c r="F487" s="3">
        <v>2.94</v>
      </c>
      <c r="G487" s="1" t="s">
        <v>98</v>
      </c>
      <c r="H487" s="11" t="s">
        <v>98</v>
      </c>
      <c r="I487" s="3">
        <v>3</v>
      </c>
      <c r="J487" s="3">
        <v>2.13</v>
      </c>
      <c r="K487" s="1" t="s">
        <v>98</v>
      </c>
      <c r="L487" s="1" t="s">
        <v>98</v>
      </c>
      <c r="M487" s="11" t="s">
        <v>98</v>
      </c>
      <c r="N487" s="3">
        <v>3</v>
      </c>
      <c r="O487" s="3">
        <v>2.13</v>
      </c>
      <c r="P487" s="1" t="s">
        <v>98</v>
      </c>
      <c r="Q487" s="1" t="s">
        <v>98</v>
      </c>
      <c r="R487" s="11" t="s">
        <v>98</v>
      </c>
      <c r="S487" s="13" t="s">
        <v>98</v>
      </c>
      <c r="T487" s="1" t="s">
        <v>98</v>
      </c>
      <c r="U487" s="13" t="s">
        <v>98</v>
      </c>
      <c r="V487" s="1" t="s">
        <v>98</v>
      </c>
      <c r="W487" s="15">
        <v>0.3125</v>
      </c>
      <c r="X487" s="14">
        <v>0.29099999999999998</v>
      </c>
      <c r="Y487" s="1" t="s">
        <v>98</v>
      </c>
      <c r="Z487" s="13" t="s">
        <v>98</v>
      </c>
      <c r="AA487" s="13" t="s">
        <v>98</v>
      </c>
      <c r="AB487" s="1" t="s">
        <v>98</v>
      </c>
      <c r="AC487" s="1" t="s">
        <v>98</v>
      </c>
      <c r="AD487" s="1" t="s">
        <v>98</v>
      </c>
      <c r="AE487" s="1" t="s">
        <v>98</v>
      </c>
      <c r="AF487" s="1" t="s">
        <v>98</v>
      </c>
      <c r="AG487" s="1" t="s">
        <v>98</v>
      </c>
      <c r="AH487" s="1" t="s">
        <v>98</v>
      </c>
      <c r="AI487" s="3">
        <v>7.31</v>
      </c>
      <c r="AJ487" s="1" t="s">
        <v>98</v>
      </c>
      <c r="AK487" s="3">
        <v>7.31</v>
      </c>
      <c r="AL487" s="1" t="s">
        <v>98</v>
      </c>
      <c r="AM487" s="3">
        <v>3.45</v>
      </c>
      <c r="AN487" s="3">
        <v>2.9</v>
      </c>
      <c r="AO487" s="3">
        <v>2.2999999999999998</v>
      </c>
      <c r="AP487" s="3">
        <v>1.08</v>
      </c>
      <c r="AQ487" s="3">
        <v>3.45</v>
      </c>
      <c r="AR487" s="3">
        <v>2.9</v>
      </c>
      <c r="AS487" s="3">
        <v>2.2999999999999998</v>
      </c>
      <c r="AT487" s="3">
        <v>1.08</v>
      </c>
      <c r="AU487" s="1" t="s">
        <v>98</v>
      </c>
      <c r="AV487" s="1" t="s">
        <v>98</v>
      </c>
      <c r="AW487" s="1" t="s">
        <v>98</v>
      </c>
      <c r="AX487" s="3">
        <v>5.94</v>
      </c>
      <c r="AY487" s="1" t="s">
        <v>98</v>
      </c>
      <c r="AZ487" s="3">
        <v>4.18</v>
      </c>
      <c r="BA487" s="1" t="s">
        <v>98</v>
      </c>
      <c r="BB487" s="1" t="s">
        <v>98</v>
      </c>
      <c r="BC487" s="1" t="s">
        <v>98</v>
      </c>
      <c r="BD487" s="1" t="s">
        <v>98</v>
      </c>
      <c r="BE487" s="1" t="s">
        <v>98</v>
      </c>
      <c r="BF487" s="1" t="s">
        <v>98</v>
      </c>
      <c r="BG487" s="1" t="s">
        <v>98</v>
      </c>
      <c r="BH487" s="1" t="s">
        <v>98</v>
      </c>
      <c r="BI487" s="1" t="s">
        <v>98</v>
      </c>
      <c r="BJ487" s="4" t="s">
        <v>98</v>
      </c>
      <c r="BK487" s="4" t="s">
        <v>98</v>
      </c>
      <c r="BL487" s="4" t="s">
        <v>98</v>
      </c>
      <c r="BM487" s="4" t="s">
        <v>98</v>
      </c>
      <c r="BN487" s="4" t="s">
        <v>98</v>
      </c>
      <c r="BO487" s="4" t="s">
        <v>98</v>
      </c>
      <c r="BP487" s="4" t="s">
        <v>98</v>
      </c>
      <c r="BQ487" s="4" t="s">
        <v>98</v>
      </c>
      <c r="BR487" s="4" t="s">
        <v>98</v>
      </c>
      <c r="BS487" s="4" t="s">
        <v>98</v>
      </c>
      <c r="BT487" s="4" t="s">
        <v>98</v>
      </c>
      <c r="BU487" s="4" t="s">
        <v>98</v>
      </c>
      <c r="BV487" s="4" t="s">
        <v>98</v>
      </c>
      <c r="BW487" s="35" t="s">
        <v>98</v>
      </c>
      <c r="BX487" s="35" t="s">
        <v>98</v>
      </c>
      <c r="BY487" s="1" t="s">
        <v>98</v>
      </c>
      <c r="BZ487" s="1" t="s">
        <v>98</v>
      </c>
      <c r="CA487" s="1" t="s">
        <v>98</v>
      </c>
      <c r="CB487" s="1" t="s">
        <v>98</v>
      </c>
      <c r="CC487" s="1" t="s">
        <v>98</v>
      </c>
      <c r="CD487" s="1" t="s">
        <v>98</v>
      </c>
      <c r="CE487" s="1" t="s">
        <v>98</v>
      </c>
      <c r="CF487" s="1" t="s">
        <v>98</v>
      </c>
      <c r="CG487" s="4">
        <f>Beams!$B$11/F487</f>
        <v>3823.1292517006805</v>
      </c>
      <c r="CH487" s="4">
        <f>Beams!$B$9/AO487</f>
        <v>4886.9565217391309</v>
      </c>
      <c r="CI487" s="4">
        <f>Beams!$C$9/AS487</f>
        <v>4886.9565217391309</v>
      </c>
      <c r="CJ487" s="4">
        <f>Beams!$B$8/((N487-2*X487)*X487*2)</f>
        <v>7987.0615287974788</v>
      </c>
      <c r="CK487" s="4">
        <f>Beams!$C$8/((J487-2*X487)*X487*2)</f>
        <v>12475.913938392961</v>
      </c>
      <c r="CM487" s="4">
        <f xml:space="preserve"> Beams!$B$12 / ( 2 * X487 * (N487 - X487) * (J487 - X487) )</f>
        <v>3876.6142898758517</v>
      </c>
      <c r="CO487" s="4">
        <f t="shared" si="14"/>
        <v>20526.651695507579</v>
      </c>
      <c r="CP487" s="4">
        <f t="shared" si="15"/>
        <v>26399.038998207063</v>
      </c>
      <c r="CQ487" s="3">
        <f>MIN(Beams!$B$21:$B$22)/MAX(CM487:CP487)-1</f>
        <v>-0.24239666446349295</v>
      </c>
    </row>
    <row r="488" spans="1:95" x14ac:dyDescent="0.55000000000000004">
      <c r="A488" s="1" t="s">
        <v>1014</v>
      </c>
      <c r="B488" s="1" t="s">
        <v>2037</v>
      </c>
      <c r="C488" s="1" t="s">
        <v>2038</v>
      </c>
      <c r="D488" s="1" t="s">
        <v>98</v>
      </c>
      <c r="E488" s="1">
        <v>8.81</v>
      </c>
      <c r="F488" s="3">
        <v>2.44</v>
      </c>
      <c r="G488" s="1" t="s">
        <v>98</v>
      </c>
      <c r="H488" s="11" t="s">
        <v>98</v>
      </c>
      <c r="I488" s="3">
        <v>3</v>
      </c>
      <c r="J488" s="3">
        <v>2.2999999999999998</v>
      </c>
      <c r="K488" s="1" t="s">
        <v>98</v>
      </c>
      <c r="L488" s="1" t="s">
        <v>98</v>
      </c>
      <c r="M488" s="11" t="s">
        <v>98</v>
      </c>
      <c r="N488" s="3">
        <v>3</v>
      </c>
      <c r="O488" s="3">
        <v>2.2999999999999998</v>
      </c>
      <c r="P488" s="1" t="s">
        <v>98</v>
      </c>
      <c r="Q488" s="1" t="s">
        <v>98</v>
      </c>
      <c r="R488" s="11" t="s">
        <v>98</v>
      </c>
      <c r="S488" s="13" t="s">
        <v>98</v>
      </c>
      <c r="T488" s="1" t="s">
        <v>98</v>
      </c>
      <c r="U488" s="13" t="s">
        <v>98</v>
      </c>
      <c r="V488" s="1" t="s">
        <v>98</v>
      </c>
      <c r="W488" s="14">
        <v>0.25</v>
      </c>
      <c r="X488" s="14">
        <v>0.23300000000000001</v>
      </c>
      <c r="Y488" s="1" t="s">
        <v>98</v>
      </c>
      <c r="Z488" s="13" t="s">
        <v>98</v>
      </c>
      <c r="AA488" s="13" t="s">
        <v>98</v>
      </c>
      <c r="AB488" s="1" t="s">
        <v>98</v>
      </c>
      <c r="AC488" s="1" t="s">
        <v>98</v>
      </c>
      <c r="AD488" s="1" t="s">
        <v>98</v>
      </c>
      <c r="AE488" s="1" t="s">
        <v>98</v>
      </c>
      <c r="AF488" s="1" t="s">
        <v>98</v>
      </c>
      <c r="AG488" s="1" t="s">
        <v>98</v>
      </c>
      <c r="AH488" s="1" t="s">
        <v>98</v>
      </c>
      <c r="AI488" s="3">
        <v>9.8800000000000008</v>
      </c>
      <c r="AJ488" s="1" t="s">
        <v>98</v>
      </c>
      <c r="AK488" s="3">
        <v>9.8800000000000008</v>
      </c>
      <c r="AL488" s="1" t="s">
        <v>98</v>
      </c>
      <c r="AM488" s="3">
        <v>3.02</v>
      </c>
      <c r="AN488" s="3">
        <v>2.48</v>
      </c>
      <c r="AO488" s="3">
        <v>2.0099999999999998</v>
      </c>
      <c r="AP488" s="3">
        <v>1.1100000000000001</v>
      </c>
      <c r="AQ488" s="3">
        <v>3.02</v>
      </c>
      <c r="AR488" s="3">
        <v>2.48</v>
      </c>
      <c r="AS488" s="3">
        <v>2.0099999999999998</v>
      </c>
      <c r="AT488" s="3">
        <v>1.1100000000000001</v>
      </c>
      <c r="AU488" s="1" t="s">
        <v>98</v>
      </c>
      <c r="AV488" s="1" t="s">
        <v>98</v>
      </c>
      <c r="AW488" s="1" t="s">
        <v>98</v>
      </c>
      <c r="AX488" s="3">
        <v>5.08</v>
      </c>
      <c r="AY488" s="1" t="s">
        <v>98</v>
      </c>
      <c r="AZ488" s="3">
        <v>3.52</v>
      </c>
      <c r="BA488" s="1" t="s">
        <v>98</v>
      </c>
      <c r="BB488" s="1" t="s">
        <v>98</v>
      </c>
      <c r="BC488" s="1" t="s">
        <v>98</v>
      </c>
      <c r="BD488" s="1" t="s">
        <v>98</v>
      </c>
      <c r="BE488" s="1" t="s">
        <v>98</v>
      </c>
      <c r="BF488" s="1" t="s">
        <v>98</v>
      </c>
      <c r="BG488" s="1" t="s">
        <v>98</v>
      </c>
      <c r="BH488" s="1" t="s">
        <v>98</v>
      </c>
      <c r="BI488" s="1" t="s">
        <v>98</v>
      </c>
      <c r="BJ488" s="4" t="s">
        <v>98</v>
      </c>
      <c r="BK488" s="4" t="s">
        <v>98</v>
      </c>
      <c r="BL488" s="4" t="s">
        <v>98</v>
      </c>
      <c r="BM488" s="4" t="s">
        <v>98</v>
      </c>
      <c r="BN488" s="4" t="s">
        <v>98</v>
      </c>
      <c r="BO488" s="4" t="s">
        <v>98</v>
      </c>
      <c r="BP488" s="4" t="s">
        <v>98</v>
      </c>
      <c r="BQ488" s="4" t="s">
        <v>98</v>
      </c>
      <c r="BR488" s="4" t="s">
        <v>98</v>
      </c>
      <c r="BS488" s="4" t="s">
        <v>98</v>
      </c>
      <c r="BT488" s="4" t="s">
        <v>98</v>
      </c>
      <c r="BU488" s="4" t="s">
        <v>98</v>
      </c>
      <c r="BV488" s="4" t="s">
        <v>98</v>
      </c>
      <c r="BW488" s="35" t="s">
        <v>98</v>
      </c>
      <c r="BX488" s="35" t="s">
        <v>98</v>
      </c>
      <c r="BY488" s="1" t="s">
        <v>98</v>
      </c>
      <c r="BZ488" s="1" t="s">
        <v>98</v>
      </c>
      <c r="CA488" s="1" t="s">
        <v>98</v>
      </c>
      <c r="CB488" s="1" t="s">
        <v>98</v>
      </c>
      <c r="CC488" s="1" t="s">
        <v>98</v>
      </c>
      <c r="CD488" s="1" t="s">
        <v>98</v>
      </c>
      <c r="CE488" s="1" t="s">
        <v>98</v>
      </c>
      <c r="CF488" s="1" t="s">
        <v>98</v>
      </c>
      <c r="CG488" s="4">
        <f>Beams!$B$11/F488</f>
        <v>4606.5573770491801</v>
      </c>
      <c r="CH488" s="4">
        <f>Beams!$B$9/AO488</f>
        <v>5592.0398009950259</v>
      </c>
      <c r="CI488" s="4">
        <f>Beams!$C$9/AS488</f>
        <v>5592.0398009950259</v>
      </c>
      <c r="CJ488" s="4">
        <f>Beams!$B$8/((N488-2*X488)*X488*2)</f>
        <v>9518.6154987449663</v>
      </c>
      <c r="CK488" s="4">
        <f>Beams!$C$8/((J488-2*X488)*X488*2)</f>
        <v>13151.674849410983</v>
      </c>
      <c r="CM488" s="4">
        <f xml:space="preserve"> Beams!$B$12 / ( 2 * X488 * (N488 - X488) * (J488 - X488) )</f>
        <v>4217.2637101305309</v>
      </c>
      <c r="CO488" s="4">
        <f t="shared" si="14"/>
        <v>23968.985770052863</v>
      </c>
      <c r="CP488" s="4">
        <f t="shared" si="15"/>
        <v>28663.562406652127</v>
      </c>
      <c r="CQ488" s="3">
        <f>MIN(Beams!$B$21:$B$22)/MAX(CM488:CP488)-1</f>
        <v>-0.30225002334816276</v>
      </c>
    </row>
    <row r="489" spans="1:95" x14ac:dyDescent="0.55000000000000004">
      <c r="A489" s="1" t="s">
        <v>1014</v>
      </c>
      <c r="B489" s="1" t="s">
        <v>2039</v>
      </c>
      <c r="C489" s="1" t="s">
        <v>2040</v>
      </c>
      <c r="D489" s="1" t="s">
        <v>98</v>
      </c>
      <c r="E489" s="1">
        <v>6.87</v>
      </c>
      <c r="F489" s="3">
        <v>1.89</v>
      </c>
      <c r="G489" s="1" t="s">
        <v>98</v>
      </c>
      <c r="H489" s="11" t="s">
        <v>98</v>
      </c>
      <c r="I489" s="3">
        <v>3</v>
      </c>
      <c r="J489" s="3">
        <v>2.48</v>
      </c>
      <c r="K489" s="1" t="s">
        <v>98</v>
      </c>
      <c r="L489" s="1" t="s">
        <v>98</v>
      </c>
      <c r="M489" s="11" t="s">
        <v>98</v>
      </c>
      <c r="N489" s="3">
        <v>3</v>
      </c>
      <c r="O489" s="3">
        <v>2.48</v>
      </c>
      <c r="P489" s="1" t="s">
        <v>98</v>
      </c>
      <c r="Q489" s="1" t="s">
        <v>98</v>
      </c>
      <c r="R489" s="11" t="s">
        <v>98</v>
      </c>
      <c r="S489" s="13" t="s">
        <v>98</v>
      </c>
      <c r="T489" s="1" t="s">
        <v>98</v>
      </c>
      <c r="U489" s="13" t="s">
        <v>98</v>
      </c>
      <c r="V489" s="1" t="s">
        <v>98</v>
      </c>
      <c r="W489" s="15">
        <v>0.1875</v>
      </c>
      <c r="X489" s="14">
        <v>0.17399999999999999</v>
      </c>
      <c r="Y489" s="1" t="s">
        <v>98</v>
      </c>
      <c r="Z489" s="13" t="s">
        <v>98</v>
      </c>
      <c r="AA489" s="13" t="s">
        <v>98</v>
      </c>
      <c r="AB489" s="1" t="s">
        <v>98</v>
      </c>
      <c r="AC489" s="1" t="s">
        <v>98</v>
      </c>
      <c r="AD489" s="1" t="s">
        <v>98</v>
      </c>
      <c r="AE489" s="1" t="s">
        <v>98</v>
      </c>
      <c r="AF489" s="1" t="s">
        <v>98</v>
      </c>
      <c r="AG489" s="1" t="s">
        <v>98</v>
      </c>
      <c r="AH489" s="1" t="s">
        <v>98</v>
      </c>
      <c r="AI489" s="2">
        <v>14.2</v>
      </c>
      <c r="AJ489" s="1" t="s">
        <v>98</v>
      </c>
      <c r="AK489" s="2">
        <v>14.2</v>
      </c>
      <c r="AL489" s="1" t="s">
        <v>98</v>
      </c>
      <c r="AM489" s="3">
        <v>2.46</v>
      </c>
      <c r="AN489" s="3">
        <v>1.97</v>
      </c>
      <c r="AO489" s="3">
        <v>1.64</v>
      </c>
      <c r="AP489" s="3">
        <v>1.1399999999999999</v>
      </c>
      <c r="AQ489" s="3">
        <v>2.46</v>
      </c>
      <c r="AR489" s="3">
        <v>1.97</v>
      </c>
      <c r="AS489" s="3">
        <v>1.64</v>
      </c>
      <c r="AT489" s="3">
        <v>1.1399999999999999</v>
      </c>
      <c r="AU489" s="1" t="s">
        <v>98</v>
      </c>
      <c r="AV489" s="1" t="s">
        <v>98</v>
      </c>
      <c r="AW489" s="1" t="s">
        <v>98</v>
      </c>
      <c r="AX489" s="3">
        <v>4.03</v>
      </c>
      <c r="AY489" s="1" t="s">
        <v>98</v>
      </c>
      <c r="AZ489" s="3">
        <v>2.76</v>
      </c>
      <c r="BA489" s="1" t="s">
        <v>98</v>
      </c>
      <c r="BB489" s="1" t="s">
        <v>98</v>
      </c>
      <c r="BC489" s="1" t="s">
        <v>98</v>
      </c>
      <c r="BD489" s="1" t="s">
        <v>98</v>
      </c>
      <c r="BE489" s="1" t="s">
        <v>98</v>
      </c>
      <c r="BF489" s="1" t="s">
        <v>98</v>
      </c>
      <c r="BG489" s="1" t="s">
        <v>98</v>
      </c>
      <c r="BH489" s="1" t="s">
        <v>98</v>
      </c>
      <c r="BI489" s="1" t="s">
        <v>98</v>
      </c>
      <c r="BJ489" s="4" t="s">
        <v>98</v>
      </c>
      <c r="BK489" s="4" t="s">
        <v>98</v>
      </c>
      <c r="BL489" s="4" t="s">
        <v>98</v>
      </c>
      <c r="BM489" s="4" t="s">
        <v>98</v>
      </c>
      <c r="BN489" s="4" t="s">
        <v>98</v>
      </c>
      <c r="BO489" s="4" t="s">
        <v>98</v>
      </c>
      <c r="BP489" s="4" t="s">
        <v>98</v>
      </c>
      <c r="BQ489" s="4" t="s">
        <v>98</v>
      </c>
      <c r="BR489" s="4" t="s">
        <v>98</v>
      </c>
      <c r="BS489" s="4" t="s">
        <v>98</v>
      </c>
      <c r="BT489" s="4" t="s">
        <v>98</v>
      </c>
      <c r="BU489" s="4" t="s">
        <v>98</v>
      </c>
      <c r="BV489" s="4" t="s">
        <v>98</v>
      </c>
      <c r="BW489" s="35" t="s">
        <v>98</v>
      </c>
      <c r="BX489" s="35" t="s">
        <v>98</v>
      </c>
      <c r="BY489" s="1" t="s">
        <v>98</v>
      </c>
      <c r="BZ489" s="1" t="s">
        <v>98</v>
      </c>
      <c r="CA489" s="1" t="s">
        <v>98</v>
      </c>
      <c r="CB489" s="1" t="s">
        <v>98</v>
      </c>
      <c r="CC489" s="1" t="s">
        <v>98</v>
      </c>
      <c r="CD489" s="1" t="s">
        <v>98</v>
      </c>
      <c r="CE489" s="1" t="s">
        <v>98</v>
      </c>
      <c r="CF489" s="1" t="s">
        <v>98</v>
      </c>
      <c r="CG489" s="4">
        <f>Beams!$B$11/F489</f>
        <v>5947.0899470899476</v>
      </c>
      <c r="CH489" s="4">
        <f>Beams!$B$9/AO489</f>
        <v>6853.6585365853662</v>
      </c>
      <c r="CI489" s="4">
        <f>Beams!$C$9/AS489</f>
        <v>6853.6585365853662</v>
      </c>
      <c r="CJ489" s="4">
        <f>Beams!$B$8/((N489-2*X489)*X489*2)</f>
        <v>12179.053761203864</v>
      </c>
      <c r="CK489" s="4">
        <f>Beams!$C$8/((J489-2*X489)*X489*2)</f>
        <v>15149.554678570657</v>
      </c>
      <c r="CM489" s="4">
        <f xml:space="preserve"> Beams!$B$12 / ( 2 * X489 * (N489 - X489) * (J489 - X489) )</f>
        <v>4956.2774139023531</v>
      </c>
      <c r="CO489" s="4">
        <f t="shared" si="14"/>
        <v>30082.849337847474</v>
      </c>
      <c r="CP489" s="4">
        <f t="shared" si="15"/>
        <v>33889.774174605445</v>
      </c>
      <c r="CQ489" s="3">
        <f>MIN(Beams!$B$21:$B$22)/MAX(CM489:CP489)-1</f>
        <v>-0.40985148213272671</v>
      </c>
    </row>
    <row r="490" spans="1:95" x14ac:dyDescent="0.55000000000000004">
      <c r="A490" s="1" t="s">
        <v>1014</v>
      </c>
      <c r="B490" s="1" t="s">
        <v>2041</v>
      </c>
      <c r="C490" s="1" t="s">
        <v>2042</v>
      </c>
      <c r="D490" s="1" t="s">
        <v>98</v>
      </c>
      <c r="E490" s="1">
        <v>4.75</v>
      </c>
      <c r="F490" s="3">
        <v>1.3</v>
      </c>
      <c r="G490" s="1" t="s">
        <v>98</v>
      </c>
      <c r="H490" s="11" t="s">
        <v>98</v>
      </c>
      <c r="I490" s="3">
        <v>3</v>
      </c>
      <c r="J490" s="3">
        <v>2.65</v>
      </c>
      <c r="K490" s="1" t="s">
        <v>98</v>
      </c>
      <c r="L490" s="1" t="s">
        <v>98</v>
      </c>
      <c r="M490" s="11" t="s">
        <v>98</v>
      </c>
      <c r="N490" s="3">
        <v>3</v>
      </c>
      <c r="O490" s="3">
        <v>2.65</v>
      </c>
      <c r="P490" s="1" t="s">
        <v>98</v>
      </c>
      <c r="Q490" s="1" t="s">
        <v>98</v>
      </c>
      <c r="R490" s="11" t="s">
        <v>98</v>
      </c>
      <c r="S490" s="13" t="s">
        <v>98</v>
      </c>
      <c r="T490" s="1" t="s">
        <v>98</v>
      </c>
      <c r="U490" s="13" t="s">
        <v>98</v>
      </c>
      <c r="V490" s="1" t="s">
        <v>98</v>
      </c>
      <c r="W490" s="14">
        <v>0.125</v>
      </c>
      <c r="X490" s="14">
        <v>0.11600000000000001</v>
      </c>
      <c r="Y490" s="1" t="s">
        <v>98</v>
      </c>
      <c r="Z490" s="13" t="s">
        <v>98</v>
      </c>
      <c r="AA490" s="13" t="s">
        <v>98</v>
      </c>
      <c r="AB490" s="1" t="s">
        <v>98</v>
      </c>
      <c r="AC490" s="1" t="s">
        <v>98</v>
      </c>
      <c r="AD490" s="1" t="s">
        <v>98</v>
      </c>
      <c r="AE490" s="1" t="s">
        <v>98</v>
      </c>
      <c r="AF490" s="1" t="s">
        <v>98</v>
      </c>
      <c r="AG490" s="1" t="s">
        <v>98</v>
      </c>
      <c r="AH490" s="1" t="s">
        <v>98</v>
      </c>
      <c r="AI490" s="2">
        <v>22.9</v>
      </c>
      <c r="AJ490" s="1" t="s">
        <v>98</v>
      </c>
      <c r="AK490" s="2">
        <v>22.9</v>
      </c>
      <c r="AL490" s="1" t="s">
        <v>98</v>
      </c>
      <c r="AM490" s="3">
        <v>1.78</v>
      </c>
      <c r="AN490" s="3">
        <v>1.4</v>
      </c>
      <c r="AO490" s="3">
        <v>1.19</v>
      </c>
      <c r="AP490" s="3">
        <v>1.17</v>
      </c>
      <c r="AQ490" s="3">
        <v>1.78</v>
      </c>
      <c r="AR490" s="3">
        <v>1.4</v>
      </c>
      <c r="AS490" s="3">
        <v>1.19</v>
      </c>
      <c r="AT490" s="3">
        <v>1.17</v>
      </c>
      <c r="AU490" s="1" t="s">
        <v>98</v>
      </c>
      <c r="AV490" s="1" t="s">
        <v>98</v>
      </c>
      <c r="AW490" s="1" t="s">
        <v>98</v>
      </c>
      <c r="AX490" s="3">
        <v>2.84</v>
      </c>
      <c r="AY490" s="1" t="s">
        <v>98</v>
      </c>
      <c r="AZ490" s="3">
        <v>1.92</v>
      </c>
      <c r="BA490" s="1" t="s">
        <v>98</v>
      </c>
      <c r="BB490" s="1" t="s">
        <v>98</v>
      </c>
      <c r="BC490" s="1" t="s">
        <v>98</v>
      </c>
      <c r="BD490" s="1" t="s">
        <v>98</v>
      </c>
      <c r="BE490" s="1" t="s">
        <v>98</v>
      </c>
      <c r="BF490" s="1" t="s">
        <v>98</v>
      </c>
      <c r="BG490" s="1" t="s">
        <v>98</v>
      </c>
      <c r="BH490" s="1" t="s">
        <v>98</v>
      </c>
      <c r="BI490" s="1" t="s">
        <v>98</v>
      </c>
      <c r="BJ490" s="4" t="s">
        <v>98</v>
      </c>
      <c r="BK490" s="4" t="s">
        <v>98</v>
      </c>
      <c r="BL490" s="4" t="s">
        <v>98</v>
      </c>
      <c r="BM490" s="4" t="s">
        <v>98</v>
      </c>
      <c r="BN490" s="4" t="s">
        <v>98</v>
      </c>
      <c r="BO490" s="4" t="s">
        <v>98</v>
      </c>
      <c r="BP490" s="4" t="s">
        <v>98</v>
      </c>
      <c r="BQ490" s="4" t="s">
        <v>98</v>
      </c>
      <c r="BR490" s="4" t="s">
        <v>98</v>
      </c>
      <c r="BS490" s="4" t="s">
        <v>98</v>
      </c>
      <c r="BT490" s="4" t="s">
        <v>98</v>
      </c>
      <c r="BU490" s="4" t="s">
        <v>98</v>
      </c>
      <c r="BV490" s="4" t="s">
        <v>98</v>
      </c>
      <c r="BW490" s="35" t="s">
        <v>98</v>
      </c>
      <c r="BX490" s="35" t="s">
        <v>98</v>
      </c>
      <c r="BY490" s="1" t="s">
        <v>98</v>
      </c>
      <c r="BZ490" s="1" t="s">
        <v>98</v>
      </c>
      <c r="CA490" s="1" t="s">
        <v>98</v>
      </c>
      <c r="CB490" s="1" t="s">
        <v>98</v>
      </c>
      <c r="CC490" s="1" t="s">
        <v>98</v>
      </c>
      <c r="CD490" s="1" t="s">
        <v>98</v>
      </c>
      <c r="CE490" s="1" t="s">
        <v>98</v>
      </c>
      <c r="CF490" s="1" t="s">
        <v>98</v>
      </c>
      <c r="CG490" s="4">
        <f>Beams!$B$11/F490</f>
        <v>8646.1538461538457</v>
      </c>
      <c r="CH490" s="4">
        <f>Beams!$B$9/AO490</f>
        <v>9445.3781512605037</v>
      </c>
      <c r="CI490" s="4">
        <f>Beams!$C$9/AS490</f>
        <v>9445.3781512605037</v>
      </c>
      <c r="CJ490" s="4">
        <f>Beams!$B$8/((N490-2*X490)*X490*2)</f>
        <v>17502.98983456249</v>
      </c>
      <c r="CK490" s="4">
        <f>Beams!$C$8/((J490-2*X490)*X490*2)</f>
        <v>20036.507800690229</v>
      </c>
      <c r="CM490" s="4">
        <f xml:space="preserve"> Beams!$B$12 / ( 2 * X490 * (N490 - X490) * (J490 - X490) )</f>
        <v>6629.4341288666874</v>
      </c>
      <c r="CO490" s="4">
        <f t="shared" si="14"/>
        <v>42534.616144847634</v>
      </c>
      <c r="CP490" s="4">
        <f t="shared" si="15"/>
        <v>45765.866600387897</v>
      </c>
      <c r="CQ490" s="3">
        <f>MIN(Beams!$B$21:$B$22)/MAX(CM490:CP490)-1</f>
        <v>-0.56299308883117516</v>
      </c>
    </row>
    <row r="491" spans="1:95" x14ac:dyDescent="0.55000000000000004">
      <c r="A491" s="1" t="s">
        <v>1014</v>
      </c>
      <c r="B491" s="1" t="s">
        <v>2043</v>
      </c>
      <c r="C491" s="1" t="s">
        <v>2044</v>
      </c>
      <c r="D491" s="1" t="s">
        <v>98</v>
      </c>
      <c r="E491" s="1">
        <v>9.51</v>
      </c>
      <c r="F491" s="3">
        <v>2.64</v>
      </c>
      <c r="G491" s="1" t="s">
        <v>98</v>
      </c>
      <c r="H491" s="11" t="s">
        <v>98</v>
      </c>
      <c r="I491" s="3">
        <v>3</v>
      </c>
      <c r="J491" s="3">
        <v>2.13</v>
      </c>
      <c r="K491" s="1" t="s">
        <v>98</v>
      </c>
      <c r="L491" s="1" t="s">
        <v>98</v>
      </c>
      <c r="M491" s="11" t="s">
        <v>98</v>
      </c>
      <c r="N491" s="3">
        <v>2.5</v>
      </c>
      <c r="O491" s="3">
        <v>1.63</v>
      </c>
      <c r="P491" s="1" t="s">
        <v>98</v>
      </c>
      <c r="Q491" s="1" t="s">
        <v>98</v>
      </c>
      <c r="R491" s="11" t="s">
        <v>98</v>
      </c>
      <c r="S491" s="13" t="s">
        <v>98</v>
      </c>
      <c r="T491" s="1" t="s">
        <v>98</v>
      </c>
      <c r="U491" s="13" t="s">
        <v>98</v>
      </c>
      <c r="V491" s="1" t="s">
        <v>98</v>
      </c>
      <c r="W491" s="15">
        <v>0.3125</v>
      </c>
      <c r="X491" s="14">
        <v>0.29099999999999998</v>
      </c>
      <c r="Y491" s="1" t="s">
        <v>98</v>
      </c>
      <c r="Z491" s="13" t="s">
        <v>98</v>
      </c>
      <c r="AA491" s="13" t="s">
        <v>98</v>
      </c>
      <c r="AB491" s="1" t="s">
        <v>98</v>
      </c>
      <c r="AC491" s="1" t="s">
        <v>98</v>
      </c>
      <c r="AD491" s="1" t="s">
        <v>98</v>
      </c>
      <c r="AE491" s="1" t="s">
        <v>98</v>
      </c>
      <c r="AF491" s="1" t="s">
        <v>98</v>
      </c>
      <c r="AG491" s="1" t="s">
        <v>98</v>
      </c>
      <c r="AH491" s="1" t="s">
        <v>98</v>
      </c>
      <c r="AI491" s="3">
        <v>5.59</v>
      </c>
      <c r="AJ491" s="1" t="s">
        <v>98</v>
      </c>
      <c r="AK491" s="3">
        <v>7.31</v>
      </c>
      <c r="AL491" s="1" t="s">
        <v>98</v>
      </c>
      <c r="AM491" s="3">
        <v>2.92</v>
      </c>
      <c r="AN491" s="3">
        <v>2.5099999999999998</v>
      </c>
      <c r="AO491" s="3">
        <v>1.94</v>
      </c>
      <c r="AP491" s="3">
        <v>1.05</v>
      </c>
      <c r="AQ491" s="3">
        <v>2.1800000000000002</v>
      </c>
      <c r="AR491" s="3">
        <v>2.2000000000000002</v>
      </c>
      <c r="AS491" s="3">
        <v>1.74</v>
      </c>
      <c r="AT491" s="14">
        <v>0.90800000000000003</v>
      </c>
      <c r="AU491" s="1" t="s">
        <v>98</v>
      </c>
      <c r="AV491" s="1" t="s">
        <v>98</v>
      </c>
      <c r="AW491" s="1" t="s">
        <v>98</v>
      </c>
      <c r="AX491" s="3">
        <v>4.34</v>
      </c>
      <c r="AY491" s="1" t="s">
        <v>98</v>
      </c>
      <c r="AZ491" s="3">
        <v>3.39</v>
      </c>
      <c r="BA491" s="1" t="s">
        <v>98</v>
      </c>
      <c r="BB491" s="1" t="s">
        <v>98</v>
      </c>
      <c r="BC491" s="1" t="s">
        <v>98</v>
      </c>
      <c r="BD491" s="1" t="s">
        <v>98</v>
      </c>
      <c r="BE491" s="1" t="s">
        <v>98</v>
      </c>
      <c r="BF491" s="1" t="s">
        <v>98</v>
      </c>
      <c r="BG491" s="1" t="s">
        <v>98</v>
      </c>
      <c r="BH491" s="1" t="s">
        <v>98</v>
      </c>
      <c r="BI491" s="1" t="s">
        <v>98</v>
      </c>
      <c r="BJ491" s="4" t="s">
        <v>98</v>
      </c>
      <c r="BK491" s="4" t="s">
        <v>98</v>
      </c>
      <c r="BL491" s="4" t="s">
        <v>98</v>
      </c>
      <c r="BM491" s="4" t="s">
        <v>98</v>
      </c>
      <c r="BN491" s="4" t="s">
        <v>98</v>
      </c>
      <c r="BO491" s="4" t="s">
        <v>98</v>
      </c>
      <c r="BP491" s="4" t="s">
        <v>98</v>
      </c>
      <c r="BQ491" s="4" t="s">
        <v>98</v>
      </c>
      <c r="BR491" s="4" t="s">
        <v>98</v>
      </c>
      <c r="BS491" s="4" t="s">
        <v>98</v>
      </c>
      <c r="BT491" s="4" t="s">
        <v>98</v>
      </c>
      <c r="BU491" s="4" t="s">
        <v>98</v>
      </c>
      <c r="BV491" s="4" t="s">
        <v>98</v>
      </c>
      <c r="BW491" s="35" t="s">
        <v>98</v>
      </c>
      <c r="BX491" s="35" t="s">
        <v>98</v>
      </c>
      <c r="BY491" s="1" t="s">
        <v>98</v>
      </c>
      <c r="BZ491" s="1" t="s">
        <v>98</v>
      </c>
      <c r="CA491" s="1" t="s">
        <v>98</v>
      </c>
      <c r="CB491" s="1" t="s">
        <v>98</v>
      </c>
      <c r="CC491" s="1" t="s">
        <v>98</v>
      </c>
      <c r="CD491" s="1" t="s">
        <v>98</v>
      </c>
      <c r="CE491" s="1" t="s">
        <v>98</v>
      </c>
      <c r="CF491" s="1" t="s">
        <v>98</v>
      </c>
      <c r="CG491" s="4">
        <f>Beams!$B$11/F491</f>
        <v>4257.5757575757571</v>
      </c>
      <c r="CH491" s="4">
        <f>Beams!$B$9/AO491</f>
        <v>5793.8144329896904</v>
      </c>
      <c r="CI491" s="4">
        <f>Beams!$C$9/AS491</f>
        <v>6459.7701149425284</v>
      </c>
      <c r="CJ491" s="4">
        <f>Beams!$B$8/((N491-2*X491)*X491*2)</f>
        <v>10069.194356951148</v>
      </c>
      <c r="CK491" s="4">
        <f>Beams!$C$8/((J491-2*X491)*X491*2)</f>
        <v>12475.913938392961</v>
      </c>
      <c r="CM491" s="4">
        <f xml:space="preserve"> Beams!$B$12 / ( 2 * X491 * (N491 - X491) * (J491 - X491) )</f>
        <v>4754.0733867241661</v>
      </c>
      <c r="CO491" s="4">
        <f t="shared" si="14"/>
        <v>25388.739254390512</v>
      </c>
      <c r="CP491" s="4">
        <f t="shared" si="15"/>
        <v>28414.210207708085</v>
      </c>
      <c r="CQ491" s="3">
        <f>MIN(Beams!$B$21:$B$22)/MAX(CM491:CP491)-1</f>
        <v>-0.29612683745914969</v>
      </c>
    </row>
    <row r="492" spans="1:95" x14ac:dyDescent="0.55000000000000004">
      <c r="A492" s="1" t="s">
        <v>1014</v>
      </c>
      <c r="B492" s="1" t="s">
        <v>2045</v>
      </c>
      <c r="C492" s="1" t="s">
        <v>2046</v>
      </c>
      <c r="D492" s="1" t="s">
        <v>98</v>
      </c>
      <c r="E492" s="1">
        <v>7.96</v>
      </c>
      <c r="F492" s="3">
        <v>2.21</v>
      </c>
      <c r="G492" s="1" t="s">
        <v>98</v>
      </c>
      <c r="H492" s="11" t="s">
        <v>98</v>
      </c>
      <c r="I492" s="3">
        <v>3</v>
      </c>
      <c r="J492" s="3">
        <v>2.2999999999999998</v>
      </c>
      <c r="K492" s="1" t="s">
        <v>98</v>
      </c>
      <c r="L492" s="1" t="s">
        <v>98</v>
      </c>
      <c r="M492" s="11" t="s">
        <v>98</v>
      </c>
      <c r="N492" s="3">
        <v>2.5</v>
      </c>
      <c r="O492" s="3">
        <v>1.8</v>
      </c>
      <c r="P492" s="1" t="s">
        <v>98</v>
      </c>
      <c r="Q492" s="1" t="s">
        <v>98</v>
      </c>
      <c r="R492" s="11" t="s">
        <v>98</v>
      </c>
      <c r="S492" s="13" t="s">
        <v>98</v>
      </c>
      <c r="T492" s="1" t="s">
        <v>98</v>
      </c>
      <c r="U492" s="13" t="s">
        <v>98</v>
      </c>
      <c r="V492" s="1" t="s">
        <v>98</v>
      </c>
      <c r="W492" s="14">
        <v>0.25</v>
      </c>
      <c r="X492" s="14">
        <v>0.23300000000000001</v>
      </c>
      <c r="Y492" s="1" t="s">
        <v>98</v>
      </c>
      <c r="Z492" s="13" t="s">
        <v>98</v>
      </c>
      <c r="AA492" s="13" t="s">
        <v>98</v>
      </c>
      <c r="AB492" s="1" t="s">
        <v>98</v>
      </c>
      <c r="AC492" s="1" t="s">
        <v>98</v>
      </c>
      <c r="AD492" s="1" t="s">
        <v>98</v>
      </c>
      <c r="AE492" s="1" t="s">
        <v>98</v>
      </c>
      <c r="AF492" s="1" t="s">
        <v>98</v>
      </c>
      <c r="AG492" s="1" t="s">
        <v>98</v>
      </c>
      <c r="AH492" s="1" t="s">
        <v>98</v>
      </c>
      <c r="AI492" s="3">
        <v>7.73</v>
      </c>
      <c r="AJ492" s="1" t="s">
        <v>98</v>
      </c>
      <c r="AK492" s="3">
        <v>9.8800000000000008</v>
      </c>
      <c r="AL492" s="1" t="s">
        <v>98</v>
      </c>
      <c r="AM492" s="3">
        <v>2.57</v>
      </c>
      <c r="AN492" s="3">
        <v>2.16</v>
      </c>
      <c r="AO492" s="3">
        <v>1.72</v>
      </c>
      <c r="AP492" s="3">
        <v>1.08</v>
      </c>
      <c r="AQ492" s="3">
        <v>1.93</v>
      </c>
      <c r="AR492" s="3">
        <v>1.9</v>
      </c>
      <c r="AS492" s="3">
        <v>1.54</v>
      </c>
      <c r="AT492" s="14">
        <v>0.93500000000000005</v>
      </c>
      <c r="AU492" s="1" t="s">
        <v>98</v>
      </c>
      <c r="AV492" s="1" t="s">
        <v>98</v>
      </c>
      <c r="AW492" s="1" t="s">
        <v>98</v>
      </c>
      <c r="AX492" s="3">
        <v>3.74</v>
      </c>
      <c r="AY492" s="1" t="s">
        <v>98</v>
      </c>
      <c r="AZ492" s="3">
        <v>2.87</v>
      </c>
      <c r="BA492" s="1" t="s">
        <v>98</v>
      </c>
      <c r="BB492" s="1" t="s">
        <v>98</v>
      </c>
      <c r="BC492" s="1" t="s">
        <v>98</v>
      </c>
      <c r="BD492" s="1" t="s">
        <v>98</v>
      </c>
      <c r="BE492" s="1" t="s">
        <v>98</v>
      </c>
      <c r="BF492" s="1" t="s">
        <v>98</v>
      </c>
      <c r="BG492" s="1" t="s">
        <v>98</v>
      </c>
      <c r="BH492" s="1" t="s">
        <v>98</v>
      </c>
      <c r="BI492" s="1" t="s">
        <v>98</v>
      </c>
      <c r="BJ492" s="4" t="s">
        <v>98</v>
      </c>
      <c r="BK492" s="4" t="s">
        <v>98</v>
      </c>
      <c r="BL492" s="4" t="s">
        <v>98</v>
      </c>
      <c r="BM492" s="4" t="s">
        <v>98</v>
      </c>
      <c r="BN492" s="4" t="s">
        <v>98</v>
      </c>
      <c r="BO492" s="4" t="s">
        <v>98</v>
      </c>
      <c r="BP492" s="4" t="s">
        <v>98</v>
      </c>
      <c r="BQ492" s="4" t="s">
        <v>98</v>
      </c>
      <c r="BR492" s="4" t="s">
        <v>98</v>
      </c>
      <c r="BS492" s="4" t="s">
        <v>98</v>
      </c>
      <c r="BT492" s="4" t="s">
        <v>98</v>
      </c>
      <c r="BU492" s="4" t="s">
        <v>98</v>
      </c>
      <c r="BV492" s="4" t="s">
        <v>98</v>
      </c>
      <c r="BW492" s="35" t="s">
        <v>98</v>
      </c>
      <c r="BX492" s="35" t="s">
        <v>98</v>
      </c>
      <c r="BY492" s="1" t="s">
        <v>98</v>
      </c>
      <c r="BZ492" s="1" t="s">
        <v>98</v>
      </c>
      <c r="CA492" s="1" t="s">
        <v>98</v>
      </c>
      <c r="CB492" s="1" t="s">
        <v>98</v>
      </c>
      <c r="CC492" s="1" t="s">
        <v>98</v>
      </c>
      <c r="CD492" s="1" t="s">
        <v>98</v>
      </c>
      <c r="CE492" s="1" t="s">
        <v>98</v>
      </c>
      <c r="CF492" s="1" t="s">
        <v>98</v>
      </c>
      <c r="CG492" s="4">
        <f>Beams!$B$11/F492</f>
        <v>5085.9728506787333</v>
      </c>
      <c r="CH492" s="4">
        <f>Beams!$B$9/AO492</f>
        <v>6534.8837209302328</v>
      </c>
      <c r="CI492" s="4">
        <f>Beams!$C$9/AS492</f>
        <v>7298.7012987012986</v>
      </c>
      <c r="CJ492" s="4">
        <f>Beams!$B$8/((N492-2*X492)*X492*2)</f>
        <v>11858.491481720623</v>
      </c>
      <c r="CK492" s="4">
        <f>Beams!$C$8/((J492-2*X492)*X492*2)</f>
        <v>13151.674849410983</v>
      </c>
      <c r="CM492" s="4">
        <f xml:space="preserve"> Beams!$B$12 / ( 2 * X492 * (N492 - X492) * (J492 - X492) )</f>
        <v>5147.405684133736</v>
      </c>
      <c r="CO492" s="4">
        <f t="shared" si="14"/>
        <v>29313.964018967097</v>
      </c>
      <c r="CP492" s="4">
        <f t="shared" si="15"/>
        <v>30924.693690852691</v>
      </c>
      <c r="CQ492" s="3">
        <f>MIN(Beams!$B$21:$B$22)/MAX(CM492:CP492)-1</f>
        <v>-0.35326764429955015</v>
      </c>
    </row>
    <row r="493" spans="1:95" x14ac:dyDescent="0.55000000000000004">
      <c r="A493" s="1" t="s">
        <v>1014</v>
      </c>
      <c r="B493" s="1" t="s">
        <v>2047</v>
      </c>
      <c r="C493" s="1" t="s">
        <v>2048</v>
      </c>
      <c r="D493" s="1" t="s">
        <v>98</v>
      </c>
      <c r="E493" s="1">
        <v>6.23</v>
      </c>
      <c r="F493" s="3">
        <v>1.71</v>
      </c>
      <c r="G493" s="1" t="s">
        <v>98</v>
      </c>
      <c r="H493" s="11" t="s">
        <v>98</v>
      </c>
      <c r="I493" s="3">
        <v>3</v>
      </c>
      <c r="J493" s="3">
        <v>2.48</v>
      </c>
      <c r="K493" s="1" t="s">
        <v>98</v>
      </c>
      <c r="L493" s="1" t="s">
        <v>98</v>
      </c>
      <c r="M493" s="11" t="s">
        <v>98</v>
      </c>
      <c r="N493" s="3">
        <v>2.5</v>
      </c>
      <c r="O493" s="3">
        <v>1.98</v>
      </c>
      <c r="P493" s="1" t="s">
        <v>98</v>
      </c>
      <c r="Q493" s="1" t="s">
        <v>98</v>
      </c>
      <c r="R493" s="11" t="s">
        <v>98</v>
      </c>
      <c r="S493" s="13" t="s">
        <v>98</v>
      </c>
      <c r="T493" s="1" t="s">
        <v>98</v>
      </c>
      <c r="U493" s="13" t="s">
        <v>98</v>
      </c>
      <c r="V493" s="1" t="s">
        <v>98</v>
      </c>
      <c r="W493" s="15">
        <v>0.1875</v>
      </c>
      <c r="X493" s="14">
        <v>0.17399999999999999</v>
      </c>
      <c r="Y493" s="1" t="s">
        <v>98</v>
      </c>
      <c r="Z493" s="13" t="s">
        <v>98</v>
      </c>
      <c r="AA493" s="13" t="s">
        <v>98</v>
      </c>
      <c r="AB493" s="1" t="s">
        <v>98</v>
      </c>
      <c r="AC493" s="1" t="s">
        <v>98</v>
      </c>
      <c r="AD493" s="1" t="s">
        <v>98</v>
      </c>
      <c r="AE493" s="1" t="s">
        <v>98</v>
      </c>
      <c r="AF493" s="1" t="s">
        <v>98</v>
      </c>
      <c r="AG493" s="1" t="s">
        <v>98</v>
      </c>
      <c r="AH493" s="1" t="s">
        <v>98</v>
      </c>
      <c r="AI493" s="2">
        <v>11.4</v>
      </c>
      <c r="AJ493" s="1" t="s">
        <v>98</v>
      </c>
      <c r="AK493" s="2">
        <v>14.2</v>
      </c>
      <c r="AL493" s="1" t="s">
        <v>98</v>
      </c>
      <c r="AM493" s="3">
        <v>2.11</v>
      </c>
      <c r="AN493" s="3">
        <v>1.73</v>
      </c>
      <c r="AO493" s="3">
        <v>1.41</v>
      </c>
      <c r="AP493" s="3">
        <v>1.1100000000000001</v>
      </c>
      <c r="AQ493" s="3">
        <v>1.59</v>
      </c>
      <c r="AR493" s="3">
        <v>1.52</v>
      </c>
      <c r="AS493" s="3">
        <v>1.27</v>
      </c>
      <c r="AT493" s="14">
        <v>0.96299999999999997</v>
      </c>
      <c r="AU493" s="1" t="s">
        <v>98</v>
      </c>
      <c r="AV493" s="1" t="s">
        <v>98</v>
      </c>
      <c r="AW493" s="1" t="s">
        <v>98</v>
      </c>
      <c r="AX493" s="3">
        <v>3</v>
      </c>
      <c r="AY493" s="1" t="s">
        <v>98</v>
      </c>
      <c r="AZ493" s="3">
        <v>2.27</v>
      </c>
      <c r="BA493" s="1" t="s">
        <v>98</v>
      </c>
      <c r="BB493" s="1" t="s">
        <v>98</v>
      </c>
      <c r="BC493" s="1" t="s">
        <v>98</v>
      </c>
      <c r="BD493" s="1" t="s">
        <v>98</v>
      </c>
      <c r="BE493" s="1" t="s">
        <v>98</v>
      </c>
      <c r="BF493" s="1" t="s">
        <v>98</v>
      </c>
      <c r="BG493" s="1" t="s">
        <v>98</v>
      </c>
      <c r="BH493" s="1" t="s">
        <v>98</v>
      </c>
      <c r="BI493" s="1" t="s">
        <v>98</v>
      </c>
      <c r="BJ493" s="4" t="s">
        <v>98</v>
      </c>
      <c r="BK493" s="4" t="s">
        <v>98</v>
      </c>
      <c r="BL493" s="4" t="s">
        <v>98</v>
      </c>
      <c r="BM493" s="4" t="s">
        <v>98</v>
      </c>
      <c r="BN493" s="4" t="s">
        <v>98</v>
      </c>
      <c r="BO493" s="4" t="s">
        <v>98</v>
      </c>
      <c r="BP493" s="4" t="s">
        <v>98</v>
      </c>
      <c r="BQ493" s="4" t="s">
        <v>98</v>
      </c>
      <c r="BR493" s="4" t="s">
        <v>98</v>
      </c>
      <c r="BS493" s="4" t="s">
        <v>98</v>
      </c>
      <c r="BT493" s="4" t="s">
        <v>98</v>
      </c>
      <c r="BU493" s="4" t="s">
        <v>98</v>
      </c>
      <c r="BV493" s="4" t="s">
        <v>98</v>
      </c>
      <c r="BW493" s="35" t="s">
        <v>98</v>
      </c>
      <c r="BX493" s="35" t="s">
        <v>98</v>
      </c>
      <c r="BY493" s="1" t="s">
        <v>98</v>
      </c>
      <c r="BZ493" s="1" t="s">
        <v>98</v>
      </c>
      <c r="CA493" s="1" t="s">
        <v>98</v>
      </c>
      <c r="CB493" s="1" t="s">
        <v>98</v>
      </c>
      <c r="CC493" s="1" t="s">
        <v>98</v>
      </c>
      <c r="CD493" s="1" t="s">
        <v>98</v>
      </c>
      <c r="CE493" s="1" t="s">
        <v>98</v>
      </c>
      <c r="CF493" s="1" t="s">
        <v>98</v>
      </c>
      <c r="CG493" s="4">
        <f>Beams!$B$11/F493</f>
        <v>6573.0994152046787</v>
      </c>
      <c r="CH493" s="4">
        <f>Beams!$B$9/AO493</f>
        <v>7971.6312056737597</v>
      </c>
      <c r="CI493" s="4">
        <f>Beams!$C$9/AS493</f>
        <v>8850.393700787401</v>
      </c>
      <c r="CJ493" s="4">
        <f>Beams!$B$8/((N493-2*X493)*X493*2)</f>
        <v>15008.759560740076</v>
      </c>
      <c r="CK493" s="4">
        <f>Beams!$C$8/((J493-2*X493)*X493*2)</f>
        <v>15149.554678570657</v>
      </c>
      <c r="CM493" s="4">
        <f xml:space="preserve"> Beams!$B$12 / ( 2 * X493 * (N493 - X493) * (J493 - X493) )</f>
        <v>6021.6852844746563</v>
      </c>
      <c r="CO493" s="4">
        <f t="shared" si="14"/>
        <v>36495.239602971458</v>
      </c>
      <c r="CP493" s="4">
        <f t="shared" si="15"/>
        <v>36669.346106782199</v>
      </c>
      <c r="CQ493" s="3">
        <f>MIN(Beams!$B$21:$B$22)/MAX(CM493:CP493)-1</f>
        <v>-0.45458531107264855</v>
      </c>
    </row>
    <row r="494" spans="1:95" x14ac:dyDescent="0.55000000000000004">
      <c r="A494" s="1" t="s">
        <v>1014</v>
      </c>
      <c r="B494" s="1" t="s">
        <v>2049</v>
      </c>
      <c r="C494" s="1" t="s">
        <v>2050</v>
      </c>
      <c r="D494" s="1" t="s">
        <v>98</v>
      </c>
      <c r="E494" s="1">
        <v>4.33</v>
      </c>
      <c r="F494" s="3">
        <v>1.19</v>
      </c>
      <c r="G494" s="1" t="s">
        <v>98</v>
      </c>
      <c r="H494" s="11" t="s">
        <v>98</v>
      </c>
      <c r="I494" s="3">
        <v>3</v>
      </c>
      <c r="J494" s="3">
        <v>2.65</v>
      </c>
      <c r="K494" s="1" t="s">
        <v>98</v>
      </c>
      <c r="L494" s="1" t="s">
        <v>98</v>
      </c>
      <c r="M494" s="11" t="s">
        <v>98</v>
      </c>
      <c r="N494" s="3">
        <v>2.5</v>
      </c>
      <c r="O494" s="3">
        <v>2.15</v>
      </c>
      <c r="P494" s="1" t="s">
        <v>98</v>
      </c>
      <c r="Q494" s="1" t="s">
        <v>98</v>
      </c>
      <c r="R494" s="11" t="s">
        <v>98</v>
      </c>
      <c r="S494" s="13" t="s">
        <v>98</v>
      </c>
      <c r="T494" s="1" t="s">
        <v>98</v>
      </c>
      <c r="U494" s="13" t="s">
        <v>98</v>
      </c>
      <c r="V494" s="1" t="s">
        <v>98</v>
      </c>
      <c r="W494" s="14">
        <v>0.125</v>
      </c>
      <c r="X494" s="14">
        <v>0.11600000000000001</v>
      </c>
      <c r="Y494" s="1" t="s">
        <v>98</v>
      </c>
      <c r="Z494" s="13" t="s">
        <v>98</v>
      </c>
      <c r="AA494" s="13" t="s">
        <v>98</v>
      </c>
      <c r="AB494" s="1" t="s">
        <v>98</v>
      </c>
      <c r="AC494" s="1" t="s">
        <v>98</v>
      </c>
      <c r="AD494" s="1" t="s">
        <v>98</v>
      </c>
      <c r="AE494" s="1" t="s">
        <v>98</v>
      </c>
      <c r="AF494" s="1" t="s">
        <v>98</v>
      </c>
      <c r="AG494" s="1" t="s">
        <v>98</v>
      </c>
      <c r="AH494" s="1" t="s">
        <v>98</v>
      </c>
      <c r="AI494" s="2">
        <v>18.600000000000001</v>
      </c>
      <c r="AJ494" s="1" t="s">
        <v>98</v>
      </c>
      <c r="AK494" s="2">
        <v>22.9</v>
      </c>
      <c r="AL494" s="1" t="s">
        <v>98</v>
      </c>
      <c r="AM494" s="3">
        <v>1.54</v>
      </c>
      <c r="AN494" s="3">
        <v>1.23</v>
      </c>
      <c r="AO494" s="3">
        <v>1.03</v>
      </c>
      <c r="AP494" s="3">
        <v>1.1399999999999999</v>
      </c>
      <c r="AQ494" s="3">
        <v>1.1599999999999999</v>
      </c>
      <c r="AR494" s="3">
        <v>1.0900000000000001</v>
      </c>
      <c r="AS494" s="14">
        <v>0.93100000000000005</v>
      </c>
      <c r="AT494" s="14">
        <v>0.99</v>
      </c>
      <c r="AU494" s="1" t="s">
        <v>98</v>
      </c>
      <c r="AV494" s="1" t="s">
        <v>98</v>
      </c>
      <c r="AW494" s="1" t="s">
        <v>98</v>
      </c>
      <c r="AX494" s="3">
        <v>2.13</v>
      </c>
      <c r="AY494" s="1" t="s">
        <v>98</v>
      </c>
      <c r="AZ494" s="3">
        <v>1.59</v>
      </c>
      <c r="BA494" s="1" t="s">
        <v>98</v>
      </c>
      <c r="BB494" s="1" t="s">
        <v>98</v>
      </c>
      <c r="BC494" s="1" t="s">
        <v>98</v>
      </c>
      <c r="BD494" s="1" t="s">
        <v>98</v>
      </c>
      <c r="BE494" s="1" t="s">
        <v>98</v>
      </c>
      <c r="BF494" s="1" t="s">
        <v>98</v>
      </c>
      <c r="BG494" s="1" t="s">
        <v>98</v>
      </c>
      <c r="BH494" s="1" t="s">
        <v>98</v>
      </c>
      <c r="BI494" s="1" t="s">
        <v>98</v>
      </c>
      <c r="BJ494" s="4" t="s">
        <v>98</v>
      </c>
      <c r="BK494" s="4" t="s">
        <v>98</v>
      </c>
      <c r="BL494" s="4" t="s">
        <v>98</v>
      </c>
      <c r="BM494" s="4" t="s">
        <v>98</v>
      </c>
      <c r="BN494" s="4" t="s">
        <v>98</v>
      </c>
      <c r="BO494" s="4" t="s">
        <v>98</v>
      </c>
      <c r="BP494" s="4" t="s">
        <v>98</v>
      </c>
      <c r="BQ494" s="4" t="s">
        <v>98</v>
      </c>
      <c r="BR494" s="4" t="s">
        <v>98</v>
      </c>
      <c r="BS494" s="4" t="s">
        <v>98</v>
      </c>
      <c r="BT494" s="4" t="s">
        <v>98</v>
      </c>
      <c r="BU494" s="4" t="s">
        <v>98</v>
      </c>
      <c r="BV494" s="4" t="s">
        <v>98</v>
      </c>
      <c r="BW494" s="35" t="s">
        <v>98</v>
      </c>
      <c r="BX494" s="35" t="s">
        <v>98</v>
      </c>
      <c r="BY494" s="1" t="s">
        <v>98</v>
      </c>
      <c r="BZ494" s="1" t="s">
        <v>98</v>
      </c>
      <c r="CA494" s="1" t="s">
        <v>98</v>
      </c>
      <c r="CB494" s="1" t="s">
        <v>98</v>
      </c>
      <c r="CC494" s="1" t="s">
        <v>98</v>
      </c>
      <c r="CD494" s="1" t="s">
        <v>98</v>
      </c>
      <c r="CE494" s="1" t="s">
        <v>98</v>
      </c>
      <c r="CF494" s="1" t="s">
        <v>98</v>
      </c>
      <c r="CG494" s="4">
        <f>Beams!$B$11/F494</f>
        <v>9445.3781512605037</v>
      </c>
      <c r="CH494" s="4">
        <f>Beams!$B$9/AO494</f>
        <v>10912.6213592233</v>
      </c>
      <c r="CI494" s="4">
        <f>Beams!$C$9/AS494</f>
        <v>12073.039742212673</v>
      </c>
      <c r="CJ494" s="4">
        <f>Beams!$B$8/((N494-2*X494)*X494*2)</f>
        <v>21361.673660524237</v>
      </c>
      <c r="CK494" s="4">
        <f>Beams!$C$8/((J494-2*X494)*X494*2)</f>
        <v>20036.507800690229</v>
      </c>
      <c r="CM494" s="4">
        <f xml:space="preserve"> Beams!$B$12 / ( 2 * X494 * (N494 - X494) * (J494 - X494) )</f>
        <v>8019.8355820685938</v>
      </c>
      <c r="CO494" s="4">
        <f t="shared" si="14"/>
        <v>51124.249628100995</v>
      </c>
      <c r="CP494" s="4">
        <f t="shared" si="15"/>
        <v>49488.488861972146</v>
      </c>
      <c r="CQ494" s="3">
        <f>MIN(Beams!$B$21:$B$22)/MAX(CM494:CP494)-1</f>
        <v>-0.60879621421364027</v>
      </c>
    </row>
    <row r="495" spans="1:95" x14ac:dyDescent="0.55000000000000004">
      <c r="A495" s="1" t="s">
        <v>1014</v>
      </c>
      <c r="B495" s="1" t="s">
        <v>2051</v>
      </c>
      <c r="C495" s="1" t="s">
        <v>2052</v>
      </c>
      <c r="D495" s="1" t="s">
        <v>98</v>
      </c>
      <c r="E495" s="1">
        <v>8.4499999999999993</v>
      </c>
      <c r="F495" s="3">
        <v>2.35</v>
      </c>
      <c r="G495" s="1" t="s">
        <v>98</v>
      </c>
      <c r="H495" s="11" t="s">
        <v>98</v>
      </c>
      <c r="I495" s="3">
        <v>3</v>
      </c>
      <c r="J495" s="3">
        <v>2.13</v>
      </c>
      <c r="K495" s="1" t="s">
        <v>98</v>
      </c>
      <c r="L495" s="1" t="s">
        <v>98</v>
      </c>
      <c r="M495" s="11" t="s">
        <v>98</v>
      </c>
      <c r="N495" s="3">
        <v>2</v>
      </c>
      <c r="O495" s="3">
        <v>1.1299999999999999</v>
      </c>
      <c r="P495" s="1" t="s">
        <v>98</v>
      </c>
      <c r="Q495" s="1" t="s">
        <v>98</v>
      </c>
      <c r="R495" s="11" t="s">
        <v>98</v>
      </c>
      <c r="S495" s="13" t="s">
        <v>98</v>
      </c>
      <c r="T495" s="1" t="s">
        <v>98</v>
      </c>
      <c r="U495" s="13" t="s">
        <v>98</v>
      </c>
      <c r="V495" s="1" t="s">
        <v>98</v>
      </c>
      <c r="W495" s="15">
        <v>0.3125</v>
      </c>
      <c r="X495" s="14">
        <v>0.29099999999999998</v>
      </c>
      <c r="Y495" s="1" t="s">
        <v>98</v>
      </c>
      <c r="Z495" s="13" t="s">
        <v>98</v>
      </c>
      <c r="AA495" s="13" t="s">
        <v>98</v>
      </c>
      <c r="AB495" s="1" t="s">
        <v>98</v>
      </c>
      <c r="AC495" s="1" t="s">
        <v>98</v>
      </c>
      <c r="AD495" s="1" t="s">
        <v>98</v>
      </c>
      <c r="AE495" s="1" t="s">
        <v>98</v>
      </c>
      <c r="AF495" s="1" t="s">
        <v>98</v>
      </c>
      <c r="AG495" s="1" t="s">
        <v>98</v>
      </c>
      <c r="AH495" s="1" t="s">
        <v>98</v>
      </c>
      <c r="AI495" s="3">
        <v>3.87</v>
      </c>
      <c r="AJ495" s="1" t="s">
        <v>98</v>
      </c>
      <c r="AK495" s="3">
        <v>7.31</v>
      </c>
      <c r="AL495" s="1" t="s">
        <v>98</v>
      </c>
      <c r="AM495" s="3">
        <v>2.38</v>
      </c>
      <c r="AN495" s="3">
        <v>2.11</v>
      </c>
      <c r="AO495" s="3">
        <v>1.59</v>
      </c>
      <c r="AP495" s="3">
        <v>1.01</v>
      </c>
      <c r="AQ495" s="3">
        <v>1.24</v>
      </c>
      <c r="AR495" s="3">
        <v>1.58</v>
      </c>
      <c r="AS495" s="3">
        <v>1.24</v>
      </c>
      <c r="AT495" s="14">
        <v>0.72499999999999998</v>
      </c>
      <c r="AU495" s="1" t="s">
        <v>98</v>
      </c>
      <c r="AV495" s="1" t="s">
        <v>98</v>
      </c>
      <c r="AW495" s="1" t="s">
        <v>98</v>
      </c>
      <c r="AX495" s="3">
        <v>2.87</v>
      </c>
      <c r="AY495" s="1" t="s">
        <v>98</v>
      </c>
      <c r="AZ495" s="3">
        <v>2.6</v>
      </c>
      <c r="BA495" s="1" t="s">
        <v>98</v>
      </c>
      <c r="BB495" s="1" t="s">
        <v>98</v>
      </c>
      <c r="BC495" s="1" t="s">
        <v>98</v>
      </c>
      <c r="BD495" s="1" t="s">
        <v>98</v>
      </c>
      <c r="BE495" s="1" t="s">
        <v>98</v>
      </c>
      <c r="BF495" s="1" t="s">
        <v>98</v>
      </c>
      <c r="BG495" s="1" t="s">
        <v>98</v>
      </c>
      <c r="BH495" s="1" t="s">
        <v>98</v>
      </c>
      <c r="BI495" s="1" t="s">
        <v>98</v>
      </c>
      <c r="BJ495" s="4" t="s">
        <v>98</v>
      </c>
      <c r="BK495" s="4" t="s">
        <v>98</v>
      </c>
      <c r="BL495" s="4" t="s">
        <v>98</v>
      </c>
      <c r="BM495" s="4" t="s">
        <v>98</v>
      </c>
      <c r="BN495" s="4" t="s">
        <v>98</v>
      </c>
      <c r="BO495" s="4" t="s">
        <v>98</v>
      </c>
      <c r="BP495" s="4" t="s">
        <v>98</v>
      </c>
      <c r="BQ495" s="4" t="s">
        <v>98</v>
      </c>
      <c r="BR495" s="4" t="s">
        <v>98</v>
      </c>
      <c r="BS495" s="4" t="s">
        <v>98</v>
      </c>
      <c r="BT495" s="4" t="s">
        <v>98</v>
      </c>
      <c r="BU495" s="4" t="s">
        <v>98</v>
      </c>
      <c r="BV495" s="4" t="s">
        <v>98</v>
      </c>
      <c r="BW495" s="35" t="s">
        <v>98</v>
      </c>
      <c r="BX495" s="35" t="s">
        <v>98</v>
      </c>
      <c r="BY495" s="1" t="s">
        <v>98</v>
      </c>
      <c r="BZ495" s="1" t="s">
        <v>98</v>
      </c>
      <c r="CA495" s="1" t="s">
        <v>98</v>
      </c>
      <c r="CB495" s="1" t="s">
        <v>98</v>
      </c>
      <c r="CC495" s="1" t="s">
        <v>98</v>
      </c>
      <c r="CD495" s="1" t="s">
        <v>98</v>
      </c>
      <c r="CE495" s="1" t="s">
        <v>98</v>
      </c>
      <c r="CF495" s="1" t="s">
        <v>98</v>
      </c>
      <c r="CG495" s="4">
        <f>Beams!$B$11/F495</f>
        <v>4782.9787234042551</v>
      </c>
      <c r="CH495" s="4">
        <f>Beams!$B$9/AO495</f>
        <v>7069.1823899371066</v>
      </c>
      <c r="CI495" s="4">
        <f>Beams!$C$9/AS495</f>
        <v>9064.5161290322576</v>
      </c>
      <c r="CJ495" s="4">
        <f>Beams!$B$8/((N495-2*X495)*X495*2)</f>
        <v>13619.686020192032</v>
      </c>
      <c r="CK495" s="4">
        <f>Beams!$C$8/((J495-2*X495)*X495*2)</f>
        <v>12475.913938392961</v>
      </c>
      <c r="CM495" s="4">
        <f xml:space="preserve"> Beams!$B$12 / ( 2 * X495 * (N495 - X495) * (J495 - X495) )</f>
        <v>6144.9667122724877</v>
      </c>
      <c r="CO495" s="4">
        <f t="shared" si="14"/>
        <v>33275.768607385828</v>
      </c>
      <c r="CP495" s="4">
        <f t="shared" si="15"/>
        <v>31901.951669780403</v>
      </c>
      <c r="CQ495" s="3">
        <f>MIN(Beams!$B$21:$B$22)/MAX(CM495:CP495)-1</f>
        <v>-0.39896204244067146</v>
      </c>
    </row>
    <row r="496" spans="1:95" x14ac:dyDescent="0.55000000000000004">
      <c r="A496" s="1" t="s">
        <v>1014</v>
      </c>
      <c r="B496" s="1" t="s">
        <v>2053</v>
      </c>
      <c r="C496" s="1" t="s">
        <v>2054</v>
      </c>
      <c r="D496" s="1" t="s">
        <v>98</v>
      </c>
      <c r="E496" s="1">
        <v>7.11</v>
      </c>
      <c r="F496" s="3">
        <v>1.97</v>
      </c>
      <c r="G496" s="1" t="s">
        <v>98</v>
      </c>
      <c r="H496" s="11" t="s">
        <v>98</v>
      </c>
      <c r="I496" s="3">
        <v>3</v>
      </c>
      <c r="J496" s="3">
        <v>2.2999999999999998</v>
      </c>
      <c r="K496" s="1" t="s">
        <v>98</v>
      </c>
      <c r="L496" s="1" t="s">
        <v>98</v>
      </c>
      <c r="M496" s="11" t="s">
        <v>98</v>
      </c>
      <c r="N496" s="3">
        <v>2</v>
      </c>
      <c r="O496" s="3">
        <v>1.3</v>
      </c>
      <c r="P496" s="1" t="s">
        <v>98</v>
      </c>
      <c r="Q496" s="1" t="s">
        <v>98</v>
      </c>
      <c r="R496" s="11" t="s">
        <v>98</v>
      </c>
      <c r="S496" s="13" t="s">
        <v>98</v>
      </c>
      <c r="T496" s="1" t="s">
        <v>98</v>
      </c>
      <c r="U496" s="13" t="s">
        <v>98</v>
      </c>
      <c r="V496" s="1" t="s">
        <v>98</v>
      </c>
      <c r="W496" s="14">
        <v>0.25</v>
      </c>
      <c r="X496" s="14">
        <v>0.23300000000000001</v>
      </c>
      <c r="Y496" s="1" t="s">
        <v>98</v>
      </c>
      <c r="Z496" s="13" t="s">
        <v>98</v>
      </c>
      <c r="AA496" s="13" t="s">
        <v>98</v>
      </c>
      <c r="AB496" s="1" t="s">
        <v>98</v>
      </c>
      <c r="AC496" s="1" t="s">
        <v>98</v>
      </c>
      <c r="AD496" s="1" t="s">
        <v>98</v>
      </c>
      <c r="AE496" s="1" t="s">
        <v>98</v>
      </c>
      <c r="AF496" s="1" t="s">
        <v>98</v>
      </c>
      <c r="AG496" s="1" t="s">
        <v>98</v>
      </c>
      <c r="AH496" s="1" t="s">
        <v>98</v>
      </c>
      <c r="AI496" s="3">
        <v>5.58</v>
      </c>
      <c r="AJ496" s="1" t="s">
        <v>98</v>
      </c>
      <c r="AK496" s="3">
        <v>9.8800000000000008</v>
      </c>
      <c r="AL496" s="1" t="s">
        <v>98</v>
      </c>
      <c r="AM496" s="3">
        <v>2.13</v>
      </c>
      <c r="AN496" s="3">
        <v>1.83</v>
      </c>
      <c r="AO496" s="3">
        <v>1.42</v>
      </c>
      <c r="AP496" s="3">
        <v>1.04</v>
      </c>
      <c r="AQ496" s="3">
        <v>1.1100000000000001</v>
      </c>
      <c r="AR496" s="3">
        <v>1.38</v>
      </c>
      <c r="AS496" s="3">
        <v>1.1100000000000001</v>
      </c>
      <c r="AT496" s="14">
        <v>0.751</v>
      </c>
      <c r="AU496" s="1" t="s">
        <v>98</v>
      </c>
      <c r="AV496" s="1" t="s">
        <v>98</v>
      </c>
      <c r="AW496" s="1" t="s">
        <v>98</v>
      </c>
      <c r="AX496" s="3">
        <v>2.52</v>
      </c>
      <c r="AY496" s="1" t="s">
        <v>98</v>
      </c>
      <c r="AZ496" s="3">
        <v>2.23</v>
      </c>
      <c r="BA496" s="1" t="s">
        <v>98</v>
      </c>
      <c r="BB496" s="1" t="s">
        <v>98</v>
      </c>
      <c r="BC496" s="1" t="s">
        <v>98</v>
      </c>
      <c r="BD496" s="1" t="s">
        <v>98</v>
      </c>
      <c r="BE496" s="1" t="s">
        <v>98</v>
      </c>
      <c r="BF496" s="1" t="s">
        <v>98</v>
      </c>
      <c r="BG496" s="1" t="s">
        <v>98</v>
      </c>
      <c r="BH496" s="1" t="s">
        <v>98</v>
      </c>
      <c r="BI496" s="1" t="s">
        <v>98</v>
      </c>
      <c r="BJ496" s="4" t="s">
        <v>98</v>
      </c>
      <c r="BK496" s="4" t="s">
        <v>98</v>
      </c>
      <c r="BL496" s="4" t="s">
        <v>98</v>
      </c>
      <c r="BM496" s="4" t="s">
        <v>98</v>
      </c>
      <c r="BN496" s="4" t="s">
        <v>98</v>
      </c>
      <c r="BO496" s="4" t="s">
        <v>98</v>
      </c>
      <c r="BP496" s="4" t="s">
        <v>98</v>
      </c>
      <c r="BQ496" s="4" t="s">
        <v>98</v>
      </c>
      <c r="BR496" s="4" t="s">
        <v>98</v>
      </c>
      <c r="BS496" s="4" t="s">
        <v>98</v>
      </c>
      <c r="BT496" s="4" t="s">
        <v>98</v>
      </c>
      <c r="BU496" s="4" t="s">
        <v>98</v>
      </c>
      <c r="BV496" s="4" t="s">
        <v>98</v>
      </c>
      <c r="BW496" s="35" t="s">
        <v>98</v>
      </c>
      <c r="BX496" s="35" t="s">
        <v>98</v>
      </c>
      <c r="BY496" s="1" t="s">
        <v>98</v>
      </c>
      <c r="BZ496" s="1" t="s">
        <v>98</v>
      </c>
      <c r="CA496" s="1" t="s">
        <v>98</v>
      </c>
      <c r="CB496" s="1" t="s">
        <v>98</v>
      </c>
      <c r="CC496" s="1" t="s">
        <v>98</v>
      </c>
      <c r="CD496" s="1" t="s">
        <v>98</v>
      </c>
      <c r="CE496" s="1" t="s">
        <v>98</v>
      </c>
      <c r="CF496" s="1" t="s">
        <v>98</v>
      </c>
      <c r="CG496" s="4">
        <f>Beams!$B$11/F496</f>
        <v>5705.5837563451778</v>
      </c>
      <c r="CH496" s="4">
        <f>Beams!$B$9/AO496</f>
        <v>7915.4929577464791</v>
      </c>
      <c r="CI496" s="4">
        <f>Beams!$C$9/AS496</f>
        <v>10126.126126126126</v>
      </c>
      <c r="CJ496" s="4">
        <f>Beams!$B$8/((N496-2*X496)*X496*2)</f>
        <v>15723.710347992008</v>
      </c>
      <c r="CK496" s="4">
        <f>Beams!$C$8/((J496-2*X496)*X496*2)</f>
        <v>13151.674849410983</v>
      </c>
      <c r="CM496" s="4">
        <f xml:space="preserve"> Beams!$B$12 / ( 2 * X496 * (N496 - X496) * (J496 - X496) )</f>
        <v>6603.9437950940455</v>
      </c>
      <c r="CO496" s="4">
        <f t="shared" si="14"/>
        <v>37900.805598342944</v>
      </c>
      <c r="CP496" s="4">
        <f t="shared" si="15"/>
        <v>34837.702532093288</v>
      </c>
      <c r="CQ496" s="3">
        <f>MIN(Beams!$B$21:$B$22)/MAX(CM496:CP496)-1</f>
        <v>-0.4723067311035094</v>
      </c>
    </row>
    <row r="497" spans="1:95" x14ac:dyDescent="0.55000000000000004">
      <c r="A497" s="1" t="s">
        <v>1014</v>
      </c>
      <c r="B497" s="1" t="s">
        <v>2055</v>
      </c>
      <c r="C497" s="1" t="s">
        <v>2056</v>
      </c>
      <c r="D497" s="1" t="s">
        <v>98</v>
      </c>
      <c r="E497" s="1">
        <v>5.59</v>
      </c>
      <c r="F497" s="3">
        <v>1.54</v>
      </c>
      <c r="G497" s="1" t="s">
        <v>98</v>
      </c>
      <c r="H497" s="11" t="s">
        <v>98</v>
      </c>
      <c r="I497" s="3">
        <v>3</v>
      </c>
      <c r="J497" s="3">
        <v>2.48</v>
      </c>
      <c r="K497" s="1" t="s">
        <v>98</v>
      </c>
      <c r="L497" s="1" t="s">
        <v>98</v>
      </c>
      <c r="M497" s="11" t="s">
        <v>98</v>
      </c>
      <c r="N497" s="3">
        <v>2</v>
      </c>
      <c r="O497" s="3">
        <v>1.48</v>
      </c>
      <c r="P497" s="1" t="s">
        <v>98</v>
      </c>
      <c r="Q497" s="1" t="s">
        <v>98</v>
      </c>
      <c r="R497" s="11" t="s">
        <v>98</v>
      </c>
      <c r="S497" s="13" t="s">
        <v>98</v>
      </c>
      <c r="T497" s="1" t="s">
        <v>98</v>
      </c>
      <c r="U497" s="13" t="s">
        <v>98</v>
      </c>
      <c r="V497" s="1" t="s">
        <v>98</v>
      </c>
      <c r="W497" s="15">
        <v>0.1875</v>
      </c>
      <c r="X497" s="14">
        <v>0.17399999999999999</v>
      </c>
      <c r="Y497" s="1" t="s">
        <v>98</v>
      </c>
      <c r="Z497" s="13" t="s">
        <v>98</v>
      </c>
      <c r="AA497" s="13" t="s">
        <v>98</v>
      </c>
      <c r="AB497" s="1" t="s">
        <v>98</v>
      </c>
      <c r="AC497" s="1" t="s">
        <v>98</v>
      </c>
      <c r="AD497" s="1" t="s">
        <v>98</v>
      </c>
      <c r="AE497" s="1" t="s">
        <v>98</v>
      </c>
      <c r="AF497" s="1" t="s">
        <v>98</v>
      </c>
      <c r="AG497" s="1" t="s">
        <v>98</v>
      </c>
      <c r="AH497" s="1" t="s">
        <v>98</v>
      </c>
      <c r="AI497" s="3">
        <v>8.49</v>
      </c>
      <c r="AJ497" s="1" t="s">
        <v>98</v>
      </c>
      <c r="AK497" s="2">
        <v>14.2</v>
      </c>
      <c r="AL497" s="1" t="s">
        <v>98</v>
      </c>
      <c r="AM497" s="3">
        <v>1.77</v>
      </c>
      <c r="AN497" s="3">
        <v>1.48</v>
      </c>
      <c r="AO497" s="3">
        <v>1.18</v>
      </c>
      <c r="AP497" s="3">
        <v>1.07</v>
      </c>
      <c r="AQ497" s="14">
        <v>0.93200000000000005</v>
      </c>
      <c r="AR497" s="3">
        <v>1.1200000000000001</v>
      </c>
      <c r="AS497" s="14">
        <v>0.93200000000000005</v>
      </c>
      <c r="AT497" s="14">
        <v>0.77800000000000002</v>
      </c>
      <c r="AU497" s="1" t="s">
        <v>98</v>
      </c>
      <c r="AV497" s="1" t="s">
        <v>98</v>
      </c>
      <c r="AW497" s="1" t="s">
        <v>98</v>
      </c>
      <c r="AX497" s="3">
        <v>2.0499999999999998</v>
      </c>
      <c r="AY497" s="1" t="s">
        <v>98</v>
      </c>
      <c r="AZ497" s="3">
        <v>1.78</v>
      </c>
      <c r="BA497" s="1" t="s">
        <v>98</v>
      </c>
      <c r="BB497" s="1" t="s">
        <v>98</v>
      </c>
      <c r="BC497" s="1" t="s">
        <v>98</v>
      </c>
      <c r="BD497" s="1" t="s">
        <v>98</v>
      </c>
      <c r="BE497" s="1" t="s">
        <v>98</v>
      </c>
      <c r="BF497" s="1" t="s">
        <v>98</v>
      </c>
      <c r="BG497" s="1" t="s">
        <v>98</v>
      </c>
      <c r="BH497" s="1" t="s">
        <v>98</v>
      </c>
      <c r="BI497" s="1" t="s">
        <v>98</v>
      </c>
      <c r="BJ497" s="4" t="s">
        <v>98</v>
      </c>
      <c r="BK497" s="4" t="s">
        <v>98</v>
      </c>
      <c r="BL497" s="4" t="s">
        <v>98</v>
      </c>
      <c r="BM497" s="4" t="s">
        <v>98</v>
      </c>
      <c r="BN497" s="4" t="s">
        <v>98</v>
      </c>
      <c r="BO497" s="4" t="s">
        <v>98</v>
      </c>
      <c r="BP497" s="4" t="s">
        <v>98</v>
      </c>
      <c r="BQ497" s="4" t="s">
        <v>98</v>
      </c>
      <c r="BR497" s="4" t="s">
        <v>98</v>
      </c>
      <c r="BS497" s="4" t="s">
        <v>98</v>
      </c>
      <c r="BT497" s="4" t="s">
        <v>98</v>
      </c>
      <c r="BU497" s="4" t="s">
        <v>98</v>
      </c>
      <c r="BV497" s="4" t="s">
        <v>98</v>
      </c>
      <c r="BW497" s="35" t="s">
        <v>98</v>
      </c>
      <c r="BX497" s="35" t="s">
        <v>98</v>
      </c>
      <c r="BY497" s="1" t="s">
        <v>98</v>
      </c>
      <c r="BZ497" s="1" t="s">
        <v>98</v>
      </c>
      <c r="CA497" s="1" t="s">
        <v>98</v>
      </c>
      <c r="CB497" s="1" t="s">
        <v>98</v>
      </c>
      <c r="CC497" s="1" t="s">
        <v>98</v>
      </c>
      <c r="CD497" s="1" t="s">
        <v>98</v>
      </c>
      <c r="CE497" s="1" t="s">
        <v>98</v>
      </c>
      <c r="CF497" s="1" t="s">
        <v>98</v>
      </c>
      <c r="CG497" s="4">
        <f>Beams!$B$11/F497</f>
        <v>7298.7012987012986</v>
      </c>
      <c r="CH497" s="4">
        <f>Beams!$B$9/AO497</f>
        <v>9525.4237288135591</v>
      </c>
      <c r="CI497" s="4">
        <f>Beams!$C$9/AS497</f>
        <v>12060.085836909871</v>
      </c>
      <c r="CJ497" s="4">
        <f>Beams!$B$8/((N497-2*X497)*X497*2)</f>
        <v>19551.362333361165</v>
      </c>
      <c r="CK497" s="4">
        <f>Beams!$C$8/((J497-2*X497)*X497*2)</f>
        <v>15149.554678570657</v>
      </c>
      <c r="CM497" s="4">
        <f xml:space="preserve"> Beams!$B$12 / ( 2 * X497 * (N497 - X497) * (J497 - X497) )</f>
        <v>7670.5585825235758</v>
      </c>
      <c r="CO497" s="4">
        <f t="shared" si="14"/>
        <v>46449.729293457145</v>
      </c>
      <c r="CP497" s="4">
        <f t="shared" si="15"/>
        <v>41223.016205044194</v>
      </c>
      <c r="CQ497" s="3">
        <f>MIN(Beams!$B$21:$B$22)/MAX(CM497:CP497)-1</f>
        <v>-0.56942698473773068</v>
      </c>
    </row>
    <row r="498" spans="1:95" x14ac:dyDescent="0.55000000000000004">
      <c r="A498" s="1" t="s">
        <v>1014</v>
      </c>
      <c r="B498" s="1" t="s">
        <v>2057</v>
      </c>
      <c r="C498" s="1" t="s">
        <v>2058</v>
      </c>
      <c r="D498" s="1" t="s">
        <v>98</v>
      </c>
      <c r="E498" s="3">
        <v>3.9</v>
      </c>
      <c r="F498" s="3">
        <v>1.07</v>
      </c>
      <c r="G498" s="1" t="s">
        <v>98</v>
      </c>
      <c r="H498" s="11" t="s">
        <v>98</v>
      </c>
      <c r="I498" s="3">
        <v>3</v>
      </c>
      <c r="J498" s="3">
        <v>2.65</v>
      </c>
      <c r="K498" s="1" t="s">
        <v>98</v>
      </c>
      <c r="L498" s="1" t="s">
        <v>98</v>
      </c>
      <c r="M498" s="11" t="s">
        <v>98</v>
      </c>
      <c r="N498" s="3">
        <v>2</v>
      </c>
      <c r="O498" s="3">
        <v>1.65</v>
      </c>
      <c r="P498" s="1" t="s">
        <v>98</v>
      </c>
      <c r="Q498" s="1" t="s">
        <v>98</v>
      </c>
      <c r="R498" s="11" t="s">
        <v>98</v>
      </c>
      <c r="S498" s="13" t="s">
        <v>98</v>
      </c>
      <c r="T498" s="1" t="s">
        <v>98</v>
      </c>
      <c r="U498" s="13" t="s">
        <v>98</v>
      </c>
      <c r="V498" s="1" t="s">
        <v>98</v>
      </c>
      <c r="W498" s="14">
        <v>0.125</v>
      </c>
      <c r="X498" s="14">
        <v>0.11600000000000001</v>
      </c>
      <c r="Y498" s="1" t="s">
        <v>98</v>
      </c>
      <c r="Z498" s="13" t="s">
        <v>98</v>
      </c>
      <c r="AA498" s="13" t="s">
        <v>98</v>
      </c>
      <c r="AB498" s="1" t="s">
        <v>98</v>
      </c>
      <c r="AC498" s="1" t="s">
        <v>98</v>
      </c>
      <c r="AD498" s="1" t="s">
        <v>98</v>
      </c>
      <c r="AE498" s="1" t="s">
        <v>98</v>
      </c>
      <c r="AF498" s="1" t="s">
        <v>98</v>
      </c>
      <c r="AG498" s="1" t="s">
        <v>98</v>
      </c>
      <c r="AH498" s="1" t="s">
        <v>98</v>
      </c>
      <c r="AI498" s="2">
        <v>14.2</v>
      </c>
      <c r="AJ498" s="1" t="s">
        <v>98</v>
      </c>
      <c r="AK498" s="2">
        <v>22.9</v>
      </c>
      <c r="AL498" s="1" t="s">
        <v>98</v>
      </c>
      <c r="AM498" s="3">
        <v>1.3</v>
      </c>
      <c r="AN498" s="3">
        <v>1.06</v>
      </c>
      <c r="AO498" s="14">
        <v>0.86699999999999999</v>
      </c>
      <c r="AP498" s="3">
        <v>1.1000000000000001</v>
      </c>
      <c r="AQ498" s="14">
        <v>0.69199999999999995</v>
      </c>
      <c r="AR498" s="14">
        <v>0.80300000000000005</v>
      </c>
      <c r="AS498" s="14">
        <v>0.69199999999999995</v>
      </c>
      <c r="AT498" s="14">
        <v>0.80400000000000005</v>
      </c>
      <c r="AU498" s="1" t="s">
        <v>98</v>
      </c>
      <c r="AV498" s="1" t="s">
        <v>98</v>
      </c>
      <c r="AW498" s="1" t="s">
        <v>98</v>
      </c>
      <c r="AX498" s="3">
        <v>1.47</v>
      </c>
      <c r="AY498" s="1" t="s">
        <v>98</v>
      </c>
      <c r="AZ498" s="3">
        <v>1.25</v>
      </c>
      <c r="BA498" s="1" t="s">
        <v>98</v>
      </c>
      <c r="BB498" s="1" t="s">
        <v>98</v>
      </c>
      <c r="BC498" s="1" t="s">
        <v>98</v>
      </c>
      <c r="BD498" s="1" t="s">
        <v>98</v>
      </c>
      <c r="BE498" s="1" t="s">
        <v>98</v>
      </c>
      <c r="BF498" s="1" t="s">
        <v>98</v>
      </c>
      <c r="BG498" s="1" t="s">
        <v>98</v>
      </c>
      <c r="BH498" s="1" t="s">
        <v>98</v>
      </c>
      <c r="BI498" s="1" t="s">
        <v>98</v>
      </c>
      <c r="BJ498" s="4" t="s">
        <v>98</v>
      </c>
      <c r="BK498" s="4" t="s">
        <v>98</v>
      </c>
      <c r="BL498" s="4" t="s">
        <v>98</v>
      </c>
      <c r="BM498" s="4" t="s">
        <v>98</v>
      </c>
      <c r="BN498" s="4" t="s">
        <v>98</v>
      </c>
      <c r="BO498" s="4" t="s">
        <v>98</v>
      </c>
      <c r="BP498" s="4" t="s">
        <v>98</v>
      </c>
      <c r="BQ498" s="4" t="s">
        <v>98</v>
      </c>
      <c r="BR498" s="4" t="s">
        <v>98</v>
      </c>
      <c r="BS498" s="4" t="s">
        <v>98</v>
      </c>
      <c r="BT498" s="4" t="s">
        <v>98</v>
      </c>
      <c r="BU498" s="4" t="s">
        <v>98</v>
      </c>
      <c r="BV498" s="4" t="s">
        <v>98</v>
      </c>
      <c r="BW498" s="35" t="s">
        <v>98</v>
      </c>
      <c r="BX498" s="35" t="s">
        <v>98</v>
      </c>
      <c r="BY498" s="1" t="s">
        <v>98</v>
      </c>
      <c r="BZ498" s="1" t="s">
        <v>98</v>
      </c>
      <c r="CA498" s="1" t="s">
        <v>98</v>
      </c>
      <c r="CB498" s="1" t="s">
        <v>98</v>
      </c>
      <c r="CC498" s="1" t="s">
        <v>98</v>
      </c>
      <c r="CD498" s="1" t="s">
        <v>98</v>
      </c>
      <c r="CE498" s="1" t="s">
        <v>98</v>
      </c>
      <c r="CF498" s="1" t="s">
        <v>98</v>
      </c>
      <c r="CG498" s="4">
        <f>Beams!$B$11/F498</f>
        <v>10504.67289719626</v>
      </c>
      <c r="CH498" s="4">
        <f>Beams!$B$9/AO498</f>
        <v>12964.244521337947</v>
      </c>
      <c r="CI498" s="4">
        <f>Beams!$C$9/AS498</f>
        <v>16242.77456647399</v>
      </c>
      <c r="CJ498" s="4">
        <f>Beams!$B$8/((N498-2*X498)*X498*2)</f>
        <v>27402.870962708686</v>
      </c>
      <c r="CK498" s="4">
        <f>Beams!$C$8/((J498-2*X498)*X498*2)</f>
        <v>20036.507800690229</v>
      </c>
      <c r="CM498" s="4">
        <f xml:space="preserve"> Beams!$B$12 / ( 2 * X498 * (N498 - X498) * (J498 - X498) )</f>
        <v>10148.242052893591</v>
      </c>
      <c r="CO498" s="4">
        <f t="shared" si="14"/>
        <v>64332.96932056771</v>
      </c>
      <c r="CP498" s="4">
        <f t="shared" si="15"/>
        <v>55591.041230992239</v>
      </c>
      <c r="CQ498" s="3">
        <f>MIN(Beams!$B$21:$B$22)/MAX(CM498:CP498)-1</f>
        <v>-0.68911741193941967</v>
      </c>
    </row>
    <row r="499" spans="1:95" x14ac:dyDescent="0.55000000000000004">
      <c r="A499" s="1" t="s">
        <v>1014</v>
      </c>
      <c r="B499" s="1" t="s">
        <v>2059</v>
      </c>
      <c r="C499" s="1" t="s">
        <v>2060</v>
      </c>
      <c r="D499" s="1" t="s">
        <v>98</v>
      </c>
      <c r="E499" s="1">
        <v>6.26</v>
      </c>
      <c r="F499" s="3">
        <v>1.74</v>
      </c>
      <c r="G499" s="1" t="s">
        <v>98</v>
      </c>
      <c r="H499" s="11" t="s">
        <v>98</v>
      </c>
      <c r="I499" s="3">
        <v>3</v>
      </c>
      <c r="J499" s="3">
        <v>2.2999999999999998</v>
      </c>
      <c r="K499" s="1" t="s">
        <v>98</v>
      </c>
      <c r="L499" s="1" t="s">
        <v>98</v>
      </c>
      <c r="M499" s="11" t="s">
        <v>98</v>
      </c>
      <c r="N499" s="3">
        <v>1.5</v>
      </c>
      <c r="O499" s="14">
        <v>0.80100000000000005</v>
      </c>
      <c r="P499" s="1" t="s">
        <v>98</v>
      </c>
      <c r="Q499" s="1" t="s">
        <v>98</v>
      </c>
      <c r="R499" s="11" t="s">
        <v>98</v>
      </c>
      <c r="S499" s="13" t="s">
        <v>98</v>
      </c>
      <c r="T499" s="1" t="s">
        <v>98</v>
      </c>
      <c r="U499" s="13" t="s">
        <v>98</v>
      </c>
      <c r="V499" s="1" t="s">
        <v>98</v>
      </c>
      <c r="W499" s="14">
        <v>0.25</v>
      </c>
      <c r="X499" s="14">
        <v>0.23300000000000001</v>
      </c>
      <c r="Y499" s="1" t="s">
        <v>98</v>
      </c>
      <c r="Z499" s="13" t="s">
        <v>98</v>
      </c>
      <c r="AA499" s="13" t="s">
        <v>98</v>
      </c>
      <c r="AB499" s="1" t="s">
        <v>98</v>
      </c>
      <c r="AC499" s="1" t="s">
        <v>98</v>
      </c>
      <c r="AD499" s="1" t="s">
        <v>98</v>
      </c>
      <c r="AE499" s="1" t="s">
        <v>98</v>
      </c>
      <c r="AF499" s="1" t="s">
        <v>98</v>
      </c>
      <c r="AG499" s="1" t="s">
        <v>98</v>
      </c>
      <c r="AH499" s="1" t="s">
        <v>98</v>
      </c>
      <c r="AI499" s="3">
        <v>3.44</v>
      </c>
      <c r="AJ499" s="1" t="s">
        <v>98</v>
      </c>
      <c r="AK499" s="3">
        <v>9.8800000000000008</v>
      </c>
      <c r="AL499" s="1" t="s">
        <v>98</v>
      </c>
      <c r="AM499" s="3">
        <v>1.68</v>
      </c>
      <c r="AN499" s="3">
        <v>1.51</v>
      </c>
      <c r="AO499" s="3">
        <v>1.1200000000000001</v>
      </c>
      <c r="AP499" s="14">
        <v>0.98199999999999998</v>
      </c>
      <c r="AQ499" s="14">
        <v>0.54300000000000004</v>
      </c>
      <c r="AR499" s="14">
        <v>0.91100000000000003</v>
      </c>
      <c r="AS499" s="14">
        <v>0.72499999999999998</v>
      </c>
      <c r="AT499" s="14">
        <v>0.55900000000000005</v>
      </c>
      <c r="AU499" s="1" t="s">
        <v>98</v>
      </c>
      <c r="AV499" s="1" t="s">
        <v>98</v>
      </c>
      <c r="AW499" s="1" t="s">
        <v>98</v>
      </c>
      <c r="AX499" s="3">
        <v>1.44</v>
      </c>
      <c r="AY499" s="1" t="s">
        <v>98</v>
      </c>
      <c r="AZ499" s="3">
        <v>1.58</v>
      </c>
      <c r="BA499" s="1" t="s">
        <v>98</v>
      </c>
      <c r="BB499" s="1" t="s">
        <v>98</v>
      </c>
      <c r="BC499" s="1" t="s">
        <v>98</v>
      </c>
      <c r="BD499" s="1" t="s">
        <v>98</v>
      </c>
      <c r="BE499" s="1" t="s">
        <v>98</v>
      </c>
      <c r="BF499" s="1" t="s">
        <v>98</v>
      </c>
      <c r="BG499" s="1" t="s">
        <v>98</v>
      </c>
      <c r="BH499" s="1" t="s">
        <v>98</v>
      </c>
      <c r="BI499" s="1" t="s">
        <v>98</v>
      </c>
      <c r="BJ499" s="4" t="s">
        <v>98</v>
      </c>
      <c r="BK499" s="4" t="s">
        <v>98</v>
      </c>
      <c r="BL499" s="4" t="s">
        <v>98</v>
      </c>
      <c r="BM499" s="4" t="s">
        <v>98</v>
      </c>
      <c r="BN499" s="4" t="s">
        <v>98</v>
      </c>
      <c r="BO499" s="4" t="s">
        <v>98</v>
      </c>
      <c r="BP499" s="4" t="s">
        <v>98</v>
      </c>
      <c r="BQ499" s="4" t="s">
        <v>98</v>
      </c>
      <c r="BR499" s="4" t="s">
        <v>98</v>
      </c>
      <c r="BS499" s="4" t="s">
        <v>98</v>
      </c>
      <c r="BT499" s="4" t="s">
        <v>98</v>
      </c>
      <c r="BU499" s="4" t="s">
        <v>98</v>
      </c>
      <c r="BV499" s="4" t="s">
        <v>98</v>
      </c>
      <c r="BW499" s="35" t="s">
        <v>98</v>
      </c>
      <c r="BX499" s="35" t="s">
        <v>98</v>
      </c>
      <c r="BY499" s="1" t="s">
        <v>98</v>
      </c>
      <c r="BZ499" s="1" t="s">
        <v>98</v>
      </c>
      <c r="CA499" s="1" t="s">
        <v>98</v>
      </c>
      <c r="CB499" s="1" t="s">
        <v>98</v>
      </c>
      <c r="CC499" s="1" t="s">
        <v>98</v>
      </c>
      <c r="CD499" s="1" t="s">
        <v>98</v>
      </c>
      <c r="CE499" s="1" t="s">
        <v>98</v>
      </c>
      <c r="CF499" s="1" t="s">
        <v>98</v>
      </c>
      <c r="CG499" s="4">
        <f>Beams!$B$11/F499</f>
        <v>6459.7701149425284</v>
      </c>
      <c r="CH499" s="4">
        <f>Beams!$B$9/AO499</f>
        <v>10035.714285714284</v>
      </c>
      <c r="CI499" s="4">
        <f>Beams!$C$9/AS499</f>
        <v>15503.448275862069</v>
      </c>
      <c r="CJ499" s="4">
        <f>Beams!$B$8/((N499-2*X499)*X499*2)</f>
        <v>23327.051908916575</v>
      </c>
      <c r="CK499" s="4">
        <f>Beams!$C$8/((J499-2*X499)*X499*2)</f>
        <v>13151.674849410983</v>
      </c>
      <c r="CM499" s="4">
        <f xml:space="preserve"> Beams!$B$12 / ( 2 * X499 * (N499 - X499) * (J499 - X499) )</f>
        <v>9210.0778894484447</v>
      </c>
      <c r="CO499" s="4">
        <f t="shared" si="14"/>
        <v>53952.408184522908</v>
      </c>
      <c r="CP499" s="4">
        <f t="shared" si="15"/>
        <v>42394.668894324408</v>
      </c>
      <c r="CQ499" s="3">
        <f>MIN(Beams!$B$21:$B$22)/MAX(CM499:CP499)-1</f>
        <v>-0.62930292320598746</v>
      </c>
    </row>
    <row r="500" spans="1:95" x14ac:dyDescent="0.55000000000000004">
      <c r="A500" s="1" t="s">
        <v>1014</v>
      </c>
      <c r="B500" s="1" t="s">
        <v>2061</v>
      </c>
      <c r="C500" s="1" t="s">
        <v>2062</v>
      </c>
      <c r="D500" s="1" t="s">
        <v>98</v>
      </c>
      <c r="E500" s="1">
        <v>4.96</v>
      </c>
      <c r="F500" s="3">
        <v>1.37</v>
      </c>
      <c r="G500" s="1" t="s">
        <v>98</v>
      </c>
      <c r="H500" s="11" t="s">
        <v>98</v>
      </c>
      <c r="I500" s="3">
        <v>3</v>
      </c>
      <c r="J500" s="3">
        <v>2.48</v>
      </c>
      <c r="K500" s="1" t="s">
        <v>98</v>
      </c>
      <c r="L500" s="1" t="s">
        <v>98</v>
      </c>
      <c r="M500" s="11" t="s">
        <v>98</v>
      </c>
      <c r="N500" s="3">
        <v>1.5</v>
      </c>
      <c r="O500" s="14">
        <v>0.97799999999999998</v>
      </c>
      <c r="P500" s="1" t="s">
        <v>98</v>
      </c>
      <c r="Q500" s="1" t="s">
        <v>98</v>
      </c>
      <c r="R500" s="11" t="s">
        <v>98</v>
      </c>
      <c r="S500" s="13" t="s">
        <v>98</v>
      </c>
      <c r="T500" s="1" t="s">
        <v>98</v>
      </c>
      <c r="U500" s="13" t="s">
        <v>98</v>
      </c>
      <c r="V500" s="1" t="s">
        <v>98</v>
      </c>
      <c r="W500" s="15">
        <v>0.1875</v>
      </c>
      <c r="X500" s="14">
        <v>0.17399999999999999</v>
      </c>
      <c r="Y500" s="1" t="s">
        <v>98</v>
      </c>
      <c r="Z500" s="13" t="s">
        <v>98</v>
      </c>
      <c r="AA500" s="13" t="s">
        <v>98</v>
      </c>
      <c r="AB500" s="1" t="s">
        <v>98</v>
      </c>
      <c r="AC500" s="1" t="s">
        <v>98</v>
      </c>
      <c r="AD500" s="1" t="s">
        <v>98</v>
      </c>
      <c r="AE500" s="1" t="s">
        <v>98</v>
      </c>
      <c r="AF500" s="1" t="s">
        <v>98</v>
      </c>
      <c r="AG500" s="1" t="s">
        <v>98</v>
      </c>
      <c r="AH500" s="1" t="s">
        <v>98</v>
      </c>
      <c r="AI500" s="3">
        <v>5.62</v>
      </c>
      <c r="AJ500" s="1" t="s">
        <v>98</v>
      </c>
      <c r="AK500" s="2">
        <v>14.2</v>
      </c>
      <c r="AL500" s="1" t="s">
        <v>98</v>
      </c>
      <c r="AM500" s="3">
        <v>1.42</v>
      </c>
      <c r="AN500" s="3">
        <v>1.24</v>
      </c>
      <c r="AO500" s="14">
        <v>0.94499999999999995</v>
      </c>
      <c r="AP500" s="3">
        <v>1.02</v>
      </c>
      <c r="AQ500" s="14">
        <v>0.46700000000000003</v>
      </c>
      <c r="AR500" s="14">
        <v>0.752</v>
      </c>
      <c r="AS500" s="14">
        <v>0.622</v>
      </c>
      <c r="AT500" s="14">
        <v>0.58399999999999996</v>
      </c>
      <c r="AU500" s="1" t="s">
        <v>98</v>
      </c>
      <c r="AV500" s="1" t="s">
        <v>98</v>
      </c>
      <c r="AW500" s="1" t="s">
        <v>98</v>
      </c>
      <c r="AX500" s="3">
        <v>1.21</v>
      </c>
      <c r="AY500" s="1" t="s">
        <v>98</v>
      </c>
      <c r="AZ500" s="3">
        <v>1.28</v>
      </c>
      <c r="BA500" s="1" t="s">
        <v>98</v>
      </c>
      <c r="BB500" s="1" t="s">
        <v>98</v>
      </c>
      <c r="BC500" s="1" t="s">
        <v>98</v>
      </c>
      <c r="BD500" s="1" t="s">
        <v>98</v>
      </c>
      <c r="BE500" s="1" t="s">
        <v>98</v>
      </c>
      <c r="BF500" s="1" t="s">
        <v>98</v>
      </c>
      <c r="BG500" s="1" t="s">
        <v>98</v>
      </c>
      <c r="BH500" s="1" t="s">
        <v>98</v>
      </c>
      <c r="BI500" s="1" t="s">
        <v>98</v>
      </c>
      <c r="BJ500" s="4" t="s">
        <v>98</v>
      </c>
      <c r="BK500" s="4" t="s">
        <v>98</v>
      </c>
      <c r="BL500" s="4" t="s">
        <v>98</v>
      </c>
      <c r="BM500" s="4" t="s">
        <v>98</v>
      </c>
      <c r="BN500" s="4" t="s">
        <v>98</v>
      </c>
      <c r="BO500" s="4" t="s">
        <v>98</v>
      </c>
      <c r="BP500" s="4" t="s">
        <v>98</v>
      </c>
      <c r="BQ500" s="4" t="s">
        <v>98</v>
      </c>
      <c r="BR500" s="4" t="s">
        <v>98</v>
      </c>
      <c r="BS500" s="4" t="s">
        <v>98</v>
      </c>
      <c r="BT500" s="4" t="s">
        <v>98</v>
      </c>
      <c r="BU500" s="4" t="s">
        <v>98</v>
      </c>
      <c r="BV500" s="4" t="s">
        <v>98</v>
      </c>
      <c r="BW500" s="35" t="s">
        <v>98</v>
      </c>
      <c r="BX500" s="35" t="s">
        <v>98</v>
      </c>
      <c r="BY500" s="1" t="s">
        <v>98</v>
      </c>
      <c r="BZ500" s="1" t="s">
        <v>98</v>
      </c>
      <c r="CA500" s="1" t="s">
        <v>98</v>
      </c>
      <c r="CB500" s="1" t="s">
        <v>98</v>
      </c>
      <c r="CC500" s="1" t="s">
        <v>98</v>
      </c>
      <c r="CD500" s="1" t="s">
        <v>98</v>
      </c>
      <c r="CE500" s="1" t="s">
        <v>98</v>
      </c>
      <c r="CF500" s="1" t="s">
        <v>98</v>
      </c>
      <c r="CG500" s="4">
        <f>Beams!$B$11/F500</f>
        <v>8204.3795620437959</v>
      </c>
      <c r="CH500" s="4">
        <f>Beams!$B$9/AO500</f>
        <v>11894.179894179895</v>
      </c>
      <c r="CI500" s="4">
        <f>Beams!$C$9/AS500</f>
        <v>18070.739549839229</v>
      </c>
      <c r="CJ500" s="4">
        <f>Beams!$B$8/((N500-2*X500)*X500*2)</f>
        <v>28037.196679438057</v>
      </c>
      <c r="CK500" s="4">
        <f>Beams!$C$8/((J500-2*X500)*X500*2)</f>
        <v>15149.554678570657</v>
      </c>
      <c r="CM500" s="4">
        <f xml:space="preserve"> Beams!$B$12 / ( 2 * X500 * (N500 - X500) * (J500 - X500) )</f>
        <v>10562.926072162934</v>
      </c>
      <c r="CO500" s="4">
        <f t="shared" si="14"/>
        <v>64419.521894815793</v>
      </c>
      <c r="CP500" s="4">
        <f t="shared" si="15"/>
        <v>49801.090641763869</v>
      </c>
      <c r="CQ500" s="3">
        <f>MIN(Beams!$B$21:$B$22)/MAX(CM500:CP500)-1</f>
        <v>-0.68953510656822314</v>
      </c>
    </row>
    <row r="501" spans="1:95" x14ac:dyDescent="0.55000000000000004">
      <c r="A501" s="1" t="s">
        <v>1014</v>
      </c>
      <c r="B501" s="1" t="s">
        <v>2063</v>
      </c>
      <c r="C501" s="1" t="s">
        <v>2064</v>
      </c>
      <c r="D501" s="1" t="s">
        <v>98</v>
      </c>
      <c r="E501" s="1">
        <v>3.48</v>
      </c>
      <c r="F501" s="14">
        <v>0.95599999999999996</v>
      </c>
      <c r="G501" s="1" t="s">
        <v>98</v>
      </c>
      <c r="H501" s="11" t="s">
        <v>98</v>
      </c>
      <c r="I501" s="3">
        <v>3</v>
      </c>
      <c r="J501" s="3">
        <v>2.65</v>
      </c>
      <c r="K501" s="1" t="s">
        <v>98</v>
      </c>
      <c r="L501" s="1" t="s">
        <v>98</v>
      </c>
      <c r="M501" s="11" t="s">
        <v>98</v>
      </c>
      <c r="N501" s="3">
        <v>1.5</v>
      </c>
      <c r="O501" s="3">
        <v>1.1499999999999999</v>
      </c>
      <c r="P501" s="1" t="s">
        <v>98</v>
      </c>
      <c r="Q501" s="1" t="s">
        <v>98</v>
      </c>
      <c r="R501" s="11" t="s">
        <v>98</v>
      </c>
      <c r="S501" s="13" t="s">
        <v>98</v>
      </c>
      <c r="T501" s="1" t="s">
        <v>98</v>
      </c>
      <c r="U501" s="13" t="s">
        <v>98</v>
      </c>
      <c r="V501" s="1" t="s">
        <v>98</v>
      </c>
      <c r="W501" s="14">
        <v>0.125</v>
      </c>
      <c r="X501" s="14">
        <v>0.11600000000000001</v>
      </c>
      <c r="Y501" s="1" t="s">
        <v>98</v>
      </c>
      <c r="Z501" s="13" t="s">
        <v>98</v>
      </c>
      <c r="AA501" s="13" t="s">
        <v>98</v>
      </c>
      <c r="AB501" s="1" t="s">
        <v>98</v>
      </c>
      <c r="AC501" s="1" t="s">
        <v>98</v>
      </c>
      <c r="AD501" s="1" t="s">
        <v>98</v>
      </c>
      <c r="AE501" s="1" t="s">
        <v>98</v>
      </c>
      <c r="AF501" s="1" t="s">
        <v>98</v>
      </c>
      <c r="AG501" s="1" t="s">
        <v>98</v>
      </c>
      <c r="AH501" s="1" t="s">
        <v>98</v>
      </c>
      <c r="AI501" s="3">
        <v>9.93</v>
      </c>
      <c r="AJ501" s="1" t="s">
        <v>98</v>
      </c>
      <c r="AK501" s="2">
        <v>22.9</v>
      </c>
      <c r="AL501" s="1" t="s">
        <v>98</v>
      </c>
      <c r="AM501" s="3">
        <v>1.06</v>
      </c>
      <c r="AN501" s="14">
        <v>0.89500000000000002</v>
      </c>
      <c r="AO501" s="14">
        <v>0.70599999999999996</v>
      </c>
      <c r="AP501" s="3">
        <v>1.05</v>
      </c>
      <c r="AQ501" s="14">
        <v>0.35499999999999998</v>
      </c>
      <c r="AR501" s="14">
        <v>0.55000000000000004</v>
      </c>
      <c r="AS501" s="14">
        <v>0.47399999999999998</v>
      </c>
      <c r="AT501" s="14">
        <v>0.61</v>
      </c>
      <c r="AU501" s="1" t="s">
        <v>98</v>
      </c>
      <c r="AV501" s="1" t="s">
        <v>98</v>
      </c>
      <c r="AW501" s="1" t="s">
        <v>98</v>
      </c>
      <c r="AX501" s="14">
        <v>0.88600000000000001</v>
      </c>
      <c r="AY501" s="1" t="s">
        <v>98</v>
      </c>
      <c r="AZ501" s="14">
        <v>0.92</v>
      </c>
      <c r="BA501" s="1" t="s">
        <v>98</v>
      </c>
      <c r="BB501" s="1" t="s">
        <v>98</v>
      </c>
      <c r="BC501" s="1" t="s">
        <v>98</v>
      </c>
      <c r="BD501" s="1" t="s">
        <v>98</v>
      </c>
      <c r="BE501" s="1" t="s">
        <v>98</v>
      </c>
      <c r="BF501" s="1" t="s">
        <v>98</v>
      </c>
      <c r="BG501" s="1" t="s">
        <v>98</v>
      </c>
      <c r="BH501" s="1" t="s">
        <v>98</v>
      </c>
      <c r="BI501" s="1" t="s">
        <v>98</v>
      </c>
      <c r="BJ501" s="4" t="s">
        <v>98</v>
      </c>
      <c r="BK501" s="4" t="s">
        <v>98</v>
      </c>
      <c r="BL501" s="4" t="s">
        <v>98</v>
      </c>
      <c r="BM501" s="4" t="s">
        <v>98</v>
      </c>
      <c r="BN501" s="4" t="s">
        <v>98</v>
      </c>
      <c r="BO501" s="4" t="s">
        <v>98</v>
      </c>
      <c r="BP501" s="4" t="s">
        <v>98</v>
      </c>
      <c r="BQ501" s="4" t="s">
        <v>98</v>
      </c>
      <c r="BR501" s="4" t="s">
        <v>98</v>
      </c>
      <c r="BS501" s="4" t="s">
        <v>98</v>
      </c>
      <c r="BT501" s="4" t="s">
        <v>98</v>
      </c>
      <c r="BU501" s="4" t="s">
        <v>98</v>
      </c>
      <c r="BV501" s="4" t="s">
        <v>98</v>
      </c>
      <c r="BW501" s="35" t="s">
        <v>98</v>
      </c>
      <c r="BX501" s="35" t="s">
        <v>98</v>
      </c>
      <c r="BY501" s="1" t="s">
        <v>98</v>
      </c>
      <c r="BZ501" s="1" t="s">
        <v>98</v>
      </c>
      <c r="CA501" s="1" t="s">
        <v>98</v>
      </c>
      <c r="CB501" s="1" t="s">
        <v>98</v>
      </c>
      <c r="CC501" s="1" t="s">
        <v>98</v>
      </c>
      <c r="CD501" s="1" t="s">
        <v>98</v>
      </c>
      <c r="CE501" s="1" t="s">
        <v>98</v>
      </c>
      <c r="CF501" s="1" t="s">
        <v>98</v>
      </c>
      <c r="CG501" s="4">
        <f>Beams!$B$11/F501</f>
        <v>11757.322175732217</v>
      </c>
      <c r="CH501" s="4">
        <f>Beams!$B$9/AO501</f>
        <v>15920.679886685553</v>
      </c>
      <c r="CI501" s="4">
        <f>Beams!$C$9/AS501</f>
        <v>23713.080168776374</v>
      </c>
      <c r="CJ501" s="4">
        <f>Beams!$B$8/((N501-2*X501)*X501*2)</f>
        <v>38208.419449581204</v>
      </c>
      <c r="CK501" s="4">
        <f>Beams!$C$8/((J501-2*X501)*X501*2)</f>
        <v>20036.507800690229</v>
      </c>
      <c r="CM501" s="4">
        <f xml:space="preserve"> Beams!$B$12 / ( 2 * X501 * (N501 - X501) * (J501 - X501) )</f>
        <v>13814.51447084648</v>
      </c>
      <c r="CO501" s="4">
        <f t="shared" si="14"/>
        <v>87139.059632259305</v>
      </c>
      <c r="CP501" s="4">
        <f t="shared" si="15"/>
        <v>66467.666557736171</v>
      </c>
      <c r="CQ501" s="3">
        <f>MIN(Beams!$B$21:$B$22)/MAX(CM501:CP501)-1</f>
        <v>-0.77048180133681521</v>
      </c>
    </row>
    <row r="502" spans="1:95" x14ac:dyDescent="0.55000000000000004">
      <c r="A502" s="1" t="s">
        <v>1014</v>
      </c>
      <c r="B502" s="1" t="s">
        <v>2065</v>
      </c>
      <c r="C502" s="1" t="s">
        <v>2066</v>
      </c>
      <c r="D502" s="1" t="s">
        <v>98</v>
      </c>
      <c r="E502" s="1">
        <v>4.32</v>
      </c>
      <c r="F502" s="3">
        <v>1.19</v>
      </c>
      <c r="G502" s="1" t="s">
        <v>98</v>
      </c>
      <c r="H502" s="11" t="s">
        <v>98</v>
      </c>
      <c r="I502" s="3">
        <v>3</v>
      </c>
      <c r="J502" s="3">
        <v>2.48</v>
      </c>
      <c r="K502" s="1" t="s">
        <v>98</v>
      </c>
      <c r="L502" s="1" t="s">
        <v>98</v>
      </c>
      <c r="M502" s="11" t="s">
        <v>98</v>
      </c>
      <c r="N502" s="3">
        <v>1</v>
      </c>
      <c r="O502" s="14">
        <v>0.47799999999999998</v>
      </c>
      <c r="P502" s="1" t="s">
        <v>98</v>
      </c>
      <c r="Q502" s="1" t="s">
        <v>98</v>
      </c>
      <c r="R502" s="11" t="s">
        <v>98</v>
      </c>
      <c r="S502" s="13" t="s">
        <v>98</v>
      </c>
      <c r="T502" s="1" t="s">
        <v>98</v>
      </c>
      <c r="U502" s="13" t="s">
        <v>98</v>
      </c>
      <c r="V502" s="1" t="s">
        <v>98</v>
      </c>
      <c r="W502" s="15">
        <v>0.1875</v>
      </c>
      <c r="X502" s="14">
        <v>0.17399999999999999</v>
      </c>
      <c r="Y502" s="1" t="s">
        <v>98</v>
      </c>
      <c r="Z502" s="13" t="s">
        <v>98</v>
      </c>
      <c r="AA502" s="13" t="s">
        <v>98</v>
      </c>
      <c r="AB502" s="1" t="s">
        <v>98</v>
      </c>
      <c r="AC502" s="1" t="s">
        <v>98</v>
      </c>
      <c r="AD502" s="1" t="s">
        <v>98</v>
      </c>
      <c r="AE502" s="1" t="s">
        <v>98</v>
      </c>
      <c r="AF502" s="1" t="s">
        <v>98</v>
      </c>
      <c r="AG502" s="1" t="s">
        <v>98</v>
      </c>
      <c r="AH502" s="1" t="s">
        <v>98</v>
      </c>
      <c r="AI502" s="3">
        <v>2.75</v>
      </c>
      <c r="AJ502" s="1" t="s">
        <v>98</v>
      </c>
      <c r="AK502" s="2">
        <v>14.2</v>
      </c>
      <c r="AL502" s="1" t="s">
        <v>98</v>
      </c>
      <c r="AM502" s="3">
        <v>1.07</v>
      </c>
      <c r="AN502" s="14">
        <v>0.98899999999999999</v>
      </c>
      <c r="AO502" s="14">
        <v>0.71299999999999997</v>
      </c>
      <c r="AP502" s="14">
        <v>0.94699999999999995</v>
      </c>
      <c r="AQ502" s="14">
        <v>0.17299999999999999</v>
      </c>
      <c r="AR502" s="14">
        <v>0.432</v>
      </c>
      <c r="AS502" s="14">
        <v>0.34499999999999997</v>
      </c>
      <c r="AT502" s="14">
        <v>0.38</v>
      </c>
      <c r="AU502" s="1" t="s">
        <v>98</v>
      </c>
      <c r="AV502" s="1" t="s">
        <v>98</v>
      </c>
      <c r="AW502" s="1" t="s">
        <v>98</v>
      </c>
      <c r="AX502" s="14">
        <v>0.52600000000000002</v>
      </c>
      <c r="AY502" s="1" t="s">
        <v>98</v>
      </c>
      <c r="AZ502" s="14">
        <v>0.79200000000000004</v>
      </c>
      <c r="BA502" s="1" t="s">
        <v>98</v>
      </c>
      <c r="BB502" s="1" t="s">
        <v>98</v>
      </c>
      <c r="BC502" s="1" t="s">
        <v>98</v>
      </c>
      <c r="BD502" s="1" t="s">
        <v>98</v>
      </c>
      <c r="BE502" s="1" t="s">
        <v>98</v>
      </c>
      <c r="BF502" s="1" t="s">
        <v>98</v>
      </c>
      <c r="BG502" s="1" t="s">
        <v>98</v>
      </c>
      <c r="BH502" s="1" t="s">
        <v>98</v>
      </c>
      <c r="BI502" s="1" t="s">
        <v>98</v>
      </c>
      <c r="BJ502" s="4" t="s">
        <v>98</v>
      </c>
      <c r="BK502" s="4" t="s">
        <v>98</v>
      </c>
      <c r="BL502" s="4" t="s">
        <v>98</v>
      </c>
      <c r="BM502" s="4" t="s">
        <v>98</v>
      </c>
      <c r="BN502" s="4" t="s">
        <v>98</v>
      </c>
      <c r="BO502" s="4" t="s">
        <v>98</v>
      </c>
      <c r="BP502" s="4" t="s">
        <v>98</v>
      </c>
      <c r="BQ502" s="4" t="s">
        <v>98</v>
      </c>
      <c r="BR502" s="4" t="s">
        <v>98</v>
      </c>
      <c r="BS502" s="4" t="s">
        <v>98</v>
      </c>
      <c r="BT502" s="4" t="s">
        <v>98</v>
      </c>
      <c r="BU502" s="4" t="s">
        <v>98</v>
      </c>
      <c r="BV502" s="4" t="s">
        <v>98</v>
      </c>
      <c r="BW502" s="35" t="s">
        <v>98</v>
      </c>
      <c r="BX502" s="35" t="s">
        <v>98</v>
      </c>
      <c r="BY502" s="1" t="s">
        <v>98</v>
      </c>
      <c r="BZ502" s="1" t="s">
        <v>98</v>
      </c>
      <c r="CA502" s="1" t="s">
        <v>98</v>
      </c>
      <c r="CB502" s="1" t="s">
        <v>98</v>
      </c>
      <c r="CC502" s="1" t="s">
        <v>98</v>
      </c>
      <c r="CD502" s="1" t="s">
        <v>98</v>
      </c>
      <c r="CE502" s="1" t="s">
        <v>98</v>
      </c>
      <c r="CF502" s="1" t="s">
        <v>98</v>
      </c>
      <c r="CG502" s="4">
        <f>Beams!$B$11/F502</f>
        <v>9445.3781512605037</v>
      </c>
      <c r="CH502" s="4">
        <f>Beams!$B$9/AO502</f>
        <v>15764.37587657784</v>
      </c>
      <c r="CI502" s="4">
        <f>Beams!$C$9/AS502</f>
        <v>32579.71014492754</v>
      </c>
      <c r="CJ502" s="4">
        <f>Beams!$B$8/((N502-2*X502)*X502*2)</f>
        <v>49538.114378393628</v>
      </c>
      <c r="CK502" s="4">
        <f>Beams!$C$8/((J502-2*X502)*X502*2)</f>
        <v>15149.554678570657</v>
      </c>
      <c r="CM502" s="4">
        <f xml:space="preserve"> Beams!$B$12 / ( 2 * X502 * (N502 - X502) * (J502 - X502) )</f>
        <v>16956.949118266406</v>
      </c>
      <c r="CO502" s="4">
        <f t="shared" si="14"/>
        <v>107537.48587387678</v>
      </c>
      <c r="CP502" s="4">
        <f t="shared" si="15"/>
        <v>69933.994312142837</v>
      </c>
      <c r="CQ502" s="3">
        <f>MIN(Beams!$B$21:$B$22)/MAX(CM502:CP502)-1</f>
        <v>-0.8140183412558426</v>
      </c>
    </row>
    <row r="503" spans="1:95" x14ac:dyDescent="0.55000000000000004">
      <c r="A503" s="1" t="s">
        <v>1014</v>
      </c>
      <c r="B503" s="1" t="s">
        <v>2067</v>
      </c>
      <c r="C503" s="1" t="s">
        <v>2068</v>
      </c>
      <c r="D503" s="1" t="s">
        <v>98</v>
      </c>
      <c r="E503" s="1">
        <v>3.05</v>
      </c>
      <c r="F503" s="14">
        <v>0.84</v>
      </c>
      <c r="G503" s="1" t="s">
        <v>98</v>
      </c>
      <c r="H503" s="11" t="s">
        <v>98</v>
      </c>
      <c r="I503" s="3">
        <v>3</v>
      </c>
      <c r="J503" s="3">
        <v>2.65</v>
      </c>
      <c r="K503" s="1" t="s">
        <v>98</v>
      </c>
      <c r="L503" s="1" t="s">
        <v>98</v>
      </c>
      <c r="M503" s="11" t="s">
        <v>98</v>
      </c>
      <c r="N503" s="3">
        <v>1</v>
      </c>
      <c r="O503" s="14">
        <v>0.65200000000000002</v>
      </c>
      <c r="P503" s="1" t="s">
        <v>98</v>
      </c>
      <c r="Q503" s="1" t="s">
        <v>98</v>
      </c>
      <c r="R503" s="11" t="s">
        <v>98</v>
      </c>
      <c r="S503" s="13" t="s">
        <v>98</v>
      </c>
      <c r="T503" s="1" t="s">
        <v>98</v>
      </c>
      <c r="U503" s="13" t="s">
        <v>98</v>
      </c>
      <c r="V503" s="1" t="s">
        <v>98</v>
      </c>
      <c r="W503" s="14">
        <v>0.125</v>
      </c>
      <c r="X503" s="14">
        <v>0.11600000000000001</v>
      </c>
      <c r="Y503" s="1" t="s">
        <v>98</v>
      </c>
      <c r="Z503" s="13" t="s">
        <v>98</v>
      </c>
      <c r="AA503" s="13" t="s">
        <v>98</v>
      </c>
      <c r="AB503" s="1" t="s">
        <v>98</v>
      </c>
      <c r="AC503" s="1" t="s">
        <v>98</v>
      </c>
      <c r="AD503" s="1" t="s">
        <v>98</v>
      </c>
      <c r="AE503" s="1" t="s">
        <v>98</v>
      </c>
      <c r="AF503" s="1" t="s">
        <v>98</v>
      </c>
      <c r="AG503" s="1" t="s">
        <v>98</v>
      </c>
      <c r="AH503" s="1" t="s">
        <v>98</v>
      </c>
      <c r="AI503" s="3">
        <v>5.62</v>
      </c>
      <c r="AJ503" s="1" t="s">
        <v>98</v>
      </c>
      <c r="AK503" s="2">
        <v>22.9</v>
      </c>
      <c r="AL503" s="1" t="s">
        <v>98</v>
      </c>
      <c r="AM503" s="14">
        <v>0.81699999999999995</v>
      </c>
      <c r="AN503" s="14">
        <v>0.72799999999999998</v>
      </c>
      <c r="AO503" s="14">
        <v>0.54500000000000004</v>
      </c>
      <c r="AP503" s="14">
        <v>0.98699999999999999</v>
      </c>
      <c r="AQ503" s="14">
        <v>0.13800000000000001</v>
      </c>
      <c r="AR503" s="14">
        <v>0.32500000000000001</v>
      </c>
      <c r="AS503" s="14">
        <v>0.27600000000000002</v>
      </c>
      <c r="AT503" s="14">
        <v>0.40500000000000003</v>
      </c>
      <c r="AU503" s="1" t="s">
        <v>98</v>
      </c>
      <c r="AV503" s="1" t="s">
        <v>98</v>
      </c>
      <c r="AW503" s="1" t="s">
        <v>98</v>
      </c>
      <c r="AX503" s="14">
        <v>0.40799999999999997</v>
      </c>
      <c r="AY503" s="1" t="s">
        <v>98</v>
      </c>
      <c r="AZ503" s="14">
        <v>0.58499999999999996</v>
      </c>
      <c r="BA503" s="1" t="s">
        <v>98</v>
      </c>
      <c r="BB503" s="1" t="s">
        <v>98</v>
      </c>
      <c r="BC503" s="1" t="s">
        <v>98</v>
      </c>
      <c r="BD503" s="1" t="s">
        <v>98</v>
      </c>
      <c r="BE503" s="1" t="s">
        <v>98</v>
      </c>
      <c r="BF503" s="1" t="s">
        <v>98</v>
      </c>
      <c r="BG503" s="1" t="s">
        <v>98</v>
      </c>
      <c r="BH503" s="1" t="s">
        <v>98</v>
      </c>
      <c r="BI503" s="1" t="s">
        <v>98</v>
      </c>
      <c r="BJ503" s="4" t="s">
        <v>98</v>
      </c>
      <c r="BK503" s="4" t="s">
        <v>98</v>
      </c>
      <c r="BL503" s="4" t="s">
        <v>98</v>
      </c>
      <c r="BM503" s="4" t="s">
        <v>98</v>
      </c>
      <c r="BN503" s="4" t="s">
        <v>98</v>
      </c>
      <c r="BO503" s="4" t="s">
        <v>98</v>
      </c>
      <c r="BP503" s="4" t="s">
        <v>98</v>
      </c>
      <c r="BQ503" s="4" t="s">
        <v>98</v>
      </c>
      <c r="BR503" s="4" t="s">
        <v>98</v>
      </c>
      <c r="BS503" s="4" t="s">
        <v>98</v>
      </c>
      <c r="BT503" s="4" t="s">
        <v>98</v>
      </c>
      <c r="BU503" s="4" t="s">
        <v>98</v>
      </c>
      <c r="BV503" s="4" t="s">
        <v>98</v>
      </c>
      <c r="BW503" s="35" t="s">
        <v>98</v>
      </c>
      <c r="BX503" s="35" t="s">
        <v>98</v>
      </c>
      <c r="BY503" s="1" t="s">
        <v>98</v>
      </c>
      <c r="BZ503" s="1" t="s">
        <v>98</v>
      </c>
      <c r="CA503" s="1" t="s">
        <v>98</v>
      </c>
      <c r="CB503" s="1" t="s">
        <v>98</v>
      </c>
      <c r="CC503" s="1" t="s">
        <v>98</v>
      </c>
      <c r="CD503" s="1" t="s">
        <v>98</v>
      </c>
      <c r="CE503" s="1" t="s">
        <v>98</v>
      </c>
      <c r="CF503" s="1" t="s">
        <v>98</v>
      </c>
      <c r="CG503" s="4">
        <f>Beams!$B$11/F503</f>
        <v>13380.952380952382</v>
      </c>
      <c r="CH503" s="4">
        <f>Beams!$B$9/AO503</f>
        <v>20623.853211009173</v>
      </c>
      <c r="CI503" s="4">
        <f>Beams!$C$9/AS503</f>
        <v>40724.637681159416</v>
      </c>
      <c r="CJ503" s="4">
        <f>Beams!$B$8/((N503-2*X503)*X503*2)</f>
        <v>63083.692528735635</v>
      </c>
      <c r="CK503" s="4">
        <f>Beams!$C$8/((J503-2*X503)*X503*2)</f>
        <v>20036.507800690229</v>
      </c>
      <c r="CM503" s="4">
        <f xml:space="preserve"> Beams!$B$12 / ( 2 * X503 * (N503 - X503) * (J503 - X503) )</f>
        <v>21628.153877433855</v>
      </c>
      <c r="CO503" s="4">
        <f t="shared" si="14"/>
        <v>137573.53525125625</v>
      </c>
      <c r="CP503" s="4">
        <f t="shared" si="15"/>
        <v>90510.804586468221</v>
      </c>
      <c r="CQ503" s="3">
        <f>MIN(Beams!$B$21:$B$22)/MAX(CM503:CP503)-1</f>
        <v>-0.85462320232250211</v>
      </c>
    </row>
    <row r="504" spans="1:95" x14ac:dyDescent="0.55000000000000004">
      <c r="A504" s="1" t="s">
        <v>1014</v>
      </c>
      <c r="B504" s="1" t="s">
        <v>2069</v>
      </c>
      <c r="C504" s="1" t="s">
        <v>2070</v>
      </c>
      <c r="D504" s="1" t="s">
        <v>98</v>
      </c>
      <c r="E504" s="1">
        <v>8.4499999999999993</v>
      </c>
      <c r="F504" s="3">
        <v>2.35</v>
      </c>
      <c r="G504" s="1" t="s">
        <v>98</v>
      </c>
      <c r="H504" s="11" t="s">
        <v>98</v>
      </c>
      <c r="I504" s="3">
        <v>2.5</v>
      </c>
      <c r="J504" s="3">
        <v>1.63</v>
      </c>
      <c r="K504" s="1" t="s">
        <v>98</v>
      </c>
      <c r="L504" s="1" t="s">
        <v>98</v>
      </c>
      <c r="M504" s="11" t="s">
        <v>98</v>
      </c>
      <c r="N504" s="3">
        <v>2.5</v>
      </c>
      <c r="O504" s="3">
        <v>1.63</v>
      </c>
      <c r="P504" s="1" t="s">
        <v>98</v>
      </c>
      <c r="Q504" s="1" t="s">
        <v>98</v>
      </c>
      <c r="R504" s="11" t="s">
        <v>98</v>
      </c>
      <c r="S504" s="13" t="s">
        <v>98</v>
      </c>
      <c r="T504" s="1" t="s">
        <v>98</v>
      </c>
      <c r="U504" s="13" t="s">
        <v>98</v>
      </c>
      <c r="V504" s="1" t="s">
        <v>98</v>
      </c>
      <c r="W504" s="15">
        <v>0.3125</v>
      </c>
      <c r="X504" s="14">
        <v>0.29099999999999998</v>
      </c>
      <c r="Y504" s="1" t="s">
        <v>98</v>
      </c>
      <c r="Z504" s="13" t="s">
        <v>98</v>
      </c>
      <c r="AA504" s="13" t="s">
        <v>98</v>
      </c>
      <c r="AB504" s="1" t="s">
        <v>98</v>
      </c>
      <c r="AC504" s="1" t="s">
        <v>98</v>
      </c>
      <c r="AD504" s="1" t="s">
        <v>98</v>
      </c>
      <c r="AE504" s="1" t="s">
        <v>98</v>
      </c>
      <c r="AF504" s="1" t="s">
        <v>98</v>
      </c>
      <c r="AG504" s="1" t="s">
        <v>98</v>
      </c>
      <c r="AH504" s="1" t="s">
        <v>98</v>
      </c>
      <c r="AI504" s="3">
        <v>5.59</v>
      </c>
      <c r="AJ504" s="1" t="s">
        <v>98</v>
      </c>
      <c r="AK504" s="3">
        <v>5.59</v>
      </c>
      <c r="AL504" s="1" t="s">
        <v>98</v>
      </c>
      <c r="AM504" s="3">
        <v>1.82</v>
      </c>
      <c r="AN504" s="3">
        <v>1.88</v>
      </c>
      <c r="AO504" s="3">
        <v>1.46</v>
      </c>
      <c r="AP504" s="14">
        <v>0.88</v>
      </c>
      <c r="AQ504" s="3">
        <v>1.82</v>
      </c>
      <c r="AR504" s="3">
        <v>1.88</v>
      </c>
      <c r="AS504" s="3">
        <v>1.46</v>
      </c>
      <c r="AT504" s="14">
        <v>0.88</v>
      </c>
      <c r="AU504" s="1" t="s">
        <v>98</v>
      </c>
      <c r="AV504" s="1" t="s">
        <v>98</v>
      </c>
      <c r="AW504" s="1" t="s">
        <v>98</v>
      </c>
      <c r="AX504" s="3">
        <v>3.2</v>
      </c>
      <c r="AY504" s="1" t="s">
        <v>98</v>
      </c>
      <c r="AZ504" s="3">
        <v>2.74</v>
      </c>
      <c r="BA504" s="1" t="s">
        <v>98</v>
      </c>
      <c r="BB504" s="1" t="s">
        <v>98</v>
      </c>
      <c r="BC504" s="1" t="s">
        <v>98</v>
      </c>
      <c r="BD504" s="1" t="s">
        <v>98</v>
      </c>
      <c r="BE504" s="1" t="s">
        <v>98</v>
      </c>
      <c r="BF504" s="1" t="s">
        <v>98</v>
      </c>
      <c r="BG504" s="1" t="s">
        <v>98</v>
      </c>
      <c r="BH504" s="1" t="s">
        <v>98</v>
      </c>
      <c r="BI504" s="1" t="s">
        <v>98</v>
      </c>
      <c r="BJ504" s="4" t="s">
        <v>98</v>
      </c>
      <c r="BK504" s="4" t="s">
        <v>98</v>
      </c>
      <c r="BL504" s="4" t="s">
        <v>98</v>
      </c>
      <c r="BM504" s="4" t="s">
        <v>98</v>
      </c>
      <c r="BN504" s="4" t="s">
        <v>98</v>
      </c>
      <c r="BO504" s="4" t="s">
        <v>98</v>
      </c>
      <c r="BP504" s="4" t="s">
        <v>98</v>
      </c>
      <c r="BQ504" s="4" t="s">
        <v>98</v>
      </c>
      <c r="BR504" s="4" t="s">
        <v>98</v>
      </c>
      <c r="BS504" s="4" t="s">
        <v>98</v>
      </c>
      <c r="BT504" s="4" t="s">
        <v>98</v>
      </c>
      <c r="BU504" s="4" t="s">
        <v>98</v>
      </c>
      <c r="BV504" s="4" t="s">
        <v>98</v>
      </c>
      <c r="BW504" s="35" t="s">
        <v>98</v>
      </c>
      <c r="BX504" s="35" t="s">
        <v>98</v>
      </c>
      <c r="BY504" s="1" t="s">
        <v>98</v>
      </c>
      <c r="BZ504" s="1" t="s">
        <v>98</v>
      </c>
      <c r="CA504" s="1" t="s">
        <v>98</v>
      </c>
      <c r="CB504" s="1" t="s">
        <v>98</v>
      </c>
      <c r="CC504" s="1" t="s">
        <v>98</v>
      </c>
      <c r="CD504" s="1" t="s">
        <v>98</v>
      </c>
      <c r="CE504" s="1" t="s">
        <v>98</v>
      </c>
      <c r="CF504" s="1" t="s">
        <v>98</v>
      </c>
      <c r="CG504" s="4">
        <f>Beams!$B$11/F504</f>
        <v>4782.9787234042551</v>
      </c>
      <c r="CH504" s="4">
        <f>Beams!$B$9/AO504</f>
        <v>7698.6301369863013</v>
      </c>
      <c r="CI504" s="4">
        <f>Beams!$C$9/AS504</f>
        <v>7698.6301369863013</v>
      </c>
      <c r="CJ504" s="4">
        <f>Beams!$B$8/((N504-2*X504)*X504*2)</f>
        <v>10069.194356951148</v>
      </c>
      <c r="CK504" s="4">
        <f>Beams!$C$8/((J504-2*X504)*X504*2)</f>
        <v>18428.162954801814</v>
      </c>
      <c r="CM504" s="4">
        <f xml:space="preserve"> Beams!$B$12 / ( 2 * X504 * (N504 - X504) * (J504 - X504) )</f>
        <v>6529.3061674277387</v>
      </c>
      <c r="CO504" s="4">
        <f t="shared" si="14"/>
        <v>28970.73675399799</v>
      </c>
      <c r="CP504" s="4">
        <f t="shared" si="15"/>
        <v>39419.90782258971</v>
      </c>
      <c r="CQ504" s="3">
        <f>MIN(Beams!$B$21:$B$22)/MAX(CM504:CP504)-1</f>
        <v>-0.49264214188398148</v>
      </c>
    </row>
    <row r="505" spans="1:95" x14ac:dyDescent="0.55000000000000004">
      <c r="A505" s="1" t="s">
        <v>1014</v>
      </c>
      <c r="B505" s="1" t="s">
        <v>2071</v>
      </c>
      <c r="C505" s="1" t="s">
        <v>2072</v>
      </c>
      <c r="D505" s="1" t="s">
        <v>98</v>
      </c>
      <c r="E505" s="1">
        <v>7.11</v>
      </c>
      <c r="F505" s="3">
        <v>1.97</v>
      </c>
      <c r="G505" s="1" t="s">
        <v>98</v>
      </c>
      <c r="H505" s="11" t="s">
        <v>98</v>
      </c>
      <c r="I505" s="3">
        <v>2.5</v>
      </c>
      <c r="J505" s="3">
        <v>1.8</v>
      </c>
      <c r="K505" s="1" t="s">
        <v>98</v>
      </c>
      <c r="L505" s="1" t="s">
        <v>98</v>
      </c>
      <c r="M505" s="11" t="s">
        <v>98</v>
      </c>
      <c r="N505" s="3">
        <v>2.5</v>
      </c>
      <c r="O505" s="3">
        <v>1.8</v>
      </c>
      <c r="P505" s="1" t="s">
        <v>98</v>
      </c>
      <c r="Q505" s="1" t="s">
        <v>98</v>
      </c>
      <c r="R505" s="11" t="s">
        <v>98</v>
      </c>
      <c r="S505" s="13" t="s">
        <v>98</v>
      </c>
      <c r="T505" s="1" t="s">
        <v>98</v>
      </c>
      <c r="U505" s="13" t="s">
        <v>98</v>
      </c>
      <c r="V505" s="1" t="s">
        <v>98</v>
      </c>
      <c r="W505" s="14">
        <v>0.25</v>
      </c>
      <c r="X505" s="14">
        <v>0.23300000000000001</v>
      </c>
      <c r="Y505" s="1" t="s">
        <v>98</v>
      </c>
      <c r="Z505" s="13" t="s">
        <v>98</v>
      </c>
      <c r="AA505" s="13" t="s">
        <v>98</v>
      </c>
      <c r="AB505" s="1" t="s">
        <v>98</v>
      </c>
      <c r="AC505" s="1" t="s">
        <v>98</v>
      </c>
      <c r="AD505" s="1" t="s">
        <v>98</v>
      </c>
      <c r="AE505" s="1" t="s">
        <v>98</v>
      </c>
      <c r="AF505" s="1" t="s">
        <v>98</v>
      </c>
      <c r="AG505" s="1" t="s">
        <v>98</v>
      </c>
      <c r="AH505" s="1" t="s">
        <v>98</v>
      </c>
      <c r="AI505" s="3">
        <v>7.73</v>
      </c>
      <c r="AJ505" s="1" t="s">
        <v>98</v>
      </c>
      <c r="AK505" s="3">
        <v>7.73</v>
      </c>
      <c r="AL505" s="1" t="s">
        <v>98</v>
      </c>
      <c r="AM505" s="3">
        <v>1.63</v>
      </c>
      <c r="AN505" s="3">
        <v>1.63</v>
      </c>
      <c r="AO505" s="3">
        <v>1.3</v>
      </c>
      <c r="AP505" s="14">
        <v>0.90800000000000003</v>
      </c>
      <c r="AQ505" s="3">
        <v>1.63</v>
      </c>
      <c r="AR505" s="3">
        <v>1.63</v>
      </c>
      <c r="AS505" s="3">
        <v>1.3</v>
      </c>
      <c r="AT505" s="14">
        <v>0.90800000000000003</v>
      </c>
      <c r="AU505" s="1" t="s">
        <v>98</v>
      </c>
      <c r="AV505" s="1" t="s">
        <v>98</v>
      </c>
      <c r="AW505" s="1" t="s">
        <v>98</v>
      </c>
      <c r="AX505" s="3">
        <v>2.79</v>
      </c>
      <c r="AY505" s="1" t="s">
        <v>98</v>
      </c>
      <c r="AZ505" s="3">
        <v>2.35</v>
      </c>
      <c r="BA505" s="1" t="s">
        <v>98</v>
      </c>
      <c r="BB505" s="1" t="s">
        <v>98</v>
      </c>
      <c r="BC505" s="1" t="s">
        <v>98</v>
      </c>
      <c r="BD505" s="1" t="s">
        <v>98</v>
      </c>
      <c r="BE505" s="1" t="s">
        <v>98</v>
      </c>
      <c r="BF505" s="1" t="s">
        <v>98</v>
      </c>
      <c r="BG505" s="1" t="s">
        <v>98</v>
      </c>
      <c r="BH505" s="1" t="s">
        <v>98</v>
      </c>
      <c r="BI505" s="1" t="s">
        <v>98</v>
      </c>
      <c r="BJ505" s="4" t="s">
        <v>98</v>
      </c>
      <c r="BK505" s="4" t="s">
        <v>98</v>
      </c>
      <c r="BL505" s="4" t="s">
        <v>98</v>
      </c>
      <c r="BM505" s="4" t="s">
        <v>98</v>
      </c>
      <c r="BN505" s="4" t="s">
        <v>98</v>
      </c>
      <c r="BO505" s="4" t="s">
        <v>98</v>
      </c>
      <c r="BP505" s="4" t="s">
        <v>98</v>
      </c>
      <c r="BQ505" s="4" t="s">
        <v>98</v>
      </c>
      <c r="BR505" s="4" t="s">
        <v>98</v>
      </c>
      <c r="BS505" s="4" t="s">
        <v>98</v>
      </c>
      <c r="BT505" s="4" t="s">
        <v>98</v>
      </c>
      <c r="BU505" s="4" t="s">
        <v>98</v>
      </c>
      <c r="BV505" s="4" t="s">
        <v>98</v>
      </c>
      <c r="BW505" s="35" t="s">
        <v>98</v>
      </c>
      <c r="BX505" s="35" t="s">
        <v>98</v>
      </c>
      <c r="BY505" s="1" t="s">
        <v>98</v>
      </c>
      <c r="BZ505" s="1" t="s">
        <v>98</v>
      </c>
      <c r="CA505" s="1" t="s">
        <v>98</v>
      </c>
      <c r="CB505" s="1" t="s">
        <v>98</v>
      </c>
      <c r="CC505" s="1" t="s">
        <v>98</v>
      </c>
      <c r="CD505" s="1" t="s">
        <v>98</v>
      </c>
      <c r="CE505" s="1" t="s">
        <v>98</v>
      </c>
      <c r="CF505" s="1" t="s">
        <v>98</v>
      </c>
      <c r="CG505" s="4">
        <f>Beams!$B$11/F505</f>
        <v>5705.5837563451778</v>
      </c>
      <c r="CH505" s="4">
        <f>Beams!$B$9/AO505</f>
        <v>8646.1538461538457</v>
      </c>
      <c r="CI505" s="4">
        <f>Beams!$C$9/AS505</f>
        <v>8646.1538461538457</v>
      </c>
      <c r="CJ505" s="4">
        <f>Beams!$B$8/((N505-2*X505)*X505*2)</f>
        <v>11858.491481720623</v>
      </c>
      <c r="CK505" s="4">
        <f>Beams!$C$8/((J505-2*X505)*X505*2)</f>
        <v>18081.088211259175</v>
      </c>
      <c r="CM505" s="4">
        <f xml:space="preserve"> Beams!$B$12 / ( 2 * X505 * (N505 - X505) * (J505 - X505) )</f>
        <v>6789.8452770289923</v>
      </c>
      <c r="CO505" s="4">
        <f t="shared" si="14"/>
        <v>33001.219195783073</v>
      </c>
      <c r="CP505" s="4">
        <f t="shared" si="15"/>
        <v>40595.397035279821</v>
      </c>
      <c r="CQ505" s="3">
        <f>MIN(Beams!$B$21:$B$22)/MAX(CM505:CP505)-1</f>
        <v>-0.50733330720675529</v>
      </c>
    </row>
    <row r="506" spans="1:95" x14ac:dyDescent="0.55000000000000004">
      <c r="A506" s="1" t="s">
        <v>1014</v>
      </c>
      <c r="B506" s="1" t="s">
        <v>2073</v>
      </c>
      <c r="C506" s="1" t="s">
        <v>2074</v>
      </c>
      <c r="D506" s="1" t="s">
        <v>98</v>
      </c>
      <c r="E506" s="1">
        <v>5.59</v>
      </c>
      <c r="F506" s="3">
        <v>1.54</v>
      </c>
      <c r="G506" s="1" t="s">
        <v>98</v>
      </c>
      <c r="H506" s="11" t="s">
        <v>98</v>
      </c>
      <c r="I506" s="3">
        <v>2.5</v>
      </c>
      <c r="J506" s="3">
        <v>1.98</v>
      </c>
      <c r="K506" s="1" t="s">
        <v>98</v>
      </c>
      <c r="L506" s="1" t="s">
        <v>98</v>
      </c>
      <c r="M506" s="11" t="s">
        <v>98</v>
      </c>
      <c r="N506" s="3">
        <v>2.5</v>
      </c>
      <c r="O506" s="3">
        <v>1.98</v>
      </c>
      <c r="P506" s="1" t="s">
        <v>98</v>
      </c>
      <c r="Q506" s="1" t="s">
        <v>98</v>
      </c>
      <c r="R506" s="11" t="s">
        <v>98</v>
      </c>
      <c r="S506" s="13" t="s">
        <v>98</v>
      </c>
      <c r="T506" s="1" t="s">
        <v>98</v>
      </c>
      <c r="U506" s="13" t="s">
        <v>98</v>
      </c>
      <c r="V506" s="1" t="s">
        <v>98</v>
      </c>
      <c r="W506" s="15">
        <v>0.1875</v>
      </c>
      <c r="X506" s="14">
        <v>0.17399999999999999</v>
      </c>
      <c r="Y506" s="1" t="s">
        <v>98</v>
      </c>
      <c r="Z506" s="13" t="s">
        <v>98</v>
      </c>
      <c r="AA506" s="13" t="s">
        <v>98</v>
      </c>
      <c r="AB506" s="1" t="s">
        <v>98</v>
      </c>
      <c r="AC506" s="1" t="s">
        <v>98</v>
      </c>
      <c r="AD506" s="1" t="s">
        <v>98</v>
      </c>
      <c r="AE506" s="1" t="s">
        <v>98</v>
      </c>
      <c r="AF506" s="1" t="s">
        <v>98</v>
      </c>
      <c r="AG506" s="1" t="s">
        <v>98</v>
      </c>
      <c r="AH506" s="1" t="s">
        <v>98</v>
      </c>
      <c r="AI506" s="2">
        <v>11.4</v>
      </c>
      <c r="AJ506" s="1" t="s">
        <v>98</v>
      </c>
      <c r="AK506" s="2">
        <v>11.4</v>
      </c>
      <c r="AL506" s="1" t="s">
        <v>98</v>
      </c>
      <c r="AM506" s="3">
        <v>1.35</v>
      </c>
      <c r="AN506" s="3">
        <v>1.32</v>
      </c>
      <c r="AO506" s="3">
        <v>1.08</v>
      </c>
      <c r="AP506" s="14">
        <v>0.93700000000000006</v>
      </c>
      <c r="AQ506" s="3">
        <v>1.35</v>
      </c>
      <c r="AR506" s="3">
        <v>1.32</v>
      </c>
      <c r="AS506" s="3">
        <v>1.08</v>
      </c>
      <c r="AT506" s="14">
        <v>0.93700000000000006</v>
      </c>
      <c r="AU506" s="1" t="s">
        <v>98</v>
      </c>
      <c r="AV506" s="1" t="s">
        <v>98</v>
      </c>
      <c r="AW506" s="1" t="s">
        <v>98</v>
      </c>
      <c r="AX506" s="3">
        <v>2.25</v>
      </c>
      <c r="AY506" s="1" t="s">
        <v>98</v>
      </c>
      <c r="AZ506" s="3">
        <v>1.86</v>
      </c>
      <c r="BA506" s="1" t="s">
        <v>98</v>
      </c>
      <c r="BB506" s="1" t="s">
        <v>98</v>
      </c>
      <c r="BC506" s="1" t="s">
        <v>98</v>
      </c>
      <c r="BD506" s="1" t="s">
        <v>98</v>
      </c>
      <c r="BE506" s="1" t="s">
        <v>98</v>
      </c>
      <c r="BF506" s="1" t="s">
        <v>98</v>
      </c>
      <c r="BG506" s="1" t="s">
        <v>98</v>
      </c>
      <c r="BH506" s="1" t="s">
        <v>98</v>
      </c>
      <c r="BI506" s="1" t="s">
        <v>98</v>
      </c>
      <c r="BJ506" s="4" t="s">
        <v>98</v>
      </c>
      <c r="BK506" s="4" t="s">
        <v>98</v>
      </c>
      <c r="BL506" s="4" t="s">
        <v>98</v>
      </c>
      <c r="BM506" s="4" t="s">
        <v>98</v>
      </c>
      <c r="BN506" s="4" t="s">
        <v>98</v>
      </c>
      <c r="BO506" s="4" t="s">
        <v>98</v>
      </c>
      <c r="BP506" s="4" t="s">
        <v>98</v>
      </c>
      <c r="BQ506" s="4" t="s">
        <v>98</v>
      </c>
      <c r="BR506" s="4" t="s">
        <v>98</v>
      </c>
      <c r="BS506" s="4" t="s">
        <v>98</v>
      </c>
      <c r="BT506" s="4" t="s">
        <v>98</v>
      </c>
      <c r="BU506" s="4" t="s">
        <v>98</v>
      </c>
      <c r="BV506" s="4" t="s">
        <v>98</v>
      </c>
      <c r="BW506" s="35" t="s">
        <v>98</v>
      </c>
      <c r="BX506" s="35" t="s">
        <v>98</v>
      </c>
      <c r="BY506" s="1" t="s">
        <v>98</v>
      </c>
      <c r="BZ506" s="1" t="s">
        <v>98</v>
      </c>
      <c r="CA506" s="1" t="s">
        <v>98</v>
      </c>
      <c r="CB506" s="1" t="s">
        <v>98</v>
      </c>
      <c r="CC506" s="1" t="s">
        <v>98</v>
      </c>
      <c r="CD506" s="1" t="s">
        <v>98</v>
      </c>
      <c r="CE506" s="1" t="s">
        <v>98</v>
      </c>
      <c r="CF506" s="1" t="s">
        <v>98</v>
      </c>
      <c r="CG506" s="4">
        <f>Beams!$B$11/F506</f>
        <v>7298.7012987012986</v>
      </c>
      <c r="CH506" s="4">
        <f>Beams!$B$9/AO506</f>
        <v>10407.407407407407</v>
      </c>
      <c r="CI506" s="4">
        <f>Beams!$C$9/AS506</f>
        <v>10407.407407407407</v>
      </c>
      <c r="CJ506" s="4">
        <f>Beams!$B$8/((N506-2*X506)*X506*2)</f>
        <v>15008.759560740076</v>
      </c>
      <c r="CK506" s="4">
        <f>Beams!$C$8/((J506-2*X506)*X506*2)</f>
        <v>19790.962361956277</v>
      </c>
      <c r="CM506" s="4">
        <f xml:space="preserve"> Beams!$B$12 / ( 2 * X506 * (N506 - X506) * (J506 - X506) )</f>
        <v>7688.8185304532435</v>
      </c>
      <c r="CO506" s="4">
        <f t="shared" si="14"/>
        <v>40540.253700537854</v>
      </c>
      <c r="CP506" s="4">
        <f t="shared" si="15"/>
        <v>46290.06538216125</v>
      </c>
      <c r="CQ506" s="3">
        <f>MIN(Beams!$B$21:$B$22)/MAX(CM506:CP506)-1</f>
        <v>-0.56794185026778177</v>
      </c>
    </row>
    <row r="507" spans="1:95" x14ac:dyDescent="0.55000000000000004">
      <c r="A507" s="1" t="s">
        <v>1014</v>
      </c>
      <c r="B507" s="1" t="s">
        <v>2075</v>
      </c>
      <c r="C507" s="1" t="s">
        <v>2076</v>
      </c>
      <c r="D507" s="1" t="s">
        <v>98</v>
      </c>
      <c r="E507" s="3">
        <v>3.9</v>
      </c>
      <c r="F507" s="3">
        <v>1.07</v>
      </c>
      <c r="G507" s="1" t="s">
        <v>98</v>
      </c>
      <c r="H507" s="11" t="s">
        <v>98</v>
      </c>
      <c r="I507" s="3">
        <v>2.5</v>
      </c>
      <c r="J507" s="3">
        <v>2.15</v>
      </c>
      <c r="K507" s="1" t="s">
        <v>98</v>
      </c>
      <c r="L507" s="1" t="s">
        <v>98</v>
      </c>
      <c r="M507" s="11" t="s">
        <v>98</v>
      </c>
      <c r="N507" s="3">
        <v>2.5</v>
      </c>
      <c r="O507" s="3">
        <v>2.15</v>
      </c>
      <c r="P507" s="1" t="s">
        <v>98</v>
      </c>
      <c r="Q507" s="1" t="s">
        <v>98</v>
      </c>
      <c r="R507" s="11" t="s">
        <v>98</v>
      </c>
      <c r="S507" s="13" t="s">
        <v>98</v>
      </c>
      <c r="T507" s="1" t="s">
        <v>98</v>
      </c>
      <c r="U507" s="13" t="s">
        <v>98</v>
      </c>
      <c r="V507" s="1" t="s">
        <v>98</v>
      </c>
      <c r="W507" s="14">
        <v>0.125</v>
      </c>
      <c r="X507" s="14">
        <v>0.11600000000000001</v>
      </c>
      <c r="Y507" s="1" t="s">
        <v>98</v>
      </c>
      <c r="Z507" s="13" t="s">
        <v>98</v>
      </c>
      <c r="AA507" s="13" t="s">
        <v>98</v>
      </c>
      <c r="AB507" s="1" t="s">
        <v>98</v>
      </c>
      <c r="AC507" s="1" t="s">
        <v>98</v>
      </c>
      <c r="AD507" s="1" t="s">
        <v>98</v>
      </c>
      <c r="AE507" s="1" t="s">
        <v>98</v>
      </c>
      <c r="AF507" s="1" t="s">
        <v>98</v>
      </c>
      <c r="AG507" s="1" t="s">
        <v>98</v>
      </c>
      <c r="AH507" s="1" t="s">
        <v>98</v>
      </c>
      <c r="AI507" s="2">
        <v>18.600000000000001</v>
      </c>
      <c r="AJ507" s="1" t="s">
        <v>98</v>
      </c>
      <c r="AK507" s="2">
        <v>18.600000000000001</v>
      </c>
      <c r="AL507" s="1" t="s">
        <v>98</v>
      </c>
      <c r="AM507" s="14">
        <v>0.998</v>
      </c>
      <c r="AN507" s="14">
        <v>0.94699999999999995</v>
      </c>
      <c r="AO507" s="14">
        <v>0.79900000000000004</v>
      </c>
      <c r="AP507" s="14">
        <v>0.96499999999999997</v>
      </c>
      <c r="AQ507" s="14">
        <v>0.998</v>
      </c>
      <c r="AR507" s="14">
        <v>0.94699999999999995</v>
      </c>
      <c r="AS507" s="14">
        <v>0.79900000000000004</v>
      </c>
      <c r="AT507" s="14">
        <v>0.96499999999999997</v>
      </c>
      <c r="AU507" s="1" t="s">
        <v>98</v>
      </c>
      <c r="AV507" s="1" t="s">
        <v>98</v>
      </c>
      <c r="AW507" s="1" t="s">
        <v>98</v>
      </c>
      <c r="AX507" s="3">
        <v>1.61</v>
      </c>
      <c r="AY507" s="1" t="s">
        <v>98</v>
      </c>
      <c r="AZ507" s="3">
        <v>1.31</v>
      </c>
      <c r="BA507" s="1" t="s">
        <v>98</v>
      </c>
      <c r="BB507" s="1" t="s">
        <v>98</v>
      </c>
      <c r="BC507" s="1" t="s">
        <v>98</v>
      </c>
      <c r="BD507" s="1" t="s">
        <v>98</v>
      </c>
      <c r="BE507" s="1" t="s">
        <v>98</v>
      </c>
      <c r="BF507" s="1" t="s">
        <v>98</v>
      </c>
      <c r="BG507" s="1" t="s">
        <v>98</v>
      </c>
      <c r="BH507" s="1" t="s">
        <v>98</v>
      </c>
      <c r="BI507" s="1" t="s">
        <v>98</v>
      </c>
      <c r="BJ507" s="4" t="s">
        <v>98</v>
      </c>
      <c r="BK507" s="4" t="s">
        <v>98</v>
      </c>
      <c r="BL507" s="4" t="s">
        <v>98</v>
      </c>
      <c r="BM507" s="4" t="s">
        <v>98</v>
      </c>
      <c r="BN507" s="4" t="s">
        <v>98</v>
      </c>
      <c r="BO507" s="4" t="s">
        <v>98</v>
      </c>
      <c r="BP507" s="4" t="s">
        <v>98</v>
      </c>
      <c r="BQ507" s="4" t="s">
        <v>98</v>
      </c>
      <c r="BR507" s="4" t="s">
        <v>98</v>
      </c>
      <c r="BS507" s="4" t="s">
        <v>98</v>
      </c>
      <c r="BT507" s="4" t="s">
        <v>98</v>
      </c>
      <c r="BU507" s="4" t="s">
        <v>98</v>
      </c>
      <c r="BV507" s="4" t="s">
        <v>98</v>
      </c>
      <c r="BW507" s="35" t="s">
        <v>98</v>
      </c>
      <c r="BX507" s="35" t="s">
        <v>98</v>
      </c>
      <c r="BY507" s="1" t="s">
        <v>98</v>
      </c>
      <c r="BZ507" s="1" t="s">
        <v>98</v>
      </c>
      <c r="CA507" s="1" t="s">
        <v>98</v>
      </c>
      <c r="CB507" s="1" t="s">
        <v>98</v>
      </c>
      <c r="CC507" s="1" t="s">
        <v>98</v>
      </c>
      <c r="CD507" s="1" t="s">
        <v>98</v>
      </c>
      <c r="CE507" s="1" t="s">
        <v>98</v>
      </c>
      <c r="CF507" s="1" t="s">
        <v>98</v>
      </c>
      <c r="CG507" s="4">
        <f>Beams!$B$11/F507</f>
        <v>10504.67289719626</v>
      </c>
      <c r="CH507" s="4">
        <f>Beams!$B$9/AO507</f>
        <v>14067.58448060075</v>
      </c>
      <c r="CI507" s="4">
        <f>Beams!$C$9/AS507</f>
        <v>14067.58448060075</v>
      </c>
      <c r="CJ507" s="4">
        <f>Beams!$B$8/((N507-2*X507)*X507*2)</f>
        <v>21361.673660524237</v>
      </c>
      <c r="CK507" s="4">
        <f>Beams!$C$8/((J507-2*X507)*X507*2)</f>
        <v>25259.789292006761</v>
      </c>
      <c r="CM507" s="4">
        <f xml:space="preserve"> Beams!$B$12 / ( 2 * X507 * (N507 - X507) * (J507 - X507) )</f>
        <v>9991.2799237767031</v>
      </c>
      <c r="CO507" s="4">
        <f t="shared" si="14"/>
        <v>56227.019369018504</v>
      </c>
      <c r="CP507" s="4">
        <f t="shared" si="15"/>
        <v>60882.55306421961</v>
      </c>
      <c r="CQ507" s="3">
        <f>MIN(Beams!$B$21:$B$22)/MAX(CM507:CP507)-1</f>
        <v>-0.671498664339786</v>
      </c>
    </row>
    <row r="508" spans="1:95" x14ac:dyDescent="0.55000000000000004">
      <c r="A508" s="1" t="s">
        <v>1014</v>
      </c>
      <c r="B508" s="1" t="s">
        <v>2077</v>
      </c>
      <c r="C508" s="1" t="s">
        <v>2078</v>
      </c>
      <c r="D508" s="1" t="s">
        <v>98</v>
      </c>
      <c r="E508" s="1">
        <v>6.26</v>
      </c>
      <c r="F508" s="3">
        <v>1.74</v>
      </c>
      <c r="G508" s="1" t="s">
        <v>98</v>
      </c>
      <c r="H508" s="11" t="s">
        <v>98</v>
      </c>
      <c r="I508" s="3">
        <v>2.5</v>
      </c>
      <c r="J508" s="3">
        <v>1.8</v>
      </c>
      <c r="K508" s="1" t="s">
        <v>98</v>
      </c>
      <c r="L508" s="1" t="s">
        <v>98</v>
      </c>
      <c r="M508" s="11" t="s">
        <v>98</v>
      </c>
      <c r="N508" s="3">
        <v>2</v>
      </c>
      <c r="O508" s="3">
        <v>1.3</v>
      </c>
      <c r="P508" s="1" t="s">
        <v>98</v>
      </c>
      <c r="Q508" s="1" t="s">
        <v>98</v>
      </c>
      <c r="R508" s="11" t="s">
        <v>98</v>
      </c>
      <c r="S508" s="13" t="s">
        <v>98</v>
      </c>
      <c r="T508" s="1" t="s">
        <v>98</v>
      </c>
      <c r="U508" s="13" t="s">
        <v>98</v>
      </c>
      <c r="V508" s="1" t="s">
        <v>98</v>
      </c>
      <c r="W508" s="14">
        <v>0.25</v>
      </c>
      <c r="X508" s="14">
        <v>0.23300000000000001</v>
      </c>
      <c r="Y508" s="1" t="s">
        <v>98</v>
      </c>
      <c r="Z508" s="13" t="s">
        <v>98</v>
      </c>
      <c r="AA508" s="13" t="s">
        <v>98</v>
      </c>
      <c r="AB508" s="1" t="s">
        <v>98</v>
      </c>
      <c r="AC508" s="1" t="s">
        <v>98</v>
      </c>
      <c r="AD508" s="1" t="s">
        <v>98</v>
      </c>
      <c r="AE508" s="1" t="s">
        <v>98</v>
      </c>
      <c r="AF508" s="1" t="s">
        <v>98</v>
      </c>
      <c r="AG508" s="1" t="s">
        <v>98</v>
      </c>
      <c r="AH508" s="1" t="s">
        <v>98</v>
      </c>
      <c r="AI508" s="3">
        <v>5.58</v>
      </c>
      <c r="AJ508" s="1" t="s">
        <v>98</v>
      </c>
      <c r="AK508" s="3">
        <v>7.73</v>
      </c>
      <c r="AL508" s="1" t="s">
        <v>98</v>
      </c>
      <c r="AM508" s="3">
        <v>1.33</v>
      </c>
      <c r="AN508" s="3">
        <v>1.37</v>
      </c>
      <c r="AO508" s="3">
        <v>1.06</v>
      </c>
      <c r="AP508" s="14">
        <v>0.874</v>
      </c>
      <c r="AQ508" s="14">
        <v>0.93</v>
      </c>
      <c r="AR508" s="3">
        <v>1.17</v>
      </c>
      <c r="AS508" s="14">
        <v>0.93</v>
      </c>
      <c r="AT508" s="14">
        <v>0.73099999999999998</v>
      </c>
      <c r="AU508" s="1" t="s">
        <v>98</v>
      </c>
      <c r="AV508" s="1" t="s">
        <v>98</v>
      </c>
      <c r="AW508" s="1" t="s">
        <v>98</v>
      </c>
      <c r="AX508" s="3">
        <v>1.9</v>
      </c>
      <c r="AY508" s="1" t="s">
        <v>98</v>
      </c>
      <c r="AZ508" s="3">
        <v>1.82</v>
      </c>
      <c r="BA508" s="1" t="s">
        <v>98</v>
      </c>
      <c r="BB508" s="1" t="s">
        <v>98</v>
      </c>
      <c r="BC508" s="1" t="s">
        <v>98</v>
      </c>
      <c r="BD508" s="1" t="s">
        <v>98</v>
      </c>
      <c r="BE508" s="1" t="s">
        <v>98</v>
      </c>
      <c r="BF508" s="1" t="s">
        <v>98</v>
      </c>
      <c r="BG508" s="1" t="s">
        <v>98</v>
      </c>
      <c r="BH508" s="1" t="s">
        <v>98</v>
      </c>
      <c r="BI508" s="1" t="s">
        <v>98</v>
      </c>
      <c r="BJ508" s="4" t="s">
        <v>98</v>
      </c>
      <c r="BK508" s="4" t="s">
        <v>98</v>
      </c>
      <c r="BL508" s="4" t="s">
        <v>98</v>
      </c>
      <c r="BM508" s="4" t="s">
        <v>98</v>
      </c>
      <c r="BN508" s="4" t="s">
        <v>98</v>
      </c>
      <c r="BO508" s="4" t="s">
        <v>98</v>
      </c>
      <c r="BP508" s="4" t="s">
        <v>98</v>
      </c>
      <c r="BQ508" s="4" t="s">
        <v>98</v>
      </c>
      <c r="BR508" s="4" t="s">
        <v>98</v>
      </c>
      <c r="BS508" s="4" t="s">
        <v>98</v>
      </c>
      <c r="BT508" s="4" t="s">
        <v>98</v>
      </c>
      <c r="BU508" s="4" t="s">
        <v>98</v>
      </c>
      <c r="BV508" s="4" t="s">
        <v>98</v>
      </c>
      <c r="BW508" s="35" t="s">
        <v>98</v>
      </c>
      <c r="BX508" s="35" t="s">
        <v>98</v>
      </c>
      <c r="BY508" s="1" t="s">
        <v>98</v>
      </c>
      <c r="BZ508" s="1" t="s">
        <v>98</v>
      </c>
      <c r="CA508" s="1" t="s">
        <v>98</v>
      </c>
      <c r="CB508" s="1" t="s">
        <v>98</v>
      </c>
      <c r="CC508" s="1" t="s">
        <v>98</v>
      </c>
      <c r="CD508" s="1" t="s">
        <v>98</v>
      </c>
      <c r="CE508" s="1" t="s">
        <v>98</v>
      </c>
      <c r="CF508" s="1" t="s">
        <v>98</v>
      </c>
      <c r="CG508" s="4">
        <f>Beams!$B$11/F508</f>
        <v>6459.7701149425284</v>
      </c>
      <c r="CH508" s="4">
        <f>Beams!$B$9/AO508</f>
        <v>10603.773584905659</v>
      </c>
      <c r="CI508" s="4">
        <f>Beams!$C$9/AS508</f>
        <v>12086.021505376344</v>
      </c>
      <c r="CJ508" s="4">
        <f>Beams!$B$8/((N508-2*X508)*X508*2)</f>
        <v>15723.710347992008</v>
      </c>
      <c r="CK508" s="4">
        <f>Beams!$C$8/((J508-2*X508)*X508*2)</f>
        <v>18081.088211259175</v>
      </c>
      <c r="CM508" s="4">
        <f xml:space="preserve"> Beams!$B$12 / ( 2 * X508 * (N508 - X508) * (J508 - X508) )</f>
        <v>8711.1370928266697</v>
      </c>
      <c r="CO508" s="4">
        <f t="shared" si="14"/>
        <v>42650.370236685543</v>
      </c>
      <c r="CP508" s="4">
        <f t="shared" si="15"/>
        <v>45366.575060430841</v>
      </c>
      <c r="CQ508" s="3">
        <f>MIN(Beams!$B$21:$B$22)/MAX(CM508:CP508)-1</f>
        <v>-0.55914679533645928</v>
      </c>
    </row>
    <row r="509" spans="1:95" x14ac:dyDescent="0.55000000000000004">
      <c r="A509" s="1" t="s">
        <v>1014</v>
      </c>
      <c r="B509" s="1" t="s">
        <v>2079</v>
      </c>
      <c r="C509" s="1" t="s">
        <v>2080</v>
      </c>
      <c r="D509" s="1" t="s">
        <v>98</v>
      </c>
      <c r="E509" s="1">
        <v>4.96</v>
      </c>
      <c r="F509" s="3">
        <v>1.37</v>
      </c>
      <c r="G509" s="1" t="s">
        <v>98</v>
      </c>
      <c r="H509" s="11" t="s">
        <v>98</v>
      </c>
      <c r="I509" s="3">
        <v>2.5</v>
      </c>
      <c r="J509" s="3">
        <v>1.98</v>
      </c>
      <c r="K509" s="1" t="s">
        <v>98</v>
      </c>
      <c r="L509" s="1" t="s">
        <v>98</v>
      </c>
      <c r="M509" s="11" t="s">
        <v>98</v>
      </c>
      <c r="N509" s="3">
        <v>2</v>
      </c>
      <c r="O509" s="3">
        <v>1.48</v>
      </c>
      <c r="P509" s="1" t="s">
        <v>98</v>
      </c>
      <c r="Q509" s="1" t="s">
        <v>98</v>
      </c>
      <c r="R509" s="11" t="s">
        <v>98</v>
      </c>
      <c r="S509" s="13" t="s">
        <v>98</v>
      </c>
      <c r="T509" s="1" t="s">
        <v>98</v>
      </c>
      <c r="U509" s="13" t="s">
        <v>98</v>
      </c>
      <c r="V509" s="1" t="s">
        <v>98</v>
      </c>
      <c r="W509" s="15">
        <v>0.1875</v>
      </c>
      <c r="X509" s="14">
        <v>0.17399999999999999</v>
      </c>
      <c r="Y509" s="1" t="s">
        <v>98</v>
      </c>
      <c r="Z509" s="13" t="s">
        <v>98</v>
      </c>
      <c r="AA509" s="13" t="s">
        <v>98</v>
      </c>
      <c r="AB509" s="1" t="s">
        <v>98</v>
      </c>
      <c r="AC509" s="1" t="s">
        <v>98</v>
      </c>
      <c r="AD509" s="1" t="s">
        <v>98</v>
      </c>
      <c r="AE509" s="1" t="s">
        <v>98</v>
      </c>
      <c r="AF509" s="1" t="s">
        <v>98</v>
      </c>
      <c r="AG509" s="1" t="s">
        <v>98</v>
      </c>
      <c r="AH509" s="1" t="s">
        <v>98</v>
      </c>
      <c r="AI509" s="3">
        <v>8.49</v>
      </c>
      <c r="AJ509" s="1" t="s">
        <v>98</v>
      </c>
      <c r="AK509" s="2">
        <v>11.4</v>
      </c>
      <c r="AL509" s="1" t="s">
        <v>98</v>
      </c>
      <c r="AM509" s="3">
        <v>1.1200000000000001</v>
      </c>
      <c r="AN509" s="3">
        <v>1.1200000000000001</v>
      </c>
      <c r="AO509" s="14">
        <v>0.89400000000000002</v>
      </c>
      <c r="AP509" s="14">
        <v>0.90400000000000003</v>
      </c>
      <c r="AQ509" s="14">
        <v>0.78600000000000003</v>
      </c>
      <c r="AR509" s="14">
        <v>0.95599999999999996</v>
      </c>
      <c r="AS509" s="14">
        <v>0.78600000000000003</v>
      </c>
      <c r="AT509" s="14">
        <v>0.75800000000000001</v>
      </c>
      <c r="AU509" s="1" t="s">
        <v>98</v>
      </c>
      <c r="AV509" s="1" t="s">
        <v>98</v>
      </c>
      <c r="AW509" s="1" t="s">
        <v>98</v>
      </c>
      <c r="AX509" s="3">
        <v>1.55</v>
      </c>
      <c r="AY509" s="1" t="s">
        <v>98</v>
      </c>
      <c r="AZ509" s="3">
        <v>1.46</v>
      </c>
      <c r="BA509" s="1" t="s">
        <v>98</v>
      </c>
      <c r="BB509" s="1" t="s">
        <v>98</v>
      </c>
      <c r="BC509" s="1" t="s">
        <v>98</v>
      </c>
      <c r="BD509" s="1" t="s">
        <v>98</v>
      </c>
      <c r="BE509" s="1" t="s">
        <v>98</v>
      </c>
      <c r="BF509" s="1" t="s">
        <v>98</v>
      </c>
      <c r="BG509" s="1" t="s">
        <v>98</v>
      </c>
      <c r="BH509" s="1" t="s">
        <v>98</v>
      </c>
      <c r="BI509" s="1" t="s">
        <v>98</v>
      </c>
      <c r="BJ509" s="4" t="s">
        <v>98</v>
      </c>
      <c r="BK509" s="4" t="s">
        <v>98</v>
      </c>
      <c r="BL509" s="4" t="s">
        <v>98</v>
      </c>
      <c r="BM509" s="4" t="s">
        <v>98</v>
      </c>
      <c r="BN509" s="4" t="s">
        <v>98</v>
      </c>
      <c r="BO509" s="4" t="s">
        <v>98</v>
      </c>
      <c r="BP509" s="4" t="s">
        <v>98</v>
      </c>
      <c r="BQ509" s="4" t="s">
        <v>98</v>
      </c>
      <c r="BR509" s="4" t="s">
        <v>98</v>
      </c>
      <c r="BS509" s="4" t="s">
        <v>98</v>
      </c>
      <c r="BT509" s="4" t="s">
        <v>98</v>
      </c>
      <c r="BU509" s="4" t="s">
        <v>98</v>
      </c>
      <c r="BV509" s="4" t="s">
        <v>98</v>
      </c>
      <c r="BW509" s="35" t="s">
        <v>98</v>
      </c>
      <c r="BX509" s="35" t="s">
        <v>98</v>
      </c>
      <c r="BY509" s="1" t="s">
        <v>98</v>
      </c>
      <c r="BZ509" s="1" t="s">
        <v>98</v>
      </c>
      <c r="CA509" s="1" t="s">
        <v>98</v>
      </c>
      <c r="CB509" s="1" t="s">
        <v>98</v>
      </c>
      <c r="CC509" s="1" t="s">
        <v>98</v>
      </c>
      <c r="CD509" s="1" t="s">
        <v>98</v>
      </c>
      <c r="CE509" s="1" t="s">
        <v>98</v>
      </c>
      <c r="CF509" s="1" t="s">
        <v>98</v>
      </c>
      <c r="CG509" s="4">
        <f>Beams!$B$11/F509</f>
        <v>8204.3795620437959</v>
      </c>
      <c r="CH509" s="4">
        <f>Beams!$B$9/AO509</f>
        <v>12572.706935123042</v>
      </c>
      <c r="CI509" s="4">
        <f>Beams!$C$9/AS509</f>
        <v>14300.254452926209</v>
      </c>
      <c r="CJ509" s="4">
        <f>Beams!$B$8/((N509-2*X509)*X509*2)</f>
        <v>19551.362333361165</v>
      </c>
      <c r="CK509" s="4">
        <f>Beams!$C$8/((J509-2*X509)*X509*2)</f>
        <v>19790.962361956277</v>
      </c>
      <c r="CM509" s="4">
        <f xml:space="preserve"> Beams!$B$12 / ( 2 * X509 * (N509 - X509) * (J509 - X509) )</f>
        <v>9794.1905267438342</v>
      </c>
      <c r="CO509" s="4">
        <f t="shared" si="14"/>
        <v>51623.305392261274</v>
      </c>
      <c r="CP509" s="4">
        <f t="shared" si="15"/>
        <v>51896.482790153132</v>
      </c>
      <c r="CQ509" s="3">
        <f>MIN(Beams!$B$21:$B$22)/MAX(CM509:CP509)-1</f>
        <v>-0.6146174282971868</v>
      </c>
    </row>
    <row r="510" spans="1:95" x14ac:dyDescent="0.55000000000000004">
      <c r="A510" s="1" t="s">
        <v>1014</v>
      </c>
      <c r="B510" s="1" t="s">
        <v>2081</v>
      </c>
      <c r="C510" s="1" t="s">
        <v>2082</v>
      </c>
      <c r="D510" s="1" t="s">
        <v>98</v>
      </c>
      <c r="E510" s="1">
        <v>3.48</v>
      </c>
      <c r="F510" s="14">
        <v>0.95599999999999996</v>
      </c>
      <c r="G510" s="1" t="s">
        <v>98</v>
      </c>
      <c r="H510" s="11" t="s">
        <v>98</v>
      </c>
      <c r="I510" s="3">
        <v>2.5</v>
      </c>
      <c r="J510" s="3">
        <v>2.15</v>
      </c>
      <c r="K510" s="1" t="s">
        <v>98</v>
      </c>
      <c r="L510" s="1" t="s">
        <v>98</v>
      </c>
      <c r="M510" s="11" t="s">
        <v>98</v>
      </c>
      <c r="N510" s="3">
        <v>2</v>
      </c>
      <c r="O510" s="3">
        <v>1.65</v>
      </c>
      <c r="P510" s="1" t="s">
        <v>98</v>
      </c>
      <c r="Q510" s="1" t="s">
        <v>98</v>
      </c>
      <c r="R510" s="11" t="s">
        <v>98</v>
      </c>
      <c r="S510" s="13" t="s">
        <v>98</v>
      </c>
      <c r="T510" s="1" t="s">
        <v>98</v>
      </c>
      <c r="U510" s="13" t="s">
        <v>98</v>
      </c>
      <c r="V510" s="1" t="s">
        <v>98</v>
      </c>
      <c r="W510" s="14">
        <v>0.125</v>
      </c>
      <c r="X510" s="14">
        <v>0.11600000000000001</v>
      </c>
      <c r="Y510" s="1" t="s">
        <v>98</v>
      </c>
      <c r="Z510" s="13" t="s">
        <v>98</v>
      </c>
      <c r="AA510" s="13" t="s">
        <v>98</v>
      </c>
      <c r="AB510" s="1" t="s">
        <v>98</v>
      </c>
      <c r="AC510" s="1" t="s">
        <v>98</v>
      </c>
      <c r="AD510" s="1" t="s">
        <v>98</v>
      </c>
      <c r="AE510" s="1" t="s">
        <v>98</v>
      </c>
      <c r="AF510" s="1" t="s">
        <v>98</v>
      </c>
      <c r="AG510" s="1" t="s">
        <v>98</v>
      </c>
      <c r="AH510" s="1" t="s">
        <v>98</v>
      </c>
      <c r="AI510" s="2">
        <v>14.2</v>
      </c>
      <c r="AJ510" s="1" t="s">
        <v>98</v>
      </c>
      <c r="AK510" s="2">
        <v>18.600000000000001</v>
      </c>
      <c r="AL510" s="1" t="s">
        <v>98</v>
      </c>
      <c r="AM510" s="14">
        <v>0.83299999999999996</v>
      </c>
      <c r="AN510" s="14">
        <v>0.80900000000000005</v>
      </c>
      <c r="AO510" s="14">
        <v>0.66700000000000004</v>
      </c>
      <c r="AP510" s="14">
        <v>0.93400000000000005</v>
      </c>
      <c r="AQ510" s="14">
        <v>0.58899999999999997</v>
      </c>
      <c r="AR510" s="14">
        <v>0.69399999999999995</v>
      </c>
      <c r="AS510" s="14">
        <v>0.58899999999999997</v>
      </c>
      <c r="AT510" s="14">
        <v>0.78500000000000003</v>
      </c>
      <c r="AU510" s="1" t="s">
        <v>98</v>
      </c>
      <c r="AV510" s="1" t="s">
        <v>98</v>
      </c>
      <c r="AW510" s="1" t="s">
        <v>98</v>
      </c>
      <c r="AX510" s="3">
        <v>1.1200000000000001</v>
      </c>
      <c r="AY510" s="1" t="s">
        <v>98</v>
      </c>
      <c r="AZ510" s="3">
        <v>1.04</v>
      </c>
      <c r="BA510" s="1" t="s">
        <v>98</v>
      </c>
      <c r="BB510" s="1" t="s">
        <v>98</v>
      </c>
      <c r="BC510" s="1" t="s">
        <v>98</v>
      </c>
      <c r="BD510" s="1" t="s">
        <v>98</v>
      </c>
      <c r="BE510" s="1" t="s">
        <v>98</v>
      </c>
      <c r="BF510" s="1" t="s">
        <v>98</v>
      </c>
      <c r="BG510" s="1" t="s">
        <v>98</v>
      </c>
      <c r="BH510" s="1" t="s">
        <v>98</v>
      </c>
      <c r="BI510" s="1" t="s">
        <v>98</v>
      </c>
      <c r="BJ510" s="4" t="s">
        <v>98</v>
      </c>
      <c r="BK510" s="4" t="s">
        <v>98</v>
      </c>
      <c r="BL510" s="4" t="s">
        <v>98</v>
      </c>
      <c r="BM510" s="4" t="s">
        <v>98</v>
      </c>
      <c r="BN510" s="4" t="s">
        <v>98</v>
      </c>
      <c r="BO510" s="4" t="s">
        <v>98</v>
      </c>
      <c r="BP510" s="4" t="s">
        <v>98</v>
      </c>
      <c r="BQ510" s="4" t="s">
        <v>98</v>
      </c>
      <c r="BR510" s="4" t="s">
        <v>98</v>
      </c>
      <c r="BS510" s="4" t="s">
        <v>98</v>
      </c>
      <c r="BT510" s="4" t="s">
        <v>98</v>
      </c>
      <c r="BU510" s="4" t="s">
        <v>98</v>
      </c>
      <c r="BV510" s="4" t="s">
        <v>98</v>
      </c>
      <c r="BW510" s="35" t="s">
        <v>98</v>
      </c>
      <c r="BX510" s="35" t="s">
        <v>98</v>
      </c>
      <c r="BY510" s="1" t="s">
        <v>98</v>
      </c>
      <c r="BZ510" s="1" t="s">
        <v>98</v>
      </c>
      <c r="CA510" s="1" t="s">
        <v>98</v>
      </c>
      <c r="CB510" s="1" t="s">
        <v>98</v>
      </c>
      <c r="CC510" s="1" t="s">
        <v>98</v>
      </c>
      <c r="CD510" s="1" t="s">
        <v>98</v>
      </c>
      <c r="CE510" s="1" t="s">
        <v>98</v>
      </c>
      <c r="CF510" s="1" t="s">
        <v>98</v>
      </c>
      <c r="CG510" s="4">
        <f>Beams!$B$11/F510</f>
        <v>11757.322175732217</v>
      </c>
      <c r="CH510" s="4">
        <f>Beams!$B$9/AO510</f>
        <v>16851.574212893553</v>
      </c>
      <c r="CI510" s="4">
        <f>Beams!$C$9/AS510</f>
        <v>19083.19185059423</v>
      </c>
      <c r="CJ510" s="4">
        <f>Beams!$B$8/((N510-2*X510)*X510*2)</f>
        <v>27402.870962708686</v>
      </c>
      <c r="CK510" s="4">
        <f>Beams!$C$8/((J510-2*X510)*X510*2)</f>
        <v>25259.789292006761</v>
      </c>
      <c r="CM510" s="4">
        <f xml:space="preserve"> Beams!$B$12 / ( 2 * X510 * (N510 - X510) * (J510 - X510) )</f>
        <v>12642.893491657996</v>
      </c>
      <c r="CO510" s="4">
        <f t="shared" si="14"/>
        <v>70758.854987473896</v>
      </c>
      <c r="CP510" s="4">
        <f t="shared" si="15"/>
        <v>68324.47887376463</v>
      </c>
      <c r="CQ510" s="3">
        <f>MIN(Beams!$B$21:$B$22)/MAX(CM510:CP510)-1</f>
        <v>-0.71734986379386001</v>
      </c>
    </row>
    <row r="511" spans="1:95" x14ac:dyDescent="0.55000000000000004">
      <c r="A511" s="1" t="s">
        <v>1014</v>
      </c>
      <c r="B511" s="1" t="s">
        <v>2083</v>
      </c>
      <c r="C511" s="1" t="s">
        <v>2084</v>
      </c>
      <c r="D511" s="1" t="s">
        <v>98</v>
      </c>
      <c r="E511" s="1">
        <v>5.41</v>
      </c>
      <c r="F511" s="3">
        <v>1.51</v>
      </c>
      <c r="G511" s="1" t="s">
        <v>98</v>
      </c>
      <c r="H511" s="11" t="s">
        <v>98</v>
      </c>
      <c r="I511" s="3">
        <v>2.5</v>
      </c>
      <c r="J511" s="3">
        <v>1.8</v>
      </c>
      <c r="K511" s="1" t="s">
        <v>98</v>
      </c>
      <c r="L511" s="1" t="s">
        <v>98</v>
      </c>
      <c r="M511" s="11" t="s">
        <v>98</v>
      </c>
      <c r="N511" s="3">
        <v>1.5</v>
      </c>
      <c r="O511" s="14">
        <v>0.80100000000000005</v>
      </c>
      <c r="P511" s="1" t="s">
        <v>98</v>
      </c>
      <c r="Q511" s="1" t="s">
        <v>98</v>
      </c>
      <c r="R511" s="11" t="s">
        <v>98</v>
      </c>
      <c r="S511" s="13" t="s">
        <v>98</v>
      </c>
      <c r="T511" s="1" t="s">
        <v>98</v>
      </c>
      <c r="U511" s="13" t="s">
        <v>98</v>
      </c>
      <c r="V511" s="1" t="s">
        <v>98</v>
      </c>
      <c r="W511" s="14">
        <v>0.25</v>
      </c>
      <c r="X511" s="14">
        <v>0.23300000000000001</v>
      </c>
      <c r="Y511" s="1" t="s">
        <v>98</v>
      </c>
      <c r="Z511" s="13" t="s">
        <v>98</v>
      </c>
      <c r="AA511" s="13" t="s">
        <v>98</v>
      </c>
      <c r="AB511" s="1" t="s">
        <v>98</v>
      </c>
      <c r="AC511" s="1" t="s">
        <v>98</v>
      </c>
      <c r="AD511" s="1" t="s">
        <v>98</v>
      </c>
      <c r="AE511" s="1" t="s">
        <v>98</v>
      </c>
      <c r="AF511" s="1" t="s">
        <v>98</v>
      </c>
      <c r="AG511" s="1" t="s">
        <v>98</v>
      </c>
      <c r="AH511" s="1" t="s">
        <v>98</v>
      </c>
      <c r="AI511" s="3">
        <v>3.44</v>
      </c>
      <c r="AJ511" s="1" t="s">
        <v>98</v>
      </c>
      <c r="AK511" s="3">
        <v>7.73</v>
      </c>
      <c r="AL511" s="1" t="s">
        <v>98</v>
      </c>
      <c r="AM511" s="3">
        <v>1.03</v>
      </c>
      <c r="AN511" s="3">
        <v>1.1100000000000001</v>
      </c>
      <c r="AO511" s="14">
        <v>0.82199999999999995</v>
      </c>
      <c r="AP511" s="14">
        <v>0.82599999999999996</v>
      </c>
      <c r="AQ511" s="14">
        <v>0.44900000000000001</v>
      </c>
      <c r="AR511" s="14">
        <v>0.76400000000000001</v>
      </c>
      <c r="AS511" s="14">
        <v>0.59899999999999998</v>
      </c>
      <c r="AT511" s="14">
        <v>0.54600000000000004</v>
      </c>
      <c r="AU511" s="1" t="s">
        <v>98</v>
      </c>
      <c r="AV511" s="1" t="s">
        <v>98</v>
      </c>
      <c r="AW511" s="1" t="s">
        <v>98</v>
      </c>
      <c r="AX511" s="3">
        <v>1.1000000000000001</v>
      </c>
      <c r="AY511" s="1" t="s">
        <v>98</v>
      </c>
      <c r="AZ511" s="3">
        <v>1.29</v>
      </c>
      <c r="BA511" s="1" t="s">
        <v>98</v>
      </c>
      <c r="BB511" s="1" t="s">
        <v>98</v>
      </c>
      <c r="BC511" s="1" t="s">
        <v>98</v>
      </c>
      <c r="BD511" s="1" t="s">
        <v>98</v>
      </c>
      <c r="BE511" s="1" t="s">
        <v>98</v>
      </c>
      <c r="BF511" s="1" t="s">
        <v>98</v>
      </c>
      <c r="BG511" s="1" t="s">
        <v>98</v>
      </c>
      <c r="BH511" s="1" t="s">
        <v>98</v>
      </c>
      <c r="BI511" s="1" t="s">
        <v>98</v>
      </c>
      <c r="BJ511" s="4" t="s">
        <v>98</v>
      </c>
      <c r="BK511" s="4" t="s">
        <v>98</v>
      </c>
      <c r="BL511" s="4" t="s">
        <v>98</v>
      </c>
      <c r="BM511" s="4" t="s">
        <v>98</v>
      </c>
      <c r="BN511" s="4" t="s">
        <v>98</v>
      </c>
      <c r="BO511" s="4" t="s">
        <v>98</v>
      </c>
      <c r="BP511" s="4" t="s">
        <v>98</v>
      </c>
      <c r="BQ511" s="4" t="s">
        <v>98</v>
      </c>
      <c r="BR511" s="4" t="s">
        <v>98</v>
      </c>
      <c r="BS511" s="4" t="s">
        <v>98</v>
      </c>
      <c r="BT511" s="4" t="s">
        <v>98</v>
      </c>
      <c r="BU511" s="4" t="s">
        <v>98</v>
      </c>
      <c r="BV511" s="4" t="s">
        <v>98</v>
      </c>
      <c r="BW511" s="35" t="s">
        <v>98</v>
      </c>
      <c r="BX511" s="35" t="s">
        <v>98</v>
      </c>
      <c r="BY511" s="1" t="s">
        <v>98</v>
      </c>
      <c r="BZ511" s="1" t="s">
        <v>98</v>
      </c>
      <c r="CA511" s="1" t="s">
        <v>98</v>
      </c>
      <c r="CB511" s="1" t="s">
        <v>98</v>
      </c>
      <c r="CC511" s="1" t="s">
        <v>98</v>
      </c>
      <c r="CD511" s="1" t="s">
        <v>98</v>
      </c>
      <c r="CE511" s="1" t="s">
        <v>98</v>
      </c>
      <c r="CF511" s="1" t="s">
        <v>98</v>
      </c>
      <c r="CG511" s="4">
        <f>Beams!$B$11/F511</f>
        <v>7443.7086092715235</v>
      </c>
      <c r="CH511" s="4">
        <f>Beams!$B$9/AO511</f>
        <v>13673.96593673966</v>
      </c>
      <c r="CI511" s="4">
        <f>Beams!$C$9/AS511</f>
        <v>18764.607679465778</v>
      </c>
      <c r="CJ511" s="4">
        <f>Beams!$B$8/((N511-2*X511)*X511*2)</f>
        <v>23327.051908916575</v>
      </c>
      <c r="CK511" s="4">
        <f>Beams!$C$8/((J511-2*X511)*X511*2)</f>
        <v>18081.088211259175</v>
      </c>
      <c r="CM511" s="4">
        <f xml:space="preserve"> Beams!$B$12 / ( 2 * X511 * (N511 - X511) * (J511 - X511) )</f>
        <v>12148.839181550689</v>
      </c>
      <c r="CO511" s="4">
        <f t="shared" si="14"/>
        <v>60546.125955126183</v>
      </c>
      <c r="CP511" s="4">
        <f t="shared" si="15"/>
        <v>54901.334852625812</v>
      </c>
      <c r="CQ511" s="3">
        <f>MIN(Beams!$B$21:$B$22)/MAX(CM511:CP511)-1</f>
        <v>-0.66967333277734364</v>
      </c>
    </row>
    <row r="512" spans="1:95" x14ac:dyDescent="0.55000000000000004">
      <c r="A512" s="1" t="s">
        <v>1014</v>
      </c>
      <c r="B512" s="1" t="s">
        <v>2085</v>
      </c>
      <c r="C512" s="1" t="s">
        <v>2086</v>
      </c>
      <c r="D512" s="1" t="s">
        <v>98</v>
      </c>
      <c r="E512" s="1">
        <v>4.32</v>
      </c>
      <c r="F512" s="3">
        <v>1.19</v>
      </c>
      <c r="G512" s="1" t="s">
        <v>98</v>
      </c>
      <c r="H512" s="11" t="s">
        <v>98</v>
      </c>
      <c r="I512" s="3">
        <v>2.5</v>
      </c>
      <c r="J512" s="3">
        <v>1.98</v>
      </c>
      <c r="K512" s="1" t="s">
        <v>98</v>
      </c>
      <c r="L512" s="1" t="s">
        <v>98</v>
      </c>
      <c r="M512" s="11" t="s">
        <v>98</v>
      </c>
      <c r="N512" s="3">
        <v>1.5</v>
      </c>
      <c r="O512" s="14">
        <v>0.97799999999999998</v>
      </c>
      <c r="P512" s="1" t="s">
        <v>98</v>
      </c>
      <c r="Q512" s="1" t="s">
        <v>98</v>
      </c>
      <c r="R512" s="11" t="s">
        <v>98</v>
      </c>
      <c r="S512" s="13" t="s">
        <v>98</v>
      </c>
      <c r="T512" s="1" t="s">
        <v>98</v>
      </c>
      <c r="U512" s="13" t="s">
        <v>98</v>
      </c>
      <c r="V512" s="1" t="s">
        <v>98</v>
      </c>
      <c r="W512" s="15">
        <v>0.1875</v>
      </c>
      <c r="X512" s="14">
        <v>0.17399999999999999</v>
      </c>
      <c r="Y512" s="1" t="s">
        <v>98</v>
      </c>
      <c r="Z512" s="13" t="s">
        <v>98</v>
      </c>
      <c r="AA512" s="13" t="s">
        <v>98</v>
      </c>
      <c r="AB512" s="1" t="s">
        <v>98</v>
      </c>
      <c r="AC512" s="1" t="s">
        <v>98</v>
      </c>
      <c r="AD512" s="1" t="s">
        <v>98</v>
      </c>
      <c r="AE512" s="1" t="s">
        <v>98</v>
      </c>
      <c r="AF512" s="1" t="s">
        <v>98</v>
      </c>
      <c r="AG512" s="1" t="s">
        <v>98</v>
      </c>
      <c r="AH512" s="1" t="s">
        <v>98</v>
      </c>
      <c r="AI512" s="3">
        <v>5.62</v>
      </c>
      <c r="AJ512" s="1" t="s">
        <v>98</v>
      </c>
      <c r="AK512" s="2">
        <v>11.4</v>
      </c>
      <c r="AL512" s="1" t="s">
        <v>98</v>
      </c>
      <c r="AM512" s="14">
        <v>0.88200000000000001</v>
      </c>
      <c r="AN512" s="14">
        <v>0.91500000000000004</v>
      </c>
      <c r="AO512" s="14">
        <v>0.70499999999999996</v>
      </c>
      <c r="AP512" s="14">
        <v>0.86</v>
      </c>
      <c r="AQ512" s="14">
        <v>0.39</v>
      </c>
      <c r="AR512" s="14">
        <v>0.63600000000000001</v>
      </c>
      <c r="AS512" s="14">
        <v>0.52</v>
      </c>
      <c r="AT512" s="14">
        <v>0.57199999999999995</v>
      </c>
      <c r="AU512" s="1" t="s">
        <v>98</v>
      </c>
      <c r="AV512" s="1" t="s">
        <v>98</v>
      </c>
      <c r="AW512" s="1" t="s">
        <v>98</v>
      </c>
      <c r="AX512" s="14">
        <v>0.92900000000000005</v>
      </c>
      <c r="AY512" s="1" t="s">
        <v>98</v>
      </c>
      <c r="AZ512" s="3">
        <v>1.05</v>
      </c>
      <c r="BA512" s="1" t="s">
        <v>98</v>
      </c>
      <c r="BB512" s="1" t="s">
        <v>98</v>
      </c>
      <c r="BC512" s="1" t="s">
        <v>98</v>
      </c>
      <c r="BD512" s="1" t="s">
        <v>98</v>
      </c>
      <c r="BE512" s="1" t="s">
        <v>98</v>
      </c>
      <c r="BF512" s="1" t="s">
        <v>98</v>
      </c>
      <c r="BG512" s="1" t="s">
        <v>98</v>
      </c>
      <c r="BH512" s="1" t="s">
        <v>98</v>
      </c>
      <c r="BI512" s="1" t="s">
        <v>98</v>
      </c>
      <c r="BJ512" s="4" t="s">
        <v>98</v>
      </c>
      <c r="BK512" s="4" t="s">
        <v>98</v>
      </c>
      <c r="BL512" s="4" t="s">
        <v>98</v>
      </c>
      <c r="BM512" s="4" t="s">
        <v>98</v>
      </c>
      <c r="BN512" s="4" t="s">
        <v>98</v>
      </c>
      <c r="BO512" s="4" t="s">
        <v>98</v>
      </c>
      <c r="BP512" s="4" t="s">
        <v>98</v>
      </c>
      <c r="BQ512" s="4" t="s">
        <v>98</v>
      </c>
      <c r="BR512" s="4" t="s">
        <v>98</v>
      </c>
      <c r="BS512" s="4" t="s">
        <v>98</v>
      </c>
      <c r="BT512" s="4" t="s">
        <v>98</v>
      </c>
      <c r="BU512" s="4" t="s">
        <v>98</v>
      </c>
      <c r="BV512" s="4" t="s">
        <v>98</v>
      </c>
      <c r="BW512" s="35" t="s">
        <v>98</v>
      </c>
      <c r="BX512" s="35" t="s">
        <v>98</v>
      </c>
      <c r="BY512" s="1" t="s">
        <v>98</v>
      </c>
      <c r="BZ512" s="1" t="s">
        <v>98</v>
      </c>
      <c r="CA512" s="1" t="s">
        <v>98</v>
      </c>
      <c r="CB512" s="1" t="s">
        <v>98</v>
      </c>
      <c r="CC512" s="1" t="s">
        <v>98</v>
      </c>
      <c r="CD512" s="1" t="s">
        <v>98</v>
      </c>
      <c r="CE512" s="1" t="s">
        <v>98</v>
      </c>
      <c r="CF512" s="1" t="s">
        <v>98</v>
      </c>
      <c r="CG512" s="4">
        <f>Beams!$B$11/F512</f>
        <v>9445.3781512605037</v>
      </c>
      <c r="CH512" s="4">
        <f>Beams!$B$9/AO512</f>
        <v>15943.262411347519</v>
      </c>
      <c r="CI512" s="4">
        <f>Beams!$C$9/AS512</f>
        <v>21615.384615384613</v>
      </c>
      <c r="CJ512" s="4">
        <f>Beams!$B$8/((N512-2*X512)*X512*2)</f>
        <v>28037.196679438057</v>
      </c>
      <c r="CK512" s="4">
        <f>Beams!$C$8/((J512-2*X512)*X512*2)</f>
        <v>19790.962361956277</v>
      </c>
      <c r="CM512" s="4">
        <f xml:space="preserve"> Beams!$B$12 / ( 2 * X512 * (N512 - X512) * (J512 - X512) )</f>
        <v>13487.324209528088</v>
      </c>
      <c r="CO512" s="4">
        <f t="shared" si="14"/>
        <v>71507.729084740262</v>
      </c>
      <c r="CP512" s="4">
        <f t="shared" si="15"/>
        <v>62690.898059999447</v>
      </c>
      <c r="CQ512" s="3">
        <f>MIN(Beams!$B$21:$B$22)/MAX(CM512:CP512)-1</f>
        <v>-0.72030995451835711</v>
      </c>
    </row>
    <row r="513" spans="1:95" x14ac:dyDescent="0.55000000000000004">
      <c r="A513" s="1" t="s">
        <v>1014</v>
      </c>
      <c r="B513" s="1" t="s">
        <v>2087</v>
      </c>
      <c r="C513" s="1" t="s">
        <v>2088</v>
      </c>
      <c r="D513" s="1" t="s">
        <v>98</v>
      </c>
      <c r="E513" s="1">
        <v>3.05</v>
      </c>
      <c r="F513" s="14">
        <v>0.84</v>
      </c>
      <c r="G513" s="1" t="s">
        <v>98</v>
      </c>
      <c r="H513" s="11" t="s">
        <v>98</v>
      </c>
      <c r="I513" s="3">
        <v>2.5</v>
      </c>
      <c r="J513" s="3">
        <v>2.15</v>
      </c>
      <c r="K513" s="1" t="s">
        <v>98</v>
      </c>
      <c r="L513" s="1" t="s">
        <v>98</v>
      </c>
      <c r="M513" s="11" t="s">
        <v>98</v>
      </c>
      <c r="N513" s="3">
        <v>1.5</v>
      </c>
      <c r="O513" s="3">
        <v>1.1499999999999999</v>
      </c>
      <c r="P513" s="1" t="s">
        <v>98</v>
      </c>
      <c r="Q513" s="1" t="s">
        <v>98</v>
      </c>
      <c r="R513" s="11" t="s">
        <v>98</v>
      </c>
      <c r="S513" s="13" t="s">
        <v>98</v>
      </c>
      <c r="T513" s="1" t="s">
        <v>98</v>
      </c>
      <c r="U513" s="13" t="s">
        <v>98</v>
      </c>
      <c r="V513" s="1" t="s">
        <v>98</v>
      </c>
      <c r="W513" s="14">
        <v>0.125</v>
      </c>
      <c r="X513" s="14">
        <v>0.11600000000000001</v>
      </c>
      <c r="Y513" s="1" t="s">
        <v>98</v>
      </c>
      <c r="Z513" s="13" t="s">
        <v>98</v>
      </c>
      <c r="AA513" s="13" t="s">
        <v>98</v>
      </c>
      <c r="AB513" s="1" t="s">
        <v>98</v>
      </c>
      <c r="AC513" s="1" t="s">
        <v>98</v>
      </c>
      <c r="AD513" s="1" t="s">
        <v>98</v>
      </c>
      <c r="AE513" s="1" t="s">
        <v>98</v>
      </c>
      <c r="AF513" s="1" t="s">
        <v>98</v>
      </c>
      <c r="AG513" s="1" t="s">
        <v>98</v>
      </c>
      <c r="AH513" s="1" t="s">
        <v>98</v>
      </c>
      <c r="AI513" s="3">
        <v>9.93</v>
      </c>
      <c r="AJ513" s="1" t="s">
        <v>98</v>
      </c>
      <c r="AK513" s="2">
        <v>18.600000000000001</v>
      </c>
      <c r="AL513" s="1" t="s">
        <v>98</v>
      </c>
      <c r="AM513" s="14">
        <v>0.66800000000000004</v>
      </c>
      <c r="AN513" s="14">
        <v>0.67100000000000004</v>
      </c>
      <c r="AO513" s="14">
        <v>0.53500000000000003</v>
      </c>
      <c r="AP513" s="14">
        <v>0.89200000000000002</v>
      </c>
      <c r="AQ513" s="14">
        <v>0.3</v>
      </c>
      <c r="AR513" s="14">
        <v>0.46899999999999997</v>
      </c>
      <c r="AS513" s="14">
        <v>0.39900000000000002</v>
      </c>
      <c r="AT513" s="14">
        <v>0.59699999999999998</v>
      </c>
      <c r="AU513" s="1" t="s">
        <v>98</v>
      </c>
      <c r="AV513" s="1" t="s">
        <v>98</v>
      </c>
      <c r="AW513" s="1" t="s">
        <v>98</v>
      </c>
      <c r="AX513" s="14">
        <v>0.68700000000000006</v>
      </c>
      <c r="AY513" s="1" t="s">
        <v>98</v>
      </c>
      <c r="AZ513" s="14">
        <v>0.75900000000000001</v>
      </c>
      <c r="BA513" s="1" t="s">
        <v>98</v>
      </c>
      <c r="BB513" s="1" t="s">
        <v>98</v>
      </c>
      <c r="BC513" s="1" t="s">
        <v>98</v>
      </c>
      <c r="BD513" s="1" t="s">
        <v>98</v>
      </c>
      <c r="BE513" s="1" t="s">
        <v>98</v>
      </c>
      <c r="BF513" s="1" t="s">
        <v>98</v>
      </c>
      <c r="BG513" s="1" t="s">
        <v>98</v>
      </c>
      <c r="BH513" s="1" t="s">
        <v>98</v>
      </c>
      <c r="BI513" s="1" t="s">
        <v>98</v>
      </c>
      <c r="BJ513" s="4" t="s">
        <v>98</v>
      </c>
      <c r="BK513" s="4" t="s">
        <v>98</v>
      </c>
      <c r="BL513" s="4" t="s">
        <v>98</v>
      </c>
      <c r="BM513" s="4" t="s">
        <v>98</v>
      </c>
      <c r="BN513" s="4" t="s">
        <v>98</v>
      </c>
      <c r="BO513" s="4" t="s">
        <v>98</v>
      </c>
      <c r="BP513" s="4" t="s">
        <v>98</v>
      </c>
      <c r="BQ513" s="4" t="s">
        <v>98</v>
      </c>
      <c r="BR513" s="4" t="s">
        <v>98</v>
      </c>
      <c r="BS513" s="4" t="s">
        <v>98</v>
      </c>
      <c r="BT513" s="4" t="s">
        <v>98</v>
      </c>
      <c r="BU513" s="4" t="s">
        <v>98</v>
      </c>
      <c r="BV513" s="4" t="s">
        <v>98</v>
      </c>
      <c r="BW513" s="35" t="s">
        <v>98</v>
      </c>
      <c r="BX513" s="35" t="s">
        <v>98</v>
      </c>
      <c r="BY513" s="1" t="s">
        <v>98</v>
      </c>
      <c r="BZ513" s="1" t="s">
        <v>98</v>
      </c>
      <c r="CA513" s="1" t="s">
        <v>98</v>
      </c>
      <c r="CB513" s="1" t="s">
        <v>98</v>
      </c>
      <c r="CC513" s="1" t="s">
        <v>98</v>
      </c>
      <c r="CD513" s="1" t="s">
        <v>98</v>
      </c>
      <c r="CE513" s="1" t="s">
        <v>98</v>
      </c>
      <c r="CF513" s="1" t="s">
        <v>98</v>
      </c>
      <c r="CG513" s="4">
        <f>Beams!$B$11/F513</f>
        <v>13380.952380952382</v>
      </c>
      <c r="CH513" s="4">
        <f>Beams!$B$9/AO513</f>
        <v>21009.34579439252</v>
      </c>
      <c r="CI513" s="4">
        <f>Beams!$C$9/AS513</f>
        <v>28170.426065162905</v>
      </c>
      <c r="CJ513" s="4">
        <f>Beams!$B$8/((N513-2*X513)*X513*2)</f>
        <v>38208.419449581204</v>
      </c>
      <c r="CK513" s="4">
        <f>Beams!$C$8/((J513-2*X513)*X513*2)</f>
        <v>25259.789292006761</v>
      </c>
      <c r="CM513" s="4">
        <f xml:space="preserve"> Beams!$B$12 / ( 2 * X513 * (N513 - X513) * (J513 - X513) )</f>
        <v>17210.412816678949</v>
      </c>
      <c r="CO513" s="4">
        <f t="shared" si="14"/>
        <v>95823.217937845242</v>
      </c>
      <c r="CP513" s="4">
        <f t="shared" si="15"/>
        <v>81954.926701743316</v>
      </c>
      <c r="CQ513" s="3">
        <f>MIN(Beams!$B$21:$B$22)/MAX(CM513:CP513)-1</f>
        <v>-0.79128231726706577</v>
      </c>
    </row>
    <row r="514" spans="1:95" x14ac:dyDescent="0.55000000000000004">
      <c r="A514" s="1" t="s">
        <v>1014</v>
      </c>
      <c r="B514" s="1" t="s">
        <v>2089</v>
      </c>
      <c r="C514" s="1" t="s">
        <v>2090</v>
      </c>
      <c r="D514" s="1" t="s">
        <v>98</v>
      </c>
      <c r="E514" s="1">
        <v>3.68</v>
      </c>
      <c r="F514" s="3">
        <v>1.02</v>
      </c>
      <c r="G514" s="1" t="s">
        <v>98</v>
      </c>
      <c r="H514" s="11" t="s">
        <v>98</v>
      </c>
      <c r="I514" s="3">
        <v>2.5</v>
      </c>
      <c r="J514" s="3">
        <v>1.98</v>
      </c>
      <c r="K514" s="1" t="s">
        <v>98</v>
      </c>
      <c r="L514" s="1" t="s">
        <v>98</v>
      </c>
      <c r="M514" s="11" t="s">
        <v>98</v>
      </c>
      <c r="N514" s="3">
        <v>1</v>
      </c>
      <c r="O514" s="14">
        <v>0.47799999999999998</v>
      </c>
      <c r="P514" s="1" t="s">
        <v>98</v>
      </c>
      <c r="Q514" s="1" t="s">
        <v>98</v>
      </c>
      <c r="R514" s="11" t="s">
        <v>98</v>
      </c>
      <c r="S514" s="13" t="s">
        <v>98</v>
      </c>
      <c r="T514" s="1" t="s">
        <v>98</v>
      </c>
      <c r="U514" s="13" t="s">
        <v>98</v>
      </c>
      <c r="V514" s="1" t="s">
        <v>98</v>
      </c>
      <c r="W514" s="15">
        <v>0.1875</v>
      </c>
      <c r="X514" s="14">
        <v>0.17399999999999999</v>
      </c>
      <c r="Y514" s="1" t="s">
        <v>98</v>
      </c>
      <c r="Z514" s="13" t="s">
        <v>98</v>
      </c>
      <c r="AA514" s="13" t="s">
        <v>98</v>
      </c>
      <c r="AB514" s="1" t="s">
        <v>98</v>
      </c>
      <c r="AC514" s="1" t="s">
        <v>98</v>
      </c>
      <c r="AD514" s="1" t="s">
        <v>98</v>
      </c>
      <c r="AE514" s="1" t="s">
        <v>98</v>
      </c>
      <c r="AF514" s="1" t="s">
        <v>98</v>
      </c>
      <c r="AG514" s="1" t="s">
        <v>98</v>
      </c>
      <c r="AH514" s="1" t="s">
        <v>98</v>
      </c>
      <c r="AI514" s="3">
        <v>2.75</v>
      </c>
      <c r="AJ514" s="1" t="s">
        <v>98</v>
      </c>
      <c r="AK514" s="2">
        <v>11.4</v>
      </c>
      <c r="AL514" s="1" t="s">
        <v>98</v>
      </c>
      <c r="AM514" s="14">
        <v>0.64600000000000002</v>
      </c>
      <c r="AN514" s="14">
        <v>0.71299999999999997</v>
      </c>
      <c r="AO514" s="14">
        <v>0.51700000000000002</v>
      </c>
      <c r="AP514" s="14">
        <v>0.79600000000000004</v>
      </c>
      <c r="AQ514" s="14">
        <v>0.14299999999999999</v>
      </c>
      <c r="AR514" s="14">
        <v>0.36</v>
      </c>
      <c r="AS514" s="14">
        <v>0.28499999999999998</v>
      </c>
      <c r="AT514" s="14">
        <v>0.374</v>
      </c>
      <c r="AU514" s="1" t="s">
        <v>98</v>
      </c>
      <c r="AV514" s="1" t="s">
        <v>98</v>
      </c>
      <c r="AW514" s="1" t="s">
        <v>98</v>
      </c>
      <c r="AX514" s="14">
        <v>0.41199999999999998</v>
      </c>
      <c r="AY514" s="1" t="s">
        <v>98</v>
      </c>
      <c r="AZ514" s="14">
        <v>0.64800000000000002</v>
      </c>
      <c r="BA514" s="1" t="s">
        <v>98</v>
      </c>
      <c r="BB514" s="1" t="s">
        <v>98</v>
      </c>
      <c r="BC514" s="1" t="s">
        <v>98</v>
      </c>
      <c r="BD514" s="1" t="s">
        <v>98</v>
      </c>
      <c r="BE514" s="1" t="s">
        <v>98</v>
      </c>
      <c r="BF514" s="1" t="s">
        <v>98</v>
      </c>
      <c r="BG514" s="1" t="s">
        <v>98</v>
      </c>
      <c r="BH514" s="1" t="s">
        <v>98</v>
      </c>
      <c r="BI514" s="1" t="s">
        <v>98</v>
      </c>
      <c r="BJ514" s="4" t="s">
        <v>98</v>
      </c>
      <c r="BK514" s="4" t="s">
        <v>98</v>
      </c>
      <c r="BL514" s="4" t="s">
        <v>98</v>
      </c>
      <c r="BM514" s="4" t="s">
        <v>98</v>
      </c>
      <c r="BN514" s="4" t="s">
        <v>98</v>
      </c>
      <c r="BO514" s="4" t="s">
        <v>98</v>
      </c>
      <c r="BP514" s="4" t="s">
        <v>98</v>
      </c>
      <c r="BQ514" s="4" t="s">
        <v>98</v>
      </c>
      <c r="BR514" s="4" t="s">
        <v>98</v>
      </c>
      <c r="BS514" s="4" t="s">
        <v>98</v>
      </c>
      <c r="BT514" s="4" t="s">
        <v>98</v>
      </c>
      <c r="BU514" s="4" t="s">
        <v>98</v>
      </c>
      <c r="BV514" s="4" t="s">
        <v>98</v>
      </c>
      <c r="BW514" s="35" t="s">
        <v>98</v>
      </c>
      <c r="BX514" s="35" t="s">
        <v>98</v>
      </c>
      <c r="BY514" s="1" t="s">
        <v>98</v>
      </c>
      <c r="BZ514" s="1" t="s">
        <v>98</v>
      </c>
      <c r="CA514" s="1" t="s">
        <v>98</v>
      </c>
      <c r="CB514" s="1" t="s">
        <v>98</v>
      </c>
      <c r="CC514" s="1" t="s">
        <v>98</v>
      </c>
      <c r="CD514" s="1" t="s">
        <v>98</v>
      </c>
      <c r="CE514" s="1" t="s">
        <v>98</v>
      </c>
      <c r="CF514" s="1" t="s">
        <v>98</v>
      </c>
      <c r="CG514" s="4">
        <f>Beams!$B$11/F514</f>
        <v>11019.607843137255</v>
      </c>
      <c r="CH514" s="4">
        <f>Beams!$B$9/AO514</f>
        <v>21740.812379110252</v>
      </c>
      <c r="CI514" s="4">
        <f>Beams!$C$9/AS514</f>
        <v>39438.596491228076</v>
      </c>
      <c r="CJ514" s="4">
        <f>Beams!$B$8/((N514-2*X514)*X514*2)</f>
        <v>49538.114378393628</v>
      </c>
      <c r="CK514" s="4">
        <f>Beams!$C$8/((J514-2*X514)*X514*2)</f>
        <v>19790.962361956277</v>
      </c>
      <c r="CM514" s="4">
        <f xml:space="preserve"> Beams!$B$12 / ( 2 * X514 * (N514 - X514) * (J514 - X514) )</f>
        <v>21651.564045804171</v>
      </c>
      <c r="CO514" s="4">
        <f t="shared" si="14"/>
        <v>118241.88352602403</v>
      </c>
      <c r="CP514" s="4">
        <f t="shared" si="15"/>
        <v>88284.28662518895</v>
      </c>
      <c r="CQ514" s="3">
        <f>MIN(Beams!$B$21:$B$22)/MAX(CM514:CP514)-1</f>
        <v>-0.83085519780646788</v>
      </c>
    </row>
    <row r="515" spans="1:95" x14ac:dyDescent="0.55000000000000004">
      <c r="A515" s="1" t="s">
        <v>1014</v>
      </c>
      <c r="B515" s="1" t="s">
        <v>2091</v>
      </c>
      <c r="C515" s="1" t="s">
        <v>2092</v>
      </c>
      <c r="D515" s="1" t="s">
        <v>98</v>
      </c>
      <c r="E515" s="1">
        <v>2.63</v>
      </c>
      <c r="F515" s="14">
        <v>0.72399999999999998</v>
      </c>
      <c r="G515" s="1" t="s">
        <v>98</v>
      </c>
      <c r="H515" s="11" t="s">
        <v>98</v>
      </c>
      <c r="I515" s="3">
        <v>2.5</v>
      </c>
      <c r="J515" s="3">
        <v>2.15</v>
      </c>
      <c r="K515" s="1" t="s">
        <v>98</v>
      </c>
      <c r="L515" s="1" t="s">
        <v>98</v>
      </c>
      <c r="M515" s="11" t="s">
        <v>98</v>
      </c>
      <c r="N515" s="3">
        <v>1</v>
      </c>
      <c r="O515" s="14">
        <v>0.65200000000000002</v>
      </c>
      <c r="P515" s="1" t="s">
        <v>98</v>
      </c>
      <c r="Q515" s="1" t="s">
        <v>98</v>
      </c>
      <c r="R515" s="11" t="s">
        <v>98</v>
      </c>
      <c r="S515" s="13" t="s">
        <v>98</v>
      </c>
      <c r="T515" s="1" t="s">
        <v>98</v>
      </c>
      <c r="U515" s="13" t="s">
        <v>98</v>
      </c>
      <c r="V515" s="1" t="s">
        <v>98</v>
      </c>
      <c r="W515" s="14">
        <v>0.125</v>
      </c>
      <c r="X515" s="14">
        <v>0.11600000000000001</v>
      </c>
      <c r="Y515" s="1" t="s">
        <v>98</v>
      </c>
      <c r="Z515" s="13" t="s">
        <v>98</v>
      </c>
      <c r="AA515" s="13" t="s">
        <v>98</v>
      </c>
      <c r="AB515" s="1" t="s">
        <v>98</v>
      </c>
      <c r="AC515" s="1" t="s">
        <v>98</v>
      </c>
      <c r="AD515" s="1" t="s">
        <v>98</v>
      </c>
      <c r="AE515" s="1" t="s">
        <v>98</v>
      </c>
      <c r="AF515" s="1" t="s">
        <v>98</v>
      </c>
      <c r="AG515" s="1" t="s">
        <v>98</v>
      </c>
      <c r="AH515" s="1" t="s">
        <v>98</v>
      </c>
      <c r="AI515" s="3">
        <v>5.62</v>
      </c>
      <c r="AJ515" s="1" t="s">
        <v>98</v>
      </c>
      <c r="AK515" s="2">
        <v>18.600000000000001</v>
      </c>
      <c r="AL515" s="1" t="s">
        <v>98</v>
      </c>
      <c r="AM515" s="14">
        <v>0.503</v>
      </c>
      <c r="AN515" s="14">
        <v>0.53200000000000003</v>
      </c>
      <c r="AO515" s="14">
        <v>0.40300000000000002</v>
      </c>
      <c r="AP515" s="14">
        <v>0.83399999999999996</v>
      </c>
      <c r="AQ515" s="14">
        <v>0.115</v>
      </c>
      <c r="AR515" s="14">
        <v>0.27400000000000002</v>
      </c>
      <c r="AS515" s="14">
        <v>0.23</v>
      </c>
      <c r="AT515" s="14">
        <v>0.39900000000000002</v>
      </c>
      <c r="AU515" s="1" t="s">
        <v>98</v>
      </c>
      <c r="AV515" s="1" t="s">
        <v>98</v>
      </c>
      <c r="AW515" s="1" t="s">
        <v>98</v>
      </c>
      <c r="AX515" s="14">
        <v>0.32200000000000001</v>
      </c>
      <c r="AY515" s="1" t="s">
        <v>98</v>
      </c>
      <c r="AZ515" s="14">
        <v>0.48299999999999998</v>
      </c>
      <c r="BA515" s="1" t="s">
        <v>98</v>
      </c>
      <c r="BB515" s="1" t="s">
        <v>98</v>
      </c>
      <c r="BC515" s="1" t="s">
        <v>98</v>
      </c>
      <c r="BD515" s="1" t="s">
        <v>98</v>
      </c>
      <c r="BE515" s="1" t="s">
        <v>98</v>
      </c>
      <c r="BF515" s="1" t="s">
        <v>98</v>
      </c>
      <c r="BG515" s="1" t="s">
        <v>98</v>
      </c>
      <c r="BH515" s="1" t="s">
        <v>98</v>
      </c>
      <c r="BI515" s="1" t="s">
        <v>98</v>
      </c>
      <c r="BJ515" s="4" t="s">
        <v>98</v>
      </c>
      <c r="BK515" s="4" t="s">
        <v>98</v>
      </c>
      <c r="BL515" s="4" t="s">
        <v>98</v>
      </c>
      <c r="BM515" s="4" t="s">
        <v>98</v>
      </c>
      <c r="BN515" s="4" t="s">
        <v>98</v>
      </c>
      <c r="BO515" s="4" t="s">
        <v>98</v>
      </c>
      <c r="BP515" s="4" t="s">
        <v>98</v>
      </c>
      <c r="BQ515" s="4" t="s">
        <v>98</v>
      </c>
      <c r="BR515" s="4" t="s">
        <v>98</v>
      </c>
      <c r="BS515" s="4" t="s">
        <v>98</v>
      </c>
      <c r="BT515" s="4" t="s">
        <v>98</v>
      </c>
      <c r="BU515" s="4" t="s">
        <v>98</v>
      </c>
      <c r="BV515" s="4" t="s">
        <v>98</v>
      </c>
      <c r="BW515" s="35" t="s">
        <v>98</v>
      </c>
      <c r="BX515" s="35" t="s">
        <v>98</v>
      </c>
      <c r="BY515" s="1" t="s">
        <v>98</v>
      </c>
      <c r="BZ515" s="1" t="s">
        <v>98</v>
      </c>
      <c r="CA515" s="1" t="s">
        <v>98</v>
      </c>
      <c r="CB515" s="1" t="s">
        <v>98</v>
      </c>
      <c r="CC515" s="1" t="s">
        <v>98</v>
      </c>
      <c r="CD515" s="1" t="s">
        <v>98</v>
      </c>
      <c r="CE515" s="1" t="s">
        <v>98</v>
      </c>
      <c r="CF515" s="1" t="s">
        <v>98</v>
      </c>
      <c r="CG515" s="4">
        <f>Beams!$B$11/F515</f>
        <v>15524.861878453039</v>
      </c>
      <c r="CH515" s="4">
        <f>Beams!$B$9/AO515</f>
        <v>27890.818858560793</v>
      </c>
      <c r="CI515" s="4">
        <f>Beams!$C$9/AS515</f>
        <v>48869.565217391304</v>
      </c>
      <c r="CJ515" s="4">
        <f>Beams!$B$8/((N515-2*X515)*X515*2)</f>
        <v>63083.692528735635</v>
      </c>
      <c r="CK515" s="4">
        <f>Beams!$C$8/((J515-2*X515)*X515*2)</f>
        <v>25259.789292006761</v>
      </c>
      <c r="CM515" s="4">
        <f xml:space="preserve"> Beams!$B$12 / ( 2 * X515 * (N515 - X515) * (J515 - X515) )</f>
        <v>26944.809206203237</v>
      </c>
      <c r="CO515" s="4">
        <f t="shared" si="14"/>
        <v>150443.64938248906</v>
      </c>
      <c r="CP515" s="4">
        <f t="shared" si="15"/>
        <v>112288.93852722482</v>
      </c>
      <c r="CQ515" s="3">
        <f>MIN(Beams!$B$21:$B$22)/MAX(CM515:CP515)-1</f>
        <v>-0.86705985874384206</v>
      </c>
    </row>
    <row r="516" spans="1:95" x14ac:dyDescent="0.55000000000000004">
      <c r="A516" s="1" t="s">
        <v>1014</v>
      </c>
      <c r="B516" s="1" t="s">
        <v>2093</v>
      </c>
      <c r="C516" s="1" t="s">
        <v>2094</v>
      </c>
      <c r="D516" s="1" t="s">
        <v>98</v>
      </c>
      <c r="E516" s="1">
        <v>6.26</v>
      </c>
      <c r="F516" s="3">
        <v>1.74</v>
      </c>
      <c r="G516" s="1" t="s">
        <v>98</v>
      </c>
      <c r="H516" s="11" t="s">
        <v>98</v>
      </c>
      <c r="I516" s="3">
        <v>2.25</v>
      </c>
      <c r="J516" s="3">
        <v>1.55</v>
      </c>
      <c r="K516" s="1" t="s">
        <v>98</v>
      </c>
      <c r="L516" s="1" t="s">
        <v>98</v>
      </c>
      <c r="M516" s="11" t="s">
        <v>98</v>
      </c>
      <c r="N516" s="3">
        <v>2.25</v>
      </c>
      <c r="O516" s="3">
        <v>1.55</v>
      </c>
      <c r="P516" s="1" t="s">
        <v>98</v>
      </c>
      <c r="Q516" s="1" t="s">
        <v>98</v>
      </c>
      <c r="R516" s="11" t="s">
        <v>98</v>
      </c>
      <c r="S516" s="13" t="s">
        <v>98</v>
      </c>
      <c r="T516" s="1" t="s">
        <v>98</v>
      </c>
      <c r="U516" s="13" t="s">
        <v>98</v>
      </c>
      <c r="V516" s="1" t="s">
        <v>98</v>
      </c>
      <c r="W516" s="14">
        <v>0.25</v>
      </c>
      <c r="X516" s="14">
        <v>0.23300000000000001</v>
      </c>
      <c r="Y516" s="1" t="s">
        <v>98</v>
      </c>
      <c r="Z516" s="13" t="s">
        <v>98</v>
      </c>
      <c r="AA516" s="13" t="s">
        <v>98</v>
      </c>
      <c r="AB516" s="1" t="s">
        <v>98</v>
      </c>
      <c r="AC516" s="1" t="s">
        <v>98</v>
      </c>
      <c r="AD516" s="1" t="s">
        <v>98</v>
      </c>
      <c r="AE516" s="1" t="s">
        <v>98</v>
      </c>
      <c r="AF516" s="1" t="s">
        <v>98</v>
      </c>
      <c r="AG516" s="1" t="s">
        <v>98</v>
      </c>
      <c r="AH516" s="1" t="s">
        <v>98</v>
      </c>
      <c r="AI516" s="3">
        <v>6.66</v>
      </c>
      <c r="AJ516" s="1" t="s">
        <v>98</v>
      </c>
      <c r="AK516" s="3">
        <v>6.66</v>
      </c>
      <c r="AL516" s="1" t="s">
        <v>98</v>
      </c>
      <c r="AM516" s="3">
        <v>1.1299999999999999</v>
      </c>
      <c r="AN516" s="3">
        <v>1.28</v>
      </c>
      <c r="AO516" s="3">
        <v>1.01</v>
      </c>
      <c r="AP516" s="14">
        <v>0.80600000000000005</v>
      </c>
      <c r="AQ516" s="3">
        <v>1.1299999999999999</v>
      </c>
      <c r="AR516" s="3">
        <v>1.28</v>
      </c>
      <c r="AS516" s="3">
        <v>1.01</v>
      </c>
      <c r="AT516" s="14">
        <v>0.80600000000000005</v>
      </c>
      <c r="AU516" s="1" t="s">
        <v>98</v>
      </c>
      <c r="AV516" s="1" t="s">
        <v>98</v>
      </c>
      <c r="AW516" s="1" t="s">
        <v>98</v>
      </c>
      <c r="AX516" s="3">
        <v>1.96</v>
      </c>
      <c r="AY516" s="1" t="s">
        <v>98</v>
      </c>
      <c r="AZ516" s="3">
        <v>1.85</v>
      </c>
      <c r="BA516" s="1" t="s">
        <v>98</v>
      </c>
      <c r="BB516" s="1" t="s">
        <v>98</v>
      </c>
      <c r="BC516" s="1" t="s">
        <v>98</v>
      </c>
      <c r="BD516" s="1" t="s">
        <v>98</v>
      </c>
      <c r="BE516" s="1" t="s">
        <v>98</v>
      </c>
      <c r="BF516" s="1" t="s">
        <v>98</v>
      </c>
      <c r="BG516" s="1" t="s">
        <v>98</v>
      </c>
      <c r="BH516" s="1" t="s">
        <v>98</v>
      </c>
      <c r="BI516" s="1" t="s">
        <v>98</v>
      </c>
      <c r="BJ516" s="4" t="s">
        <v>98</v>
      </c>
      <c r="BK516" s="4" t="s">
        <v>98</v>
      </c>
      <c r="BL516" s="4" t="s">
        <v>98</v>
      </c>
      <c r="BM516" s="4" t="s">
        <v>98</v>
      </c>
      <c r="BN516" s="4" t="s">
        <v>98</v>
      </c>
      <c r="BO516" s="4" t="s">
        <v>98</v>
      </c>
      <c r="BP516" s="4" t="s">
        <v>98</v>
      </c>
      <c r="BQ516" s="4" t="s">
        <v>98</v>
      </c>
      <c r="BR516" s="4" t="s">
        <v>98</v>
      </c>
      <c r="BS516" s="4" t="s">
        <v>98</v>
      </c>
      <c r="BT516" s="4" t="s">
        <v>98</v>
      </c>
      <c r="BU516" s="4" t="s">
        <v>98</v>
      </c>
      <c r="BV516" s="4" t="s">
        <v>98</v>
      </c>
      <c r="BW516" s="35" t="s">
        <v>98</v>
      </c>
      <c r="BX516" s="35" t="s">
        <v>98</v>
      </c>
      <c r="BY516" s="1" t="s">
        <v>98</v>
      </c>
      <c r="BZ516" s="1" t="s">
        <v>98</v>
      </c>
      <c r="CA516" s="1" t="s">
        <v>98</v>
      </c>
      <c r="CB516" s="1" t="s">
        <v>98</v>
      </c>
      <c r="CC516" s="1" t="s">
        <v>98</v>
      </c>
      <c r="CD516" s="1" t="s">
        <v>98</v>
      </c>
      <c r="CE516" s="1" t="s">
        <v>98</v>
      </c>
      <c r="CF516" s="1" t="s">
        <v>98</v>
      </c>
      <c r="CG516" s="4">
        <f>Beams!$B$11/F516</f>
        <v>6459.7701149425284</v>
      </c>
      <c r="CH516" s="4">
        <f>Beams!$B$9/AO516</f>
        <v>11128.712871287129</v>
      </c>
      <c r="CI516" s="4">
        <f>Beams!$C$9/AS516</f>
        <v>11128.712871287129</v>
      </c>
      <c r="CJ516" s="4">
        <f>Beams!$B$8/((N516-2*X516)*X516*2)</f>
        <v>13520.275601916896</v>
      </c>
      <c r="CK516" s="4">
        <f>Beams!$C$8/((J516-2*X516)*X516*2)</f>
        <v>22251.080879907509</v>
      </c>
      <c r="CM516" s="4">
        <f xml:space="preserve"> Beams!$B$12 / ( 2 * X516 * (N516 - X516) * (J516 - X516) )</f>
        <v>9080.0600641772508</v>
      </c>
      <c r="CO516" s="4">
        <f t="shared" si="14"/>
        <v>40254.358363803876</v>
      </c>
      <c r="CP516" s="4">
        <f t="shared" si="15"/>
        <v>50570.264100543674</v>
      </c>
      <c r="CQ516" s="3">
        <f>MIN(Beams!$B$21:$B$22)/MAX(CM516:CP516)-1</f>
        <v>-0.60451066737092674</v>
      </c>
    </row>
    <row r="517" spans="1:95" x14ac:dyDescent="0.55000000000000004">
      <c r="A517" s="1" t="s">
        <v>1014</v>
      </c>
      <c r="B517" s="1" t="s">
        <v>2095</v>
      </c>
      <c r="C517" s="1" t="s">
        <v>2096</v>
      </c>
      <c r="D517" s="1" t="s">
        <v>98</v>
      </c>
      <c r="E517" s="1">
        <v>4.96</v>
      </c>
      <c r="F517" s="3">
        <v>1.37</v>
      </c>
      <c r="G517" s="1" t="s">
        <v>98</v>
      </c>
      <c r="H517" s="11" t="s">
        <v>98</v>
      </c>
      <c r="I517" s="3">
        <v>2.25</v>
      </c>
      <c r="J517" s="3">
        <v>1.73</v>
      </c>
      <c r="K517" s="1" t="s">
        <v>98</v>
      </c>
      <c r="L517" s="1" t="s">
        <v>98</v>
      </c>
      <c r="M517" s="11" t="s">
        <v>98</v>
      </c>
      <c r="N517" s="3">
        <v>2.25</v>
      </c>
      <c r="O517" s="3">
        <v>1.73</v>
      </c>
      <c r="P517" s="1" t="s">
        <v>98</v>
      </c>
      <c r="Q517" s="1" t="s">
        <v>98</v>
      </c>
      <c r="R517" s="11" t="s">
        <v>98</v>
      </c>
      <c r="S517" s="13" t="s">
        <v>98</v>
      </c>
      <c r="T517" s="1" t="s">
        <v>98</v>
      </c>
      <c r="U517" s="13" t="s">
        <v>98</v>
      </c>
      <c r="V517" s="1" t="s">
        <v>98</v>
      </c>
      <c r="W517" s="15">
        <v>0.1875</v>
      </c>
      <c r="X517" s="14">
        <v>0.17399999999999999</v>
      </c>
      <c r="Y517" s="1" t="s">
        <v>98</v>
      </c>
      <c r="Z517" s="13" t="s">
        <v>98</v>
      </c>
      <c r="AA517" s="13" t="s">
        <v>98</v>
      </c>
      <c r="AB517" s="1" t="s">
        <v>98</v>
      </c>
      <c r="AC517" s="1" t="s">
        <v>98</v>
      </c>
      <c r="AD517" s="1" t="s">
        <v>98</v>
      </c>
      <c r="AE517" s="1" t="s">
        <v>98</v>
      </c>
      <c r="AF517" s="1" t="s">
        <v>98</v>
      </c>
      <c r="AG517" s="1" t="s">
        <v>98</v>
      </c>
      <c r="AH517" s="1" t="s">
        <v>98</v>
      </c>
      <c r="AI517" s="3">
        <v>9.93</v>
      </c>
      <c r="AJ517" s="1" t="s">
        <v>98</v>
      </c>
      <c r="AK517" s="3">
        <v>9.93</v>
      </c>
      <c r="AL517" s="1" t="s">
        <v>98</v>
      </c>
      <c r="AM517" s="14">
        <v>0.95299999999999996</v>
      </c>
      <c r="AN517" s="3">
        <v>1.04</v>
      </c>
      <c r="AO517" s="14">
        <v>0.84699999999999998</v>
      </c>
      <c r="AP517" s="14">
        <v>0.83499999999999996</v>
      </c>
      <c r="AQ517" s="14">
        <v>0.95299999999999996</v>
      </c>
      <c r="AR517" s="3">
        <v>1.04</v>
      </c>
      <c r="AS517" s="14">
        <v>0.84699999999999998</v>
      </c>
      <c r="AT517" s="14">
        <v>0.83499999999999996</v>
      </c>
      <c r="AU517" s="1" t="s">
        <v>98</v>
      </c>
      <c r="AV517" s="1" t="s">
        <v>98</v>
      </c>
      <c r="AW517" s="1" t="s">
        <v>98</v>
      </c>
      <c r="AX517" s="3">
        <v>1.6</v>
      </c>
      <c r="AY517" s="1" t="s">
        <v>98</v>
      </c>
      <c r="AZ517" s="3">
        <v>1.48</v>
      </c>
      <c r="BA517" s="1" t="s">
        <v>98</v>
      </c>
      <c r="BB517" s="1" t="s">
        <v>98</v>
      </c>
      <c r="BC517" s="1" t="s">
        <v>98</v>
      </c>
      <c r="BD517" s="1" t="s">
        <v>98</v>
      </c>
      <c r="BE517" s="1" t="s">
        <v>98</v>
      </c>
      <c r="BF517" s="1" t="s">
        <v>98</v>
      </c>
      <c r="BG517" s="1" t="s">
        <v>98</v>
      </c>
      <c r="BH517" s="1" t="s">
        <v>98</v>
      </c>
      <c r="BI517" s="1" t="s">
        <v>98</v>
      </c>
      <c r="BJ517" s="4" t="s">
        <v>98</v>
      </c>
      <c r="BK517" s="4" t="s">
        <v>98</v>
      </c>
      <c r="BL517" s="4" t="s">
        <v>98</v>
      </c>
      <c r="BM517" s="4" t="s">
        <v>98</v>
      </c>
      <c r="BN517" s="4" t="s">
        <v>98</v>
      </c>
      <c r="BO517" s="4" t="s">
        <v>98</v>
      </c>
      <c r="BP517" s="4" t="s">
        <v>98</v>
      </c>
      <c r="BQ517" s="4" t="s">
        <v>98</v>
      </c>
      <c r="BR517" s="4" t="s">
        <v>98</v>
      </c>
      <c r="BS517" s="4" t="s">
        <v>98</v>
      </c>
      <c r="BT517" s="4" t="s">
        <v>98</v>
      </c>
      <c r="BU517" s="4" t="s">
        <v>98</v>
      </c>
      <c r="BV517" s="4" t="s">
        <v>98</v>
      </c>
      <c r="BW517" s="35" t="s">
        <v>98</v>
      </c>
      <c r="BX517" s="35" t="s">
        <v>98</v>
      </c>
      <c r="BY517" s="1" t="s">
        <v>98</v>
      </c>
      <c r="BZ517" s="1" t="s">
        <v>98</v>
      </c>
      <c r="CA517" s="1" t="s">
        <v>98</v>
      </c>
      <c r="CB517" s="1" t="s">
        <v>98</v>
      </c>
      <c r="CC517" s="1" t="s">
        <v>98</v>
      </c>
      <c r="CD517" s="1" t="s">
        <v>98</v>
      </c>
      <c r="CE517" s="1" t="s">
        <v>98</v>
      </c>
      <c r="CF517" s="1" t="s">
        <v>98</v>
      </c>
      <c r="CG517" s="4">
        <f>Beams!$B$11/F517</f>
        <v>8204.3795620437959</v>
      </c>
      <c r="CH517" s="4">
        <f>Beams!$B$9/AO517</f>
        <v>13270.365997638726</v>
      </c>
      <c r="CI517" s="4">
        <f>Beams!$C$9/AS517</f>
        <v>13270.365997638726</v>
      </c>
      <c r="CJ517" s="4">
        <f>Beams!$B$8/((N517-2*X517)*X517*2)</f>
        <v>16981.519755369423</v>
      </c>
      <c r="CK517" s="4">
        <f>Beams!$C$8/((J517-2*X517)*X517*2)</f>
        <v>23371.09303524793</v>
      </c>
      <c r="CM517" s="4">
        <f xml:space="preserve"> Beams!$B$12 / ( 2 * X517 * (N517 - X517) * (J517 - X517) )</f>
        <v>9998.8516621322397</v>
      </c>
      <c r="CO517" s="4">
        <f t="shared" ref="CO517:CO528" si="16" xml:space="preserve"> SQRT((CG517+CH517+CI517)^2+3*(CJ517^2+CM517^2))</f>
        <v>48705.953644505098</v>
      </c>
      <c r="CP517" s="4">
        <f t="shared" ref="CP517:CP528" si="17" xml:space="preserve"> SQRT((CG517+CH517+CI517)^2+3*(CM517^2+CK517^2))</f>
        <v>56087.234285542334</v>
      </c>
      <c r="CQ517" s="3">
        <f>MIN(Beams!$B$21:$B$22)/MAX(CM517:CP517)-1</f>
        <v>-0.64341261866864019</v>
      </c>
    </row>
    <row r="518" spans="1:95" x14ac:dyDescent="0.55000000000000004">
      <c r="A518" s="1" t="s">
        <v>1014</v>
      </c>
      <c r="B518" s="1" t="s">
        <v>2097</v>
      </c>
      <c r="C518" s="1" t="s">
        <v>2098</v>
      </c>
      <c r="D518" s="1" t="s">
        <v>98</v>
      </c>
      <c r="E518" s="1">
        <v>3.48</v>
      </c>
      <c r="F518" s="14">
        <v>0.95599999999999996</v>
      </c>
      <c r="G518" s="1" t="s">
        <v>98</v>
      </c>
      <c r="H518" s="11" t="s">
        <v>98</v>
      </c>
      <c r="I518" s="3">
        <v>2.25</v>
      </c>
      <c r="J518" s="3">
        <v>1.9</v>
      </c>
      <c r="K518" s="1" t="s">
        <v>98</v>
      </c>
      <c r="L518" s="1" t="s">
        <v>98</v>
      </c>
      <c r="M518" s="11" t="s">
        <v>98</v>
      </c>
      <c r="N518" s="3">
        <v>2.25</v>
      </c>
      <c r="O518" s="3">
        <v>1.9</v>
      </c>
      <c r="P518" s="1" t="s">
        <v>98</v>
      </c>
      <c r="Q518" s="1" t="s">
        <v>98</v>
      </c>
      <c r="R518" s="11" t="s">
        <v>98</v>
      </c>
      <c r="S518" s="13" t="s">
        <v>98</v>
      </c>
      <c r="T518" s="1" t="s">
        <v>98</v>
      </c>
      <c r="U518" s="13" t="s">
        <v>98</v>
      </c>
      <c r="V518" s="1" t="s">
        <v>98</v>
      </c>
      <c r="W518" s="14">
        <v>0.125</v>
      </c>
      <c r="X518" s="14">
        <v>0.11600000000000001</v>
      </c>
      <c r="Y518" s="1" t="s">
        <v>98</v>
      </c>
      <c r="Z518" s="13" t="s">
        <v>98</v>
      </c>
      <c r="AA518" s="13" t="s">
        <v>98</v>
      </c>
      <c r="AB518" s="1" t="s">
        <v>98</v>
      </c>
      <c r="AC518" s="1" t="s">
        <v>98</v>
      </c>
      <c r="AD518" s="1" t="s">
        <v>98</v>
      </c>
      <c r="AE518" s="1" t="s">
        <v>98</v>
      </c>
      <c r="AF518" s="1" t="s">
        <v>98</v>
      </c>
      <c r="AG518" s="1" t="s">
        <v>98</v>
      </c>
      <c r="AH518" s="1" t="s">
        <v>98</v>
      </c>
      <c r="AI518" s="2">
        <v>16.399999999999999</v>
      </c>
      <c r="AJ518" s="1" t="s">
        <v>98</v>
      </c>
      <c r="AK518" s="2">
        <v>16.399999999999999</v>
      </c>
      <c r="AL518" s="1" t="s">
        <v>98</v>
      </c>
      <c r="AM518" s="14">
        <v>0.71199999999999997</v>
      </c>
      <c r="AN518" s="14">
        <v>0.755</v>
      </c>
      <c r="AO518" s="14">
        <v>0.63300000000000001</v>
      </c>
      <c r="AP518" s="14">
        <v>0.86299999999999999</v>
      </c>
      <c r="AQ518" s="14">
        <v>0.71199999999999997</v>
      </c>
      <c r="AR518" s="14">
        <v>0.755</v>
      </c>
      <c r="AS518" s="14">
        <v>0.63300000000000001</v>
      </c>
      <c r="AT518" s="14">
        <v>0.86299999999999999</v>
      </c>
      <c r="AU518" s="1" t="s">
        <v>98</v>
      </c>
      <c r="AV518" s="1" t="s">
        <v>98</v>
      </c>
      <c r="AW518" s="1" t="s">
        <v>98</v>
      </c>
      <c r="AX518" s="3">
        <v>1.1499999999999999</v>
      </c>
      <c r="AY518" s="1" t="s">
        <v>98</v>
      </c>
      <c r="AZ518" s="3">
        <v>1.05</v>
      </c>
      <c r="BA518" s="1" t="s">
        <v>98</v>
      </c>
      <c r="BB518" s="1" t="s">
        <v>98</v>
      </c>
      <c r="BC518" s="1" t="s">
        <v>98</v>
      </c>
      <c r="BD518" s="1" t="s">
        <v>98</v>
      </c>
      <c r="BE518" s="1" t="s">
        <v>98</v>
      </c>
      <c r="BF518" s="1" t="s">
        <v>98</v>
      </c>
      <c r="BG518" s="1" t="s">
        <v>98</v>
      </c>
      <c r="BH518" s="1" t="s">
        <v>98</v>
      </c>
      <c r="BI518" s="1" t="s">
        <v>98</v>
      </c>
      <c r="BJ518" s="4" t="s">
        <v>98</v>
      </c>
      <c r="BK518" s="4" t="s">
        <v>98</v>
      </c>
      <c r="BL518" s="4" t="s">
        <v>98</v>
      </c>
      <c r="BM518" s="4" t="s">
        <v>98</v>
      </c>
      <c r="BN518" s="4" t="s">
        <v>98</v>
      </c>
      <c r="BO518" s="4" t="s">
        <v>98</v>
      </c>
      <c r="BP518" s="4" t="s">
        <v>98</v>
      </c>
      <c r="BQ518" s="4" t="s">
        <v>98</v>
      </c>
      <c r="BR518" s="4" t="s">
        <v>98</v>
      </c>
      <c r="BS518" s="4" t="s">
        <v>98</v>
      </c>
      <c r="BT518" s="4" t="s">
        <v>98</v>
      </c>
      <c r="BU518" s="4" t="s">
        <v>98</v>
      </c>
      <c r="BV518" s="4" t="s">
        <v>98</v>
      </c>
      <c r="BW518" s="35" t="s">
        <v>98</v>
      </c>
      <c r="BX518" s="35" t="s">
        <v>98</v>
      </c>
      <c r="BY518" s="1" t="s">
        <v>98</v>
      </c>
      <c r="BZ518" s="1" t="s">
        <v>98</v>
      </c>
      <c r="CA518" s="1" t="s">
        <v>98</v>
      </c>
      <c r="CB518" s="1" t="s">
        <v>98</v>
      </c>
      <c r="CC518" s="1" t="s">
        <v>98</v>
      </c>
      <c r="CD518" s="1" t="s">
        <v>98</v>
      </c>
      <c r="CE518" s="1" t="s">
        <v>98</v>
      </c>
      <c r="CF518" s="1" t="s">
        <v>98</v>
      </c>
      <c r="CG518" s="4">
        <f>Beams!$B$11/F518</f>
        <v>11757.322175732217</v>
      </c>
      <c r="CH518" s="4">
        <f>Beams!$B$9/AO518</f>
        <v>17756.714060031594</v>
      </c>
      <c r="CI518" s="4">
        <f>Beams!$C$9/AS518</f>
        <v>17756.714060031594</v>
      </c>
      <c r="CJ518" s="4">
        <f>Beams!$B$8/((N518-2*X518)*X518*2)</f>
        <v>24008.065342947953</v>
      </c>
      <c r="CK518" s="4">
        <f>Beams!$C$8/((J518-2*X518)*X518*2)</f>
        <v>29045.728934094106</v>
      </c>
      <c r="CM518" s="4">
        <f xml:space="preserve"> Beams!$B$12 / ( 2 * X518 * (N518 - X518) * (J518 - X518) )</f>
        <v>12725.916262347853</v>
      </c>
      <c r="CO518" s="4">
        <f t="shared" si="16"/>
        <v>66704.814460502661</v>
      </c>
      <c r="CP518" s="4">
        <f t="shared" si="17"/>
        <v>72466.087072608832</v>
      </c>
      <c r="CQ518" s="3">
        <f>MIN(Beams!$B$21:$B$22)/MAX(CM518:CP518)-1</f>
        <v>-0.72400883215950929</v>
      </c>
    </row>
    <row r="519" spans="1:95" x14ac:dyDescent="0.55000000000000004">
      <c r="A519" s="1" t="s">
        <v>1014</v>
      </c>
      <c r="B519" s="1" t="s">
        <v>2099</v>
      </c>
      <c r="C519" s="1" t="s">
        <v>2100</v>
      </c>
      <c r="D519" s="1" t="s">
        <v>98</v>
      </c>
      <c r="E519" s="1">
        <v>5.41</v>
      </c>
      <c r="F519" s="3">
        <v>1.51</v>
      </c>
      <c r="G519" s="1" t="s">
        <v>98</v>
      </c>
      <c r="H519" s="11" t="s">
        <v>98</v>
      </c>
      <c r="I519" s="3">
        <v>2</v>
      </c>
      <c r="J519" s="3">
        <v>1.3</v>
      </c>
      <c r="K519" s="1" t="s">
        <v>98</v>
      </c>
      <c r="L519" s="1" t="s">
        <v>98</v>
      </c>
      <c r="M519" s="11" t="s">
        <v>98</v>
      </c>
      <c r="N519" s="3">
        <v>2</v>
      </c>
      <c r="O519" s="3">
        <v>1.3</v>
      </c>
      <c r="P519" s="1" t="s">
        <v>98</v>
      </c>
      <c r="Q519" s="1" t="s">
        <v>98</v>
      </c>
      <c r="R519" s="11" t="s">
        <v>98</v>
      </c>
      <c r="S519" s="13" t="s">
        <v>98</v>
      </c>
      <c r="T519" s="1" t="s">
        <v>98</v>
      </c>
      <c r="U519" s="13" t="s">
        <v>98</v>
      </c>
      <c r="V519" s="1" t="s">
        <v>98</v>
      </c>
      <c r="W519" s="14">
        <v>0.25</v>
      </c>
      <c r="X519" s="14">
        <v>0.23300000000000001</v>
      </c>
      <c r="Y519" s="1" t="s">
        <v>98</v>
      </c>
      <c r="Z519" s="13" t="s">
        <v>98</v>
      </c>
      <c r="AA519" s="13" t="s">
        <v>98</v>
      </c>
      <c r="AB519" s="1" t="s">
        <v>98</v>
      </c>
      <c r="AC519" s="1" t="s">
        <v>98</v>
      </c>
      <c r="AD519" s="1" t="s">
        <v>98</v>
      </c>
      <c r="AE519" s="1" t="s">
        <v>98</v>
      </c>
      <c r="AF519" s="1" t="s">
        <v>98</v>
      </c>
      <c r="AG519" s="1" t="s">
        <v>98</v>
      </c>
      <c r="AH519" s="1" t="s">
        <v>98</v>
      </c>
      <c r="AI519" s="3">
        <v>5.58</v>
      </c>
      <c r="AJ519" s="1" t="s">
        <v>98</v>
      </c>
      <c r="AK519" s="3">
        <v>5.58</v>
      </c>
      <c r="AL519" s="1" t="s">
        <v>98</v>
      </c>
      <c r="AM519" s="14">
        <v>0.747</v>
      </c>
      <c r="AN519" s="14">
        <v>0.96399999999999997</v>
      </c>
      <c r="AO519" s="14">
        <v>0.747</v>
      </c>
      <c r="AP519" s="14">
        <v>0.70399999999999996</v>
      </c>
      <c r="AQ519" s="14">
        <v>0.747</v>
      </c>
      <c r="AR519" s="14">
        <v>0.96399999999999997</v>
      </c>
      <c r="AS519" s="14">
        <v>0.747</v>
      </c>
      <c r="AT519" s="14">
        <v>0.70399999999999996</v>
      </c>
      <c r="AU519" s="1" t="s">
        <v>98</v>
      </c>
      <c r="AV519" s="1" t="s">
        <v>98</v>
      </c>
      <c r="AW519" s="1" t="s">
        <v>98</v>
      </c>
      <c r="AX519" s="3">
        <v>1.31</v>
      </c>
      <c r="AY519" s="1" t="s">
        <v>98</v>
      </c>
      <c r="AZ519" s="3">
        <v>1.41</v>
      </c>
      <c r="BA519" s="1" t="s">
        <v>98</v>
      </c>
      <c r="BB519" s="1" t="s">
        <v>98</v>
      </c>
      <c r="BC519" s="1" t="s">
        <v>98</v>
      </c>
      <c r="BD519" s="1" t="s">
        <v>98</v>
      </c>
      <c r="BE519" s="1" t="s">
        <v>98</v>
      </c>
      <c r="BF519" s="1" t="s">
        <v>98</v>
      </c>
      <c r="BG519" s="1" t="s">
        <v>98</v>
      </c>
      <c r="BH519" s="1" t="s">
        <v>98</v>
      </c>
      <c r="BI519" s="1" t="s">
        <v>98</v>
      </c>
      <c r="BJ519" s="4" t="s">
        <v>98</v>
      </c>
      <c r="BK519" s="4" t="s">
        <v>98</v>
      </c>
      <c r="BL519" s="4" t="s">
        <v>98</v>
      </c>
      <c r="BM519" s="4" t="s">
        <v>98</v>
      </c>
      <c r="BN519" s="4" t="s">
        <v>98</v>
      </c>
      <c r="BO519" s="4" t="s">
        <v>98</v>
      </c>
      <c r="BP519" s="4" t="s">
        <v>98</v>
      </c>
      <c r="BQ519" s="4" t="s">
        <v>98</v>
      </c>
      <c r="BR519" s="4" t="s">
        <v>98</v>
      </c>
      <c r="BS519" s="4" t="s">
        <v>98</v>
      </c>
      <c r="BT519" s="4" t="s">
        <v>98</v>
      </c>
      <c r="BU519" s="4" t="s">
        <v>98</v>
      </c>
      <c r="BV519" s="4" t="s">
        <v>98</v>
      </c>
      <c r="BW519" s="35" t="s">
        <v>98</v>
      </c>
      <c r="BX519" s="35" t="s">
        <v>98</v>
      </c>
      <c r="BY519" s="1" t="s">
        <v>98</v>
      </c>
      <c r="BZ519" s="1" t="s">
        <v>98</v>
      </c>
      <c r="CA519" s="1" t="s">
        <v>98</v>
      </c>
      <c r="CB519" s="1" t="s">
        <v>98</v>
      </c>
      <c r="CC519" s="1" t="s">
        <v>98</v>
      </c>
      <c r="CD519" s="1" t="s">
        <v>98</v>
      </c>
      <c r="CE519" s="1" t="s">
        <v>98</v>
      </c>
      <c r="CF519" s="1" t="s">
        <v>98</v>
      </c>
      <c r="CG519" s="4">
        <f>Beams!$B$11/F519</f>
        <v>7443.7086092715235</v>
      </c>
      <c r="CH519" s="4">
        <f>Beams!$B$9/AO519</f>
        <v>15046.854082998661</v>
      </c>
      <c r="CI519" s="4">
        <f>Beams!$C$9/AS519</f>
        <v>15046.854082998661</v>
      </c>
      <c r="CJ519" s="4">
        <f>Beams!$B$8/((N519-2*X519)*X519*2)</f>
        <v>15723.710347992008</v>
      </c>
      <c r="CK519" s="4">
        <f>Beams!$C$8/((J519-2*X519)*X519*2)</f>
        <v>28921.06915326108</v>
      </c>
      <c r="CM519" s="4">
        <f xml:space="preserve"> Beams!$B$12 / ( 2 * X519 * (N519 - X519) * (J519 - X519) )</f>
        <v>12793.206958256224</v>
      </c>
      <c r="CO519" s="4">
        <f t="shared" si="16"/>
        <v>51398.067009501574</v>
      </c>
      <c r="CP519" s="4">
        <f t="shared" si="17"/>
        <v>66402.867512583296</v>
      </c>
      <c r="CQ519" s="3">
        <f>MIN(Beams!$B$21:$B$22)/MAX(CM519:CP519)-1</f>
        <v>-0.69880818782095488</v>
      </c>
    </row>
    <row r="520" spans="1:95" x14ac:dyDescent="0.55000000000000004">
      <c r="A520" s="1" t="s">
        <v>1014</v>
      </c>
      <c r="B520" s="1" t="s">
        <v>2101</v>
      </c>
      <c r="C520" s="1" t="s">
        <v>2102</v>
      </c>
      <c r="D520" s="1" t="s">
        <v>98</v>
      </c>
      <c r="E520" s="1">
        <v>4.32</v>
      </c>
      <c r="F520" s="3">
        <v>1.19</v>
      </c>
      <c r="G520" s="1" t="s">
        <v>98</v>
      </c>
      <c r="H520" s="11" t="s">
        <v>98</v>
      </c>
      <c r="I520" s="3">
        <v>2</v>
      </c>
      <c r="J520" s="3">
        <v>1.48</v>
      </c>
      <c r="K520" s="1" t="s">
        <v>98</v>
      </c>
      <c r="L520" s="1" t="s">
        <v>98</v>
      </c>
      <c r="M520" s="11" t="s">
        <v>98</v>
      </c>
      <c r="N520" s="3">
        <v>2</v>
      </c>
      <c r="O520" s="3">
        <v>1.48</v>
      </c>
      <c r="P520" s="1" t="s">
        <v>98</v>
      </c>
      <c r="Q520" s="1" t="s">
        <v>98</v>
      </c>
      <c r="R520" s="11" t="s">
        <v>98</v>
      </c>
      <c r="S520" s="13" t="s">
        <v>98</v>
      </c>
      <c r="T520" s="1" t="s">
        <v>98</v>
      </c>
      <c r="U520" s="13" t="s">
        <v>98</v>
      </c>
      <c r="V520" s="1" t="s">
        <v>98</v>
      </c>
      <c r="W520" s="15">
        <v>0.1875</v>
      </c>
      <c r="X520" s="14">
        <v>0.17399999999999999</v>
      </c>
      <c r="Y520" s="1" t="s">
        <v>98</v>
      </c>
      <c r="Z520" s="13" t="s">
        <v>98</v>
      </c>
      <c r="AA520" s="13" t="s">
        <v>98</v>
      </c>
      <c r="AB520" s="1" t="s">
        <v>98</v>
      </c>
      <c r="AC520" s="1" t="s">
        <v>98</v>
      </c>
      <c r="AD520" s="1" t="s">
        <v>98</v>
      </c>
      <c r="AE520" s="1" t="s">
        <v>98</v>
      </c>
      <c r="AF520" s="1" t="s">
        <v>98</v>
      </c>
      <c r="AG520" s="1" t="s">
        <v>98</v>
      </c>
      <c r="AH520" s="1" t="s">
        <v>98</v>
      </c>
      <c r="AI520" s="3">
        <v>8.49</v>
      </c>
      <c r="AJ520" s="1" t="s">
        <v>98</v>
      </c>
      <c r="AK520" s="3">
        <v>8.49</v>
      </c>
      <c r="AL520" s="1" t="s">
        <v>98</v>
      </c>
      <c r="AM520" s="14">
        <v>0.64100000000000001</v>
      </c>
      <c r="AN520" s="14">
        <v>0.79700000000000004</v>
      </c>
      <c r="AO520" s="14">
        <v>0.64100000000000001</v>
      </c>
      <c r="AP520" s="14">
        <v>0.73299999999999998</v>
      </c>
      <c r="AQ520" s="14">
        <v>0.64100000000000001</v>
      </c>
      <c r="AR520" s="14">
        <v>0.79700000000000004</v>
      </c>
      <c r="AS520" s="14">
        <v>0.64100000000000001</v>
      </c>
      <c r="AT520" s="14">
        <v>0.73299999999999998</v>
      </c>
      <c r="AU520" s="1" t="s">
        <v>98</v>
      </c>
      <c r="AV520" s="1" t="s">
        <v>98</v>
      </c>
      <c r="AW520" s="1" t="s">
        <v>98</v>
      </c>
      <c r="AX520" s="3">
        <v>1.0900000000000001</v>
      </c>
      <c r="AY520" s="1" t="s">
        <v>98</v>
      </c>
      <c r="AZ520" s="3">
        <v>1.1399999999999999</v>
      </c>
      <c r="BA520" s="1" t="s">
        <v>98</v>
      </c>
      <c r="BB520" s="1" t="s">
        <v>98</v>
      </c>
      <c r="BC520" s="1" t="s">
        <v>98</v>
      </c>
      <c r="BD520" s="1" t="s">
        <v>98</v>
      </c>
      <c r="BE520" s="1" t="s">
        <v>98</v>
      </c>
      <c r="BF520" s="1" t="s">
        <v>98</v>
      </c>
      <c r="BG520" s="1" t="s">
        <v>98</v>
      </c>
      <c r="BH520" s="1" t="s">
        <v>98</v>
      </c>
      <c r="BI520" s="1" t="s">
        <v>98</v>
      </c>
      <c r="BJ520" s="4" t="s">
        <v>98</v>
      </c>
      <c r="BK520" s="4" t="s">
        <v>98</v>
      </c>
      <c r="BL520" s="4" t="s">
        <v>98</v>
      </c>
      <c r="BM520" s="4" t="s">
        <v>98</v>
      </c>
      <c r="BN520" s="4" t="s">
        <v>98</v>
      </c>
      <c r="BO520" s="4" t="s">
        <v>98</v>
      </c>
      <c r="BP520" s="4" t="s">
        <v>98</v>
      </c>
      <c r="BQ520" s="4" t="s">
        <v>98</v>
      </c>
      <c r="BR520" s="4" t="s">
        <v>98</v>
      </c>
      <c r="BS520" s="4" t="s">
        <v>98</v>
      </c>
      <c r="BT520" s="4" t="s">
        <v>98</v>
      </c>
      <c r="BU520" s="4" t="s">
        <v>98</v>
      </c>
      <c r="BV520" s="4" t="s">
        <v>98</v>
      </c>
      <c r="BW520" s="35" t="s">
        <v>98</v>
      </c>
      <c r="BX520" s="35" t="s">
        <v>98</v>
      </c>
      <c r="BY520" s="1" t="s">
        <v>98</v>
      </c>
      <c r="BZ520" s="1" t="s">
        <v>98</v>
      </c>
      <c r="CA520" s="1" t="s">
        <v>98</v>
      </c>
      <c r="CB520" s="1" t="s">
        <v>98</v>
      </c>
      <c r="CC520" s="1" t="s">
        <v>98</v>
      </c>
      <c r="CD520" s="1" t="s">
        <v>98</v>
      </c>
      <c r="CE520" s="1" t="s">
        <v>98</v>
      </c>
      <c r="CF520" s="1" t="s">
        <v>98</v>
      </c>
      <c r="CG520" s="4">
        <f>Beams!$B$11/F520</f>
        <v>9445.3781512605037</v>
      </c>
      <c r="CH520" s="4">
        <f>Beams!$B$9/AO520</f>
        <v>17535.10140405616</v>
      </c>
      <c r="CI520" s="4">
        <f>Beams!$C$9/AS520</f>
        <v>17535.10140405616</v>
      </c>
      <c r="CJ520" s="4">
        <f>Beams!$B$8/((N520-2*X520)*X520*2)</f>
        <v>19551.362333361165</v>
      </c>
      <c r="CK520" s="4">
        <f>Beams!$C$8/((J520-2*X520)*X520*2)</f>
        <v>28532.55351123025</v>
      </c>
      <c r="CM520" s="4">
        <f xml:space="preserve"> Beams!$B$12 / ( 2 * X520 * (N520 - X520) * (J520 - X520) )</f>
        <v>13543.880621209317</v>
      </c>
      <c r="CO520" s="4">
        <f t="shared" si="16"/>
        <v>60652.406071534417</v>
      </c>
      <c r="CP520" s="4">
        <f t="shared" si="17"/>
        <v>70528.482789642061</v>
      </c>
      <c r="CQ520" s="3">
        <f>MIN(Beams!$B$21:$B$22)/MAX(CM520:CP520)-1</f>
        <v>-0.71642662355786224</v>
      </c>
    </row>
    <row r="521" spans="1:95" x14ac:dyDescent="0.55000000000000004">
      <c r="A521" s="1" t="s">
        <v>1014</v>
      </c>
      <c r="B521" s="1" t="s">
        <v>2103</v>
      </c>
      <c r="C521" s="1" t="s">
        <v>2104</v>
      </c>
      <c r="D521" s="1" t="s">
        <v>98</v>
      </c>
      <c r="E521" s="1">
        <v>3.05</v>
      </c>
      <c r="F521" s="14">
        <v>0.84</v>
      </c>
      <c r="G521" s="1" t="s">
        <v>98</v>
      </c>
      <c r="H521" s="11" t="s">
        <v>98</v>
      </c>
      <c r="I521" s="3">
        <v>2</v>
      </c>
      <c r="J521" s="3">
        <v>1.65</v>
      </c>
      <c r="K521" s="1" t="s">
        <v>98</v>
      </c>
      <c r="L521" s="1" t="s">
        <v>98</v>
      </c>
      <c r="M521" s="11" t="s">
        <v>98</v>
      </c>
      <c r="N521" s="3">
        <v>2</v>
      </c>
      <c r="O521" s="3">
        <v>1.65</v>
      </c>
      <c r="P521" s="1" t="s">
        <v>98</v>
      </c>
      <c r="Q521" s="1" t="s">
        <v>98</v>
      </c>
      <c r="R521" s="11" t="s">
        <v>98</v>
      </c>
      <c r="S521" s="13" t="s">
        <v>98</v>
      </c>
      <c r="T521" s="1" t="s">
        <v>98</v>
      </c>
      <c r="U521" s="13" t="s">
        <v>98</v>
      </c>
      <c r="V521" s="1" t="s">
        <v>98</v>
      </c>
      <c r="W521" s="14">
        <v>0.125</v>
      </c>
      <c r="X521" s="14">
        <v>0.11600000000000001</v>
      </c>
      <c r="Y521" s="1" t="s">
        <v>98</v>
      </c>
      <c r="Z521" s="13" t="s">
        <v>98</v>
      </c>
      <c r="AA521" s="13" t="s">
        <v>98</v>
      </c>
      <c r="AB521" s="1" t="s">
        <v>98</v>
      </c>
      <c r="AC521" s="1" t="s">
        <v>98</v>
      </c>
      <c r="AD521" s="1" t="s">
        <v>98</v>
      </c>
      <c r="AE521" s="1" t="s">
        <v>98</v>
      </c>
      <c r="AF521" s="1" t="s">
        <v>98</v>
      </c>
      <c r="AG521" s="1" t="s">
        <v>98</v>
      </c>
      <c r="AH521" s="1" t="s">
        <v>98</v>
      </c>
      <c r="AI521" s="2">
        <v>14.2</v>
      </c>
      <c r="AJ521" s="1" t="s">
        <v>98</v>
      </c>
      <c r="AK521" s="2">
        <v>14.2</v>
      </c>
      <c r="AL521" s="1" t="s">
        <v>98</v>
      </c>
      <c r="AM521" s="14">
        <v>0.48599999999999999</v>
      </c>
      <c r="AN521" s="14">
        <v>0.58399999999999996</v>
      </c>
      <c r="AO521" s="14">
        <v>0.48599999999999999</v>
      </c>
      <c r="AP521" s="14">
        <v>0.76100000000000001</v>
      </c>
      <c r="AQ521" s="14">
        <v>0.48599999999999999</v>
      </c>
      <c r="AR521" s="14">
        <v>0.58399999999999996</v>
      </c>
      <c r="AS521" s="14">
        <v>0.48599999999999999</v>
      </c>
      <c r="AT521" s="14">
        <v>0.76100000000000001</v>
      </c>
      <c r="AU521" s="1" t="s">
        <v>98</v>
      </c>
      <c r="AV521" s="1" t="s">
        <v>98</v>
      </c>
      <c r="AW521" s="1" t="s">
        <v>98</v>
      </c>
      <c r="AX521" s="14">
        <v>0.79600000000000004</v>
      </c>
      <c r="AY521" s="1" t="s">
        <v>98</v>
      </c>
      <c r="AZ521" s="14">
        <v>0.81699999999999995</v>
      </c>
      <c r="BA521" s="1" t="s">
        <v>98</v>
      </c>
      <c r="BB521" s="1" t="s">
        <v>98</v>
      </c>
      <c r="BC521" s="1" t="s">
        <v>98</v>
      </c>
      <c r="BD521" s="1" t="s">
        <v>98</v>
      </c>
      <c r="BE521" s="1" t="s">
        <v>98</v>
      </c>
      <c r="BF521" s="1" t="s">
        <v>98</v>
      </c>
      <c r="BG521" s="1" t="s">
        <v>98</v>
      </c>
      <c r="BH521" s="1" t="s">
        <v>98</v>
      </c>
      <c r="BI521" s="1" t="s">
        <v>98</v>
      </c>
      <c r="BJ521" s="4" t="s">
        <v>98</v>
      </c>
      <c r="BK521" s="4" t="s">
        <v>98</v>
      </c>
      <c r="BL521" s="4" t="s">
        <v>98</v>
      </c>
      <c r="BM521" s="4" t="s">
        <v>98</v>
      </c>
      <c r="BN521" s="4" t="s">
        <v>98</v>
      </c>
      <c r="BO521" s="4" t="s">
        <v>98</v>
      </c>
      <c r="BP521" s="4" t="s">
        <v>98</v>
      </c>
      <c r="BQ521" s="4" t="s">
        <v>98</v>
      </c>
      <c r="BR521" s="4" t="s">
        <v>98</v>
      </c>
      <c r="BS521" s="4" t="s">
        <v>98</v>
      </c>
      <c r="BT521" s="4" t="s">
        <v>98</v>
      </c>
      <c r="BU521" s="4" t="s">
        <v>98</v>
      </c>
      <c r="BV521" s="4" t="s">
        <v>98</v>
      </c>
      <c r="BW521" s="35" t="s">
        <v>98</v>
      </c>
      <c r="BX521" s="35" t="s">
        <v>98</v>
      </c>
      <c r="BY521" s="1" t="s">
        <v>98</v>
      </c>
      <c r="BZ521" s="1" t="s">
        <v>98</v>
      </c>
      <c r="CA521" s="1" t="s">
        <v>98</v>
      </c>
      <c r="CB521" s="1" t="s">
        <v>98</v>
      </c>
      <c r="CC521" s="1" t="s">
        <v>98</v>
      </c>
      <c r="CD521" s="1" t="s">
        <v>98</v>
      </c>
      <c r="CE521" s="1" t="s">
        <v>98</v>
      </c>
      <c r="CF521" s="1" t="s">
        <v>98</v>
      </c>
      <c r="CG521" s="4">
        <f>Beams!$B$11/F521</f>
        <v>13380.952380952382</v>
      </c>
      <c r="CH521" s="4">
        <f>Beams!$B$9/AO521</f>
        <v>23127.572016460905</v>
      </c>
      <c r="CI521" s="4">
        <f>Beams!$C$9/AS521</f>
        <v>23127.572016460905</v>
      </c>
      <c r="CJ521" s="4">
        <f>Beams!$B$8/((N521-2*X521)*X521*2)</f>
        <v>27402.870962708686</v>
      </c>
      <c r="CK521" s="4">
        <f>Beams!$C$8/((J521-2*X521)*X521*2)</f>
        <v>34166.62613686105</v>
      </c>
      <c r="CM521" s="4">
        <f xml:space="preserve"> Beams!$B$12 / ( 2 * X521 * (N521 - X521) * (J521 - X521) )</f>
        <v>16763.784460255778</v>
      </c>
      <c r="CO521" s="4">
        <f t="shared" si="16"/>
        <v>81561.568246149036</v>
      </c>
      <c r="CP521" s="4">
        <f t="shared" si="17"/>
        <v>88891.014329361482</v>
      </c>
      <c r="CQ521" s="3">
        <f>MIN(Beams!$B$21:$B$22)/MAX(CM521:CP521)-1</f>
        <v>-0.77500537989255647</v>
      </c>
    </row>
    <row r="522" spans="1:95" x14ac:dyDescent="0.55000000000000004">
      <c r="A522" s="1" t="s">
        <v>1014</v>
      </c>
      <c r="B522" s="1" t="s">
        <v>2105</v>
      </c>
      <c r="C522" s="1" t="s">
        <v>2106</v>
      </c>
      <c r="D522" s="1" t="s">
        <v>98</v>
      </c>
      <c r="E522" s="1">
        <v>3.68</v>
      </c>
      <c r="F522" s="3">
        <v>1.02</v>
      </c>
      <c r="G522" s="1" t="s">
        <v>98</v>
      </c>
      <c r="H522" s="11" t="s">
        <v>98</v>
      </c>
      <c r="I522" s="3">
        <v>2</v>
      </c>
      <c r="J522" s="3">
        <v>1.48</v>
      </c>
      <c r="K522" s="1" t="s">
        <v>98</v>
      </c>
      <c r="L522" s="1" t="s">
        <v>98</v>
      </c>
      <c r="M522" s="11" t="s">
        <v>98</v>
      </c>
      <c r="N522" s="3">
        <v>1.5</v>
      </c>
      <c r="O522" s="14">
        <v>0.97799999999999998</v>
      </c>
      <c r="P522" s="1" t="s">
        <v>98</v>
      </c>
      <c r="Q522" s="1" t="s">
        <v>98</v>
      </c>
      <c r="R522" s="11" t="s">
        <v>98</v>
      </c>
      <c r="S522" s="13" t="s">
        <v>98</v>
      </c>
      <c r="T522" s="1" t="s">
        <v>98</v>
      </c>
      <c r="U522" s="13" t="s">
        <v>98</v>
      </c>
      <c r="V522" s="1" t="s">
        <v>98</v>
      </c>
      <c r="W522" s="15">
        <v>0.1875</v>
      </c>
      <c r="X522" s="14">
        <v>0.17399999999999999</v>
      </c>
      <c r="Y522" s="1" t="s">
        <v>98</v>
      </c>
      <c r="Z522" s="13" t="s">
        <v>98</v>
      </c>
      <c r="AA522" s="13" t="s">
        <v>98</v>
      </c>
      <c r="AB522" s="1" t="s">
        <v>98</v>
      </c>
      <c r="AC522" s="1" t="s">
        <v>98</v>
      </c>
      <c r="AD522" s="1" t="s">
        <v>98</v>
      </c>
      <c r="AE522" s="1" t="s">
        <v>98</v>
      </c>
      <c r="AF522" s="1" t="s">
        <v>98</v>
      </c>
      <c r="AG522" s="1" t="s">
        <v>98</v>
      </c>
      <c r="AH522" s="1" t="s">
        <v>98</v>
      </c>
      <c r="AI522" s="3">
        <v>5.62</v>
      </c>
      <c r="AJ522" s="1" t="s">
        <v>98</v>
      </c>
      <c r="AK522" s="3">
        <v>8.49</v>
      </c>
      <c r="AL522" s="1" t="s">
        <v>98</v>
      </c>
      <c r="AM522" s="14">
        <v>0.495</v>
      </c>
      <c r="AN522" s="14">
        <v>0.63900000000000001</v>
      </c>
      <c r="AO522" s="14">
        <v>0.495</v>
      </c>
      <c r="AP522" s="14">
        <v>0.69699999999999995</v>
      </c>
      <c r="AQ522" s="14">
        <v>0.313</v>
      </c>
      <c r="AR522" s="14">
        <v>0.52100000000000002</v>
      </c>
      <c r="AS522" s="14">
        <v>0.41699999999999998</v>
      </c>
      <c r="AT522" s="14">
        <v>0.55400000000000005</v>
      </c>
      <c r="AU522" s="1" t="s">
        <v>98</v>
      </c>
      <c r="AV522" s="1" t="s">
        <v>98</v>
      </c>
      <c r="AW522" s="1" t="s">
        <v>98</v>
      </c>
      <c r="AX522" s="14">
        <v>0.66400000000000003</v>
      </c>
      <c r="AY522" s="1" t="s">
        <v>98</v>
      </c>
      <c r="AZ522" s="14">
        <v>0.82199999999999995</v>
      </c>
      <c r="BA522" s="1" t="s">
        <v>98</v>
      </c>
      <c r="BB522" s="1" t="s">
        <v>98</v>
      </c>
      <c r="BC522" s="1" t="s">
        <v>98</v>
      </c>
      <c r="BD522" s="1" t="s">
        <v>98</v>
      </c>
      <c r="BE522" s="1" t="s">
        <v>98</v>
      </c>
      <c r="BF522" s="1" t="s">
        <v>98</v>
      </c>
      <c r="BG522" s="1" t="s">
        <v>98</v>
      </c>
      <c r="BH522" s="1" t="s">
        <v>98</v>
      </c>
      <c r="BI522" s="1" t="s">
        <v>98</v>
      </c>
      <c r="BJ522" s="4" t="s">
        <v>98</v>
      </c>
      <c r="BK522" s="4" t="s">
        <v>98</v>
      </c>
      <c r="BL522" s="4" t="s">
        <v>98</v>
      </c>
      <c r="BM522" s="4" t="s">
        <v>98</v>
      </c>
      <c r="BN522" s="4" t="s">
        <v>98</v>
      </c>
      <c r="BO522" s="4" t="s">
        <v>98</v>
      </c>
      <c r="BP522" s="4" t="s">
        <v>98</v>
      </c>
      <c r="BQ522" s="4" t="s">
        <v>98</v>
      </c>
      <c r="BR522" s="4" t="s">
        <v>98</v>
      </c>
      <c r="BS522" s="4" t="s">
        <v>98</v>
      </c>
      <c r="BT522" s="4" t="s">
        <v>98</v>
      </c>
      <c r="BU522" s="4" t="s">
        <v>98</v>
      </c>
      <c r="BV522" s="4" t="s">
        <v>98</v>
      </c>
      <c r="BW522" s="35" t="s">
        <v>98</v>
      </c>
      <c r="BX522" s="35" t="s">
        <v>98</v>
      </c>
      <c r="BY522" s="1" t="s">
        <v>98</v>
      </c>
      <c r="BZ522" s="1" t="s">
        <v>98</v>
      </c>
      <c r="CA522" s="1" t="s">
        <v>98</v>
      </c>
      <c r="CB522" s="1" t="s">
        <v>98</v>
      </c>
      <c r="CC522" s="1" t="s">
        <v>98</v>
      </c>
      <c r="CD522" s="1" t="s">
        <v>98</v>
      </c>
      <c r="CE522" s="1" t="s">
        <v>98</v>
      </c>
      <c r="CF522" s="1" t="s">
        <v>98</v>
      </c>
      <c r="CG522" s="4">
        <f>Beams!$B$11/F522</f>
        <v>11019.607843137255</v>
      </c>
      <c r="CH522" s="4">
        <f>Beams!$B$9/AO522</f>
        <v>22707.070707070707</v>
      </c>
      <c r="CI522" s="4">
        <f>Beams!$C$9/AS522</f>
        <v>26954.43645083933</v>
      </c>
      <c r="CJ522" s="4">
        <f>Beams!$B$8/((N522-2*X522)*X522*2)</f>
        <v>28037.196679438057</v>
      </c>
      <c r="CK522" s="4">
        <f>Beams!$C$8/((J522-2*X522)*X522*2)</f>
        <v>28532.55351123025</v>
      </c>
      <c r="CM522" s="4">
        <f xml:space="preserve"> Beams!$B$12 / ( 2 * X522 * (N522 - X522) * (J522 - X522) )</f>
        <v>18650.924596024292</v>
      </c>
      <c r="CO522" s="4">
        <f t="shared" si="16"/>
        <v>84166.631603947157</v>
      </c>
      <c r="CP522" s="4">
        <f t="shared" si="17"/>
        <v>84664.56467875879</v>
      </c>
      <c r="CQ522" s="3">
        <f>MIN(Beams!$B$21:$B$22)/MAX(CM522:CP522)-1</f>
        <v>-0.76377366285546222</v>
      </c>
    </row>
    <row r="523" spans="1:95" x14ac:dyDescent="0.55000000000000004">
      <c r="A523" s="1" t="s">
        <v>1014</v>
      </c>
      <c r="B523" s="1" t="s">
        <v>2107</v>
      </c>
      <c r="C523" s="1" t="s">
        <v>2108</v>
      </c>
      <c r="D523" s="1" t="s">
        <v>98</v>
      </c>
      <c r="E523" s="1">
        <v>2.63</v>
      </c>
      <c r="F523" s="14">
        <v>0.72399999999999998</v>
      </c>
      <c r="G523" s="1" t="s">
        <v>98</v>
      </c>
      <c r="H523" s="11" t="s">
        <v>98</v>
      </c>
      <c r="I523" s="3">
        <v>2</v>
      </c>
      <c r="J523" s="3">
        <v>1.65</v>
      </c>
      <c r="K523" s="1" t="s">
        <v>98</v>
      </c>
      <c r="L523" s="1" t="s">
        <v>98</v>
      </c>
      <c r="M523" s="11" t="s">
        <v>98</v>
      </c>
      <c r="N523" s="3">
        <v>1.5</v>
      </c>
      <c r="O523" s="3">
        <v>1.1499999999999999</v>
      </c>
      <c r="P523" s="1" t="s">
        <v>98</v>
      </c>
      <c r="Q523" s="1" t="s">
        <v>98</v>
      </c>
      <c r="R523" s="11" t="s">
        <v>98</v>
      </c>
      <c r="S523" s="13" t="s">
        <v>98</v>
      </c>
      <c r="T523" s="1" t="s">
        <v>98</v>
      </c>
      <c r="U523" s="13" t="s">
        <v>98</v>
      </c>
      <c r="V523" s="1" t="s">
        <v>98</v>
      </c>
      <c r="W523" s="14">
        <v>0.125</v>
      </c>
      <c r="X523" s="14">
        <v>0.11600000000000001</v>
      </c>
      <c r="Y523" s="1" t="s">
        <v>98</v>
      </c>
      <c r="Z523" s="13" t="s">
        <v>98</v>
      </c>
      <c r="AA523" s="13" t="s">
        <v>98</v>
      </c>
      <c r="AB523" s="1" t="s">
        <v>98</v>
      </c>
      <c r="AC523" s="1" t="s">
        <v>98</v>
      </c>
      <c r="AD523" s="1" t="s">
        <v>98</v>
      </c>
      <c r="AE523" s="1" t="s">
        <v>98</v>
      </c>
      <c r="AF523" s="1" t="s">
        <v>98</v>
      </c>
      <c r="AG523" s="1" t="s">
        <v>98</v>
      </c>
      <c r="AH523" s="1" t="s">
        <v>98</v>
      </c>
      <c r="AI523" s="3">
        <v>9.93</v>
      </c>
      <c r="AJ523" s="1" t="s">
        <v>98</v>
      </c>
      <c r="AK523" s="2">
        <v>14.2</v>
      </c>
      <c r="AL523" s="1" t="s">
        <v>98</v>
      </c>
      <c r="AM523" s="14">
        <v>0.38300000000000001</v>
      </c>
      <c r="AN523" s="14">
        <v>0.47499999999999998</v>
      </c>
      <c r="AO523" s="14">
        <v>0.38300000000000001</v>
      </c>
      <c r="AP523" s="14">
        <v>0.72799999999999998</v>
      </c>
      <c r="AQ523" s="14">
        <v>0.24399999999999999</v>
      </c>
      <c r="AR523" s="14">
        <v>0.38900000000000001</v>
      </c>
      <c r="AS523" s="14">
        <v>0.32500000000000001</v>
      </c>
      <c r="AT523" s="14">
        <v>0.58099999999999996</v>
      </c>
      <c r="AU523" s="1" t="s">
        <v>98</v>
      </c>
      <c r="AV523" s="1" t="s">
        <v>98</v>
      </c>
      <c r="AW523" s="1" t="s">
        <v>98</v>
      </c>
      <c r="AX523" s="14">
        <v>0.496</v>
      </c>
      <c r="AY523" s="1" t="s">
        <v>98</v>
      </c>
      <c r="AZ523" s="14">
        <v>0.59899999999999998</v>
      </c>
      <c r="BA523" s="1" t="s">
        <v>98</v>
      </c>
      <c r="BB523" s="1" t="s">
        <v>98</v>
      </c>
      <c r="BC523" s="1" t="s">
        <v>98</v>
      </c>
      <c r="BD523" s="1" t="s">
        <v>98</v>
      </c>
      <c r="BE523" s="1" t="s">
        <v>98</v>
      </c>
      <c r="BF523" s="1" t="s">
        <v>98</v>
      </c>
      <c r="BG523" s="1" t="s">
        <v>98</v>
      </c>
      <c r="BH523" s="1" t="s">
        <v>98</v>
      </c>
      <c r="BI523" s="1" t="s">
        <v>98</v>
      </c>
      <c r="BJ523" s="4" t="s">
        <v>98</v>
      </c>
      <c r="BK523" s="4" t="s">
        <v>98</v>
      </c>
      <c r="BL523" s="4" t="s">
        <v>98</v>
      </c>
      <c r="BM523" s="4" t="s">
        <v>98</v>
      </c>
      <c r="BN523" s="4" t="s">
        <v>98</v>
      </c>
      <c r="BO523" s="4" t="s">
        <v>98</v>
      </c>
      <c r="BP523" s="4" t="s">
        <v>98</v>
      </c>
      <c r="BQ523" s="4" t="s">
        <v>98</v>
      </c>
      <c r="BR523" s="4" t="s">
        <v>98</v>
      </c>
      <c r="BS523" s="4" t="s">
        <v>98</v>
      </c>
      <c r="BT523" s="4" t="s">
        <v>98</v>
      </c>
      <c r="BU523" s="4" t="s">
        <v>98</v>
      </c>
      <c r="BV523" s="4" t="s">
        <v>98</v>
      </c>
      <c r="BW523" s="35" t="s">
        <v>98</v>
      </c>
      <c r="BX523" s="35" t="s">
        <v>98</v>
      </c>
      <c r="BY523" s="1" t="s">
        <v>98</v>
      </c>
      <c r="BZ523" s="1" t="s">
        <v>98</v>
      </c>
      <c r="CA523" s="1" t="s">
        <v>98</v>
      </c>
      <c r="CB523" s="1" t="s">
        <v>98</v>
      </c>
      <c r="CC523" s="1" t="s">
        <v>98</v>
      </c>
      <c r="CD523" s="1" t="s">
        <v>98</v>
      </c>
      <c r="CE523" s="1" t="s">
        <v>98</v>
      </c>
      <c r="CF523" s="1" t="s">
        <v>98</v>
      </c>
      <c r="CG523" s="4">
        <f>Beams!$B$11/F523</f>
        <v>15524.861878453039</v>
      </c>
      <c r="CH523" s="4">
        <f>Beams!$B$9/AO523</f>
        <v>29347.258485639686</v>
      </c>
      <c r="CI523" s="4">
        <f>Beams!$C$9/AS523</f>
        <v>34584.615384615383</v>
      </c>
      <c r="CJ523" s="4">
        <f>Beams!$B$8/((N523-2*X523)*X523*2)</f>
        <v>38208.419449581204</v>
      </c>
      <c r="CK523" s="4">
        <f>Beams!$C$8/((J523-2*X523)*X523*2)</f>
        <v>34166.62613686105</v>
      </c>
      <c r="CM523" s="4">
        <f xml:space="preserve"> Beams!$B$12 / ( 2 * X523 * (N523 - X523) * (J523 - X523) )</f>
        <v>22820.064973353965</v>
      </c>
      <c r="CO523" s="4">
        <f t="shared" si="16"/>
        <v>110703.60835361114</v>
      </c>
      <c r="CP523" s="4">
        <f t="shared" si="17"/>
        <v>106666.36759884733</v>
      </c>
      <c r="CQ523" s="3">
        <f>MIN(Beams!$B$21:$B$22)/MAX(CM523:CP523)-1</f>
        <v>-0.81933741548770755</v>
      </c>
    </row>
    <row r="524" spans="1:95" x14ac:dyDescent="0.55000000000000004">
      <c r="A524" s="1" t="s">
        <v>1014</v>
      </c>
      <c r="B524" s="1" t="s">
        <v>2109</v>
      </c>
      <c r="C524" s="1" t="s">
        <v>2110</v>
      </c>
      <c r="D524" s="1" t="s">
        <v>98</v>
      </c>
      <c r="E524" s="1">
        <v>3.04</v>
      </c>
      <c r="F524" s="14">
        <v>0.84499999999999997</v>
      </c>
      <c r="G524" s="1" t="s">
        <v>98</v>
      </c>
      <c r="H524" s="11" t="s">
        <v>98</v>
      </c>
      <c r="I524" s="3">
        <v>2</v>
      </c>
      <c r="J524" s="3">
        <v>1.48</v>
      </c>
      <c r="K524" s="1" t="s">
        <v>98</v>
      </c>
      <c r="L524" s="1" t="s">
        <v>98</v>
      </c>
      <c r="M524" s="11" t="s">
        <v>98</v>
      </c>
      <c r="N524" s="3">
        <v>1</v>
      </c>
      <c r="O524" s="14">
        <v>0.47799999999999998</v>
      </c>
      <c r="P524" s="1" t="s">
        <v>98</v>
      </c>
      <c r="Q524" s="1" t="s">
        <v>98</v>
      </c>
      <c r="R524" s="11" t="s">
        <v>98</v>
      </c>
      <c r="S524" s="13" t="s">
        <v>98</v>
      </c>
      <c r="T524" s="1" t="s">
        <v>98</v>
      </c>
      <c r="U524" s="13" t="s">
        <v>98</v>
      </c>
      <c r="V524" s="1" t="s">
        <v>98</v>
      </c>
      <c r="W524" s="15">
        <v>0.1875</v>
      </c>
      <c r="X524" s="14">
        <v>0.17399999999999999</v>
      </c>
      <c r="Y524" s="1" t="s">
        <v>98</v>
      </c>
      <c r="Z524" s="13" t="s">
        <v>98</v>
      </c>
      <c r="AA524" s="13" t="s">
        <v>98</v>
      </c>
      <c r="AB524" s="1" t="s">
        <v>98</v>
      </c>
      <c r="AC524" s="1" t="s">
        <v>98</v>
      </c>
      <c r="AD524" s="1" t="s">
        <v>98</v>
      </c>
      <c r="AE524" s="1" t="s">
        <v>98</v>
      </c>
      <c r="AF524" s="1" t="s">
        <v>98</v>
      </c>
      <c r="AG524" s="1" t="s">
        <v>98</v>
      </c>
      <c r="AH524" s="1" t="s">
        <v>98</v>
      </c>
      <c r="AI524" s="3">
        <v>2.75</v>
      </c>
      <c r="AJ524" s="1" t="s">
        <v>98</v>
      </c>
      <c r="AK524" s="3">
        <v>8.49</v>
      </c>
      <c r="AL524" s="1" t="s">
        <v>98</v>
      </c>
      <c r="AM524" s="14">
        <v>0.35</v>
      </c>
      <c r="AN524" s="14">
        <v>0.48</v>
      </c>
      <c r="AO524" s="14">
        <v>0.35</v>
      </c>
      <c r="AP524" s="14">
        <v>0.64300000000000002</v>
      </c>
      <c r="AQ524" s="14">
        <v>0.112</v>
      </c>
      <c r="AR524" s="14">
        <v>0.28799999999999998</v>
      </c>
      <c r="AS524" s="14">
        <v>0.22500000000000001</v>
      </c>
      <c r="AT524" s="14">
        <v>0.36499999999999999</v>
      </c>
      <c r="AU524" s="1" t="s">
        <v>98</v>
      </c>
      <c r="AV524" s="1" t="s">
        <v>98</v>
      </c>
      <c r="AW524" s="1" t="s">
        <v>98</v>
      </c>
      <c r="AX524" s="14">
        <v>0.30099999999999999</v>
      </c>
      <c r="AY524" s="1" t="s">
        <v>98</v>
      </c>
      <c r="AZ524" s="14">
        <v>0.505</v>
      </c>
      <c r="BA524" s="1" t="s">
        <v>98</v>
      </c>
      <c r="BB524" s="1" t="s">
        <v>98</v>
      </c>
      <c r="BC524" s="1" t="s">
        <v>98</v>
      </c>
      <c r="BD524" s="1" t="s">
        <v>98</v>
      </c>
      <c r="BE524" s="1" t="s">
        <v>98</v>
      </c>
      <c r="BF524" s="1" t="s">
        <v>98</v>
      </c>
      <c r="BG524" s="1" t="s">
        <v>98</v>
      </c>
      <c r="BH524" s="1" t="s">
        <v>98</v>
      </c>
      <c r="BI524" s="1" t="s">
        <v>98</v>
      </c>
      <c r="BJ524" s="4" t="s">
        <v>98</v>
      </c>
      <c r="BK524" s="4" t="s">
        <v>98</v>
      </c>
      <c r="BL524" s="4" t="s">
        <v>98</v>
      </c>
      <c r="BM524" s="4" t="s">
        <v>98</v>
      </c>
      <c r="BN524" s="4" t="s">
        <v>98</v>
      </c>
      <c r="BO524" s="4" t="s">
        <v>98</v>
      </c>
      <c r="BP524" s="4" t="s">
        <v>98</v>
      </c>
      <c r="BQ524" s="4" t="s">
        <v>98</v>
      </c>
      <c r="BR524" s="4" t="s">
        <v>98</v>
      </c>
      <c r="BS524" s="4" t="s">
        <v>98</v>
      </c>
      <c r="BT524" s="4" t="s">
        <v>98</v>
      </c>
      <c r="BU524" s="4" t="s">
        <v>98</v>
      </c>
      <c r="BV524" s="4" t="s">
        <v>98</v>
      </c>
      <c r="BW524" s="35" t="s">
        <v>98</v>
      </c>
      <c r="BX524" s="35" t="s">
        <v>98</v>
      </c>
      <c r="BY524" s="1" t="s">
        <v>98</v>
      </c>
      <c r="BZ524" s="1" t="s">
        <v>98</v>
      </c>
      <c r="CA524" s="1" t="s">
        <v>98</v>
      </c>
      <c r="CB524" s="1" t="s">
        <v>98</v>
      </c>
      <c r="CC524" s="1" t="s">
        <v>98</v>
      </c>
      <c r="CD524" s="1" t="s">
        <v>98</v>
      </c>
      <c r="CE524" s="1" t="s">
        <v>98</v>
      </c>
      <c r="CF524" s="1" t="s">
        <v>98</v>
      </c>
      <c r="CG524" s="4">
        <f>Beams!$B$11/F524</f>
        <v>13301.775147928995</v>
      </c>
      <c r="CH524" s="4">
        <f>Beams!$B$9/AO524</f>
        <v>32114.285714285717</v>
      </c>
      <c r="CI524" s="4">
        <f>Beams!$C$9/AS524</f>
        <v>49955.555555555555</v>
      </c>
      <c r="CJ524" s="4">
        <f>Beams!$B$8/((N524-2*X524)*X524*2)</f>
        <v>49538.114378393628</v>
      </c>
      <c r="CK524" s="4">
        <f>Beams!$C$8/((J524-2*X524)*X524*2)</f>
        <v>28532.55351123025</v>
      </c>
      <c r="CM524" s="4">
        <f xml:space="preserve"> Beams!$B$12 / ( 2 * X524 * (N524 - X524) * (J524 - X524) )</f>
        <v>29940.830525821078</v>
      </c>
      <c r="CO524" s="4">
        <f t="shared" si="16"/>
        <v>138373.33393528737</v>
      </c>
      <c r="CP524" s="4">
        <f t="shared" si="17"/>
        <v>119278.77030502862</v>
      </c>
      <c r="CQ524" s="3">
        <f>MIN(Beams!$B$21:$B$22)/MAX(CM524:CP524)-1</f>
        <v>-0.85546348106815628</v>
      </c>
    </row>
    <row r="525" spans="1:95" x14ac:dyDescent="0.55000000000000004">
      <c r="A525" s="1" t="s">
        <v>1014</v>
      </c>
      <c r="B525" s="1" t="s">
        <v>2111</v>
      </c>
      <c r="C525" s="1" t="s">
        <v>2112</v>
      </c>
      <c r="D525" s="1" t="s">
        <v>98</v>
      </c>
      <c r="E525" s="3">
        <v>2.2000000000000002</v>
      </c>
      <c r="F525" s="14">
        <v>0.60799999999999998</v>
      </c>
      <c r="G525" s="1" t="s">
        <v>98</v>
      </c>
      <c r="H525" s="11" t="s">
        <v>98</v>
      </c>
      <c r="I525" s="3">
        <v>2</v>
      </c>
      <c r="J525" s="3">
        <v>1.65</v>
      </c>
      <c r="K525" s="1" t="s">
        <v>98</v>
      </c>
      <c r="L525" s="1" t="s">
        <v>98</v>
      </c>
      <c r="M525" s="11" t="s">
        <v>98</v>
      </c>
      <c r="N525" s="3">
        <v>1</v>
      </c>
      <c r="O525" s="14">
        <v>0.65200000000000002</v>
      </c>
      <c r="P525" s="1" t="s">
        <v>98</v>
      </c>
      <c r="Q525" s="1" t="s">
        <v>98</v>
      </c>
      <c r="R525" s="11" t="s">
        <v>98</v>
      </c>
      <c r="S525" s="13" t="s">
        <v>98</v>
      </c>
      <c r="T525" s="1" t="s">
        <v>98</v>
      </c>
      <c r="U525" s="13" t="s">
        <v>98</v>
      </c>
      <c r="V525" s="1" t="s">
        <v>98</v>
      </c>
      <c r="W525" s="14">
        <v>0.125</v>
      </c>
      <c r="X525" s="14">
        <v>0.11600000000000001</v>
      </c>
      <c r="Y525" s="1" t="s">
        <v>98</v>
      </c>
      <c r="Z525" s="13" t="s">
        <v>98</v>
      </c>
      <c r="AA525" s="13" t="s">
        <v>98</v>
      </c>
      <c r="AB525" s="1" t="s">
        <v>98</v>
      </c>
      <c r="AC525" s="1" t="s">
        <v>98</v>
      </c>
      <c r="AD525" s="1" t="s">
        <v>98</v>
      </c>
      <c r="AE525" s="1" t="s">
        <v>98</v>
      </c>
      <c r="AF525" s="1" t="s">
        <v>98</v>
      </c>
      <c r="AG525" s="1" t="s">
        <v>98</v>
      </c>
      <c r="AH525" s="1" t="s">
        <v>98</v>
      </c>
      <c r="AI525" s="3">
        <v>5.62</v>
      </c>
      <c r="AJ525" s="1" t="s">
        <v>98</v>
      </c>
      <c r="AK525" s="2">
        <v>14.2</v>
      </c>
      <c r="AL525" s="1" t="s">
        <v>98</v>
      </c>
      <c r="AM525" s="14">
        <v>0.28000000000000003</v>
      </c>
      <c r="AN525" s="14">
        <v>0.36599999999999999</v>
      </c>
      <c r="AO525" s="14">
        <v>0.28000000000000003</v>
      </c>
      <c r="AP525" s="14">
        <v>0.67900000000000005</v>
      </c>
      <c r="AQ525" s="15">
        <v>9.2200000000000004E-2</v>
      </c>
      <c r="AR525" s="14">
        <v>0.223</v>
      </c>
      <c r="AS525" s="14">
        <v>0.184</v>
      </c>
      <c r="AT525" s="14">
        <v>0.39</v>
      </c>
      <c r="AU525" s="1" t="s">
        <v>98</v>
      </c>
      <c r="AV525" s="1" t="s">
        <v>98</v>
      </c>
      <c r="AW525" s="1" t="s">
        <v>98</v>
      </c>
      <c r="AX525" s="14">
        <v>0.23799999999999999</v>
      </c>
      <c r="AY525" s="1" t="s">
        <v>98</v>
      </c>
      <c r="AZ525" s="14">
        <v>0.38</v>
      </c>
      <c r="BA525" s="1" t="s">
        <v>98</v>
      </c>
      <c r="BB525" s="1" t="s">
        <v>98</v>
      </c>
      <c r="BC525" s="1" t="s">
        <v>98</v>
      </c>
      <c r="BD525" s="1" t="s">
        <v>98</v>
      </c>
      <c r="BE525" s="1" t="s">
        <v>98</v>
      </c>
      <c r="BF525" s="1" t="s">
        <v>98</v>
      </c>
      <c r="BG525" s="1" t="s">
        <v>98</v>
      </c>
      <c r="BH525" s="1" t="s">
        <v>98</v>
      </c>
      <c r="BI525" s="1" t="s">
        <v>98</v>
      </c>
      <c r="BJ525" s="4" t="s">
        <v>98</v>
      </c>
      <c r="BK525" s="4" t="s">
        <v>98</v>
      </c>
      <c r="BL525" s="4" t="s">
        <v>98</v>
      </c>
      <c r="BM525" s="4" t="s">
        <v>98</v>
      </c>
      <c r="BN525" s="4" t="s">
        <v>98</v>
      </c>
      <c r="BO525" s="4" t="s">
        <v>98</v>
      </c>
      <c r="BP525" s="4" t="s">
        <v>98</v>
      </c>
      <c r="BQ525" s="4" t="s">
        <v>98</v>
      </c>
      <c r="BR525" s="4" t="s">
        <v>98</v>
      </c>
      <c r="BS525" s="4" t="s">
        <v>98</v>
      </c>
      <c r="BT525" s="4" t="s">
        <v>98</v>
      </c>
      <c r="BU525" s="4" t="s">
        <v>98</v>
      </c>
      <c r="BV525" s="4" t="s">
        <v>98</v>
      </c>
      <c r="BW525" s="35" t="s">
        <v>98</v>
      </c>
      <c r="BX525" s="35" t="s">
        <v>98</v>
      </c>
      <c r="BY525" s="1" t="s">
        <v>98</v>
      </c>
      <c r="BZ525" s="1" t="s">
        <v>98</v>
      </c>
      <c r="CA525" s="1" t="s">
        <v>98</v>
      </c>
      <c r="CB525" s="1" t="s">
        <v>98</v>
      </c>
      <c r="CC525" s="1" t="s">
        <v>98</v>
      </c>
      <c r="CD525" s="1" t="s">
        <v>98</v>
      </c>
      <c r="CE525" s="1" t="s">
        <v>98</v>
      </c>
      <c r="CF525" s="1" t="s">
        <v>98</v>
      </c>
      <c r="CG525" s="4">
        <f>Beams!$B$11/F525</f>
        <v>18486.842105263157</v>
      </c>
      <c r="CH525" s="4">
        <f>Beams!$B$9/AO525</f>
        <v>40142.857142857138</v>
      </c>
      <c r="CI525" s="4">
        <f>Beams!$C$9/AS525</f>
        <v>61086.956521739128</v>
      </c>
      <c r="CJ525" s="4">
        <f>Beams!$B$8/((N525-2*X525)*X525*2)</f>
        <v>63083.692528735635</v>
      </c>
      <c r="CK525" s="4">
        <f>Beams!$C$8/((J525-2*X525)*X525*2)</f>
        <v>34166.62613686105</v>
      </c>
      <c r="CM525" s="4">
        <f xml:space="preserve"> Beams!$B$12 / ( 2 * X525 * (N525 - X525) * (J525 - X525) )</f>
        <v>35727.341541993083</v>
      </c>
      <c r="CO525" s="4">
        <f t="shared" si="16"/>
        <v>173493.69803792256</v>
      </c>
      <c r="CP525" s="4">
        <f t="shared" si="17"/>
        <v>147185.1945489824</v>
      </c>
      <c r="CQ525" s="3">
        <f>MIN(Beams!$B$21:$B$22)/MAX(CM525:CP525)-1</f>
        <v>-0.88472203759453927</v>
      </c>
    </row>
    <row r="526" spans="1:95" x14ac:dyDescent="0.55000000000000004">
      <c r="A526" s="1" t="s">
        <v>1014</v>
      </c>
      <c r="B526" s="1" t="s">
        <v>2113</v>
      </c>
      <c r="C526" s="1" t="s">
        <v>2114</v>
      </c>
      <c r="D526" s="1" t="s">
        <v>98</v>
      </c>
      <c r="E526" s="3">
        <v>3.71</v>
      </c>
      <c r="F526" s="14">
        <v>1.04</v>
      </c>
      <c r="G526" s="1" t="s">
        <v>98</v>
      </c>
      <c r="H526" s="11" t="s">
        <v>98</v>
      </c>
      <c r="I526" s="3">
        <v>1.5</v>
      </c>
      <c r="J526" s="14">
        <v>0.80100000000000005</v>
      </c>
      <c r="K526" s="1" t="s">
        <v>98</v>
      </c>
      <c r="L526" s="1" t="s">
        <v>98</v>
      </c>
      <c r="M526" s="11" t="s">
        <v>98</v>
      </c>
      <c r="N526" s="3">
        <v>1.5</v>
      </c>
      <c r="O526" s="14" t="s">
        <v>1994</v>
      </c>
      <c r="P526" s="1" t="s">
        <v>98</v>
      </c>
      <c r="Q526" s="1" t="s">
        <v>98</v>
      </c>
      <c r="R526" s="11" t="s">
        <v>98</v>
      </c>
      <c r="S526" s="13" t="s">
        <v>98</v>
      </c>
      <c r="T526" s="1" t="s">
        <v>98</v>
      </c>
      <c r="U526" s="13" t="s">
        <v>98</v>
      </c>
      <c r="V526" s="1" t="s">
        <v>98</v>
      </c>
      <c r="W526" s="14">
        <v>0.25</v>
      </c>
      <c r="X526" s="14">
        <v>0.23300000000000001</v>
      </c>
      <c r="Y526" s="1" t="s">
        <v>98</v>
      </c>
      <c r="Z526" s="13" t="s">
        <v>98</v>
      </c>
      <c r="AA526" s="13" t="s">
        <v>98</v>
      </c>
      <c r="AB526" s="1" t="s">
        <v>98</v>
      </c>
      <c r="AC526" s="1" t="s">
        <v>98</v>
      </c>
      <c r="AD526" s="1" t="s">
        <v>98</v>
      </c>
      <c r="AE526" s="1" t="s">
        <v>98</v>
      </c>
      <c r="AF526" s="1" t="s">
        <v>98</v>
      </c>
      <c r="AG526" s="1" t="s">
        <v>98</v>
      </c>
      <c r="AH526" s="1" t="s">
        <v>98</v>
      </c>
      <c r="AI526" s="3">
        <v>3.44</v>
      </c>
      <c r="AJ526" s="1" t="s">
        <v>98</v>
      </c>
      <c r="AK526" s="3">
        <v>3.44</v>
      </c>
      <c r="AL526" s="1" t="s">
        <v>98</v>
      </c>
      <c r="AM526" s="14">
        <v>0.26</v>
      </c>
      <c r="AN526" s="14">
        <v>0.46899999999999997</v>
      </c>
      <c r="AO526" s="14">
        <v>0.34599999999999997</v>
      </c>
      <c r="AP526" s="14">
        <v>0.5</v>
      </c>
      <c r="AQ526" s="14">
        <v>0.26</v>
      </c>
      <c r="AR526" s="14">
        <v>0.46899999999999997</v>
      </c>
      <c r="AS526" s="14">
        <v>0.34599999999999997</v>
      </c>
      <c r="AT526" s="14">
        <v>0.5</v>
      </c>
      <c r="AU526" s="1" t="s">
        <v>98</v>
      </c>
      <c r="AV526" s="1" t="s">
        <v>98</v>
      </c>
      <c r="AW526" s="1" t="s">
        <v>98</v>
      </c>
      <c r="AX526" s="14">
        <v>0.47</v>
      </c>
      <c r="AY526" s="1" t="s">
        <v>98</v>
      </c>
      <c r="AZ526" s="14">
        <v>0.69899999999999995</v>
      </c>
      <c r="BA526" s="1" t="s">
        <v>98</v>
      </c>
      <c r="BB526" s="1" t="s">
        <v>98</v>
      </c>
      <c r="BC526" s="1" t="s">
        <v>98</v>
      </c>
      <c r="BD526" s="1" t="s">
        <v>98</v>
      </c>
      <c r="BE526" s="1" t="s">
        <v>98</v>
      </c>
      <c r="BF526" s="1" t="s">
        <v>98</v>
      </c>
      <c r="BG526" s="1" t="s">
        <v>98</v>
      </c>
      <c r="BH526" s="1" t="s">
        <v>98</v>
      </c>
      <c r="BI526" s="1" t="s">
        <v>98</v>
      </c>
      <c r="BJ526" s="4" t="s">
        <v>98</v>
      </c>
      <c r="BK526" s="4" t="s">
        <v>98</v>
      </c>
      <c r="BL526" s="4" t="s">
        <v>98</v>
      </c>
      <c r="BM526" s="4" t="s">
        <v>98</v>
      </c>
      <c r="BN526" s="4" t="s">
        <v>98</v>
      </c>
      <c r="BO526" s="4" t="s">
        <v>98</v>
      </c>
      <c r="BP526" s="4" t="s">
        <v>98</v>
      </c>
      <c r="BQ526" s="4" t="s">
        <v>98</v>
      </c>
      <c r="BR526" s="4" t="s">
        <v>98</v>
      </c>
      <c r="BS526" s="4" t="s">
        <v>98</v>
      </c>
      <c r="BT526" s="4" t="s">
        <v>98</v>
      </c>
      <c r="BU526" s="4" t="s">
        <v>98</v>
      </c>
      <c r="BV526" s="4" t="s">
        <v>98</v>
      </c>
      <c r="BW526" s="35" t="s">
        <v>98</v>
      </c>
      <c r="BX526" s="35" t="s">
        <v>98</v>
      </c>
      <c r="BY526" s="1" t="s">
        <v>98</v>
      </c>
      <c r="BZ526" s="1" t="s">
        <v>98</v>
      </c>
      <c r="CA526" s="1" t="s">
        <v>98</v>
      </c>
      <c r="CB526" s="1" t="s">
        <v>98</v>
      </c>
      <c r="CC526" s="1" t="s">
        <v>98</v>
      </c>
      <c r="CD526" s="1" t="s">
        <v>98</v>
      </c>
      <c r="CE526" s="1" t="s">
        <v>98</v>
      </c>
      <c r="CF526" s="1" t="s">
        <v>98</v>
      </c>
      <c r="CG526" s="4">
        <f>Beams!$B$11/F526</f>
        <v>10807.692307692307</v>
      </c>
      <c r="CH526" s="4">
        <f>Beams!$B$9/AO526</f>
        <v>32485.549132947981</v>
      </c>
      <c r="CI526" s="4">
        <f>Beams!$C$9/AS526</f>
        <v>32485.549132947981</v>
      </c>
      <c r="CJ526" s="4">
        <f>Beams!$B$8/((N526-2*X526)*X526*2)</f>
        <v>23327.051908916575</v>
      </c>
      <c r="CK526" s="4">
        <f>Beams!$C$8/((J526-2*X526)*X526*2)</f>
        <v>72000.512459163394</v>
      </c>
      <c r="CM526" s="4">
        <f xml:space="preserve"> Beams!$B$12 / ( 2 * X526 * (N526 - X526) * (J526 - X526) )</f>
        <v>33516.251756144244</v>
      </c>
      <c r="CO526" s="4">
        <f t="shared" si="16"/>
        <v>103657.59281607567</v>
      </c>
      <c r="CP526" s="4">
        <f t="shared" si="17"/>
        <v>157049.87704320531</v>
      </c>
      <c r="CQ526" s="3">
        <f>MIN(Beams!$B$21:$B$22)/MAX(CM526:CP526)-1</f>
        <v>-0.8726519219464407</v>
      </c>
    </row>
    <row r="527" spans="1:95" x14ac:dyDescent="0.55000000000000004">
      <c r="A527" s="1" t="s">
        <v>1014</v>
      </c>
      <c r="B527" s="1" t="s">
        <v>2115</v>
      </c>
      <c r="C527" s="1" t="s">
        <v>2116</v>
      </c>
      <c r="D527" s="1" t="s">
        <v>98</v>
      </c>
      <c r="E527" s="3">
        <v>3.04</v>
      </c>
      <c r="F527" s="14">
        <v>0.84499999999999997</v>
      </c>
      <c r="G527" s="1" t="s">
        <v>98</v>
      </c>
      <c r="H527" s="11" t="s">
        <v>98</v>
      </c>
      <c r="I527" s="3">
        <v>1.5</v>
      </c>
      <c r="J527" s="14">
        <v>0.97799999999999998</v>
      </c>
      <c r="K527" s="1" t="s">
        <v>98</v>
      </c>
      <c r="L527" s="1" t="s">
        <v>98</v>
      </c>
      <c r="M527" s="11" t="s">
        <v>98</v>
      </c>
      <c r="N527" s="3">
        <v>1.5</v>
      </c>
      <c r="O527" s="14" t="s">
        <v>1997</v>
      </c>
      <c r="P527" s="1" t="s">
        <v>98</v>
      </c>
      <c r="Q527" s="1" t="s">
        <v>98</v>
      </c>
      <c r="R527" s="11" t="s">
        <v>98</v>
      </c>
      <c r="S527" s="13" t="s">
        <v>98</v>
      </c>
      <c r="T527" s="1" t="s">
        <v>98</v>
      </c>
      <c r="U527" s="13" t="s">
        <v>98</v>
      </c>
      <c r="V527" s="1" t="s">
        <v>98</v>
      </c>
      <c r="W527" s="14">
        <v>0.188</v>
      </c>
      <c r="X527" s="14">
        <v>0.17399999999999999</v>
      </c>
      <c r="Y527" s="1" t="s">
        <v>98</v>
      </c>
      <c r="Z527" s="13" t="s">
        <v>98</v>
      </c>
      <c r="AA527" s="13" t="s">
        <v>98</v>
      </c>
      <c r="AB527" s="1" t="s">
        <v>98</v>
      </c>
      <c r="AC527" s="1" t="s">
        <v>98</v>
      </c>
      <c r="AD527" s="1" t="s">
        <v>98</v>
      </c>
      <c r="AE527" s="1" t="s">
        <v>98</v>
      </c>
      <c r="AF527" s="1" t="s">
        <v>98</v>
      </c>
      <c r="AG527" s="1" t="s">
        <v>98</v>
      </c>
      <c r="AH527" s="1" t="s">
        <v>98</v>
      </c>
      <c r="AI527" s="3">
        <v>5.62</v>
      </c>
      <c r="AJ527" s="1" t="s">
        <v>98</v>
      </c>
      <c r="AK527" s="3">
        <v>5.62</v>
      </c>
      <c r="AL527" s="1" t="s">
        <v>98</v>
      </c>
      <c r="AM527" s="14">
        <v>0.23599999999999999</v>
      </c>
      <c r="AN527" s="14">
        <v>0.40600000000000003</v>
      </c>
      <c r="AO527" s="14">
        <v>0.315</v>
      </c>
      <c r="AP527" s="14">
        <v>0.52800000000000002</v>
      </c>
      <c r="AQ527" s="14">
        <v>0.23599999999999999</v>
      </c>
      <c r="AR527" s="14">
        <v>0.40600000000000003</v>
      </c>
      <c r="AS527" s="14">
        <v>0.315</v>
      </c>
      <c r="AT527" s="14">
        <v>0.52800000000000002</v>
      </c>
      <c r="AU527" s="1" t="s">
        <v>98</v>
      </c>
      <c r="AV527" s="1" t="s">
        <v>98</v>
      </c>
      <c r="AW527" s="1" t="s">
        <v>98</v>
      </c>
      <c r="AX527" s="14">
        <v>0.41399999999999998</v>
      </c>
      <c r="AY527" s="1" t="s">
        <v>98</v>
      </c>
      <c r="AZ527" s="14">
        <v>0.59199999999999997</v>
      </c>
      <c r="BA527" s="1" t="s">
        <v>98</v>
      </c>
      <c r="BB527" s="1" t="s">
        <v>98</v>
      </c>
      <c r="BC527" s="1" t="s">
        <v>98</v>
      </c>
      <c r="BD527" s="1" t="s">
        <v>98</v>
      </c>
      <c r="BE527" s="1" t="s">
        <v>98</v>
      </c>
      <c r="BF527" s="1" t="s">
        <v>98</v>
      </c>
      <c r="BG527" s="1" t="s">
        <v>98</v>
      </c>
      <c r="BH527" s="1" t="s">
        <v>98</v>
      </c>
      <c r="BI527" s="1" t="s">
        <v>98</v>
      </c>
      <c r="BJ527" s="4" t="s">
        <v>98</v>
      </c>
      <c r="BK527" s="4" t="s">
        <v>98</v>
      </c>
      <c r="BL527" s="4" t="s">
        <v>98</v>
      </c>
      <c r="BM527" s="4" t="s">
        <v>98</v>
      </c>
      <c r="BN527" s="4" t="s">
        <v>98</v>
      </c>
      <c r="BO527" s="4" t="s">
        <v>98</v>
      </c>
      <c r="BP527" s="4" t="s">
        <v>98</v>
      </c>
      <c r="BQ527" s="4" t="s">
        <v>98</v>
      </c>
      <c r="BR527" s="4" t="s">
        <v>98</v>
      </c>
      <c r="BS527" s="4" t="s">
        <v>98</v>
      </c>
      <c r="BT527" s="4" t="s">
        <v>98</v>
      </c>
      <c r="BU527" s="4" t="s">
        <v>98</v>
      </c>
      <c r="BV527" s="4" t="s">
        <v>98</v>
      </c>
      <c r="BW527" s="35" t="s">
        <v>98</v>
      </c>
      <c r="BX527" s="35" t="s">
        <v>98</v>
      </c>
      <c r="BY527" s="1" t="s">
        <v>98</v>
      </c>
      <c r="BZ527" s="1" t="s">
        <v>98</v>
      </c>
      <c r="CA527" s="1" t="s">
        <v>98</v>
      </c>
      <c r="CB527" s="1" t="s">
        <v>98</v>
      </c>
      <c r="CC527" s="1" t="s">
        <v>98</v>
      </c>
      <c r="CD527" s="1" t="s">
        <v>98</v>
      </c>
      <c r="CE527" s="1" t="s">
        <v>98</v>
      </c>
      <c r="CF527" s="1" t="s">
        <v>98</v>
      </c>
      <c r="CG527" s="4">
        <f>Beams!$B$11/F527</f>
        <v>13301.775147928995</v>
      </c>
      <c r="CH527" s="4">
        <f>Beams!$B$9/AO527</f>
        <v>35682.539682539682</v>
      </c>
      <c r="CI527" s="4">
        <f>Beams!$C$9/AS527</f>
        <v>35682.539682539682</v>
      </c>
      <c r="CJ527" s="4">
        <f>Beams!$B$8/((N527-2*X527)*X527*2)</f>
        <v>28037.196679438057</v>
      </c>
      <c r="CK527" s="4">
        <f>Beams!$C$8/((J527-2*X527)*X527*2)</f>
        <v>51268.016785258165</v>
      </c>
      <c r="CM527" s="4">
        <f xml:space="preserve"> Beams!$B$12 / ( 2 * X527 * (N527 - X527) * (J527 - X527) )</f>
        <v>30296.153634835478</v>
      </c>
      <c r="CO527" s="4">
        <f t="shared" si="16"/>
        <v>110816.51601294847</v>
      </c>
      <c r="CP527" s="4">
        <f t="shared" si="17"/>
        <v>133443.90455769844</v>
      </c>
      <c r="CQ527" s="3">
        <f>MIN(Beams!$B$21:$B$22)/MAX(CM527:CP527)-1</f>
        <v>-0.8501242895560478</v>
      </c>
    </row>
    <row r="528" spans="1:95" x14ac:dyDescent="0.55000000000000004">
      <c r="A528" s="1" t="s">
        <v>1014</v>
      </c>
      <c r="B528" s="1" t="s">
        <v>2117</v>
      </c>
      <c r="C528" s="1" t="s">
        <v>2118</v>
      </c>
      <c r="D528" s="1" t="s">
        <v>98</v>
      </c>
      <c r="E528" s="3">
        <v>2.2000000000000002</v>
      </c>
      <c r="F528" s="14">
        <v>0.60799999999999998</v>
      </c>
      <c r="G528" s="1" t="s">
        <v>98</v>
      </c>
      <c r="H528" s="11" t="s">
        <v>98</v>
      </c>
      <c r="I528" s="3">
        <v>1.5</v>
      </c>
      <c r="J528" s="3">
        <v>1.1499999999999999</v>
      </c>
      <c r="K528" s="1" t="s">
        <v>98</v>
      </c>
      <c r="L528" s="1" t="s">
        <v>98</v>
      </c>
      <c r="M528" s="11" t="s">
        <v>98</v>
      </c>
      <c r="N528" s="3">
        <v>1.5</v>
      </c>
      <c r="O528" s="14" t="s">
        <v>2000</v>
      </c>
      <c r="P528" s="1" t="s">
        <v>98</v>
      </c>
      <c r="Q528" s="1" t="s">
        <v>98</v>
      </c>
      <c r="R528" s="11" t="s">
        <v>98</v>
      </c>
      <c r="S528" s="13" t="s">
        <v>98</v>
      </c>
      <c r="T528" s="1" t="s">
        <v>98</v>
      </c>
      <c r="U528" s="13" t="s">
        <v>98</v>
      </c>
      <c r="V528" s="1" t="s">
        <v>98</v>
      </c>
      <c r="W528" s="14">
        <v>0.125</v>
      </c>
      <c r="X528" s="14">
        <v>0.11600000000000001</v>
      </c>
      <c r="Y528" s="1" t="s">
        <v>98</v>
      </c>
      <c r="Z528" s="13" t="s">
        <v>98</v>
      </c>
      <c r="AA528" s="13" t="s">
        <v>98</v>
      </c>
      <c r="AB528" s="1" t="s">
        <v>98</v>
      </c>
      <c r="AC528" s="1" t="s">
        <v>98</v>
      </c>
      <c r="AD528" s="1" t="s">
        <v>98</v>
      </c>
      <c r="AE528" s="1" t="s">
        <v>98</v>
      </c>
      <c r="AF528" s="1" t="s">
        <v>98</v>
      </c>
      <c r="AG528" s="1" t="s">
        <v>98</v>
      </c>
      <c r="AH528" s="1" t="s">
        <v>98</v>
      </c>
      <c r="AI528" s="3">
        <v>9.93</v>
      </c>
      <c r="AJ528" s="1" t="s">
        <v>98</v>
      </c>
      <c r="AK528" s="3">
        <v>9.93</v>
      </c>
      <c r="AL528" s="1" t="s">
        <v>98</v>
      </c>
      <c r="AM528" s="14">
        <v>0.188</v>
      </c>
      <c r="AN528" s="14">
        <v>0.309</v>
      </c>
      <c r="AO528" s="14">
        <v>0.251</v>
      </c>
      <c r="AP528" s="14">
        <v>0.55700000000000005</v>
      </c>
      <c r="AQ528" s="14">
        <v>0.188</v>
      </c>
      <c r="AR528" s="14">
        <v>0.309</v>
      </c>
      <c r="AS528" s="14">
        <v>0.251</v>
      </c>
      <c r="AT528" s="14">
        <v>0.55700000000000005</v>
      </c>
      <c r="AU528" s="1" t="s">
        <v>98</v>
      </c>
      <c r="AV528" s="1" t="s">
        <v>98</v>
      </c>
      <c r="AW528" s="1" t="s">
        <v>98</v>
      </c>
      <c r="AX528" s="14">
        <v>0.316</v>
      </c>
      <c r="AY528" s="1" t="s">
        <v>98</v>
      </c>
      <c r="AZ528" s="14">
        <v>0.438</v>
      </c>
      <c r="BA528" s="1" t="s">
        <v>98</v>
      </c>
      <c r="BB528" s="1" t="s">
        <v>98</v>
      </c>
      <c r="BC528" s="1" t="s">
        <v>98</v>
      </c>
      <c r="BD528" s="1" t="s">
        <v>98</v>
      </c>
      <c r="BE528" s="1" t="s">
        <v>98</v>
      </c>
      <c r="BF528" s="1" t="s">
        <v>98</v>
      </c>
      <c r="BG528" s="1" t="s">
        <v>98</v>
      </c>
      <c r="BH528" s="1" t="s">
        <v>98</v>
      </c>
      <c r="BI528" s="1" t="s">
        <v>98</v>
      </c>
      <c r="BJ528" s="4" t="s">
        <v>98</v>
      </c>
      <c r="BK528" s="4" t="s">
        <v>98</v>
      </c>
      <c r="BL528" s="4" t="s">
        <v>98</v>
      </c>
      <c r="BM528" s="4" t="s">
        <v>98</v>
      </c>
      <c r="BN528" s="4" t="s">
        <v>98</v>
      </c>
      <c r="BO528" s="4" t="s">
        <v>98</v>
      </c>
      <c r="BP528" s="4" t="s">
        <v>98</v>
      </c>
      <c r="BQ528" s="4" t="s">
        <v>98</v>
      </c>
      <c r="BR528" s="4" t="s">
        <v>98</v>
      </c>
      <c r="BS528" s="4" t="s">
        <v>98</v>
      </c>
      <c r="BT528" s="4" t="s">
        <v>98</v>
      </c>
      <c r="BU528" s="4" t="s">
        <v>98</v>
      </c>
      <c r="BV528" s="4" t="s">
        <v>98</v>
      </c>
      <c r="BW528" s="35" t="s">
        <v>98</v>
      </c>
      <c r="BX528" s="35" t="s">
        <v>98</v>
      </c>
      <c r="BY528" s="1" t="s">
        <v>98</v>
      </c>
      <c r="BZ528" s="1" t="s">
        <v>98</v>
      </c>
      <c r="CA528" s="1" t="s">
        <v>98</v>
      </c>
      <c r="CB528" s="1" t="s">
        <v>98</v>
      </c>
      <c r="CC528" s="1" t="s">
        <v>98</v>
      </c>
      <c r="CD528" s="1" t="s">
        <v>98</v>
      </c>
      <c r="CE528" s="1" t="s">
        <v>98</v>
      </c>
      <c r="CF528" s="1" t="s">
        <v>98</v>
      </c>
      <c r="CG528" s="4">
        <f>Beams!$B$11/F528</f>
        <v>18486.842105263157</v>
      </c>
      <c r="CH528" s="4">
        <f>Beams!$B$9/AO528</f>
        <v>44780.876494023905</v>
      </c>
      <c r="CI528" s="4">
        <f>Beams!$C$9/AS528</f>
        <v>44780.876494023905</v>
      </c>
      <c r="CJ528" s="4">
        <f>Beams!$B$8/((N528-2*X528)*X528*2)</f>
        <v>38208.419449581204</v>
      </c>
      <c r="CK528" s="4">
        <f>Beams!$C$8/((J528-2*X528)*X528*2)</f>
        <v>52775.899631883403</v>
      </c>
      <c r="CM528" s="4">
        <f xml:space="preserve"> Beams!$B$12 / ( 2 * X528 * (N528 - X528) * (J528 - X528) )</f>
        <v>33854.912639385861</v>
      </c>
      <c r="CO528" s="4">
        <f t="shared" si="16"/>
        <v>139615.95246104585</v>
      </c>
      <c r="CP528" s="4">
        <f t="shared" si="17"/>
        <v>153195.46656792265</v>
      </c>
      <c r="CQ528" s="3">
        <f>MIN(Beams!$B$21:$B$22)/MAX(CM528:CP528)-1</f>
        <v>-0.86944783388134694</v>
      </c>
    </row>
  </sheetData>
  <mergeCells count="4">
    <mergeCell ref="CQ1:CQ3"/>
    <mergeCell ref="CH1:CI1"/>
    <mergeCell ref="CJ1:CK1"/>
    <mergeCell ref="CO1:C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0D1C-2CDA-4704-99EB-EEFEC72264EE}">
  <sheetPr codeName="Sheet20">
    <tabColor theme="3"/>
  </sheetPr>
  <dimension ref="A1:CQ192"/>
  <sheetViews>
    <sheetView topLeftCell="AL1" workbookViewId="0">
      <selection activeCell="CG4" sqref="CG4:CQ4"/>
    </sheetView>
  </sheetViews>
  <sheetFormatPr defaultRowHeight="14.4" x14ac:dyDescent="0.55000000000000004"/>
  <cols>
    <col min="2" max="2" width="21.41796875" bestFit="1" customWidth="1"/>
    <col min="3" max="3" width="18.20703125" bestFit="1" customWidth="1"/>
    <col min="4" max="4" width="0" hidden="1" customWidth="1"/>
    <col min="7" max="10" width="0" hidden="1" customWidth="1"/>
    <col min="12" max="22" width="0" hidden="1" customWidth="1"/>
    <col min="25" max="37" width="0" hidden="1" customWidth="1"/>
    <col min="47" max="49" width="0" hidden="1" customWidth="1"/>
    <col min="51" max="51" width="0" hidden="1" customWidth="1"/>
    <col min="53" max="84" width="0" hidden="1" customWidth="1"/>
    <col min="93" max="93" width="9.5234375" customWidth="1"/>
  </cols>
  <sheetData>
    <row r="1" spans="1:95" x14ac:dyDescent="0.55000000000000004">
      <c r="CG1" s="21" t="s">
        <v>391</v>
      </c>
      <c r="CI1" s="46"/>
      <c r="CJ1" s="46"/>
      <c r="CK1" s="46"/>
      <c r="CL1" s="46"/>
      <c r="CM1" s="46"/>
      <c r="CN1" s="46"/>
      <c r="CO1" s="46"/>
      <c r="CQ1" s="123" t="s">
        <v>399</v>
      </c>
    </row>
    <row r="2" spans="1:95" x14ac:dyDescent="0.55000000000000004">
      <c r="CG2" s="23" t="s">
        <v>392</v>
      </c>
      <c r="CI2" s="92" t="s">
        <v>2610</v>
      </c>
      <c r="CJ2" s="46"/>
      <c r="CK2" s="93" t="s">
        <v>2609</v>
      </c>
      <c r="CL2" s="46"/>
      <c r="CM2" s="90" t="s">
        <v>2607</v>
      </c>
      <c r="CN2" s="46"/>
      <c r="CO2" s="91" t="s">
        <v>2608</v>
      </c>
      <c r="CQ2" s="123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41"/>
      <c r="CI3" s="40"/>
      <c r="CK3" s="41"/>
      <c r="CM3" s="29"/>
      <c r="CO3" s="42"/>
      <c r="CQ3" s="124"/>
    </row>
    <row r="4" spans="1:95" x14ac:dyDescent="0.55000000000000004">
      <c r="A4" s="1" t="s">
        <v>2612</v>
      </c>
      <c r="B4" s="1" t="s">
        <v>2119</v>
      </c>
      <c r="C4" s="1" t="s">
        <v>2120</v>
      </c>
      <c r="D4" s="1" t="s">
        <v>98</v>
      </c>
      <c r="E4" s="3">
        <v>288.63</v>
      </c>
      <c r="F4" s="2">
        <v>79.099999999999994</v>
      </c>
      <c r="G4" s="1" t="s">
        <v>98</v>
      </c>
      <c r="H4" s="11" t="s">
        <v>98</v>
      </c>
      <c r="I4" s="3" t="s">
        <v>98</v>
      </c>
      <c r="J4" s="3" t="s">
        <v>98</v>
      </c>
      <c r="K4" s="26">
        <v>28</v>
      </c>
      <c r="L4" s="1" t="s">
        <v>98</v>
      </c>
      <c r="M4" s="11" t="s">
        <v>98</v>
      </c>
      <c r="N4" s="3" t="s">
        <v>98</v>
      </c>
      <c r="O4" s="14" t="s">
        <v>98</v>
      </c>
      <c r="P4" s="1" t="s">
        <v>98</v>
      </c>
      <c r="Q4" s="1" t="s">
        <v>98</v>
      </c>
      <c r="R4" s="11" t="s">
        <v>98</v>
      </c>
      <c r="S4" s="13" t="s">
        <v>98</v>
      </c>
      <c r="T4" s="1" t="s">
        <v>98</v>
      </c>
      <c r="U4" s="13" t="s">
        <v>98</v>
      </c>
      <c r="V4" s="1" t="s">
        <v>98</v>
      </c>
      <c r="W4" s="3">
        <v>1</v>
      </c>
      <c r="X4" s="14">
        <v>0.93</v>
      </c>
      <c r="Y4" s="1" t="s">
        <v>98</v>
      </c>
      <c r="Z4" s="13" t="s">
        <v>98</v>
      </c>
      <c r="AA4" s="13" t="s">
        <v>98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1" t="s">
        <v>98</v>
      </c>
      <c r="AH4" s="1" t="s">
        <v>98</v>
      </c>
      <c r="AI4" s="3" t="s">
        <v>98</v>
      </c>
      <c r="AJ4" s="1" t="s">
        <v>98</v>
      </c>
      <c r="AK4" s="2" t="s">
        <v>98</v>
      </c>
      <c r="AL4" s="1">
        <v>30.1</v>
      </c>
      <c r="AM4" s="4">
        <v>7250</v>
      </c>
      <c r="AN4" s="4">
        <v>682</v>
      </c>
      <c r="AO4" s="4">
        <v>518</v>
      </c>
      <c r="AP4" s="3">
        <v>9.58</v>
      </c>
      <c r="AQ4" s="4">
        <v>7250</v>
      </c>
      <c r="AR4" s="4">
        <v>682</v>
      </c>
      <c r="AS4" s="4">
        <v>518</v>
      </c>
      <c r="AT4" s="3">
        <v>9.58</v>
      </c>
      <c r="AU4" s="1" t="s">
        <v>98</v>
      </c>
      <c r="AV4" s="1" t="s">
        <v>98</v>
      </c>
      <c r="AW4" s="1" t="s">
        <v>98</v>
      </c>
      <c r="AX4" s="4">
        <v>14500</v>
      </c>
      <c r="AY4" s="1" t="s">
        <v>98</v>
      </c>
      <c r="AZ4" s="4">
        <v>1030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1" t="s">
        <v>98</v>
      </c>
      <c r="BH4" s="1" t="s">
        <v>98</v>
      </c>
      <c r="BI4" s="1" t="s">
        <v>98</v>
      </c>
      <c r="BJ4" s="4" t="s">
        <v>98</v>
      </c>
      <c r="BK4" s="4" t="s">
        <v>98</v>
      </c>
      <c r="BL4" s="4" t="s">
        <v>98</v>
      </c>
      <c r="BM4" s="4" t="s">
        <v>98</v>
      </c>
      <c r="BN4" s="4" t="s">
        <v>98</v>
      </c>
      <c r="BO4" s="4" t="s">
        <v>98</v>
      </c>
      <c r="BP4" s="4" t="s">
        <v>98</v>
      </c>
      <c r="BQ4" s="4" t="s">
        <v>98</v>
      </c>
      <c r="BR4" s="4" t="s">
        <v>98</v>
      </c>
      <c r="BS4" s="4" t="s">
        <v>98</v>
      </c>
      <c r="BT4" s="4" t="s">
        <v>98</v>
      </c>
      <c r="BU4" s="4" t="s">
        <v>98</v>
      </c>
      <c r="BV4" s="4" t="s">
        <v>98</v>
      </c>
      <c r="BW4" s="35" t="s">
        <v>98</v>
      </c>
      <c r="BX4" s="35" t="s">
        <v>98</v>
      </c>
      <c r="BY4" s="1" t="s">
        <v>98</v>
      </c>
      <c r="BZ4" s="1" t="s">
        <v>98</v>
      </c>
      <c r="CA4" s="1" t="s">
        <v>98</v>
      </c>
      <c r="CB4" s="1" t="s">
        <v>98</v>
      </c>
      <c r="CC4" s="1" t="s">
        <v>98</v>
      </c>
      <c r="CD4" s="1" t="s">
        <v>98</v>
      </c>
      <c r="CE4" s="1" t="s">
        <v>98</v>
      </c>
      <c r="CF4" s="1" t="s">
        <v>98</v>
      </c>
      <c r="CG4" s="4">
        <f>Beams!$B$11/F4</f>
        <v>142.09860935524654</v>
      </c>
      <c r="CI4" s="4">
        <f>SQRT(Beams!$B$9^2+Beams!$C$9^2)/AO4</f>
        <v>30.68679621828878</v>
      </c>
      <c r="CK4" s="4">
        <f>(2*SQRT(Beams!$B$8^2+Beams!$C$8^2))/(F4)</f>
        <v>401.91556108909202</v>
      </c>
      <c r="CM4" s="4">
        <f>Beams!$B$12*(K4/2)/AX4</f>
        <v>10.852413793103448</v>
      </c>
      <c r="CO4" s="4">
        <f>SQRT((CG4+CI4)^2+3*(CK4^2+CM4^2))</f>
        <v>717.50712593764558</v>
      </c>
      <c r="CQ4" s="3">
        <f>MIN(Beams!$B$21:$B$22)/MAX(CJ4:CO4)-1</f>
        <v>26.874287623086389</v>
      </c>
    </row>
    <row r="5" spans="1:95" x14ac:dyDescent="0.55000000000000004">
      <c r="A5" s="1" t="s">
        <v>2612</v>
      </c>
      <c r="B5" s="1" t="s">
        <v>2121</v>
      </c>
      <c r="C5" s="1" t="s">
        <v>2122</v>
      </c>
      <c r="D5" s="1" t="s">
        <v>98</v>
      </c>
      <c r="E5" s="3">
        <v>253.72</v>
      </c>
      <c r="F5" s="2">
        <v>69.5</v>
      </c>
      <c r="G5" s="1" t="s">
        <v>98</v>
      </c>
      <c r="H5" s="11" t="s">
        <v>98</v>
      </c>
      <c r="I5" s="3" t="s">
        <v>98</v>
      </c>
      <c r="J5" s="3" t="s">
        <v>98</v>
      </c>
      <c r="K5" s="26">
        <v>28</v>
      </c>
      <c r="L5" s="1" t="s">
        <v>98</v>
      </c>
      <c r="M5" s="11" t="s">
        <v>98</v>
      </c>
      <c r="N5" s="3" t="s">
        <v>98</v>
      </c>
      <c r="O5" s="14" t="s">
        <v>98</v>
      </c>
      <c r="P5" s="1" t="s">
        <v>98</v>
      </c>
      <c r="Q5" s="1" t="s">
        <v>98</v>
      </c>
      <c r="R5" s="11" t="s">
        <v>98</v>
      </c>
      <c r="S5" s="13" t="s">
        <v>98</v>
      </c>
      <c r="T5" s="1" t="s">
        <v>98</v>
      </c>
      <c r="U5" s="13" t="s">
        <v>98</v>
      </c>
      <c r="V5" s="1" t="s">
        <v>98</v>
      </c>
      <c r="W5" s="14">
        <v>0.875</v>
      </c>
      <c r="X5" s="14">
        <v>0.81399999999999995</v>
      </c>
      <c r="Y5" s="1" t="s">
        <v>98</v>
      </c>
      <c r="Z5" s="13" t="s">
        <v>98</v>
      </c>
      <c r="AA5" s="13" t="s">
        <v>98</v>
      </c>
      <c r="AB5" s="1" t="s">
        <v>98</v>
      </c>
      <c r="AC5" s="1" t="s">
        <v>98</v>
      </c>
      <c r="AD5" s="1" t="s">
        <v>98</v>
      </c>
      <c r="AE5" s="1" t="s">
        <v>98</v>
      </c>
      <c r="AF5" s="1" t="s">
        <v>98</v>
      </c>
      <c r="AG5" s="1" t="s">
        <v>98</v>
      </c>
      <c r="AH5" s="1" t="s">
        <v>98</v>
      </c>
      <c r="AI5" s="3" t="s">
        <v>98</v>
      </c>
      <c r="AJ5" s="1" t="s">
        <v>98</v>
      </c>
      <c r="AK5" s="2" t="s">
        <v>98</v>
      </c>
      <c r="AL5" s="1">
        <v>34.4</v>
      </c>
      <c r="AM5" s="4">
        <v>6430</v>
      </c>
      <c r="AN5" s="4">
        <v>602</v>
      </c>
      <c r="AO5" s="4">
        <v>459</v>
      </c>
      <c r="AP5" s="3">
        <v>9.6199999999999992</v>
      </c>
      <c r="AQ5" s="4">
        <v>6430</v>
      </c>
      <c r="AR5" s="4">
        <v>602</v>
      </c>
      <c r="AS5" s="4">
        <v>459</v>
      </c>
      <c r="AT5" s="3">
        <v>9.6199999999999992</v>
      </c>
      <c r="AU5" s="1" t="s">
        <v>98</v>
      </c>
      <c r="AV5" s="1" t="s">
        <v>98</v>
      </c>
      <c r="AW5" s="1" t="s">
        <v>98</v>
      </c>
      <c r="AX5" s="4">
        <v>12900</v>
      </c>
      <c r="AY5" s="1" t="s">
        <v>98</v>
      </c>
      <c r="AZ5" s="4">
        <v>917</v>
      </c>
      <c r="BA5" s="1" t="s">
        <v>98</v>
      </c>
      <c r="BB5" s="1" t="s">
        <v>98</v>
      </c>
      <c r="BC5" s="1" t="s">
        <v>98</v>
      </c>
      <c r="BD5" s="1" t="s">
        <v>98</v>
      </c>
      <c r="BE5" s="1" t="s">
        <v>98</v>
      </c>
      <c r="BF5" s="1" t="s">
        <v>98</v>
      </c>
      <c r="BG5" s="1" t="s">
        <v>98</v>
      </c>
      <c r="BH5" s="1" t="s">
        <v>98</v>
      </c>
      <c r="BI5" s="1" t="s">
        <v>98</v>
      </c>
      <c r="BJ5" s="4" t="s">
        <v>98</v>
      </c>
      <c r="BK5" s="4" t="s">
        <v>98</v>
      </c>
      <c r="BL5" s="4" t="s">
        <v>98</v>
      </c>
      <c r="BM5" s="4" t="s">
        <v>98</v>
      </c>
      <c r="BN5" s="4" t="s">
        <v>98</v>
      </c>
      <c r="BO5" s="4" t="s">
        <v>98</v>
      </c>
      <c r="BP5" s="4" t="s">
        <v>98</v>
      </c>
      <c r="BQ5" s="4" t="s">
        <v>98</v>
      </c>
      <c r="BR5" s="4" t="s">
        <v>98</v>
      </c>
      <c r="BS5" s="4" t="s">
        <v>98</v>
      </c>
      <c r="BT5" s="4" t="s">
        <v>98</v>
      </c>
      <c r="BU5" s="4" t="s">
        <v>98</v>
      </c>
      <c r="BV5" s="4" t="s">
        <v>98</v>
      </c>
      <c r="BW5" s="35" t="s">
        <v>98</v>
      </c>
      <c r="BX5" s="35" t="s">
        <v>98</v>
      </c>
      <c r="BY5" s="1" t="s">
        <v>98</v>
      </c>
      <c r="BZ5" s="1" t="s">
        <v>98</v>
      </c>
      <c r="CA5" s="1" t="s">
        <v>98</v>
      </c>
      <c r="CB5" s="1" t="s">
        <v>98</v>
      </c>
      <c r="CC5" s="1" t="s">
        <v>98</v>
      </c>
      <c r="CD5" s="1" t="s">
        <v>98</v>
      </c>
      <c r="CE5" s="1" t="s">
        <v>98</v>
      </c>
      <c r="CF5" s="1" t="s">
        <v>98</v>
      </c>
      <c r="CG5" s="4">
        <f>Beams!$B$11/F5</f>
        <v>161.72661870503597</v>
      </c>
      <c r="CI5" s="4">
        <f>SQRT(Beams!$B$9^2+Beams!$C$9^2)/AO5</f>
        <v>34.631286363994747</v>
      </c>
      <c r="CK5" s="4">
        <f>(2*SQRT(Beams!$B$8^2+Beams!$C$8^2))/(F5)</f>
        <v>457.43195513880829</v>
      </c>
      <c r="CM5" s="4">
        <f>Beams!$B$12*(K5/2)/AX5</f>
        <v>12.198449612403101</v>
      </c>
      <c r="CO5" s="4">
        <f t="shared" ref="CO5:CO68" si="0">SQRT((CG5+CI5)^2+3*(CK5^2+CM5^2))</f>
        <v>816.53831150061512</v>
      </c>
      <c r="CQ5" s="3">
        <f>MIN(Beams!$B$21:$B$22)/MAX(CJ5:CO5)-1</f>
        <v>23.493645574626456</v>
      </c>
    </row>
    <row r="6" spans="1:95" x14ac:dyDescent="0.55000000000000004">
      <c r="A6" s="1" t="s">
        <v>2612</v>
      </c>
      <c r="B6" s="1" t="s">
        <v>2123</v>
      </c>
      <c r="C6" s="1" t="s">
        <v>2124</v>
      </c>
      <c r="D6" s="1" t="s">
        <v>98</v>
      </c>
      <c r="E6" s="3">
        <v>218.48</v>
      </c>
      <c r="F6" s="2">
        <v>59.8</v>
      </c>
      <c r="G6" s="1" t="s">
        <v>98</v>
      </c>
      <c r="H6" s="11" t="s">
        <v>98</v>
      </c>
      <c r="I6" s="3" t="s">
        <v>98</v>
      </c>
      <c r="J6" s="3" t="s">
        <v>98</v>
      </c>
      <c r="K6" s="26">
        <v>28</v>
      </c>
      <c r="L6" s="1" t="s">
        <v>98</v>
      </c>
      <c r="M6" s="11" t="s">
        <v>98</v>
      </c>
      <c r="N6" s="3" t="s">
        <v>98</v>
      </c>
      <c r="O6" s="14" t="s">
        <v>98</v>
      </c>
      <c r="P6" s="1" t="s">
        <v>98</v>
      </c>
      <c r="Q6" s="1" t="s">
        <v>98</v>
      </c>
      <c r="R6" s="11" t="s">
        <v>98</v>
      </c>
      <c r="S6" s="13" t="s">
        <v>98</v>
      </c>
      <c r="T6" s="1" t="s">
        <v>98</v>
      </c>
      <c r="U6" s="13" t="s">
        <v>98</v>
      </c>
      <c r="V6" s="1" t="s">
        <v>98</v>
      </c>
      <c r="W6" s="14">
        <v>0.75</v>
      </c>
      <c r="X6" s="14">
        <v>0.69799999999999995</v>
      </c>
      <c r="Y6" s="1" t="s">
        <v>98</v>
      </c>
      <c r="Z6" s="13" t="s">
        <v>98</v>
      </c>
      <c r="AA6" s="13" t="s">
        <v>98</v>
      </c>
      <c r="AB6" s="1" t="s">
        <v>98</v>
      </c>
      <c r="AC6" s="1" t="s">
        <v>98</v>
      </c>
      <c r="AD6" s="1" t="s">
        <v>98</v>
      </c>
      <c r="AE6" s="1" t="s">
        <v>98</v>
      </c>
      <c r="AF6" s="1" t="s">
        <v>98</v>
      </c>
      <c r="AG6" s="1" t="s">
        <v>98</v>
      </c>
      <c r="AH6" s="1" t="s">
        <v>98</v>
      </c>
      <c r="AI6" s="3" t="s">
        <v>98</v>
      </c>
      <c r="AJ6" s="1" t="s">
        <v>98</v>
      </c>
      <c r="AK6" s="2" t="s">
        <v>98</v>
      </c>
      <c r="AL6" s="1">
        <v>40.1</v>
      </c>
      <c r="AM6" s="4">
        <v>5580</v>
      </c>
      <c r="AN6" s="4">
        <v>520</v>
      </c>
      <c r="AO6" s="4">
        <v>398</v>
      </c>
      <c r="AP6" s="3">
        <v>9.66</v>
      </c>
      <c r="AQ6" s="4">
        <v>5580</v>
      </c>
      <c r="AR6" s="4">
        <v>520</v>
      </c>
      <c r="AS6" s="4">
        <v>398</v>
      </c>
      <c r="AT6" s="3">
        <v>9.66</v>
      </c>
      <c r="AU6" s="1" t="s">
        <v>98</v>
      </c>
      <c r="AV6" s="1" t="s">
        <v>98</v>
      </c>
      <c r="AW6" s="1" t="s">
        <v>98</v>
      </c>
      <c r="AX6" s="4">
        <v>11200</v>
      </c>
      <c r="AY6" s="1" t="s">
        <v>98</v>
      </c>
      <c r="AZ6" s="4">
        <v>796</v>
      </c>
      <c r="BA6" s="1" t="s">
        <v>98</v>
      </c>
      <c r="BB6" s="1" t="s">
        <v>98</v>
      </c>
      <c r="BC6" s="1" t="s">
        <v>98</v>
      </c>
      <c r="BD6" s="1" t="s">
        <v>98</v>
      </c>
      <c r="BE6" s="1" t="s">
        <v>98</v>
      </c>
      <c r="BF6" s="1" t="s">
        <v>98</v>
      </c>
      <c r="BG6" s="1" t="s">
        <v>98</v>
      </c>
      <c r="BH6" s="1" t="s">
        <v>98</v>
      </c>
      <c r="BI6" s="1" t="s">
        <v>98</v>
      </c>
      <c r="BJ6" s="4" t="s">
        <v>98</v>
      </c>
      <c r="BK6" s="4" t="s">
        <v>98</v>
      </c>
      <c r="BL6" s="4" t="s">
        <v>98</v>
      </c>
      <c r="BM6" s="4" t="s">
        <v>98</v>
      </c>
      <c r="BN6" s="4" t="s">
        <v>98</v>
      </c>
      <c r="BO6" s="4" t="s">
        <v>98</v>
      </c>
      <c r="BP6" s="4" t="s">
        <v>98</v>
      </c>
      <c r="BQ6" s="4" t="s">
        <v>98</v>
      </c>
      <c r="BR6" s="4" t="s">
        <v>98</v>
      </c>
      <c r="BS6" s="4" t="s">
        <v>98</v>
      </c>
      <c r="BT6" s="4" t="s">
        <v>98</v>
      </c>
      <c r="BU6" s="4" t="s">
        <v>98</v>
      </c>
      <c r="BV6" s="4" t="s">
        <v>98</v>
      </c>
      <c r="BW6" s="35" t="s">
        <v>98</v>
      </c>
      <c r="BX6" s="35" t="s">
        <v>98</v>
      </c>
      <c r="BY6" s="1" t="s">
        <v>98</v>
      </c>
      <c r="BZ6" s="1" t="s">
        <v>98</v>
      </c>
      <c r="CA6" s="1" t="s">
        <v>98</v>
      </c>
      <c r="CB6" s="1" t="s">
        <v>98</v>
      </c>
      <c r="CC6" s="1" t="s">
        <v>98</v>
      </c>
      <c r="CD6" s="1" t="s">
        <v>98</v>
      </c>
      <c r="CE6" s="1" t="s">
        <v>98</v>
      </c>
      <c r="CF6" s="1" t="s">
        <v>98</v>
      </c>
      <c r="CG6" s="4">
        <f>Beams!$B$11/F6</f>
        <v>187.95986622073579</v>
      </c>
      <c r="CI6" s="4">
        <f>SQRT(Beams!$B$9^2+Beams!$C$9^2)/AO6</f>
        <v>39.939096585612027</v>
      </c>
      <c r="CK6" s="4">
        <f>(2*SQRT(Beams!$B$8^2+Beams!$C$8^2))/(F6)</f>
        <v>531.63078398239429</v>
      </c>
      <c r="CM6" s="4">
        <f>Beams!$B$12*(K6/2)/AX6</f>
        <v>14.05</v>
      </c>
      <c r="CO6" s="4">
        <f t="shared" si="0"/>
        <v>948.9067478848566</v>
      </c>
      <c r="CQ6" s="3">
        <f>MIN(Beams!$B$21:$B$22)/MAX(CJ6:CO6)-1</f>
        <v>20.076886685209729</v>
      </c>
    </row>
    <row r="7" spans="1:95" x14ac:dyDescent="0.55000000000000004">
      <c r="A7" s="1" t="s">
        <v>2612</v>
      </c>
      <c r="B7" s="1" t="s">
        <v>2125</v>
      </c>
      <c r="C7" s="1" t="s">
        <v>2126</v>
      </c>
      <c r="D7" s="1" t="s">
        <v>98</v>
      </c>
      <c r="E7" s="3">
        <v>182.9</v>
      </c>
      <c r="F7" s="2">
        <v>50.1</v>
      </c>
      <c r="G7" s="1" t="s">
        <v>98</v>
      </c>
      <c r="H7" s="11" t="s">
        <v>98</v>
      </c>
      <c r="I7" s="3" t="s">
        <v>98</v>
      </c>
      <c r="J7" s="3" t="s">
        <v>98</v>
      </c>
      <c r="K7" s="26">
        <v>28</v>
      </c>
      <c r="L7" s="1" t="s">
        <v>98</v>
      </c>
      <c r="M7" s="11" t="s">
        <v>98</v>
      </c>
      <c r="N7" s="3" t="s">
        <v>98</v>
      </c>
      <c r="O7" s="14" t="s">
        <v>98</v>
      </c>
      <c r="P7" s="1" t="s">
        <v>98</v>
      </c>
      <c r="Q7" s="1" t="s">
        <v>98</v>
      </c>
      <c r="R7" s="11" t="s">
        <v>98</v>
      </c>
      <c r="S7" s="13" t="s">
        <v>98</v>
      </c>
      <c r="T7" s="1" t="s">
        <v>98</v>
      </c>
      <c r="U7" s="13" t="s">
        <v>98</v>
      </c>
      <c r="V7" s="1" t="s">
        <v>98</v>
      </c>
      <c r="W7" s="14">
        <v>0.625</v>
      </c>
      <c r="X7" s="14">
        <v>0.58099999999999996</v>
      </c>
      <c r="Y7" s="1" t="s">
        <v>98</v>
      </c>
      <c r="Z7" s="13" t="s">
        <v>98</v>
      </c>
      <c r="AA7" s="13" t="s">
        <v>98</v>
      </c>
      <c r="AB7" s="1" t="s">
        <v>98</v>
      </c>
      <c r="AC7" s="1" t="s">
        <v>98</v>
      </c>
      <c r="AD7" s="1" t="s">
        <v>98</v>
      </c>
      <c r="AE7" s="1" t="s">
        <v>98</v>
      </c>
      <c r="AF7" s="1" t="s">
        <v>98</v>
      </c>
      <c r="AG7" s="1" t="s">
        <v>98</v>
      </c>
      <c r="AH7" s="1" t="s">
        <v>98</v>
      </c>
      <c r="AI7" s="3" t="s">
        <v>98</v>
      </c>
      <c r="AJ7" s="1" t="s">
        <v>98</v>
      </c>
      <c r="AK7" s="2" t="s">
        <v>98</v>
      </c>
      <c r="AL7" s="1">
        <v>48.2</v>
      </c>
      <c r="AM7" s="4">
        <v>4710</v>
      </c>
      <c r="AN7" s="4">
        <v>437</v>
      </c>
      <c r="AO7" s="4">
        <v>336</v>
      </c>
      <c r="AP7" s="3">
        <v>9.6999999999999993</v>
      </c>
      <c r="AQ7" s="4">
        <v>4710</v>
      </c>
      <c r="AR7" s="4">
        <v>437</v>
      </c>
      <c r="AS7" s="4">
        <v>336</v>
      </c>
      <c r="AT7" s="3">
        <v>9.6999999999999993</v>
      </c>
      <c r="AU7" s="1" t="s">
        <v>98</v>
      </c>
      <c r="AV7" s="1" t="s">
        <v>98</v>
      </c>
      <c r="AW7" s="1" t="s">
        <v>98</v>
      </c>
      <c r="AX7" s="4">
        <v>9410</v>
      </c>
      <c r="AY7" s="1" t="s">
        <v>98</v>
      </c>
      <c r="AZ7" s="4">
        <v>672</v>
      </c>
      <c r="BA7" s="1" t="s">
        <v>98</v>
      </c>
      <c r="BB7" s="1" t="s">
        <v>98</v>
      </c>
      <c r="BC7" s="1" t="s">
        <v>98</v>
      </c>
      <c r="BD7" s="1" t="s">
        <v>98</v>
      </c>
      <c r="BE7" s="1" t="s">
        <v>98</v>
      </c>
      <c r="BF7" s="1" t="s">
        <v>98</v>
      </c>
      <c r="BG7" s="1" t="s">
        <v>98</v>
      </c>
      <c r="BH7" s="1" t="s">
        <v>98</v>
      </c>
      <c r="BI7" s="1" t="s">
        <v>98</v>
      </c>
      <c r="BJ7" s="4" t="s">
        <v>98</v>
      </c>
      <c r="BK7" s="4" t="s">
        <v>98</v>
      </c>
      <c r="BL7" s="4" t="s">
        <v>98</v>
      </c>
      <c r="BM7" s="4" t="s">
        <v>98</v>
      </c>
      <c r="BN7" s="4" t="s">
        <v>98</v>
      </c>
      <c r="BO7" s="4" t="s">
        <v>98</v>
      </c>
      <c r="BP7" s="4" t="s">
        <v>98</v>
      </c>
      <c r="BQ7" s="4" t="s">
        <v>98</v>
      </c>
      <c r="BR7" s="4" t="s">
        <v>98</v>
      </c>
      <c r="BS7" s="4" t="s">
        <v>98</v>
      </c>
      <c r="BT7" s="4" t="s">
        <v>98</v>
      </c>
      <c r="BU7" s="4" t="s">
        <v>98</v>
      </c>
      <c r="BV7" s="4" t="s">
        <v>98</v>
      </c>
      <c r="BW7" s="35" t="s">
        <v>98</v>
      </c>
      <c r="BX7" s="35" t="s">
        <v>98</v>
      </c>
      <c r="BY7" s="1" t="s">
        <v>98</v>
      </c>
      <c r="BZ7" s="1" t="s">
        <v>98</v>
      </c>
      <c r="CA7" s="1" t="s">
        <v>98</v>
      </c>
      <c r="CB7" s="1" t="s">
        <v>98</v>
      </c>
      <c r="CC7" s="1" t="s">
        <v>98</v>
      </c>
      <c r="CD7" s="1" t="s">
        <v>98</v>
      </c>
      <c r="CE7" s="1" t="s">
        <v>98</v>
      </c>
      <c r="CF7" s="1" t="s">
        <v>98</v>
      </c>
      <c r="CG7" s="4">
        <f>Beams!$B$11/F7</f>
        <v>224.35129740518963</v>
      </c>
      <c r="CI7" s="4">
        <f>SQRT(Beams!$B$9^2+Beams!$C$9^2)/AO7</f>
        <v>47.308810836528536</v>
      </c>
      <c r="CK7" s="4">
        <f>(2*SQRT(Beams!$B$8^2+Beams!$C$8^2))/(F7)</f>
        <v>634.56129505283786</v>
      </c>
      <c r="CM7" s="4">
        <f>Beams!$B$12*(K7/2)/AX7</f>
        <v>16.722635494155153</v>
      </c>
      <c r="CO7" s="4">
        <f t="shared" si="0"/>
        <v>1132.5379753283848</v>
      </c>
      <c r="CQ7" s="3">
        <f>MIN(Beams!$B$21:$B$22)/MAX(CJ7:CO7)-1</f>
        <v>16.659451988089764</v>
      </c>
    </row>
    <row r="8" spans="1:95" x14ac:dyDescent="0.55000000000000004">
      <c r="A8" s="1" t="s">
        <v>2612</v>
      </c>
      <c r="B8" s="1" t="s">
        <v>2127</v>
      </c>
      <c r="C8" s="1" t="s">
        <v>2128</v>
      </c>
      <c r="D8" s="1" t="s">
        <v>98</v>
      </c>
      <c r="E8" s="3">
        <v>146.99</v>
      </c>
      <c r="F8" s="2">
        <v>40.200000000000003</v>
      </c>
      <c r="G8" s="1" t="s">
        <v>98</v>
      </c>
      <c r="H8" s="11" t="s">
        <v>98</v>
      </c>
      <c r="I8" s="3" t="s">
        <v>98</v>
      </c>
      <c r="J8" s="3" t="s">
        <v>98</v>
      </c>
      <c r="K8" s="26">
        <v>28</v>
      </c>
      <c r="L8" s="1" t="s">
        <v>98</v>
      </c>
      <c r="M8" s="11" t="s">
        <v>98</v>
      </c>
      <c r="N8" s="3" t="s">
        <v>98</v>
      </c>
      <c r="O8" s="14" t="s">
        <v>98</v>
      </c>
      <c r="P8" s="1" t="s">
        <v>98</v>
      </c>
      <c r="Q8" s="1" t="s">
        <v>98</v>
      </c>
      <c r="R8" s="11" t="s">
        <v>98</v>
      </c>
      <c r="S8" s="13" t="s">
        <v>98</v>
      </c>
      <c r="T8" s="1" t="s">
        <v>98</v>
      </c>
      <c r="U8" s="13" t="s">
        <v>98</v>
      </c>
      <c r="V8" s="1" t="s">
        <v>98</v>
      </c>
      <c r="W8" s="14">
        <v>0.5</v>
      </c>
      <c r="X8" s="14">
        <v>0.46500000000000002</v>
      </c>
      <c r="Y8" s="1" t="s">
        <v>98</v>
      </c>
      <c r="Z8" s="13" t="s">
        <v>98</v>
      </c>
      <c r="AA8" s="13" t="s">
        <v>98</v>
      </c>
      <c r="AB8" s="1" t="s">
        <v>98</v>
      </c>
      <c r="AC8" s="1" t="s">
        <v>98</v>
      </c>
      <c r="AD8" s="1" t="s">
        <v>98</v>
      </c>
      <c r="AE8" s="1" t="s">
        <v>98</v>
      </c>
      <c r="AF8" s="1" t="s">
        <v>98</v>
      </c>
      <c r="AG8" s="1" t="s">
        <v>98</v>
      </c>
      <c r="AH8" s="1" t="s">
        <v>98</v>
      </c>
      <c r="AI8" s="3" t="s">
        <v>98</v>
      </c>
      <c r="AJ8" s="1" t="s">
        <v>98</v>
      </c>
      <c r="AK8" s="2" t="s">
        <v>98</v>
      </c>
      <c r="AL8" s="1">
        <v>60.2</v>
      </c>
      <c r="AM8" s="4">
        <v>3810</v>
      </c>
      <c r="AN8" s="4">
        <v>353</v>
      </c>
      <c r="AO8" s="4">
        <v>272</v>
      </c>
      <c r="AP8" s="3">
        <v>9.74</v>
      </c>
      <c r="AQ8" s="4">
        <v>3810</v>
      </c>
      <c r="AR8" s="4">
        <v>353</v>
      </c>
      <c r="AS8" s="4">
        <v>272</v>
      </c>
      <c r="AT8" s="3">
        <v>9.74</v>
      </c>
      <c r="AU8" s="1" t="s">
        <v>98</v>
      </c>
      <c r="AV8" s="1" t="s">
        <v>98</v>
      </c>
      <c r="AW8" s="1" t="s">
        <v>98</v>
      </c>
      <c r="AX8" s="4">
        <v>7630</v>
      </c>
      <c r="AY8" s="1" t="s">
        <v>98</v>
      </c>
      <c r="AZ8" s="4">
        <v>544</v>
      </c>
      <c r="BA8" s="1" t="s">
        <v>98</v>
      </c>
      <c r="BB8" s="1" t="s">
        <v>98</v>
      </c>
      <c r="BC8" s="1" t="s">
        <v>98</v>
      </c>
      <c r="BD8" s="1" t="s">
        <v>98</v>
      </c>
      <c r="BE8" s="1" t="s">
        <v>98</v>
      </c>
      <c r="BF8" s="1" t="s">
        <v>98</v>
      </c>
      <c r="BG8" s="1" t="s">
        <v>98</v>
      </c>
      <c r="BH8" s="1" t="s">
        <v>98</v>
      </c>
      <c r="BI8" s="1" t="s">
        <v>98</v>
      </c>
      <c r="BJ8" s="4" t="s">
        <v>98</v>
      </c>
      <c r="BK8" s="4" t="s">
        <v>98</v>
      </c>
      <c r="BL8" s="4" t="s">
        <v>98</v>
      </c>
      <c r="BM8" s="4" t="s">
        <v>98</v>
      </c>
      <c r="BN8" s="4" t="s">
        <v>98</v>
      </c>
      <c r="BO8" s="4" t="s">
        <v>98</v>
      </c>
      <c r="BP8" s="4" t="s">
        <v>98</v>
      </c>
      <c r="BQ8" s="4" t="s">
        <v>98</v>
      </c>
      <c r="BR8" s="4" t="s">
        <v>98</v>
      </c>
      <c r="BS8" s="4" t="s">
        <v>98</v>
      </c>
      <c r="BT8" s="4" t="s">
        <v>98</v>
      </c>
      <c r="BU8" s="4" t="s">
        <v>98</v>
      </c>
      <c r="BV8" s="4" t="s">
        <v>98</v>
      </c>
      <c r="BW8" s="35" t="s">
        <v>98</v>
      </c>
      <c r="BX8" s="35" t="s">
        <v>98</v>
      </c>
      <c r="BY8" s="1" t="s">
        <v>98</v>
      </c>
      <c r="BZ8" s="1" t="s">
        <v>98</v>
      </c>
      <c r="CA8" s="1" t="s">
        <v>98</v>
      </c>
      <c r="CB8" s="1" t="s">
        <v>98</v>
      </c>
      <c r="CC8" s="1" t="s">
        <v>98</v>
      </c>
      <c r="CD8" s="1" t="s">
        <v>98</v>
      </c>
      <c r="CE8" s="1" t="s">
        <v>98</v>
      </c>
      <c r="CF8" s="1" t="s">
        <v>98</v>
      </c>
      <c r="CG8" s="4">
        <f>Beams!$B$11/F8</f>
        <v>279.60199004975124</v>
      </c>
      <c r="CI8" s="4">
        <f>SQRT(Beams!$B$9^2+Beams!$C$9^2)/AO8</f>
        <v>58.44029573924113</v>
      </c>
      <c r="CK8" s="4">
        <f>(2*SQRT(Beams!$B$8^2+Beams!$C$8^2))/(F8)</f>
        <v>790.83385278973071</v>
      </c>
      <c r="CM8" s="4">
        <f>Beams!$B$12*(K8/2)/AX8</f>
        <v>20.623853211009173</v>
      </c>
      <c r="CO8" s="4">
        <f t="shared" si="0"/>
        <v>1411.3125681789995</v>
      </c>
      <c r="CQ8" s="3">
        <f>MIN(Beams!$B$21:$B$22)/MAX(CJ8:CO8)-1</f>
        <v>13.171205196454654</v>
      </c>
    </row>
    <row r="9" spans="1:95" x14ac:dyDescent="0.55000000000000004">
      <c r="A9" s="1" t="s">
        <v>2612</v>
      </c>
      <c r="B9" s="1" t="s">
        <v>2129</v>
      </c>
      <c r="C9" s="1" t="s">
        <v>2130</v>
      </c>
      <c r="D9" s="1" t="s">
        <v>98</v>
      </c>
      <c r="E9" s="3">
        <v>110.74</v>
      </c>
      <c r="F9" s="2">
        <v>30.3</v>
      </c>
      <c r="G9" s="1" t="s">
        <v>98</v>
      </c>
      <c r="H9" s="11" t="s">
        <v>98</v>
      </c>
      <c r="I9" s="3" t="s">
        <v>98</v>
      </c>
      <c r="J9" s="3" t="s">
        <v>98</v>
      </c>
      <c r="K9" s="26">
        <v>28</v>
      </c>
      <c r="L9" s="1" t="s">
        <v>98</v>
      </c>
      <c r="M9" s="11" t="s">
        <v>98</v>
      </c>
      <c r="N9" s="3" t="s">
        <v>98</v>
      </c>
      <c r="O9" s="14" t="s">
        <v>98</v>
      </c>
      <c r="P9" s="1" t="s">
        <v>98</v>
      </c>
      <c r="Q9" s="1" t="s">
        <v>98</v>
      </c>
      <c r="R9" s="11" t="s">
        <v>98</v>
      </c>
      <c r="S9" s="13" t="s">
        <v>98</v>
      </c>
      <c r="T9" s="1" t="s">
        <v>98</v>
      </c>
      <c r="U9" s="13" t="s">
        <v>98</v>
      </c>
      <c r="V9" s="1" t="s">
        <v>98</v>
      </c>
      <c r="W9" s="14">
        <v>0.375</v>
      </c>
      <c r="X9" s="14">
        <v>0.34899999999999998</v>
      </c>
      <c r="Y9" s="1" t="s">
        <v>98</v>
      </c>
      <c r="Z9" s="13" t="s">
        <v>98</v>
      </c>
      <c r="AA9" s="13" t="s">
        <v>98</v>
      </c>
      <c r="AB9" s="1" t="s">
        <v>98</v>
      </c>
      <c r="AC9" s="1" t="s">
        <v>98</v>
      </c>
      <c r="AD9" s="1" t="s">
        <v>98</v>
      </c>
      <c r="AE9" s="1" t="s">
        <v>98</v>
      </c>
      <c r="AF9" s="1" t="s">
        <v>98</v>
      </c>
      <c r="AG9" s="1" t="s">
        <v>98</v>
      </c>
      <c r="AH9" s="1" t="s">
        <v>98</v>
      </c>
      <c r="AI9" s="3" t="s">
        <v>98</v>
      </c>
      <c r="AJ9" s="1" t="s">
        <v>98</v>
      </c>
      <c r="AK9" s="2" t="s">
        <v>98</v>
      </c>
      <c r="AL9" s="1">
        <v>80.3</v>
      </c>
      <c r="AM9" s="4">
        <v>2900</v>
      </c>
      <c r="AN9" s="4">
        <v>267</v>
      </c>
      <c r="AO9" s="4">
        <v>207</v>
      </c>
      <c r="AP9" s="3">
        <v>9.7799999999999994</v>
      </c>
      <c r="AQ9" s="4">
        <v>2900</v>
      </c>
      <c r="AR9" s="4">
        <v>267</v>
      </c>
      <c r="AS9" s="4">
        <v>207</v>
      </c>
      <c r="AT9" s="3">
        <v>9.7799999999999994</v>
      </c>
      <c r="AU9" s="1" t="s">
        <v>98</v>
      </c>
      <c r="AV9" s="1" t="s">
        <v>98</v>
      </c>
      <c r="AW9" s="1" t="s">
        <v>98</v>
      </c>
      <c r="AX9" s="4">
        <v>5790</v>
      </c>
      <c r="AY9" s="1" t="s">
        <v>98</v>
      </c>
      <c r="AZ9" s="4">
        <v>414</v>
      </c>
      <c r="BA9" s="1" t="s">
        <v>98</v>
      </c>
      <c r="BB9" s="1" t="s">
        <v>98</v>
      </c>
      <c r="BC9" s="1" t="s">
        <v>98</v>
      </c>
      <c r="BD9" s="1" t="s">
        <v>98</v>
      </c>
      <c r="BE9" s="1" t="s">
        <v>98</v>
      </c>
      <c r="BF9" s="1" t="s">
        <v>98</v>
      </c>
      <c r="BG9" s="1" t="s">
        <v>98</v>
      </c>
      <c r="BH9" s="1" t="s">
        <v>98</v>
      </c>
      <c r="BI9" s="1" t="s">
        <v>98</v>
      </c>
      <c r="BJ9" s="4" t="s">
        <v>98</v>
      </c>
      <c r="BK9" s="4" t="s">
        <v>98</v>
      </c>
      <c r="BL9" s="4" t="s">
        <v>98</v>
      </c>
      <c r="BM9" s="4" t="s">
        <v>98</v>
      </c>
      <c r="BN9" s="4" t="s">
        <v>98</v>
      </c>
      <c r="BO9" s="4" t="s">
        <v>98</v>
      </c>
      <c r="BP9" s="4" t="s">
        <v>98</v>
      </c>
      <c r="BQ9" s="4" t="s">
        <v>98</v>
      </c>
      <c r="BR9" s="4" t="s">
        <v>98</v>
      </c>
      <c r="BS9" s="4" t="s">
        <v>98</v>
      </c>
      <c r="BT9" s="4" t="s">
        <v>98</v>
      </c>
      <c r="BU9" s="4" t="s">
        <v>98</v>
      </c>
      <c r="BV9" s="4" t="s">
        <v>98</v>
      </c>
      <c r="BW9" s="35" t="s">
        <v>98</v>
      </c>
      <c r="BX9" s="35" t="s">
        <v>98</v>
      </c>
      <c r="BY9" s="1" t="s">
        <v>98</v>
      </c>
      <c r="BZ9" s="1" t="s">
        <v>98</v>
      </c>
      <c r="CA9" s="1" t="s">
        <v>98</v>
      </c>
      <c r="CB9" s="1" t="s">
        <v>98</v>
      </c>
      <c r="CC9" s="1" t="s">
        <v>98</v>
      </c>
      <c r="CD9" s="1" t="s">
        <v>98</v>
      </c>
      <c r="CE9" s="1" t="s">
        <v>98</v>
      </c>
      <c r="CF9" s="1" t="s">
        <v>98</v>
      </c>
      <c r="CG9" s="4">
        <f>Beams!$B$11/F9</f>
        <v>370.95709570957092</v>
      </c>
      <c r="CI9" s="4">
        <f>SQRT(Beams!$B$9^2+Beams!$C$9^2)/AO9</f>
        <v>76.791113241901385</v>
      </c>
      <c r="CK9" s="4">
        <f>(2*SQRT(Beams!$B$8^2+Beams!$C$8^2))/(F9)</f>
        <v>1049.2251116220189</v>
      </c>
      <c r="CM9" s="4">
        <f>Beams!$B$12*(K9/2)/AX9</f>
        <v>27.17789291882556</v>
      </c>
      <c r="CO9" s="4">
        <f t="shared" si="0"/>
        <v>1872.2484815815681</v>
      </c>
      <c r="CQ9" s="3">
        <f>MIN(Beams!$B$21:$B$22)/MAX(CJ9:CO9)-1</f>
        <v>9.6823427535137583</v>
      </c>
    </row>
    <row r="10" spans="1:95" x14ac:dyDescent="0.55000000000000004">
      <c r="A10" s="1" t="s">
        <v>2612</v>
      </c>
      <c r="B10" s="1" t="s">
        <v>2131</v>
      </c>
      <c r="C10" s="1" t="s">
        <v>2132</v>
      </c>
      <c r="D10" s="1" t="s">
        <v>98</v>
      </c>
      <c r="E10" s="3">
        <v>202.44</v>
      </c>
      <c r="F10" s="2">
        <v>55.4</v>
      </c>
      <c r="G10" s="1" t="s">
        <v>98</v>
      </c>
      <c r="H10" s="11" t="s">
        <v>98</v>
      </c>
      <c r="I10" s="3" t="s">
        <v>98</v>
      </c>
      <c r="J10" s="3" t="s">
        <v>98</v>
      </c>
      <c r="K10" s="26">
        <v>26</v>
      </c>
      <c r="L10" s="1" t="s">
        <v>98</v>
      </c>
      <c r="M10" s="11" t="s">
        <v>98</v>
      </c>
      <c r="N10" s="3" t="s">
        <v>98</v>
      </c>
      <c r="O10" s="14" t="s">
        <v>98</v>
      </c>
      <c r="P10" s="1" t="s">
        <v>98</v>
      </c>
      <c r="Q10" s="1" t="s">
        <v>98</v>
      </c>
      <c r="R10" s="11" t="s">
        <v>98</v>
      </c>
      <c r="S10" s="13" t="s">
        <v>98</v>
      </c>
      <c r="T10" s="1" t="s">
        <v>98</v>
      </c>
      <c r="U10" s="13" t="s">
        <v>98</v>
      </c>
      <c r="V10" s="1" t="s">
        <v>98</v>
      </c>
      <c r="W10" s="14">
        <v>0.75</v>
      </c>
      <c r="X10" s="14">
        <v>0.69799999999999995</v>
      </c>
      <c r="Y10" s="1" t="s">
        <v>98</v>
      </c>
      <c r="Z10" s="13" t="s">
        <v>98</v>
      </c>
      <c r="AA10" s="13" t="s">
        <v>98</v>
      </c>
      <c r="AB10" s="1" t="s">
        <v>98</v>
      </c>
      <c r="AC10" s="1" t="s">
        <v>98</v>
      </c>
      <c r="AD10" s="1" t="s">
        <v>98</v>
      </c>
      <c r="AE10" s="1" t="s">
        <v>98</v>
      </c>
      <c r="AF10" s="1" t="s">
        <v>98</v>
      </c>
      <c r="AG10" s="1" t="s">
        <v>98</v>
      </c>
      <c r="AH10" s="1" t="s">
        <v>98</v>
      </c>
      <c r="AI10" s="3" t="s">
        <v>98</v>
      </c>
      <c r="AJ10" s="1" t="s">
        <v>98</v>
      </c>
      <c r="AK10" s="2" t="s">
        <v>98</v>
      </c>
      <c r="AL10" s="1">
        <v>37.299999999999997</v>
      </c>
      <c r="AM10" s="4">
        <v>4440</v>
      </c>
      <c r="AN10" s="4">
        <v>447</v>
      </c>
      <c r="AO10" s="4">
        <v>342</v>
      </c>
      <c r="AP10" s="3">
        <v>8.9499999999999993</v>
      </c>
      <c r="AQ10" s="4">
        <v>4440</v>
      </c>
      <c r="AR10" s="4">
        <v>447</v>
      </c>
      <c r="AS10" s="4">
        <v>342</v>
      </c>
      <c r="AT10" s="3">
        <v>8.9499999999999993</v>
      </c>
      <c r="AU10" s="1" t="s">
        <v>98</v>
      </c>
      <c r="AV10" s="1" t="s">
        <v>98</v>
      </c>
      <c r="AW10" s="1" t="s">
        <v>98</v>
      </c>
      <c r="AX10" s="4">
        <v>8880</v>
      </c>
      <c r="AY10" s="1" t="s">
        <v>98</v>
      </c>
      <c r="AZ10" s="4">
        <v>682</v>
      </c>
      <c r="BA10" s="1" t="s">
        <v>98</v>
      </c>
      <c r="BB10" s="1" t="s">
        <v>98</v>
      </c>
      <c r="BC10" s="1" t="s">
        <v>98</v>
      </c>
      <c r="BD10" s="1" t="s">
        <v>98</v>
      </c>
      <c r="BE10" s="1" t="s">
        <v>98</v>
      </c>
      <c r="BF10" s="1" t="s">
        <v>98</v>
      </c>
      <c r="BG10" s="1" t="s">
        <v>98</v>
      </c>
      <c r="BH10" s="1" t="s">
        <v>98</v>
      </c>
      <c r="BI10" s="1" t="s">
        <v>98</v>
      </c>
      <c r="BJ10" s="4" t="s">
        <v>98</v>
      </c>
      <c r="BK10" s="4" t="s">
        <v>98</v>
      </c>
      <c r="BL10" s="4" t="s">
        <v>98</v>
      </c>
      <c r="BM10" s="4" t="s">
        <v>98</v>
      </c>
      <c r="BN10" s="4" t="s">
        <v>98</v>
      </c>
      <c r="BO10" s="4" t="s">
        <v>98</v>
      </c>
      <c r="BP10" s="4" t="s">
        <v>98</v>
      </c>
      <c r="BQ10" s="4" t="s">
        <v>98</v>
      </c>
      <c r="BR10" s="4" t="s">
        <v>98</v>
      </c>
      <c r="BS10" s="4" t="s">
        <v>98</v>
      </c>
      <c r="BT10" s="4" t="s">
        <v>98</v>
      </c>
      <c r="BU10" s="4" t="s">
        <v>98</v>
      </c>
      <c r="BV10" s="4" t="s">
        <v>98</v>
      </c>
      <c r="BW10" s="35" t="s">
        <v>98</v>
      </c>
      <c r="BX10" s="35" t="s">
        <v>98</v>
      </c>
      <c r="BY10" s="1" t="s">
        <v>98</v>
      </c>
      <c r="BZ10" s="1" t="s">
        <v>98</v>
      </c>
      <c r="CA10" s="1" t="s">
        <v>98</v>
      </c>
      <c r="CB10" s="1" t="s">
        <v>98</v>
      </c>
      <c r="CC10" s="1" t="s">
        <v>98</v>
      </c>
      <c r="CD10" s="1" t="s">
        <v>98</v>
      </c>
      <c r="CE10" s="1" t="s">
        <v>98</v>
      </c>
      <c r="CF10" s="1" t="s">
        <v>98</v>
      </c>
      <c r="CG10" s="4">
        <f>Beams!$B$11/F10</f>
        <v>202.88808664259929</v>
      </c>
      <c r="CI10" s="4">
        <f>SQRT(Beams!$B$9^2+Beams!$C$9^2)/AO10</f>
        <v>46.478831699045578</v>
      </c>
      <c r="CK10" s="4">
        <f>(2*SQRT(Beams!$B$8^2+Beams!$C$8^2))/(F10)</f>
        <v>573.85416754778294</v>
      </c>
      <c r="CM10" s="4">
        <f>Beams!$B$12*(K10/2)/AX10</f>
        <v>16.454954954954953</v>
      </c>
      <c r="CO10" s="4">
        <f t="shared" si="0"/>
        <v>1025.1448548506664</v>
      </c>
      <c r="CQ10" s="3">
        <f>MIN(Beams!$B$21:$B$22)/MAX(CJ10:CO10)-1</f>
        <v>18.50943801294639</v>
      </c>
    </row>
    <row r="11" spans="1:95" x14ac:dyDescent="0.55000000000000004">
      <c r="A11" s="1" t="s">
        <v>2612</v>
      </c>
      <c r="B11" s="1" t="s">
        <v>2133</v>
      </c>
      <c r="C11" s="1" t="s">
        <v>2134</v>
      </c>
      <c r="D11" s="1" t="s">
        <v>98</v>
      </c>
      <c r="E11" s="3">
        <v>169.54</v>
      </c>
      <c r="F11" s="2">
        <v>46.4</v>
      </c>
      <c r="G11" s="1" t="s">
        <v>98</v>
      </c>
      <c r="H11" s="11" t="s">
        <v>98</v>
      </c>
      <c r="I11" s="3" t="s">
        <v>98</v>
      </c>
      <c r="J11" s="3" t="s">
        <v>98</v>
      </c>
      <c r="K11" s="26">
        <v>26</v>
      </c>
      <c r="L11" s="1" t="s">
        <v>98</v>
      </c>
      <c r="M11" s="11" t="s">
        <v>98</v>
      </c>
      <c r="N11" s="3" t="s">
        <v>98</v>
      </c>
      <c r="O11" s="14" t="s">
        <v>98</v>
      </c>
      <c r="P11" s="1" t="s">
        <v>98</v>
      </c>
      <c r="Q11" s="1" t="s">
        <v>98</v>
      </c>
      <c r="R11" s="11" t="s">
        <v>98</v>
      </c>
      <c r="S11" s="13" t="s">
        <v>98</v>
      </c>
      <c r="T11" s="1" t="s">
        <v>98</v>
      </c>
      <c r="U11" s="13" t="s">
        <v>98</v>
      </c>
      <c r="V11" s="1" t="s">
        <v>98</v>
      </c>
      <c r="W11" s="14">
        <v>0.625</v>
      </c>
      <c r="X11" s="14">
        <v>0.58099999999999996</v>
      </c>
      <c r="Y11" s="1" t="s">
        <v>98</v>
      </c>
      <c r="Z11" s="13" t="s">
        <v>98</v>
      </c>
      <c r="AA11" s="13" t="s">
        <v>98</v>
      </c>
      <c r="AB11" s="1" t="s">
        <v>98</v>
      </c>
      <c r="AC11" s="1" t="s">
        <v>98</v>
      </c>
      <c r="AD11" s="1" t="s">
        <v>98</v>
      </c>
      <c r="AE11" s="1" t="s">
        <v>98</v>
      </c>
      <c r="AF11" s="1" t="s">
        <v>98</v>
      </c>
      <c r="AG11" s="1" t="s">
        <v>98</v>
      </c>
      <c r="AH11" s="1" t="s">
        <v>98</v>
      </c>
      <c r="AI11" s="3" t="s">
        <v>98</v>
      </c>
      <c r="AJ11" s="1" t="s">
        <v>98</v>
      </c>
      <c r="AK11" s="2" t="s">
        <v>98</v>
      </c>
      <c r="AL11" s="1">
        <v>44.7</v>
      </c>
      <c r="AM11" s="4">
        <v>3750</v>
      </c>
      <c r="AN11" s="4">
        <v>376</v>
      </c>
      <c r="AO11" s="4">
        <v>289</v>
      </c>
      <c r="AP11" s="3">
        <v>8.99</v>
      </c>
      <c r="AQ11" s="4">
        <v>3750</v>
      </c>
      <c r="AR11" s="4">
        <v>376</v>
      </c>
      <c r="AS11" s="4">
        <v>289</v>
      </c>
      <c r="AT11" s="3">
        <v>8.99</v>
      </c>
      <c r="AU11" s="1" t="s">
        <v>98</v>
      </c>
      <c r="AV11" s="1" t="s">
        <v>98</v>
      </c>
      <c r="AW11" s="1" t="s">
        <v>98</v>
      </c>
      <c r="AX11" s="4">
        <v>7500</v>
      </c>
      <c r="AY11" s="1" t="s">
        <v>98</v>
      </c>
      <c r="AZ11" s="4">
        <v>577</v>
      </c>
      <c r="BA11" s="1" t="s">
        <v>98</v>
      </c>
      <c r="BB11" s="1" t="s">
        <v>98</v>
      </c>
      <c r="BC11" s="1" t="s">
        <v>98</v>
      </c>
      <c r="BD11" s="1" t="s">
        <v>98</v>
      </c>
      <c r="BE11" s="1" t="s">
        <v>98</v>
      </c>
      <c r="BF11" s="1" t="s">
        <v>98</v>
      </c>
      <c r="BG11" s="1" t="s">
        <v>98</v>
      </c>
      <c r="BH11" s="1" t="s">
        <v>98</v>
      </c>
      <c r="BI11" s="1" t="s">
        <v>98</v>
      </c>
      <c r="BJ11" s="4" t="s">
        <v>98</v>
      </c>
      <c r="BK11" s="4" t="s">
        <v>98</v>
      </c>
      <c r="BL11" s="4" t="s">
        <v>98</v>
      </c>
      <c r="BM11" s="4" t="s">
        <v>98</v>
      </c>
      <c r="BN11" s="4" t="s">
        <v>98</v>
      </c>
      <c r="BO11" s="4" t="s">
        <v>98</v>
      </c>
      <c r="BP11" s="4" t="s">
        <v>98</v>
      </c>
      <c r="BQ11" s="4" t="s">
        <v>98</v>
      </c>
      <c r="BR11" s="4" t="s">
        <v>98</v>
      </c>
      <c r="BS11" s="4" t="s">
        <v>98</v>
      </c>
      <c r="BT11" s="4" t="s">
        <v>98</v>
      </c>
      <c r="BU11" s="4" t="s">
        <v>98</v>
      </c>
      <c r="BV11" s="4" t="s">
        <v>98</v>
      </c>
      <c r="BW11" s="35" t="s">
        <v>98</v>
      </c>
      <c r="BX11" s="35" t="s">
        <v>98</v>
      </c>
      <c r="BY11" s="1" t="s">
        <v>98</v>
      </c>
      <c r="BZ11" s="1" t="s">
        <v>98</v>
      </c>
      <c r="CA11" s="1" t="s">
        <v>98</v>
      </c>
      <c r="CB11" s="1" t="s">
        <v>98</v>
      </c>
      <c r="CC11" s="1" t="s">
        <v>98</v>
      </c>
      <c r="CD11" s="1" t="s">
        <v>98</v>
      </c>
      <c r="CE11" s="1" t="s">
        <v>98</v>
      </c>
      <c r="CF11" s="1" t="s">
        <v>98</v>
      </c>
      <c r="CG11" s="4">
        <f>Beams!$B$11/F11</f>
        <v>242.24137931034483</v>
      </c>
      <c r="CI11" s="4">
        <f>SQRT(Beams!$B$9^2+Beams!$C$9^2)/AO11</f>
        <v>55.002631283991654</v>
      </c>
      <c r="CK11" s="4">
        <f>(2*SQRT(Beams!$B$8^2+Beams!$C$8^2))/(F11)</f>
        <v>685.16208797730985</v>
      </c>
      <c r="CM11" s="4">
        <f>Beams!$B$12*(K11/2)/AX11</f>
        <v>19.482666666666667</v>
      </c>
      <c r="CO11" s="4">
        <f t="shared" si="0"/>
        <v>1223.8602800727786</v>
      </c>
      <c r="CQ11" s="3">
        <f>MIN(Beams!$B$21:$B$22)/MAX(CJ11:CO11)-1</f>
        <v>15.341734694429885</v>
      </c>
    </row>
    <row r="12" spans="1:95" x14ac:dyDescent="0.55000000000000004">
      <c r="A12" s="1" t="s">
        <v>2612</v>
      </c>
      <c r="B12" s="1" t="s">
        <v>2135</v>
      </c>
      <c r="C12" s="1" t="s">
        <v>2136</v>
      </c>
      <c r="D12" s="1" t="s">
        <v>98</v>
      </c>
      <c r="E12" s="3">
        <v>136.30000000000001</v>
      </c>
      <c r="F12" s="2">
        <v>37.299999999999997</v>
      </c>
      <c r="G12" s="1" t="s">
        <v>98</v>
      </c>
      <c r="H12" s="11" t="s">
        <v>98</v>
      </c>
      <c r="I12" s="3" t="s">
        <v>98</v>
      </c>
      <c r="J12" s="3" t="s">
        <v>98</v>
      </c>
      <c r="K12" s="26">
        <v>26</v>
      </c>
      <c r="L12" s="1" t="s">
        <v>98</v>
      </c>
      <c r="M12" s="11" t="s">
        <v>98</v>
      </c>
      <c r="N12" s="3" t="s">
        <v>98</v>
      </c>
      <c r="O12" s="14" t="s">
        <v>98</v>
      </c>
      <c r="P12" s="1" t="s">
        <v>98</v>
      </c>
      <c r="Q12" s="1" t="s">
        <v>98</v>
      </c>
      <c r="R12" s="11" t="s">
        <v>98</v>
      </c>
      <c r="S12" s="13" t="s">
        <v>98</v>
      </c>
      <c r="T12" s="1" t="s">
        <v>98</v>
      </c>
      <c r="U12" s="13" t="s">
        <v>98</v>
      </c>
      <c r="V12" s="1" t="s">
        <v>98</v>
      </c>
      <c r="W12" s="14">
        <v>0.5</v>
      </c>
      <c r="X12" s="14">
        <v>0.46500000000000002</v>
      </c>
      <c r="Y12" s="1" t="s">
        <v>98</v>
      </c>
      <c r="Z12" s="13" t="s">
        <v>98</v>
      </c>
      <c r="AA12" s="13" t="s">
        <v>98</v>
      </c>
      <c r="AB12" s="1" t="s">
        <v>98</v>
      </c>
      <c r="AC12" s="1" t="s">
        <v>98</v>
      </c>
      <c r="AD12" s="1" t="s">
        <v>98</v>
      </c>
      <c r="AE12" s="1" t="s">
        <v>98</v>
      </c>
      <c r="AF12" s="1" t="s">
        <v>98</v>
      </c>
      <c r="AG12" s="1" t="s">
        <v>98</v>
      </c>
      <c r="AH12" s="1" t="s">
        <v>98</v>
      </c>
      <c r="AI12" s="3" t="s">
        <v>98</v>
      </c>
      <c r="AJ12" s="1" t="s">
        <v>98</v>
      </c>
      <c r="AK12" s="2" t="s">
        <v>98</v>
      </c>
      <c r="AL12" s="1">
        <v>55.9</v>
      </c>
      <c r="AM12" s="4">
        <v>3040</v>
      </c>
      <c r="AN12" s="4">
        <v>303</v>
      </c>
      <c r="AO12" s="4">
        <v>234</v>
      </c>
      <c r="AP12" s="3">
        <v>9.0299999999999994</v>
      </c>
      <c r="AQ12" s="4">
        <v>3040</v>
      </c>
      <c r="AR12" s="4">
        <v>303</v>
      </c>
      <c r="AS12" s="4">
        <v>234</v>
      </c>
      <c r="AT12" s="3">
        <v>9.0299999999999994</v>
      </c>
      <c r="AU12" s="1" t="s">
        <v>98</v>
      </c>
      <c r="AV12" s="1" t="s">
        <v>98</v>
      </c>
      <c r="AW12" s="1" t="s">
        <v>98</v>
      </c>
      <c r="AX12" s="4">
        <v>6080</v>
      </c>
      <c r="AY12" s="1" t="s">
        <v>98</v>
      </c>
      <c r="AZ12" s="4">
        <v>468</v>
      </c>
      <c r="BA12" s="1" t="s">
        <v>98</v>
      </c>
      <c r="BB12" s="1" t="s">
        <v>98</v>
      </c>
      <c r="BC12" s="1" t="s">
        <v>98</v>
      </c>
      <c r="BD12" s="1" t="s">
        <v>98</v>
      </c>
      <c r="BE12" s="1" t="s">
        <v>98</v>
      </c>
      <c r="BF12" s="1" t="s">
        <v>98</v>
      </c>
      <c r="BG12" s="1" t="s">
        <v>98</v>
      </c>
      <c r="BH12" s="1" t="s">
        <v>98</v>
      </c>
      <c r="BI12" s="1" t="s">
        <v>98</v>
      </c>
      <c r="BJ12" s="4" t="s">
        <v>98</v>
      </c>
      <c r="BK12" s="4" t="s">
        <v>98</v>
      </c>
      <c r="BL12" s="4" t="s">
        <v>98</v>
      </c>
      <c r="BM12" s="4" t="s">
        <v>98</v>
      </c>
      <c r="BN12" s="4" t="s">
        <v>98</v>
      </c>
      <c r="BO12" s="4" t="s">
        <v>98</v>
      </c>
      <c r="BP12" s="4" t="s">
        <v>98</v>
      </c>
      <c r="BQ12" s="4" t="s">
        <v>98</v>
      </c>
      <c r="BR12" s="4" t="s">
        <v>98</v>
      </c>
      <c r="BS12" s="4" t="s">
        <v>98</v>
      </c>
      <c r="BT12" s="4" t="s">
        <v>98</v>
      </c>
      <c r="BU12" s="4" t="s">
        <v>98</v>
      </c>
      <c r="BV12" s="4" t="s">
        <v>98</v>
      </c>
      <c r="BW12" s="35" t="s">
        <v>98</v>
      </c>
      <c r="BX12" s="35" t="s">
        <v>98</v>
      </c>
      <c r="BY12" s="1" t="s">
        <v>98</v>
      </c>
      <c r="BZ12" s="1" t="s">
        <v>98</v>
      </c>
      <c r="CA12" s="1" t="s">
        <v>98</v>
      </c>
      <c r="CB12" s="1" t="s">
        <v>98</v>
      </c>
      <c r="CC12" s="1" t="s">
        <v>98</v>
      </c>
      <c r="CD12" s="1" t="s">
        <v>98</v>
      </c>
      <c r="CE12" s="1" t="s">
        <v>98</v>
      </c>
      <c r="CF12" s="1" t="s">
        <v>98</v>
      </c>
      <c r="CG12" s="4">
        <f>Beams!$B$11/F12</f>
        <v>301.34048257372655</v>
      </c>
      <c r="CI12" s="4">
        <f>SQRT(Beams!$B$9^2+Beams!$C$9^2)/AO12</f>
        <v>67.930600175528156</v>
      </c>
      <c r="CK12" s="4">
        <f>(2*SQRT(Beams!$B$8^2+Beams!$C$8^2))/(F12)</f>
        <v>852.31959469563481</v>
      </c>
      <c r="CM12" s="4">
        <f>Beams!$B$12*(K12/2)/AX12</f>
        <v>24.032894736842106</v>
      </c>
      <c r="CO12" s="4">
        <f t="shared" si="0"/>
        <v>1522.3140106921096</v>
      </c>
      <c r="CQ12" s="3">
        <f>MIN(Beams!$B$21:$B$22)/MAX(CJ12:CO12)-1</f>
        <v>12.1378939295889</v>
      </c>
    </row>
    <row r="13" spans="1:95" x14ac:dyDescent="0.55000000000000004">
      <c r="A13" s="1" t="s">
        <v>2612</v>
      </c>
      <c r="B13" s="1" t="s">
        <v>2137</v>
      </c>
      <c r="C13" s="1" t="s">
        <v>2138</v>
      </c>
      <c r="D13" s="1" t="s">
        <v>98</v>
      </c>
      <c r="E13" s="3">
        <v>102.73</v>
      </c>
      <c r="F13" s="2">
        <v>28.1</v>
      </c>
      <c r="G13" s="1" t="s">
        <v>98</v>
      </c>
      <c r="H13" s="11" t="s">
        <v>98</v>
      </c>
      <c r="I13" s="3" t="s">
        <v>98</v>
      </c>
      <c r="J13" s="3" t="s">
        <v>98</v>
      </c>
      <c r="K13" s="26">
        <v>26</v>
      </c>
      <c r="L13" s="1" t="s">
        <v>98</v>
      </c>
      <c r="M13" s="11" t="s">
        <v>98</v>
      </c>
      <c r="N13" s="3" t="s">
        <v>98</v>
      </c>
      <c r="O13" s="14" t="s">
        <v>98</v>
      </c>
      <c r="P13" s="1" t="s">
        <v>98</v>
      </c>
      <c r="Q13" s="1" t="s">
        <v>98</v>
      </c>
      <c r="R13" s="11" t="s">
        <v>98</v>
      </c>
      <c r="S13" s="13" t="s">
        <v>98</v>
      </c>
      <c r="T13" s="1" t="s">
        <v>98</v>
      </c>
      <c r="U13" s="13" t="s">
        <v>98</v>
      </c>
      <c r="V13" s="1" t="s">
        <v>98</v>
      </c>
      <c r="W13" s="14">
        <v>0.375</v>
      </c>
      <c r="X13" s="14">
        <v>0.34899999999999998</v>
      </c>
      <c r="Y13" s="1" t="s">
        <v>98</v>
      </c>
      <c r="Z13" s="13" t="s">
        <v>98</v>
      </c>
      <c r="AA13" s="13" t="s">
        <v>98</v>
      </c>
      <c r="AB13" s="1" t="s">
        <v>98</v>
      </c>
      <c r="AC13" s="1" t="s">
        <v>98</v>
      </c>
      <c r="AD13" s="1" t="s">
        <v>98</v>
      </c>
      <c r="AE13" s="1" t="s">
        <v>98</v>
      </c>
      <c r="AF13" s="1" t="s">
        <v>98</v>
      </c>
      <c r="AG13" s="1" t="s">
        <v>98</v>
      </c>
      <c r="AH13" s="1" t="s">
        <v>98</v>
      </c>
      <c r="AI13" s="3" t="s">
        <v>98</v>
      </c>
      <c r="AJ13" s="1" t="s">
        <v>98</v>
      </c>
      <c r="AK13" s="2" t="s">
        <v>98</v>
      </c>
      <c r="AL13" s="1">
        <v>74.599999999999994</v>
      </c>
      <c r="AM13" s="4">
        <v>2310</v>
      </c>
      <c r="AN13" s="4">
        <v>229</v>
      </c>
      <c r="AO13" s="4">
        <v>178</v>
      </c>
      <c r="AP13" s="3">
        <v>9.07</v>
      </c>
      <c r="AQ13" s="4">
        <v>2310</v>
      </c>
      <c r="AR13" s="4">
        <v>229</v>
      </c>
      <c r="AS13" s="4">
        <v>178</v>
      </c>
      <c r="AT13" s="3">
        <v>9.07</v>
      </c>
      <c r="AU13" s="1" t="s">
        <v>98</v>
      </c>
      <c r="AV13" s="1" t="s">
        <v>98</v>
      </c>
      <c r="AW13" s="1" t="s">
        <v>98</v>
      </c>
      <c r="AX13" s="4">
        <v>4620</v>
      </c>
      <c r="AY13" s="1" t="s">
        <v>98</v>
      </c>
      <c r="AZ13" s="4">
        <v>356</v>
      </c>
      <c r="BA13" s="1" t="s">
        <v>98</v>
      </c>
      <c r="BB13" s="1" t="s">
        <v>98</v>
      </c>
      <c r="BC13" s="1" t="s">
        <v>98</v>
      </c>
      <c r="BD13" s="1" t="s">
        <v>98</v>
      </c>
      <c r="BE13" s="1" t="s">
        <v>98</v>
      </c>
      <c r="BF13" s="1" t="s">
        <v>98</v>
      </c>
      <c r="BG13" s="1" t="s">
        <v>98</v>
      </c>
      <c r="BH13" s="1" t="s">
        <v>98</v>
      </c>
      <c r="BI13" s="1" t="s">
        <v>98</v>
      </c>
      <c r="BJ13" s="4" t="s">
        <v>98</v>
      </c>
      <c r="BK13" s="4" t="s">
        <v>98</v>
      </c>
      <c r="BL13" s="4" t="s">
        <v>98</v>
      </c>
      <c r="BM13" s="4" t="s">
        <v>98</v>
      </c>
      <c r="BN13" s="4" t="s">
        <v>98</v>
      </c>
      <c r="BO13" s="4" t="s">
        <v>98</v>
      </c>
      <c r="BP13" s="4" t="s">
        <v>98</v>
      </c>
      <c r="BQ13" s="4" t="s">
        <v>98</v>
      </c>
      <c r="BR13" s="4" t="s">
        <v>98</v>
      </c>
      <c r="BS13" s="4" t="s">
        <v>98</v>
      </c>
      <c r="BT13" s="4" t="s">
        <v>98</v>
      </c>
      <c r="BU13" s="4" t="s">
        <v>98</v>
      </c>
      <c r="BV13" s="4" t="s">
        <v>98</v>
      </c>
      <c r="BW13" s="35" t="s">
        <v>98</v>
      </c>
      <c r="BX13" s="35" t="s">
        <v>98</v>
      </c>
      <c r="BY13" s="1" t="s">
        <v>98</v>
      </c>
      <c r="BZ13" s="1" t="s">
        <v>98</v>
      </c>
      <c r="CA13" s="1" t="s">
        <v>98</v>
      </c>
      <c r="CB13" s="1" t="s">
        <v>98</v>
      </c>
      <c r="CC13" s="1" t="s">
        <v>98</v>
      </c>
      <c r="CD13" s="1" t="s">
        <v>98</v>
      </c>
      <c r="CE13" s="1" t="s">
        <v>98</v>
      </c>
      <c r="CF13" s="1" t="s">
        <v>98</v>
      </c>
      <c r="CG13" s="4">
        <f>Beams!$B$11/F13</f>
        <v>400</v>
      </c>
      <c r="CI13" s="4">
        <f>SQRT(Beams!$B$9^2+Beams!$C$9^2)/AO13</f>
        <v>89.302024949851614</v>
      </c>
      <c r="CK13" s="4">
        <f>(2*SQRT(Beams!$B$8^2+Beams!$C$8^2))/(F13)</f>
        <v>1131.3708498984759</v>
      </c>
      <c r="CM13" s="4">
        <f>Beams!$B$12*(K13/2)/AX13</f>
        <v>31.627705627705627</v>
      </c>
      <c r="CO13" s="4">
        <f t="shared" si="0"/>
        <v>2020.4992964388387</v>
      </c>
      <c r="CQ13" s="3">
        <f>MIN(Beams!$B$21:$B$22)/MAX(CJ13:CO13)-1</f>
        <v>8.8985434121409046</v>
      </c>
    </row>
    <row r="14" spans="1:95" x14ac:dyDescent="0.55000000000000004">
      <c r="A14" s="1" t="s">
        <v>2612</v>
      </c>
      <c r="B14" s="1" t="s">
        <v>2139</v>
      </c>
      <c r="C14" s="1" t="s">
        <v>2140</v>
      </c>
      <c r="D14" s="1" t="s">
        <v>98</v>
      </c>
      <c r="E14" s="3">
        <v>85.81</v>
      </c>
      <c r="F14" s="2">
        <v>23.5</v>
      </c>
      <c r="G14" s="1" t="s">
        <v>98</v>
      </c>
      <c r="H14" s="11" t="s">
        <v>98</v>
      </c>
      <c r="I14" s="3" t="s">
        <v>98</v>
      </c>
      <c r="J14" s="3" t="s">
        <v>98</v>
      </c>
      <c r="K14" s="26">
        <v>26</v>
      </c>
      <c r="L14" s="1" t="s">
        <v>98</v>
      </c>
      <c r="M14" s="11" t="s">
        <v>98</v>
      </c>
      <c r="N14" s="3" t="s">
        <v>98</v>
      </c>
      <c r="O14" s="14" t="s">
        <v>98</v>
      </c>
      <c r="P14" s="1" t="s">
        <v>98</v>
      </c>
      <c r="Q14" s="1" t="s">
        <v>98</v>
      </c>
      <c r="R14" s="11" t="s">
        <v>98</v>
      </c>
      <c r="S14" s="13" t="s">
        <v>98</v>
      </c>
      <c r="T14" s="1" t="s">
        <v>98</v>
      </c>
      <c r="U14" s="13" t="s">
        <v>98</v>
      </c>
      <c r="V14" s="1" t="s">
        <v>98</v>
      </c>
      <c r="W14" s="14">
        <v>0.313</v>
      </c>
      <c r="X14" s="14">
        <v>0.29099999999999998</v>
      </c>
      <c r="Y14" s="1" t="s">
        <v>98</v>
      </c>
      <c r="Z14" s="13" t="s">
        <v>98</v>
      </c>
      <c r="AA14" s="13" t="s">
        <v>98</v>
      </c>
      <c r="AB14" s="1" t="s">
        <v>98</v>
      </c>
      <c r="AC14" s="1" t="s">
        <v>98</v>
      </c>
      <c r="AD14" s="1" t="s">
        <v>98</v>
      </c>
      <c r="AE14" s="1" t="s">
        <v>98</v>
      </c>
      <c r="AF14" s="1" t="s">
        <v>98</v>
      </c>
      <c r="AG14" s="1" t="s">
        <v>98</v>
      </c>
      <c r="AH14" s="1" t="s">
        <v>98</v>
      </c>
      <c r="AI14" s="3" t="s">
        <v>98</v>
      </c>
      <c r="AJ14" s="1" t="s">
        <v>98</v>
      </c>
      <c r="AK14" s="2" t="s">
        <v>98</v>
      </c>
      <c r="AL14" s="1">
        <v>89.5</v>
      </c>
      <c r="AM14" s="4">
        <v>1940</v>
      </c>
      <c r="AN14" s="4">
        <v>192</v>
      </c>
      <c r="AO14" s="4">
        <v>149</v>
      </c>
      <c r="AP14" s="3">
        <v>9.09</v>
      </c>
      <c r="AQ14" s="4">
        <v>1940</v>
      </c>
      <c r="AR14" s="4">
        <v>192</v>
      </c>
      <c r="AS14" s="4">
        <v>149</v>
      </c>
      <c r="AT14" s="3">
        <v>9.09</v>
      </c>
      <c r="AU14" s="1" t="s">
        <v>98</v>
      </c>
      <c r="AV14" s="1" t="s">
        <v>98</v>
      </c>
      <c r="AW14" s="1" t="s">
        <v>98</v>
      </c>
      <c r="AX14" s="4">
        <v>3880</v>
      </c>
      <c r="AY14" s="1" t="s">
        <v>98</v>
      </c>
      <c r="AZ14" s="4">
        <v>298</v>
      </c>
      <c r="BA14" s="1" t="s">
        <v>98</v>
      </c>
      <c r="BB14" s="1" t="s">
        <v>98</v>
      </c>
      <c r="BC14" s="1" t="s">
        <v>98</v>
      </c>
      <c r="BD14" s="1" t="s">
        <v>98</v>
      </c>
      <c r="BE14" s="1" t="s">
        <v>98</v>
      </c>
      <c r="BF14" s="1" t="s">
        <v>98</v>
      </c>
      <c r="BG14" s="1" t="s">
        <v>98</v>
      </c>
      <c r="BH14" s="1" t="s">
        <v>98</v>
      </c>
      <c r="BI14" s="1" t="s">
        <v>98</v>
      </c>
      <c r="BJ14" s="4" t="s">
        <v>98</v>
      </c>
      <c r="BK14" s="4" t="s">
        <v>98</v>
      </c>
      <c r="BL14" s="4" t="s">
        <v>98</v>
      </c>
      <c r="BM14" s="4" t="s">
        <v>98</v>
      </c>
      <c r="BN14" s="4" t="s">
        <v>98</v>
      </c>
      <c r="BO14" s="4" t="s">
        <v>98</v>
      </c>
      <c r="BP14" s="4" t="s">
        <v>98</v>
      </c>
      <c r="BQ14" s="4" t="s">
        <v>98</v>
      </c>
      <c r="BR14" s="4" t="s">
        <v>98</v>
      </c>
      <c r="BS14" s="4" t="s">
        <v>98</v>
      </c>
      <c r="BT14" s="4" t="s">
        <v>98</v>
      </c>
      <c r="BU14" s="4" t="s">
        <v>98</v>
      </c>
      <c r="BV14" s="4" t="s">
        <v>98</v>
      </c>
      <c r="BW14" s="35" t="s">
        <v>98</v>
      </c>
      <c r="BX14" s="35" t="s">
        <v>98</v>
      </c>
      <c r="BY14" s="1" t="s">
        <v>98</v>
      </c>
      <c r="BZ14" s="1" t="s">
        <v>98</v>
      </c>
      <c r="CA14" s="1" t="s">
        <v>98</v>
      </c>
      <c r="CB14" s="1" t="s">
        <v>98</v>
      </c>
      <c r="CC14" s="1" t="s">
        <v>98</v>
      </c>
      <c r="CD14" s="1" t="s">
        <v>98</v>
      </c>
      <c r="CE14" s="1" t="s">
        <v>98</v>
      </c>
      <c r="CF14" s="1" t="s">
        <v>98</v>
      </c>
      <c r="CG14" s="4">
        <f>Beams!$B$11/F14</f>
        <v>478.29787234042556</v>
      </c>
      <c r="CI14" s="4">
        <f>SQRT(Beams!$B$9^2+Beams!$C$9^2)/AO14</f>
        <v>106.68295598035965</v>
      </c>
      <c r="CK14" s="4">
        <f>(2*SQRT(Beams!$B$8^2+Beams!$C$8^2))/(F14)</f>
        <v>1352.83067583605</v>
      </c>
      <c r="CM14" s="4">
        <f>Beams!$B$12*(K14/2)/AX14</f>
        <v>37.659793814432987</v>
      </c>
      <c r="CO14" s="4">
        <f t="shared" si="0"/>
        <v>2415.9697560529148</v>
      </c>
      <c r="CQ14" s="3">
        <f>MIN(Beams!$B$21:$B$22)/MAX(CJ14:CO14)-1</f>
        <v>7.2782493240622994</v>
      </c>
    </row>
    <row r="15" spans="1:95" x14ac:dyDescent="0.55000000000000004">
      <c r="A15" s="1" t="s">
        <v>2612</v>
      </c>
      <c r="B15" s="1" t="s">
        <v>2141</v>
      </c>
      <c r="C15" s="1" t="s">
        <v>2142</v>
      </c>
      <c r="D15" s="1" t="s">
        <v>98</v>
      </c>
      <c r="E15" s="3">
        <v>245.87</v>
      </c>
      <c r="F15" s="2">
        <v>67.400000000000006</v>
      </c>
      <c r="G15" s="1" t="s">
        <v>98</v>
      </c>
      <c r="H15" s="11" t="s">
        <v>98</v>
      </c>
      <c r="I15" s="3" t="s">
        <v>98</v>
      </c>
      <c r="J15" s="3" t="s">
        <v>98</v>
      </c>
      <c r="K15" s="26">
        <v>24</v>
      </c>
      <c r="L15" s="1" t="s">
        <v>98</v>
      </c>
      <c r="M15" s="11" t="s">
        <v>98</v>
      </c>
      <c r="N15" s="3" t="s">
        <v>98</v>
      </c>
      <c r="O15" s="14" t="s">
        <v>98</v>
      </c>
      <c r="P15" s="1" t="s">
        <v>98</v>
      </c>
      <c r="Q15" s="1" t="s">
        <v>98</v>
      </c>
      <c r="R15" s="11" t="s">
        <v>98</v>
      </c>
      <c r="S15" s="13" t="s">
        <v>98</v>
      </c>
      <c r="T15" s="1" t="s">
        <v>98</v>
      </c>
      <c r="U15" s="13" t="s">
        <v>98</v>
      </c>
      <c r="V15" s="1" t="s">
        <v>98</v>
      </c>
      <c r="W15" s="3">
        <v>1</v>
      </c>
      <c r="X15" s="14">
        <v>0.93</v>
      </c>
      <c r="Y15" s="1" t="s">
        <v>98</v>
      </c>
      <c r="Z15" s="13" t="s">
        <v>98</v>
      </c>
      <c r="AA15" s="13" t="s">
        <v>98</v>
      </c>
      <c r="AB15" s="1" t="s">
        <v>98</v>
      </c>
      <c r="AC15" s="1" t="s">
        <v>98</v>
      </c>
      <c r="AD15" s="1" t="s">
        <v>98</v>
      </c>
      <c r="AE15" s="1" t="s">
        <v>98</v>
      </c>
      <c r="AF15" s="1" t="s">
        <v>98</v>
      </c>
      <c r="AG15" s="1" t="s">
        <v>98</v>
      </c>
      <c r="AH15" s="1" t="s">
        <v>98</v>
      </c>
      <c r="AI15" s="3" t="s">
        <v>98</v>
      </c>
      <c r="AJ15" s="1" t="s">
        <v>98</v>
      </c>
      <c r="AK15" s="2" t="s">
        <v>98</v>
      </c>
      <c r="AL15" s="1">
        <v>25.8</v>
      </c>
      <c r="AM15" s="4">
        <v>4490</v>
      </c>
      <c r="AN15" s="4">
        <v>495</v>
      </c>
      <c r="AO15" s="4">
        <v>374</v>
      </c>
      <c r="AP15" s="3">
        <v>8.16</v>
      </c>
      <c r="AQ15" s="4">
        <v>4490</v>
      </c>
      <c r="AR15" s="4">
        <v>495</v>
      </c>
      <c r="AS15" s="4">
        <v>374</v>
      </c>
      <c r="AT15" s="3">
        <v>8.16</v>
      </c>
      <c r="AU15" s="1" t="s">
        <v>98</v>
      </c>
      <c r="AV15" s="1" t="s">
        <v>98</v>
      </c>
      <c r="AW15" s="1" t="s">
        <v>98</v>
      </c>
      <c r="AX15" s="4">
        <v>8980</v>
      </c>
      <c r="AY15" s="1" t="s">
        <v>98</v>
      </c>
      <c r="AZ15" s="4">
        <v>746</v>
      </c>
      <c r="BA15" s="1" t="s">
        <v>98</v>
      </c>
      <c r="BB15" s="1" t="s">
        <v>98</v>
      </c>
      <c r="BC15" s="1" t="s">
        <v>98</v>
      </c>
      <c r="BD15" s="1" t="s">
        <v>98</v>
      </c>
      <c r="BE15" s="1" t="s">
        <v>98</v>
      </c>
      <c r="BF15" s="1" t="s">
        <v>98</v>
      </c>
      <c r="BG15" s="1" t="s">
        <v>98</v>
      </c>
      <c r="BH15" s="1" t="s">
        <v>98</v>
      </c>
      <c r="BI15" s="1" t="s">
        <v>98</v>
      </c>
      <c r="BJ15" s="4" t="s">
        <v>98</v>
      </c>
      <c r="BK15" s="4" t="s">
        <v>98</v>
      </c>
      <c r="BL15" s="4" t="s">
        <v>98</v>
      </c>
      <c r="BM15" s="4" t="s">
        <v>98</v>
      </c>
      <c r="BN15" s="4" t="s">
        <v>98</v>
      </c>
      <c r="BO15" s="4" t="s">
        <v>98</v>
      </c>
      <c r="BP15" s="4" t="s">
        <v>98</v>
      </c>
      <c r="BQ15" s="4" t="s">
        <v>98</v>
      </c>
      <c r="BR15" s="4" t="s">
        <v>98</v>
      </c>
      <c r="BS15" s="4" t="s">
        <v>98</v>
      </c>
      <c r="BT15" s="4" t="s">
        <v>98</v>
      </c>
      <c r="BU15" s="4" t="s">
        <v>98</v>
      </c>
      <c r="BV15" s="4" t="s">
        <v>98</v>
      </c>
      <c r="BW15" s="35" t="s">
        <v>98</v>
      </c>
      <c r="BX15" s="35" t="s">
        <v>98</v>
      </c>
      <c r="BY15" s="1" t="s">
        <v>98</v>
      </c>
      <c r="BZ15" s="1" t="s">
        <v>98</v>
      </c>
      <c r="CA15" s="1" t="s">
        <v>98</v>
      </c>
      <c r="CB15" s="1" t="s">
        <v>98</v>
      </c>
      <c r="CC15" s="1" t="s">
        <v>98</v>
      </c>
      <c r="CD15" s="1" t="s">
        <v>98</v>
      </c>
      <c r="CE15" s="1" t="s">
        <v>98</v>
      </c>
      <c r="CF15" s="1" t="s">
        <v>98</v>
      </c>
      <c r="CG15" s="4">
        <f>Beams!$B$11/F15</f>
        <v>166.76557863501483</v>
      </c>
      <c r="CI15" s="4">
        <f>SQRT(Beams!$B$9^2+Beams!$C$9^2)/AO15</f>
        <v>42.502033264902643</v>
      </c>
      <c r="CK15" s="4">
        <f>(2*SQRT(Beams!$B$8^2+Beams!$C$8^2))/(F15)</f>
        <v>471.6842860852696</v>
      </c>
      <c r="CM15" s="4">
        <f>Beams!$B$12*(K15/2)/AX15</f>
        <v>15.020044543429844</v>
      </c>
      <c r="CO15" s="4">
        <f t="shared" si="0"/>
        <v>843.75822118890528</v>
      </c>
      <c r="CQ15" s="3">
        <f>MIN(Beams!$B$21:$B$22)/MAX(CJ15:CO15)-1</f>
        <v>22.703472745804856</v>
      </c>
    </row>
    <row r="16" spans="1:95" x14ac:dyDescent="0.55000000000000004">
      <c r="A16" s="1" t="s">
        <v>2612</v>
      </c>
      <c r="B16" s="1" t="s">
        <v>2143</v>
      </c>
      <c r="C16" s="1" t="s">
        <v>2144</v>
      </c>
      <c r="D16" s="1" t="s">
        <v>98</v>
      </c>
      <c r="E16" s="3">
        <v>216.31</v>
      </c>
      <c r="F16" s="2">
        <v>59.3</v>
      </c>
      <c r="G16" s="1" t="s">
        <v>98</v>
      </c>
      <c r="H16" s="11" t="s">
        <v>98</v>
      </c>
      <c r="I16" s="3" t="s">
        <v>98</v>
      </c>
      <c r="J16" s="3" t="s">
        <v>98</v>
      </c>
      <c r="K16" s="26">
        <v>24</v>
      </c>
      <c r="L16" s="1" t="s">
        <v>98</v>
      </c>
      <c r="M16" s="11" t="s">
        <v>98</v>
      </c>
      <c r="N16" s="3" t="s">
        <v>98</v>
      </c>
      <c r="O16" s="14" t="s">
        <v>98</v>
      </c>
      <c r="P16" s="1" t="s">
        <v>98</v>
      </c>
      <c r="Q16" s="1" t="s">
        <v>98</v>
      </c>
      <c r="R16" s="11" t="s">
        <v>98</v>
      </c>
      <c r="S16" s="13" t="s">
        <v>98</v>
      </c>
      <c r="T16" s="1" t="s">
        <v>98</v>
      </c>
      <c r="U16" s="13" t="s">
        <v>98</v>
      </c>
      <c r="V16" s="1" t="s">
        <v>98</v>
      </c>
      <c r="W16" s="14">
        <v>0.875</v>
      </c>
      <c r="X16" s="14">
        <v>0.81399999999999995</v>
      </c>
      <c r="Y16" s="1" t="s">
        <v>98</v>
      </c>
      <c r="Z16" s="13" t="s">
        <v>98</v>
      </c>
      <c r="AA16" s="13" t="s">
        <v>98</v>
      </c>
      <c r="AB16" s="1" t="s">
        <v>98</v>
      </c>
      <c r="AC16" s="1" t="s">
        <v>98</v>
      </c>
      <c r="AD16" s="1" t="s">
        <v>98</v>
      </c>
      <c r="AE16" s="1" t="s">
        <v>98</v>
      </c>
      <c r="AF16" s="1" t="s">
        <v>98</v>
      </c>
      <c r="AG16" s="1" t="s">
        <v>98</v>
      </c>
      <c r="AH16" s="1" t="s">
        <v>98</v>
      </c>
      <c r="AI16" s="3" t="s">
        <v>98</v>
      </c>
      <c r="AJ16" s="1" t="s">
        <v>98</v>
      </c>
      <c r="AK16" s="2" t="s">
        <v>98</v>
      </c>
      <c r="AL16" s="1">
        <v>29.5</v>
      </c>
      <c r="AM16" s="4">
        <v>3990</v>
      </c>
      <c r="AN16" s="4">
        <v>438</v>
      </c>
      <c r="AO16" s="4">
        <v>332</v>
      </c>
      <c r="AP16" s="3">
        <v>8.1999999999999993</v>
      </c>
      <c r="AQ16" s="4">
        <v>3990</v>
      </c>
      <c r="AR16" s="4">
        <v>438</v>
      </c>
      <c r="AS16" s="4">
        <v>332</v>
      </c>
      <c r="AT16" s="3">
        <v>8.1999999999999993</v>
      </c>
      <c r="AU16" s="1" t="s">
        <v>98</v>
      </c>
      <c r="AV16" s="1" t="s">
        <v>98</v>
      </c>
      <c r="AW16" s="1" t="s">
        <v>98</v>
      </c>
      <c r="AX16" s="4">
        <v>7980</v>
      </c>
      <c r="AY16" s="1" t="s">
        <v>98</v>
      </c>
      <c r="AZ16" s="4">
        <v>663</v>
      </c>
      <c r="BA16" s="1" t="s">
        <v>98</v>
      </c>
      <c r="BB16" s="1" t="s">
        <v>98</v>
      </c>
      <c r="BC16" s="1" t="s">
        <v>98</v>
      </c>
      <c r="BD16" s="1" t="s">
        <v>98</v>
      </c>
      <c r="BE16" s="1" t="s">
        <v>98</v>
      </c>
      <c r="BF16" s="1" t="s">
        <v>98</v>
      </c>
      <c r="BG16" s="1" t="s">
        <v>98</v>
      </c>
      <c r="BH16" s="1" t="s">
        <v>98</v>
      </c>
      <c r="BI16" s="1" t="s">
        <v>98</v>
      </c>
      <c r="BJ16" s="4" t="s">
        <v>98</v>
      </c>
      <c r="BK16" s="4" t="s">
        <v>98</v>
      </c>
      <c r="BL16" s="4" t="s">
        <v>98</v>
      </c>
      <c r="BM16" s="4" t="s">
        <v>98</v>
      </c>
      <c r="BN16" s="4" t="s">
        <v>98</v>
      </c>
      <c r="BO16" s="4" t="s">
        <v>98</v>
      </c>
      <c r="BP16" s="4" t="s">
        <v>98</v>
      </c>
      <c r="BQ16" s="4" t="s">
        <v>98</v>
      </c>
      <c r="BR16" s="4" t="s">
        <v>98</v>
      </c>
      <c r="BS16" s="4" t="s">
        <v>98</v>
      </c>
      <c r="BT16" s="4" t="s">
        <v>98</v>
      </c>
      <c r="BU16" s="4" t="s">
        <v>98</v>
      </c>
      <c r="BV16" s="4" t="s">
        <v>98</v>
      </c>
      <c r="BW16" s="35" t="s">
        <v>98</v>
      </c>
      <c r="BX16" s="35" t="s">
        <v>98</v>
      </c>
      <c r="BY16" s="1" t="s">
        <v>98</v>
      </c>
      <c r="BZ16" s="1" t="s">
        <v>98</v>
      </c>
      <c r="CA16" s="1" t="s">
        <v>98</v>
      </c>
      <c r="CB16" s="1" t="s">
        <v>98</v>
      </c>
      <c r="CC16" s="1" t="s">
        <v>98</v>
      </c>
      <c r="CD16" s="1" t="s">
        <v>98</v>
      </c>
      <c r="CE16" s="1" t="s">
        <v>98</v>
      </c>
      <c r="CF16" s="1" t="s">
        <v>98</v>
      </c>
      <c r="CG16" s="4">
        <f>Beams!$B$11/F16</f>
        <v>189.54468802698145</v>
      </c>
      <c r="CI16" s="4">
        <f>SQRT(Beams!$B$9^2+Beams!$C$9^2)/AO16</f>
        <v>47.878796509257796</v>
      </c>
      <c r="CK16" s="4">
        <f>(2*SQRT(Beams!$B$8^2+Beams!$C$8^2))/(F16)</f>
        <v>536.11333696706879</v>
      </c>
      <c r="CM16" s="4">
        <f>Beams!$B$12*(K16/2)/AX16</f>
        <v>16.902255639097746</v>
      </c>
      <c r="CO16" s="4">
        <f t="shared" si="0"/>
        <v>958.8949368769737</v>
      </c>
      <c r="CQ16" s="3">
        <f>MIN(Beams!$B$21:$B$22)/MAX(CJ16:CO16)-1</f>
        <v>19.857342374898785</v>
      </c>
    </row>
    <row r="17" spans="1:95" x14ac:dyDescent="0.55000000000000004">
      <c r="A17" s="1" t="s">
        <v>2612</v>
      </c>
      <c r="B17" s="1" t="s">
        <v>2145</v>
      </c>
      <c r="C17" s="1" t="s">
        <v>2146</v>
      </c>
      <c r="D17" s="1" t="s">
        <v>98</v>
      </c>
      <c r="E17" s="3">
        <v>186.41</v>
      </c>
      <c r="F17" s="2">
        <v>51.1</v>
      </c>
      <c r="G17" s="1" t="s">
        <v>98</v>
      </c>
      <c r="H17" s="11" t="s">
        <v>98</v>
      </c>
      <c r="I17" s="3" t="s">
        <v>98</v>
      </c>
      <c r="J17" s="3" t="s">
        <v>98</v>
      </c>
      <c r="K17" s="26">
        <v>24</v>
      </c>
      <c r="L17" s="1" t="s">
        <v>98</v>
      </c>
      <c r="M17" s="11" t="s">
        <v>98</v>
      </c>
      <c r="N17" s="3" t="s">
        <v>98</v>
      </c>
      <c r="O17" s="14" t="s">
        <v>98</v>
      </c>
      <c r="P17" s="1" t="s">
        <v>98</v>
      </c>
      <c r="Q17" s="1" t="s">
        <v>98</v>
      </c>
      <c r="R17" s="11" t="s">
        <v>98</v>
      </c>
      <c r="S17" s="13" t="s">
        <v>98</v>
      </c>
      <c r="T17" s="1" t="s">
        <v>98</v>
      </c>
      <c r="U17" s="13" t="s">
        <v>98</v>
      </c>
      <c r="V17" s="1" t="s">
        <v>98</v>
      </c>
      <c r="W17" s="14">
        <v>0.75</v>
      </c>
      <c r="X17" s="14">
        <v>0.69799999999999995</v>
      </c>
      <c r="Y17" s="1" t="s">
        <v>98</v>
      </c>
      <c r="Z17" s="13" t="s">
        <v>98</v>
      </c>
      <c r="AA17" s="13" t="s">
        <v>98</v>
      </c>
      <c r="AB17" s="1" t="s">
        <v>98</v>
      </c>
      <c r="AC17" s="1" t="s">
        <v>98</v>
      </c>
      <c r="AD17" s="1" t="s">
        <v>98</v>
      </c>
      <c r="AE17" s="1" t="s">
        <v>98</v>
      </c>
      <c r="AF17" s="1" t="s">
        <v>98</v>
      </c>
      <c r="AG17" s="1" t="s">
        <v>98</v>
      </c>
      <c r="AH17" s="1" t="s">
        <v>98</v>
      </c>
      <c r="AI17" s="3" t="s">
        <v>98</v>
      </c>
      <c r="AJ17" s="1" t="s">
        <v>98</v>
      </c>
      <c r="AK17" s="2" t="s">
        <v>98</v>
      </c>
      <c r="AL17" s="1">
        <v>34.4</v>
      </c>
      <c r="AM17" s="4">
        <v>3470</v>
      </c>
      <c r="AN17" s="4">
        <v>379</v>
      </c>
      <c r="AO17" s="4">
        <v>289</v>
      </c>
      <c r="AP17" s="3">
        <v>8.24</v>
      </c>
      <c r="AQ17" s="4">
        <v>3470</v>
      </c>
      <c r="AR17" s="4">
        <v>379</v>
      </c>
      <c r="AS17" s="4">
        <v>289</v>
      </c>
      <c r="AT17" s="3">
        <v>8.24</v>
      </c>
      <c r="AU17" s="1" t="s">
        <v>98</v>
      </c>
      <c r="AV17" s="1" t="s">
        <v>98</v>
      </c>
      <c r="AW17" s="1" t="s">
        <v>98</v>
      </c>
      <c r="AX17" s="4">
        <v>6940</v>
      </c>
      <c r="AY17" s="1" t="s">
        <v>98</v>
      </c>
      <c r="AZ17" s="4">
        <v>577</v>
      </c>
      <c r="BA17" s="1" t="s">
        <v>98</v>
      </c>
      <c r="BB17" s="1" t="s">
        <v>98</v>
      </c>
      <c r="BC17" s="1" t="s">
        <v>98</v>
      </c>
      <c r="BD17" s="1" t="s">
        <v>98</v>
      </c>
      <c r="BE17" s="1" t="s">
        <v>98</v>
      </c>
      <c r="BF17" s="1" t="s">
        <v>98</v>
      </c>
      <c r="BG17" s="1" t="s">
        <v>98</v>
      </c>
      <c r="BH17" s="1" t="s">
        <v>98</v>
      </c>
      <c r="BI17" s="1" t="s">
        <v>98</v>
      </c>
      <c r="BJ17" s="4" t="s">
        <v>98</v>
      </c>
      <c r="BK17" s="4" t="s">
        <v>98</v>
      </c>
      <c r="BL17" s="4" t="s">
        <v>98</v>
      </c>
      <c r="BM17" s="4" t="s">
        <v>98</v>
      </c>
      <c r="BN17" s="4" t="s">
        <v>98</v>
      </c>
      <c r="BO17" s="4" t="s">
        <v>98</v>
      </c>
      <c r="BP17" s="4" t="s">
        <v>98</v>
      </c>
      <c r="BQ17" s="4" t="s">
        <v>98</v>
      </c>
      <c r="BR17" s="4" t="s">
        <v>98</v>
      </c>
      <c r="BS17" s="4" t="s">
        <v>98</v>
      </c>
      <c r="BT17" s="4" t="s">
        <v>98</v>
      </c>
      <c r="BU17" s="4" t="s">
        <v>98</v>
      </c>
      <c r="BV17" s="4" t="s">
        <v>98</v>
      </c>
      <c r="BW17" s="35" t="s">
        <v>98</v>
      </c>
      <c r="BX17" s="35" t="s">
        <v>98</v>
      </c>
      <c r="BY17" s="1" t="s">
        <v>98</v>
      </c>
      <c r="BZ17" s="1" t="s">
        <v>98</v>
      </c>
      <c r="CA17" s="1" t="s">
        <v>98</v>
      </c>
      <c r="CB17" s="1" t="s">
        <v>98</v>
      </c>
      <c r="CC17" s="1" t="s">
        <v>98</v>
      </c>
      <c r="CD17" s="1" t="s">
        <v>98</v>
      </c>
      <c r="CE17" s="1" t="s">
        <v>98</v>
      </c>
      <c r="CF17" s="1" t="s">
        <v>98</v>
      </c>
      <c r="CG17" s="4">
        <f>Beams!$B$11/F17</f>
        <v>219.96086105675147</v>
      </c>
      <c r="CI17" s="4">
        <f>SQRT(Beams!$B$9^2+Beams!$C$9^2)/AO17</f>
        <v>55.002631283991654</v>
      </c>
      <c r="CK17" s="4">
        <f>(2*SQRT(Beams!$B$8^2+Beams!$C$8^2))/(F17)</f>
        <v>622.14326579544377</v>
      </c>
      <c r="CM17" s="4">
        <f>Beams!$B$12*(K17/2)/AX17</f>
        <v>19.435158501440924</v>
      </c>
      <c r="CO17" s="4">
        <f t="shared" si="0"/>
        <v>1112.6207025765821</v>
      </c>
      <c r="CQ17" s="3">
        <f>MIN(Beams!$B$21:$B$22)/MAX(CJ17:CO17)-1</f>
        <v>16.975577799050878</v>
      </c>
    </row>
    <row r="18" spans="1:95" x14ac:dyDescent="0.55000000000000004">
      <c r="A18" s="1" t="s">
        <v>2612</v>
      </c>
      <c r="B18" s="1" t="s">
        <v>2147</v>
      </c>
      <c r="C18" s="1" t="s">
        <v>2148</v>
      </c>
      <c r="D18" s="1" t="s">
        <v>98</v>
      </c>
      <c r="E18" s="3">
        <v>156.18</v>
      </c>
      <c r="F18" s="2">
        <v>42.8</v>
      </c>
      <c r="G18" s="1" t="s">
        <v>98</v>
      </c>
      <c r="H18" s="11" t="s">
        <v>98</v>
      </c>
      <c r="I18" s="3" t="s">
        <v>98</v>
      </c>
      <c r="J18" s="3" t="s">
        <v>98</v>
      </c>
      <c r="K18" s="26">
        <v>24</v>
      </c>
      <c r="L18" s="1" t="s">
        <v>98</v>
      </c>
      <c r="M18" s="11" t="s">
        <v>98</v>
      </c>
      <c r="N18" s="3" t="s">
        <v>98</v>
      </c>
      <c r="O18" s="14" t="s">
        <v>98</v>
      </c>
      <c r="P18" s="1" t="s">
        <v>98</v>
      </c>
      <c r="Q18" s="1" t="s">
        <v>98</v>
      </c>
      <c r="R18" s="11" t="s">
        <v>98</v>
      </c>
      <c r="S18" s="13" t="s">
        <v>98</v>
      </c>
      <c r="T18" s="1" t="s">
        <v>98</v>
      </c>
      <c r="U18" s="13" t="s">
        <v>98</v>
      </c>
      <c r="V18" s="1" t="s">
        <v>98</v>
      </c>
      <c r="W18" s="14">
        <v>0.625</v>
      </c>
      <c r="X18" s="14">
        <v>0.58099999999999996</v>
      </c>
      <c r="Y18" s="1" t="s">
        <v>98</v>
      </c>
      <c r="Z18" s="13" t="s">
        <v>98</v>
      </c>
      <c r="AA18" s="13" t="s">
        <v>98</v>
      </c>
      <c r="AB18" s="1" t="s">
        <v>98</v>
      </c>
      <c r="AC18" s="1" t="s">
        <v>98</v>
      </c>
      <c r="AD18" s="1" t="s">
        <v>98</v>
      </c>
      <c r="AE18" s="1" t="s">
        <v>98</v>
      </c>
      <c r="AF18" s="1" t="s">
        <v>98</v>
      </c>
      <c r="AG18" s="1" t="s">
        <v>98</v>
      </c>
      <c r="AH18" s="1" t="s">
        <v>98</v>
      </c>
      <c r="AI18" s="3" t="s">
        <v>98</v>
      </c>
      <c r="AJ18" s="1" t="s">
        <v>98</v>
      </c>
      <c r="AK18" s="2" t="s">
        <v>98</v>
      </c>
      <c r="AL18" s="1">
        <v>41.3</v>
      </c>
      <c r="AM18" s="4">
        <v>2930</v>
      </c>
      <c r="AN18" s="4">
        <v>319</v>
      </c>
      <c r="AO18" s="4">
        <v>244</v>
      </c>
      <c r="AP18" s="3">
        <v>8.2799999999999994</v>
      </c>
      <c r="AQ18" s="4">
        <v>2930</v>
      </c>
      <c r="AR18" s="4">
        <v>319</v>
      </c>
      <c r="AS18" s="4">
        <v>244</v>
      </c>
      <c r="AT18" s="3">
        <v>8.2799999999999994</v>
      </c>
      <c r="AU18" s="1" t="s">
        <v>98</v>
      </c>
      <c r="AV18" s="1" t="s">
        <v>98</v>
      </c>
      <c r="AW18" s="1" t="s">
        <v>98</v>
      </c>
      <c r="AX18" s="4">
        <v>5870</v>
      </c>
      <c r="AY18" s="1" t="s">
        <v>98</v>
      </c>
      <c r="AZ18" s="4">
        <v>488</v>
      </c>
      <c r="BA18" s="1" t="s">
        <v>98</v>
      </c>
      <c r="BB18" s="1" t="s">
        <v>98</v>
      </c>
      <c r="BC18" s="1" t="s">
        <v>98</v>
      </c>
      <c r="BD18" s="1" t="s">
        <v>98</v>
      </c>
      <c r="BE18" s="1" t="s">
        <v>98</v>
      </c>
      <c r="BF18" s="1" t="s">
        <v>98</v>
      </c>
      <c r="BG18" s="1" t="s">
        <v>98</v>
      </c>
      <c r="BH18" s="1" t="s">
        <v>98</v>
      </c>
      <c r="BI18" s="1" t="s">
        <v>98</v>
      </c>
      <c r="BJ18" s="4" t="s">
        <v>98</v>
      </c>
      <c r="BK18" s="4" t="s">
        <v>98</v>
      </c>
      <c r="BL18" s="4" t="s">
        <v>98</v>
      </c>
      <c r="BM18" s="4" t="s">
        <v>98</v>
      </c>
      <c r="BN18" s="4" t="s">
        <v>98</v>
      </c>
      <c r="BO18" s="4" t="s">
        <v>98</v>
      </c>
      <c r="BP18" s="4" t="s">
        <v>98</v>
      </c>
      <c r="BQ18" s="4" t="s">
        <v>98</v>
      </c>
      <c r="BR18" s="4" t="s">
        <v>98</v>
      </c>
      <c r="BS18" s="4" t="s">
        <v>98</v>
      </c>
      <c r="BT18" s="4" t="s">
        <v>98</v>
      </c>
      <c r="BU18" s="4" t="s">
        <v>98</v>
      </c>
      <c r="BV18" s="4" t="s">
        <v>98</v>
      </c>
      <c r="BW18" s="35" t="s">
        <v>98</v>
      </c>
      <c r="BX18" s="35" t="s">
        <v>98</v>
      </c>
      <c r="BY18" s="1" t="s">
        <v>98</v>
      </c>
      <c r="BZ18" s="1" t="s">
        <v>98</v>
      </c>
      <c r="CA18" s="1" t="s">
        <v>98</v>
      </c>
      <c r="CB18" s="1" t="s">
        <v>98</v>
      </c>
      <c r="CC18" s="1" t="s">
        <v>98</v>
      </c>
      <c r="CD18" s="1" t="s">
        <v>98</v>
      </c>
      <c r="CE18" s="1" t="s">
        <v>98</v>
      </c>
      <c r="CF18" s="1" t="s">
        <v>98</v>
      </c>
      <c r="CG18" s="4">
        <f>Beams!$B$11/F18</f>
        <v>262.61682242990656</v>
      </c>
      <c r="CI18" s="4">
        <f>SQRT(Beams!$B$9^2+Beams!$C$9^2)/AO18</f>
        <v>65.14655918472782</v>
      </c>
      <c r="CK18" s="4">
        <f>(2*SQRT(Beams!$B$8^2+Beams!$C$8^2))/(F18)</f>
        <v>742.79254397540137</v>
      </c>
      <c r="CM18" s="4">
        <f>Beams!$B$12*(K18/2)/AX18</f>
        <v>22.9778534923339</v>
      </c>
      <c r="CO18" s="4">
        <f t="shared" si="0"/>
        <v>1328.245109058246</v>
      </c>
      <c r="CQ18" s="3">
        <f>MIN(Beams!$B$21:$B$22)/MAX(CJ18:CO18)-1</f>
        <v>14.057461807015743</v>
      </c>
    </row>
    <row r="19" spans="1:95" x14ac:dyDescent="0.55000000000000004">
      <c r="A19" s="1" t="s">
        <v>2612</v>
      </c>
      <c r="B19" s="1" t="s">
        <v>2149</v>
      </c>
      <c r="C19" s="1" t="s">
        <v>2150</v>
      </c>
      <c r="D19" s="1" t="s">
        <v>98</v>
      </c>
      <c r="E19" s="3">
        <v>125.61</v>
      </c>
      <c r="F19" s="2">
        <v>34.4</v>
      </c>
      <c r="G19" s="1" t="s">
        <v>98</v>
      </c>
      <c r="H19" s="11" t="s">
        <v>98</v>
      </c>
      <c r="I19" s="3" t="s">
        <v>98</v>
      </c>
      <c r="J19" s="3" t="s">
        <v>98</v>
      </c>
      <c r="K19" s="26">
        <v>24</v>
      </c>
      <c r="L19" s="1" t="s">
        <v>98</v>
      </c>
      <c r="M19" s="11" t="s">
        <v>98</v>
      </c>
      <c r="N19" s="3" t="s">
        <v>98</v>
      </c>
      <c r="O19" s="14" t="s">
        <v>98</v>
      </c>
      <c r="P19" s="1" t="s">
        <v>98</v>
      </c>
      <c r="Q19" s="1" t="s">
        <v>98</v>
      </c>
      <c r="R19" s="11" t="s">
        <v>98</v>
      </c>
      <c r="S19" s="13" t="s">
        <v>98</v>
      </c>
      <c r="T19" s="1" t="s">
        <v>98</v>
      </c>
      <c r="U19" s="13" t="s">
        <v>98</v>
      </c>
      <c r="V19" s="1" t="s">
        <v>98</v>
      </c>
      <c r="W19" s="14">
        <v>0.5</v>
      </c>
      <c r="X19" s="14">
        <v>0.46500000000000002</v>
      </c>
      <c r="Y19" s="1" t="s">
        <v>98</v>
      </c>
      <c r="Z19" s="13" t="s">
        <v>98</v>
      </c>
      <c r="AA19" s="13" t="s">
        <v>98</v>
      </c>
      <c r="AB19" s="1" t="s">
        <v>98</v>
      </c>
      <c r="AC19" s="1" t="s">
        <v>98</v>
      </c>
      <c r="AD19" s="1" t="s">
        <v>98</v>
      </c>
      <c r="AE19" s="1" t="s">
        <v>98</v>
      </c>
      <c r="AF19" s="1" t="s">
        <v>98</v>
      </c>
      <c r="AG19" s="1" t="s">
        <v>98</v>
      </c>
      <c r="AH19" s="1" t="s">
        <v>98</v>
      </c>
      <c r="AI19" s="3" t="s">
        <v>98</v>
      </c>
      <c r="AJ19" s="1" t="s">
        <v>98</v>
      </c>
      <c r="AK19" s="2" t="s">
        <v>98</v>
      </c>
      <c r="AL19" s="1">
        <v>51.6</v>
      </c>
      <c r="AM19" s="4">
        <v>2380</v>
      </c>
      <c r="AN19" s="4">
        <v>258</v>
      </c>
      <c r="AO19" s="4">
        <v>198</v>
      </c>
      <c r="AP19" s="3">
        <v>8.32</v>
      </c>
      <c r="AQ19" s="4">
        <v>2380</v>
      </c>
      <c r="AR19" s="4">
        <v>258</v>
      </c>
      <c r="AS19" s="4">
        <v>198</v>
      </c>
      <c r="AT19" s="3">
        <v>8.32</v>
      </c>
      <c r="AU19" s="1" t="s">
        <v>98</v>
      </c>
      <c r="AV19" s="1" t="s">
        <v>98</v>
      </c>
      <c r="AW19" s="1" t="s">
        <v>98</v>
      </c>
      <c r="AX19" s="4">
        <v>4760</v>
      </c>
      <c r="AY19" s="1" t="s">
        <v>98</v>
      </c>
      <c r="AZ19" s="4">
        <v>397</v>
      </c>
      <c r="BA19" s="1" t="s">
        <v>98</v>
      </c>
      <c r="BB19" s="1" t="s">
        <v>98</v>
      </c>
      <c r="BC19" s="1" t="s">
        <v>98</v>
      </c>
      <c r="BD19" s="1" t="s">
        <v>98</v>
      </c>
      <c r="BE19" s="1" t="s">
        <v>98</v>
      </c>
      <c r="BF19" s="1" t="s">
        <v>98</v>
      </c>
      <c r="BG19" s="1" t="s">
        <v>98</v>
      </c>
      <c r="BH19" s="1" t="s">
        <v>98</v>
      </c>
      <c r="BI19" s="1" t="s">
        <v>98</v>
      </c>
      <c r="BJ19" s="4" t="s">
        <v>98</v>
      </c>
      <c r="BK19" s="4" t="s">
        <v>98</v>
      </c>
      <c r="BL19" s="4" t="s">
        <v>98</v>
      </c>
      <c r="BM19" s="4" t="s">
        <v>98</v>
      </c>
      <c r="BN19" s="4" t="s">
        <v>98</v>
      </c>
      <c r="BO19" s="4" t="s">
        <v>98</v>
      </c>
      <c r="BP19" s="4" t="s">
        <v>98</v>
      </c>
      <c r="BQ19" s="4" t="s">
        <v>98</v>
      </c>
      <c r="BR19" s="4" t="s">
        <v>98</v>
      </c>
      <c r="BS19" s="4" t="s">
        <v>98</v>
      </c>
      <c r="BT19" s="4" t="s">
        <v>98</v>
      </c>
      <c r="BU19" s="4" t="s">
        <v>98</v>
      </c>
      <c r="BV19" s="4" t="s">
        <v>98</v>
      </c>
      <c r="BW19" s="35" t="s">
        <v>98</v>
      </c>
      <c r="BX19" s="35" t="s">
        <v>98</v>
      </c>
      <c r="BY19" s="1" t="s">
        <v>98</v>
      </c>
      <c r="BZ19" s="1" t="s">
        <v>98</v>
      </c>
      <c r="CA19" s="1" t="s">
        <v>98</v>
      </c>
      <c r="CB19" s="1" t="s">
        <v>98</v>
      </c>
      <c r="CC19" s="1" t="s">
        <v>98</v>
      </c>
      <c r="CD19" s="1" t="s">
        <v>98</v>
      </c>
      <c r="CE19" s="1" t="s">
        <v>98</v>
      </c>
      <c r="CF19" s="1" t="s">
        <v>98</v>
      </c>
      <c r="CG19" s="4">
        <f>Beams!$B$11/F19</f>
        <v>326.74418604651163</v>
      </c>
      <c r="CI19" s="4">
        <f>SQRT(Beams!$B$9^2+Beams!$C$9^2)/AO19</f>
        <v>80.281618389260544</v>
      </c>
      <c r="CK19" s="4">
        <f>(2*SQRT(Beams!$B$8^2+Beams!$C$8^2))/(F19)</f>
        <v>924.17211866706907</v>
      </c>
      <c r="CM19" s="4">
        <f>Beams!$B$12*(K19/2)/AX19</f>
        <v>28.336134453781511</v>
      </c>
      <c r="CO19" s="4">
        <f t="shared" si="0"/>
        <v>1652.3804434175181</v>
      </c>
      <c r="CQ19" s="3">
        <f>MIN(Beams!$B$21:$B$22)/MAX(CJ19:CO19)-1</f>
        <v>11.103750125870054</v>
      </c>
    </row>
    <row r="20" spans="1:95" x14ac:dyDescent="0.55000000000000004">
      <c r="A20" s="1" t="s">
        <v>2612</v>
      </c>
      <c r="B20" s="1" t="s">
        <v>2151</v>
      </c>
      <c r="C20" s="1" t="s">
        <v>2152</v>
      </c>
      <c r="D20" s="1" t="s">
        <v>98</v>
      </c>
      <c r="E20" s="3">
        <v>94.71</v>
      </c>
      <c r="F20" s="2">
        <v>25.9</v>
      </c>
      <c r="G20" s="1" t="s">
        <v>98</v>
      </c>
      <c r="H20" s="11" t="s">
        <v>98</v>
      </c>
      <c r="I20" s="3" t="s">
        <v>98</v>
      </c>
      <c r="J20" s="3" t="s">
        <v>98</v>
      </c>
      <c r="K20" s="26">
        <v>24</v>
      </c>
      <c r="L20" s="1" t="s">
        <v>98</v>
      </c>
      <c r="M20" s="11" t="s">
        <v>98</v>
      </c>
      <c r="N20" s="3" t="s">
        <v>98</v>
      </c>
      <c r="O20" s="14" t="s">
        <v>98</v>
      </c>
      <c r="P20" s="1" t="s">
        <v>98</v>
      </c>
      <c r="Q20" s="1" t="s">
        <v>98</v>
      </c>
      <c r="R20" s="11" t="s">
        <v>98</v>
      </c>
      <c r="S20" s="13" t="s">
        <v>98</v>
      </c>
      <c r="T20" s="1" t="s">
        <v>98</v>
      </c>
      <c r="U20" s="13" t="s">
        <v>98</v>
      </c>
      <c r="V20" s="1" t="s">
        <v>98</v>
      </c>
      <c r="W20" s="14">
        <v>0.375</v>
      </c>
      <c r="X20" s="14">
        <v>0.34899999999999998</v>
      </c>
      <c r="Y20" s="1" t="s">
        <v>98</v>
      </c>
      <c r="Z20" s="13" t="s">
        <v>98</v>
      </c>
      <c r="AA20" s="13" t="s">
        <v>98</v>
      </c>
      <c r="AB20" s="1" t="s">
        <v>98</v>
      </c>
      <c r="AC20" s="1" t="s">
        <v>98</v>
      </c>
      <c r="AD20" s="1" t="s">
        <v>98</v>
      </c>
      <c r="AE20" s="1" t="s">
        <v>98</v>
      </c>
      <c r="AF20" s="1" t="s">
        <v>98</v>
      </c>
      <c r="AG20" s="1" t="s">
        <v>98</v>
      </c>
      <c r="AH20" s="1" t="s">
        <v>98</v>
      </c>
      <c r="AI20" s="3" t="s">
        <v>98</v>
      </c>
      <c r="AJ20" s="1" t="s">
        <v>98</v>
      </c>
      <c r="AK20" s="2" t="s">
        <v>98</v>
      </c>
      <c r="AL20" s="1">
        <v>68.8</v>
      </c>
      <c r="AM20" s="4">
        <v>1810</v>
      </c>
      <c r="AN20" s="4">
        <v>195</v>
      </c>
      <c r="AO20" s="4">
        <v>151</v>
      </c>
      <c r="AP20" s="3">
        <v>8.36</v>
      </c>
      <c r="AQ20" s="4">
        <v>1810</v>
      </c>
      <c r="AR20" s="4">
        <v>195</v>
      </c>
      <c r="AS20" s="4">
        <v>151</v>
      </c>
      <c r="AT20" s="3">
        <v>8.36</v>
      </c>
      <c r="AU20" s="1" t="s">
        <v>98</v>
      </c>
      <c r="AV20" s="1" t="s">
        <v>98</v>
      </c>
      <c r="AW20" s="1" t="s">
        <v>98</v>
      </c>
      <c r="AX20" s="4">
        <v>3620</v>
      </c>
      <c r="AY20" s="1" t="s">
        <v>98</v>
      </c>
      <c r="AZ20" s="4">
        <v>302</v>
      </c>
      <c r="BA20" s="1" t="s">
        <v>98</v>
      </c>
      <c r="BB20" s="1" t="s">
        <v>98</v>
      </c>
      <c r="BC20" s="1" t="s">
        <v>98</v>
      </c>
      <c r="BD20" s="1" t="s">
        <v>98</v>
      </c>
      <c r="BE20" s="1" t="s">
        <v>98</v>
      </c>
      <c r="BF20" s="1" t="s">
        <v>98</v>
      </c>
      <c r="BG20" s="1" t="s">
        <v>98</v>
      </c>
      <c r="BH20" s="1" t="s">
        <v>98</v>
      </c>
      <c r="BI20" s="1" t="s">
        <v>98</v>
      </c>
      <c r="BJ20" s="4" t="s">
        <v>98</v>
      </c>
      <c r="BK20" s="4" t="s">
        <v>98</v>
      </c>
      <c r="BL20" s="4" t="s">
        <v>98</v>
      </c>
      <c r="BM20" s="4" t="s">
        <v>98</v>
      </c>
      <c r="BN20" s="4" t="s">
        <v>98</v>
      </c>
      <c r="BO20" s="4" t="s">
        <v>98</v>
      </c>
      <c r="BP20" s="4" t="s">
        <v>98</v>
      </c>
      <c r="BQ20" s="4" t="s">
        <v>98</v>
      </c>
      <c r="BR20" s="4" t="s">
        <v>98</v>
      </c>
      <c r="BS20" s="4" t="s">
        <v>98</v>
      </c>
      <c r="BT20" s="4" t="s">
        <v>98</v>
      </c>
      <c r="BU20" s="4" t="s">
        <v>98</v>
      </c>
      <c r="BV20" s="4" t="s">
        <v>98</v>
      </c>
      <c r="BW20" s="35" t="s">
        <v>98</v>
      </c>
      <c r="BX20" s="35" t="s">
        <v>98</v>
      </c>
      <c r="BY20" s="1" t="s">
        <v>98</v>
      </c>
      <c r="BZ20" s="1" t="s">
        <v>98</v>
      </c>
      <c r="CA20" s="1" t="s">
        <v>98</v>
      </c>
      <c r="CB20" s="1" t="s">
        <v>98</v>
      </c>
      <c r="CC20" s="1" t="s">
        <v>98</v>
      </c>
      <c r="CD20" s="1" t="s">
        <v>98</v>
      </c>
      <c r="CE20" s="1" t="s">
        <v>98</v>
      </c>
      <c r="CF20" s="1" t="s">
        <v>98</v>
      </c>
      <c r="CG20" s="4">
        <f>Beams!$B$11/F20</f>
        <v>433.97683397683397</v>
      </c>
      <c r="CI20" s="4">
        <f>SQRT(Beams!$B$9^2+Beams!$C$9^2)/AO20</f>
        <v>105.26993669585157</v>
      </c>
      <c r="CK20" s="4">
        <f>(2*SQRT(Beams!$B$8^2+Beams!$C$8^2))/(F20)</f>
        <v>1227.4718487315513</v>
      </c>
      <c r="CM20" s="4">
        <f>Beams!$B$12*(K20/2)/AX20</f>
        <v>37.259668508287291</v>
      </c>
      <c r="CO20" s="4">
        <f t="shared" si="0"/>
        <v>2194.313866942995</v>
      </c>
      <c r="CQ20" s="3">
        <f>MIN(Beams!$B$21:$B$22)/MAX(CJ20:CO20)-1</f>
        <v>8.114466394847593</v>
      </c>
    </row>
    <row r="21" spans="1:95" x14ac:dyDescent="0.55000000000000004">
      <c r="A21" s="1" t="s">
        <v>2612</v>
      </c>
      <c r="B21" s="1" t="s">
        <v>2153</v>
      </c>
      <c r="C21" s="1" t="s">
        <v>2154</v>
      </c>
      <c r="D21" s="1" t="s">
        <v>98</v>
      </c>
      <c r="E21" s="3">
        <v>79.13</v>
      </c>
      <c r="F21" s="2">
        <v>21.6</v>
      </c>
      <c r="G21" s="1" t="s">
        <v>98</v>
      </c>
      <c r="H21" s="11" t="s">
        <v>98</v>
      </c>
      <c r="I21" s="3" t="s">
        <v>98</v>
      </c>
      <c r="J21" s="3" t="s">
        <v>98</v>
      </c>
      <c r="K21" s="26">
        <v>24</v>
      </c>
      <c r="L21" s="1" t="s">
        <v>98</v>
      </c>
      <c r="M21" s="11" t="s">
        <v>98</v>
      </c>
      <c r="N21" s="3" t="s">
        <v>98</v>
      </c>
      <c r="O21" s="14" t="s">
        <v>98</v>
      </c>
      <c r="P21" s="1" t="s">
        <v>98</v>
      </c>
      <c r="Q21" s="1" t="s">
        <v>98</v>
      </c>
      <c r="R21" s="11" t="s">
        <v>98</v>
      </c>
      <c r="S21" s="13" t="s">
        <v>98</v>
      </c>
      <c r="T21" s="1" t="s">
        <v>98</v>
      </c>
      <c r="U21" s="13" t="s">
        <v>98</v>
      </c>
      <c r="V21" s="1" t="s">
        <v>98</v>
      </c>
      <c r="W21" s="14">
        <v>0.313</v>
      </c>
      <c r="X21" s="14">
        <v>0.29099999999999998</v>
      </c>
      <c r="Y21" s="1" t="s">
        <v>98</v>
      </c>
      <c r="Z21" s="13" t="s">
        <v>98</v>
      </c>
      <c r="AA21" s="13" t="s">
        <v>98</v>
      </c>
      <c r="AB21" s="1" t="s">
        <v>98</v>
      </c>
      <c r="AC21" s="1" t="s">
        <v>98</v>
      </c>
      <c r="AD21" s="1" t="s">
        <v>98</v>
      </c>
      <c r="AE21" s="1" t="s">
        <v>98</v>
      </c>
      <c r="AF21" s="1" t="s">
        <v>98</v>
      </c>
      <c r="AG21" s="1" t="s">
        <v>98</v>
      </c>
      <c r="AH21" s="1" t="s">
        <v>98</v>
      </c>
      <c r="AI21" s="3" t="s">
        <v>98</v>
      </c>
      <c r="AJ21" s="1" t="s">
        <v>98</v>
      </c>
      <c r="AK21" s="2" t="s">
        <v>98</v>
      </c>
      <c r="AL21" s="1">
        <v>82.6</v>
      </c>
      <c r="AM21" s="4">
        <v>1520</v>
      </c>
      <c r="AN21" s="4">
        <v>163</v>
      </c>
      <c r="AO21" s="4">
        <v>127</v>
      </c>
      <c r="AP21" s="3">
        <v>8.3800000000000008</v>
      </c>
      <c r="AQ21" s="4">
        <v>1520</v>
      </c>
      <c r="AR21" s="4">
        <v>163</v>
      </c>
      <c r="AS21" s="4">
        <v>127</v>
      </c>
      <c r="AT21" s="3">
        <v>8.3800000000000008</v>
      </c>
      <c r="AU21" s="1" t="s">
        <v>98</v>
      </c>
      <c r="AV21" s="1" t="s">
        <v>98</v>
      </c>
      <c r="AW21" s="1" t="s">
        <v>98</v>
      </c>
      <c r="AX21" s="4">
        <v>3040</v>
      </c>
      <c r="AY21" s="1" t="s">
        <v>98</v>
      </c>
      <c r="AZ21" s="4">
        <v>253</v>
      </c>
      <c r="BA21" s="1" t="s">
        <v>98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98</v>
      </c>
      <c r="BG21" s="1" t="s">
        <v>98</v>
      </c>
      <c r="BH21" s="1" t="s">
        <v>98</v>
      </c>
      <c r="BI21" s="1" t="s">
        <v>98</v>
      </c>
      <c r="BJ21" s="4" t="s">
        <v>98</v>
      </c>
      <c r="BK21" s="4" t="s">
        <v>98</v>
      </c>
      <c r="BL21" s="4" t="s">
        <v>98</v>
      </c>
      <c r="BM21" s="4" t="s">
        <v>98</v>
      </c>
      <c r="BN21" s="4" t="s">
        <v>98</v>
      </c>
      <c r="BO21" s="4" t="s">
        <v>98</v>
      </c>
      <c r="BP21" s="4" t="s">
        <v>98</v>
      </c>
      <c r="BQ21" s="4" t="s">
        <v>98</v>
      </c>
      <c r="BR21" s="4" t="s">
        <v>98</v>
      </c>
      <c r="BS21" s="4" t="s">
        <v>98</v>
      </c>
      <c r="BT21" s="4" t="s">
        <v>98</v>
      </c>
      <c r="BU21" s="4" t="s">
        <v>98</v>
      </c>
      <c r="BV21" s="4" t="s">
        <v>98</v>
      </c>
      <c r="BW21" s="35" t="s">
        <v>98</v>
      </c>
      <c r="BX21" s="35" t="s">
        <v>98</v>
      </c>
      <c r="BY21" s="1" t="s">
        <v>98</v>
      </c>
      <c r="BZ21" s="1" t="s">
        <v>98</v>
      </c>
      <c r="CA21" s="1" t="s">
        <v>98</v>
      </c>
      <c r="CB21" s="1" t="s">
        <v>98</v>
      </c>
      <c r="CC21" s="1" t="s">
        <v>98</v>
      </c>
      <c r="CD21" s="1" t="s">
        <v>98</v>
      </c>
      <c r="CE21" s="1" t="s">
        <v>98</v>
      </c>
      <c r="CF21" s="1" t="s">
        <v>98</v>
      </c>
      <c r="CG21" s="4">
        <f>Beams!$B$11/F21</f>
        <v>520.37037037037032</v>
      </c>
      <c r="CI21" s="4">
        <f>SQRT(Beams!$B$9^2+Beams!$C$9^2)/AO21</f>
        <v>125.16346803994951</v>
      </c>
      <c r="CK21" s="4">
        <f>(2*SQRT(Beams!$B$8^2+Beams!$C$8^2))/(F21)</f>
        <v>1471.8296704697766</v>
      </c>
      <c r="CM21" s="4">
        <f>Beams!$B$12*(K21/2)/AX21</f>
        <v>44.368421052631582</v>
      </c>
      <c r="CO21" s="4">
        <f t="shared" si="0"/>
        <v>2630.8681729646555</v>
      </c>
      <c r="CQ21" s="3">
        <f>MIN(Beams!$B$21:$B$22)/MAX(CJ21:CO21)-1</f>
        <v>6.602053271054829</v>
      </c>
    </row>
    <row r="22" spans="1:95" x14ac:dyDescent="0.55000000000000004">
      <c r="A22" s="1" t="s">
        <v>2612</v>
      </c>
      <c r="B22" s="1" t="s">
        <v>2155</v>
      </c>
      <c r="C22" s="1" t="s">
        <v>2156</v>
      </c>
      <c r="D22" s="1" t="s">
        <v>98</v>
      </c>
      <c r="E22" s="3">
        <v>170.37</v>
      </c>
      <c r="F22" s="2">
        <v>46.7</v>
      </c>
      <c r="G22" s="1" t="s">
        <v>98</v>
      </c>
      <c r="H22" s="11" t="s">
        <v>98</v>
      </c>
      <c r="I22" s="3" t="s">
        <v>98</v>
      </c>
      <c r="J22" s="3" t="s">
        <v>98</v>
      </c>
      <c r="K22" s="26">
        <v>22</v>
      </c>
      <c r="L22" s="1" t="s">
        <v>98</v>
      </c>
      <c r="M22" s="11" t="s">
        <v>98</v>
      </c>
      <c r="N22" s="3" t="s">
        <v>98</v>
      </c>
      <c r="O22" s="14" t="s">
        <v>98</v>
      </c>
      <c r="P22" s="1" t="s">
        <v>98</v>
      </c>
      <c r="Q22" s="1" t="s">
        <v>98</v>
      </c>
      <c r="R22" s="11" t="s">
        <v>98</v>
      </c>
      <c r="S22" s="13" t="s">
        <v>98</v>
      </c>
      <c r="T22" s="1" t="s">
        <v>98</v>
      </c>
      <c r="U22" s="13" t="s">
        <v>98</v>
      </c>
      <c r="V22" s="1" t="s">
        <v>98</v>
      </c>
      <c r="W22" s="14">
        <v>0.75</v>
      </c>
      <c r="X22" s="14">
        <v>0.69799999999999995</v>
      </c>
      <c r="Y22" s="1" t="s">
        <v>98</v>
      </c>
      <c r="Z22" s="13" t="s">
        <v>98</v>
      </c>
      <c r="AA22" s="13" t="s">
        <v>98</v>
      </c>
      <c r="AB22" s="1" t="s">
        <v>98</v>
      </c>
      <c r="AC22" s="1" t="s">
        <v>98</v>
      </c>
      <c r="AD22" s="1" t="s">
        <v>98</v>
      </c>
      <c r="AE22" s="1" t="s">
        <v>98</v>
      </c>
      <c r="AF22" s="1" t="s">
        <v>98</v>
      </c>
      <c r="AG22" s="1" t="s">
        <v>98</v>
      </c>
      <c r="AH22" s="1" t="s">
        <v>98</v>
      </c>
      <c r="AI22" s="3" t="s">
        <v>98</v>
      </c>
      <c r="AJ22" s="1" t="s">
        <v>98</v>
      </c>
      <c r="AK22" s="2" t="s">
        <v>98</v>
      </c>
      <c r="AL22" s="1">
        <v>31.5</v>
      </c>
      <c r="AM22" s="4">
        <v>2650</v>
      </c>
      <c r="AN22" s="4">
        <v>317</v>
      </c>
      <c r="AO22" s="4">
        <v>241</v>
      </c>
      <c r="AP22" s="3">
        <v>7.54</v>
      </c>
      <c r="AQ22" s="4">
        <v>2650</v>
      </c>
      <c r="AR22" s="4">
        <v>317</v>
      </c>
      <c r="AS22" s="4">
        <v>241</v>
      </c>
      <c r="AT22" s="3">
        <v>7.54</v>
      </c>
      <c r="AU22" s="1" t="s">
        <v>98</v>
      </c>
      <c r="AV22" s="1" t="s">
        <v>98</v>
      </c>
      <c r="AW22" s="1" t="s">
        <v>98</v>
      </c>
      <c r="AX22" s="4">
        <v>5300</v>
      </c>
      <c r="AY22" s="1" t="s">
        <v>98</v>
      </c>
      <c r="AZ22" s="4">
        <v>481</v>
      </c>
      <c r="BA22" s="1" t="s">
        <v>98</v>
      </c>
      <c r="BB22" s="1" t="s">
        <v>98</v>
      </c>
      <c r="BC22" s="1" t="s">
        <v>98</v>
      </c>
      <c r="BD22" s="1" t="s">
        <v>98</v>
      </c>
      <c r="BE22" s="1" t="s">
        <v>98</v>
      </c>
      <c r="BF22" s="1" t="s">
        <v>98</v>
      </c>
      <c r="BG22" s="1" t="s">
        <v>98</v>
      </c>
      <c r="BH22" s="1" t="s">
        <v>98</v>
      </c>
      <c r="BI22" s="1" t="s">
        <v>98</v>
      </c>
      <c r="BJ22" s="4" t="s">
        <v>98</v>
      </c>
      <c r="BK22" s="4" t="s">
        <v>98</v>
      </c>
      <c r="BL22" s="4" t="s">
        <v>98</v>
      </c>
      <c r="BM22" s="4" t="s">
        <v>98</v>
      </c>
      <c r="BN22" s="4" t="s">
        <v>98</v>
      </c>
      <c r="BO22" s="4" t="s">
        <v>98</v>
      </c>
      <c r="BP22" s="4" t="s">
        <v>98</v>
      </c>
      <c r="BQ22" s="4" t="s">
        <v>98</v>
      </c>
      <c r="BR22" s="4" t="s">
        <v>98</v>
      </c>
      <c r="BS22" s="4" t="s">
        <v>98</v>
      </c>
      <c r="BT22" s="4" t="s">
        <v>98</v>
      </c>
      <c r="BU22" s="4" t="s">
        <v>98</v>
      </c>
      <c r="BV22" s="4" t="s">
        <v>98</v>
      </c>
      <c r="BW22" s="35" t="s">
        <v>98</v>
      </c>
      <c r="BX22" s="35" t="s">
        <v>98</v>
      </c>
      <c r="BY22" s="1" t="s">
        <v>98</v>
      </c>
      <c r="BZ22" s="1" t="s">
        <v>98</v>
      </c>
      <c r="CA22" s="1" t="s">
        <v>98</v>
      </c>
      <c r="CB22" s="1" t="s">
        <v>98</v>
      </c>
      <c r="CC22" s="1" t="s">
        <v>98</v>
      </c>
      <c r="CD22" s="1" t="s">
        <v>98</v>
      </c>
      <c r="CE22" s="1" t="s">
        <v>98</v>
      </c>
      <c r="CF22" s="1" t="s">
        <v>98</v>
      </c>
      <c r="CG22" s="4">
        <f>Beams!$B$11/F22</f>
        <v>240.68522483940041</v>
      </c>
      <c r="CI22" s="4">
        <f>SQRT(Beams!$B$9^2+Beams!$C$9^2)/AO22</f>
        <v>65.957512203624844</v>
      </c>
      <c r="CK22" s="4">
        <f>(2*SQRT(Beams!$B$8^2+Beams!$C$8^2))/(F22)</f>
        <v>680.76061846139555</v>
      </c>
      <c r="CM22" s="4">
        <f>Beams!$B$12*(K22/2)/AX22</f>
        <v>23.328301886792453</v>
      </c>
      <c r="CO22" s="4">
        <f t="shared" si="0"/>
        <v>1219.0026481233858</v>
      </c>
      <c r="CQ22" s="3">
        <f>MIN(Beams!$B$21:$B$22)/MAX(CJ22:CO22)-1</f>
        <v>15.406855252356785</v>
      </c>
    </row>
    <row r="23" spans="1:95" x14ac:dyDescent="0.55000000000000004">
      <c r="A23" s="1" t="s">
        <v>2612</v>
      </c>
      <c r="B23" s="1" t="s">
        <v>2157</v>
      </c>
      <c r="C23" s="1" t="s">
        <v>2158</v>
      </c>
      <c r="D23" s="1" t="s">
        <v>98</v>
      </c>
      <c r="E23" s="3">
        <v>142.81</v>
      </c>
      <c r="F23" s="2">
        <v>39.1</v>
      </c>
      <c r="G23" s="1" t="s">
        <v>98</v>
      </c>
      <c r="H23" s="11" t="s">
        <v>98</v>
      </c>
      <c r="I23" s="3" t="s">
        <v>98</v>
      </c>
      <c r="J23" s="3" t="s">
        <v>98</v>
      </c>
      <c r="K23" s="26">
        <v>22</v>
      </c>
      <c r="L23" s="1" t="s">
        <v>98</v>
      </c>
      <c r="M23" s="11" t="s">
        <v>98</v>
      </c>
      <c r="N23" s="3" t="s">
        <v>98</v>
      </c>
      <c r="O23" s="14" t="s">
        <v>98</v>
      </c>
      <c r="P23" s="1" t="s">
        <v>98</v>
      </c>
      <c r="Q23" s="1" t="s">
        <v>98</v>
      </c>
      <c r="R23" s="11" t="s">
        <v>98</v>
      </c>
      <c r="S23" s="13" t="s">
        <v>98</v>
      </c>
      <c r="T23" s="1" t="s">
        <v>98</v>
      </c>
      <c r="U23" s="13" t="s">
        <v>98</v>
      </c>
      <c r="V23" s="1" t="s">
        <v>98</v>
      </c>
      <c r="W23" s="14">
        <v>0.625</v>
      </c>
      <c r="X23" s="14">
        <v>0.58099999999999996</v>
      </c>
      <c r="Y23" s="1" t="s">
        <v>98</v>
      </c>
      <c r="Z23" s="13" t="s">
        <v>98</v>
      </c>
      <c r="AA23" s="13" t="s">
        <v>98</v>
      </c>
      <c r="AB23" s="1" t="s">
        <v>98</v>
      </c>
      <c r="AC23" s="1" t="s">
        <v>98</v>
      </c>
      <c r="AD23" s="1" t="s">
        <v>98</v>
      </c>
      <c r="AE23" s="1" t="s">
        <v>98</v>
      </c>
      <c r="AF23" s="1" t="s">
        <v>98</v>
      </c>
      <c r="AG23" s="1" t="s">
        <v>98</v>
      </c>
      <c r="AH23" s="1" t="s">
        <v>98</v>
      </c>
      <c r="AI23" s="3" t="s">
        <v>98</v>
      </c>
      <c r="AJ23" s="1" t="s">
        <v>98</v>
      </c>
      <c r="AK23" s="2" t="s">
        <v>98</v>
      </c>
      <c r="AL23" s="1">
        <v>37.799999999999997</v>
      </c>
      <c r="AM23" s="4">
        <v>2240</v>
      </c>
      <c r="AN23" s="4">
        <v>267</v>
      </c>
      <c r="AO23" s="4">
        <v>204</v>
      </c>
      <c r="AP23" s="3">
        <v>7.58</v>
      </c>
      <c r="AQ23" s="4">
        <v>2240</v>
      </c>
      <c r="AR23" s="4">
        <v>267</v>
      </c>
      <c r="AS23" s="4">
        <v>204</v>
      </c>
      <c r="AT23" s="3">
        <v>7.58</v>
      </c>
      <c r="AU23" s="1" t="s">
        <v>98</v>
      </c>
      <c r="AV23" s="1" t="s">
        <v>98</v>
      </c>
      <c r="AW23" s="1" t="s">
        <v>98</v>
      </c>
      <c r="AX23" s="4">
        <v>4490</v>
      </c>
      <c r="AY23" s="1" t="s">
        <v>98</v>
      </c>
      <c r="AZ23" s="4">
        <v>408</v>
      </c>
      <c r="BA23" s="1" t="s">
        <v>98</v>
      </c>
      <c r="BB23" s="1" t="s">
        <v>98</v>
      </c>
      <c r="BC23" s="1" t="s">
        <v>98</v>
      </c>
      <c r="BD23" s="1" t="s">
        <v>98</v>
      </c>
      <c r="BE23" s="1" t="s">
        <v>98</v>
      </c>
      <c r="BF23" s="1" t="s">
        <v>98</v>
      </c>
      <c r="BG23" s="1" t="s">
        <v>98</v>
      </c>
      <c r="BH23" s="1" t="s">
        <v>98</v>
      </c>
      <c r="BI23" s="1" t="s">
        <v>98</v>
      </c>
      <c r="BJ23" s="4" t="s">
        <v>98</v>
      </c>
      <c r="BK23" s="4" t="s">
        <v>98</v>
      </c>
      <c r="BL23" s="4" t="s">
        <v>98</v>
      </c>
      <c r="BM23" s="4" t="s">
        <v>98</v>
      </c>
      <c r="BN23" s="4" t="s">
        <v>98</v>
      </c>
      <c r="BO23" s="4" t="s">
        <v>98</v>
      </c>
      <c r="BP23" s="4" t="s">
        <v>98</v>
      </c>
      <c r="BQ23" s="4" t="s">
        <v>98</v>
      </c>
      <c r="BR23" s="4" t="s">
        <v>98</v>
      </c>
      <c r="BS23" s="4" t="s">
        <v>98</v>
      </c>
      <c r="BT23" s="4" t="s">
        <v>98</v>
      </c>
      <c r="BU23" s="4" t="s">
        <v>98</v>
      </c>
      <c r="BV23" s="4" t="s">
        <v>98</v>
      </c>
      <c r="BW23" s="35" t="s">
        <v>98</v>
      </c>
      <c r="BX23" s="35" t="s">
        <v>98</v>
      </c>
      <c r="BY23" s="1" t="s">
        <v>98</v>
      </c>
      <c r="BZ23" s="1" t="s">
        <v>98</v>
      </c>
      <c r="CA23" s="1" t="s">
        <v>98</v>
      </c>
      <c r="CB23" s="1" t="s">
        <v>98</v>
      </c>
      <c r="CC23" s="1" t="s">
        <v>98</v>
      </c>
      <c r="CD23" s="1" t="s">
        <v>98</v>
      </c>
      <c r="CE23" s="1" t="s">
        <v>98</v>
      </c>
      <c r="CF23" s="1" t="s">
        <v>98</v>
      </c>
      <c r="CG23" s="4">
        <f>Beams!$B$11/F23</f>
        <v>287.46803069053709</v>
      </c>
      <c r="CI23" s="4">
        <f>SQRT(Beams!$B$9^2+Beams!$C$9^2)/AO23</f>
        <v>77.920394318988173</v>
      </c>
      <c r="CK23" s="4">
        <f>(2*SQRT(Beams!$B$8^2+Beams!$C$8^2))/(F23)</f>
        <v>813.08237550248532</v>
      </c>
      <c r="CM23" s="4">
        <f>Beams!$B$12*(K23/2)/AX23</f>
        <v>27.536748329621382</v>
      </c>
      <c r="CO23" s="4">
        <f t="shared" si="0"/>
        <v>1455.7102619391476</v>
      </c>
      <c r="CQ23" s="3">
        <f>MIN(Beams!$B$21:$B$22)/MAX(CJ23:CO23)-1</f>
        <v>12.738997740771612</v>
      </c>
    </row>
    <row r="24" spans="1:95" x14ac:dyDescent="0.55000000000000004">
      <c r="A24" s="1" t="s">
        <v>2612</v>
      </c>
      <c r="B24" s="1" t="s">
        <v>2159</v>
      </c>
      <c r="C24" s="1" t="s">
        <v>2160</v>
      </c>
      <c r="D24" s="1" t="s">
        <v>98</v>
      </c>
      <c r="E24" s="3">
        <v>114.92</v>
      </c>
      <c r="F24" s="2">
        <v>31.5</v>
      </c>
      <c r="G24" s="1" t="s">
        <v>98</v>
      </c>
      <c r="H24" s="11" t="s">
        <v>98</v>
      </c>
      <c r="I24" s="3" t="s">
        <v>98</v>
      </c>
      <c r="J24" s="3" t="s">
        <v>98</v>
      </c>
      <c r="K24" s="26">
        <v>22</v>
      </c>
      <c r="L24" s="1" t="s">
        <v>98</v>
      </c>
      <c r="M24" s="11" t="s">
        <v>98</v>
      </c>
      <c r="N24" s="3" t="s">
        <v>98</v>
      </c>
      <c r="O24" s="14" t="s">
        <v>98</v>
      </c>
      <c r="P24" s="1" t="s">
        <v>98</v>
      </c>
      <c r="Q24" s="1" t="s">
        <v>98</v>
      </c>
      <c r="R24" s="11" t="s">
        <v>98</v>
      </c>
      <c r="S24" s="13" t="s">
        <v>98</v>
      </c>
      <c r="T24" s="1" t="s">
        <v>98</v>
      </c>
      <c r="U24" s="13" t="s">
        <v>98</v>
      </c>
      <c r="V24" s="1" t="s">
        <v>98</v>
      </c>
      <c r="W24" s="14">
        <v>0.5</v>
      </c>
      <c r="X24" s="14">
        <v>0.46500000000000002</v>
      </c>
      <c r="Y24" s="1" t="s">
        <v>98</v>
      </c>
      <c r="Z24" s="13" t="s">
        <v>98</v>
      </c>
      <c r="AA24" s="13" t="s">
        <v>98</v>
      </c>
      <c r="AB24" s="1" t="s">
        <v>98</v>
      </c>
      <c r="AC24" s="1" t="s">
        <v>98</v>
      </c>
      <c r="AD24" s="1" t="s">
        <v>98</v>
      </c>
      <c r="AE24" s="1" t="s">
        <v>98</v>
      </c>
      <c r="AF24" s="1" t="s">
        <v>98</v>
      </c>
      <c r="AG24" s="1" t="s">
        <v>98</v>
      </c>
      <c r="AH24" s="1" t="s">
        <v>98</v>
      </c>
      <c r="AI24" s="3" t="s">
        <v>98</v>
      </c>
      <c r="AJ24" s="1" t="s">
        <v>98</v>
      </c>
      <c r="AK24" s="2" t="s">
        <v>98</v>
      </c>
      <c r="AL24" s="1">
        <v>47.3</v>
      </c>
      <c r="AM24" s="4">
        <v>1820</v>
      </c>
      <c r="AN24" s="4">
        <v>216</v>
      </c>
      <c r="AO24" s="4">
        <v>166</v>
      </c>
      <c r="AP24" s="3">
        <v>7.62</v>
      </c>
      <c r="AQ24" s="4">
        <v>1820</v>
      </c>
      <c r="AR24" s="4">
        <v>216</v>
      </c>
      <c r="AS24" s="4">
        <v>166</v>
      </c>
      <c r="AT24" s="3">
        <v>7.62</v>
      </c>
      <c r="AU24" s="1" t="s">
        <v>98</v>
      </c>
      <c r="AV24" s="1" t="s">
        <v>98</v>
      </c>
      <c r="AW24" s="1" t="s">
        <v>98</v>
      </c>
      <c r="AX24" s="4">
        <v>3650</v>
      </c>
      <c r="AY24" s="1" t="s">
        <v>98</v>
      </c>
      <c r="AZ24" s="4">
        <v>331</v>
      </c>
      <c r="BA24" s="1" t="s">
        <v>98</v>
      </c>
      <c r="BB24" s="1" t="s">
        <v>98</v>
      </c>
      <c r="BC24" s="1" t="s">
        <v>98</v>
      </c>
      <c r="BD24" s="1" t="s">
        <v>98</v>
      </c>
      <c r="BE24" s="1" t="s">
        <v>98</v>
      </c>
      <c r="BF24" s="1" t="s">
        <v>98</v>
      </c>
      <c r="BG24" s="1" t="s">
        <v>98</v>
      </c>
      <c r="BH24" s="1" t="s">
        <v>98</v>
      </c>
      <c r="BI24" s="1" t="s">
        <v>98</v>
      </c>
      <c r="BJ24" s="4" t="s">
        <v>98</v>
      </c>
      <c r="BK24" s="4" t="s">
        <v>98</v>
      </c>
      <c r="BL24" s="4" t="s">
        <v>98</v>
      </c>
      <c r="BM24" s="4" t="s">
        <v>98</v>
      </c>
      <c r="BN24" s="4" t="s">
        <v>98</v>
      </c>
      <c r="BO24" s="4" t="s">
        <v>98</v>
      </c>
      <c r="BP24" s="4" t="s">
        <v>98</v>
      </c>
      <c r="BQ24" s="4" t="s">
        <v>98</v>
      </c>
      <c r="BR24" s="4" t="s">
        <v>98</v>
      </c>
      <c r="BS24" s="4" t="s">
        <v>98</v>
      </c>
      <c r="BT24" s="4" t="s">
        <v>98</v>
      </c>
      <c r="BU24" s="4" t="s">
        <v>98</v>
      </c>
      <c r="BV24" s="4" t="s">
        <v>98</v>
      </c>
      <c r="BW24" s="35" t="s">
        <v>98</v>
      </c>
      <c r="BX24" s="35" t="s">
        <v>98</v>
      </c>
      <c r="BY24" s="1" t="s">
        <v>98</v>
      </c>
      <c r="BZ24" s="1" t="s">
        <v>98</v>
      </c>
      <c r="CA24" s="1" t="s">
        <v>98</v>
      </c>
      <c r="CB24" s="1" t="s">
        <v>98</v>
      </c>
      <c r="CC24" s="1" t="s">
        <v>98</v>
      </c>
      <c r="CD24" s="1" t="s">
        <v>98</v>
      </c>
      <c r="CE24" s="1" t="s">
        <v>98</v>
      </c>
      <c r="CF24" s="1" t="s">
        <v>98</v>
      </c>
      <c r="CG24" s="4">
        <f>Beams!$B$11/F24</f>
        <v>356.82539682539681</v>
      </c>
      <c r="CI24" s="4">
        <f>SQRT(Beams!$B$9^2+Beams!$C$9^2)/AO24</f>
        <v>95.757593018515593</v>
      </c>
      <c r="CK24" s="4">
        <f>(2*SQRT(Beams!$B$8^2+Beams!$C$8^2))/(F24)</f>
        <v>1009.2546311792754</v>
      </c>
      <c r="CM24" s="4">
        <f>Beams!$B$12*(K24/2)/AX24</f>
        <v>33.873972602739727</v>
      </c>
      <c r="CO24" s="4">
        <f t="shared" si="0"/>
        <v>1806.6705378751751</v>
      </c>
      <c r="CQ24" s="3">
        <f>MIN(Beams!$B$21:$B$22)/MAX(CJ24:CO24)-1</f>
        <v>10.070086980840456</v>
      </c>
    </row>
    <row r="25" spans="1:95" x14ac:dyDescent="0.55000000000000004">
      <c r="A25" s="1" t="s">
        <v>2612</v>
      </c>
      <c r="B25" s="1" t="s">
        <v>2161</v>
      </c>
      <c r="C25" s="1" t="s">
        <v>2162</v>
      </c>
      <c r="D25" s="1" t="s">
        <v>98</v>
      </c>
      <c r="E25" s="3">
        <v>86.69</v>
      </c>
      <c r="F25" s="2">
        <v>23.7</v>
      </c>
      <c r="G25" s="1" t="s">
        <v>98</v>
      </c>
      <c r="H25" s="11" t="s">
        <v>98</v>
      </c>
      <c r="I25" s="3" t="s">
        <v>98</v>
      </c>
      <c r="J25" s="3" t="s">
        <v>98</v>
      </c>
      <c r="K25" s="26">
        <v>22</v>
      </c>
      <c r="L25" s="1" t="s">
        <v>98</v>
      </c>
      <c r="M25" s="11" t="s">
        <v>98</v>
      </c>
      <c r="N25" s="3" t="s">
        <v>98</v>
      </c>
      <c r="O25" s="14" t="s">
        <v>98</v>
      </c>
      <c r="P25" s="1" t="s">
        <v>98</v>
      </c>
      <c r="Q25" s="1" t="s">
        <v>98</v>
      </c>
      <c r="R25" s="11" t="s">
        <v>98</v>
      </c>
      <c r="S25" s="13" t="s">
        <v>98</v>
      </c>
      <c r="T25" s="1" t="s">
        <v>98</v>
      </c>
      <c r="U25" s="13" t="s">
        <v>98</v>
      </c>
      <c r="V25" s="1" t="s">
        <v>98</v>
      </c>
      <c r="W25" s="14">
        <v>0.375</v>
      </c>
      <c r="X25" s="14">
        <v>0.34899999999999998</v>
      </c>
      <c r="Y25" s="1" t="s">
        <v>98</v>
      </c>
      <c r="Z25" s="13" t="s">
        <v>98</v>
      </c>
      <c r="AA25" s="13" t="s">
        <v>98</v>
      </c>
      <c r="AB25" s="1" t="s">
        <v>98</v>
      </c>
      <c r="AC25" s="1" t="s">
        <v>98</v>
      </c>
      <c r="AD25" s="1" t="s">
        <v>98</v>
      </c>
      <c r="AE25" s="1" t="s">
        <v>98</v>
      </c>
      <c r="AF25" s="1" t="s">
        <v>98</v>
      </c>
      <c r="AG25" s="1" t="s">
        <v>98</v>
      </c>
      <c r="AH25" s="1" t="s">
        <v>98</v>
      </c>
      <c r="AI25" s="3" t="s">
        <v>98</v>
      </c>
      <c r="AJ25" s="1" t="s">
        <v>98</v>
      </c>
      <c r="AK25" s="2" t="s">
        <v>98</v>
      </c>
      <c r="AL25" s="1">
        <v>63.1</v>
      </c>
      <c r="AM25" s="4">
        <v>1390</v>
      </c>
      <c r="AN25" s="4">
        <v>163</v>
      </c>
      <c r="AO25" s="4">
        <v>126</v>
      </c>
      <c r="AP25" s="3">
        <v>7.66</v>
      </c>
      <c r="AQ25" s="4">
        <v>1390</v>
      </c>
      <c r="AR25" s="4">
        <v>163</v>
      </c>
      <c r="AS25" s="4">
        <v>126</v>
      </c>
      <c r="AT25" s="3">
        <v>7.66</v>
      </c>
      <c r="AU25" s="1" t="s">
        <v>98</v>
      </c>
      <c r="AV25" s="1" t="s">
        <v>98</v>
      </c>
      <c r="AW25" s="1" t="s">
        <v>98</v>
      </c>
      <c r="AX25" s="4">
        <v>2780</v>
      </c>
      <c r="AY25" s="1" t="s">
        <v>98</v>
      </c>
      <c r="AZ25" s="4">
        <v>253</v>
      </c>
      <c r="BA25" s="1" t="s">
        <v>98</v>
      </c>
      <c r="BB25" s="1" t="s">
        <v>98</v>
      </c>
      <c r="BC25" s="1" t="s">
        <v>98</v>
      </c>
      <c r="BD25" s="1" t="s">
        <v>98</v>
      </c>
      <c r="BE25" s="1" t="s">
        <v>98</v>
      </c>
      <c r="BF25" s="1" t="s">
        <v>98</v>
      </c>
      <c r="BG25" s="1" t="s">
        <v>98</v>
      </c>
      <c r="BH25" s="1" t="s">
        <v>98</v>
      </c>
      <c r="BI25" s="1" t="s">
        <v>98</v>
      </c>
      <c r="BJ25" s="4" t="s">
        <v>98</v>
      </c>
      <c r="BK25" s="4" t="s">
        <v>98</v>
      </c>
      <c r="BL25" s="4" t="s">
        <v>98</v>
      </c>
      <c r="BM25" s="4" t="s">
        <v>98</v>
      </c>
      <c r="BN25" s="4" t="s">
        <v>98</v>
      </c>
      <c r="BO25" s="4" t="s">
        <v>98</v>
      </c>
      <c r="BP25" s="4" t="s">
        <v>98</v>
      </c>
      <c r="BQ25" s="4" t="s">
        <v>98</v>
      </c>
      <c r="BR25" s="4" t="s">
        <v>98</v>
      </c>
      <c r="BS25" s="4" t="s">
        <v>98</v>
      </c>
      <c r="BT25" s="4" t="s">
        <v>98</v>
      </c>
      <c r="BU25" s="4" t="s">
        <v>98</v>
      </c>
      <c r="BV25" s="4" t="s">
        <v>98</v>
      </c>
      <c r="BW25" s="35" t="s">
        <v>98</v>
      </c>
      <c r="BX25" s="35" t="s">
        <v>98</v>
      </c>
      <c r="BY25" s="1" t="s">
        <v>98</v>
      </c>
      <c r="BZ25" s="1" t="s">
        <v>98</v>
      </c>
      <c r="CA25" s="1" t="s">
        <v>98</v>
      </c>
      <c r="CB25" s="1" t="s">
        <v>98</v>
      </c>
      <c r="CC25" s="1" t="s">
        <v>98</v>
      </c>
      <c r="CD25" s="1" t="s">
        <v>98</v>
      </c>
      <c r="CE25" s="1" t="s">
        <v>98</v>
      </c>
      <c r="CF25" s="1" t="s">
        <v>98</v>
      </c>
      <c r="CG25" s="4">
        <f>Beams!$B$11/F25</f>
        <v>474.26160337552744</v>
      </c>
      <c r="CI25" s="4">
        <f>SQRT(Beams!$B$9^2+Beams!$C$9^2)/AO25</f>
        <v>126.15682889740943</v>
      </c>
      <c r="CK25" s="4">
        <f>(2*SQRT(Beams!$B$8^2+Beams!$C$8^2))/(F25)</f>
        <v>1341.414383212961</v>
      </c>
      <c r="CM25" s="4">
        <f>Beams!$B$12*(K25/2)/AX25</f>
        <v>44.474820143884891</v>
      </c>
      <c r="CO25" s="4">
        <f t="shared" si="0"/>
        <v>2400.9610503224349</v>
      </c>
      <c r="CQ25" s="3">
        <f>MIN(Beams!$B$21:$B$22)/MAX(CJ25:CO25)-1</f>
        <v>7.3299976887647205</v>
      </c>
    </row>
    <row r="26" spans="1:95" x14ac:dyDescent="0.55000000000000004">
      <c r="A26" s="1" t="s">
        <v>2612</v>
      </c>
      <c r="B26" s="1" t="s">
        <v>2163</v>
      </c>
      <c r="C26" s="1" t="s">
        <v>2164</v>
      </c>
      <c r="D26" s="1" t="s">
        <v>98</v>
      </c>
      <c r="E26" s="3">
        <v>72.45</v>
      </c>
      <c r="F26" s="2">
        <v>19.8</v>
      </c>
      <c r="G26" s="1" t="s">
        <v>98</v>
      </c>
      <c r="H26" s="11" t="s">
        <v>98</v>
      </c>
      <c r="I26" s="3" t="s">
        <v>98</v>
      </c>
      <c r="J26" s="3" t="s">
        <v>98</v>
      </c>
      <c r="K26" s="26">
        <v>22</v>
      </c>
      <c r="L26" s="1" t="s">
        <v>98</v>
      </c>
      <c r="M26" s="11" t="s">
        <v>98</v>
      </c>
      <c r="N26" s="3" t="s">
        <v>98</v>
      </c>
      <c r="O26" s="14" t="s">
        <v>98</v>
      </c>
      <c r="P26" s="1" t="s">
        <v>98</v>
      </c>
      <c r="Q26" s="1" t="s">
        <v>98</v>
      </c>
      <c r="R26" s="11" t="s">
        <v>98</v>
      </c>
      <c r="S26" s="13" t="s">
        <v>98</v>
      </c>
      <c r="T26" s="1" t="s">
        <v>98</v>
      </c>
      <c r="U26" s="13" t="s">
        <v>98</v>
      </c>
      <c r="V26" s="1" t="s">
        <v>98</v>
      </c>
      <c r="W26" s="14">
        <v>0.313</v>
      </c>
      <c r="X26" s="14">
        <v>0.29099999999999998</v>
      </c>
      <c r="Y26" s="1" t="s">
        <v>98</v>
      </c>
      <c r="Z26" s="13" t="s">
        <v>98</v>
      </c>
      <c r="AA26" s="13" t="s">
        <v>98</v>
      </c>
      <c r="AB26" s="1" t="s">
        <v>98</v>
      </c>
      <c r="AC26" s="1" t="s">
        <v>98</v>
      </c>
      <c r="AD26" s="1" t="s">
        <v>98</v>
      </c>
      <c r="AE26" s="1" t="s">
        <v>98</v>
      </c>
      <c r="AF26" s="1" t="s">
        <v>98</v>
      </c>
      <c r="AG26" s="1" t="s">
        <v>98</v>
      </c>
      <c r="AH26" s="1" t="s">
        <v>98</v>
      </c>
      <c r="AI26" s="3" t="s">
        <v>98</v>
      </c>
      <c r="AJ26" s="1" t="s">
        <v>98</v>
      </c>
      <c r="AK26" s="2" t="s">
        <v>98</v>
      </c>
      <c r="AL26" s="1">
        <v>75.7</v>
      </c>
      <c r="AM26" s="4">
        <v>1170</v>
      </c>
      <c r="AN26" s="4">
        <v>137</v>
      </c>
      <c r="AO26" s="4">
        <v>106</v>
      </c>
      <c r="AP26" s="3">
        <v>7.68</v>
      </c>
      <c r="AQ26" s="4">
        <v>1170</v>
      </c>
      <c r="AR26" s="4">
        <v>137</v>
      </c>
      <c r="AS26" s="4">
        <v>106</v>
      </c>
      <c r="AT26" s="3">
        <v>7.68</v>
      </c>
      <c r="AU26" s="1" t="s">
        <v>98</v>
      </c>
      <c r="AV26" s="1" t="s">
        <v>98</v>
      </c>
      <c r="AW26" s="1" t="s">
        <v>98</v>
      </c>
      <c r="AX26" s="4">
        <v>2340</v>
      </c>
      <c r="AY26" s="1" t="s">
        <v>98</v>
      </c>
      <c r="AZ26" s="4">
        <v>212</v>
      </c>
      <c r="BA26" s="1" t="s">
        <v>98</v>
      </c>
      <c r="BB26" s="1" t="s">
        <v>98</v>
      </c>
      <c r="BC26" s="1" t="s">
        <v>98</v>
      </c>
      <c r="BD26" s="1" t="s">
        <v>98</v>
      </c>
      <c r="BE26" s="1" t="s">
        <v>98</v>
      </c>
      <c r="BF26" s="1" t="s">
        <v>98</v>
      </c>
      <c r="BG26" s="1" t="s">
        <v>98</v>
      </c>
      <c r="BH26" s="1" t="s">
        <v>98</v>
      </c>
      <c r="BI26" s="1" t="s">
        <v>98</v>
      </c>
      <c r="BJ26" s="4" t="s">
        <v>98</v>
      </c>
      <c r="BK26" s="4" t="s">
        <v>98</v>
      </c>
      <c r="BL26" s="4" t="s">
        <v>98</v>
      </c>
      <c r="BM26" s="4" t="s">
        <v>98</v>
      </c>
      <c r="BN26" s="4" t="s">
        <v>98</v>
      </c>
      <c r="BO26" s="4" t="s">
        <v>98</v>
      </c>
      <c r="BP26" s="4" t="s">
        <v>98</v>
      </c>
      <c r="BQ26" s="4" t="s">
        <v>98</v>
      </c>
      <c r="BR26" s="4" t="s">
        <v>98</v>
      </c>
      <c r="BS26" s="4" t="s">
        <v>98</v>
      </c>
      <c r="BT26" s="4" t="s">
        <v>98</v>
      </c>
      <c r="BU26" s="4" t="s">
        <v>98</v>
      </c>
      <c r="BV26" s="4" t="s">
        <v>98</v>
      </c>
      <c r="BW26" s="35" t="s">
        <v>98</v>
      </c>
      <c r="BX26" s="35" t="s">
        <v>98</v>
      </c>
      <c r="BY26" s="1" t="s">
        <v>98</v>
      </c>
      <c r="BZ26" s="1" t="s">
        <v>98</v>
      </c>
      <c r="CA26" s="1" t="s">
        <v>98</v>
      </c>
      <c r="CB26" s="1" t="s">
        <v>98</v>
      </c>
      <c r="CC26" s="1" t="s">
        <v>98</v>
      </c>
      <c r="CD26" s="1" t="s">
        <v>98</v>
      </c>
      <c r="CE26" s="1" t="s">
        <v>98</v>
      </c>
      <c r="CF26" s="1" t="s">
        <v>98</v>
      </c>
      <c r="CG26" s="4">
        <f>Beams!$B$11/F26</f>
        <v>567.67676767676767</v>
      </c>
      <c r="CI26" s="4">
        <f>SQRT(Beams!$B$9^2+Beams!$C$9^2)/AO26</f>
        <v>149.96000416107159</v>
      </c>
      <c r="CK26" s="4">
        <f>(2*SQRT(Beams!$B$8^2+Beams!$C$8^2))/(F26)</f>
        <v>1605.6323677852108</v>
      </c>
      <c r="CM26" s="4">
        <f>Beams!$B$12*(K26/2)/AX26</f>
        <v>52.837606837606835</v>
      </c>
      <c r="CO26" s="4">
        <f t="shared" si="0"/>
        <v>2873.5942434208487</v>
      </c>
      <c r="CQ26" s="3">
        <f>MIN(Beams!$B$21:$B$22)/MAX(CJ26:CO26)-1</f>
        <v>5.9599248557065421</v>
      </c>
    </row>
    <row r="27" spans="1:95" x14ac:dyDescent="0.55000000000000004">
      <c r="A27" s="1" t="s">
        <v>2612</v>
      </c>
      <c r="B27" s="1" t="s">
        <v>2165</v>
      </c>
      <c r="C27" s="1" t="s">
        <v>2166</v>
      </c>
      <c r="D27" s="1" t="s">
        <v>98</v>
      </c>
      <c r="E27" s="3">
        <v>203.11</v>
      </c>
      <c r="F27" s="2">
        <v>55.7</v>
      </c>
      <c r="G27" s="1" t="s">
        <v>98</v>
      </c>
      <c r="H27" s="11" t="s">
        <v>98</v>
      </c>
      <c r="I27" s="3" t="s">
        <v>98</v>
      </c>
      <c r="J27" s="3" t="s">
        <v>98</v>
      </c>
      <c r="K27" s="26">
        <v>20</v>
      </c>
      <c r="L27" s="1" t="s">
        <v>98</v>
      </c>
      <c r="M27" s="11" t="s">
        <v>98</v>
      </c>
      <c r="N27" s="3" t="s">
        <v>98</v>
      </c>
      <c r="O27" s="14" t="s">
        <v>98</v>
      </c>
      <c r="P27" s="1" t="s">
        <v>98</v>
      </c>
      <c r="Q27" s="1" t="s">
        <v>98</v>
      </c>
      <c r="R27" s="11" t="s">
        <v>98</v>
      </c>
      <c r="S27" s="13" t="s">
        <v>98</v>
      </c>
      <c r="T27" s="1" t="s">
        <v>98</v>
      </c>
      <c r="U27" s="13" t="s">
        <v>98</v>
      </c>
      <c r="V27" s="1" t="s">
        <v>98</v>
      </c>
      <c r="W27" s="14">
        <v>1</v>
      </c>
      <c r="X27" s="14">
        <v>0.93</v>
      </c>
      <c r="Y27" s="1" t="s">
        <v>98</v>
      </c>
      <c r="Z27" s="13" t="s">
        <v>98</v>
      </c>
      <c r="AA27" s="13" t="s">
        <v>98</v>
      </c>
      <c r="AB27" s="1" t="s">
        <v>98</v>
      </c>
      <c r="AC27" s="1" t="s">
        <v>98</v>
      </c>
      <c r="AD27" s="1" t="s">
        <v>98</v>
      </c>
      <c r="AE27" s="1" t="s">
        <v>98</v>
      </c>
      <c r="AF27" s="1" t="s">
        <v>98</v>
      </c>
      <c r="AG27" s="1" t="s">
        <v>98</v>
      </c>
      <c r="AH27" s="1" t="s">
        <v>98</v>
      </c>
      <c r="AI27" s="3" t="s">
        <v>98</v>
      </c>
      <c r="AJ27" s="1" t="s">
        <v>98</v>
      </c>
      <c r="AK27" s="2" t="s">
        <v>98</v>
      </c>
      <c r="AL27" s="1">
        <v>21.5</v>
      </c>
      <c r="AM27" s="4">
        <v>2540</v>
      </c>
      <c r="AN27" s="4">
        <v>338</v>
      </c>
      <c r="AO27" s="4">
        <v>254</v>
      </c>
      <c r="AP27" s="3">
        <v>6.75</v>
      </c>
      <c r="AQ27" s="4">
        <v>2540</v>
      </c>
      <c r="AR27" s="4">
        <v>338</v>
      </c>
      <c r="AS27" s="4">
        <v>254</v>
      </c>
      <c r="AT27" s="3">
        <v>6.75</v>
      </c>
      <c r="AU27" s="1" t="s">
        <v>98</v>
      </c>
      <c r="AV27" s="1" t="s">
        <v>98</v>
      </c>
      <c r="AW27" s="1" t="s">
        <v>98</v>
      </c>
      <c r="AX27" s="4">
        <v>5080</v>
      </c>
      <c r="AY27" s="1" t="s">
        <v>98</v>
      </c>
      <c r="AZ27" s="4">
        <v>506</v>
      </c>
      <c r="BA27" s="1" t="s">
        <v>98</v>
      </c>
      <c r="BB27" s="1" t="s">
        <v>98</v>
      </c>
      <c r="BC27" s="1" t="s">
        <v>98</v>
      </c>
      <c r="BD27" s="1" t="s">
        <v>98</v>
      </c>
      <c r="BE27" s="1" t="s">
        <v>98</v>
      </c>
      <c r="BF27" s="1" t="s">
        <v>98</v>
      </c>
      <c r="BG27" s="1" t="s">
        <v>98</v>
      </c>
      <c r="BH27" s="1" t="s">
        <v>98</v>
      </c>
      <c r="BI27" s="1" t="s">
        <v>98</v>
      </c>
      <c r="BJ27" s="4" t="s">
        <v>98</v>
      </c>
      <c r="BK27" s="4" t="s">
        <v>98</v>
      </c>
      <c r="BL27" s="4" t="s">
        <v>98</v>
      </c>
      <c r="BM27" s="4" t="s">
        <v>98</v>
      </c>
      <c r="BN27" s="4" t="s">
        <v>98</v>
      </c>
      <c r="BO27" s="4" t="s">
        <v>98</v>
      </c>
      <c r="BP27" s="4" t="s">
        <v>98</v>
      </c>
      <c r="BQ27" s="4" t="s">
        <v>98</v>
      </c>
      <c r="BR27" s="4" t="s">
        <v>98</v>
      </c>
      <c r="BS27" s="4" t="s">
        <v>98</v>
      </c>
      <c r="BT27" s="4" t="s">
        <v>98</v>
      </c>
      <c r="BU27" s="4" t="s">
        <v>98</v>
      </c>
      <c r="BV27" s="4" t="s">
        <v>98</v>
      </c>
      <c r="BW27" s="35" t="s">
        <v>98</v>
      </c>
      <c r="BX27" s="35" t="s">
        <v>98</v>
      </c>
      <c r="BY27" s="1" t="s">
        <v>98</v>
      </c>
      <c r="BZ27" s="1" t="s">
        <v>98</v>
      </c>
      <c r="CA27" s="1" t="s">
        <v>98</v>
      </c>
      <c r="CB27" s="1" t="s">
        <v>98</v>
      </c>
      <c r="CC27" s="1" t="s">
        <v>98</v>
      </c>
      <c r="CD27" s="1" t="s">
        <v>98</v>
      </c>
      <c r="CE27" s="1" t="s">
        <v>98</v>
      </c>
      <c r="CF27" s="1" t="s">
        <v>98</v>
      </c>
      <c r="CG27" s="4">
        <f>Beams!$B$11/F27</f>
        <v>201.79533213644524</v>
      </c>
      <c r="CI27" s="4">
        <f>SQRT(Beams!$B$9^2+Beams!$C$9^2)/AO27</f>
        <v>62.581734019974753</v>
      </c>
      <c r="CK27" s="4">
        <f>(2*SQRT(Beams!$B$8^2+Beams!$C$8^2))/(F27)</f>
        <v>570.76339106188823</v>
      </c>
      <c r="CM27" s="4">
        <f>Beams!$B$12*(K27/2)/AX27</f>
        <v>22.125984251968504</v>
      </c>
      <c r="CO27" s="4">
        <f t="shared" si="0"/>
        <v>1024.0490497902085</v>
      </c>
      <c r="CQ27" s="3">
        <f>MIN(Beams!$B$21:$B$22)/MAX(CJ27:CO27)-1</f>
        <v>18.530314494307955</v>
      </c>
    </row>
    <row r="28" spans="1:95" x14ac:dyDescent="0.55000000000000004">
      <c r="A28" s="1" t="s">
        <v>2612</v>
      </c>
      <c r="B28" s="1" t="s">
        <v>2167</v>
      </c>
      <c r="C28" s="1" t="s">
        <v>2168</v>
      </c>
      <c r="D28" s="1" t="s">
        <v>98</v>
      </c>
      <c r="E28" s="3">
        <v>178.89</v>
      </c>
      <c r="F28" s="2">
        <v>49</v>
      </c>
      <c r="G28" s="1" t="s">
        <v>98</v>
      </c>
      <c r="H28" s="11" t="s">
        <v>98</v>
      </c>
      <c r="I28" s="3" t="s">
        <v>98</v>
      </c>
      <c r="J28" s="3" t="s">
        <v>98</v>
      </c>
      <c r="K28" s="26">
        <v>20</v>
      </c>
      <c r="L28" s="1" t="s">
        <v>98</v>
      </c>
      <c r="M28" s="11" t="s">
        <v>98</v>
      </c>
      <c r="N28" s="3" t="s">
        <v>98</v>
      </c>
      <c r="O28" s="14" t="s">
        <v>98</v>
      </c>
      <c r="P28" s="1" t="s">
        <v>98</v>
      </c>
      <c r="Q28" s="1" t="s">
        <v>98</v>
      </c>
      <c r="R28" s="11" t="s">
        <v>98</v>
      </c>
      <c r="S28" s="13" t="s">
        <v>98</v>
      </c>
      <c r="T28" s="1" t="s">
        <v>98</v>
      </c>
      <c r="U28" s="13" t="s">
        <v>98</v>
      </c>
      <c r="V28" s="1" t="s">
        <v>98</v>
      </c>
      <c r="W28" s="14">
        <v>0.875</v>
      </c>
      <c r="X28" s="14">
        <v>0.81399999999999995</v>
      </c>
      <c r="Y28" s="1" t="s">
        <v>98</v>
      </c>
      <c r="Z28" s="13" t="s">
        <v>98</v>
      </c>
      <c r="AA28" s="13" t="s">
        <v>98</v>
      </c>
      <c r="AB28" s="1" t="s">
        <v>98</v>
      </c>
      <c r="AC28" s="1" t="s">
        <v>98</v>
      </c>
      <c r="AD28" s="1" t="s">
        <v>98</v>
      </c>
      <c r="AE28" s="1" t="s">
        <v>98</v>
      </c>
      <c r="AF28" s="1" t="s">
        <v>98</v>
      </c>
      <c r="AG28" s="1" t="s">
        <v>98</v>
      </c>
      <c r="AH28" s="1" t="s">
        <v>98</v>
      </c>
      <c r="AI28" s="3" t="s">
        <v>98</v>
      </c>
      <c r="AJ28" s="1" t="s">
        <v>98</v>
      </c>
      <c r="AK28" s="2" t="s">
        <v>98</v>
      </c>
      <c r="AL28" s="1">
        <v>24.6</v>
      </c>
      <c r="AM28" s="4">
        <v>2260</v>
      </c>
      <c r="AN28" s="4">
        <v>300</v>
      </c>
      <c r="AO28" s="4">
        <v>226</v>
      </c>
      <c r="AP28" s="3">
        <v>6.79</v>
      </c>
      <c r="AQ28" s="4">
        <v>2260</v>
      </c>
      <c r="AR28" s="4">
        <v>300</v>
      </c>
      <c r="AS28" s="4">
        <v>226</v>
      </c>
      <c r="AT28" s="3">
        <v>6.79</v>
      </c>
      <c r="AU28" s="1" t="s">
        <v>98</v>
      </c>
      <c r="AV28" s="1" t="s">
        <v>98</v>
      </c>
      <c r="AW28" s="1" t="s">
        <v>98</v>
      </c>
      <c r="AX28" s="4">
        <v>4520</v>
      </c>
      <c r="AY28" s="1" t="s">
        <v>98</v>
      </c>
      <c r="AZ28" s="4">
        <v>451</v>
      </c>
      <c r="BA28" s="1" t="s">
        <v>98</v>
      </c>
      <c r="BB28" s="1" t="s">
        <v>98</v>
      </c>
      <c r="BC28" s="1" t="s">
        <v>98</v>
      </c>
      <c r="BD28" s="1" t="s">
        <v>98</v>
      </c>
      <c r="BE28" s="1" t="s">
        <v>98</v>
      </c>
      <c r="BF28" s="1" t="s">
        <v>98</v>
      </c>
      <c r="BG28" s="1" t="s">
        <v>98</v>
      </c>
      <c r="BH28" s="1" t="s">
        <v>98</v>
      </c>
      <c r="BI28" s="1" t="s">
        <v>98</v>
      </c>
      <c r="BJ28" s="4" t="s">
        <v>98</v>
      </c>
      <c r="BK28" s="4" t="s">
        <v>98</v>
      </c>
      <c r="BL28" s="4" t="s">
        <v>98</v>
      </c>
      <c r="BM28" s="4" t="s">
        <v>98</v>
      </c>
      <c r="BN28" s="4" t="s">
        <v>98</v>
      </c>
      <c r="BO28" s="4" t="s">
        <v>98</v>
      </c>
      <c r="BP28" s="4" t="s">
        <v>98</v>
      </c>
      <c r="BQ28" s="4" t="s">
        <v>98</v>
      </c>
      <c r="BR28" s="4" t="s">
        <v>98</v>
      </c>
      <c r="BS28" s="4" t="s">
        <v>98</v>
      </c>
      <c r="BT28" s="4" t="s">
        <v>98</v>
      </c>
      <c r="BU28" s="4" t="s">
        <v>98</v>
      </c>
      <c r="BV28" s="4" t="s">
        <v>98</v>
      </c>
      <c r="BW28" s="35" t="s">
        <v>98</v>
      </c>
      <c r="BX28" s="35" t="s">
        <v>98</v>
      </c>
      <c r="BY28" s="1" t="s">
        <v>98</v>
      </c>
      <c r="BZ28" s="1" t="s">
        <v>98</v>
      </c>
      <c r="CA28" s="1" t="s">
        <v>98</v>
      </c>
      <c r="CB28" s="1" t="s">
        <v>98</v>
      </c>
      <c r="CC28" s="1" t="s">
        <v>98</v>
      </c>
      <c r="CD28" s="1" t="s">
        <v>98</v>
      </c>
      <c r="CE28" s="1" t="s">
        <v>98</v>
      </c>
      <c r="CF28" s="1" t="s">
        <v>98</v>
      </c>
      <c r="CG28" s="4">
        <f>Beams!$B$11/F28</f>
        <v>229.38775510204081</v>
      </c>
      <c r="CI28" s="4">
        <f>SQRT(Beams!$B$9^2+Beams!$C$9^2)/AO28</f>
        <v>70.335223190591094</v>
      </c>
      <c r="CK28" s="4">
        <f>(2*SQRT(Beams!$B$8^2+Beams!$C$8^2))/(F28)</f>
        <v>648.80654861524852</v>
      </c>
      <c r="CM28" s="4">
        <f>Beams!$B$12*(K28/2)/AX28</f>
        <v>24.86725663716814</v>
      </c>
      <c r="CO28" s="4">
        <f t="shared" si="0"/>
        <v>1163.8465610434541</v>
      </c>
      <c r="CQ28" s="3">
        <f>MIN(Beams!$B$21:$B$22)/MAX(CJ28:CO28)-1</f>
        <v>16.184395838287198</v>
      </c>
    </row>
    <row r="29" spans="1:95" x14ac:dyDescent="0.55000000000000004">
      <c r="A29" s="1" t="s">
        <v>2612</v>
      </c>
      <c r="B29" s="1" t="s">
        <v>2169</v>
      </c>
      <c r="C29" s="1" t="s">
        <v>2170</v>
      </c>
      <c r="D29" s="1" t="s">
        <v>98</v>
      </c>
      <c r="E29" s="3">
        <v>154.34</v>
      </c>
      <c r="F29" s="2">
        <v>42.3</v>
      </c>
      <c r="G29" s="1" t="s">
        <v>98</v>
      </c>
      <c r="H29" s="11" t="s">
        <v>98</v>
      </c>
      <c r="I29" s="3" t="s">
        <v>98</v>
      </c>
      <c r="J29" s="3" t="s">
        <v>98</v>
      </c>
      <c r="K29" s="26">
        <v>20</v>
      </c>
      <c r="L29" s="1" t="s">
        <v>98</v>
      </c>
      <c r="M29" s="11" t="s">
        <v>98</v>
      </c>
      <c r="N29" s="3" t="s">
        <v>98</v>
      </c>
      <c r="O29" s="14" t="s">
        <v>98</v>
      </c>
      <c r="P29" s="1" t="s">
        <v>98</v>
      </c>
      <c r="Q29" s="1" t="s">
        <v>98</v>
      </c>
      <c r="R29" s="11" t="s">
        <v>98</v>
      </c>
      <c r="S29" s="13" t="s">
        <v>98</v>
      </c>
      <c r="T29" s="1" t="s">
        <v>98</v>
      </c>
      <c r="U29" s="13" t="s">
        <v>98</v>
      </c>
      <c r="V29" s="1" t="s">
        <v>98</v>
      </c>
      <c r="W29" s="14">
        <v>0.75</v>
      </c>
      <c r="X29" s="14">
        <v>0.69799999999999995</v>
      </c>
      <c r="Y29" s="1" t="s">
        <v>98</v>
      </c>
      <c r="Z29" s="13" t="s">
        <v>98</v>
      </c>
      <c r="AA29" s="13" t="s">
        <v>98</v>
      </c>
      <c r="AB29" s="1" t="s">
        <v>98</v>
      </c>
      <c r="AC29" s="1" t="s">
        <v>98</v>
      </c>
      <c r="AD29" s="1" t="s">
        <v>98</v>
      </c>
      <c r="AE29" s="1" t="s">
        <v>98</v>
      </c>
      <c r="AF29" s="1" t="s">
        <v>98</v>
      </c>
      <c r="AG29" s="1" t="s">
        <v>98</v>
      </c>
      <c r="AH29" s="1" t="s">
        <v>98</v>
      </c>
      <c r="AI29" s="3" t="s">
        <v>98</v>
      </c>
      <c r="AJ29" s="1" t="s">
        <v>98</v>
      </c>
      <c r="AK29" s="2" t="s">
        <v>98</v>
      </c>
      <c r="AL29" s="1">
        <v>28.7</v>
      </c>
      <c r="AM29" s="4">
        <v>1970</v>
      </c>
      <c r="AN29" s="4">
        <v>260</v>
      </c>
      <c r="AO29" s="4">
        <v>197</v>
      </c>
      <c r="AP29" s="3">
        <v>6.83</v>
      </c>
      <c r="AQ29" s="4">
        <v>1970</v>
      </c>
      <c r="AR29" s="4">
        <v>260</v>
      </c>
      <c r="AS29" s="4">
        <v>197</v>
      </c>
      <c r="AT29" s="3">
        <v>6.83</v>
      </c>
      <c r="AU29" s="1" t="s">
        <v>98</v>
      </c>
      <c r="AV29" s="1" t="s">
        <v>98</v>
      </c>
      <c r="AW29" s="1" t="s">
        <v>98</v>
      </c>
      <c r="AX29" s="4">
        <v>3940</v>
      </c>
      <c r="AY29" s="1" t="s">
        <v>98</v>
      </c>
      <c r="AZ29" s="4">
        <v>394</v>
      </c>
      <c r="BA29" s="1" t="s">
        <v>98</v>
      </c>
      <c r="BB29" s="1" t="s">
        <v>98</v>
      </c>
      <c r="BC29" s="1" t="s">
        <v>98</v>
      </c>
      <c r="BD29" s="1" t="s">
        <v>98</v>
      </c>
      <c r="BE29" s="1" t="s">
        <v>98</v>
      </c>
      <c r="BF29" s="1" t="s">
        <v>98</v>
      </c>
      <c r="BG29" s="1" t="s">
        <v>98</v>
      </c>
      <c r="BH29" s="1" t="s">
        <v>98</v>
      </c>
      <c r="BI29" s="1" t="s">
        <v>98</v>
      </c>
      <c r="BJ29" s="4" t="s">
        <v>98</v>
      </c>
      <c r="BK29" s="4" t="s">
        <v>98</v>
      </c>
      <c r="BL29" s="4" t="s">
        <v>98</v>
      </c>
      <c r="BM29" s="4" t="s">
        <v>98</v>
      </c>
      <c r="BN29" s="4" t="s">
        <v>98</v>
      </c>
      <c r="BO29" s="4" t="s">
        <v>98</v>
      </c>
      <c r="BP29" s="4" t="s">
        <v>98</v>
      </c>
      <c r="BQ29" s="4" t="s">
        <v>98</v>
      </c>
      <c r="BR29" s="4" t="s">
        <v>98</v>
      </c>
      <c r="BS29" s="4" t="s">
        <v>98</v>
      </c>
      <c r="BT29" s="4" t="s">
        <v>98</v>
      </c>
      <c r="BU29" s="4" t="s">
        <v>98</v>
      </c>
      <c r="BV29" s="4" t="s">
        <v>98</v>
      </c>
      <c r="BW29" s="35" t="s">
        <v>98</v>
      </c>
      <c r="BX29" s="35" t="s">
        <v>98</v>
      </c>
      <c r="BY29" s="1" t="s">
        <v>98</v>
      </c>
      <c r="BZ29" s="1" t="s">
        <v>98</v>
      </c>
      <c r="CA29" s="1" t="s">
        <v>98</v>
      </c>
      <c r="CB29" s="1" t="s">
        <v>98</v>
      </c>
      <c r="CC29" s="1" t="s">
        <v>98</v>
      </c>
      <c r="CD29" s="1" t="s">
        <v>98</v>
      </c>
      <c r="CE29" s="1" t="s">
        <v>98</v>
      </c>
      <c r="CF29" s="1" t="s">
        <v>98</v>
      </c>
      <c r="CG29" s="4">
        <f>Beams!$B$11/F29</f>
        <v>265.72104018912529</v>
      </c>
      <c r="CI29" s="4">
        <f>SQRT(Beams!$B$9^2+Beams!$C$9^2)/AO29</f>
        <v>80.689139294789783</v>
      </c>
      <c r="CK29" s="4">
        <f>(2*SQRT(Beams!$B$8^2+Beams!$C$8^2))/(F29)</f>
        <v>751.57259768669451</v>
      </c>
      <c r="CM29" s="4">
        <f>Beams!$B$12*(K29/2)/AX29</f>
        <v>28.527918781725887</v>
      </c>
      <c r="CO29" s="4">
        <f t="shared" si="0"/>
        <v>1347.9709372537327</v>
      </c>
      <c r="CQ29" s="3">
        <f>MIN(Beams!$B$21:$B$22)/MAX(CJ29:CO29)-1</f>
        <v>13.837115138955951</v>
      </c>
    </row>
    <row r="30" spans="1:95" x14ac:dyDescent="0.55000000000000004">
      <c r="A30" s="1" t="s">
        <v>2612</v>
      </c>
      <c r="B30" s="1" t="s">
        <v>2171</v>
      </c>
      <c r="C30" s="1" t="s">
        <v>2172</v>
      </c>
      <c r="D30" s="1" t="s">
        <v>98</v>
      </c>
      <c r="E30" s="3">
        <v>129.44999999999999</v>
      </c>
      <c r="F30" s="2">
        <v>35.5</v>
      </c>
      <c r="G30" s="1" t="s">
        <v>98</v>
      </c>
      <c r="H30" s="11" t="s">
        <v>98</v>
      </c>
      <c r="I30" s="3" t="s">
        <v>98</v>
      </c>
      <c r="J30" s="3" t="s">
        <v>98</v>
      </c>
      <c r="K30" s="26">
        <v>20</v>
      </c>
      <c r="L30" s="1" t="s">
        <v>98</v>
      </c>
      <c r="M30" s="11" t="s">
        <v>98</v>
      </c>
      <c r="N30" s="3" t="s">
        <v>98</v>
      </c>
      <c r="O30" s="14" t="s">
        <v>98</v>
      </c>
      <c r="P30" s="1" t="s">
        <v>98</v>
      </c>
      <c r="Q30" s="1" t="s">
        <v>98</v>
      </c>
      <c r="R30" s="11" t="s">
        <v>98</v>
      </c>
      <c r="S30" s="13" t="s">
        <v>98</v>
      </c>
      <c r="T30" s="1" t="s">
        <v>98</v>
      </c>
      <c r="U30" s="13" t="s">
        <v>98</v>
      </c>
      <c r="V30" s="1" t="s">
        <v>98</v>
      </c>
      <c r="W30" s="14">
        <v>0.625</v>
      </c>
      <c r="X30" s="14">
        <v>0.58099999999999996</v>
      </c>
      <c r="Y30" s="1" t="s">
        <v>98</v>
      </c>
      <c r="Z30" s="13" t="s">
        <v>98</v>
      </c>
      <c r="AA30" s="13" t="s">
        <v>98</v>
      </c>
      <c r="AB30" s="1" t="s">
        <v>98</v>
      </c>
      <c r="AC30" s="1" t="s">
        <v>98</v>
      </c>
      <c r="AD30" s="1" t="s">
        <v>98</v>
      </c>
      <c r="AE30" s="1" t="s">
        <v>98</v>
      </c>
      <c r="AF30" s="1" t="s">
        <v>98</v>
      </c>
      <c r="AG30" s="1" t="s">
        <v>98</v>
      </c>
      <c r="AH30" s="1" t="s">
        <v>98</v>
      </c>
      <c r="AI30" s="3" t="s">
        <v>98</v>
      </c>
      <c r="AJ30" s="1" t="s">
        <v>98</v>
      </c>
      <c r="AK30" s="2" t="s">
        <v>98</v>
      </c>
      <c r="AL30" s="1">
        <v>34.4</v>
      </c>
      <c r="AM30" s="4">
        <v>1670</v>
      </c>
      <c r="AN30" s="4">
        <v>219</v>
      </c>
      <c r="AO30" s="4">
        <v>167</v>
      </c>
      <c r="AP30" s="3">
        <v>6.87</v>
      </c>
      <c r="AQ30" s="4">
        <v>1670</v>
      </c>
      <c r="AR30" s="4">
        <v>219</v>
      </c>
      <c r="AS30" s="4">
        <v>167</v>
      </c>
      <c r="AT30" s="3">
        <v>6.87</v>
      </c>
      <c r="AU30" s="1" t="s">
        <v>98</v>
      </c>
      <c r="AV30" s="1" t="s">
        <v>98</v>
      </c>
      <c r="AW30" s="1" t="s">
        <v>98</v>
      </c>
      <c r="AX30" s="4">
        <v>3350</v>
      </c>
      <c r="AY30" s="1" t="s">
        <v>98</v>
      </c>
      <c r="AZ30" s="4">
        <v>334</v>
      </c>
      <c r="BA30" s="1" t="s">
        <v>98</v>
      </c>
      <c r="BB30" s="1" t="s">
        <v>98</v>
      </c>
      <c r="BC30" s="1" t="s">
        <v>98</v>
      </c>
      <c r="BD30" s="1" t="s">
        <v>98</v>
      </c>
      <c r="BE30" s="1" t="s">
        <v>98</v>
      </c>
      <c r="BF30" s="1" t="s">
        <v>98</v>
      </c>
      <c r="BG30" s="1" t="s">
        <v>98</v>
      </c>
      <c r="BH30" s="1" t="s">
        <v>98</v>
      </c>
      <c r="BI30" s="1" t="s">
        <v>98</v>
      </c>
      <c r="BJ30" s="4" t="s">
        <v>98</v>
      </c>
      <c r="BK30" s="4" t="s">
        <v>98</v>
      </c>
      <c r="BL30" s="4" t="s">
        <v>98</v>
      </c>
      <c r="BM30" s="4" t="s">
        <v>98</v>
      </c>
      <c r="BN30" s="4" t="s">
        <v>98</v>
      </c>
      <c r="BO30" s="4" t="s">
        <v>98</v>
      </c>
      <c r="BP30" s="4" t="s">
        <v>98</v>
      </c>
      <c r="BQ30" s="4" t="s">
        <v>98</v>
      </c>
      <c r="BR30" s="4" t="s">
        <v>98</v>
      </c>
      <c r="BS30" s="4" t="s">
        <v>98</v>
      </c>
      <c r="BT30" s="4" t="s">
        <v>98</v>
      </c>
      <c r="BU30" s="4" t="s">
        <v>98</v>
      </c>
      <c r="BV30" s="4" t="s">
        <v>98</v>
      </c>
      <c r="BW30" s="35" t="s">
        <v>98</v>
      </c>
      <c r="BX30" s="35" t="s">
        <v>98</v>
      </c>
      <c r="BY30" s="1" t="s">
        <v>98</v>
      </c>
      <c r="BZ30" s="1" t="s">
        <v>98</v>
      </c>
      <c r="CA30" s="1" t="s">
        <v>98</v>
      </c>
      <c r="CB30" s="1" t="s">
        <v>98</v>
      </c>
      <c r="CC30" s="1" t="s">
        <v>98</v>
      </c>
      <c r="CD30" s="1" t="s">
        <v>98</v>
      </c>
      <c r="CE30" s="1" t="s">
        <v>98</v>
      </c>
      <c r="CF30" s="1" t="s">
        <v>98</v>
      </c>
      <c r="CG30" s="4">
        <f>Beams!$B$11/F30</f>
        <v>316.61971830985914</v>
      </c>
      <c r="CI30" s="4">
        <f>SQRT(Beams!$B$9^2+Beams!$C$9^2)/AO30</f>
        <v>95.184194257925668</v>
      </c>
      <c r="CK30" s="4">
        <f>(2*SQRT(Beams!$B$8^2+Beams!$C$8^2))/(F30)</f>
        <v>895.53579949710354</v>
      </c>
      <c r="CM30" s="4">
        <f>Beams!$B$12*(K30/2)/AX30</f>
        <v>33.552238805970148</v>
      </c>
      <c r="CO30" s="4">
        <f t="shared" si="0"/>
        <v>1605.8993820085875</v>
      </c>
      <c r="CQ30" s="3">
        <f>MIN(Beams!$B$21:$B$22)/MAX(CJ30:CO30)-1</f>
        <v>11.454080388887684</v>
      </c>
    </row>
    <row r="31" spans="1:95" x14ac:dyDescent="0.55000000000000004">
      <c r="A31" s="1" t="s">
        <v>2612</v>
      </c>
      <c r="B31" s="1" t="s">
        <v>2173</v>
      </c>
      <c r="C31" s="1" t="s">
        <v>2174</v>
      </c>
      <c r="D31" s="1" t="s">
        <v>98</v>
      </c>
      <c r="E31" s="3">
        <v>104</v>
      </c>
      <c r="F31" s="2">
        <v>28.5</v>
      </c>
      <c r="G31" s="1" t="s">
        <v>98</v>
      </c>
      <c r="H31" s="11" t="s">
        <v>98</v>
      </c>
      <c r="I31" s="1" t="s">
        <v>98</v>
      </c>
      <c r="J31" s="1" t="s">
        <v>98</v>
      </c>
      <c r="K31" s="26">
        <v>20</v>
      </c>
      <c r="L31" s="1" t="s">
        <v>98</v>
      </c>
      <c r="M31" s="11" t="s">
        <v>98</v>
      </c>
      <c r="N31" s="11" t="s">
        <v>98</v>
      </c>
      <c r="O31" s="1" t="s">
        <v>98</v>
      </c>
      <c r="P31" s="1" t="s">
        <v>98</v>
      </c>
      <c r="Q31" s="1" t="s">
        <v>98</v>
      </c>
      <c r="R31" s="11" t="s">
        <v>98</v>
      </c>
      <c r="S31" s="13" t="s">
        <v>98</v>
      </c>
      <c r="T31" s="1" t="s">
        <v>98</v>
      </c>
      <c r="U31" s="13" t="s">
        <v>98</v>
      </c>
      <c r="V31" s="1" t="s">
        <v>98</v>
      </c>
      <c r="W31" s="14">
        <v>0.5</v>
      </c>
      <c r="X31" s="14">
        <v>0.46500000000000002</v>
      </c>
      <c r="Y31" s="1" t="s">
        <v>98</v>
      </c>
      <c r="Z31" s="13" t="s">
        <v>98</v>
      </c>
      <c r="AA31" s="13" t="s">
        <v>98</v>
      </c>
      <c r="AB31" s="1" t="s">
        <v>98</v>
      </c>
      <c r="AC31" s="1" t="s">
        <v>98</v>
      </c>
      <c r="AD31" s="1" t="s">
        <v>98</v>
      </c>
      <c r="AE31" s="1" t="s">
        <v>98</v>
      </c>
      <c r="AF31" s="1" t="s">
        <v>98</v>
      </c>
      <c r="AG31" s="1" t="s">
        <v>98</v>
      </c>
      <c r="AH31" s="1" t="s">
        <v>98</v>
      </c>
      <c r="AI31" s="1" t="s">
        <v>98</v>
      </c>
      <c r="AJ31" s="1" t="s">
        <v>98</v>
      </c>
      <c r="AK31" s="1" t="s">
        <v>98</v>
      </c>
      <c r="AL31" s="2">
        <v>43</v>
      </c>
      <c r="AM31" s="1">
        <v>1360</v>
      </c>
      <c r="AN31" s="1">
        <v>177</v>
      </c>
      <c r="AO31" s="1">
        <v>136</v>
      </c>
      <c r="AP31" s="3">
        <v>6.91</v>
      </c>
      <c r="AQ31" s="1">
        <v>1360</v>
      </c>
      <c r="AR31" s="1">
        <v>177</v>
      </c>
      <c r="AS31" s="1">
        <v>136</v>
      </c>
      <c r="AT31" s="3">
        <v>6.91</v>
      </c>
      <c r="AU31" s="1" t="s">
        <v>98</v>
      </c>
      <c r="AV31" s="1" t="s">
        <v>98</v>
      </c>
      <c r="AW31" s="1" t="s">
        <v>98</v>
      </c>
      <c r="AX31" s="1">
        <v>2720</v>
      </c>
      <c r="AY31" s="1" t="s">
        <v>98</v>
      </c>
      <c r="AZ31" s="1">
        <v>272</v>
      </c>
      <c r="BA31" s="1" t="s">
        <v>98</v>
      </c>
      <c r="BB31" s="1" t="s">
        <v>98</v>
      </c>
      <c r="BC31" s="1" t="s">
        <v>98</v>
      </c>
      <c r="BD31" s="1" t="s">
        <v>98</v>
      </c>
      <c r="BE31" s="1" t="s">
        <v>98</v>
      </c>
      <c r="BF31" s="1" t="s">
        <v>98</v>
      </c>
      <c r="BG31" s="1" t="s">
        <v>98</v>
      </c>
      <c r="BH31" s="1" t="s">
        <v>98</v>
      </c>
      <c r="BI31" s="1" t="s">
        <v>98</v>
      </c>
      <c r="BJ31" s="4" t="s">
        <v>98</v>
      </c>
      <c r="BK31" s="4" t="s">
        <v>98</v>
      </c>
      <c r="BL31" s="4" t="s">
        <v>98</v>
      </c>
      <c r="BM31" s="4" t="s">
        <v>98</v>
      </c>
      <c r="BN31" s="4" t="s">
        <v>98</v>
      </c>
      <c r="BO31" s="4" t="s">
        <v>98</v>
      </c>
      <c r="BP31" s="4" t="s">
        <v>98</v>
      </c>
      <c r="BQ31" s="4" t="s">
        <v>98</v>
      </c>
      <c r="BR31" s="4" t="s">
        <v>98</v>
      </c>
      <c r="BS31" s="4" t="s">
        <v>98</v>
      </c>
      <c r="BT31" s="4" t="s">
        <v>98</v>
      </c>
      <c r="BU31" s="4" t="s">
        <v>98</v>
      </c>
      <c r="BV31" s="4" t="s">
        <v>98</v>
      </c>
      <c r="BW31" s="35" t="s">
        <v>98</v>
      </c>
      <c r="BX31" s="35" t="s">
        <v>98</v>
      </c>
      <c r="BY31" s="1" t="s">
        <v>98</v>
      </c>
      <c r="BZ31" s="1" t="s">
        <v>98</v>
      </c>
      <c r="CA31" s="1" t="s">
        <v>98</v>
      </c>
      <c r="CB31" s="1" t="s">
        <v>98</v>
      </c>
      <c r="CC31" s="1" t="s">
        <v>98</v>
      </c>
      <c r="CD31" s="1" t="s">
        <v>98</v>
      </c>
      <c r="CE31" s="1" t="s">
        <v>98</v>
      </c>
      <c r="CF31" s="1" t="s">
        <v>98</v>
      </c>
      <c r="CG31" s="4">
        <f>Beams!$B$11/F31</f>
        <v>394.38596491228071</v>
      </c>
      <c r="CI31" s="4">
        <f>SQRT(Beams!$B$9^2+Beams!$C$9^2)/AO31</f>
        <v>116.88059147848226</v>
      </c>
      <c r="CK31" s="4">
        <f>(2*SQRT(Beams!$B$8^2+Beams!$C$8^2))/(F31)</f>
        <v>1115.4919607770939</v>
      </c>
      <c r="CM31" s="4">
        <f>Beams!$B$12*(K31/2)/AX31</f>
        <v>41.323529411764703</v>
      </c>
      <c r="CO31" s="4">
        <f t="shared" si="0"/>
        <v>1999.870830230738</v>
      </c>
      <c r="CQ31" s="3">
        <f>MIN(Beams!$B$21:$B$22)/MAX(CJ31:CO31)-1</f>
        <v>9.0006458905610778</v>
      </c>
    </row>
    <row r="32" spans="1:95" x14ac:dyDescent="0.55000000000000004">
      <c r="A32" s="1" t="s">
        <v>2612</v>
      </c>
      <c r="B32" s="1" t="s">
        <v>2175</v>
      </c>
      <c r="C32" s="1" t="s">
        <v>2176</v>
      </c>
      <c r="D32" s="1" t="s">
        <v>98</v>
      </c>
      <c r="E32" s="3">
        <v>78.67</v>
      </c>
      <c r="F32" s="2">
        <v>21.5</v>
      </c>
      <c r="G32" s="1" t="s">
        <v>98</v>
      </c>
      <c r="H32" s="11" t="s">
        <v>98</v>
      </c>
      <c r="I32" s="1" t="s">
        <v>98</v>
      </c>
      <c r="J32" s="1" t="s">
        <v>98</v>
      </c>
      <c r="K32" s="26">
        <v>20</v>
      </c>
      <c r="L32" s="1" t="s">
        <v>98</v>
      </c>
      <c r="M32" s="11" t="s">
        <v>98</v>
      </c>
      <c r="N32" s="11" t="s">
        <v>98</v>
      </c>
      <c r="O32" s="1" t="s">
        <v>98</v>
      </c>
      <c r="P32" s="1" t="s">
        <v>98</v>
      </c>
      <c r="Q32" s="1" t="s">
        <v>98</v>
      </c>
      <c r="R32" s="11" t="s">
        <v>98</v>
      </c>
      <c r="S32" s="13" t="s">
        <v>98</v>
      </c>
      <c r="T32" s="1" t="s">
        <v>98</v>
      </c>
      <c r="U32" s="13" t="s">
        <v>98</v>
      </c>
      <c r="V32" s="1" t="s">
        <v>98</v>
      </c>
      <c r="W32" s="14">
        <v>0.375</v>
      </c>
      <c r="X32" s="14">
        <v>0.34899999999999998</v>
      </c>
      <c r="Y32" s="1" t="s">
        <v>98</v>
      </c>
      <c r="Z32" s="13" t="s">
        <v>98</v>
      </c>
      <c r="AA32" s="13" t="s">
        <v>98</v>
      </c>
      <c r="AB32" s="1" t="s">
        <v>98</v>
      </c>
      <c r="AC32" s="1" t="s">
        <v>98</v>
      </c>
      <c r="AD32" s="1" t="s">
        <v>98</v>
      </c>
      <c r="AE32" s="1" t="s">
        <v>98</v>
      </c>
      <c r="AF32" s="1" t="s">
        <v>98</v>
      </c>
      <c r="AG32" s="1" t="s">
        <v>98</v>
      </c>
      <c r="AH32" s="1" t="s">
        <v>98</v>
      </c>
      <c r="AI32" s="1" t="s">
        <v>98</v>
      </c>
      <c r="AJ32" s="1" t="s">
        <v>98</v>
      </c>
      <c r="AK32" s="1" t="s">
        <v>98</v>
      </c>
      <c r="AL32" s="2">
        <v>57.3</v>
      </c>
      <c r="AM32" s="1">
        <v>1040</v>
      </c>
      <c r="AN32" s="1">
        <v>135</v>
      </c>
      <c r="AO32" s="1">
        <v>104</v>
      </c>
      <c r="AP32" s="3">
        <v>6.95</v>
      </c>
      <c r="AQ32" s="1">
        <v>1040</v>
      </c>
      <c r="AR32" s="1">
        <v>135</v>
      </c>
      <c r="AS32" s="1">
        <v>104</v>
      </c>
      <c r="AT32" s="3">
        <v>6.95</v>
      </c>
      <c r="AU32" s="1" t="s">
        <v>98</v>
      </c>
      <c r="AV32" s="1" t="s">
        <v>98</v>
      </c>
      <c r="AW32" s="1" t="s">
        <v>98</v>
      </c>
      <c r="AX32" s="1">
        <v>2080</v>
      </c>
      <c r="AY32" s="1" t="s">
        <v>98</v>
      </c>
      <c r="AZ32" s="1">
        <v>208</v>
      </c>
      <c r="BA32" s="1" t="s">
        <v>98</v>
      </c>
      <c r="BB32" s="1" t="s">
        <v>98</v>
      </c>
      <c r="BC32" s="1" t="s">
        <v>98</v>
      </c>
      <c r="BD32" s="1" t="s">
        <v>98</v>
      </c>
      <c r="BE32" s="1" t="s">
        <v>98</v>
      </c>
      <c r="BF32" s="1" t="s">
        <v>98</v>
      </c>
      <c r="BG32" s="1" t="s">
        <v>98</v>
      </c>
      <c r="BH32" s="1" t="s">
        <v>98</v>
      </c>
      <c r="BI32" s="1" t="s">
        <v>98</v>
      </c>
      <c r="BJ32" s="4" t="s">
        <v>98</v>
      </c>
      <c r="BK32" s="4" t="s">
        <v>98</v>
      </c>
      <c r="BL32" s="4" t="s">
        <v>98</v>
      </c>
      <c r="BM32" s="4" t="s">
        <v>98</v>
      </c>
      <c r="BN32" s="4" t="s">
        <v>98</v>
      </c>
      <c r="BO32" s="4" t="s">
        <v>98</v>
      </c>
      <c r="BP32" s="4" t="s">
        <v>98</v>
      </c>
      <c r="BQ32" s="4" t="s">
        <v>98</v>
      </c>
      <c r="BR32" s="4" t="s">
        <v>98</v>
      </c>
      <c r="BS32" s="4" t="s">
        <v>98</v>
      </c>
      <c r="BT32" s="4" t="s">
        <v>98</v>
      </c>
      <c r="BU32" s="4" t="s">
        <v>98</v>
      </c>
      <c r="BV32" s="4" t="s">
        <v>98</v>
      </c>
      <c r="BW32" s="35" t="s">
        <v>98</v>
      </c>
      <c r="BX32" s="35" t="s">
        <v>98</v>
      </c>
      <c r="BY32" s="1" t="s">
        <v>98</v>
      </c>
      <c r="BZ32" s="1" t="s">
        <v>98</v>
      </c>
      <c r="CA32" s="1" t="s">
        <v>98</v>
      </c>
      <c r="CB32" s="1" t="s">
        <v>98</v>
      </c>
      <c r="CC32" s="1" t="s">
        <v>98</v>
      </c>
      <c r="CD32" s="1" t="s">
        <v>98</v>
      </c>
      <c r="CE32" s="1" t="s">
        <v>98</v>
      </c>
      <c r="CF32" s="1" t="s">
        <v>98</v>
      </c>
      <c r="CG32" s="4">
        <f>Beams!$B$11/F32</f>
        <v>522.79069767441865</v>
      </c>
      <c r="CI32" s="4">
        <f>SQRT(Beams!$B$9^2+Beams!$C$9^2)/AO32</f>
        <v>152.84385039493833</v>
      </c>
      <c r="CK32" s="4">
        <f>(2*SQRT(Beams!$B$8^2+Beams!$C$8^2))/(F32)</f>
        <v>1478.6753898673105</v>
      </c>
      <c r="CM32" s="4">
        <f>Beams!$B$12*(K32/2)/AX32</f>
        <v>54.03846153846154</v>
      </c>
      <c r="CO32" s="4">
        <f t="shared" si="0"/>
        <v>2650.4122762919251</v>
      </c>
      <c r="CQ32" s="3">
        <f>MIN(Beams!$B$21:$B$22)/MAX(CJ32:CO32)-1</f>
        <v>6.5459958357803556</v>
      </c>
    </row>
    <row r="33" spans="1:95" x14ac:dyDescent="0.55000000000000004">
      <c r="A33" s="1" t="s">
        <v>2612</v>
      </c>
      <c r="B33" s="1" t="s">
        <v>2177</v>
      </c>
      <c r="C33" s="1" t="s">
        <v>2178</v>
      </c>
      <c r="D33" s="1" t="s">
        <v>98</v>
      </c>
      <c r="E33" s="3">
        <v>65.77</v>
      </c>
      <c r="F33" s="2">
        <v>18</v>
      </c>
      <c r="G33" s="1" t="s">
        <v>98</v>
      </c>
      <c r="H33" s="11" t="s">
        <v>98</v>
      </c>
      <c r="I33" s="1" t="s">
        <v>98</v>
      </c>
      <c r="J33" s="1" t="s">
        <v>98</v>
      </c>
      <c r="K33" s="26">
        <v>20</v>
      </c>
      <c r="L33" s="1" t="s">
        <v>98</v>
      </c>
      <c r="M33" s="11" t="s">
        <v>98</v>
      </c>
      <c r="N33" s="11" t="s">
        <v>98</v>
      </c>
      <c r="O33" s="1" t="s">
        <v>98</v>
      </c>
      <c r="P33" s="1" t="s">
        <v>98</v>
      </c>
      <c r="Q33" s="1" t="s">
        <v>98</v>
      </c>
      <c r="R33" s="11" t="s">
        <v>98</v>
      </c>
      <c r="S33" s="13" t="s">
        <v>98</v>
      </c>
      <c r="T33" s="1" t="s">
        <v>98</v>
      </c>
      <c r="U33" s="13" t="s">
        <v>98</v>
      </c>
      <c r="V33" s="1" t="s">
        <v>98</v>
      </c>
      <c r="W33" s="14">
        <v>0.313</v>
      </c>
      <c r="X33" s="14">
        <v>0.29099999999999998</v>
      </c>
      <c r="Y33" s="1" t="s">
        <v>98</v>
      </c>
      <c r="Z33" s="13" t="s">
        <v>98</v>
      </c>
      <c r="AA33" s="13" t="s">
        <v>98</v>
      </c>
      <c r="AB33" s="1" t="s">
        <v>98</v>
      </c>
      <c r="AC33" s="1" t="s">
        <v>98</v>
      </c>
      <c r="AD33" s="1" t="s">
        <v>98</v>
      </c>
      <c r="AE33" s="1" t="s">
        <v>98</v>
      </c>
      <c r="AF33" s="1" t="s">
        <v>98</v>
      </c>
      <c r="AG33" s="1" t="s">
        <v>98</v>
      </c>
      <c r="AH33" s="1" t="s">
        <v>98</v>
      </c>
      <c r="AI33" s="1" t="s">
        <v>98</v>
      </c>
      <c r="AJ33" s="1" t="s">
        <v>98</v>
      </c>
      <c r="AK33" s="1" t="s">
        <v>98</v>
      </c>
      <c r="AL33" s="2">
        <v>68.8</v>
      </c>
      <c r="AM33" s="1">
        <v>874</v>
      </c>
      <c r="AN33" s="1">
        <v>113</v>
      </c>
      <c r="AO33" s="1">
        <v>87.4</v>
      </c>
      <c r="AP33" s="3">
        <v>6.97</v>
      </c>
      <c r="AQ33" s="1">
        <v>874</v>
      </c>
      <c r="AR33" s="1">
        <v>113</v>
      </c>
      <c r="AS33" s="1">
        <v>87.4</v>
      </c>
      <c r="AT33" s="3">
        <v>6.97</v>
      </c>
      <c r="AU33" s="1" t="s">
        <v>98</v>
      </c>
      <c r="AV33" s="1" t="s">
        <v>98</v>
      </c>
      <c r="AW33" s="1" t="s">
        <v>98</v>
      </c>
      <c r="AX33" s="1">
        <v>1750</v>
      </c>
      <c r="AY33" s="1" t="s">
        <v>98</v>
      </c>
      <c r="AZ33" s="1">
        <v>175</v>
      </c>
      <c r="BA33" s="1" t="s">
        <v>98</v>
      </c>
      <c r="BB33" s="1" t="s">
        <v>98</v>
      </c>
      <c r="BC33" s="1" t="s">
        <v>98</v>
      </c>
      <c r="BD33" s="1" t="s">
        <v>98</v>
      </c>
      <c r="BE33" s="1" t="s">
        <v>98</v>
      </c>
      <c r="BF33" s="1" t="s">
        <v>98</v>
      </c>
      <c r="BG33" s="1" t="s">
        <v>98</v>
      </c>
      <c r="BH33" s="1" t="s">
        <v>98</v>
      </c>
      <c r="BI33" s="1" t="s">
        <v>98</v>
      </c>
      <c r="BJ33" s="4" t="s">
        <v>98</v>
      </c>
      <c r="BK33" s="4" t="s">
        <v>98</v>
      </c>
      <c r="BL33" s="4" t="s">
        <v>98</v>
      </c>
      <c r="BM33" s="4" t="s">
        <v>98</v>
      </c>
      <c r="BN33" s="4" t="s">
        <v>98</v>
      </c>
      <c r="BO33" s="4" t="s">
        <v>98</v>
      </c>
      <c r="BP33" s="4" t="s">
        <v>98</v>
      </c>
      <c r="BQ33" s="4" t="s">
        <v>98</v>
      </c>
      <c r="BR33" s="4" t="s">
        <v>98</v>
      </c>
      <c r="BS33" s="4" t="s">
        <v>98</v>
      </c>
      <c r="BT33" s="4" t="s">
        <v>98</v>
      </c>
      <c r="BU33" s="4" t="s">
        <v>98</v>
      </c>
      <c r="BV33" s="4" t="s">
        <v>98</v>
      </c>
      <c r="BW33" s="35" t="s">
        <v>98</v>
      </c>
      <c r="BX33" s="35" t="s">
        <v>98</v>
      </c>
      <c r="BY33" s="1" t="s">
        <v>98</v>
      </c>
      <c r="BZ33" s="1" t="s">
        <v>98</v>
      </c>
      <c r="CA33" s="1" t="s">
        <v>98</v>
      </c>
      <c r="CB33" s="1" t="s">
        <v>98</v>
      </c>
      <c r="CC33" s="1" t="s">
        <v>98</v>
      </c>
      <c r="CD33" s="1" t="s">
        <v>98</v>
      </c>
      <c r="CE33" s="1" t="s">
        <v>98</v>
      </c>
      <c r="CF33" s="1" t="s">
        <v>98</v>
      </c>
      <c r="CG33" s="4">
        <f>Beams!$B$11/F33</f>
        <v>624.44444444444446</v>
      </c>
      <c r="CI33" s="4">
        <f>SQRT(Beams!$B$9^2+Beams!$C$9^2)/AO33</f>
        <v>181.87368925713486</v>
      </c>
      <c r="CK33" s="4">
        <f>(2*SQRT(Beams!$B$8^2+Beams!$C$8^2))/(F33)</f>
        <v>1766.1956045637319</v>
      </c>
      <c r="CM33" s="4">
        <f>Beams!$B$12*(K33/2)/AX33</f>
        <v>64.228571428571428</v>
      </c>
      <c r="CO33" s="4">
        <f t="shared" si="0"/>
        <v>3165.5750822938953</v>
      </c>
      <c r="CQ33" s="3">
        <f>MIN(Beams!$B$21:$B$22)/MAX(CJ33:CO33)-1</f>
        <v>5.3179673456069931</v>
      </c>
    </row>
    <row r="34" spans="1:95" x14ac:dyDescent="0.55000000000000004">
      <c r="A34" s="1" t="s">
        <v>2612</v>
      </c>
      <c r="B34" s="1" t="s">
        <v>2179</v>
      </c>
      <c r="C34" s="1" t="s">
        <v>2180</v>
      </c>
      <c r="D34" s="1" t="s">
        <v>98</v>
      </c>
      <c r="E34" s="3">
        <v>52.78</v>
      </c>
      <c r="F34" s="2">
        <v>14.4</v>
      </c>
      <c r="G34" s="1" t="s">
        <v>98</v>
      </c>
      <c r="H34" s="11" t="s">
        <v>98</v>
      </c>
      <c r="I34" s="1" t="s">
        <v>98</v>
      </c>
      <c r="J34" s="1" t="s">
        <v>98</v>
      </c>
      <c r="K34" s="26">
        <v>20</v>
      </c>
      <c r="L34" s="1" t="s">
        <v>98</v>
      </c>
      <c r="M34" s="11" t="s">
        <v>98</v>
      </c>
      <c r="N34" s="11" t="s">
        <v>98</v>
      </c>
      <c r="O34" s="1" t="s">
        <v>98</v>
      </c>
      <c r="P34" s="1" t="s">
        <v>98</v>
      </c>
      <c r="Q34" s="1" t="s">
        <v>98</v>
      </c>
      <c r="R34" s="11" t="s">
        <v>98</v>
      </c>
      <c r="S34" s="13" t="s">
        <v>98</v>
      </c>
      <c r="T34" s="1" t="s">
        <v>98</v>
      </c>
      <c r="U34" s="13" t="s">
        <v>98</v>
      </c>
      <c r="V34" s="1" t="s">
        <v>98</v>
      </c>
      <c r="W34" s="14">
        <v>0.25</v>
      </c>
      <c r="X34" s="14">
        <v>0.23300000000000001</v>
      </c>
      <c r="Y34" s="1" t="s">
        <v>98</v>
      </c>
      <c r="Z34" s="13" t="s">
        <v>98</v>
      </c>
      <c r="AA34" s="13" t="s">
        <v>98</v>
      </c>
      <c r="AB34" s="1" t="s">
        <v>98</v>
      </c>
      <c r="AC34" s="1" t="s">
        <v>98</v>
      </c>
      <c r="AD34" s="1" t="s">
        <v>98</v>
      </c>
      <c r="AE34" s="1" t="s">
        <v>98</v>
      </c>
      <c r="AF34" s="1" t="s">
        <v>98</v>
      </c>
      <c r="AG34" s="1" t="s">
        <v>98</v>
      </c>
      <c r="AH34" s="1" t="s">
        <v>98</v>
      </c>
      <c r="AI34" s="1" t="s">
        <v>98</v>
      </c>
      <c r="AJ34" s="1" t="s">
        <v>98</v>
      </c>
      <c r="AK34" s="1" t="s">
        <v>98</v>
      </c>
      <c r="AL34" s="2">
        <v>86</v>
      </c>
      <c r="AM34" s="1">
        <v>705</v>
      </c>
      <c r="AN34" s="1">
        <v>90.9</v>
      </c>
      <c r="AO34" s="1">
        <v>70.5</v>
      </c>
      <c r="AP34" s="3">
        <v>6.99</v>
      </c>
      <c r="AQ34" s="1">
        <v>705</v>
      </c>
      <c r="AR34" s="1">
        <v>90.9</v>
      </c>
      <c r="AS34" s="1">
        <v>70.5</v>
      </c>
      <c r="AT34" s="3">
        <v>6.99</v>
      </c>
      <c r="AU34" s="1" t="s">
        <v>98</v>
      </c>
      <c r="AV34" s="1" t="s">
        <v>98</v>
      </c>
      <c r="AW34" s="1" t="s">
        <v>98</v>
      </c>
      <c r="AX34" s="1">
        <v>1410</v>
      </c>
      <c r="AY34" s="1" t="s">
        <v>98</v>
      </c>
      <c r="AZ34" s="1">
        <v>141</v>
      </c>
      <c r="BA34" s="1" t="s">
        <v>98</v>
      </c>
      <c r="BB34" s="1" t="s">
        <v>98</v>
      </c>
      <c r="BC34" s="1" t="s">
        <v>98</v>
      </c>
      <c r="BD34" s="1" t="s">
        <v>98</v>
      </c>
      <c r="BE34" s="1" t="s">
        <v>98</v>
      </c>
      <c r="BF34" s="1" t="s">
        <v>98</v>
      </c>
      <c r="BG34" s="1" t="s">
        <v>98</v>
      </c>
      <c r="BH34" s="1" t="s">
        <v>98</v>
      </c>
      <c r="BI34" s="1" t="s">
        <v>98</v>
      </c>
      <c r="BJ34" s="4" t="s">
        <v>98</v>
      </c>
      <c r="BK34" s="4" t="s">
        <v>98</v>
      </c>
      <c r="BL34" s="4" t="s">
        <v>98</v>
      </c>
      <c r="BM34" s="4" t="s">
        <v>98</v>
      </c>
      <c r="BN34" s="4" t="s">
        <v>98</v>
      </c>
      <c r="BO34" s="4" t="s">
        <v>98</v>
      </c>
      <c r="BP34" s="4" t="s">
        <v>98</v>
      </c>
      <c r="BQ34" s="4" t="s">
        <v>98</v>
      </c>
      <c r="BR34" s="4" t="s">
        <v>98</v>
      </c>
      <c r="BS34" s="4" t="s">
        <v>98</v>
      </c>
      <c r="BT34" s="4" t="s">
        <v>98</v>
      </c>
      <c r="BU34" s="4" t="s">
        <v>98</v>
      </c>
      <c r="BV34" s="4" t="s">
        <v>98</v>
      </c>
      <c r="BW34" s="35" t="s">
        <v>98</v>
      </c>
      <c r="BX34" s="35" t="s">
        <v>98</v>
      </c>
      <c r="BY34" s="1" t="s">
        <v>98</v>
      </c>
      <c r="BZ34" s="1" t="s">
        <v>98</v>
      </c>
      <c r="CA34" s="1" t="s">
        <v>98</v>
      </c>
      <c r="CB34" s="1" t="s">
        <v>98</v>
      </c>
      <c r="CC34" s="1" t="s">
        <v>98</v>
      </c>
      <c r="CD34" s="1" t="s">
        <v>98</v>
      </c>
      <c r="CE34" s="1" t="s">
        <v>98</v>
      </c>
      <c r="CF34" s="1" t="s">
        <v>98</v>
      </c>
      <c r="CG34" s="4">
        <f>Beams!$B$11/F34</f>
        <v>780.55555555555554</v>
      </c>
      <c r="CI34" s="4">
        <f>SQRT(Beams!$B$9^2+Beams!$C$9^2)/AO34</f>
        <v>225.47177930600833</v>
      </c>
      <c r="CK34" s="4">
        <f>(2*SQRT(Beams!$B$8^2+Beams!$C$8^2))/(F34)</f>
        <v>2207.7445057046648</v>
      </c>
      <c r="CM34" s="4">
        <f>Beams!$B$12*(K34/2)/AX34</f>
        <v>79.716312056737593</v>
      </c>
      <c r="CO34" s="4">
        <f t="shared" si="0"/>
        <v>3956.4583249567845</v>
      </c>
      <c r="CQ34" s="3">
        <f>MIN(Beams!$B$21:$B$22)/MAX(CJ34:CO34)-1</f>
        <v>4.0550260756805656</v>
      </c>
    </row>
    <row r="35" spans="1:95" x14ac:dyDescent="0.55000000000000004">
      <c r="A35" s="1" t="s">
        <v>2612</v>
      </c>
      <c r="B35" s="1" t="s">
        <v>2181</v>
      </c>
      <c r="C35" s="1" t="s">
        <v>2182</v>
      </c>
      <c r="D35" s="1" t="s">
        <v>98</v>
      </c>
      <c r="E35" s="3">
        <v>181.73</v>
      </c>
      <c r="F35" s="2">
        <v>49.9</v>
      </c>
      <c r="G35" s="1" t="s">
        <v>98</v>
      </c>
      <c r="H35" s="11" t="s">
        <v>98</v>
      </c>
      <c r="I35" s="1" t="s">
        <v>98</v>
      </c>
      <c r="J35" s="1" t="s">
        <v>98</v>
      </c>
      <c r="K35" s="26">
        <v>18</v>
      </c>
      <c r="L35" s="1" t="s">
        <v>98</v>
      </c>
      <c r="M35" s="11" t="s">
        <v>98</v>
      </c>
      <c r="N35" s="11" t="s">
        <v>98</v>
      </c>
      <c r="O35" s="1" t="s">
        <v>98</v>
      </c>
      <c r="P35" s="1" t="s">
        <v>98</v>
      </c>
      <c r="Q35" s="1" t="s">
        <v>98</v>
      </c>
      <c r="R35" s="11" t="s">
        <v>98</v>
      </c>
      <c r="S35" s="13" t="s">
        <v>98</v>
      </c>
      <c r="T35" s="1" t="s">
        <v>98</v>
      </c>
      <c r="U35" s="13" t="s">
        <v>98</v>
      </c>
      <c r="V35" s="1" t="s">
        <v>98</v>
      </c>
      <c r="W35" s="3">
        <v>1</v>
      </c>
      <c r="X35" s="14">
        <v>0.93</v>
      </c>
      <c r="Y35" s="1" t="s">
        <v>98</v>
      </c>
      <c r="Z35" s="13" t="s">
        <v>98</v>
      </c>
      <c r="AA35" s="13" t="s">
        <v>98</v>
      </c>
      <c r="AB35" s="1" t="s">
        <v>98</v>
      </c>
      <c r="AC35" s="1" t="s">
        <v>98</v>
      </c>
      <c r="AD35" s="1" t="s">
        <v>98</v>
      </c>
      <c r="AE35" s="1" t="s">
        <v>98</v>
      </c>
      <c r="AF35" s="1" t="s">
        <v>98</v>
      </c>
      <c r="AG35" s="1" t="s">
        <v>98</v>
      </c>
      <c r="AH35" s="1" t="s">
        <v>98</v>
      </c>
      <c r="AI35" s="1" t="s">
        <v>98</v>
      </c>
      <c r="AJ35" s="1" t="s">
        <v>98</v>
      </c>
      <c r="AK35" s="1" t="s">
        <v>98</v>
      </c>
      <c r="AL35" s="2">
        <v>19.399999999999999</v>
      </c>
      <c r="AM35" s="1">
        <v>1820</v>
      </c>
      <c r="AN35" s="1">
        <v>271</v>
      </c>
      <c r="AO35" s="1">
        <v>202</v>
      </c>
      <c r="AP35" s="3">
        <v>6.04</v>
      </c>
      <c r="AQ35" s="1">
        <v>1820</v>
      </c>
      <c r="AR35" s="1">
        <v>271</v>
      </c>
      <c r="AS35" s="1">
        <v>202</v>
      </c>
      <c r="AT35" s="3">
        <v>6.04</v>
      </c>
      <c r="AU35" s="1" t="s">
        <v>98</v>
      </c>
      <c r="AV35" s="1" t="s">
        <v>98</v>
      </c>
      <c r="AW35" s="1" t="s">
        <v>98</v>
      </c>
      <c r="AX35" s="1">
        <v>3640</v>
      </c>
      <c r="AY35" s="1" t="s">
        <v>98</v>
      </c>
      <c r="AZ35" s="1">
        <v>403</v>
      </c>
      <c r="BA35" s="1" t="s">
        <v>98</v>
      </c>
      <c r="BB35" s="1" t="s">
        <v>98</v>
      </c>
      <c r="BC35" s="1" t="s">
        <v>98</v>
      </c>
      <c r="BD35" s="1" t="s">
        <v>98</v>
      </c>
      <c r="BE35" s="1" t="s">
        <v>98</v>
      </c>
      <c r="BF35" s="1" t="s">
        <v>98</v>
      </c>
      <c r="BG35" s="1" t="s">
        <v>98</v>
      </c>
      <c r="BH35" s="1" t="s">
        <v>98</v>
      </c>
      <c r="BI35" s="1" t="s">
        <v>98</v>
      </c>
      <c r="BJ35" s="4" t="s">
        <v>98</v>
      </c>
      <c r="BK35" s="4" t="s">
        <v>98</v>
      </c>
      <c r="BL35" s="4" t="s">
        <v>98</v>
      </c>
      <c r="BM35" s="4" t="s">
        <v>98</v>
      </c>
      <c r="BN35" s="4" t="s">
        <v>98</v>
      </c>
      <c r="BO35" s="4" t="s">
        <v>98</v>
      </c>
      <c r="BP35" s="4" t="s">
        <v>98</v>
      </c>
      <c r="BQ35" s="4" t="s">
        <v>98</v>
      </c>
      <c r="BR35" s="4" t="s">
        <v>98</v>
      </c>
      <c r="BS35" s="4" t="s">
        <v>98</v>
      </c>
      <c r="BT35" s="4" t="s">
        <v>98</v>
      </c>
      <c r="BU35" s="4" t="s">
        <v>98</v>
      </c>
      <c r="BV35" s="4" t="s">
        <v>98</v>
      </c>
      <c r="BW35" s="35" t="s">
        <v>98</v>
      </c>
      <c r="BX35" s="35" t="s">
        <v>98</v>
      </c>
      <c r="BY35" s="1" t="s">
        <v>98</v>
      </c>
      <c r="BZ35" s="1" t="s">
        <v>98</v>
      </c>
      <c r="CA35" s="1" t="s">
        <v>98</v>
      </c>
      <c r="CB35" s="1" t="s">
        <v>98</v>
      </c>
      <c r="CC35" s="1" t="s">
        <v>98</v>
      </c>
      <c r="CD35" s="1" t="s">
        <v>98</v>
      </c>
      <c r="CE35" s="1" t="s">
        <v>98</v>
      </c>
      <c r="CF35" s="1" t="s">
        <v>98</v>
      </c>
      <c r="CG35" s="4">
        <f>Beams!$B$11/F35</f>
        <v>225.250501002004</v>
      </c>
      <c r="CI35" s="4">
        <f>SQRT(Beams!$B$9^2+Beams!$C$9^2)/AO35</f>
        <v>78.691883371651429</v>
      </c>
      <c r="CK35" s="4">
        <f>(2*SQRT(Beams!$B$8^2+Beams!$C$8^2))/(F35)</f>
        <v>637.10462689673705</v>
      </c>
      <c r="CM35" s="4">
        <f>Beams!$B$12*(K35/2)/AX35</f>
        <v>27.791208791208792</v>
      </c>
      <c r="CO35" s="4">
        <f t="shared" si="0"/>
        <v>1145.6024370245832</v>
      </c>
      <c r="CQ35" s="3">
        <f>MIN(Beams!$B$21:$B$22)/MAX(CJ35:CO35)-1</f>
        <v>16.458063420277821</v>
      </c>
    </row>
    <row r="36" spans="1:95" x14ac:dyDescent="0.55000000000000004">
      <c r="A36" s="1" t="s">
        <v>2612</v>
      </c>
      <c r="B36" s="1" t="s">
        <v>2183</v>
      </c>
      <c r="C36" s="1" t="s">
        <v>2184</v>
      </c>
      <c r="D36" s="1" t="s">
        <v>98</v>
      </c>
      <c r="E36" s="3">
        <v>160.19</v>
      </c>
      <c r="F36" s="2">
        <v>43.9</v>
      </c>
      <c r="G36" s="1" t="s">
        <v>98</v>
      </c>
      <c r="H36" s="11" t="s">
        <v>98</v>
      </c>
      <c r="I36" s="1" t="s">
        <v>98</v>
      </c>
      <c r="J36" s="1" t="s">
        <v>98</v>
      </c>
      <c r="K36" s="26">
        <v>18</v>
      </c>
      <c r="L36" s="1" t="s">
        <v>98</v>
      </c>
      <c r="M36" s="11" t="s">
        <v>98</v>
      </c>
      <c r="N36" s="11" t="s">
        <v>98</v>
      </c>
      <c r="O36" s="1" t="s">
        <v>98</v>
      </c>
      <c r="P36" s="1" t="s">
        <v>98</v>
      </c>
      <c r="Q36" s="1" t="s">
        <v>98</v>
      </c>
      <c r="R36" s="11" t="s">
        <v>98</v>
      </c>
      <c r="S36" s="13" t="s">
        <v>98</v>
      </c>
      <c r="T36" s="1" t="s">
        <v>98</v>
      </c>
      <c r="U36" s="13" t="s">
        <v>98</v>
      </c>
      <c r="V36" s="1" t="s">
        <v>98</v>
      </c>
      <c r="W36" s="14">
        <v>0.875</v>
      </c>
      <c r="X36" s="14">
        <v>0.81399999999999995</v>
      </c>
      <c r="Y36" s="1" t="s">
        <v>98</v>
      </c>
      <c r="Z36" s="13" t="s">
        <v>98</v>
      </c>
      <c r="AA36" s="13" t="s">
        <v>98</v>
      </c>
      <c r="AB36" s="1" t="s">
        <v>98</v>
      </c>
      <c r="AC36" s="1" t="s">
        <v>98</v>
      </c>
      <c r="AD36" s="1" t="s">
        <v>98</v>
      </c>
      <c r="AE36" s="1" t="s">
        <v>98</v>
      </c>
      <c r="AF36" s="1" t="s">
        <v>98</v>
      </c>
      <c r="AG36" s="1" t="s">
        <v>98</v>
      </c>
      <c r="AH36" s="1" t="s">
        <v>98</v>
      </c>
      <c r="AI36" s="1" t="s">
        <v>98</v>
      </c>
      <c r="AJ36" s="1" t="s">
        <v>98</v>
      </c>
      <c r="AK36" s="1" t="s">
        <v>98</v>
      </c>
      <c r="AL36" s="2">
        <v>22.1</v>
      </c>
      <c r="AM36" s="1">
        <v>1630</v>
      </c>
      <c r="AN36" s="1">
        <v>241</v>
      </c>
      <c r="AO36" s="1">
        <v>181</v>
      </c>
      <c r="AP36" s="3">
        <v>6.08</v>
      </c>
      <c r="AQ36" s="1">
        <v>1630</v>
      </c>
      <c r="AR36" s="1">
        <v>241</v>
      </c>
      <c r="AS36" s="1">
        <v>181</v>
      </c>
      <c r="AT36" s="3">
        <v>6.08</v>
      </c>
      <c r="AU36" s="1" t="s">
        <v>98</v>
      </c>
      <c r="AV36" s="1" t="s">
        <v>98</v>
      </c>
      <c r="AW36" s="1" t="s">
        <v>98</v>
      </c>
      <c r="AX36" s="1">
        <v>3250</v>
      </c>
      <c r="AY36" s="1" t="s">
        <v>98</v>
      </c>
      <c r="AZ36" s="1">
        <v>360</v>
      </c>
      <c r="BA36" s="1" t="s">
        <v>98</v>
      </c>
      <c r="BB36" s="1" t="s">
        <v>98</v>
      </c>
      <c r="BC36" s="1" t="s">
        <v>98</v>
      </c>
      <c r="BD36" s="1" t="s">
        <v>98</v>
      </c>
      <c r="BE36" s="1" t="s">
        <v>98</v>
      </c>
      <c r="BF36" s="1" t="s">
        <v>98</v>
      </c>
      <c r="BG36" s="1" t="s">
        <v>98</v>
      </c>
      <c r="BH36" s="1" t="s">
        <v>98</v>
      </c>
      <c r="BI36" s="1" t="s">
        <v>98</v>
      </c>
      <c r="BJ36" s="4" t="s">
        <v>98</v>
      </c>
      <c r="BK36" s="4" t="s">
        <v>98</v>
      </c>
      <c r="BL36" s="4" t="s">
        <v>98</v>
      </c>
      <c r="BM36" s="4" t="s">
        <v>98</v>
      </c>
      <c r="BN36" s="4" t="s">
        <v>98</v>
      </c>
      <c r="BO36" s="4" t="s">
        <v>98</v>
      </c>
      <c r="BP36" s="4" t="s">
        <v>98</v>
      </c>
      <c r="BQ36" s="4" t="s">
        <v>98</v>
      </c>
      <c r="BR36" s="4" t="s">
        <v>98</v>
      </c>
      <c r="BS36" s="4" t="s">
        <v>98</v>
      </c>
      <c r="BT36" s="4" t="s">
        <v>98</v>
      </c>
      <c r="BU36" s="4" t="s">
        <v>98</v>
      </c>
      <c r="BV36" s="4" t="s">
        <v>98</v>
      </c>
      <c r="BW36" s="35" t="s">
        <v>98</v>
      </c>
      <c r="BX36" s="35" t="s">
        <v>98</v>
      </c>
      <c r="BY36" s="1" t="s">
        <v>98</v>
      </c>
      <c r="BZ36" s="1" t="s">
        <v>98</v>
      </c>
      <c r="CA36" s="1" t="s">
        <v>98</v>
      </c>
      <c r="CB36" s="1" t="s">
        <v>98</v>
      </c>
      <c r="CC36" s="1" t="s">
        <v>98</v>
      </c>
      <c r="CD36" s="1" t="s">
        <v>98</v>
      </c>
      <c r="CE36" s="1" t="s">
        <v>98</v>
      </c>
      <c r="CF36" s="1" t="s">
        <v>98</v>
      </c>
      <c r="CG36" s="4">
        <f>Beams!$B$11/F36</f>
        <v>256.03644646924829</v>
      </c>
      <c r="CI36" s="4">
        <f>SQRT(Beams!$B$9^2+Beams!$C$9^2)/AO36</f>
        <v>87.821880889909323</v>
      </c>
      <c r="CK36" s="4">
        <f>(2*SQRT(Beams!$B$8^2+Beams!$C$8^2))/(F36)</f>
        <v>724.18043011724774</v>
      </c>
      <c r="CM36" s="4">
        <f>Beams!$B$12*(K36/2)/AX36</f>
        <v>31.126153846153848</v>
      </c>
      <c r="CO36" s="4">
        <f t="shared" si="0"/>
        <v>1301.7130819610004</v>
      </c>
      <c r="CQ36" s="3">
        <f>MIN(Beams!$B$21:$B$22)/MAX(CJ36:CO36)-1</f>
        <v>14.364368905220239</v>
      </c>
    </row>
    <row r="37" spans="1:95" x14ac:dyDescent="0.55000000000000004">
      <c r="A37" s="1" t="s">
        <v>2612</v>
      </c>
      <c r="B37" s="1" t="s">
        <v>2185</v>
      </c>
      <c r="C37" s="1" t="s">
        <v>2186</v>
      </c>
      <c r="D37" s="1" t="s">
        <v>98</v>
      </c>
      <c r="E37" s="3">
        <v>138.30000000000001</v>
      </c>
      <c r="F37" s="2">
        <v>37.9</v>
      </c>
      <c r="G37" s="1" t="s">
        <v>98</v>
      </c>
      <c r="H37" s="11" t="s">
        <v>98</v>
      </c>
      <c r="I37" s="1" t="s">
        <v>98</v>
      </c>
      <c r="J37" s="1" t="s">
        <v>98</v>
      </c>
      <c r="K37" s="26">
        <v>18</v>
      </c>
      <c r="L37" s="1" t="s">
        <v>98</v>
      </c>
      <c r="M37" s="11" t="s">
        <v>98</v>
      </c>
      <c r="N37" s="11" t="s">
        <v>98</v>
      </c>
      <c r="O37" s="1" t="s">
        <v>98</v>
      </c>
      <c r="P37" s="1" t="s">
        <v>98</v>
      </c>
      <c r="Q37" s="1" t="s">
        <v>98</v>
      </c>
      <c r="R37" s="11" t="s">
        <v>98</v>
      </c>
      <c r="S37" s="13" t="s">
        <v>98</v>
      </c>
      <c r="T37" s="1" t="s">
        <v>98</v>
      </c>
      <c r="U37" s="13" t="s">
        <v>98</v>
      </c>
      <c r="V37" s="1" t="s">
        <v>98</v>
      </c>
      <c r="W37" s="14">
        <v>0.75</v>
      </c>
      <c r="X37" s="14">
        <v>0.69799999999999995</v>
      </c>
      <c r="Y37" s="1" t="s">
        <v>98</v>
      </c>
      <c r="Z37" s="13" t="s">
        <v>98</v>
      </c>
      <c r="AA37" s="13" t="s">
        <v>98</v>
      </c>
      <c r="AB37" s="1" t="s">
        <v>98</v>
      </c>
      <c r="AC37" s="1" t="s">
        <v>98</v>
      </c>
      <c r="AD37" s="1" t="s">
        <v>98</v>
      </c>
      <c r="AE37" s="1" t="s">
        <v>98</v>
      </c>
      <c r="AF37" s="1" t="s">
        <v>98</v>
      </c>
      <c r="AG37" s="1" t="s">
        <v>98</v>
      </c>
      <c r="AH37" s="1" t="s">
        <v>98</v>
      </c>
      <c r="AI37" s="1" t="s">
        <v>98</v>
      </c>
      <c r="AJ37" s="1" t="s">
        <v>98</v>
      </c>
      <c r="AK37" s="1" t="s">
        <v>98</v>
      </c>
      <c r="AL37" s="2">
        <v>25.8</v>
      </c>
      <c r="AM37" s="1">
        <v>1420</v>
      </c>
      <c r="AN37" s="1">
        <v>209</v>
      </c>
      <c r="AO37" s="1">
        <v>158</v>
      </c>
      <c r="AP37" s="3">
        <v>6.12</v>
      </c>
      <c r="AQ37" s="1">
        <v>1420</v>
      </c>
      <c r="AR37" s="1">
        <v>209</v>
      </c>
      <c r="AS37" s="1">
        <v>158</v>
      </c>
      <c r="AT37" s="3">
        <v>6.12</v>
      </c>
      <c r="AU37" s="1" t="s">
        <v>98</v>
      </c>
      <c r="AV37" s="1" t="s">
        <v>98</v>
      </c>
      <c r="AW37" s="1" t="s">
        <v>98</v>
      </c>
      <c r="AX37" s="1">
        <v>2840</v>
      </c>
      <c r="AY37" s="1" t="s">
        <v>98</v>
      </c>
      <c r="AZ37" s="1">
        <v>315</v>
      </c>
      <c r="BA37" s="1" t="s">
        <v>98</v>
      </c>
      <c r="BB37" s="1" t="s">
        <v>98</v>
      </c>
      <c r="BC37" s="1" t="s">
        <v>98</v>
      </c>
      <c r="BD37" s="1" t="s">
        <v>98</v>
      </c>
      <c r="BE37" s="1" t="s">
        <v>98</v>
      </c>
      <c r="BF37" s="1" t="s">
        <v>98</v>
      </c>
      <c r="BG37" s="1" t="s">
        <v>98</v>
      </c>
      <c r="BH37" s="1" t="s">
        <v>98</v>
      </c>
      <c r="BI37" s="1" t="s">
        <v>98</v>
      </c>
      <c r="BJ37" s="4" t="s">
        <v>98</v>
      </c>
      <c r="BK37" s="4" t="s">
        <v>98</v>
      </c>
      <c r="BL37" s="4" t="s">
        <v>98</v>
      </c>
      <c r="BM37" s="4" t="s">
        <v>98</v>
      </c>
      <c r="BN37" s="4" t="s">
        <v>98</v>
      </c>
      <c r="BO37" s="4" t="s">
        <v>98</v>
      </c>
      <c r="BP37" s="4" t="s">
        <v>98</v>
      </c>
      <c r="BQ37" s="4" t="s">
        <v>98</v>
      </c>
      <c r="BR37" s="4" t="s">
        <v>98</v>
      </c>
      <c r="BS37" s="4" t="s">
        <v>98</v>
      </c>
      <c r="BT37" s="4" t="s">
        <v>98</v>
      </c>
      <c r="BU37" s="4" t="s">
        <v>98</v>
      </c>
      <c r="BV37" s="4" t="s">
        <v>98</v>
      </c>
      <c r="BW37" s="35" t="s">
        <v>98</v>
      </c>
      <c r="BX37" s="35" t="s">
        <v>98</v>
      </c>
      <c r="BY37" s="1" t="s">
        <v>98</v>
      </c>
      <c r="BZ37" s="1" t="s">
        <v>98</v>
      </c>
      <c r="CA37" s="1" t="s">
        <v>98</v>
      </c>
      <c r="CB37" s="1" t="s">
        <v>98</v>
      </c>
      <c r="CC37" s="1" t="s">
        <v>98</v>
      </c>
      <c r="CD37" s="1" t="s">
        <v>98</v>
      </c>
      <c r="CE37" s="1" t="s">
        <v>98</v>
      </c>
      <c r="CF37" s="1" t="s">
        <v>98</v>
      </c>
      <c r="CG37" s="4">
        <f>Beams!$B$11/F37</f>
        <v>296.56992084432721</v>
      </c>
      <c r="CI37" s="4">
        <f>SQRT(Beams!$B$9^2+Beams!$C$9^2)/AO37</f>
        <v>100.60607874097208</v>
      </c>
      <c r="CK37" s="4">
        <f>(2*SQRT(Beams!$B$8^2+Beams!$C$8^2))/(F37)</f>
        <v>838.82640849992549</v>
      </c>
      <c r="CM37" s="4">
        <f>Beams!$B$12*(K37/2)/AX37</f>
        <v>35.619718309859152</v>
      </c>
      <c r="CO37" s="4">
        <f t="shared" si="0"/>
        <v>1507.4628680118972</v>
      </c>
      <c r="CQ37" s="3">
        <f>MIN(Beams!$B$21:$B$22)/MAX(CJ37:CO37)-1</f>
        <v>12.267325135760595</v>
      </c>
    </row>
    <row r="38" spans="1:95" x14ac:dyDescent="0.55000000000000004">
      <c r="A38" s="1" t="s">
        <v>2612</v>
      </c>
      <c r="B38" s="1" t="s">
        <v>2187</v>
      </c>
      <c r="C38" s="1" t="s">
        <v>2188</v>
      </c>
      <c r="D38" s="1" t="s">
        <v>98</v>
      </c>
      <c r="E38" s="3">
        <v>116.09</v>
      </c>
      <c r="F38" s="2">
        <v>31.8</v>
      </c>
      <c r="G38" s="1" t="s">
        <v>98</v>
      </c>
      <c r="H38" s="11" t="s">
        <v>98</v>
      </c>
      <c r="I38" s="1" t="s">
        <v>98</v>
      </c>
      <c r="J38" s="1" t="s">
        <v>98</v>
      </c>
      <c r="K38" s="26">
        <v>18</v>
      </c>
      <c r="L38" s="1" t="s">
        <v>98</v>
      </c>
      <c r="M38" s="11" t="s">
        <v>98</v>
      </c>
      <c r="N38" s="11" t="s">
        <v>98</v>
      </c>
      <c r="O38" s="1" t="s">
        <v>98</v>
      </c>
      <c r="P38" s="1" t="s">
        <v>98</v>
      </c>
      <c r="Q38" s="1" t="s">
        <v>98</v>
      </c>
      <c r="R38" s="11" t="s">
        <v>98</v>
      </c>
      <c r="S38" s="13" t="s">
        <v>98</v>
      </c>
      <c r="T38" s="1" t="s">
        <v>98</v>
      </c>
      <c r="U38" s="13" t="s">
        <v>98</v>
      </c>
      <c r="V38" s="1" t="s">
        <v>98</v>
      </c>
      <c r="W38" s="14">
        <v>0.625</v>
      </c>
      <c r="X38" s="14">
        <v>0.58099999999999996</v>
      </c>
      <c r="Y38" s="1" t="s">
        <v>98</v>
      </c>
      <c r="Z38" s="13" t="s">
        <v>98</v>
      </c>
      <c r="AA38" s="13" t="s">
        <v>98</v>
      </c>
      <c r="AB38" s="1" t="s">
        <v>98</v>
      </c>
      <c r="AC38" s="1" t="s">
        <v>98</v>
      </c>
      <c r="AD38" s="1" t="s">
        <v>98</v>
      </c>
      <c r="AE38" s="1" t="s">
        <v>98</v>
      </c>
      <c r="AF38" s="1" t="s">
        <v>98</v>
      </c>
      <c r="AG38" s="1" t="s">
        <v>98</v>
      </c>
      <c r="AH38" s="1" t="s">
        <v>98</v>
      </c>
      <c r="AI38" s="1" t="s">
        <v>98</v>
      </c>
      <c r="AJ38" s="1" t="s">
        <v>98</v>
      </c>
      <c r="AK38" s="1" t="s">
        <v>98</v>
      </c>
      <c r="AL38" s="2">
        <v>31</v>
      </c>
      <c r="AM38" s="1">
        <v>1210</v>
      </c>
      <c r="AN38" s="1">
        <v>176</v>
      </c>
      <c r="AO38" s="1">
        <v>134</v>
      </c>
      <c r="AP38" s="3">
        <v>6.16</v>
      </c>
      <c r="AQ38" s="1">
        <v>1210</v>
      </c>
      <c r="AR38" s="1">
        <v>176</v>
      </c>
      <c r="AS38" s="1">
        <v>134</v>
      </c>
      <c r="AT38" s="3">
        <v>6.16</v>
      </c>
      <c r="AU38" s="1" t="s">
        <v>98</v>
      </c>
      <c r="AV38" s="1" t="s">
        <v>98</v>
      </c>
      <c r="AW38" s="1" t="s">
        <v>98</v>
      </c>
      <c r="AX38" s="1">
        <v>2420</v>
      </c>
      <c r="AY38" s="1" t="s">
        <v>98</v>
      </c>
      <c r="AZ38" s="1">
        <v>268</v>
      </c>
      <c r="BA38" s="1" t="s">
        <v>98</v>
      </c>
      <c r="BB38" s="1" t="s">
        <v>98</v>
      </c>
      <c r="BC38" s="1" t="s">
        <v>98</v>
      </c>
      <c r="BD38" s="1" t="s">
        <v>98</v>
      </c>
      <c r="BE38" s="1" t="s">
        <v>98</v>
      </c>
      <c r="BF38" s="1" t="s">
        <v>98</v>
      </c>
      <c r="BG38" s="1" t="s">
        <v>98</v>
      </c>
      <c r="BH38" s="1" t="s">
        <v>98</v>
      </c>
      <c r="BI38" s="1" t="s">
        <v>98</v>
      </c>
      <c r="BJ38" s="4" t="s">
        <v>98</v>
      </c>
      <c r="BK38" s="4" t="s">
        <v>98</v>
      </c>
      <c r="BL38" s="4" t="s">
        <v>98</v>
      </c>
      <c r="BM38" s="4" t="s">
        <v>98</v>
      </c>
      <c r="BN38" s="4" t="s">
        <v>98</v>
      </c>
      <c r="BO38" s="4" t="s">
        <v>98</v>
      </c>
      <c r="BP38" s="4" t="s">
        <v>98</v>
      </c>
      <c r="BQ38" s="4" t="s">
        <v>98</v>
      </c>
      <c r="BR38" s="4" t="s">
        <v>98</v>
      </c>
      <c r="BS38" s="4" t="s">
        <v>98</v>
      </c>
      <c r="BT38" s="4" t="s">
        <v>98</v>
      </c>
      <c r="BU38" s="4" t="s">
        <v>98</v>
      </c>
      <c r="BV38" s="4" t="s">
        <v>98</v>
      </c>
      <c r="BW38" s="35" t="s">
        <v>98</v>
      </c>
      <c r="BX38" s="35" t="s">
        <v>98</v>
      </c>
      <c r="BY38" s="1" t="s">
        <v>98</v>
      </c>
      <c r="BZ38" s="1" t="s">
        <v>98</v>
      </c>
      <c r="CA38" s="1" t="s">
        <v>98</v>
      </c>
      <c r="CB38" s="1" t="s">
        <v>98</v>
      </c>
      <c r="CC38" s="1" t="s">
        <v>98</v>
      </c>
      <c r="CD38" s="1" t="s">
        <v>98</v>
      </c>
      <c r="CE38" s="1" t="s">
        <v>98</v>
      </c>
      <c r="CF38" s="1" t="s">
        <v>98</v>
      </c>
      <c r="CG38" s="4">
        <f>Beams!$B$11/F38</f>
        <v>353.45911949685535</v>
      </c>
      <c r="CI38" s="4">
        <f>SQRT(Beams!$B$9^2+Beams!$C$9^2)/AO38</f>
        <v>118.62507791845961</v>
      </c>
      <c r="CK38" s="4">
        <f>(2*SQRT(Beams!$B$8^2+Beams!$C$8^2))/(F38)</f>
        <v>999.73336107381056</v>
      </c>
      <c r="CM38" s="4">
        <f>Beams!$B$12*(K38/2)/AX38</f>
        <v>41.801652892561982</v>
      </c>
      <c r="CO38" s="4">
        <f t="shared" si="0"/>
        <v>1796.2477567793167</v>
      </c>
      <c r="CQ38" s="3">
        <f>MIN(Beams!$B$21:$B$22)/MAX(CJ38:CO38)-1</f>
        <v>10.134321490182471</v>
      </c>
    </row>
    <row r="39" spans="1:95" x14ac:dyDescent="0.55000000000000004">
      <c r="A39" s="1" t="s">
        <v>2612</v>
      </c>
      <c r="B39" s="1" t="s">
        <v>2189</v>
      </c>
      <c r="C39" s="1" t="s">
        <v>2190</v>
      </c>
      <c r="D39" s="1" t="s">
        <v>98</v>
      </c>
      <c r="E39" s="3">
        <v>93.54</v>
      </c>
      <c r="F39" s="2">
        <v>25.6</v>
      </c>
      <c r="G39" s="1" t="s">
        <v>98</v>
      </c>
      <c r="H39" s="11" t="s">
        <v>98</v>
      </c>
      <c r="I39" s="1" t="s">
        <v>98</v>
      </c>
      <c r="J39" s="1" t="s">
        <v>98</v>
      </c>
      <c r="K39" s="2">
        <v>18</v>
      </c>
      <c r="L39" s="1" t="s">
        <v>98</v>
      </c>
      <c r="M39" s="11" t="s">
        <v>98</v>
      </c>
      <c r="N39" s="11" t="s">
        <v>98</v>
      </c>
      <c r="O39" s="1" t="s">
        <v>98</v>
      </c>
      <c r="P39" s="1" t="s">
        <v>98</v>
      </c>
      <c r="Q39" s="1" t="s">
        <v>98</v>
      </c>
      <c r="R39" s="11" t="s">
        <v>98</v>
      </c>
      <c r="S39" s="13" t="s">
        <v>98</v>
      </c>
      <c r="T39" s="1" t="s">
        <v>98</v>
      </c>
      <c r="U39" s="13" t="s">
        <v>98</v>
      </c>
      <c r="V39" s="1" t="s">
        <v>98</v>
      </c>
      <c r="W39" s="14">
        <v>0.5</v>
      </c>
      <c r="X39" s="14">
        <v>0.46500000000000002</v>
      </c>
      <c r="Y39" s="1" t="s">
        <v>98</v>
      </c>
      <c r="Z39" s="13" t="s">
        <v>98</v>
      </c>
      <c r="AA39" s="13" t="s">
        <v>98</v>
      </c>
      <c r="AB39" s="1" t="s">
        <v>98</v>
      </c>
      <c r="AC39" s="1" t="s">
        <v>98</v>
      </c>
      <c r="AD39" s="1" t="s">
        <v>98</v>
      </c>
      <c r="AE39" s="1" t="s">
        <v>98</v>
      </c>
      <c r="AF39" s="1" t="s">
        <v>98</v>
      </c>
      <c r="AG39" s="1" t="s">
        <v>98</v>
      </c>
      <c r="AH39" s="1" t="s">
        <v>98</v>
      </c>
      <c r="AI39" s="1" t="s">
        <v>98</v>
      </c>
      <c r="AJ39" s="1" t="s">
        <v>98</v>
      </c>
      <c r="AK39" s="1" t="s">
        <v>98</v>
      </c>
      <c r="AL39" s="2">
        <v>38.700000000000003</v>
      </c>
      <c r="AM39" s="1">
        <v>985</v>
      </c>
      <c r="AN39" s="1">
        <v>143</v>
      </c>
      <c r="AO39" s="1">
        <v>109</v>
      </c>
      <c r="AP39" s="3">
        <v>6.2</v>
      </c>
      <c r="AQ39" s="1">
        <v>985</v>
      </c>
      <c r="AR39" s="1">
        <v>143</v>
      </c>
      <c r="AS39" s="1">
        <v>109</v>
      </c>
      <c r="AT39" s="3">
        <v>6.2</v>
      </c>
      <c r="AU39" s="1" t="s">
        <v>98</v>
      </c>
      <c r="AV39" s="1" t="s">
        <v>98</v>
      </c>
      <c r="AW39" s="1" t="s">
        <v>98</v>
      </c>
      <c r="AX39" s="1">
        <v>1970</v>
      </c>
      <c r="AY39" s="1" t="s">
        <v>98</v>
      </c>
      <c r="AZ39" s="1">
        <v>219</v>
      </c>
      <c r="BA39" s="1" t="s">
        <v>98</v>
      </c>
      <c r="BB39" s="1" t="s">
        <v>98</v>
      </c>
      <c r="BC39" s="1" t="s">
        <v>98</v>
      </c>
      <c r="BD39" s="1" t="s">
        <v>98</v>
      </c>
      <c r="BE39" s="1" t="s">
        <v>98</v>
      </c>
      <c r="BF39" s="1" t="s">
        <v>98</v>
      </c>
      <c r="BG39" s="1" t="s">
        <v>98</v>
      </c>
      <c r="BH39" s="1" t="s">
        <v>98</v>
      </c>
      <c r="BI39" s="1" t="s">
        <v>98</v>
      </c>
      <c r="BJ39" s="4" t="s">
        <v>98</v>
      </c>
      <c r="BK39" s="4" t="s">
        <v>98</v>
      </c>
      <c r="BL39" s="4" t="s">
        <v>98</v>
      </c>
      <c r="BM39" s="4" t="s">
        <v>98</v>
      </c>
      <c r="BN39" s="4" t="s">
        <v>98</v>
      </c>
      <c r="BO39" s="4" t="s">
        <v>98</v>
      </c>
      <c r="BP39" s="4" t="s">
        <v>98</v>
      </c>
      <c r="BQ39" s="4" t="s">
        <v>98</v>
      </c>
      <c r="BR39" s="4" t="s">
        <v>98</v>
      </c>
      <c r="BS39" s="4" t="s">
        <v>98</v>
      </c>
      <c r="BT39" s="4" t="s">
        <v>98</v>
      </c>
      <c r="BU39" s="4" t="s">
        <v>98</v>
      </c>
      <c r="BV39" s="4" t="s">
        <v>98</v>
      </c>
      <c r="BW39" s="35" t="s">
        <v>98</v>
      </c>
      <c r="BX39" s="35" t="s">
        <v>98</v>
      </c>
      <c r="BY39" s="1" t="s">
        <v>98</v>
      </c>
      <c r="BZ39" s="1" t="s">
        <v>98</v>
      </c>
      <c r="CA39" s="1" t="s">
        <v>98</v>
      </c>
      <c r="CB39" s="1" t="s">
        <v>98</v>
      </c>
      <c r="CC39" s="1" t="s">
        <v>98</v>
      </c>
      <c r="CD39" s="1" t="s">
        <v>98</v>
      </c>
      <c r="CE39" s="1" t="s">
        <v>98</v>
      </c>
      <c r="CF39" s="1" t="s">
        <v>98</v>
      </c>
      <c r="CG39" s="4">
        <f>Beams!$B$11/F39</f>
        <v>439.0625</v>
      </c>
      <c r="CI39" s="4">
        <f>SQRT(Beams!$B$9^2+Beams!$C$9^2)/AO39</f>
        <v>145.83266459700539</v>
      </c>
      <c r="CK39" s="4">
        <f>(2*SQRT(Beams!$B$8^2+Beams!$C$8^2))/(F39)</f>
        <v>1241.8562844588739</v>
      </c>
      <c r="CM39" s="4">
        <f>Beams!$B$12*(K39/2)/AX39</f>
        <v>51.350253807106597</v>
      </c>
      <c r="CO39" s="4">
        <f t="shared" si="0"/>
        <v>2230.8370610641023</v>
      </c>
      <c r="CQ39" s="3">
        <f>MIN(Beams!$B$21:$B$22)/MAX(CJ39:CO39)-1</f>
        <v>7.9652446380194455</v>
      </c>
    </row>
    <row r="40" spans="1:95" x14ac:dyDescent="0.55000000000000004">
      <c r="A40" s="1" t="s">
        <v>2612</v>
      </c>
      <c r="B40" s="1" t="s">
        <v>2191</v>
      </c>
      <c r="C40" s="1" t="s">
        <v>2192</v>
      </c>
      <c r="D40" s="1" t="s">
        <v>98</v>
      </c>
      <c r="E40" s="3">
        <v>70.66</v>
      </c>
      <c r="F40" s="2">
        <v>19.399999999999999</v>
      </c>
      <c r="G40" s="1" t="s">
        <v>98</v>
      </c>
      <c r="H40" s="11" t="s">
        <v>98</v>
      </c>
      <c r="I40" s="1" t="s">
        <v>98</v>
      </c>
      <c r="J40" s="1" t="s">
        <v>98</v>
      </c>
      <c r="K40" s="2">
        <v>18</v>
      </c>
      <c r="L40" s="1" t="s">
        <v>98</v>
      </c>
      <c r="M40" s="11" t="s">
        <v>98</v>
      </c>
      <c r="N40" s="11" t="s">
        <v>98</v>
      </c>
      <c r="O40" s="1" t="s">
        <v>98</v>
      </c>
      <c r="P40" s="1" t="s">
        <v>98</v>
      </c>
      <c r="Q40" s="1" t="s">
        <v>98</v>
      </c>
      <c r="R40" s="11" t="s">
        <v>98</v>
      </c>
      <c r="S40" s="13" t="s">
        <v>98</v>
      </c>
      <c r="T40" s="1" t="s">
        <v>98</v>
      </c>
      <c r="U40" s="13" t="s">
        <v>98</v>
      </c>
      <c r="V40" s="1" t="s">
        <v>98</v>
      </c>
      <c r="W40" s="14">
        <v>0.375</v>
      </c>
      <c r="X40" s="14">
        <v>0.34899999999999998</v>
      </c>
      <c r="Y40" s="1" t="s">
        <v>98</v>
      </c>
      <c r="Z40" s="13" t="s">
        <v>98</v>
      </c>
      <c r="AA40" s="13" t="s">
        <v>98</v>
      </c>
      <c r="AB40" s="1" t="s">
        <v>98</v>
      </c>
      <c r="AC40" s="1" t="s">
        <v>98</v>
      </c>
      <c r="AD40" s="1" t="s">
        <v>98</v>
      </c>
      <c r="AE40" s="1" t="s">
        <v>98</v>
      </c>
      <c r="AF40" s="1" t="s">
        <v>98</v>
      </c>
      <c r="AG40" s="1" t="s">
        <v>98</v>
      </c>
      <c r="AH40" s="1" t="s">
        <v>98</v>
      </c>
      <c r="AI40" s="1" t="s">
        <v>98</v>
      </c>
      <c r="AJ40" s="1" t="s">
        <v>98</v>
      </c>
      <c r="AK40" s="1" t="s">
        <v>98</v>
      </c>
      <c r="AL40" s="2">
        <v>51.6</v>
      </c>
      <c r="AM40" s="1">
        <v>754</v>
      </c>
      <c r="AN40" s="1">
        <v>109</v>
      </c>
      <c r="AO40" s="2">
        <v>83.8</v>
      </c>
      <c r="AP40" s="3">
        <v>6.24</v>
      </c>
      <c r="AQ40" s="1">
        <v>754</v>
      </c>
      <c r="AR40" s="1">
        <v>109</v>
      </c>
      <c r="AS40" s="2">
        <v>83.8</v>
      </c>
      <c r="AT40" s="3">
        <v>6.24</v>
      </c>
      <c r="AU40" s="1" t="s">
        <v>98</v>
      </c>
      <c r="AV40" s="1" t="s">
        <v>98</v>
      </c>
      <c r="AW40" s="1" t="s">
        <v>98</v>
      </c>
      <c r="AX40" s="1">
        <v>1510</v>
      </c>
      <c r="AY40" s="1" t="s">
        <v>98</v>
      </c>
      <c r="AZ40" s="1">
        <v>168</v>
      </c>
      <c r="BA40" s="1" t="s">
        <v>98</v>
      </c>
      <c r="BB40" s="1" t="s">
        <v>98</v>
      </c>
      <c r="BC40" s="1" t="s">
        <v>98</v>
      </c>
      <c r="BD40" s="1" t="s">
        <v>98</v>
      </c>
      <c r="BE40" s="1" t="s">
        <v>98</v>
      </c>
      <c r="BF40" s="1" t="s">
        <v>98</v>
      </c>
      <c r="BG40" s="1" t="s">
        <v>98</v>
      </c>
      <c r="BH40" s="1" t="s">
        <v>98</v>
      </c>
      <c r="BI40" s="1" t="s">
        <v>98</v>
      </c>
      <c r="BJ40" s="4" t="s">
        <v>98</v>
      </c>
      <c r="BK40" s="4" t="s">
        <v>98</v>
      </c>
      <c r="BL40" s="4" t="s">
        <v>98</v>
      </c>
      <c r="BM40" s="4" t="s">
        <v>98</v>
      </c>
      <c r="BN40" s="4" t="s">
        <v>98</v>
      </c>
      <c r="BO40" s="4" t="s">
        <v>98</v>
      </c>
      <c r="BP40" s="4" t="s">
        <v>98</v>
      </c>
      <c r="BQ40" s="4" t="s">
        <v>98</v>
      </c>
      <c r="BR40" s="4" t="s">
        <v>98</v>
      </c>
      <c r="BS40" s="4" t="s">
        <v>98</v>
      </c>
      <c r="BT40" s="4" t="s">
        <v>98</v>
      </c>
      <c r="BU40" s="4" t="s">
        <v>98</v>
      </c>
      <c r="BV40" s="4" t="s">
        <v>98</v>
      </c>
      <c r="BW40" s="35" t="s">
        <v>98</v>
      </c>
      <c r="BX40" s="35" t="s">
        <v>98</v>
      </c>
      <c r="BY40" s="1" t="s">
        <v>98</v>
      </c>
      <c r="BZ40" s="1" t="s">
        <v>98</v>
      </c>
      <c r="CA40" s="1" t="s">
        <v>98</v>
      </c>
      <c r="CB40" s="1" t="s">
        <v>98</v>
      </c>
      <c r="CC40" s="1" t="s">
        <v>98</v>
      </c>
      <c r="CD40" s="1" t="s">
        <v>98</v>
      </c>
      <c r="CE40" s="1" t="s">
        <v>98</v>
      </c>
      <c r="CF40" s="1" t="s">
        <v>98</v>
      </c>
      <c r="CG40" s="4">
        <f>Beams!$B$11/F40</f>
        <v>579.38144329896909</v>
      </c>
      <c r="CI40" s="4">
        <f>SQRT(Beams!$B$9^2+Beams!$C$9^2)/AO40</f>
        <v>189.6868787717612</v>
      </c>
      <c r="CK40" s="4">
        <f>(2*SQRT(Beams!$B$8^2+Beams!$C$8^2))/(F40)</f>
        <v>1638.7381898014009</v>
      </c>
      <c r="CM40" s="4">
        <f>Beams!$B$12*(K40/2)/AX40</f>
        <v>66.993377483443709</v>
      </c>
      <c r="CO40" s="4">
        <f t="shared" si="0"/>
        <v>2943.0118902296881</v>
      </c>
      <c r="CQ40" s="3">
        <f>MIN(Beams!$B$21:$B$22)/MAX(CJ40:CO40)-1</f>
        <v>5.7957591562564481</v>
      </c>
    </row>
    <row r="41" spans="1:95" x14ac:dyDescent="0.55000000000000004">
      <c r="A41" s="1" t="s">
        <v>2612</v>
      </c>
      <c r="B41" s="1" t="s">
        <v>2193</v>
      </c>
      <c r="C41" s="1" t="s">
        <v>2194</v>
      </c>
      <c r="D41" s="1" t="s">
        <v>98</v>
      </c>
      <c r="E41" s="3">
        <v>59.09</v>
      </c>
      <c r="F41" s="2">
        <v>16.2</v>
      </c>
      <c r="G41" s="1" t="s">
        <v>98</v>
      </c>
      <c r="H41" s="11" t="s">
        <v>98</v>
      </c>
      <c r="I41" s="1" t="s">
        <v>98</v>
      </c>
      <c r="J41" s="1" t="s">
        <v>98</v>
      </c>
      <c r="K41" s="2">
        <v>18</v>
      </c>
      <c r="L41" s="1" t="s">
        <v>98</v>
      </c>
      <c r="M41" s="11" t="s">
        <v>98</v>
      </c>
      <c r="N41" s="11" t="s">
        <v>98</v>
      </c>
      <c r="O41" s="1" t="s">
        <v>98</v>
      </c>
      <c r="P41" s="1" t="s">
        <v>98</v>
      </c>
      <c r="Q41" s="1" t="s">
        <v>98</v>
      </c>
      <c r="R41" s="11" t="s">
        <v>98</v>
      </c>
      <c r="S41" s="13" t="s">
        <v>98</v>
      </c>
      <c r="T41" s="1" t="s">
        <v>98</v>
      </c>
      <c r="U41" s="13" t="s">
        <v>98</v>
      </c>
      <c r="V41" s="1" t="s">
        <v>98</v>
      </c>
      <c r="W41" s="14">
        <v>0.313</v>
      </c>
      <c r="X41" s="14">
        <v>0.29099999999999998</v>
      </c>
      <c r="Y41" s="1" t="s">
        <v>98</v>
      </c>
      <c r="Z41" s="13" t="s">
        <v>98</v>
      </c>
      <c r="AA41" s="13" t="s">
        <v>98</v>
      </c>
      <c r="AB41" s="1" t="s">
        <v>98</v>
      </c>
      <c r="AC41" s="1" t="s">
        <v>98</v>
      </c>
      <c r="AD41" s="1" t="s">
        <v>98</v>
      </c>
      <c r="AE41" s="1" t="s">
        <v>98</v>
      </c>
      <c r="AF41" s="1" t="s">
        <v>98</v>
      </c>
      <c r="AG41" s="1" t="s">
        <v>98</v>
      </c>
      <c r="AH41" s="1" t="s">
        <v>98</v>
      </c>
      <c r="AI41" s="1" t="s">
        <v>98</v>
      </c>
      <c r="AJ41" s="1" t="s">
        <v>98</v>
      </c>
      <c r="AK41" s="1" t="s">
        <v>98</v>
      </c>
      <c r="AL41" s="2">
        <v>61.9</v>
      </c>
      <c r="AM41" s="1">
        <v>634</v>
      </c>
      <c r="AN41" s="1">
        <v>91.2</v>
      </c>
      <c r="AO41" s="2">
        <v>70.400000000000006</v>
      </c>
      <c r="AP41" s="3">
        <v>6.26</v>
      </c>
      <c r="AQ41" s="1">
        <v>634</v>
      </c>
      <c r="AR41" s="1">
        <v>91.2</v>
      </c>
      <c r="AS41" s="2">
        <v>70.400000000000006</v>
      </c>
      <c r="AT41" s="3">
        <v>6.26</v>
      </c>
      <c r="AU41" s="1" t="s">
        <v>98</v>
      </c>
      <c r="AV41" s="1" t="s">
        <v>98</v>
      </c>
      <c r="AW41" s="1" t="s">
        <v>98</v>
      </c>
      <c r="AX41" s="1">
        <v>1270</v>
      </c>
      <c r="AY41" s="1" t="s">
        <v>98</v>
      </c>
      <c r="AZ41" s="1">
        <v>141</v>
      </c>
      <c r="BA41" s="1" t="s">
        <v>98</v>
      </c>
      <c r="BB41" s="1" t="s">
        <v>98</v>
      </c>
      <c r="BC41" s="1" t="s">
        <v>98</v>
      </c>
      <c r="BD41" s="1" t="s">
        <v>98</v>
      </c>
      <c r="BE41" s="1" t="s">
        <v>98</v>
      </c>
      <c r="BF41" s="1" t="s">
        <v>98</v>
      </c>
      <c r="BG41" s="1" t="s">
        <v>98</v>
      </c>
      <c r="BH41" s="1" t="s">
        <v>98</v>
      </c>
      <c r="BI41" s="1" t="s">
        <v>98</v>
      </c>
      <c r="BJ41" s="4" t="s">
        <v>98</v>
      </c>
      <c r="BK41" s="4" t="s">
        <v>98</v>
      </c>
      <c r="BL41" s="4" t="s">
        <v>98</v>
      </c>
      <c r="BM41" s="4" t="s">
        <v>98</v>
      </c>
      <c r="BN41" s="4" t="s">
        <v>98</v>
      </c>
      <c r="BO41" s="4" t="s">
        <v>98</v>
      </c>
      <c r="BP41" s="4" t="s">
        <v>98</v>
      </c>
      <c r="BQ41" s="4" t="s">
        <v>98</v>
      </c>
      <c r="BR41" s="4" t="s">
        <v>98</v>
      </c>
      <c r="BS41" s="4" t="s">
        <v>98</v>
      </c>
      <c r="BT41" s="4" t="s">
        <v>98</v>
      </c>
      <c r="BU41" s="4" t="s">
        <v>98</v>
      </c>
      <c r="BV41" s="4" t="s">
        <v>98</v>
      </c>
      <c r="BW41" s="35" t="s">
        <v>98</v>
      </c>
      <c r="BX41" s="35" t="s">
        <v>98</v>
      </c>
      <c r="BY41" s="1" t="s">
        <v>98</v>
      </c>
      <c r="BZ41" s="1" t="s">
        <v>98</v>
      </c>
      <c r="CA41" s="1" t="s">
        <v>98</v>
      </c>
      <c r="CB41" s="1" t="s">
        <v>98</v>
      </c>
      <c r="CC41" s="1" t="s">
        <v>98</v>
      </c>
      <c r="CD41" s="1" t="s">
        <v>98</v>
      </c>
      <c r="CE41" s="1" t="s">
        <v>98</v>
      </c>
      <c r="CF41" s="1" t="s">
        <v>98</v>
      </c>
      <c r="CG41" s="4">
        <f>Beams!$B$11/F41</f>
        <v>693.82716049382714</v>
      </c>
      <c r="CI41" s="4">
        <f>SQRT(Beams!$B$9^2+Beams!$C$9^2)/AO41</f>
        <v>225.79205171979527</v>
      </c>
      <c r="CK41" s="4">
        <f>(2*SQRT(Beams!$B$8^2+Beams!$C$8^2))/(F41)</f>
        <v>1962.439560626369</v>
      </c>
      <c r="CM41" s="4">
        <f>Beams!$B$12*(K41/2)/AX41</f>
        <v>79.653543307086608</v>
      </c>
      <c r="CO41" s="4">
        <f t="shared" si="0"/>
        <v>3523.9524179095797</v>
      </c>
      <c r="CQ41" s="3">
        <f>MIN(Beams!$B$21:$B$22)/MAX(CJ41:CO41)-1</f>
        <v>4.6754455305228175</v>
      </c>
    </row>
    <row r="42" spans="1:95" x14ac:dyDescent="0.55000000000000004">
      <c r="A42" s="1" t="s">
        <v>2612</v>
      </c>
      <c r="B42" s="1" t="s">
        <v>2195</v>
      </c>
      <c r="C42" s="1" t="s">
        <v>2196</v>
      </c>
      <c r="D42" s="1" t="s">
        <v>98</v>
      </c>
      <c r="E42" s="3">
        <v>47.44</v>
      </c>
      <c r="F42" s="2">
        <v>13</v>
      </c>
      <c r="G42" s="1" t="s">
        <v>98</v>
      </c>
      <c r="H42" s="11" t="s">
        <v>98</v>
      </c>
      <c r="I42" s="1" t="s">
        <v>98</v>
      </c>
      <c r="J42" s="1" t="s">
        <v>98</v>
      </c>
      <c r="K42" s="2">
        <v>18</v>
      </c>
      <c r="L42" s="1" t="s">
        <v>98</v>
      </c>
      <c r="M42" s="11" t="s">
        <v>98</v>
      </c>
      <c r="N42" s="11" t="s">
        <v>98</v>
      </c>
      <c r="O42" s="1" t="s">
        <v>98</v>
      </c>
      <c r="P42" s="1" t="s">
        <v>98</v>
      </c>
      <c r="Q42" s="1" t="s">
        <v>98</v>
      </c>
      <c r="R42" s="11" t="s">
        <v>98</v>
      </c>
      <c r="S42" s="13" t="s">
        <v>98</v>
      </c>
      <c r="T42" s="1" t="s">
        <v>98</v>
      </c>
      <c r="U42" s="13" t="s">
        <v>98</v>
      </c>
      <c r="V42" s="1" t="s">
        <v>98</v>
      </c>
      <c r="W42" s="14">
        <v>0.25</v>
      </c>
      <c r="X42" s="14">
        <v>0.23300000000000001</v>
      </c>
      <c r="Y42" s="1" t="s">
        <v>98</v>
      </c>
      <c r="Z42" s="13" t="s">
        <v>98</v>
      </c>
      <c r="AA42" s="13" t="s">
        <v>98</v>
      </c>
      <c r="AB42" s="1" t="s">
        <v>98</v>
      </c>
      <c r="AC42" s="1" t="s">
        <v>98</v>
      </c>
      <c r="AD42" s="1" t="s">
        <v>98</v>
      </c>
      <c r="AE42" s="1" t="s">
        <v>98</v>
      </c>
      <c r="AF42" s="1" t="s">
        <v>98</v>
      </c>
      <c r="AG42" s="1" t="s">
        <v>98</v>
      </c>
      <c r="AH42" s="1" t="s">
        <v>98</v>
      </c>
      <c r="AI42" s="1" t="s">
        <v>98</v>
      </c>
      <c r="AJ42" s="1" t="s">
        <v>98</v>
      </c>
      <c r="AK42" s="1" t="s">
        <v>98</v>
      </c>
      <c r="AL42" s="2">
        <v>77.400000000000006</v>
      </c>
      <c r="AM42" s="1">
        <v>512</v>
      </c>
      <c r="AN42" s="1">
        <v>73.400000000000006</v>
      </c>
      <c r="AO42" s="2">
        <v>56.9</v>
      </c>
      <c r="AP42" s="3">
        <v>6.28</v>
      </c>
      <c r="AQ42" s="1">
        <v>512</v>
      </c>
      <c r="AR42" s="1">
        <v>73.400000000000006</v>
      </c>
      <c r="AS42" s="2">
        <v>56.9</v>
      </c>
      <c r="AT42" s="3">
        <v>6.28</v>
      </c>
      <c r="AU42" s="1" t="s">
        <v>98</v>
      </c>
      <c r="AV42" s="1" t="s">
        <v>98</v>
      </c>
      <c r="AW42" s="1" t="s">
        <v>98</v>
      </c>
      <c r="AX42" s="1">
        <v>1020</v>
      </c>
      <c r="AY42" s="1" t="s">
        <v>98</v>
      </c>
      <c r="AZ42" s="1">
        <v>114</v>
      </c>
      <c r="BA42" s="1" t="s">
        <v>98</v>
      </c>
      <c r="BB42" s="1" t="s">
        <v>98</v>
      </c>
      <c r="BC42" s="1" t="s">
        <v>98</v>
      </c>
      <c r="BD42" s="1" t="s">
        <v>98</v>
      </c>
      <c r="BE42" s="1" t="s">
        <v>98</v>
      </c>
      <c r="BF42" s="1" t="s">
        <v>98</v>
      </c>
      <c r="BG42" s="1" t="s">
        <v>98</v>
      </c>
      <c r="BH42" s="1" t="s">
        <v>98</v>
      </c>
      <c r="BI42" s="1" t="s">
        <v>98</v>
      </c>
      <c r="BJ42" s="4" t="s">
        <v>98</v>
      </c>
      <c r="BK42" s="4" t="s">
        <v>98</v>
      </c>
      <c r="BL42" s="4" t="s">
        <v>98</v>
      </c>
      <c r="BM42" s="4" t="s">
        <v>98</v>
      </c>
      <c r="BN42" s="4" t="s">
        <v>98</v>
      </c>
      <c r="BO42" s="4" t="s">
        <v>98</v>
      </c>
      <c r="BP42" s="4" t="s">
        <v>98</v>
      </c>
      <c r="BQ42" s="4" t="s">
        <v>98</v>
      </c>
      <c r="BR42" s="4" t="s">
        <v>98</v>
      </c>
      <c r="BS42" s="4" t="s">
        <v>98</v>
      </c>
      <c r="BT42" s="4" t="s">
        <v>98</v>
      </c>
      <c r="BU42" s="4" t="s">
        <v>98</v>
      </c>
      <c r="BV42" s="4" t="s">
        <v>98</v>
      </c>
      <c r="BW42" s="35" t="s">
        <v>98</v>
      </c>
      <c r="BX42" s="35" t="s">
        <v>98</v>
      </c>
      <c r="BY42" s="1" t="s">
        <v>98</v>
      </c>
      <c r="BZ42" s="1" t="s">
        <v>98</v>
      </c>
      <c r="CA42" s="1" t="s">
        <v>98</v>
      </c>
      <c r="CB42" s="1" t="s">
        <v>98</v>
      </c>
      <c r="CC42" s="1" t="s">
        <v>98</v>
      </c>
      <c r="CD42" s="1" t="s">
        <v>98</v>
      </c>
      <c r="CE42" s="1" t="s">
        <v>98</v>
      </c>
      <c r="CF42" s="1" t="s">
        <v>98</v>
      </c>
      <c r="CG42" s="4">
        <f>Beams!$B$11/F42</f>
        <v>864.61538461538464</v>
      </c>
      <c r="CI42" s="4">
        <f>SQRT(Beams!$B$9^2+Beams!$C$9^2)/AO42</f>
        <v>279.36310089760258</v>
      </c>
      <c r="CK42" s="4">
        <f>(2*SQRT(Beams!$B$8^2+Beams!$C$8^2))/(F42)</f>
        <v>2445.5016063190133</v>
      </c>
      <c r="CM42" s="4">
        <f>Beams!$B$12*(K42/2)/AX42</f>
        <v>99.17647058823529</v>
      </c>
      <c r="CO42" s="4">
        <f t="shared" si="0"/>
        <v>4390.8574346929354</v>
      </c>
      <c r="CQ42" s="3">
        <f>MIN(Beams!$B$21:$B$22)/MAX(CJ42:CO42)-1</f>
        <v>3.5549190101178167</v>
      </c>
    </row>
    <row r="43" spans="1:95" x14ac:dyDescent="0.55000000000000004">
      <c r="A43" s="1" t="s">
        <v>2612</v>
      </c>
      <c r="B43" s="1" t="s">
        <v>2197</v>
      </c>
      <c r="C43" s="1" t="s">
        <v>2198</v>
      </c>
      <c r="D43" s="1" t="s">
        <v>98</v>
      </c>
      <c r="E43" s="3">
        <v>160.35</v>
      </c>
      <c r="F43" s="2">
        <v>44</v>
      </c>
      <c r="G43" s="1" t="s">
        <v>98</v>
      </c>
      <c r="H43" s="11" t="s">
        <v>98</v>
      </c>
      <c r="I43" s="1" t="s">
        <v>98</v>
      </c>
      <c r="J43" s="1" t="s">
        <v>98</v>
      </c>
      <c r="K43" s="2">
        <v>16</v>
      </c>
      <c r="L43" s="1" t="s">
        <v>98</v>
      </c>
      <c r="M43" s="11" t="s">
        <v>98</v>
      </c>
      <c r="N43" s="11" t="s">
        <v>98</v>
      </c>
      <c r="O43" s="1" t="s">
        <v>98</v>
      </c>
      <c r="P43" s="1" t="s">
        <v>98</v>
      </c>
      <c r="Q43" s="1" t="s">
        <v>98</v>
      </c>
      <c r="R43" s="11" t="s">
        <v>98</v>
      </c>
      <c r="S43" s="13" t="s">
        <v>98</v>
      </c>
      <c r="T43" s="1" t="s">
        <v>98</v>
      </c>
      <c r="U43" s="13" t="s">
        <v>98</v>
      </c>
      <c r="V43" s="1" t="s">
        <v>98</v>
      </c>
      <c r="W43" s="3">
        <v>1</v>
      </c>
      <c r="X43" s="14">
        <v>0.93</v>
      </c>
      <c r="Y43" s="1" t="s">
        <v>98</v>
      </c>
      <c r="Z43" s="13" t="s">
        <v>98</v>
      </c>
      <c r="AA43" s="13" t="s">
        <v>98</v>
      </c>
      <c r="AB43" s="1" t="s">
        <v>98</v>
      </c>
      <c r="AC43" s="1" t="s">
        <v>98</v>
      </c>
      <c r="AD43" s="1" t="s">
        <v>98</v>
      </c>
      <c r="AE43" s="1" t="s">
        <v>98</v>
      </c>
      <c r="AF43" s="1" t="s">
        <v>98</v>
      </c>
      <c r="AG43" s="1" t="s">
        <v>98</v>
      </c>
      <c r="AH43" s="1" t="s">
        <v>98</v>
      </c>
      <c r="AI43" s="1" t="s">
        <v>98</v>
      </c>
      <c r="AJ43" s="1" t="s">
        <v>98</v>
      </c>
      <c r="AK43" s="1" t="s">
        <v>98</v>
      </c>
      <c r="AL43" s="2">
        <v>17.2</v>
      </c>
      <c r="AM43" s="1">
        <v>1250</v>
      </c>
      <c r="AN43" s="1">
        <v>211</v>
      </c>
      <c r="AO43" s="4">
        <v>157</v>
      </c>
      <c r="AP43" s="3">
        <v>5.34</v>
      </c>
      <c r="AQ43" s="1">
        <v>1250</v>
      </c>
      <c r="AR43" s="1">
        <v>211</v>
      </c>
      <c r="AS43" s="4">
        <v>157</v>
      </c>
      <c r="AT43" s="3">
        <v>5.34</v>
      </c>
      <c r="AU43" s="1" t="s">
        <v>98</v>
      </c>
      <c r="AV43" s="1" t="s">
        <v>98</v>
      </c>
      <c r="AW43" s="1" t="s">
        <v>98</v>
      </c>
      <c r="AX43" s="1">
        <v>2510</v>
      </c>
      <c r="AY43" s="1" t="s">
        <v>98</v>
      </c>
      <c r="AZ43" s="1">
        <v>312</v>
      </c>
      <c r="BA43" s="1" t="s">
        <v>98</v>
      </c>
      <c r="BB43" s="1" t="s">
        <v>98</v>
      </c>
      <c r="BC43" s="1" t="s">
        <v>98</v>
      </c>
      <c r="BD43" s="1" t="s">
        <v>98</v>
      </c>
      <c r="BE43" s="1" t="s">
        <v>98</v>
      </c>
      <c r="BF43" s="1" t="s">
        <v>98</v>
      </c>
      <c r="BG43" s="1" t="s">
        <v>98</v>
      </c>
      <c r="BH43" s="1" t="s">
        <v>98</v>
      </c>
      <c r="BI43" s="1" t="s">
        <v>98</v>
      </c>
      <c r="BJ43" s="4" t="s">
        <v>98</v>
      </c>
      <c r="BK43" s="4" t="s">
        <v>98</v>
      </c>
      <c r="BL43" s="4" t="s">
        <v>98</v>
      </c>
      <c r="BM43" s="4" t="s">
        <v>98</v>
      </c>
      <c r="BN43" s="4" t="s">
        <v>98</v>
      </c>
      <c r="BO43" s="4" t="s">
        <v>98</v>
      </c>
      <c r="BP43" s="4" t="s">
        <v>98</v>
      </c>
      <c r="BQ43" s="4" t="s">
        <v>98</v>
      </c>
      <c r="BR43" s="4" t="s">
        <v>98</v>
      </c>
      <c r="BS43" s="4" t="s">
        <v>98</v>
      </c>
      <c r="BT43" s="4" t="s">
        <v>98</v>
      </c>
      <c r="BU43" s="4" t="s">
        <v>98</v>
      </c>
      <c r="BV43" s="4" t="s">
        <v>98</v>
      </c>
      <c r="BW43" s="35" t="s">
        <v>98</v>
      </c>
      <c r="BX43" s="35" t="s">
        <v>98</v>
      </c>
      <c r="BY43" s="1" t="s">
        <v>98</v>
      </c>
      <c r="BZ43" s="1" t="s">
        <v>98</v>
      </c>
      <c r="CA43" s="1" t="s">
        <v>98</v>
      </c>
      <c r="CB43" s="1" t="s">
        <v>98</v>
      </c>
      <c r="CC43" s="1" t="s">
        <v>98</v>
      </c>
      <c r="CD43" s="1" t="s">
        <v>98</v>
      </c>
      <c r="CE43" s="1" t="s">
        <v>98</v>
      </c>
      <c r="CF43" s="1" t="s">
        <v>98</v>
      </c>
      <c r="CG43" s="4">
        <f>Beams!$B$11/F43</f>
        <v>255.45454545454547</v>
      </c>
      <c r="CI43" s="4">
        <f>SQRT(Beams!$B$9^2+Beams!$C$9^2)/AO43</f>
        <v>101.24688179027763</v>
      </c>
      <c r="CK43" s="4">
        <f>(2*SQRT(Beams!$B$8^2+Beams!$C$8^2))/(F43)</f>
        <v>722.53456550334488</v>
      </c>
      <c r="CM43" s="4">
        <f>Beams!$B$12*(K43/2)/AX43</f>
        <v>35.82470119521912</v>
      </c>
      <c r="CO43" s="4">
        <f t="shared" si="0"/>
        <v>1302.7872930325179</v>
      </c>
      <c r="CQ43" s="3">
        <f>MIN(Beams!$B$21:$B$22)/MAX(CJ43:CO43)-1</f>
        <v>14.351700240678349</v>
      </c>
    </row>
    <row r="44" spans="1:95" x14ac:dyDescent="0.55000000000000004">
      <c r="A44" s="1" t="s">
        <v>2612</v>
      </c>
      <c r="B44" s="1" t="s">
        <v>2199</v>
      </c>
      <c r="C44" s="1" t="s">
        <v>2200</v>
      </c>
      <c r="D44" s="1" t="s">
        <v>98</v>
      </c>
      <c r="E44" s="3">
        <v>141.47999999999999</v>
      </c>
      <c r="F44" s="2">
        <v>38.799999999999997</v>
      </c>
      <c r="G44" s="1" t="s">
        <v>98</v>
      </c>
      <c r="H44" s="11" t="s">
        <v>98</v>
      </c>
      <c r="I44" s="1" t="s">
        <v>98</v>
      </c>
      <c r="J44" s="1" t="s">
        <v>98</v>
      </c>
      <c r="K44" s="2">
        <v>16</v>
      </c>
      <c r="L44" s="1" t="s">
        <v>98</v>
      </c>
      <c r="M44" s="11" t="s">
        <v>98</v>
      </c>
      <c r="N44" s="11" t="s">
        <v>98</v>
      </c>
      <c r="O44" s="1" t="s">
        <v>98</v>
      </c>
      <c r="P44" s="1" t="s">
        <v>98</v>
      </c>
      <c r="Q44" s="1" t="s">
        <v>98</v>
      </c>
      <c r="R44" s="11" t="s">
        <v>98</v>
      </c>
      <c r="S44" s="13" t="s">
        <v>98</v>
      </c>
      <c r="T44" s="1" t="s">
        <v>98</v>
      </c>
      <c r="U44" s="13" t="s">
        <v>98</v>
      </c>
      <c r="V44" s="1" t="s">
        <v>98</v>
      </c>
      <c r="W44" s="14">
        <v>0.875</v>
      </c>
      <c r="X44" s="14">
        <v>0.81399999999999995</v>
      </c>
      <c r="Y44" s="1" t="s">
        <v>98</v>
      </c>
      <c r="Z44" s="13" t="s">
        <v>98</v>
      </c>
      <c r="AA44" s="13" t="s">
        <v>98</v>
      </c>
      <c r="AB44" s="1" t="s">
        <v>98</v>
      </c>
      <c r="AC44" s="1" t="s">
        <v>98</v>
      </c>
      <c r="AD44" s="1" t="s">
        <v>98</v>
      </c>
      <c r="AE44" s="1" t="s">
        <v>98</v>
      </c>
      <c r="AF44" s="1" t="s">
        <v>98</v>
      </c>
      <c r="AG44" s="1" t="s">
        <v>98</v>
      </c>
      <c r="AH44" s="1" t="s">
        <v>98</v>
      </c>
      <c r="AI44" s="1" t="s">
        <v>98</v>
      </c>
      <c r="AJ44" s="1" t="s">
        <v>98</v>
      </c>
      <c r="AK44" s="1" t="s">
        <v>98</v>
      </c>
      <c r="AL44" s="2">
        <v>19.7</v>
      </c>
      <c r="AM44" s="1">
        <v>1120</v>
      </c>
      <c r="AN44" s="1">
        <v>188</v>
      </c>
      <c r="AO44" s="4">
        <v>140</v>
      </c>
      <c r="AP44" s="3">
        <v>5.38</v>
      </c>
      <c r="AQ44" s="1">
        <v>1120</v>
      </c>
      <c r="AR44" s="1">
        <v>188</v>
      </c>
      <c r="AS44" s="4">
        <v>140</v>
      </c>
      <c r="AT44" s="3">
        <v>5.38</v>
      </c>
      <c r="AU44" s="1" t="s">
        <v>98</v>
      </c>
      <c r="AV44" s="1" t="s">
        <v>98</v>
      </c>
      <c r="AW44" s="1" t="s">
        <v>98</v>
      </c>
      <c r="AX44" s="1">
        <v>2240</v>
      </c>
      <c r="AY44" s="1" t="s">
        <v>98</v>
      </c>
      <c r="AZ44" s="1">
        <v>279</v>
      </c>
      <c r="BA44" s="1" t="s">
        <v>98</v>
      </c>
      <c r="BB44" s="1" t="s">
        <v>98</v>
      </c>
      <c r="BC44" s="1" t="s">
        <v>98</v>
      </c>
      <c r="BD44" s="1" t="s">
        <v>98</v>
      </c>
      <c r="BE44" s="1" t="s">
        <v>98</v>
      </c>
      <c r="BF44" s="1" t="s">
        <v>98</v>
      </c>
      <c r="BG44" s="1" t="s">
        <v>98</v>
      </c>
      <c r="BH44" s="1" t="s">
        <v>98</v>
      </c>
      <c r="BI44" s="1" t="s">
        <v>98</v>
      </c>
      <c r="BJ44" s="4" t="s">
        <v>98</v>
      </c>
      <c r="BK44" s="4" t="s">
        <v>98</v>
      </c>
      <c r="BL44" s="4" t="s">
        <v>98</v>
      </c>
      <c r="BM44" s="4" t="s">
        <v>98</v>
      </c>
      <c r="BN44" s="4" t="s">
        <v>98</v>
      </c>
      <c r="BO44" s="4" t="s">
        <v>98</v>
      </c>
      <c r="BP44" s="4" t="s">
        <v>98</v>
      </c>
      <c r="BQ44" s="4" t="s">
        <v>98</v>
      </c>
      <c r="BR44" s="4" t="s">
        <v>98</v>
      </c>
      <c r="BS44" s="4" t="s">
        <v>98</v>
      </c>
      <c r="BT44" s="4" t="s">
        <v>98</v>
      </c>
      <c r="BU44" s="4" t="s">
        <v>98</v>
      </c>
      <c r="BV44" s="4" t="s">
        <v>98</v>
      </c>
      <c r="BW44" s="35" t="s">
        <v>98</v>
      </c>
      <c r="BX44" s="35" t="s">
        <v>98</v>
      </c>
      <c r="BY44" s="1" t="s">
        <v>98</v>
      </c>
      <c r="BZ44" s="1" t="s">
        <v>98</v>
      </c>
      <c r="CA44" s="1" t="s">
        <v>98</v>
      </c>
      <c r="CB44" s="1" t="s">
        <v>98</v>
      </c>
      <c r="CC44" s="1" t="s">
        <v>98</v>
      </c>
      <c r="CD44" s="1" t="s">
        <v>98</v>
      </c>
      <c r="CE44" s="1" t="s">
        <v>98</v>
      </c>
      <c r="CF44" s="1" t="s">
        <v>98</v>
      </c>
      <c r="CG44" s="4">
        <f>Beams!$B$11/F44</f>
        <v>289.69072164948454</v>
      </c>
      <c r="CI44" s="4">
        <f>SQRT(Beams!$B$9^2+Beams!$C$9^2)/AO44</f>
        <v>113.54114600766849</v>
      </c>
      <c r="CK44" s="4">
        <f>(2*SQRT(Beams!$B$8^2+Beams!$C$8^2))/(F44)</f>
        <v>819.36909490070047</v>
      </c>
      <c r="CM44" s="4">
        <f>Beams!$B$12*(K44/2)/AX44</f>
        <v>40.142857142857146</v>
      </c>
      <c r="CO44" s="4">
        <f t="shared" si="0"/>
        <v>1476.9994675246942</v>
      </c>
      <c r="CQ44" s="3">
        <f>MIN(Beams!$B$21:$B$22)/MAX(CJ44:CO44)-1</f>
        <v>12.540966289932408</v>
      </c>
    </row>
    <row r="45" spans="1:95" x14ac:dyDescent="0.55000000000000004">
      <c r="A45" s="1" t="s">
        <v>2612</v>
      </c>
      <c r="B45" s="1" t="s">
        <v>2201</v>
      </c>
      <c r="C45" s="1" t="s">
        <v>2202</v>
      </c>
      <c r="D45" s="1" t="s">
        <v>98</v>
      </c>
      <c r="E45" s="3">
        <v>122.27</v>
      </c>
      <c r="F45" s="2">
        <v>33.5</v>
      </c>
      <c r="G45" s="1" t="s">
        <v>98</v>
      </c>
      <c r="H45" s="11" t="s">
        <v>98</v>
      </c>
      <c r="I45" s="1" t="s">
        <v>98</v>
      </c>
      <c r="J45" s="1" t="s">
        <v>98</v>
      </c>
      <c r="K45" s="2">
        <v>16</v>
      </c>
      <c r="L45" s="1" t="s">
        <v>98</v>
      </c>
      <c r="M45" s="11" t="s">
        <v>98</v>
      </c>
      <c r="N45" s="11" t="s">
        <v>98</v>
      </c>
      <c r="O45" s="1" t="s">
        <v>98</v>
      </c>
      <c r="P45" s="1" t="s">
        <v>98</v>
      </c>
      <c r="Q45" s="1" t="s">
        <v>98</v>
      </c>
      <c r="R45" s="11" t="s">
        <v>98</v>
      </c>
      <c r="S45" s="13" t="s">
        <v>98</v>
      </c>
      <c r="T45" s="1" t="s">
        <v>98</v>
      </c>
      <c r="U45" s="13" t="s">
        <v>98</v>
      </c>
      <c r="V45" s="1" t="s">
        <v>98</v>
      </c>
      <c r="W45" s="14">
        <v>0.75</v>
      </c>
      <c r="X45" s="14">
        <v>0.69799999999999995</v>
      </c>
      <c r="Y45" s="1" t="s">
        <v>98</v>
      </c>
      <c r="Z45" s="13" t="s">
        <v>98</v>
      </c>
      <c r="AA45" s="13" t="s">
        <v>98</v>
      </c>
      <c r="AB45" s="1" t="s">
        <v>98</v>
      </c>
      <c r="AC45" s="1" t="s">
        <v>98</v>
      </c>
      <c r="AD45" s="1" t="s">
        <v>98</v>
      </c>
      <c r="AE45" s="1" t="s">
        <v>98</v>
      </c>
      <c r="AF45" s="1" t="s">
        <v>98</v>
      </c>
      <c r="AG45" s="1" t="s">
        <v>98</v>
      </c>
      <c r="AH45" s="1" t="s">
        <v>98</v>
      </c>
      <c r="AI45" s="1" t="s">
        <v>98</v>
      </c>
      <c r="AJ45" s="1" t="s">
        <v>98</v>
      </c>
      <c r="AK45" s="1" t="s">
        <v>98</v>
      </c>
      <c r="AL45" s="2">
        <v>22.9</v>
      </c>
      <c r="AM45" s="1">
        <v>984</v>
      </c>
      <c r="AN45" s="1">
        <v>163</v>
      </c>
      <c r="AO45" s="4">
        <v>123</v>
      </c>
      <c r="AP45" s="3">
        <v>5.42</v>
      </c>
      <c r="AQ45" s="1">
        <v>984</v>
      </c>
      <c r="AR45" s="1">
        <v>163</v>
      </c>
      <c r="AS45" s="4">
        <v>123</v>
      </c>
      <c r="AT45" s="3">
        <v>5.42</v>
      </c>
      <c r="AU45" s="1" t="s">
        <v>98</v>
      </c>
      <c r="AV45" s="1" t="s">
        <v>98</v>
      </c>
      <c r="AW45" s="1" t="s">
        <v>98</v>
      </c>
      <c r="AX45" s="1">
        <v>1970</v>
      </c>
      <c r="AY45" s="1" t="s">
        <v>98</v>
      </c>
      <c r="AZ45" s="1">
        <v>245</v>
      </c>
      <c r="BA45" s="1" t="s">
        <v>98</v>
      </c>
      <c r="BB45" s="1" t="s">
        <v>98</v>
      </c>
      <c r="BC45" s="1" t="s">
        <v>98</v>
      </c>
      <c r="BD45" s="1" t="s">
        <v>98</v>
      </c>
      <c r="BE45" s="1" t="s">
        <v>98</v>
      </c>
      <c r="BF45" s="1" t="s">
        <v>98</v>
      </c>
      <c r="BG45" s="1" t="s">
        <v>98</v>
      </c>
      <c r="BH45" s="1" t="s">
        <v>98</v>
      </c>
      <c r="BI45" s="1" t="s">
        <v>98</v>
      </c>
      <c r="BJ45" s="4" t="s">
        <v>98</v>
      </c>
      <c r="BK45" s="4" t="s">
        <v>98</v>
      </c>
      <c r="BL45" s="4" t="s">
        <v>98</v>
      </c>
      <c r="BM45" s="4" t="s">
        <v>98</v>
      </c>
      <c r="BN45" s="4" t="s">
        <v>98</v>
      </c>
      <c r="BO45" s="4" t="s">
        <v>98</v>
      </c>
      <c r="BP45" s="4" t="s">
        <v>98</v>
      </c>
      <c r="BQ45" s="4" t="s">
        <v>98</v>
      </c>
      <c r="BR45" s="4" t="s">
        <v>98</v>
      </c>
      <c r="BS45" s="4" t="s">
        <v>98</v>
      </c>
      <c r="BT45" s="4" t="s">
        <v>98</v>
      </c>
      <c r="BU45" s="4" t="s">
        <v>98</v>
      </c>
      <c r="BV45" s="4" t="s">
        <v>98</v>
      </c>
      <c r="BW45" s="35" t="s">
        <v>98</v>
      </c>
      <c r="BX45" s="35" t="s">
        <v>98</v>
      </c>
      <c r="BY45" s="1" t="s">
        <v>98</v>
      </c>
      <c r="BZ45" s="1" t="s">
        <v>98</v>
      </c>
      <c r="CA45" s="1" t="s">
        <v>98</v>
      </c>
      <c r="CB45" s="1" t="s">
        <v>98</v>
      </c>
      <c r="CC45" s="1" t="s">
        <v>98</v>
      </c>
      <c r="CD45" s="1" t="s">
        <v>98</v>
      </c>
      <c r="CE45" s="1" t="s">
        <v>98</v>
      </c>
      <c r="CF45" s="1" t="s">
        <v>98</v>
      </c>
      <c r="CG45" s="4">
        <f>Beams!$B$11/F45</f>
        <v>335.52238805970148</v>
      </c>
      <c r="CI45" s="4">
        <f>SQRT(Beams!$B$9^2+Beams!$C$9^2)/AO45</f>
        <v>129.23382472417552</v>
      </c>
      <c r="CK45" s="4">
        <f>(2*SQRT(Beams!$B$8^2+Beams!$C$8^2))/(F45)</f>
        <v>949.00062334767688</v>
      </c>
      <c r="CM45" s="4">
        <f>Beams!$B$12*(K45/2)/AX45</f>
        <v>45.64467005076142</v>
      </c>
      <c r="CO45" s="4">
        <f t="shared" si="0"/>
        <v>1709.9868988902163</v>
      </c>
      <c r="CQ45" s="3">
        <f>MIN(Beams!$B$21:$B$22)/MAX(CJ45:CO45)-1</f>
        <v>10.695996041244541</v>
      </c>
    </row>
    <row r="46" spans="1:95" x14ac:dyDescent="0.55000000000000004">
      <c r="A46" s="1" t="s">
        <v>2612</v>
      </c>
      <c r="B46" s="1" t="s">
        <v>2203</v>
      </c>
      <c r="C46" s="1" t="s">
        <v>2204</v>
      </c>
      <c r="D46" s="1" t="s">
        <v>98</v>
      </c>
      <c r="E46" s="3">
        <v>103</v>
      </c>
      <c r="F46" s="2">
        <v>28.1</v>
      </c>
      <c r="G46" s="1" t="s">
        <v>98</v>
      </c>
      <c r="H46" s="11" t="s">
        <v>98</v>
      </c>
      <c r="I46" s="1" t="s">
        <v>98</v>
      </c>
      <c r="J46" s="1" t="s">
        <v>98</v>
      </c>
      <c r="K46" s="2">
        <v>16</v>
      </c>
      <c r="L46" s="1" t="s">
        <v>98</v>
      </c>
      <c r="M46" s="11" t="s">
        <v>98</v>
      </c>
      <c r="N46" s="11" t="s">
        <v>98</v>
      </c>
      <c r="O46" s="1" t="s">
        <v>98</v>
      </c>
      <c r="P46" s="1" t="s">
        <v>98</v>
      </c>
      <c r="Q46" s="1" t="s">
        <v>98</v>
      </c>
      <c r="R46" s="11" t="s">
        <v>98</v>
      </c>
      <c r="S46" s="13" t="s">
        <v>98</v>
      </c>
      <c r="T46" s="1" t="s">
        <v>98</v>
      </c>
      <c r="U46" s="13" t="s">
        <v>98</v>
      </c>
      <c r="V46" s="1" t="s">
        <v>98</v>
      </c>
      <c r="W46" s="14">
        <v>0.625</v>
      </c>
      <c r="X46" s="14">
        <v>0.58099999999999996</v>
      </c>
      <c r="Y46" s="1" t="s">
        <v>98</v>
      </c>
      <c r="Z46" s="13" t="s">
        <v>98</v>
      </c>
      <c r="AA46" s="13" t="s">
        <v>98</v>
      </c>
      <c r="AB46" s="1" t="s">
        <v>98</v>
      </c>
      <c r="AC46" s="1" t="s">
        <v>98</v>
      </c>
      <c r="AD46" s="1" t="s">
        <v>98</v>
      </c>
      <c r="AE46" s="1" t="s">
        <v>98</v>
      </c>
      <c r="AF46" s="1" t="s">
        <v>98</v>
      </c>
      <c r="AG46" s="1" t="s">
        <v>98</v>
      </c>
      <c r="AH46" s="1" t="s">
        <v>98</v>
      </c>
      <c r="AI46" s="1" t="s">
        <v>98</v>
      </c>
      <c r="AJ46" s="1" t="s">
        <v>98</v>
      </c>
      <c r="AK46" s="1" t="s">
        <v>98</v>
      </c>
      <c r="AL46" s="2">
        <v>27.5</v>
      </c>
      <c r="AM46" s="1">
        <v>838</v>
      </c>
      <c r="AN46" s="1">
        <v>138</v>
      </c>
      <c r="AO46" s="1">
        <v>105</v>
      </c>
      <c r="AP46" s="3">
        <v>5.46</v>
      </c>
      <c r="AQ46" s="1">
        <v>838</v>
      </c>
      <c r="AR46" s="1">
        <v>138</v>
      </c>
      <c r="AS46" s="1">
        <v>105</v>
      </c>
      <c r="AT46" s="3">
        <v>5.46</v>
      </c>
      <c r="AU46" s="1" t="s">
        <v>98</v>
      </c>
      <c r="AV46" s="1" t="s">
        <v>98</v>
      </c>
      <c r="AW46" s="1" t="s">
        <v>98</v>
      </c>
      <c r="AX46" s="1">
        <v>1680</v>
      </c>
      <c r="AY46" s="1" t="s">
        <v>98</v>
      </c>
      <c r="AZ46" s="1">
        <v>209</v>
      </c>
      <c r="BA46" s="1" t="s">
        <v>98</v>
      </c>
      <c r="BB46" s="1" t="s">
        <v>98</v>
      </c>
      <c r="BC46" s="1" t="s">
        <v>98</v>
      </c>
      <c r="BD46" s="1" t="s">
        <v>98</v>
      </c>
      <c r="BE46" s="1" t="s">
        <v>98</v>
      </c>
      <c r="BF46" s="1" t="s">
        <v>98</v>
      </c>
      <c r="BG46" s="1" t="s">
        <v>98</v>
      </c>
      <c r="BH46" s="1" t="s">
        <v>98</v>
      </c>
      <c r="BI46" s="1" t="s">
        <v>98</v>
      </c>
      <c r="BJ46" s="4" t="s">
        <v>98</v>
      </c>
      <c r="BK46" s="4" t="s">
        <v>98</v>
      </c>
      <c r="BL46" s="4" t="s">
        <v>98</v>
      </c>
      <c r="BM46" s="4" t="s">
        <v>98</v>
      </c>
      <c r="BN46" s="4" t="s">
        <v>98</v>
      </c>
      <c r="BO46" s="4" t="s">
        <v>98</v>
      </c>
      <c r="BP46" s="4" t="s">
        <v>98</v>
      </c>
      <c r="BQ46" s="4" t="s">
        <v>98</v>
      </c>
      <c r="BR46" s="4" t="s">
        <v>98</v>
      </c>
      <c r="BS46" s="4" t="s">
        <v>98</v>
      </c>
      <c r="BT46" s="4" t="s">
        <v>98</v>
      </c>
      <c r="BU46" s="4" t="s">
        <v>98</v>
      </c>
      <c r="BV46" s="4" t="s">
        <v>98</v>
      </c>
      <c r="BW46" s="35" t="s">
        <v>98</v>
      </c>
      <c r="BX46" s="35" t="s">
        <v>98</v>
      </c>
      <c r="BY46" s="1" t="s">
        <v>98</v>
      </c>
      <c r="BZ46" s="1" t="s">
        <v>98</v>
      </c>
      <c r="CA46" s="1" t="s">
        <v>98</v>
      </c>
      <c r="CB46" s="1" t="s">
        <v>98</v>
      </c>
      <c r="CC46" s="1" t="s">
        <v>98</v>
      </c>
      <c r="CD46" s="1" t="s">
        <v>98</v>
      </c>
      <c r="CE46" s="1" t="s">
        <v>98</v>
      </c>
      <c r="CF46" s="1" t="s">
        <v>98</v>
      </c>
      <c r="CG46" s="4">
        <f>Beams!$B$11/F46</f>
        <v>400</v>
      </c>
      <c r="CI46" s="4">
        <f>SQRT(Beams!$B$9^2+Beams!$C$9^2)/AO46</f>
        <v>151.38819467689132</v>
      </c>
      <c r="CK46" s="4">
        <f>(2*SQRT(Beams!$B$8^2+Beams!$C$8^2))/(F46)</f>
        <v>1131.3708498984759</v>
      </c>
      <c r="CM46" s="4">
        <f>Beams!$B$12*(K46/2)/AX46</f>
        <v>53.523809523809526</v>
      </c>
      <c r="CO46" s="4">
        <f t="shared" si="0"/>
        <v>2037.7986494712529</v>
      </c>
      <c r="CQ46" s="3">
        <f>MIN(Beams!$B$21:$B$22)/MAX(CJ46:CO46)-1</f>
        <v>8.8145123440872801</v>
      </c>
    </row>
    <row r="47" spans="1:95" x14ac:dyDescent="0.55000000000000004">
      <c r="A47" s="1" t="s">
        <v>2612</v>
      </c>
      <c r="B47" s="1" t="s">
        <v>2205</v>
      </c>
      <c r="C47" s="1" t="s">
        <v>2206</v>
      </c>
      <c r="D47" s="1" t="s">
        <v>98</v>
      </c>
      <c r="E47" s="3">
        <v>82.85</v>
      </c>
      <c r="F47" s="2">
        <v>22.7</v>
      </c>
      <c r="G47" s="1" t="s">
        <v>98</v>
      </c>
      <c r="H47" s="11" t="s">
        <v>98</v>
      </c>
      <c r="I47" s="1" t="s">
        <v>98</v>
      </c>
      <c r="J47" s="1" t="s">
        <v>98</v>
      </c>
      <c r="K47" s="2">
        <v>16</v>
      </c>
      <c r="L47" s="1" t="s">
        <v>98</v>
      </c>
      <c r="M47" s="11" t="s">
        <v>98</v>
      </c>
      <c r="N47" s="11" t="s">
        <v>98</v>
      </c>
      <c r="O47" s="1" t="s">
        <v>98</v>
      </c>
      <c r="P47" s="1" t="s">
        <v>98</v>
      </c>
      <c r="Q47" s="1" t="s">
        <v>98</v>
      </c>
      <c r="R47" s="11" t="s">
        <v>98</v>
      </c>
      <c r="S47" s="13" t="s">
        <v>98</v>
      </c>
      <c r="T47" s="1" t="s">
        <v>98</v>
      </c>
      <c r="U47" s="13" t="s">
        <v>98</v>
      </c>
      <c r="V47" s="1" t="s">
        <v>98</v>
      </c>
      <c r="W47" s="14">
        <v>0.5</v>
      </c>
      <c r="X47" s="14">
        <v>0.46500000000000002</v>
      </c>
      <c r="Y47" s="1" t="s">
        <v>98</v>
      </c>
      <c r="Z47" s="13" t="s">
        <v>98</v>
      </c>
      <c r="AA47" s="13" t="s">
        <v>98</v>
      </c>
      <c r="AB47" s="1" t="s">
        <v>98</v>
      </c>
      <c r="AC47" s="1" t="s">
        <v>98</v>
      </c>
      <c r="AD47" s="1" t="s">
        <v>98</v>
      </c>
      <c r="AE47" s="1" t="s">
        <v>98</v>
      </c>
      <c r="AF47" s="1" t="s">
        <v>98</v>
      </c>
      <c r="AG47" s="1" t="s">
        <v>98</v>
      </c>
      <c r="AH47" s="1" t="s">
        <v>98</v>
      </c>
      <c r="AI47" s="1" t="s">
        <v>98</v>
      </c>
      <c r="AJ47" s="1" t="s">
        <v>98</v>
      </c>
      <c r="AK47" s="1" t="s">
        <v>98</v>
      </c>
      <c r="AL47" s="2">
        <v>34.4</v>
      </c>
      <c r="AM47" s="1">
        <v>685</v>
      </c>
      <c r="AN47" s="1">
        <v>112</v>
      </c>
      <c r="AO47" s="2">
        <v>85.7</v>
      </c>
      <c r="AP47" s="3">
        <v>5.49</v>
      </c>
      <c r="AQ47" s="1">
        <v>685</v>
      </c>
      <c r="AR47" s="1">
        <v>112</v>
      </c>
      <c r="AS47" s="2">
        <v>85.7</v>
      </c>
      <c r="AT47" s="3">
        <v>5.49</v>
      </c>
      <c r="AU47" s="1" t="s">
        <v>98</v>
      </c>
      <c r="AV47" s="1" t="s">
        <v>98</v>
      </c>
      <c r="AW47" s="1" t="s">
        <v>98</v>
      </c>
      <c r="AX47" s="1">
        <v>1370</v>
      </c>
      <c r="AY47" s="1" t="s">
        <v>98</v>
      </c>
      <c r="AZ47" s="1">
        <v>171</v>
      </c>
      <c r="BA47" s="1" t="s">
        <v>98</v>
      </c>
      <c r="BB47" s="1" t="s">
        <v>98</v>
      </c>
      <c r="BC47" s="1" t="s">
        <v>98</v>
      </c>
      <c r="BD47" s="1" t="s">
        <v>98</v>
      </c>
      <c r="BE47" s="1" t="s">
        <v>98</v>
      </c>
      <c r="BF47" s="1" t="s">
        <v>98</v>
      </c>
      <c r="BG47" s="1" t="s">
        <v>98</v>
      </c>
      <c r="BH47" s="1" t="s">
        <v>98</v>
      </c>
      <c r="BI47" s="1" t="s">
        <v>98</v>
      </c>
      <c r="BJ47" s="4" t="s">
        <v>98</v>
      </c>
      <c r="BK47" s="4" t="s">
        <v>98</v>
      </c>
      <c r="BL47" s="4" t="s">
        <v>98</v>
      </c>
      <c r="BM47" s="4" t="s">
        <v>98</v>
      </c>
      <c r="BN47" s="4" t="s">
        <v>98</v>
      </c>
      <c r="BO47" s="4" t="s">
        <v>98</v>
      </c>
      <c r="BP47" s="4" t="s">
        <v>98</v>
      </c>
      <c r="BQ47" s="4" t="s">
        <v>98</v>
      </c>
      <c r="BR47" s="4" t="s">
        <v>98</v>
      </c>
      <c r="BS47" s="4" t="s">
        <v>98</v>
      </c>
      <c r="BT47" s="4" t="s">
        <v>98</v>
      </c>
      <c r="BU47" s="4" t="s">
        <v>98</v>
      </c>
      <c r="BV47" s="4" t="s">
        <v>98</v>
      </c>
      <c r="BW47" s="35" t="s">
        <v>98</v>
      </c>
      <c r="BX47" s="35" t="s">
        <v>98</v>
      </c>
      <c r="BY47" s="1" t="s">
        <v>98</v>
      </c>
      <c r="BZ47" s="1" t="s">
        <v>98</v>
      </c>
      <c r="CA47" s="1" t="s">
        <v>98</v>
      </c>
      <c r="CB47" s="1" t="s">
        <v>98</v>
      </c>
      <c r="CC47" s="1" t="s">
        <v>98</v>
      </c>
      <c r="CD47" s="1" t="s">
        <v>98</v>
      </c>
      <c r="CE47" s="1" t="s">
        <v>98</v>
      </c>
      <c r="CF47" s="1" t="s">
        <v>98</v>
      </c>
      <c r="CG47" s="4">
        <f>Beams!$B$11/F47</f>
        <v>495.15418502202647</v>
      </c>
      <c r="CI47" s="4">
        <f>SQRT(Beams!$B$9^2+Beams!$C$9^2)/AO47</f>
        <v>185.48145205453426</v>
      </c>
      <c r="CK47" s="4">
        <f>(2*SQRT(Beams!$B$8^2+Beams!$C$8^2))/(F47)</f>
        <v>1400.5075278478932</v>
      </c>
      <c r="CM47" s="4">
        <f>Beams!$B$12*(K47/2)/AX47</f>
        <v>65.635036496350367</v>
      </c>
      <c r="CO47" s="4">
        <f t="shared" si="0"/>
        <v>2521.9938047469705</v>
      </c>
      <c r="CQ47" s="3">
        <f>MIN(Beams!$B$21:$B$22)/MAX(CJ47:CO47)-1</f>
        <v>6.9302335962742712</v>
      </c>
    </row>
    <row r="48" spans="1:95" x14ac:dyDescent="0.55000000000000004">
      <c r="A48" s="1" t="s">
        <v>2612</v>
      </c>
      <c r="B48" s="1" t="s">
        <v>2207</v>
      </c>
      <c r="C48" s="1" t="s">
        <v>2208</v>
      </c>
      <c r="D48" s="1" t="s">
        <v>98</v>
      </c>
      <c r="E48" s="3">
        <v>72.87</v>
      </c>
      <c r="F48" s="2">
        <v>19.899999999999999</v>
      </c>
      <c r="G48" s="1" t="s">
        <v>98</v>
      </c>
      <c r="H48" s="11" t="s">
        <v>98</v>
      </c>
      <c r="I48" s="1" t="s">
        <v>98</v>
      </c>
      <c r="J48" s="1" t="s">
        <v>98</v>
      </c>
      <c r="K48" s="2">
        <v>16</v>
      </c>
      <c r="L48" s="1" t="s">
        <v>98</v>
      </c>
      <c r="M48" s="11" t="s">
        <v>98</v>
      </c>
      <c r="N48" s="11" t="s">
        <v>98</v>
      </c>
      <c r="O48" s="1" t="s">
        <v>98</v>
      </c>
      <c r="P48" s="1" t="s">
        <v>98</v>
      </c>
      <c r="Q48" s="1" t="s">
        <v>98</v>
      </c>
      <c r="R48" s="11" t="s">
        <v>98</v>
      </c>
      <c r="S48" s="13" t="s">
        <v>98</v>
      </c>
      <c r="T48" s="1" t="s">
        <v>98</v>
      </c>
      <c r="U48" s="13" t="s">
        <v>98</v>
      </c>
      <c r="V48" s="1" t="s">
        <v>98</v>
      </c>
      <c r="W48" s="1">
        <v>0.438</v>
      </c>
      <c r="X48" s="14">
        <v>0.40699999999999997</v>
      </c>
      <c r="Y48" s="1" t="s">
        <v>98</v>
      </c>
      <c r="Z48" s="13" t="s">
        <v>98</v>
      </c>
      <c r="AA48" s="13" t="s">
        <v>98</v>
      </c>
      <c r="AB48" s="1" t="s">
        <v>98</v>
      </c>
      <c r="AC48" s="1" t="s">
        <v>98</v>
      </c>
      <c r="AD48" s="1" t="s">
        <v>98</v>
      </c>
      <c r="AE48" s="1" t="s">
        <v>98</v>
      </c>
      <c r="AF48" s="1" t="s">
        <v>98</v>
      </c>
      <c r="AG48" s="1" t="s">
        <v>98</v>
      </c>
      <c r="AH48" s="1" t="s">
        <v>98</v>
      </c>
      <c r="AI48" s="1" t="s">
        <v>98</v>
      </c>
      <c r="AJ48" s="1" t="s">
        <v>98</v>
      </c>
      <c r="AK48" s="1" t="s">
        <v>98</v>
      </c>
      <c r="AL48" s="2">
        <v>39.299999999999997</v>
      </c>
      <c r="AM48" s="1">
        <v>606</v>
      </c>
      <c r="AN48" s="2">
        <v>99</v>
      </c>
      <c r="AO48" s="2">
        <v>75.8</v>
      </c>
      <c r="AP48" s="3">
        <v>5.51</v>
      </c>
      <c r="AQ48" s="1">
        <v>606</v>
      </c>
      <c r="AR48" s="2">
        <v>99</v>
      </c>
      <c r="AS48" s="2">
        <v>75.8</v>
      </c>
      <c r="AT48" s="3">
        <v>5.51</v>
      </c>
      <c r="AU48" s="1" t="s">
        <v>98</v>
      </c>
      <c r="AV48" s="1" t="s">
        <v>98</v>
      </c>
      <c r="AW48" s="1" t="s">
        <v>98</v>
      </c>
      <c r="AX48" s="1">
        <v>1210</v>
      </c>
      <c r="AY48" s="1" t="s">
        <v>98</v>
      </c>
      <c r="AZ48" s="1">
        <v>152</v>
      </c>
      <c r="BA48" s="1" t="s">
        <v>98</v>
      </c>
      <c r="BB48" s="1" t="s">
        <v>98</v>
      </c>
      <c r="BC48" s="1" t="s">
        <v>98</v>
      </c>
      <c r="BD48" s="1" t="s">
        <v>98</v>
      </c>
      <c r="BE48" s="1" t="s">
        <v>98</v>
      </c>
      <c r="BF48" s="1" t="s">
        <v>98</v>
      </c>
      <c r="BG48" s="1" t="s">
        <v>98</v>
      </c>
      <c r="BH48" s="1" t="s">
        <v>98</v>
      </c>
      <c r="BI48" s="1" t="s">
        <v>98</v>
      </c>
      <c r="BJ48" s="4" t="s">
        <v>98</v>
      </c>
      <c r="BK48" s="4" t="s">
        <v>98</v>
      </c>
      <c r="BL48" s="4" t="s">
        <v>98</v>
      </c>
      <c r="BM48" s="4" t="s">
        <v>98</v>
      </c>
      <c r="BN48" s="4" t="s">
        <v>98</v>
      </c>
      <c r="BO48" s="4" t="s">
        <v>98</v>
      </c>
      <c r="BP48" s="4" t="s">
        <v>98</v>
      </c>
      <c r="BQ48" s="4" t="s">
        <v>98</v>
      </c>
      <c r="BR48" s="4" t="s">
        <v>98</v>
      </c>
      <c r="BS48" s="4" t="s">
        <v>98</v>
      </c>
      <c r="BT48" s="4" t="s">
        <v>98</v>
      </c>
      <c r="BU48" s="4" t="s">
        <v>98</v>
      </c>
      <c r="BV48" s="4" t="s">
        <v>98</v>
      </c>
      <c r="BW48" s="35" t="s">
        <v>98</v>
      </c>
      <c r="BX48" s="35" t="s">
        <v>98</v>
      </c>
      <c r="BY48" s="1" t="s">
        <v>98</v>
      </c>
      <c r="BZ48" s="1" t="s">
        <v>98</v>
      </c>
      <c r="CA48" s="1" t="s">
        <v>98</v>
      </c>
      <c r="CB48" s="1" t="s">
        <v>98</v>
      </c>
      <c r="CC48" s="1" t="s">
        <v>98</v>
      </c>
      <c r="CD48" s="1" t="s">
        <v>98</v>
      </c>
      <c r="CE48" s="1" t="s">
        <v>98</v>
      </c>
      <c r="CF48" s="1" t="s">
        <v>98</v>
      </c>
      <c r="CG48" s="4">
        <f>Beams!$B$11/F48</f>
        <v>564.8241206030151</v>
      </c>
      <c r="CI48" s="4">
        <f>SQRT(Beams!$B$9^2+Beams!$C$9^2)/AO48</f>
        <v>209.70660212498137</v>
      </c>
      <c r="CK48" s="4">
        <f>(2*SQRT(Beams!$B$8^2+Beams!$C$8^2))/(F48)</f>
        <v>1597.5638634244813</v>
      </c>
      <c r="CM48" s="4">
        <f>Beams!$B$12*(K48/2)/AX48</f>
        <v>74.314049586776861</v>
      </c>
      <c r="CO48" s="4">
        <f t="shared" si="0"/>
        <v>2876.2990921506712</v>
      </c>
      <c r="CQ48" s="3">
        <f>MIN(Beams!$B$21:$B$22)/MAX(CJ48:CO48)-1</f>
        <v>5.9533797978726772</v>
      </c>
    </row>
    <row r="49" spans="1:95" x14ac:dyDescent="0.55000000000000004">
      <c r="A49" s="1" t="s">
        <v>2612</v>
      </c>
      <c r="B49" s="1" t="s">
        <v>2209</v>
      </c>
      <c r="C49" s="1" t="s">
        <v>2210</v>
      </c>
      <c r="D49" s="1" t="s">
        <v>98</v>
      </c>
      <c r="E49" s="3">
        <v>62.64</v>
      </c>
      <c r="F49" s="2">
        <v>17.2</v>
      </c>
      <c r="G49" s="1" t="s">
        <v>98</v>
      </c>
      <c r="H49" s="11" t="s">
        <v>98</v>
      </c>
      <c r="I49" s="1" t="s">
        <v>98</v>
      </c>
      <c r="J49" s="1" t="s">
        <v>98</v>
      </c>
      <c r="K49" s="2">
        <v>16</v>
      </c>
      <c r="L49" s="1" t="s">
        <v>98</v>
      </c>
      <c r="M49" s="11" t="s">
        <v>98</v>
      </c>
      <c r="N49" s="11" t="s">
        <v>98</v>
      </c>
      <c r="O49" s="1" t="s">
        <v>98</v>
      </c>
      <c r="P49" s="1" t="s">
        <v>98</v>
      </c>
      <c r="Q49" s="1" t="s">
        <v>98</v>
      </c>
      <c r="R49" s="11" t="s">
        <v>98</v>
      </c>
      <c r="S49" s="13" t="s">
        <v>98</v>
      </c>
      <c r="T49" s="1" t="s">
        <v>98</v>
      </c>
      <c r="U49" s="13" t="s">
        <v>98</v>
      </c>
      <c r="V49" s="1" t="s">
        <v>98</v>
      </c>
      <c r="W49" s="14">
        <v>0.375</v>
      </c>
      <c r="X49" s="14">
        <v>0.34899999999999998</v>
      </c>
      <c r="Y49" s="1" t="s">
        <v>98</v>
      </c>
      <c r="Z49" s="13" t="s">
        <v>98</v>
      </c>
      <c r="AA49" s="13" t="s">
        <v>98</v>
      </c>
      <c r="AB49" s="1" t="s">
        <v>98</v>
      </c>
      <c r="AC49" s="1" t="s">
        <v>98</v>
      </c>
      <c r="AD49" s="1" t="s">
        <v>98</v>
      </c>
      <c r="AE49" s="1" t="s">
        <v>98</v>
      </c>
      <c r="AF49" s="1" t="s">
        <v>98</v>
      </c>
      <c r="AG49" s="1" t="s">
        <v>98</v>
      </c>
      <c r="AH49" s="1" t="s">
        <v>98</v>
      </c>
      <c r="AI49" s="1" t="s">
        <v>98</v>
      </c>
      <c r="AJ49" s="1" t="s">
        <v>98</v>
      </c>
      <c r="AK49" s="1" t="s">
        <v>98</v>
      </c>
      <c r="AL49" s="2">
        <v>45.8</v>
      </c>
      <c r="AM49" s="1">
        <v>526</v>
      </c>
      <c r="AN49" s="2">
        <v>85.5</v>
      </c>
      <c r="AO49" s="2">
        <v>65.7</v>
      </c>
      <c r="AP49" s="3">
        <v>5.53</v>
      </c>
      <c r="AQ49" s="1">
        <v>526</v>
      </c>
      <c r="AR49" s="2">
        <v>85.5</v>
      </c>
      <c r="AS49" s="2">
        <v>65.7</v>
      </c>
      <c r="AT49" s="3">
        <v>5.53</v>
      </c>
      <c r="AU49" s="1" t="s">
        <v>98</v>
      </c>
      <c r="AV49" s="1" t="s">
        <v>98</v>
      </c>
      <c r="AW49" s="1" t="s">
        <v>98</v>
      </c>
      <c r="AX49" s="1">
        <v>1050</v>
      </c>
      <c r="AY49" s="1" t="s">
        <v>98</v>
      </c>
      <c r="AZ49" s="1">
        <v>131</v>
      </c>
      <c r="BA49" s="1" t="s">
        <v>98</v>
      </c>
      <c r="BB49" s="1" t="s">
        <v>98</v>
      </c>
      <c r="BC49" s="1" t="s">
        <v>98</v>
      </c>
      <c r="BD49" s="1" t="s">
        <v>98</v>
      </c>
      <c r="BE49" s="1" t="s">
        <v>98</v>
      </c>
      <c r="BF49" s="1" t="s">
        <v>98</v>
      </c>
      <c r="BG49" s="1" t="s">
        <v>98</v>
      </c>
      <c r="BH49" s="1" t="s">
        <v>98</v>
      </c>
      <c r="BI49" s="1" t="s">
        <v>98</v>
      </c>
      <c r="BJ49" s="4" t="s">
        <v>98</v>
      </c>
      <c r="BK49" s="4" t="s">
        <v>98</v>
      </c>
      <c r="BL49" s="4" t="s">
        <v>98</v>
      </c>
      <c r="BM49" s="4" t="s">
        <v>98</v>
      </c>
      <c r="BN49" s="4" t="s">
        <v>98</v>
      </c>
      <c r="BO49" s="4" t="s">
        <v>98</v>
      </c>
      <c r="BP49" s="4" t="s">
        <v>98</v>
      </c>
      <c r="BQ49" s="4" t="s">
        <v>98</v>
      </c>
      <c r="BR49" s="4" t="s">
        <v>98</v>
      </c>
      <c r="BS49" s="4" t="s">
        <v>98</v>
      </c>
      <c r="BT49" s="4" t="s">
        <v>98</v>
      </c>
      <c r="BU49" s="4" t="s">
        <v>98</v>
      </c>
      <c r="BV49" s="4" t="s">
        <v>98</v>
      </c>
      <c r="BW49" s="35" t="s">
        <v>98</v>
      </c>
      <c r="BX49" s="35" t="s">
        <v>98</v>
      </c>
      <c r="BY49" s="1" t="s">
        <v>98</v>
      </c>
      <c r="BZ49" s="1" t="s">
        <v>98</v>
      </c>
      <c r="CA49" s="1" t="s">
        <v>98</v>
      </c>
      <c r="CB49" s="1" t="s">
        <v>98</v>
      </c>
      <c r="CC49" s="1" t="s">
        <v>98</v>
      </c>
      <c r="CD49" s="1" t="s">
        <v>98</v>
      </c>
      <c r="CE49" s="1" t="s">
        <v>98</v>
      </c>
      <c r="CF49" s="1" t="s">
        <v>98</v>
      </c>
      <c r="CG49" s="4">
        <f>Beams!$B$11/F49</f>
        <v>653.48837209302326</v>
      </c>
      <c r="CI49" s="4">
        <f>SQRT(Beams!$B$9^2+Beams!$C$9^2)/AO49</f>
        <v>241.94460336489479</v>
      </c>
      <c r="CK49" s="4">
        <f>(2*SQRT(Beams!$B$8^2+Beams!$C$8^2))/(F49)</f>
        <v>1848.3442373341381</v>
      </c>
      <c r="CM49" s="4">
        <f>Beams!$B$12*(K49/2)/AX49</f>
        <v>85.638095238095232</v>
      </c>
      <c r="CO49" s="4">
        <f t="shared" si="0"/>
        <v>3327.6014068190921</v>
      </c>
      <c r="CQ49" s="3">
        <f>MIN(Beams!$B$21:$B$22)/MAX(CJ49:CO49)-1</f>
        <v>5.0103352399764498</v>
      </c>
    </row>
    <row r="50" spans="1:95" x14ac:dyDescent="0.55000000000000004">
      <c r="A50" s="1" t="s">
        <v>2612</v>
      </c>
      <c r="B50" s="1" t="s">
        <v>2211</v>
      </c>
      <c r="C50" s="1" t="s">
        <v>2212</v>
      </c>
      <c r="D50" s="1" t="s">
        <v>98</v>
      </c>
      <c r="E50" s="3">
        <v>52.32</v>
      </c>
      <c r="F50" s="2">
        <v>14.4</v>
      </c>
      <c r="G50" s="1" t="s">
        <v>98</v>
      </c>
      <c r="H50" s="11" t="s">
        <v>98</v>
      </c>
      <c r="I50" s="1" t="s">
        <v>98</v>
      </c>
      <c r="J50" s="1" t="s">
        <v>98</v>
      </c>
      <c r="K50" s="2">
        <v>16</v>
      </c>
      <c r="L50" s="1" t="s">
        <v>98</v>
      </c>
      <c r="M50" s="11" t="s">
        <v>98</v>
      </c>
      <c r="N50" s="11" t="s">
        <v>98</v>
      </c>
      <c r="O50" s="1" t="s">
        <v>98</v>
      </c>
      <c r="P50" s="1" t="s">
        <v>98</v>
      </c>
      <c r="Q50" s="1" t="s">
        <v>98</v>
      </c>
      <c r="R50" s="11" t="s">
        <v>98</v>
      </c>
      <c r="S50" s="13" t="s">
        <v>98</v>
      </c>
      <c r="T50" s="1" t="s">
        <v>98</v>
      </c>
      <c r="U50" s="13" t="s">
        <v>98</v>
      </c>
      <c r="V50" s="1" t="s">
        <v>98</v>
      </c>
      <c r="W50" s="14">
        <v>0.312</v>
      </c>
      <c r="X50" s="14">
        <v>0.29099999999999998</v>
      </c>
      <c r="Y50" s="1" t="s">
        <v>98</v>
      </c>
      <c r="Z50" s="13" t="s">
        <v>98</v>
      </c>
      <c r="AA50" s="13" t="s">
        <v>98</v>
      </c>
      <c r="AB50" s="1" t="s">
        <v>98</v>
      </c>
      <c r="AC50" s="1" t="s">
        <v>98</v>
      </c>
      <c r="AD50" s="1" t="s">
        <v>98</v>
      </c>
      <c r="AE50" s="1" t="s">
        <v>98</v>
      </c>
      <c r="AF50" s="1" t="s">
        <v>98</v>
      </c>
      <c r="AG50" s="1" t="s">
        <v>98</v>
      </c>
      <c r="AH50" s="1" t="s">
        <v>98</v>
      </c>
      <c r="AI50" s="1" t="s">
        <v>98</v>
      </c>
      <c r="AJ50" s="1" t="s">
        <v>98</v>
      </c>
      <c r="AK50" s="1" t="s">
        <v>98</v>
      </c>
      <c r="AL50" s="2">
        <v>55</v>
      </c>
      <c r="AM50" s="1">
        <v>443</v>
      </c>
      <c r="AN50" s="2">
        <v>71.8</v>
      </c>
      <c r="AO50" s="2">
        <v>55.4</v>
      </c>
      <c r="AP50" s="3">
        <v>5.55</v>
      </c>
      <c r="AQ50" s="1">
        <v>443</v>
      </c>
      <c r="AR50" s="2">
        <v>71.8</v>
      </c>
      <c r="AS50" s="2">
        <v>55.4</v>
      </c>
      <c r="AT50" s="3">
        <v>5.55</v>
      </c>
      <c r="AU50" s="1" t="s">
        <v>98</v>
      </c>
      <c r="AV50" s="1" t="s">
        <v>98</v>
      </c>
      <c r="AW50" s="1" t="s">
        <v>98</v>
      </c>
      <c r="AX50" s="1">
        <v>886</v>
      </c>
      <c r="AY50" s="1" t="s">
        <v>98</v>
      </c>
      <c r="AZ50" s="1">
        <v>111</v>
      </c>
      <c r="BA50" s="1" t="s">
        <v>98</v>
      </c>
      <c r="BB50" s="1" t="s">
        <v>98</v>
      </c>
      <c r="BC50" s="1" t="s">
        <v>98</v>
      </c>
      <c r="BD50" s="1" t="s">
        <v>98</v>
      </c>
      <c r="BE50" s="1" t="s">
        <v>98</v>
      </c>
      <c r="BF50" s="1" t="s">
        <v>98</v>
      </c>
      <c r="BG50" s="1" t="s">
        <v>98</v>
      </c>
      <c r="BH50" s="1" t="s">
        <v>98</v>
      </c>
      <c r="BI50" s="1" t="s">
        <v>98</v>
      </c>
      <c r="BJ50" s="4" t="s">
        <v>98</v>
      </c>
      <c r="BK50" s="4" t="s">
        <v>98</v>
      </c>
      <c r="BL50" s="4" t="s">
        <v>98</v>
      </c>
      <c r="BM50" s="4" t="s">
        <v>98</v>
      </c>
      <c r="BN50" s="4" t="s">
        <v>98</v>
      </c>
      <c r="BO50" s="4" t="s">
        <v>98</v>
      </c>
      <c r="BP50" s="4" t="s">
        <v>98</v>
      </c>
      <c r="BQ50" s="4" t="s">
        <v>98</v>
      </c>
      <c r="BR50" s="4" t="s">
        <v>98</v>
      </c>
      <c r="BS50" s="4" t="s">
        <v>98</v>
      </c>
      <c r="BT50" s="4" t="s">
        <v>98</v>
      </c>
      <c r="BU50" s="4" t="s">
        <v>98</v>
      </c>
      <c r="BV50" s="4" t="s">
        <v>98</v>
      </c>
      <c r="BW50" s="35" t="s">
        <v>98</v>
      </c>
      <c r="BX50" s="35" t="s">
        <v>98</v>
      </c>
      <c r="BY50" s="1" t="s">
        <v>98</v>
      </c>
      <c r="BZ50" s="1" t="s">
        <v>98</v>
      </c>
      <c r="CA50" s="1" t="s">
        <v>98</v>
      </c>
      <c r="CB50" s="1" t="s">
        <v>98</v>
      </c>
      <c r="CC50" s="1" t="s">
        <v>98</v>
      </c>
      <c r="CD50" s="1" t="s">
        <v>98</v>
      </c>
      <c r="CE50" s="1" t="s">
        <v>98</v>
      </c>
      <c r="CF50" s="1" t="s">
        <v>98</v>
      </c>
      <c r="CG50" s="4">
        <f>Beams!$B$11/F50</f>
        <v>780.55555555555554</v>
      </c>
      <c r="CI50" s="4">
        <f>SQRT(Beams!$B$9^2+Beams!$C$9^2)/AO50</f>
        <v>286.92708377389147</v>
      </c>
      <c r="CK50" s="4">
        <f>(2*SQRT(Beams!$B$8^2+Beams!$C$8^2))/(F50)</f>
        <v>2207.7445057046648</v>
      </c>
      <c r="CM50" s="4">
        <f>Beams!$B$12*(K50/2)/AX50</f>
        <v>101.48984198645599</v>
      </c>
      <c r="CO50" s="4">
        <f t="shared" si="0"/>
        <v>3974.0190181674361</v>
      </c>
      <c r="CQ50" s="3">
        <f>MIN(Beams!$B$21:$B$22)/MAX(CJ50:CO50)-1</f>
        <v>4.0326885474299328</v>
      </c>
    </row>
    <row r="51" spans="1:95" x14ac:dyDescent="0.55000000000000004">
      <c r="A51" s="1" t="s">
        <v>2612</v>
      </c>
      <c r="B51" s="1" t="s">
        <v>2213</v>
      </c>
      <c r="C51" s="1" t="s">
        <v>2214</v>
      </c>
      <c r="D51" s="1" t="s">
        <v>98</v>
      </c>
      <c r="E51" s="3">
        <v>42.09</v>
      </c>
      <c r="F51" s="2">
        <v>11.5</v>
      </c>
      <c r="G51" s="1" t="s">
        <v>98</v>
      </c>
      <c r="H51" s="11" t="s">
        <v>98</v>
      </c>
      <c r="I51" s="1" t="s">
        <v>98</v>
      </c>
      <c r="J51" s="1" t="s">
        <v>98</v>
      </c>
      <c r="K51" s="2">
        <v>16</v>
      </c>
      <c r="L51" s="1" t="s">
        <v>98</v>
      </c>
      <c r="M51" s="11" t="s">
        <v>98</v>
      </c>
      <c r="N51" s="11" t="s">
        <v>98</v>
      </c>
      <c r="O51" s="1" t="s">
        <v>98</v>
      </c>
      <c r="P51" s="1" t="s">
        <v>98</v>
      </c>
      <c r="Q51" s="1" t="s">
        <v>98</v>
      </c>
      <c r="R51" s="11" t="s">
        <v>98</v>
      </c>
      <c r="S51" s="13" t="s">
        <v>98</v>
      </c>
      <c r="T51" s="1" t="s">
        <v>98</v>
      </c>
      <c r="U51" s="13" t="s">
        <v>98</v>
      </c>
      <c r="V51" s="1" t="s">
        <v>98</v>
      </c>
      <c r="W51" s="14">
        <v>0.25</v>
      </c>
      <c r="X51" s="14">
        <v>0.23300000000000001</v>
      </c>
      <c r="Y51" s="1" t="s">
        <v>98</v>
      </c>
      <c r="Z51" s="13" t="s">
        <v>98</v>
      </c>
      <c r="AA51" s="13" t="s">
        <v>98</v>
      </c>
      <c r="AB51" s="1" t="s">
        <v>98</v>
      </c>
      <c r="AC51" s="1" t="s">
        <v>98</v>
      </c>
      <c r="AD51" s="1" t="s">
        <v>98</v>
      </c>
      <c r="AE51" s="1" t="s">
        <v>98</v>
      </c>
      <c r="AF51" s="1" t="s">
        <v>98</v>
      </c>
      <c r="AG51" s="1" t="s">
        <v>98</v>
      </c>
      <c r="AH51" s="1" t="s">
        <v>98</v>
      </c>
      <c r="AI51" s="1" t="s">
        <v>98</v>
      </c>
      <c r="AJ51" s="1" t="s">
        <v>98</v>
      </c>
      <c r="AK51" s="1" t="s">
        <v>98</v>
      </c>
      <c r="AL51" s="2">
        <v>68.7</v>
      </c>
      <c r="AM51" s="1">
        <v>359</v>
      </c>
      <c r="AN51" s="2">
        <v>57.9</v>
      </c>
      <c r="AO51" s="2">
        <v>44.8</v>
      </c>
      <c r="AP51" s="3">
        <v>5.58</v>
      </c>
      <c r="AQ51" s="1">
        <v>359</v>
      </c>
      <c r="AR51" s="2">
        <v>57.9</v>
      </c>
      <c r="AS51" s="2">
        <v>44.8</v>
      </c>
      <c r="AT51" s="3">
        <v>5.58</v>
      </c>
      <c r="AU51" s="1" t="s">
        <v>98</v>
      </c>
      <c r="AV51" s="1" t="s">
        <v>98</v>
      </c>
      <c r="AW51" s="1" t="s">
        <v>98</v>
      </c>
      <c r="AX51" s="1">
        <v>717</v>
      </c>
      <c r="AY51" s="1" t="s">
        <v>98</v>
      </c>
      <c r="AZ51" s="2">
        <v>89.7</v>
      </c>
      <c r="BA51" s="1" t="s">
        <v>98</v>
      </c>
      <c r="BB51" s="1" t="s">
        <v>98</v>
      </c>
      <c r="BC51" s="1" t="s">
        <v>98</v>
      </c>
      <c r="BD51" s="1" t="s">
        <v>98</v>
      </c>
      <c r="BE51" s="1" t="s">
        <v>98</v>
      </c>
      <c r="BF51" s="1" t="s">
        <v>98</v>
      </c>
      <c r="BG51" s="1" t="s">
        <v>98</v>
      </c>
      <c r="BH51" s="1" t="s">
        <v>98</v>
      </c>
      <c r="BI51" s="1" t="s">
        <v>98</v>
      </c>
      <c r="BJ51" s="4" t="s">
        <v>98</v>
      </c>
      <c r="BK51" s="4" t="s">
        <v>98</v>
      </c>
      <c r="BL51" s="4" t="s">
        <v>98</v>
      </c>
      <c r="BM51" s="4" t="s">
        <v>98</v>
      </c>
      <c r="BN51" s="4" t="s">
        <v>98</v>
      </c>
      <c r="BO51" s="4" t="s">
        <v>98</v>
      </c>
      <c r="BP51" s="4" t="s">
        <v>98</v>
      </c>
      <c r="BQ51" s="4" t="s">
        <v>98</v>
      </c>
      <c r="BR51" s="4" t="s">
        <v>98</v>
      </c>
      <c r="BS51" s="4" t="s">
        <v>98</v>
      </c>
      <c r="BT51" s="4" t="s">
        <v>98</v>
      </c>
      <c r="BU51" s="4" t="s">
        <v>98</v>
      </c>
      <c r="BV51" s="4" t="s">
        <v>98</v>
      </c>
      <c r="BW51" s="35" t="s">
        <v>98</v>
      </c>
      <c r="BX51" s="35" t="s">
        <v>98</v>
      </c>
      <c r="BY51" s="1" t="s">
        <v>98</v>
      </c>
      <c r="BZ51" s="1" t="s">
        <v>98</v>
      </c>
      <c r="CA51" s="1" t="s">
        <v>98</v>
      </c>
      <c r="CB51" s="1" t="s">
        <v>98</v>
      </c>
      <c r="CC51" s="1" t="s">
        <v>98</v>
      </c>
      <c r="CD51" s="1" t="s">
        <v>98</v>
      </c>
      <c r="CE51" s="1" t="s">
        <v>98</v>
      </c>
      <c r="CF51" s="1" t="s">
        <v>98</v>
      </c>
      <c r="CG51" s="4">
        <f>Beams!$B$11/F51</f>
        <v>977.39130434782612</v>
      </c>
      <c r="CI51" s="4">
        <f>SQRT(Beams!$B$9^2+Beams!$C$9^2)/AO51</f>
        <v>354.81608127396402</v>
      </c>
      <c r="CK51" s="4">
        <f>(2*SQRT(Beams!$B$8^2+Beams!$C$8^2))/(F51)</f>
        <v>2764.4800767084498</v>
      </c>
      <c r="CM51" s="4">
        <f>Beams!$B$12*(K51/2)/AX51</f>
        <v>125.41143654114366</v>
      </c>
      <c r="CO51" s="4">
        <f t="shared" si="0"/>
        <v>4974.8377749535766</v>
      </c>
      <c r="CQ51" s="3">
        <f>MIN(Beams!$B$21:$B$22)/MAX(CJ51:CO51)-1</f>
        <v>3.0202315944235254</v>
      </c>
    </row>
    <row r="52" spans="1:95" x14ac:dyDescent="0.55000000000000004">
      <c r="A52" s="1" t="s">
        <v>2612</v>
      </c>
      <c r="B52" s="1" t="s">
        <v>2215</v>
      </c>
      <c r="C52" s="1" t="s">
        <v>2216</v>
      </c>
      <c r="D52" s="1" t="s">
        <v>98</v>
      </c>
      <c r="E52" s="3">
        <v>138.97</v>
      </c>
      <c r="F52" s="2">
        <v>38.200000000000003</v>
      </c>
      <c r="G52" s="1" t="s">
        <v>98</v>
      </c>
      <c r="H52" s="11" t="s">
        <v>98</v>
      </c>
      <c r="I52" s="1" t="s">
        <v>98</v>
      </c>
      <c r="J52" s="1" t="s">
        <v>98</v>
      </c>
      <c r="K52" s="2">
        <v>14</v>
      </c>
      <c r="L52" s="1" t="s">
        <v>98</v>
      </c>
      <c r="M52" s="11" t="s">
        <v>98</v>
      </c>
      <c r="N52" s="11" t="s">
        <v>98</v>
      </c>
      <c r="O52" s="1" t="s">
        <v>98</v>
      </c>
      <c r="P52" s="1" t="s">
        <v>98</v>
      </c>
      <c r="Q52" s="1" t="s">
        <v>98</v>
      </c>
      <c r="R52" s="11" t="s">
        <v>98</v>
      </c>
      <c r="S52" s="13" t="s">
        <v>98</v>
      </c>
      <c r="T52" s="1" t="s">
        <v>98</v>
      </c>
      <c r="U52" s="13" t="s">
        <v>98</v>
      </c>
      <c r="V52" s="1" t="s">
        <v>98</v>
      </c>
      <c r="W52" s="3">
        <v>1</v>
      </c>
      <c r="X52" s="14">
        <v>0.93</v>
      </c>
      <c r="Y52" s="1" t="s">
        <v>98</v>
      </c>
      <c r="Z52" s="13" t="s">
        <v>98</v>
      </c>
      <c r="AA52" s="13" t="s">
        <v>98</v>
      </c>
      <c r="AB52" s="1" t="s">
        <v>98</v>
      </c>
      <c r="AC52" s="1" t="s">
        <v>98</v>
      </c>
      <c r="AD52" s="1" t="s">
        <v>98</v>
      </c>
      <c r="AE52" s="1" t="s">
        <v>98</v>
      </c>
      <c r="AF52" s="1" t="s">
        <v>98</v>
      </c>
      <c r="AG52" s="1" t="s">
        <v>98</v>
      </c>
      <c r="AH52" s="1" t="s">
        <v>98</v>
      </c>
      <c r="AI52" s="1" t="s">
        <v>98</v>
      </c>
      <c r="AJ52" s="1" t="s">
        <v>98</v>
      </c>
      <c r="AK52" s="1" t="s">
        <v>98</v>
      </c>
      <c r="AL52" s="2">
        <v>15.1</v>
      </c>
      <c r="AM52" s="1">
        <v>820</v>
      </c>
      <c r="AN52" s="4">
        <v>159</v>
      </c>
      <c r="AO52" s="4">
        <v>117</v>
      </c>
      <c r="AP52" s="3">
        <v>4.63</v>
      </c>
      <c r="AQ52" s="1">
        <v>820</v>
      </c>
      <c r="AR52" s="4">
        <v>159</v>
      </c>
      <c r="AS52" s="4">
        <v>117</v>
      </c>
      <c r="AT52" s="3">
        <v>4.63</v>
      </c>
      <c r="AU52" s="1" t="s">
        <v>98</v>
      </c>
      <c r="AV52" s="1" t="s">
        <v>98</v>
      </c>
      <c r="AW52" s="1" t="s">
        <v>98</v>
      </c>
      <c r="AX52" s="1">
        <v>1640</v>
      </c>
      <c r="AY52" s="1" t="s">
        <v>98</v>
      </c>
      <c r="AZ52" s="4">
        <v>232</v>
      </c>
      <c r="BA52" s="1" t="s">
        <v>98</v>
      </c>
      <c r="BB52" s="1" t="s">
        <v>98</v>
      </c>
      <c r="BC52" s="1" t="s">
        <v>98</v>
      </c>
      <c r="BD52" s="1" t="s">
        <v>98</v>
      </c>
      <c r="BE52" s="1" t="s">
        <v>98</v>
      </c>
      <c r="BF52" s="1" t="s">
        <v>98</v>
      </c>
      <c r="BG52" s="1" t="s">
        <v>98</v>
      </c>
      <c r="BH52" s="1" t="s">
        <v>98</v>
      </c>
      <c r="BI52" s="1" t="s">
        <v>98</v>
      </c>
      <c r="BJ52" s="4" t="s">
        <v>98</v>
      </c>
      <c r="BK52" s="4" t="s">
        <v>98</v>
      </c>
      <c r="BL52" s="4" t="s">
        <v>98</v>
      </c>
      <c r="BM52" s="4" t="s">
        <v>98</v>
      </c>
      <c r="BN52" s="4" t="s">
        <v>98</v>
      </c>
      <c r="BO52" s="4" t="s">
        <v>98</v>
      </c>
      <c r="BP52" s="4" t="s">
        <v>98</v>
      </c>
      <c r="BQ52" s="4" t="s">
        <v>98</v>
      </c>
      <c r="BR52" s="4" t="s">
        <v>98</v>
      </c>
      <c r="BS52" s="4" t="s">
        <v>98</v>
      </c>
      <c r="BT52" s="4" t="s">
        <v>98</v>
      </c>
      <c r="BU52" s="4" t="s">
        <v>98</v>
      </c>
      <c r="BV52" s="4" t="s">
        <v>98</v>
      </c>
      <c r="BW52" s="35" t="s">
        <v>98</v>
      </c>
      <c r="BX52" s="35" t="s">
        <v>98</v>
      </c>
      <c r="BY52" s="1" t="s">
        <v>98</v>
      </c>
      <c r="BZ52" s="1" t="s">
        <v>98</v>
      </c>
      <c r="CA52" s="1" t="s">
        <v>98</v>
      </c>
      <c r="CB52" s="1" t="s">
        <v>98</v>
      </c>
      <c r="CC52" s="1" t="s">
        <v>98</v>
      </c>
      <c r="CD52" s="1" t="s">
        <v>98</v>
      </c>
      <c r="CE52" s="1" t="s">
        <v>98</v>
      </c>
      <c r="CF52" s="1" t="s">
        <v>98</v>
      </c>
      <c r="CG52" s="4">
        <f>Beams!$B$11/F52</f>
        <v>294.24083769633506</v>
      </c>
      <c r="CI52" s="4">
        <f>SQRT(Beams!$B$9^2+Beams!$C$9^2)/AO52</f>
        <v>135.86120035105631</v>
      </c>
      <c r="CK52" s="4">
        <f>(2*SQRT(Beams!$B$8^2+Beams!$C$8^2))/(F52)</f>
        <v>832.23876654835533</v>
      </c>
      <c r="CM52" s="4">
        <f>Beams!$B$12*(K52/2)/AX52</f>
        <v>47.975609756097562</v>
      </c>
      <c r="CO52" s="4">
        <f t="shared" si="0"/>
        <v>1506.5712177539804</v>
      </c>
      <c r="CQ52" s="3">
        <f>MIN(Beams!$B$21:$B$22)/MAX(CJ52:CO52)-1</f>
        <v>12.275177279582115</v>
      </c>
    </row>
    <row r="53" spans="1:95" x14ac:dyDescent="0.55000000000000004">
      <c r="A53" s="1" t="s">
        <v>2612</v>
      </c>
      <c r="B53" s="1" t="s">
        <v>2217</v>
      </c>
      <c r="C53" s="1" t="s">
        <v>2218</v>
      </c>
      <c r="D53" s="1" t="s">
        <v>98</v>
      </c>
      <c r="E53" s="3">
        <v>122.77</v>
      </c>
      <c r="F53" s="2">
        <v>33.700000000000003</v>
      </c>
      <c r="G53" s="1" t="s">
        <v>98</v>
      </c>
      <c r="H53" s="11" t="s">
        <v>98</v>
      </c>
      <c r="I53" s="1" t="s">
        <v>98</v>
      </c>
      <c r="J53" s="1" t="s">
        <v>98</v>
      </c>
      <c r="K53" s="2">
        <v>14</v>
      </c>
      <c r="L53" s="1" t="s">
        <v>98</v>
      </c>
      <c r="M53" s="11" t="s">
        <v>98</v>
      </c>
      <c r="N53" s="11" t="s">
        <v>98</v>
      </c>
      <c r="O53" s="1" t="s">
        <v>98</v>
      </c>
      <c r="P53" s="1" t="s">
        <v>98</v>
      </c>
      <c r="Q53" s="1" t="s">
        <v>98</v>
      </c>
      <c r="R53" s="11" t="s">
        <v>98</v>
      </c>
      <c r="S53" s="13" t="s">
        <v>98</v>
      </c>
      <c r="T53" s="1" t="s">
        <v>98</v>
      </c>
      <c r="U53" s="13" t="s">
        <v>98</v>
      </c>
      <c r="V53" s="1" t="s">
        <v>98</v>
      </c>
      <c r="W53" s="14">
        <v>0.875</v>
      </c>
      <c r="X53" s="14">
        <v>0.81399999999999995</v>
      </c>
      <c r="Y53" s="1" t="s">
        <v>98</v>
      </c>
      <c r="Z53" s="13" t="s">
        <v>98</v>
      </c>
      <c r="AA53" s="13" t="s">
        <v>98</v>
      </c>
      <c r="AB53" s="1" t="s">
        <v>98</v>
      </c>
      <c r="AC53" s="1" t="s">
        <v>98</v>
      </c>
      <c r="AD53" s="1" t="s">
        <v>98</v>
      </c>
      <c r="AE53" s="1" t="s">
        <v>98</v>
      </c>
      <c r="AF53" s="1" t="s">
        <v>98</v>
      </c>
      <c r="AG53" s="1" t="s">
        <v>98</v>
      </c>
      <c r="AH53" s="1" t="s">
        <v>98</v>
      </c>
      <c r="AI53" s="1" t="s">
        <v>98</v>
      </c>
      <c r="AJ53" s="1" t="s">
        <v>98</v>
      </c>
      <c r="AK53" s="1" t="s">
        <v>98</v>
      </c>
      <c r="AL53" s="2">
        <v>17.2</v>
      </c>
      <c r="AM53" s="1">
        <v>735</v>
      </c>
      <c r="AN53" s="4">
        <v>142</v>
      </c>
      <c r="AO53" s="4">
        <v>105</v>
      </c>
      <c r="AP53" s="3">
        <v>4.67</v>
      </c>
      <c r="AQ53" s="1">
        <v>735</v>
      </c>
      <c r="AR53" s="4">
        <v>142</v>
      </c>
      <c r="AS53" s="4">
        <v>105</v>
      </c>
      <c r="AT53" s="3">
        <v>4.67</v>
      </c>
      <c r="AU53" s="1" t="s">
        <v>98</v>
      </c>
      <c r="AV53" s="1" t="s">
        <v>98</v>
      </c>
      <c r="AW53" s="1" t="s">
        <v>98</v>
      </c>
      <c r="AX53" s="1">
        <v>1470</v>
      </c>
      <c r="AY53" s="1" t="s">
        <v>98</v>
      </c>
      <c r="AZ53" s="4">
        <v>209</v>
      </c>
      <c r="BA53" s="1" t="s">
        <v>98</v>
      </c>
      <c r="BB53" s="1" t="s">
        <v>98</v>
      </c>
      <c r="BC53" s="1" t="s">
        <v>98</v>
      </c>
      <c r="BD53" s="1" t="s">
        <v>98</v>
      </c>
      <c r="BE53" s="1" t="s">
        <v>98</v>
      </c>
      <c r="BF53" s="1" t="s">
        <v>98</v>
      </c>
      <c r="BG53" s="1" t="s">
        <v>98</v>
      </c>
      <c r="BH53" s="1" t="s">
        <v>98</v>
      </c>
      <c r="BI53" s="1" t="s">
        <v>98</v>
      </c>
      <c r="BJ53" s="4" t="s">
        <v>98</v>
      </c>
      <c r="BK53" s="4" t="s">
        <v>98</v>
      </c>
      <c r="BL53" s="4" t="s">
        <v>98</v>
      </c>
      <c r="BM53" s="4" t="s">
        <v>98</v>
      </c>
      <c r="BN53" s="4" t="s">
        <v>98</v>
      </c>
      <c r="BO53" s="4" t="s">
        <v>98</v>
      </c>
      <c r="BP53" s="4" t="s">
        <v>98</v>
      </c>
      <c r="BQ53" s="4" t="s">
        <v>98</v>
      </c>
      <c r="BR53" s="4" t="s">
        <v>98</v>
      </c>
      <c r="BS53" s="4" t="s">
        <v>98</v>
      </c>
      <c r="BT53" s="4" t="s">
        <v>98</v>
      </c>
      <c r="BU53" s="4" t="s">
        <v>98</v>
      </c>
      <c r="BV53" s="4" t="s">
        <v>98</v>
      </c>
      <c r="BW53" s="35" t="s">
        <v>98</v>
      </c>
      <c r="BX53" s="35" t="s">
        <v>98</v>
      </c>
      <c r="BY53" s="1" t="s">
        <v>98</v>
      </c>
      <c r="BZ53" s="1" t="s">
        <v>98</v>
      </c>
      <c r="CA53" s="1" t="s">
        <v>98</v>
      </c>
      <c r="CB53" s="1" t="s">
        <v>98</v>
      </c>
      <c r="CC53" s="1" t="s">
        <v>98</v>
      </c>
      <c r="CD53" s="1" t="s">
        <v>98</v>
      </c>
      <c r="CE53" s="1" t="s">
        <v>98</v>
      </c>
      <c r="CF53" s="1" t="s">
        <v>98</v>
      </c>
      <c r="CG53" s="4">
        <f>Beams!$B$11/F53</f>
        <v>333.53115727002967</v>
      </c>
      <c r="CI53" s="4">
        <f>SQRT(Beams!$B$9^2+Beams!$C$9^2)/AO53</f>
        <v>151.38819467689132</v>
      </c>
      <c r="CK53" s="4">
        <f>(2*SQRT(Beams!$B$8^2+Beams!$C$8^2))/(F53)</f>
        <v>943.36857217053921</v>
      </c>
      <c r="CM53" s="4">
        <f>Beams!$B$12*(K53/2)/AX53</f>
        <v>53.523809523809526</v>
      </c>
      <c r="CO53" s="4">
        <f t="shared" si="0"/>
        <v>1706.9194360975828</v>
      </c>
      <c r="CQ53" s="3">
        <f>MIN(Beams!$B$21:$B$22)/MAX(CJ53:CO53)-1</f>
        <v>10.717014627078521</v>
      </c>
    </row>
    <row r="54" spans="1:95" x14ac:dyDescent="0.55000000000000004">
      <c r="A54" s="1" t="s">
        <v>2612</v>
      </c>
      <c r="B54" s="1" t="s">
        <v>2219</v>
      </c>
      <c r="C54" s="1" t="s">
        <v>2220</v>
      </c>
      <c r="D54" s="1" t="s">
        <v>98</v>
      </c>
      <c r="E54" s="3">
        <v>106.23</v>
      </c>
      <c r="F54" s="2">
        <v>29.1</v>
      </c>
      <c r="G54" s="1" t="s">
        <v>98</v>
      </c>
      <c r="H54" s="11" t="s">
        <v>98</v>
      </c>
      <c r="I54" s="1" t="s">
        <v>98</v>
      </c>
      <c r="J54" s="1" t="s">
        <v>98</v>
      </c>
      <c r="K54" s="2">
        <v>14</v>
      </c>
      <c r="L54" s="1" t="s">
        <v>98</v>
      </c>
      <c r="M54" s="11" t="s">
        <v>98</v>
      </c>
      <c r="N54" s="11" t="s">
        <v>98</v>
      </c>
      <c r="O54" s="1" t="s">
        <v>98</v>
      </c>
      <c r="P54" s="1" t="s">
        <v>98</v>
      </c>
      <c r="Q54" s="1" t="s">
        <v>98</v>
      </c>
      <c r="R54" s="11" t="s">
        <v>98</v>
      </c>
      <c r="S54" s="13" t="s">
        <v>98</v>
      </c>
      <c r="T54" s="1" t="s">
        <v>98</v>
      </c>
      <c r="U54" s="13" t="s">
        <v>98</v>
      </c>
      <c r="V54" s="1" t="s">
        <v>98</v>
      </c>
      <c r="W54" s="14">
        <v>0.75</v>
      </c>
      <c r="X54" s="14">
        <v>0.69799999999999995</v>
      </c>
      <c r="Y54" s="1" t="s">
        <v>98</v>
      </c>
      <c r="Z54" s="13" t="s">
        <v>98</v>
      </c>
      <c r="AA54" s="13" t="s">
        <v>98</v>
      </c>
      <c r="AB54" s="1" t="s">
        <v>98</v>
      </c>
      <c r="AC54" s="1" t="s">
        <v>98</v>
      </c>
      <c r="AD54" s="1" t="s">
        <v>98</v>
      </c>
      <c r="AE54" s="1" t="s">
        <v>98</v>
      </c>
      <c r="AF54" s="1" t="s">
        <v>98</v>
      </c>
      <c r="AG54" s="1" t="s">
        <v>98</v>
      </c>
      <c r="AH54" s="1" t="s">
        <v>98</v>
      </c>
      <c r="AI54" s="1" t="s">
        <v>98</v>
      </c>
      <c r="AJ54" s="1" t="s">
        <v>98</v>
      </c>
      <c r="AK54" s="1" t="s">
        <v>98</v>
      </c>
      <c r="AL54" s="2">
        <v>20.100000000000001</v>
      </c>
      <c r="AM54" s="1">
        <v>647</v>
      </c>
      <c r="AN54" s="4">
        <v>124</v>
      </c>
      <c r="AO54" s="2">
        <v>92.4</v>
      </c>
      <c r="AP54" s="3">
        <v>4.71</v>
      </c>
      <c r="AQ54" s="1">
        <v>647</v>
      </c>
      <c r="AR54" s="4">
        <v>124</v>
      </c>
      <c r="AS54" s="2">
        <v>92.4</v>
      </c>
      <c r="AT54" s="3">
        <v>4.71</v>
      </c>
      <c r="AU54" s="1" t="s">
        <v>98</v>
      </c>
      <c r="AV54" s="1" t="s">
        <v>98</v>
      </c>
      <c r="AW54" s="1" t="s">
        <v>98</v>
      </c>
      <c r="AX54" s="1">
        <v>1290</v>
      </c>
      <c r="AY54" s="1" t="s">
        <v>98</v>
      </c>
      <c r="AZ54" s="4">
        <v>184</v>
      </c>
      <c r="BA54" s="1" t="s">
        <v>98</v>
      </c>
      <c r="BB54" s="1" t="s">
        <v>98</v>
      </c>
      <c r="BC54" s="1" t="s">
        <v>98</v>
      </c>
      <c r="BD54" s="1" t="s">
        <v>98</v>
      </c>
      <c r="BE54" s="1" t="s">
        <v>98</v>
      </c>
      <c r="BF54" s="1" t="s">
        <v>98</v>
      </c>
      <c r="BG54" s="1" t="s">
        <v>98</v>
      </c>
      <c r="BH54" s="1" t="s">
        <v>98</v>
      </c>
      <c r="BI54" s="1" t="s">
        <v>98</v>
      </c>
      <c r="BJ54" s="4" t="s">
        <v>98</v>
      </c>
      <c r="BK54" s="4" t="s">
        <v>98</v>
      </c>
      <c r="BL54" s="4" t="s">
        <v>98</v>
      </c>
      <c r="BM54" s="4" t="s">
        <v>98</v>
      </c>
      <c r="BN54" s="4" t="s">
        <v>98</v>
      </c>
      <c r="BO54" s="4" t="s">
        <v>98</v>
      </c>
      <c r="BP54" s="4" t="s">
        <v>98</v>
      </c>
      <c r="BQ54" s="4" t="s">
        <v>98</v>
      </c>
      <c r="BR54" s="4" t="s">
        <v>98</v>
      </c>
      <c r="BS54" s="4" t="s">
        <v>98</v>
      </c>
      <c r="BT54" s="4" t="s">
        <v>98</v>
      </c>
      <c r="BU54" s="4" t="s">
        <v>98</v>
      </c>
      <c r="BV54" s="4" t="s">
        <v>98</v>
      </c>
      <c r="BW54" s="35" t="s">
        <v>98</v>
      </c>
      <c r="BX54" s="35" t="s">
        <v>98</v>
      </c>
      <c r="BY54" s="1" t="s">
        <v>98</v>
      </c>
      <c r="BZ54" s="1" t="s">
        <v>98</v>
      </c>
      <c r="CA54" s="1" t="s">
        <v>98</v>
      </c>
      <c r="CB54" s="1" t="s">
        <v>98</v>
      </c>
      <c r="CC54" s="1" t="s">
        <v>98</v>
      </c>
      <c r="CD54" s="1" t="s">
        <v>98</v>
      </c>
      <c r="CE54" s="1" t="s">
        <v>98</v>
      </c>
      <c r="CF54" s="1" t="s">
        <v>98</v>
      </c>
      <c r="CG54" s="4">
        <f>Beams!$B$11/F54</f>
        <v>386.25429553264604</v>
      </c>
      <c r="CI54" s="4">
        <f>SQRT(Beams!$B$9^2+Beams!$C$9^2)/AO54</f>
        <v>172.03203940555829</v>
      </c>
      <c r="CK54" s="4">
        <f>(2*SQRT(Beams!$B$8^2+Beams!$C$8^2))/(F54)</f>
        <v>1092.4921265342671</v>
      </c>
      <c r="CM54" s="4">
        <f>Beams!$B$12*(K54/2)/AX54</f>
        <v>60.992248062015506</v>
      </c>
      <c r="CO54" s="4">
        <f t="shared" si="0"/>
        <v>1975.7178276180541</v>
      </c>
      <c r="CQ54" s="3">
        <f>MIN(Beams!$B$21:$B$22)/MAX(CJ54:CO54)-1</f>
        <v>9.1229030382907492</v>
      </c>
    </row>
    <row r="55" spans="1:95" x14ac:dyDescent="0.55000000000000004">
      <c r="A55" s="1" t="s">
        <v>2612</v>
      </c>
      <c r="B55" s="1" t="s">
        <v>2221</v>
      </c>
      <c r="C55" s="1" t="s">
        <v>2222</v>
      </c>
      <c r="D55" s="1" t="s">
        <v>98</v>
      </c>
      <c r="E55" s="3">
        <v>89.36</v>
      </c>
      <c r="F55" s="2">
        <v>24.5</v>
      </c>
      <c r="G55" s="1" t="s">
        <v>98</v>
      </c>
      <c r="H55" s="11" t="s">
        <v>98</v>
      </c>
      <c r="I55" s="1" t="s">
        <v>98</v>
      </c>
      <c r="J55" s="1" t="s">
        <v>98</v>
      </c>
      <c r="K55" s="2">
        <v>14</v>
      </c>
      <c r="L55" s="1" t="s">
        <v>98</v>
      </c>
      <c r="M55" s="11" t="s">
        <v>98</v>
      </c>
      <c r="N55" s="11" t="s">
        <v>98</v>
      </c>
      <c r="O55" s="1" t="s">
        <v>98</v>
      </c>
      <c r="P55" s="1" t="s">
        <v>98</v>
      </c>
      <c r="Q55" s="1" t="s">
        <v>98</v>
      </c>
      <c r="R55" s="11" t="s">
        <v>98</v>
      </c>
      <c r="S55" s="13" t="s">
        <v>98</v>
      </c>
      <c r="T55" s="1" t="s">
        <v>98</v>
      </c>
      <c r="U55" s="13" t="s">
        <v>98</v>
      </c>
      <c r="V55" s="1" t="s">
        <v>98</v>
      </c>
      <c r="W55" s="14">
        <v>0.625</v>
      </c>
      <c r="X55" s="14">
        <v>0.58099999999999996</v>
      </c>
      <c r="Y55" s="1" t="s">
        <v>98</v>
      </c>
      <c r="Z55" s="13" t="s">
        <v>98</v>
      </c>
      <c r="AA55" s="13" t="s">
        <v>98</v>
      </c>
      <c r="AB55" s="1" t="s">
        <v>98</v>
      </c>
      <c r="AC55" s="1" t="s">
        <v>98</v>
      </c>
      <c r="AD55" s="1" t="s">
        <v>98</v>
      </c>
      <c r="AE55" s="1" t="s">
        <v>98</v>
      </c>
      <c r="AF55" s="1" t="s">
        <v>98</v>
      </c>
      <c r="AG55" s="1" t="s">
        <v>98</v>
      </c>
      <c r="AH55" s="1" t="s">
        <v>98</v>
      </c>
      <c r="AI55" s="1" t="s">
        <v>98</v>
      </c>
      <c r="AJ55" s="1" t="s">
        <v>98</v>
      </c>
      <c r="AK55" s="1" t="s">
        <v>98</v>
      </c>
      <c r="AL55" s="2">
        <v>24.1</v>
      </c>
      <c r="AM55" s="1">
        <v>552</v>
      </c>
      <c r="AN55" s="1">
        <v>105</v>
      </c>
      <c r="AO55" s="2">
        <v>78.900000000000006</v>
      </c>
      <c r="AP55" s="3">
        <v>4.75</v>
      </c>
      <c r="AQ55" s="1">
        <v>552</v>
      </c>
      <c r="AR55" s="1">
        <v>105</v>
      </c>
      <c r="AS55" s="2">
        <v>78.900000000000006</v>
      </c>
      <c r="AT55" s="3">
        <v>4.75</v>
      </c>
      <c r="AU55" s="1" t="s">
        <v>98</v>
      </c>
      <c r="AV55" s="1" t="s">
        <v>98</v>
      </c>
      <c r="AW55" s="1" t="s">
        <v>98</v>
      </c>
      <c r="AX55" s="1">
        <v>1100</v>
      </c>
      <c r="AY55" s="1" t="s">
        <v>98</v>
      </c>
      <c r="AZ55" s="1">
        <v>158</v>
      </c>
      <c r="BA55" s="1" t="s">
        <v>98</v>
      </c>
      <c r="BB55" s="1" t="s">
        <v>98</v>
      </c>
      <c r="BC55" s="1" t="s">
        <v>98</v>
      </c>
      <c r="BD55" s="1" t="s">
        <v>98</v>
      </c>
      <c r="BE55" s="1" t="s">
        <v>98</v>
      </c>
      <c r="BF55" s="1" t="s">
        <v>98</v>
      </c>
      <c r="BG55" s="1" t="s">
        <v>98</v>
      </c>
      <c r="BH55" s="1" t="s">
        <v>98</v>
      </c>
      <c r="BI55" s="1" t="s">
        <v>98</v>
      </c>
      <c r="BJ55" s="4" t="s">
        <v>98</v>
      </c>
      <c r="BK55" s="4" t="s">
        <v>98</v>
      </c>
      <c r="BL55" s="4" t="s">
        <v>98</v>
      </c>
      <c r="BM55" s="4" t="s">
        <v>98</v>
      </c>
      <c r="BN55" s="4" t="s">
        <v>98</v>
      </c>
      <c r="BO55" s="4" t="s">
        <v>98</v>
      </c>
      <c r="BP55" s="4" t="s">
        <v>98</v>
      </c>
      <c r="BQ55" s="4" t="s">
        <v>98</v>
      </c>
      <c r="BR55" s="4" t="s">
        <v>98</v>
      </c>
      <c r="BS55" s="4" t="s">
        <v>98</v>
      </c>
      <c r="BT55" s="4" t="s">
        <v>98</v>
      </c>
      <c r="BU55" s="4" t="s">
        <v>98</v>
      </c>
      <c r="BV55" s="4" t="s">
        <v>98</v>
      </c>
      <c r="BW55" s="35" t="s">
        <v>98</v>
      </c>
      <c r="BX55" s="35" t="s">
        <v>98</v>
      </c>
      <c r="BY55" s="1" t="s">
        <v>98</v>
      </c>
      <c r="BZ55" s="1" t="s">
        <v>98</v>
      </c>
      <c r="CA55" s="1" t="s">
        <v>98</v>
      </c>
      <c r="CB55" s="1" t="s">
        <v>98</v>
      </c>
      <c r="CC55" s="1" t="s">
        <v>98</v>
      </c>
      <c r="CD55" s="1" t="s">
        <v>98</v>
      </c>
      <c r="CE55" s="1" t="s">
        <v>98</v>
      </c>
      <c r="CF55" s="1" t="s">
        <v>98</v>
      </c>
      <c r="CG55" s="4">
        <f>Beams!$B$11/F55</f>
        <v>458.77551020408163</v>
      </c>
      <c r="CI55" s="4">
        <f>SQRT(Beams!$B$9^2+Beams!$C$9^2)/AO55</f>
        <v>201.46717922780212</v>
      </c>
      <c r="CK55" s="4">
        <f>(2*SQRT(Beams!$B$8^2+Beams!$C$8^2))/(F55)</f>
        <v>1297.613097230497</v>
      </c>
      <c r="CM55" s="4">
        <f>Beams!$B$12*(K55/2)/AX55</f>
        <v>71.527272727272731</v>
      </c>
      <c r="CO55" s="4">
        <f t="shared" si="0"/>
        <v>2345.7766542217996</v>
      </c>
      <c r="CQ55" s="3">
        <f>MIN(Beams!$B$21:$B$22)/MAX(CJ55:CO55)-1</f>
        <v>7.5259608854939799</v>
      </c>
    </row>
    <row r="56" spans="1:95" x14ac:dyDescent="0.55000000000000004">
      <c r="A56" s="1" t="s">
        <v>2612</v>
      </c>
      <c r="B56" s="1" t="s">
        <v>2223</v>
      </c>
      <c r="C56" s="1" t="s">
        <v>2224</v>
      </c>
      <c r="D56" s="1" t="s">
        <v>98</v>
      </c>
      <c r="E56" s="3">
        <v>72.16</v>
      </c>
      <c r="F56" s="2">
        <v>19.8</v>
      </c>
      <c r="G56" s="1" t="s">
        <v>98</v>
      </c>
      <c r="H56" s="11" t="s">
        <v>98</v>
      </c>
      <c r="I56" s="1" t="s">
        <v>98</v>
      </c>
      <c r="J56" s="1" t="s">
        <v>98</v>
      </c>
      <c r="K56" s="2">
        <v>14</v>
      </c>
      <c r="L56" s="1" t="s">
        <v>98</v>
      </c>
      <c r="M56" s="11" t="s">
        <v>98</v>
      </c>
      <c r="N56" s="11" t="s">
        <v>98</v>
      </c>
      <c r="O56" s="1" t="s">
        <v>98</v>
      </c>
      <c r="P56" s="1" t="s">
        <v>98</v>
      </c>
      <c r="Q56" s="1" t="s">
        <v>98</v>
      </c>
      <c r="R56" s="11" t="s">
        <v>98</v>
      </c>
      <c r="S56" s="13" t="s">
        <v>98</v>
      </c>
      <c r="T56" s="1" t="s">
        <v>98</v>
      </c>
      <c r="U56" s="13" t="s">
        <v>98</v>
      </c>
      <c r="V56" s="1" t="s">
        <v>98</v>
      </c>
      <c r="W56" s="14">
        <v>0.5</v>
      </c>
      <c r="X56" s="14">
        <v>0.46500000000000002</v>
      </c>
      <c r="Y56" s="1" t="s">
        <v>98</v>
      </c>
      <c r="Z56" s="13" t="s">
        <v>98</v>
      </c>
      <c r="AA56" s="13" t="s">
        <v>98</v>
      </c>
      <c r="AB56" s="1" t="s">
        <v>98</v>
      </c>
      <c r="AC56" s="1" t="s">
        <v>98</v>
      </c>
      <c r="AD56" s="1" t="s">
        <v>98</v>
      </c>
      <c r="AE56" s="1" t="s">
        <v>98</v>
      </c>
      <c r="AF56" s="1" t="s">
        <v>98</v>
      </c>
      <c r="AG56" s="1" t="s">
        <v>98</v>
      </c>
      <c r="AH56" s="1" t="s">
        <v>98</v>
      </c>
      <c r="AI56" s="1" t="s">
        <v>98</v>
      </c>
      <c r="AJ56" s="1" t="s">
        <v>98</v>
      </c>
      <c r="AK56" s="1" t="s">
        <v>98</v>
      </c>
      <c r="AL56" s="2">
        <v>30.1</v>
      </c>
      <c r="AM56" s="1">
        <v>453</v>
      </c>
      <c r="AN56" s="2">
        <v>85.2</v>
      </c>
      <c r="AO56" s="2">
        <v>64.8</v>
      </c>
      <c r="AP56" s="3">
        <v>4.79</v>
      </c>
      <c r="AQ56" s="1">
        <v>453</v>
      </c>
      <c r="AR56" s="2">
        <v>85.2</v>
      </c>
      <c r="AS56" s="2">
        <v>64.8</v>
      </c>
      <c r="AT56" s="3">
        <v>4.79</v>
      </c>
      <c r="AU56" s="1" t="s">
        <v>98</v>
      </c>
      <c r="AV56" s="1" t="s">
        <v>98</v>
      </c>
      <c r="AW56" s="1" t="s">
        <v>98</v>
      </c>
      <c r="AX56" s="1">
        <v>907</v>
      </c>
      <c r="AY56" s="1" t="s">
        <v>98</v>
      </c>
      <c r="AZ56" s="1">
        <v>130</v>
      </c>
      <c r="BA56" s="1" t="s">
        <v>98</v>
      </c>
      <c r="BB56" s="1" t="s">
        <v>98</v>
      </c>
      <c r="BC56" s="1" t="s">
        <v>98</v>
      </c>
      <c r="BD56" s="1" t="s">
        <v>98</v>
      </c>
      <c r="BE56" s="1" t="s">
        <v>98</v>
      </c>
      <c r="BF56" s="1" t="s">
        <v>98</v>
      </c>
      <c r="BG56" s="1" t="s">
        <v>98</v>
      </c>
      <c r="BH56" s="1" t="s">
        <v>98</v>
      </c>
      <c r="BI56" s="1" t="s">
        <v>98</v>
      </c>
      <c r="BJ56" s="4" t="s">
        <v>98</v>
      </c>
      <c r="BK56" s="4" t="s">
        <v>98</v>
      </c>
      <c r="BL56" s="4" t="s">
        <v>98</v>
      </c>
      <c r="BM56" s="4" t="s">
        <v>98</v>
      </c>
      <c r="BN56" s="4" t="s">
        <v>98</v>
      </c>
      <c r="BO56" s="4" t="s">
        <v>98</v>
      </c>
      <c r="BP56" s="4" t="s">
        <v>98</v>
      </c>
      <c r="BQ56" s="4" t="s">
        <v>98</v>
      </c>
      <c r="BR56" s="4" t="s">
        <v>98</v>
      </c>
      <c r="BS56" s="4" t="s">
        <v>98</v>
      </c>
      <c r="BT56" s="4" t="s">
        <v>98</v>
      </c>
      <c r="BU56" s="4" t="s">
        <v>98</v>
      </c>
      <c r="BV56" s="4" t="s">
        <v>98</v>
      </c>
      <c r="BW56" s="35" t="s">
        <v>98</v>
      </c>
      <c r="BX56" s="35" t="s">
        <v>98</v>
      </c>
      <c r="BY56" s="1" t="s">
        <v>98</v>
      </c>
      <c r="BZ56" s="1" t="s">
        <v>98</v>
      </c>
      <c r="CA56" s="1" t="s">
        <v>98</v>
      </c>
      <c r="CB56" s="1" t="s">
        <v>98</v>
      </c>
      <c r="CC56" s="1" t="s">
        <v>98</v>
      </c>
      <c r="CD56" s="1" t="s">
        <v>98</v>
      </c>
      <c r="CE56" s="1" t="s">
        <v>98</v>
      </c>
      <c r="CF56" s="1" t="s">
        <v>98</v>
      </c>
      <c r="CG56" s="4">
        <f>Beams!$B$11/F56</f>
        <v>567.67676767676767</v>
      </c>
      <c r="CI56" s="4">
        <f>SQRT(Beams!$B$9^2+Beams!$C$9^2)/AO56</f>
        <v>245.30494507829613</v>
      </c>
      <c r="CK56" s="4">
        <f>(2*SQRT(Beams!$B$8^2+Beams!$C$8^2))/(F56)</f>
        <v>1605.6323677852108</v>
      </c>
      <c r="CM56" s="4">
        <f>Beams!$B$12*(K56/2)/AX56</f>
        <v>86.747519294377071</v>
      </c>
      <c r="CO56" s="4">
        <f t="shared" si="0"/>
        <v>2901.3239327975721</v>
      </c>
      <c r="CQ56" s="3">
        <f>MIN(Beams!$B$21:$B$22)/MAX(CJ56:CO56)-1</f>
        <v>5.8934046880850026</v>
      </c>
    </row>
    <row r="57" spans="1:95" x14ac:dyDescent="0.55000000000000004">
      <c r="A57" s="1" t="s">
        <v>2612</v>
      </c>
      <c r="B57" s="1" t="s">
        <v>2225</v>
      </c>
      <c r="C57" s="1" t="s">
        <v>2226</v>
      </c>
      <c r="D57" s="1" t="s">
        <v>98</v>
      </c>
      <c r="E57" s="3">
        <v>54.62</v>
      </c>
      <c r="F57" s="2">
        <v>15</v>
      </c>
      <c r="G57" s="1" t="s">
        <v>98</v>
      </c>
      <c r="H57" s="11" t="s">
        <v>98</v>
      </c>
      <c r="I57" s="1" t="s">
        <v>98</v>
      </c>
      <c r="J57" s="1" t="s">
        <v>98</v>
      </c>
      <c r="K57" s="2">
        <v>14</v>
      </c>
      <c r="L57" s="1" t="s">
        <v>98</v>
      </c>
      <c r="M57" s="11" t="s">
        <v>98</v>
      </c>
      <c r="N57" s="11" t="s">
        <v>98</v>
      </c>
      <c r="O57" s="1" t="s">
        <v>98</v>
      </c>
      <c r="P57" s="1" t="s">
        <v>98</v>
      </c>
      <c r="Q57" s="1" t="s">
        <v>98</v>
      </c>
      <c r="R57" s="11" t="s">
        <v>98</v>
      </c>
      <c r="S57" s="13" t="s">
        <v>98</v>
      </c>
      <c r="T57" s="1" t="s">
        <v>98</v>
      </c>
      <c r="U57" s="13" t="s">
        <v>98</v>
      </c>
      <c r="V57" s="1" t="s">
        <v>98</v>
      </c>
      <c r="W57" s="14">
        <v>0.375</v>
      </c>
      <c r="X57" s="14">
        <v>0.34899999999999998</v>
      </c>
      <c r="Y57" s="1" t="s">
        <v>98</v>
      </c>
      <c r="Z57" s="13" t="s">
        <v>98</v>
      </c>
      <c r="AA57" s="13" t="s">
        <v>98</v>
      </c>
      <c r="AB57" s="1" t="s">
        <v>98</v>
      </c>
      <c r="AC57" s="1" t="s">
        <v>98</v>
      </c>
      <c r="AD57" s="1" t="s">
        <v>98</v>
      </c>
      <c r="AE57" s="1" t="s">
        <v>98</v>
      </c>
      <c r="AF57" s="1" t="s">
        <v>98</v>
      </c>
      <c r="AG57" s="1" t="s">
        <v>98</v>
      </c>
      <c r="AH57" s="1" t="s">
        <v>98</v>
      </c>
      <c r="AI57" s="1" t="s">
        <v>98</v>
      </c>
      <c r="AJ57" s="1" t="s">
        <v>98</v>
      </c>
      <c r="AK57" s="1" t="s">
        <v>98</v>
      </c>
      <c r="AL57" s="2">
        <v>40.1</v>
      </c>
      <c r="AM57" s="1">
        <v>349</v>
      </c>
      <c r="AN57" s="2">
        <v>65.099999999999994</v>
      </c>
      <c r="AO57" s="2">
        <v>49.8</v>
      </c>
      <c r="AP57" s="3">
        <v>4.83</v>
      </c>
      <c r="AQ57" s="1">
        <v>349</v>
      </c>
      <c r="AR57" s="2">
        <v>65.099999999999994</v>
      </c>
      <c r="AS57" s="2">
        <v>49.8</v>
      </c>
      <c r="AT57" s="3">
        <v>4.83</v>
      </c>
      <c r="AU57" s="1" t="s">
        <v>98</v>
      </c>
      <c r="AV57" s="1" t="s">
        <v>98</v>
      </c>
      <c r="AW57" s="1" t="s">
        <v>98</v>
      </c>
      <c r="AX57" s="1">
        <v>698</v>
      </c>
      <c r="AY57" s="1" t="s">
        <v>98</v>
      </c>
      <c r="AZ57" s="1">
        <v>100</v>
      </c>
      <c r="BA57" s="1" t="s">
        <v>98</v>
      </c>
      <c r="BB57" s="1" t="s">
        <v>98</v>
      </c>
      <c r="BC57" s="1" t="s">
        <v>98</v>
      </c>
      <c r="BD57" s="1" t="s">
        <v>98</v>
      </c>
      <c r="BE57" s="1" t="s">
        <v>98</v>
      </c>
      <c r="BF57" s="1" t="s">
        <v>98</v>
      </c>
      <c r="BG57" s="1" t="s">
        <v>98</v>
      </c>
      <c r="BH57" s="1" t="s">
        <v>98</v>
      </c>
      <c r="BI57" s="1" t="s">
        <v>98</v>
      </c>
      <c r="BJ57" s="4" t="s">
        <v>98</v>
      </c>
      <c r="BK57" s="4" t="s">
        <v>98</v>
      </c>
      <c r="BL57" s="4" t="s">
        <v>98</v>
      </c>
      <c r="BM57" s="4" t="s">
        <v>98</v>
      </c>
      <c r="BN57" s="4" t="s">
        <v>98</v>
      </c>
      <c r="BO57" s="4" t="s">
        <v>98</v>
      </c>
      <c r="BP57" s="4" t="s">
        <v>98</v>
      </c>
      <c r="BQ57" s="4" t="s">
        <v>98</v>
      </c>
      <c r="BR57" s="4" t="s">
        <v>98</v>
      </c>
      <c r="BS57" s="4" t="s">
        <v>98</v>
      </c>
      <c r="BT57" s="4" t="s">
        <v>98</v>
      </c>
      <c r="BU57" s="4" t="s">
        <v>98</v>
      </c>
      <c r="BV57" s="4" t="s">
        <v>98</v>
      </c>
      <c r="BW57" s="35" t="s">
        <v>98</v>
      </c>
      <c r="BX57" s="35" t="s">
        <v>98</v>
      </c>
      <c r="BY57" s="1" t="s">
        <v>98</v>
      </c>
      <c r="BZ57" s="1" t="s">
        <v>98</v>
      </c>
      <c r="CA57" s="1" t="s">
        <v>98</v>
      </c>
      <c r="CB57" s="1" t="s">
        <v>98</v>
      </c>
      <c r="CC57" s="1" t="s">
        <v>98</v>
      </c>
      <c r="CD57" s="1" t="s">
        <v>98</v>
      </c>
      <c r="CE57" s="1" t="s">
        <v>98</v>
      </c>
      <c r="CF57" s="1" t="s">
        <v>98</v>
      </c>
      <c r="CG57" s="4">
        <f>Beams!$B$11/F57</f>
        <v>749.33333333333337</v>
      </c>
      <c r="CI57" s="4">
        <f>SQRT(Beams!$B$9^2+Beams!$C$9^2)/AO57</f>
        <v>319.19197672838533</v>
      </c>
      <c r="CK57" s="4">
        <f>(2*SQRT(Beams!$B$8^2+Beams!$C$8^2))/(F57)</f>
        <v>2119.4347254764784</v>
      </c>
      <c r="CM57" s="4">
        <f>Beams!$B$12*(K57/2)/AX57</f>
        <v>112.72206303724928</v>
      </c>
      <c r="CO57" s="4">
        <f t="shared" si="0"/>
        <v>3828.2993346126</v>
      </c>
      <c r="CQ57" s="3">
        <f>MIN(Beams!$B$21:$B$22)/MAX(CJ57:CO57)-1</f>
        <v>4.2242518810311038</v>
      </c>
    </row>
    <row r="58" spans="1:95" x14ac:dyDescent="0.55000000000000004">
      <c r="A58" s="1" t="s">
        <v>2612</v>
      </c>
      <c r="B58" s="1" t="s">
        <v>2227</v>
      </c>
      <c r="C58" s="1" t="s">
        <v>2228</v>
      </c>
      <c r="D58" s="1" t="s">
        <v>98</v>
      </c>
      <c r="E58" s="3">
        <v>45.65</v>
      </c>
      <c r="F58" s="2">
        <v>12.5</v>
      </c>
      <c r="G58" s="1" t="s">
        <v>98</v>
      </c>
      <c r="H58" s="11" t="s">
        <v>98</v>
      </c>
      <c r="I58" s="1" t="s">
        <v>98</v>
      </c>
      <c r="J58" s="1" t="s">
        <v>98</v>
      </c>
      <c r="K58" s="2">
        <v>14</v>
      </c>
      <c r="L58" s="1" t="s">
        <v>98</v>
      </c>
      <c r="M58" s="11" t="s">
        <v>98</v>
      </c>
      <c r="N58" s="11" t="s">
        <v>98</v>
      </c>
      <c r="O58" s="1" t="s">
        <v>98</v>
      </c>
      <c r="P58" s="1" t="s">
        <v>98</v>
      </c>
      <c r="Q58" s="1" t="s">
        <v>98</v>
      </c>
      <c r="R58" s="11" t="s">
        <v>98</v>
      </c>
      <c r="S58" s="13" t="s">
        <v>98</v>
      </c>
      <c r="T58" s="1" t="s">
        <v>98</v>
      </c>
      <c r="U58" s="13" t="s">
        <v>98</v>
      </c>
      <c r="V58" s="1" t="s">
        <v>98</v>
      </c>
      <c r="W58" s="14">
        <v>0.312</v>
      </c>
      <c r="X58" s="14">
        <v>0.29099999999999998</v>
      </c>
      <c r="Y58" s="1" t="s">
        <v>98</v>
      </c>
      <c r="Z58" s="13" t="s">
        <v>98</v>
      </c>
      <c r="AA58" s="13" t="s">
        <v>98</v>
      </c>
      <c r="AB58" s="1" t="s">
        <v>98</v>
      </c>
      <c r="AC58" s="1" t="s">
        <v>98</v>
      </c>
      <c r="AD58" s="1" t="s">
        <v>98</v>
      </c>
      <c r="AE58" s="1" t="s">
        <v>98</v>
      </c>
      <c r="AF58" s="1" t="s">
        <v>98</v>
      </c>
      <c r="AG58" s="1" t="s">
        <v>98</v>
      </c>
      <c r="AH58" s="1" t="s">
        <v>98</v>
      </c>
      <c r="AI58" s="1" t="s">
        <v>98</v>
      </c>
      <c r="AJ58" s="1" t="s">
        <v>98</v>
      </c>
      <c r="AK58" s="1" t="s">
        <v>98</v>
      </c>
      <c r="AL58" s="2">
        <v>48.1</v>
      </c>
      <c r="AM58" s="1">
        <v>295</v>
      </c>
      <c r="AN58" s="2">
        <v>54.7</v>
      </c>
      <c r="AO58" s="2">
        <v>42.1</v>
      </c>
      <c r="AP58" s="3">
        <v>4.8499999999999996</v>
      </c>
      <c r="AQ58" s="1">
        <v>295</v>
      </c>
      <c r="AR58" s="2">
        <v>54.7</v>
      </c>
      <c r="AS58" s="2">
        <v>42.1</v>
      </c>
      <c r="AT58" s="3">
        <v>4.8499999999999996</v>
      </c>
      <c r="AU58" s="1" t="s">
        <v>98</v>
      </c>
      <c r="AV58" s="1" t="s">
        <v>98</v>
      </c>
      <c r="AW58" s="1" t="s">
        <v>98</v>
      </c>
      <c r="AX58" s="1">
        <v>589</v>
      </c>
      <c r="AY58" s="1" t="s">
        <v>98</v>
      </c>
      <c r="AZ58" s="2">
        <v>84.2</v>
      </c>
      <c r="BA58" s="1" t="s">
        <v>98</v>
      </c>
      <c r="BB58" s="1" t="s">
        <v>98</v>
      </c>
      <c r="BC58" s="1" t="s">
        <v>98</v>
      </c>
      <c r="BD58" s="1" t="s">
        <v>98</v>
      </c>
      <c r="BE58" s="1" t="s">
        <v>98</v>
      </c>
      <c r="BF58" s="1" t="s">
        <v>98</v>
      </c>
      <c r="BG58" s="1" t="s">
        <v>98</v>
      </c>
      <c r="BH58" s="1" t="s">
        <v>98</v>
      </c>
      <c r="BI58" s="1" t="s">
        <v>98</v>
      </c>
      <c r="BJ58" s="4" t="s">
        <v>98</v>
      </c>
      <c r="BK58" s="4" t="s">
        <v>98</v>
      </c>
      <c r="BL58" s="4" t="s">
        <v>98</v>
      </c>
      <c r="BM58" s="4" t="s">
        <v>98</v>
      </c>
      <c r="BN58" s="4" t="s">
        <v>98</v>
      </c>
      <c r="BO58" s="4" t="s">
        <v>98</v>
      </c>
      <c r="BP58" s="4" t="s">
        <v>98</v>
      </c>
      <c r="BQ58" s="4" t="s">
        <v>98</v>
      </c>
      <c r="BR58" s="4" t="s">
        <v>98</v>
      </c>
      <c r="BS58" s="4" t="s">
        <v>98</v>
      </c>
      <c r="BT58" s="4" t="s">
        <v>98</v>
      </c>
      <c r="BU58" s="4" t="s">
        <v>98</v>
      </c>
      <c r="BV58" s="4" t="s">
        <v>98</v>
      </c>
      <c r="BW58" s="35" t="s">
        <v>98</v>
      </c>
      <c r="BX58" s="35" t="s">
        <v>98</v>
      </c>
      <c r="BY58" s="1" t="s">
        <v>98</v>
      </c>
      <c r="BZ58" s="1" t="s">
        <v>98</v>
      </c>
      <c r="CA58" s="1" t="s">
        <v>98</v>
      </c>
      <c r="CB58" s="1" t="s">
        <v>98</v>
      </c>
      <c r="CC58" s="1" t="s">
        <v>98</v>
      </c>
      <c r="CD58" s="1" t="s">
        <v>98</v>
      </c>
      <c r="CE58" s="1" t="s">
        <v>98</v>
      </c>
      <c r="CF58" s="1" t="s">
        <v>98</v>
      </c>
      <c r="CG58" s="4">
        <f>Beams!$B$11/F58</f>
        <v>899.2</v>
      </c>
      <c r="CI58" s="4">
        <f>SQRT(Beams!$B$9^2+Beams!$C$9^2)/AO58</f>
        <v>377.57150691386192</v>
      </c>
      <c r="CK58" s="4">
        <f>(2*SQRT(Beams!$B$8^2+Beams!$C$8^2))/(F58)</f>
        <v>2543.3216705717741</v>
      </c>
      <c r="CM58" s="4">
        <f>Beams!$B$12*(K58/2)/AX58</f>
        <v>133.5823429541596</v>
      </c>
      <c r="CO58" s="4">
        <f t="shared" si="0"/>
        <v>4592.290666749489</v>
      </c>
      <c r="CQ58" s="3">
        <f>MIN(Beams!$B$21:$B$22)/MAX(CJ58:CO58)-1</f>
        <v>3.3551250239472283</v>
      </c>
    </row>
    <row r="59" spans="1:95" x14ac:dyDescent="0.55000000000000004">
      <c r="A59" s="1" t="s">
        <v>2612</v>
      </c>
      <c r="B59" s="1" t="s">
        <v>2229</v>
      </c>
      <c r="C59" s="1" t="s">
        <v>2230</v>
      </c>
      <c r="D59" s="1" t="s">
        <v>98</v>
      </c>
      <c r="E59" s="3">
        <v>36.75</v>
      </c>
      <c r="F59" s="2">
        <v>10.1</v>
      </c>
      <c r="G59" s="1" t="s">
        <v>98</v>
      </c>
      <c r="H59" s="11" t="s">
        <v>98</v>
      </c>
      <c r="I59" s="1" t="s">
        <v>98</v>
      </c>
      <c r="J59" s="1" t="s">
        <v>98</v>
      </c>
      <c r="K59" s="2">
        <v>14</v>
      </c>
      <c r="L59" s="1" t="s">
        <v>98</v>
      </c>
      <c r="M59" s="11" t="s">
        <v>98</v>
      </c>
      <c r="N59" s="11" t="s">
        <v>98</v>
      </c>
      <c r="O59" s="1" t="s">
        <v>98</v>
      </c>
      <c r="P59" s="1" t="s">
        <v>98</v>
      </c>
      <c r="Q59" s="1" t="s">
        <v>98</v>
      </c>
      <c r="R59" s="11" t="s">
        <v>98</v>
      </c>
      <c r="S59" s="13" t="s">
        <v>98</v>
      </c>
      <c r="T59" s="1" t="s">
        <v>98</v>
      </c>
      <c r="U59" s="13" t="s">
        <v>98</v>
      </c>
      <c r="V59" s="1" t="s">
        <v>98</v>
      </c>
      <c r="W59" s="14">
        <v>0.25</v>
      </c>
      <c r="X59" s="14">
        <v>0.23300000000000001</v>
      </c>
      <c r="Y59" s="1" t="s">
        <v>98</v>
      </c>
      <c r="Z59" s="13" t="s">
        <v>98</v>
      </c>
      <c r="AA59" s="13" t="s">
        <v>98</v>
      </c>
      <c r="AB59" s="1" t="s">
        <v>98</v>
      </c>
      <c r="AC59" s="1" t="s">
        <v>98</v>
      </c>
      <c r="AD59" s="1" t="s">
        <v>98</v>
      </c>
      <c r="AE59" s="1" t="s">
        <v>98</v>
      </c>
      <c r="AF59" s="1" t="s">
        <v>98</v>
      </c>
      <c r="AG59" s="1" t="s">
        <v>98</v>
      </c>
      <c r="AH59" s="1" t="s">
        <v>98</v>
      </c>
      <c r="AI59" s="1" t="s">
        <v>98</v>
      </c>
      <c r="AJ59" s="1" t="s">
        <v>98</v>
      </c>
      <c r="AK59" s="1" t="s">
        <v>98</v>
      </c>
      <c r="AL59" s="2">
        <v>60.1</v>
      </c>
      <c r="AM59" s="1">
        <v>239</v>
      </c>
      <c r="AN59" s="2">
        <v>44.2</v>
      </c>
      <c r="AO59" s="2">
        <v>34.1</v>
      </c>
      <c r="AP59" s="3">
        <v>4.87</v>
      </c>
      <c r="AQ59" s="1">
        <v>239</v>
      </c>
      <c r="AR59" s="2">
        <v>44.2</v>
      </c>
      <c r="AS59" s="2">
        <v>34.1</v>
      </c>
      <c r="AT59" s="3">
        <v>4.87</v>
      </c>
      <c r="AU59" s="1" t="s">
        <v>98</v>
      </c>
      <c r="AV59" s="1" t="s">
        <v>98</v>
      </c>
      <c r="AW59" s="1" t="s">
        <v>98</v>
      </c>
      <c r="AX59" s="1">
        <v>478</v>
      </c>
      <c r="AY59" s="1" t="s">
        <v>98</v>
      </c>
      <c r="AZ59" s="2">
        <v>68.2</v>
      </c>
      <c r="BA59" s="1" t="s">
        <v>98</v>
      </c>
      <c r="BB59" s="1" t="s">
        <v>98</v>
      </c>
      <c r="BC59" s="1" t="s">
        <v>98</v>
      </c>
      <c r="BD59" s="1" t="s">
        <v>98</v>
      </c>
      <c r="BE59" s="1" t="s">
        <v>98</v>
      </c>
      <c r="BF59" s="1" t="s">
        <v>98</v>
      </c>
      <c r="BG59" s="1" t="s">
        <v>98</v>
      </c>
      <c r="BH59" s="1" t="s">
        <v>98</v>
      </c>
      <c r="BI59" s="1" t="s">
        <v>98</v>
      </c>
      <c r="BJ59" s="4" t="s">
        <v>98</v>
      </c>
      <c r="BK59" s="4" t="s">
        <v>98</v>
      </c>
      <c r="BL59" s="4" t="s">
        <v>98</v>
      </c>
      <c r="BM59" s="4" t="s">
        <v>98</v>
      </c>
      <c r="BN59" s="4" t="s">
        <v>98</v>
      </c>
      <c r="BO59" s="4" t="s">
        <v>98</v>
      </c>
      <c r="BP59" s="4" t="s">
        <v>98</v>
      </c>
      <c r="BQ59" s="4" t="s">
        <v>98</v>
      </c>
      <c r="BR59" s="4" t="s">
        <v>98</v>
      </c>
      <c r="BS59" s="4" t="s">
        <v>98</v>
      </c>
      <c r="BT59" s="4" t="s">
        <v>98</v>
      </c>
      <c r="BU59" s="4" t="s">
        <v>98</v>
      </c>
      <c r="BV59" s="4" t="s">
        <v>98</v>
      </c>
      <c r="BW59" s="35" t="s">
        <v>98</v>
      </c>
      <c r="BX59" s="35" t="s">
        <v>98</v>
      </c>
      <c r="BY59" s="1" t="s">
        <v>98</v>
      </c>
      <c r="BZ59" s="1" t="s">
        <v>98</v>
      </c>
      <c r="CA59" s="1" t="s">
        <v>98</v>
      </c>
      <c r="CB59" s="1" t="s">
        <v>98</v>
      </c>
      <c r="CC59" s="1" t="s">
        <v>98</v>
      </c>
      <c r="CD59" s="1" t="s">
        <v>98</v>
      </c>
      <c r="CE59" s="1" t="s">
        <v>98</v>
      </c>
      <c r="CF59" s="1" t="s">
        <v>98</v>
      </c>
      <c r="CG59" s="4">
        <f>Beams!$B$11/F59</f>
        <v>1112.871287128713</v>
      </c>
      <c r="CI59" s="4">
        <f>SQRT(Beams!$B$9^2+Beams!$C$9^2)/AO59</f>
        <v>466.15133258280315</v>
      </c>
      <c r="CK59" s="4">
        <f>(2*SQRT(Beams!$B$8^2+Beams!$C$8^2))/(F59)</f>
        <v>3147.6753348660573</v>
      </c>
      <c r="CM59" s="4">
        <f>Beams!$B$12*(K59/2)/AX59</f>
        <v>164.60251046025104</v>
      </c>
      <c r="CO59" s="4">
        <f t="shared" si="0"/>
        <v>5683.1482854208998</v>
      </c>
      <c r="CQ59" s="3">
        <f>MIN(Beams!$B$21:$B$22)/MAX(CJ59:CO59)-1</f>
        <v>2.5191761670738773</v>
      </c>
    </row>
    <row r="60" spans="1:95" x14ac:dyDescent="0.55000000000000004">
      <c r="A60" s="1" t="s">
        <v>2612</v>
      </c>
      <c r="B60" s="1" t="s">
        <v>2231</v>
      </c>
      <c r="C60" s="1" t="s">
        <v>2232</v>
      </c>
      <c r="D60" s="1" t="s">
        <v>98</v>
      </c>
      <c r="E60" s="3">
        <v>27.69</v>
      </c>
      <c r="F60" s="3">
        <v>7.57</v>
      </c>
      <c r="G60" s="1" t="s">
        <v>98</v>
      </c>
      <c r="H60" s="11" t="s">
        <v>98</v>
      </c>
      <c r="I60" s="1" t="s">
        <v>98</v>
      </c>
      <c r="J60" s="1" t="s">
        <v>98</v>
      </c>
      <c r="K60" s="2">
        <v>14</v>
      </c>
      <c r="L60" s="1" t="s">
        <v>98</v>
      </c>
      <c r="M60" s="11" t="s">
        <v>98</v>
      </c>
      <c r="N60" s="11" t="s">
        <v>98</v>
      </c>
      <c r="O60" s="1" t="s">
        <v>98</v>
      </c>
      <c r="P60" s="1" t="s">
        <v>98</v>
      </c>
      <c r="Q60" s="1" t="s">
        <v>98</v>
      </c>
      <c r="R60" s="11" t="s">
        <v>98</v>
      </c>
      <c r="S60" s="13" t="s">
        <v>98</v>
      </c>
      <c r="T60" s="1" t="s">
        <v>98</v>
      </c>
      <c r="U60" s="13" t="s">
        <v>98</v>
      </c>
      <c r="V60" s="1" t="s">
        <v>98</v>
      </c>
      <c r="W60" s="14">
        <v>0.188</v>
      </c>
      <c r="X60" s="14">
        <v>0.17399999999999999</v>
      </c>
      <c r="Y60" s="1" t="s">
        <v>98</v>
      </c>
      <c r="Z60" s="13" t="s">
        <v>98</v>
      </c>
      <c r="AA60" s="13" t="s">
        <v>98</v>
      </c>
      <c r="AB60" s="1" t="s">
        <v>98</v>
      </c>
      <c r="AC60" s="1" t="s">
        <v>98</v>
      </c>
      <c r="AD60" s="1" t="s">
        <v>98</v>
      </c>
      <c r="AE60" s="1" t="s">
        <v>98</v>
      </c>
      <c r="AF60" s="1" t="s">
        <v>98</v>
      </c>
      <c r="AG60" s="1" t="s">
        <v>98</v>
      </c>
      <c r="AH60" s="1" t="s">
        <v>98</v>
      </c>
      <c r="AI60" s="1" t="s">
        <v>98</v>
      </c>
      <c r="AJ60" s="1" t="s">
        <v>98</v>
      </c>
      <c r="AK60" s="1" t="s">
        <v>98</v>
      </c>
      <c r="AL60" s="2">
        <v>80.3</v>
      </c>
      <c r="AM60" s="1">
        <v>181</v>
      </c>
      <c r="AN60" s="2">
        <v>33.299999999999997</v>
      </c>
      <c r="AO60" s="2">
        <v>25.9</v>
      </c>
      <c r="AP60" s="3">
        <v>4.8899999999999997</v>
      </c>
      <c r="AQ60" s="1">
        <v>181</v>
      </c>
      <c r="AR60" s="2">
        <v>33.299999999999997</v>
      </c>
      <c r="AS60" s="2">
        <v>25.9</v>
      </c>
      <c r="AT60" s="3">
        <v>4.8899999999999997</v>
      </c>
      <c r="AU60" s="1" t="s">
        <v>98</v>
      </c>
      <c r="AV60" s="1" t="s">
        <v>98</v>
      </c>
      <c r="AW60" s="1" t="s">
        <v>98</v>
      </c>
      <c r="AX60" s="1">
        <v>362</v>
      </c>
      <c r="AY60" s="1" t="s">
        <v>98</v>
      </c>
      <c r="AZ60" s="2">
        <v>51.7</v>
      </c>
      <c r="BA60" s="1" t="s">
        <v>98</v>
      </c>
      <c r="BB60" s="1" t="s">
        <v>98</v>
      </c>
      <c r="BC60" s="1" t="s">
        <v>98</v>
      </c>
      <c r="BD60" s="1" t="s">
        <v>98</v>
      </c>
      <c r="BE60" s="1" t="s">
        <v>98</v>
      </c>
      <c r="BF60" s="1" t="s">
        <v>98</v>
      </c>
      <c r="BG60" s="1" t="s">
        <v>98</v>
      </c>
      <c r="BH60" s="1" t="s">
        <v>98</v>
      </c>
      <c r="BI60" s="1" t="s">
        <v>98</v>
      </c>
      <c r="BJ60" s="4" t="s">
        <v>98</v>
      </c>
      <c r="BK60" s="4" t="s">
        <v>98</v>
      </c>
      <c r="BL60" s="4" t="s">
        <v>98</v>
      </c>
      <c r="BM60" s="4" t="s">
        <v>98</v>
      </c>
      <c r="BN60" s="4" t="s">
        <v>98</v>
      </c>
      <c r="BO60" s="4" t="s">
        <v>98</v>
      </c>
      <c r="BP60" s="4" t="s">
        <v>98</v>
      </c>
      <c r="BQ60" s="4" t="s">
        <v>98</v>
      </c>
      <c r="BR60" s="4" t="s">
        <v>98</v>
      </c>
      <c r="BS60" s="4" t="s">
        <v>98</v>
      </c>
      <c r="BT60" s="4" t="s">
        <v>98</v>
      </c>
      <c r="BU60" s="4" t="s">
        <v>98</v>
      </c>
      <c r="BV60" s="4" t="s">
        <v>98</v>
      </c>
      <c r="BW60" s="35" t="s">
        <v>98</v>
      </c>
      <c r="BX60" s="35" t="s">
        <v>98</v>
      </c>
      <c r="BY60" s="1" t="s">
        <v>98</v>
      </c>
      <c r="BZ60" s="1" t="s">
        <v>98</v>
      </c>
      <c r="CA60" s="1" t="s">
        <v>98</v>
      </c>
      <c r="CB60" s="1" t="s">
        <v>98</v>
      </c>
      <c r="CC60" s="1" t="s">
        <v>98</v>
      </c>
      <c r="CD60" s="1" t="s">
        <v>98</v>
      </c>
      <c r="CE60" s="1" t="s">
        <v>98</v>
      </c>
      <c r="CF60" s="1" t="s">
        <v>98</v>
      </c>
      <c r="CG60" s="4">
        <f>Beams!$B$11/F60</f>
        <v>1484.8084544253632</v>
      </c>
      <c r="CI60" s="4">
        <f>SQRT(Beams!$B$9^2+Beams!$C$9^2)/AO60</f>
        <v>613.73592436577565</v>
      </c>
      <c r="CK60" s="4">
        <f>(2*SQRT(Beams!$B$8^2+Beams!$C$8^2))/(F60)</f>
        <v>4199.672507549164</v>
      </c>
      <c r="CM60" s="4">
        <f>Beams!$B$12*(K60/2)/AX60</f>
        <v>217.34806629834253</v>
      </c>
      <c r="CO60" s="4">
        <f t="shared" si="0"/>
        <v>7580.063097858726</v>
      </c>
      <c r="CQ60" s="3">
        <f>MIN(Beams!$B$21:$B$22)/MAX(CJ60:CO60)-1</f>
        <v>1.6385004638879264</v>
      </c>
    </row>
    <row r="61" spans="1:95" x14ac:dyDescent="0.55000000000000004">
      <c r="A61" s="1" t="s">
        <v>2612</v>
      </c>
      <c r="B61" s="1" t="s">
        <v>2233</v>
      </c>
      <c r="C61" s="1" t="s">
        <v>2234</v>
      </c>
      <c r="D61" s="1" t="s">
        <v>98</v>
      </c>
      <c r="E61" s="3">
        <v>85.19</v>
      </c>
      <c r="F61" s="2">
        <v>23.4</v>
      </c>
      <c r="G61" s="1" t="s">
        <v>98</v>
      </c>
      <c r="H61" s="11" t="s">
        <v>98</v>
      </c>
      <c r="I61" s="1" t="s">
        <v>98</v>
      </c>
      <c r="J61" s="1" t="s">
        <v>98</v>
      </c>
      <c r="K61" s="2">
        <v>13.4</v>
      </c>
      <c r="L61" s="1" t="s">
        <v>98</v>
      </c>
      <c r="M61" s="11" t="s">
        <v>98</v>
      </c>
      <c r="N61" s="11" t="s">
        <v>98</v>
      </c>
      <c r="O61" s="1" t="s">
        <v>98</v>
      </c>
      <c r="P61" s="1" t="s">
        <v>98</v>
      </c>
      <c r="Q61" s="1" t="s">
        <v>98</v>
      </c>
      <c r="R61" s="11" t="s">
        <v>98</v>
      </c>
      <c r="S61" s="13" t="s">
        <v>98</v>
      </c>
      <c r="T61" s="1" t="s">
        <v>98</v>
      </c>
      <c r="U61" s="13" t="s">
        <v>98</v>
      </c>
      <c r="V61" s="1" t="s">
        <v>98</v>
      </c>
      <c r="W61" s="14">
        <v>0.625</v>
      </c>
      <c r="X61" s="14">
        <v>0.58099999999999996</v>
      </c>
      <c r="Y61" s="1" t="s">
        <v>98</v>
      </c>
      <c r="Z61" s="13" t="s">
        <v>98</v>
      </c>
      <c r="AA61" s="13" t="s">
        <v>98</v>
      </c>
      <c r="AB61" s="1" t="s">
        <v>98</v>
      </c>
      <c r="AC61" s="1" t="s">
        <v>98</v>
      </c>
      <c r="AD61" s="1" t="s">
        <v>98</v>
      </c>
      <c r="AE61" s="1" t="s">
        <v>98</v>
      </c>
      <c r="AF61" s="1" t="s">
        <v>98</v>
      </c>
      <c r="AG61" s="1" t="s">
        <v>98</v>
      </c>
      <c r="AH61" s="1" t="s">
        <v>98</v>
      </c>
      <c r="AI61" s="1" t="s">
        <v>98</v>
      </c>
      <c r="AJ61" s="1" t="s">
        <v>98</v>
      </c>
      <c r="AK61" s="1" t="s">
        <v>98</v>
      </c>
      <c r="AL61" s="2">
        <v>23</v>
      </c>
      <c r="AM61" s="1">
        <v>479</v>
      </c>
      <c r="AN61" s="2">
        <v>95.2</v>
      </c>
      <c r="AO61" s="2">
        <v>71.599999999999994</v>
      </c>
      <c r="AP61" s="3">
        <v>4.53</v>
      </c>
      <c r="AQ61" s="1">
        <v>479</v>
      </c>
      <c r="AR61" s="2">
        <v>95.2</v>
      </c>
      <c r="AS61" s="2">
        <v>71.599999999999994</v>
      </c>
      <c r="AT61" s="3">
        <v>4.53</v>
      </c>
      <c r="AU61" s="1" t="s">
        <v>98</v>
      </c>
      <c r="AV61" s="1" t="s">
        <v>98</v>
      </c>
      <c r="AW61" s="1" t="s">
        <v>98</v>
      </c>
      <c r="AX61" s="1">
        <v>958</v>
      </c>
      <c r="AY61" s="1" t="s">
        <v>98</v>
      </c>
      <c r="AZ61" s="4">
        <v>143</v>
      </c>
      <c r="BA61" s="1" t="s">
        <v>98</v>
      </c>
      <c r="BB61" s="1" t="s">
        <v>98</v>
      </c>
      <c r="BC61" s="1" t="s">
        <v>98</v>
      </c>
      <c r="BD61" s="1" t="s">
        <v>98</v>
      </c>
      <c r="BE61" s="1" t="s">
        <v>98</v>
      </c>
      <c r="BF61" s="1" t="s">
        <v>98</v>
      </c>
      <c r="BG61" s="1" t="s">
        <v>98</v>
      </c>
      <c r="BH61" s="1" t="s">
        <v>98</v>
      </c>
      <c r="BI61" s="1" t="s">
        <v>98</v>
      </c>
      <c r="BJ61" s="4" t="s">
        <v>98</v>
      </c>
      <c r="BK61" s="4" t="s">
        <v>98</v>
      </c>
      <c r="BL61" s="4" t="s">
        <v>98</v>
      </c>
      <c r="BM61" s="4" t="s">
        <v>98</v>
      </c>
      <c r="BN61" s="4" t="s">
        <v>98</v>
      </c>
      <c r="BO61" s="4" t="s">
        <v>98</v>
      </c>
      <c r="BP61" s="4" t="s">
        <v>98</v>
      </c>
      <c r="BQ61" s="4" t="s">
        <v>98</v>
      </c>
      <c r="BR61" s="4" t="s">
        <v>98</v>
      </c>
      <c r="BS61" s="4" t="s">
        <v>98</v>
      </c>
      <c r="BT61" s="4" t="s">
        <v>98</v>
      </c>
      <c r="BU61" s="4" t="s">
        <v>98</v>
      </c>
      <c r="BV61" s="4" t="s">
        <v>98</v>
      </c>
      <c r="BW61" s="35" t="s">
        <v>98</v>
      </c>
      <c r="BX61" s="35" t="s">
        <v>98</v>
      </c>
      <c r="BY61" s="1" t="s">
        <v>98</v>
      </c>
      <c r="BZ61" s="1" t="s">
        <v>98</v>
      </c>
      <c r="CA61" s="1" t="s">
        <v>98</v>
      </c>
      <c r="CB61" s="1" t="s">
        <v>98</v>
      </c>
      <c r="CC61" s="1" t="s">
        <v>98</v>
      </c>
      <c r="CD61" s="1" t="s">
        <v>98</v>
      </c>
      <c r="CE61" s="1" t="s">
        <v>98</v>
      </c>
      <c r="CF61" s="1" t="s">
        <v>98</v>
      </c>
      <c r="CG61" s="4">
        <f>Beams!$B$11/F61</f>
        <v>480.34188034188037</v>
      </c>
      <c r="CI61" s="4">
        <f>SQRT(Beams!$B$9^2+Beams!$C$9^2)/AO61</f>
        <v>222.00782738929593</v>
      </c>
      <c r="CK61" s="4">
        <f>(2*SQRT(Beams!$B$8^2+Beams!$C$8^2))/(F61)</f>
        <v>1358.6120035105632</v>
      </c>
      <c r="CM61" s="4">
        <f>Beams!$B$12*(K61/2)/AX61</f>
        <v>78.609603340292281</v>
      </c>
      <c r="CO61" s="4">
        <f t="shared" si="0"/>
        <v>2459.5351693787557</v>
      </c>
      <c r="CQ61" s="3">
        <f>MIN(Beams!$B$21:$B$22)/MAX(CJ61:CO61)-1</f>
        <v>7.1316178150246667</v>
      </c>
    </row>
    <row r="62" spans="1:95" x14ac:dyDescent="0.55000000000000004">
      <c r="A62" s="1" t="s">
        <v>2612</v>
      </c>
      <c r="B62" s="1" t="s">
        <v>2235</v>
      </c>
      <c r="C62" s="1" t="s">
        <v>2236</v>
      </c>
      <c r="D62" s="1" t="s">
        <v>98</v>
      </c>
      <c r="E62" s="3">
        <v>68.819999999999993</v>
      </c>
      <c r="F62" s="2">
        <v>18.899999999999999</v>
      </c>
      <c r="G62" s="1" t="s">
        <v>98</v>
      </c>
      <c r="H62" s="11" t="s">
        <v>98</v>
      </c>
      <c r="I62" s="1" t="s">
        <v>98</v>
      </c>
      <c r="J62" s="1" t="s">
        <v>98</v>
      </c>
      <c r="K62" s="2">
        <v>13.4</v>
      </c>
      <c r="L62" s="1" t="s">
        <v>98</v>
      </c>
      <c r="M62" s="11" t="s">
        <v>98</v>
      </c>
      <c r="N62" s="11" t="s">
        <v>98</v>
      </c>
      <c r="O62" s="1" t="s">
        <v>98</v>
      </c>
      <c r="P62" s="1" t="s">
        <v>98</v>
      </c>
      <c r="Q62" s="1" t="s">
        <v>98</v>
      </c>
      <c r="R62" s="11" t="s">
        <v>98</v>
      </c>
      <c r="S62" s="13" t="s">
        <v>98</v>
      </c>
      <c r="T62" s="1" t="s">
        <v>98</v>
      </c>
      <c r="U62" s="13" t="s">
        <v>98</v>
      </c>
      <c r="V62" s="1" t="s">
        <v>98</v>
      </c>
      <c r="W62" s="14">
        <v>0.5</v>
      </c>
      <c r="X62" s="14">
        <v>0.46500000000000002</v>
      </c>
      <c r="Y62" s="1" t="s">
        <v>98</v>
      </c>
      <c r="Z62" s="13" t="s">
        <v>98</v>
      </c>
      <c r="AA62" s="13" t="s">
        <v>98</v>
      </c>
      <c r="AB62" s="1" t="s">
        <v>98</v>
      </c>
      <c r="AC62" s="1" t="s">
        <v>98</v>
      </c>
      <c r="AD62" s="1" t="s">
        <v>98</v>
      </c>
      <c r="AE62" s="1" t="s">
        <v>98</v>
      </c>
      <c r="AF62" s="1" t="s">
        <v>98</v>
      </c>
      <c r="AG62" s="1" t="s">
        <v>98</v>
      </c>
      <c r="AH62" s="1" t="s">
        <v>98</v>
      </c>
      <c r="AI62" s="1" t="s">
        <v>98</v>
      </c>
      <c r="AJ62" s="1" t="s">
        <v>98</v>
      </c>
      <c r="AK62" s="1" t="s">
        <v>98</v>
      </c>
      <c r="AL62" s="2">
        <v>28.8</v>
      </c>
      <c r="AM62" s="1">
        <v>393</v>
      </c>
      <c r="AN62" s="2">
        <v>77.5</v>
      </c>
      <c r="AO62" s="2">
        <v>58.8</v>
      </c>
      <c r="AP62" s="3">
        <v>4.57</v>
      </c>
      <c r="AQ62" s="1">
        <v>393</v>
      </c>
      <c r="AR62" s="2">
        <v>77.5</v>
      </c>
      <c r="AS62" s="2">
        <v>58.8</v>
      </c>
      <c r="AT62" s="3">
        <v>4.57</v>
      </c>
      <c r="AU62" s="1" t="s">
        <v>98</v>
      </c>
      <c r="AV62" s="1" t="s">
        <v>98</v>
      </c>
      <c r="AW62" s="1" t="s">
        <v>98</v>
      </c>
      <c r="AX62" s="1">
        <v>787</v>
      </c>
      <c r="AY62" s="1" t="s">
        <v>98</v>
      </c>
      <c r="AZ62" s="4">
        <v>117</v>
      </c>
      <c r="BA62" s="1" t="s">
        <v>98</v>
      </c>
      <c r="BB62" s="1" t="s">
        <v>98</v>
      </c>
      <c r="BC62" s="1" t="s">
        <v>98</v>
      </c>
      <c r="BD62" s="1" t="s">
        <v>98</v>
      </c>
      <c r="BE62" s="1" t="s">
        <v>98</v>
      </c>
      <c r="BF62" s="1" t="s">
        <v>98</v>
      </c>
      <c r="BG62" s="1" t="s">
        <v>98</v>
      </c>
      <c r="BH62" s="1" t="s">
        <v>98</v>
      </c>
      <c r="BI62" s="1" t="s">
        <v>98</v>
      </c>
      <c r="BJ62" s="4" t="s">
        <v>98</v>
      </c>
      <c r="BK62" s="4" t="s">
        <v>98</v>
      </c>
      <c r="BL62" s="4" t="s">
        <v>98</v>
      </c>
      <c r="BM62" s="4" t="s">
        <v>98</v>
      </c>
      <c r="BN62" s="4" t="s">
        <v>98</v>
      </c>
      <c r="BO62" s="4" t="s">
        <v>98</v>
      </c>
      <c r="BP62" s="4" t="s">
        <v>98</v>
      </c>
      <c r="BQ62" s="4" t="s">
        <v>98</v>
      </c>
      <c r="BR62" s="4" t="s">
        <v>98</v>
      </c>
      <c r="BS62" s="4" t="s">
        <v>98</v>
      </c>
      <c r="BT62" s="4" t="s">
        <v>98</v>
      </c>
      <c r="BU62" s="4" t="s">
        <v>98</v>
      </c>
      <c r="BV62" s="4" t="s">
        <v>98</v>
      </c>
      <c r="BW62" s="35" t="s">
        <v>98</v>
      </c>
      <c r="BX62" s="35" t="s">
        <v>98</v>
      </c>
      <c r="BY62" s="1" t="s">
        <v>98</v>
      </c>
      <c r="BZ62" s="1" t="s">
        <v>98</v>
      </c>
      <c r="CA62" s="1" t="s">
        <v>98</v>
      </c>
      <c r="CB62" s="1" t="s">
        <v>98</v>
      </c>
      <c r="CC62" s="1" t="s">
        <v>98</v>
      </c>
      <c r="CD62" s="1" t="s">
        <v>98</v>
      </c>
      <c r="CE62" s="1" t="s">
        <v>98</v>
      </c>
      <c r="CF62" s="1" t="s">
        <v>98</v>
      </c>
      <c r="CG62" s="4">
        <f>Beams!$B$11/F62</f>
        <v>594.70899470899474</v>
      </c>
      <c r="CI62" s="4">
        <f>SQRT(Beams!$B$9^2+Beams!$C$9^2)/AO62</f>
        <v>270.33606192302022</v>
      </c>
      <c r="CK62" s="4">
        <f>(2*SQRT(Beams!$B$8^2+Beams!$C$8^2))/(F62)</f>
        <v>1682.0910519654592</v>
      </c>
      <c r="CM62" s="4">
        <f>Beams!$B$12*(K62/2)/AX62</f>
        <v>95.689961880559082</v>
      </c>
      <c r="CO62" s="4">
        <f t="shared" si="0"/>
        <v>3043.6924249543331</v>
      </c>
      <c r="CQ62" s="3">
        <f>MIN(Beams!$B$21:$B$22)/MAX(CJ62:CO62)-1</f>
        <v>5.5709661843706417</v>
      </c>
    </row>
    <row r="63" spans="1:95" x14ac:dyDescent="0.55000000000000004">
      <c r="A63" s="1" t="s">
        <v>2612</v>
      </c>
      <c r="B63" s="1" t="s">
        <v>2237</v>
      </c>
      <c r="C63" s="1" t="s">
        <v>2238</v>
      </c>
      <c r="D63" s="1" t="s">
        <v>98</v>
      </c>
      <c r="E63" s="3">
        <v>52.11</v>
      </c>
      <c r="F63" s="2">
        <v>14.3</v>
      </c>
      <c r="G63" s="1" t="s">
        <v>98</v>
      </c>
      <c r="H63" s="11" t="s">
        <v>98</v>
      </c>
      <c r="I63" s="1" t="s">
        <v>98</v>
      </c>
      <c r="J63" s="1" t="s">
        <v>98</v>
      </c>
      <c r="K63" s="2">
        <v>13.4</v>
      </c>
      <c r="L63" s="1" t="s">
        <v>98</v>
      </c>
      <c r="M63" s="11" t="s">
        <v>98</v>
      </c>
      <c r="N63" s="11" t="s">
        <v>98</v>
      </c>
      <c r="O63" s="1" t="s">
        <v>98</v>
      </c>
      <c r="P63" s="1" t="s">
        <v>98</v>
      </c>
      <c r="Q63" s="1" t="s">
        <v>98</v>
      </c>
      <c r="R63" s="11" t="s">
        <v>98</v>
      </c>
      <c r="S63" s="13" t="s">
        <v>98</v>
      </c>
      <c r="T63" s="1" t="s">
        <v>98</v>
      </c>
      <c r="U63" s="13" t="s">
        <v>98</v>
      </c>
      <c r="V63" s="1" t="s">
        <v>98</v>
      </c>
      <c r="W63" s="14">
        <v>0.375</v>
      </c>
      <c r="X63" s="14">
        <v>0.34899999999999998</v>
      </c>
      <c r="Y63" s="1" t="s">
        <v>98</v>
      </c>
      <c r="Z63" s="13" t="s">
        <v>98</v>
      </c>
      <c r="AA63" s="13" t="s">
        <v>98</v>
      </c>
      <c r="AB63" s="1" t="s">
        <v>98</v>
      </c>
      <c r="AC63" s="1" t="s">
        <v>98</v>
      </c>
      <c r="AD63" s="1" t="s">
        <v>98</v>
      </c>
      <c r="AE63" s="1" t="s">
        <v>98</v>
      </c>
      <c r="AF63" s="1" t="s">
        <v>98</v>
      </c>
      <c r="AG63" s="1" t="s">
        <v>98</v>
      </c>
      <c r="AH63" s="1" t="s">
        <v>98</v>
      </c>
      <c r="AI63" s="1" t="s">
        <v>98</v>
      </c>
      <c r="AJ63" s="1" t="s">
        <v>98</v>
      </c>
      <c r="AK63" s="1" t="s">
        <v>98</v>
      </c>
      <c r="AL63" s="2">
        <v>38.4</v>
      </c>
      <c r="AM63" s="1">
        <v>303</v>
      </c>
      <c r="AN63" s="2">
        <v>59.2</v>
      </c>
      <c r="AO63" s="2">
        <v>45.3</v>
      </c>
      <c r="AP63" s="3">
        <v>4.6100000000000003</v>
      </c>
      <c r="AQ63" s="1">
        <v>303</v>
      </c>
      <c r="AR63" s="2">
        <v>59.2</v>
      </c>
      <c r="AS63" s="2">
        <v>45.3</v>
      </c>
      <c r="AT63" s="3">
        <v>4.6100000000000003</v>
      </c>
      <c r="AU63" s="1" t="s">
        <v>98</v>
      </c>
      <c r="AV63" s="1" t="s">
        <v>98</v>
      </c>
      <c r="AW63" s="1" t="s">
        <v>98</v>
      </c>
      <c r="AX63" s="1">
        <v>606</v>
      </c>
      <c r="AY63" s="1" t="s">
        <v>98</v>
      </c>
      <c r="AZ63" s="2">
        <v>90.5</v>
      </c>
      <c r="BA63" s="1" t="s">
        <v>98</v>
      </c>
      <c r="BB63" s="1" t="s">
        <v>98</v>
      </c>
      <c r="BC63" s="1" t="s">
        <v>98</v>
      </c>
      <c r="BD63" s="1" t="s">
        <v>98</v>
      </c>
      <c r="BE63" s="1" t="s">
        <v>98</v>
      </c>
      <c r="BF63" s="1" t="s">
        <v>98</v>
      </c>
      <c r="BG63" s="1" t="s">
        <v>98</v>
      </c>
      <c r="BH63" s="1" t="s">
        <v>98</v>
      </c>
      <c r="BI63" s="1" t="s">
        <v>98</v>
      </c>
      <c r="BJ63" s="4" t="s">
        <v>98</v>
      </c>
      <c r="BK63" s="4" t="s">
        <v>98</v>
      </c>
      <c r="BL63" s="4" t="s">
        <v>98</v>
      </c>
      <c r="BM63" s="4" t="s">
        <v>98</v>
      </c>
      <c r="BN63" s="4" t="s">
        <v>98</v>
      </c>
      <c r="BO63" s="4" t="s">
        <v>98</v>
      </c>
      <c r="BP63" s="4" t="s">
        <v>98</v>
      </c>
      <c r="BQ63" s="4" t="s">
        <v>98</v>
      </c>
      <c r="BR63" s="4" t="s">
        <v>98</v>
      </c>
      <c r="BS63" s="4" t="s">
        <v>98</v>
      </c>
      <c r="BT63" s="4" t="s">
        <v>98</v>
      </c>
      <c r="BU63" s="4" t="s">
        <v>98</v>
      </c>
      <c r="BV63" s="4" t="s">
        <v>98</v>
      </c>
      <c r="BW63" s="35" t="s">
        <v>98</v>
      </c>
      <c r="BX63" s="35" t="s">
        <v>98</v>
      </c>
      <c r="BY63" s="1" t="s">
        <v>98</v>
      </c>
      <c r="BZ63" s="1" t="s">
        <v>98</v>
      </c>
      <c r="CA63" s="1" t="s">
        <v>98</v>
      </c>
      <c r="CB63" s="1" t="s">
        <v>98</v>
      </c>
      <c r="CC63" s="1" t="s">
        <v>98</v>
      </c>
      <c r="CD63" s="1" t="s">
        <v>98</v>
      </c>
      <c r="CE63" s="1" t="s">
        <v>98</v>
      </c>
      <c r="CF63" s="1" t="s">
        <v>98</v>
      </c>
      <c r="CG63" s="4">
        <f>Beams!$B$11/F63</f>
        <v>786.01398601398603</v>
      </c>
      <c r="CI63" s="4">
        <f>SQRT(Beams!$B$9^2+Beams!$C$9^2)/AO63</f>
        <v>350.89978898617193</v>
      </c>
      <c r="CK63" s="4">
        <f>(2*SQRT(Beams!$B$8^2+Beams!$C$8^2))/(F63)</f>
        <v>2223.1832784718304</v>
      </c>
      <c r="CM63" s="4">
        <f>Beams!$B$12*(K63/2)/AX63</f>
        <v>124.27062706270627</v>
      </c>
      <c r="CO63" s="4">
        <f t="shared" si="0"/>
        <v>4020.7628837158572</v>
      </c>
      <c r="CQ63" s="3">
        <f>MIN(Beams!$B$21:$B$22)/MAX(CJ63:CO63)-1</f>
        <v>3.9741804176019091</v>
      </c>
    </row>
    <row r="64" spans="1:95" x14ac:dyDescent="0.55000000000000004">
      <c r="A64" s="1" t="s">
        <v>2612</v>
      </c>
      <c r="B64" s="1" t="s">
        <v>2239</v>
      </c>
      <c r="C64" s="1" t="s">
        <v>2240</v>
      </c>
      <c r="D64" s="1" t="s">
        <v>98</v>
      </c>
      <c r="E64" s="3">
        <v>43.64</v>
      </c>
      <c r="F64" s="2">
        <v>11.9</v>
      </c>
      <c r="G64" s="1" t="s">
        <v>98</v>
      </c>
      <c r="H64" s="11" t="s">
        <v>98</v>
      </c>
      <c r="I64" s="1" t="s">
        <v>98</v>
      </c>
      <c r="J64" s="1" t="s">
        <v>98</v>
      </c>
      <c r="K64" s="2">
        <v>13.4</v>
      </c>
      <c r="L64" s="1" t="s">
        <v>98</v>
      </c>
      <c r="M64" s="11" t="s">
        <v>98</v>
      </c>
      <c r="N64" s="11" t="s">
        <v>98</v>
      </c>
      <c r="O64" s="1" t="s">
        <v>98</v>
      </c>
      <c r="P64" s="1" t="s">
        <v>98</v>
      </c>
      <c r="Q64" s="1" t="s">
        <v>98</v>
      </c>
      <c r="R64" s="11" t="s">
        <v>98</v>
      </c>
      <c r="S64" s="13" t="s">
        <v>98</v>
      </c>
      <c r="T64" s="1" t="s">
        <v>98</v>
      </c>
      <c r="U64" s="13" t="s">
        <v>98</v>
      </c>
      <c r="V64" s="1" t="s">
        <v>98</v>
      </c>
      <c r="W64" s="14">
        <v>0.313</v>
      </c>
      <c r="X64" s="14">
        <v>0.29099999999999998</v>
      </c>
      <c r="Y64" s="1" t="s">
        <v>98</v>
      </c>
      <c r="Z64" s="13" t="s">
        <v>98</v>
      </c>
      <c r="AA64" s="13" t="s">
        <v>98</v>
      </c>
      <c r="AB64" s="1" t="s">
        <v>98</v>
      </c>
      <c r="AC64" s="1" t="s">
        <v>98</v>
      </c>
      <c r="AD64" s="1" t="s">
        <v>98</v>
      </c>
      <c r="AE64" s="1" t="s">
        <v>98</v>
      </c>
      <c r="AF64" s="1" t="s">
        <v>98</v>
      </c>
      <c r="AG64" s="1" t="s">
        <v>98</v>
      </c>
      <c r="AH64" s="1" t="s">
        <v>98</v>
      </c>
      <c r="AI64" s="1" t="s">
        <v>98</v>
      </c>
      <c r="AJ64" s="1" t="s">
        <v>98</v>
      </c>
      <c r="AK64" s="1" t="s">
        <v>98</v>
      </c>
      <c r="AL64" s="2">
        <v>46</v>
      </c>
      <c r="AM64" s="1">
        <v>256</v>
      </c>
      <c r="AN64" s="2">
        <v>49.8</v>
      </c>
      <c r="AO64" s="2">
        <v>38.200000000000003</v>
      </c>
      <c r="AP64" s="3">
        <v>4.63</v>
      </c>
      <c r="AQ64" s="1">
        <v>256</v>
      </c>
      <c r="AR64" s="2">
        <v>49.8</v>
      </c>
      <c r="AS64" s="2">
        <v>38.200000000000003</v>
      </c>
      <c r="AT64" s="3">
        <v>4.63</v>
      </c>
      <c r="AU64" s="1" t="s">
        <v>98</v>
      </c>
      <c r="AV64" s="1" t="s">
        <v>98</v>
      </c>
      <c r="AW64" s="1" t="s">
        <v>98</v>
      </c>
      <c r="AX64" s="1">
        <v>512</v>
      </c>
      <c r="AY64" s="1" t="s">
        <v>98</v>
      </c>
      <c r="AZ64" s="2">
        <v>76.400000000000006</v>
      </c>
      <c r="BA64" s="1" t="s">
        <v>98</v>
      </c>
      <c r="BB64" s="1" t="s">
        <v>98</v>
      </c>
      <c r="BC64" s="1" t="s">
        <v>98</v>
      </c>
      <c r="BD64" s="1" t="s">
        <v>98</v>
      </c>
      <c r="BE64" s="1" t="s">
        <v>98</v>
      </c>
      <c r="BF64" s="1" t="s">
        <v>98</v>
      </c>
      <c r="BG64" s="1" t="s">
        <v>98</v>
      </c>
      <c r="BH64" s="1" t="s">
        <v>98</v>
      </c>
      <c r="BI64" s="1" t="s">
        <v>98</v>
      </c>
      <c r="BJ64" s="4" t="s">
        <v>98</v>
      </c>
      <c r="BK64" s="4" t="s">
        <v>98</v>
      </c>
      <c r="BL64" s="4" t="s">
        <v>98</v>
      </c>
      <c r="BM64" s="4" t="s">
        <v>98</v>
      </c>
      <c r="BN64" s="4" t="s">
        <v>98</v>
      </c>
      <c r="BO64" s="4" t="s">
        <v>98</v>
      </c>
      <c r="BP64" s="4" t="s">
        <v>98</v>
      </c>
      <c r="BQ64" s="4" t="s">
        <v>98</v>
      </c>
      <c r="BR64" s="4" t="s">
        <v>98</v>
      </c>
      <c r="BS64" s="4" t="s">
        <v>98</v>
      </c>
      <c r="BT64" s="4" t="s">
        <v>98</v>
      </c>
      <c r="BU64" s="4" t="s">
        <v>98</v>
      </c>
      <c r="BV64" s="4" t="s">
        <v>98</v>
      </c>
      <c r="BW64" s="35" t="s">
        <v>98</v>
      </c>
      <c r="BX64" s="35" t="s">
        <v>98</v>
      </c>
      <c r="BY64" s="1" t="s">
        <v>98</v>
      </c>
      <c r="BZ64" s="1" t="s">
        <v>98</v>
      </c>
      <c r="CA64" s="1" t="s">
        <v>98</v>
      </c>
      <c r="CB64" s="1" t="s">
        <v>98</v>
      </c>
      <c r="CC64" s="1" t="s">
        <v>98</v>
      </c>
      <c r="CD64" s="1" t="s">
        <v>98</v>
      </c>
      <c r="CE64" s="1" t="s">
        <v>98</v>
      </c>
      <c r="CF64" s="1" t="s">
        <v>98</v>
      </c>
      <c r="CG64" s="4">
        <f>Beams!$B$11/F64</f>
        <v>944.53781512605042</v>
      </c>
      <c r="CI64" s="4">
        <f>SQRT(Beams!$B$9^2+Beams!$C$9^2)/AO64</f>
        <v>416.11938327417766</v>
      </c>
      <c r="CK64" s="4">
        <f>(2*SQRT(Beams!$B$8^2+Beams!$C$8^2))/(F64)</f>
        <v>2671.5563766510231</v>
      </c>
      <c r="CM64" s="4">
        <f>Beams!$B$12*(K64/2)/AX64</f>
        <v>147.0859375</v>
      </c>
      <c r="CO64" s="4">
        <f t="shared" si="0"/>
        <v>4829.8997144312789</v>
      </c>
      <c r="CQ64" s="3">
        <f>MIN(Beams!$B$21:$B$22)/MAX(CJ64:CO64)-1</f>
        <v>3.1408727266617795</v>
      </c>
    </row>
    <row r="65" spans="1:95" x14ac:dyDescent="0.55000000000000004">
      <c r="A65" s="1" t="s">
        <v>2612</v>
      </c>
      <c r="B65" s="1" t="s">
        <v>2241</v>
      </c>
      <c r="C65" s="1" t="s">
        <v>2242</v>
      </c>
      <c r="D65" s="1" t="s">
        <v>98</v>
      </c>
      <c r="E65" s="3">
        <v>35.08</v>
      </c>
      <c r="F65" s="3">
        <v>9.6</v>
      </c>
      <c r="G65" s="1" t="s">
        <v>98</v>
      </c>
      <c r="H65" s="11" t="s">
        <v>98</v>
      </c>
      <c r="I65" s="1" t="s">
        <v>98</v>
      </c>
      <c r="J65" s="1" t="s">
        <v>98</v>
      </c>
      <c r="K65" s="2">
        <v>13.4</v>
      </c>
      <c r="L65" s="1" t="s">
        <v>98</v>
      </c>
      <c r="M65" s="11" t="s">
        <v>98</v>
      </c>
      <c r="N65" s="11" t="s">
        <v>98</v>
      </c>
      <c r="O65" s="1" t="s">
        <v>98</v>
      </c>
      <c r="P65" s="1" t="s">
        <v>98</v>
      </c>
      <c r="Q65" s="1" t="s">
        <v>98</v>
      </c>
      <c r="R65" s="11" t="s">
        <v>98</v>
      </c>
      <c r="S65" s="13" t="s">
        <v>98</v>
      </c>
      <c r="T65" s="1" t="s">
        <v>98</v>
      </c>
      <c r="U65" s="13" t="s">
        <v>98</v>
      </c>
      <c r="V65" s="1" t="s">
        <v>98</v>
      </c>
      <c r="W65" s="14">
        <v>0.25</v>
      </c>
      <c r="X65" s="14">
        <v>0.23300000000000001</v>
      </c>
      <c r="Y65" s="1" t="s">
        <v>98</v>
      </c>
      <c r="Z65" s="13" t="s">
        <v>98</v>
      </c>
      <c r="AA65" s="13" t="s">
        <v>98</v>
      </c>
      <c r="AB65" s="1" t="s">
        <v>98</v>
      </c>
      <c r="AC65" s="1" t="s">
        <v>98</v>
      </c>
      <c r="AD65" s="1" t="s">
        <v>98</v>
      </c>
      <c r="AE65" s="1" t="s">
        <v>98</v>
      </c>
      <c r="AF65" s="1" t="s">
        <v>98</v>
      </c>
      <c r="AG65" s="1" t="s">
        <v>98</v>
      </c>
      <c r="AH65" s="1" t="s">
        <v>98</v>
      </c>
      <c r="AI65" s="1" t="s">
        <v>98</v>
      </c>
      <c r="AJ65" s="1" t="s">
        <v>98</v>
      </c>
      <c r="AK65" s="1" t="s">
        <v>98</v>
      </c>
      <c r="AL65" s="2">
        <v>57.5</v>
      </c>
      <c r="AM65" s="1">
        <v>207</v>
      </c>
      <c r="AN65" s="2">
        <v>40.200000000000003</v>
      </c>
      <c r="AO65" s="2">
        <v>31</v>
      </c>
      <c r="AP65" s="3">
        <v>4.6500000000000004</v>
      </c>
      <c r="AQ65" s="1">
        <v>207</v>
      </c>
      <c r="AR65" s="2">
        <v>40.200000000000003</v>
      </c>
      <c r="AS65" s="2">
        <v>31</v>
      </c>
      <c r="AT65" s="3">
        <v>4.6500000000000004</v>
      </c>
      <c r="AU65" s="1" t="s">
        <v>98</v>
      </c>
      <c r="AV65" s="1" t="s">
        <v>98</v>
      </c>
      <c r="AW65" s="1" t="s">
        <v>98</v>
      </c>
      <c r="AX65" s="1">
        <v>415</v>
      </c>
      <c r="AY65" s="1" t="s">
        <v>98</v>
      </c>
      <c r="AZ65" s="2">
        <v>62</v>
      </c>
      <c r="BA65" s="1" t="s">
        <v>98</v>
      </c>
      <c r="BB65" s="1" t="s">
        <v>98</v>
      </c>
      <c r="BC65" s="1" t="s">
        <v>98</v>
      </c>
      <c r="BD65" s="1" t="s">
        <v>98</v>
      </c>
      <c r="BE65" s="1" t="s">
        <v>98</v>
      </c>
      <c r="BF65" s="1" t="s">
        <v>98</v>
      </c>
      <c r="BG65" s="1" t="s">
        <v>98</v>
      </c>
      <c r="BH65" s="1" t="s">
        <v>98</v>
      </c>
      <c r="BI65" s="1" t="s">
        <v>98</v>
      </c>
      <c r="BJ65" s="4" t="s">
        <v>98</v>
      </c>
      <c r="BK65" s="4" t="s">
        <v>98</v>
      </c>
      <c r="BL65" s="4" t="s">
        <v>98</v>
      </c>
      <c r="BM65" s="4" t="s">
        <v>98</v>
      </c>
      <c r="BN65" s="4" t="s">
        <v>98</v>
      </c>
      <c r="BO65" s="4" t="s">
        <v>98</v>
      </c>
      <c r="BP65" s="4" t="s">
        <v>98</v>
      </c>
      <c r="BQ65" s="4" t="s">
        <v>98</v>
      </c>
      <c r="BR65" s="4" t="s">
        <v>98</v>
      </c>
      <c r="BS65" s="4" t="s">
        <v>98</v>
      </c>
      <c r="BT65" s="4" t="s">
        <v>98</v>
      </c>
      <c r="BU65" s="4" t="s">
        <v>98</v>
      </c>
      <c r="BV65" s="4" t="s">
        <v>98</v>
      </c>
      <c r="BW65" s="35" t="s">
        <v>98</v>
      </c>
      <c r="BX65" s="35" t="s">
        <v>98</v>
      </c>
      <c r="BY65" s="1" t="s">
        <v>98</v>
      </c>
      <c r="BZ65" s="1" t="s">
        <v>98</v>
      </c>
      <c r="CA65" s="1" t="s">
        <v>98</v>
      </c>
      <c r="CB65" s="1" t="s">
        <v>98</v>
      </c>
      <c r="CC65" s="1" t="s">
        <v>98</v>
      </c>
      <c r="CD65" s="1" t="s">
        <v>98</v>
      </c>
      <c r="CE65" s="1" t="s">
        <v>98</v>
      </c>
      <c r="CF65" s="1" t="s">
        <v>98</v>
      </c>
      <c r="CG65" s="4">
        <f>Beams!$B$11/F65</f>
        <v>1170.8333333333335</v>
      </c>
      <c r="CI65" s="4">
        <f>SQRT(Beams!$B$9^2+Beams!$C$9^2)/AO65</f>
        <v>512.76646584108346</v>
      </c>
      <c r="CK65" s="4">
        <f>(2*SQRT(Beams!$B$8^2+Beams!$C$8^2))/(F65)</f>
        <v>3311.6167585569974</v>
      </c>
      <c r="CM65" s="4">
        <f>Beams!$B$12*(K65/2)/AX65</f>
        <v>181.46506024096385</v>
      </c>
      <c r="CO65" s="4">
        <f t="shared" si="0"/>
        <v>5986.1267656734071</v>
      </c>
      <c r="CQ65" s="3">
        <f>MIN(Beams!$B$21:$B$22)/MAX(CJ65:CO65)-1</f>
        <v>2.3410585480225974</v>
      </c>
    </row>
    <row r="66" spans="1:95" x14ac:dyDescent="0.55000000000000004">
      <c r="A66" s="1" t="s">
        <v>2612</v>
      </c>
      <c r="B66" s="1" t="s">
        <v>2243</v>
      </c>
      <c r="C66" s="1" t="s">
        <v>2244</v>
      </c>
      <c r="D66" s="1" t="s">
        <v>98</v>
      </c>
      <c r="E66" s="3">
        <v>26.43</v>
      </c>
      <c r="F66" s="3">
        <v>7.23</v>
      </c>
      <c r="G66" s="1" t="s">
        <v>98</v>
      </c>
      <c r="H66" s="11" t="s">
        <v>98</v>
      </c>
      <c r="I66" s="1" t="s">
        <v>98</v>
      </c>
      <c r="J66" s="1" t="s">
        <v>98</v>
      </c>
      <c r="K66" s="2">
        <v>13.4</v>
      </c>
      <c r="L66" s="1" t="s">
        <v>98</v>
      </c>
      <c r="M66" s="11" t="s">
        <v>98</v>
      </c>
      <c r="N66" s="11" t="s">
        <v>98</v>
      </c>
      <c r="O66" s="1" t="s">
        <v>98</v>
      </c>
      <c r="P66" s="1" t="s">
        <v>98</v>
      </c>
      <c r="Q66" s="1" t="s">
        <v>98</v>
      </c>
      <c r="R66" s="11" t="s">
        <v>98</v>
      </c>
      <c r="S66" s="13" t="s">
        <v>98</v>
      </c>
      <c r="T66" s="1" t="s">
        <v>98</v>
      </c>
      <c r="U66" s="13" t="s">
        <v>98</v>
      </c>
      <c r="V66" s="1" t="s">
        <v>98</v>
      </c>
      <c r="W66" s="14">
        <v>0.188</v>
      </c>
      <c r="X66" s="14">
        <v>0.17399999999999999</v>
      </c>
      <c r="Y66" s="1" t="s">
        <v>98</v>
      </c>
      <c r="Z66" s="13" t="s">
        <v>98</v>
      </c>
      <c r="AA66" s="13" t="s">
        <v>98</v>
      </c>
      <c r="AB66" s="1" t="s">
        <v>98</v>
      </c>
      <c r="AC66" s="1" t="s">
        <v>98</v>
      </c>
      <c r="AD66" s="1" t="s">
        <v>98</v>
      </c>
      <c r="AE66" s="1" t="s">
        <v>98</v>
      </c>
      <c r="AF66" s="1" t="s">
        <v>98</v>
      </c>
      <c r="AG66" s="1" t="s">
        <v>98</v>
      </c>
      <c r="AH66" s="1" t="s">
        <v>98</v>
      </c>
      <c r="AI66" s="1" t="s">
        <v>98</v>
      </c>
      <c r="AJ66" s="1" t="s">
        <v>98</v>
      </c>
      <c r="AK66" s="1" t="s">
        <v>98</v>
      </c>
      <c r="AL66" s="2">
        <v>76.7</v>
      </c>
      <c r="AM66" s="1">
        <v>158</v>
      </c>
      <c r="AN66" s="2">
        <v>30.4</v>
      </c>
      <c r="AO66" s="2">
        <v>23.6</v>
      </c>
      <c r="AP66" s="3">
        <v>4.67</v>
      </c>
      <c r="AQ66" s="1">
        <v>158</v>
      </c>
      <c r="AR66" s="2">
        <v>30.4</v>
      </c>
      <c r="AS66" s="2">
        <v>23.6</v>
      </c>
      <c r="AT66" s="3">
        <v>4.67</v>
      </c>
      <c r="AU66" s="1" t="s">
        <v>98</v>
      </c>
      <c r="AV66" s="1" t="s">
        <v>98</v>
      </c>
      <c r="AW66" s="1" t="s">
        <v>98</v>
      </c>
      <c r="AX66" s="1">
        <v>315</v>
      </c>
      <c r="AY66" s="1" t="s">
        <v>98</v>
      </c>
      <c r="AZ66" s="2">
        <v>47.1</v>
      </c>
      <c r="BA66" s="1" t="s">
        <v>98</v>
      </c>
      <c r="BB66" s="1" t="s">
        <v>98</v>
      </c>
      <c r="BC66" s="1" t="s">
        <v>98</v>
      </c>
      <c r="BD66" s="1" t="s">
        <v>98</v>
      </c>
      <c r="BE66" s="1" t="s">
        <v>98</v>
      </c>
      <c r="BF66" s="1" t="s">
        <v>98</v>
      </c>
      <c r="BG66" s="1" t="s">
        <v>98</v>
      </c>
      <c r="BH66" s="1" t="s">
        <v>98</v>
      </c>
      <c r="BI66" s="1" t="s">
        <v>98</v>
      </c>
      <c r="BJ66" s="4" t="s">
        <v>98</v>
      </c>
      <c r="BK66" s="4" t="s">
        <v>98</v>
      </c>
      <c r="BL66" s="4" t="s">
        <v>98</v>
      </c>
      <c r="BM66" s="4" t="s">
        <v>98</v>
      </c>
      <c r="BN66" s="4" t="s">
        <v>98</v>
      </c>
      <c r="BO66" s="4" t="s">
        <v>98</v>
      </c>
      <c r="BP66" s="4" t="s">
        <v>98</v>
      </c>
      <c r="BQ66" s="4" t="s">
        <v>98</v>
      </c>
      <c r="BR66" s="4" t="s">
        <v>98</v>
      </c>
      <c r="BS66" s="4" t="s">
        <v>98</v>
      </c>
      <c r="BT66" s="4" t="s">
        <v>98</v>
      </c>
      <c r="BU66" s="4" t="s">
        <v>98</v>
      </c>
      <c r="BV66" s="4" t="s">
        <v>98</v>
      </c>
      <c r="BW66" s="35" t="s">
        <v>98</v>
      </c>
      <c r="BX66" s="35" t="s">
        <v>98</v>
      </c>
      <c r="BY66" s="1" t="s">
        <v>98</v>
      </c>
      <c r="BZ66" s="1" t="s">
        <v>98</v>
      </c>
      <c r="CA66" s="1" t="s">
        <v>98</v>
      </c>
      <c r="CB66" s="1" t="s">
        <v>98</v>
      </c>
      <c r="CC66" s="1" t="s">
        <v>98</v>
      </c>
      <c r="CD66" s="1" t="s">
        <v>98</v>
      </c>
      <c r="CE66" s="1" t="s">
        <v>98</v>
      </c>
      <c r="CF66" s="1" t="s">
        <v>98</v>
      </c>
      <c r="CG66" s="4">
        <f>Beams!$B$11/F66</f>
        <v>1554.6334716459196</v>
      </c>
      <c r="CI66" s="4">
        <f>SQRT(Beams!$B$9^2+Beams!$C$9^2)/AO66</f>
        <v>673.54917123193161</v>
      </c>
      <c r="CK66" s="4">
        <f>(2*SQRT(Beams!$B$8^2+Beams!$C$8^2))/(F66)</f>
        <v>4397.1674802416564</v>
      </c>
      <c r="CM66" s="4">
        <f>Beams!$B$12*(K66/2)/AX66</f>
        <v>239.07301587301586</v>
      </c>
      <c r="CO66" s="4">
        <f t="shared" si="0"/>
        <v>7946.1632980113272</v>
      </c>
      <c r="CQ66" s="3">
        <f>MIN(Beams!$B$21:$B$22)/MAX(CJ66:CO66)-1</f>
        <v>1.5169379548247348</v>
      </c>
    </row>
    <row r="67" spans="1:95" x14ac:dyDescent="0.55000000000000004">
      <c r="A67" s="1" t="s">
        <v>2612</v>
      </c>
      <c r="B67" s="1" t="s">
        <v>2245</v>
      </c>
      <c r="C67" s="1" t="s">
        <v>2246</v>
      </c>
      <c r="D67" s="1" t="s">
        <v>98</v>
      </c>
      <c r="E67" s="3">
        <v>96.21</v>
      </c>
      <c r="F67" s="2">
        <v>26.4</v>
      </c>
      <c r="G67" s="1" t="s">
        <v>98</v>
      </c>
      <c r="H67" s="11" t="s">
        <v>98</v>
      </c>
      <c r="I67" s="1" t="s">
        <v>98</v>
      </c>
      <c r="J67" s="1" t="s">
        <v>98</v>
      </c>
      <c r="K67" s="2">
        <v>12.8</v>
      </c>
      <c r="L67" s="1" t="s">
        <v>98</v>
      </c>
      <c r="M67" s="11" t="s">
        <v>98</v>
      </c>
      <c r="N67" s="11" t="s">
        <v>98</v>
      </c>
      <c r="O67" s="1" t="s">
        <v>98</v>
      </c>
      <c r="P67" s="1" t="s">
        <v>98</v>
      </c>
      <c r="Q67" s="1" t="s">
        <v>98</v>
      </c>
      <c r="R67" s="11" t="s">
        <v>98</v>
      </c>
      <c r="S67" s="13" t="s">
        <v>98</v>
      </c>
      <c r="T67" s="1" t="s">
        <v>98</v>
      </c>
      <c r="U67" s="13" t="s">
        <v>98</v>
      </c>
      <c r="V67" s="1" t="s">
        <v>98</v>
      </c>
      <c r="W67" s="14">
        <v>0.75</v>
      </c>
      <c r="X67" s="14">
        <v>0.69799999999999995</v>
      </c>
      <c r="Y67" s="1" t="s">
        <v>98</v>
      </c>
      <c r="Z67" s="13" t="s">
        <v>98</v>
      </c>
      <c r="AA67" s="13" t="s">
        <v>98</v>
      </c>
      <c r="AB67" s="1" t="s">
        <v>98</v>
      </c>
      <c r="AC67" s="1" t="s">
        <v>98</v>
      </c>
      <c r="AD67" s="1" t="s">
        <v>98</v>
      </c>
      <c r="AE67" s="1" t="s">
        <v>98</v>
      </c>
      <c r="AF67" s="1" t="s">
        <v>98</v>
      </c>
      <c r="AG67" s="1" t="s">
        <v>98</v>
      </c>
      <c r="AH67" s="1" t="s">
        <v>98</v>
      </c>
      <c r="AI67" s="1" t="s">
        <v>98</v>
      </c>
      <c r="AJ67" s="1" t="s">
        <v>98</v>
      </c>
      <c r="AK67" s="1" t="s">
        <v>98</v>
      </c>
      <c r="AL67" s="2">
        <v>18.3</v>
      </c>
      <c r="AM67" s="1">
        <v>481</v>
      </c>
      <c r="AN67" s="4">
        <v>101</v>
      </c>
      <c r="AO67" s="2">
        <v>75.5</v>
      </c>
      <c r="AP67" s="3">
        <v>4.2699999999999996</v>
      </c>
      <c r="AQ67" s="1">
        <v>481</v>
      </c>
      <c r="AR67" s="4">
        <v>101</v>
      </c>
      <c r="AS67" s="2">
        <v>75.5</v>
      </c>
      <c r="AT67" s="3">
        <v>4.2699999999999996</v>
      </c>
      <c r="AU67" s="1" t="s">
        <v>98</v>
      </c>
      <c r="AV67" s="1" t="s">
        <v>98</v>
      </c>
      <c r="AW67" s="1" t="s">
        <v>98</v>
      </c>
      <c r="AX67" s="1">
        <v>962</v>
      </c>
      <c r="AY67" s="1" t="s">
        <v>98</v>
      </c>
      <c r="AZ67" s="4">
        <v>150</v>
      </c>
      <c r="BA67" s="1" t="s">
        <v>98</v>
      </c>
      <c r="BB67" s="1" t="s">
        <v>98</v>
      </c>
      <c r="BC67" s="1" t="s">
        <v>98</v>
      </c>
      <c r="BD67" s="1" t="s">
        <v>98</v>
      </c>
      <c r="BE67" s="1" t="s">
        <v>98</v>
      </c>
      <c r="BF67" s="1" t="s">
        <v>98</v>
      </c>
      <c r="BG67" s="1" t="s">
        <v>98</v>
      </c>
      <c r="BH67" s="1" t="s">
        <v>98</v>
      </c>
      <c r="BI67" s="1" t="s">
        <v>98</v>
      </c>
      <c r="BJ67" s="4" t="s">
        <v>98</v>
      </c>
      <c r="BK67" s="4" t="s">
        <v>98</v>
      </c>
      <c r="BL67" s="4" t="s">
        <v>98</v>
      </c>
      <c r="BM67" s="4" t="s">
        <v>98</v>
      </c>
      <c r="BN67" s="4" t="s">
        <v>98</v>
      </c>
      <c r="BO67" s="4" t="s">
        <v>98</v>
      </c>
      <c r="BP67" s="4" t="s">
        <v>98</v>
      </c>
      <c r="BQ67" s="4" t="s">
        <v>98</v>
      </c>
      <c r="BR67" s="4" t="s">
        <v>98</v>
      </c>
      <c r="BS67" s="4" t="s">
        <v>98</v>
      </c>
      <c r="BT67" s="4" t="s">
        <v>98</v>
      </c>
      <c r="BU67" s="4" t="s">
        <v>98</v>
      </c>
      <c r="BV67" s="4" t="s">
        <v>98</v>
      </c>
      <c r="BW67" s="35" t="s">
        <v>98</v>
      </c>
      <c r="BX67" s="35" t="s">
        <v>98</v>
      </c>
      <c r="BY67" s="1" t="s">
        <v>98</v>
      </c>
      <c r="BZ67" s="1" t="s">
        <v>98</v>
      </c>
      <c r="CA67" s="1" t="s">
        <v>98</v>
      </c>
      <c r="CB67" s="1" t="s">
        <v>98</v>
      </c>
      <c r="CC67" s="1" t="s">
        <v>98</v>
      </c>
      <c r="CD67" s="1" t="s">
        <v>98</v>
      </c>
      <c r="CE67" s="1" t="s">
        <v>98</v>
      </c>
      <c r="CF67" s="1" t="s">
        <v>98</v>
      </c>
      <c r="CG67" s="4">
        <f>Beams!$B$11/F67</f>
        <v>425.75757575757581</v>
      </c>
      <c r="CI67" s="4">
        <f>SQRT(Beams!$B$9^2+Beams!$C$9^2)/AO67</f>
        <v>210.53987339170314</v>
      </c>
      <c r="CK67" s="4">
        <f>(2*SQRT(Beams!$B$8^2+Beams!$C$8^2))/(F67)</f>
        <v>1204.2242758389082</v>
      </c>
      <c r="CM67" s="4">
        <f>Beams!$B$12*(K67/2)/AX67</f>
        <v>74.777546777546775</v>
      </c>
      <c r="CO67" s="4">
        <f t="shared" si="0"/>
        <v>2184.5177517839747</v>
      </c>
      <c r="CQ67" s="3">
        <f>MIN(Beams!$B$21:$B$22)/MAX(CJ67:CO67)-1</f>
        <v>8.1553387394847707</v>
      </c>
    </row>
    <row r="68" spans="1:95" x14ac:dyDescent="0.55000000000000004">
      <c r="A68" s="1" t="s">
        <v>2612</v>
      </c>
      <c r="B68" s="1" t="s">
        <v>2247</v>
      </c>
      <c r="C68" s="1" t="s">
        <v>2248</v>
      </c>
      <c r="D68" s="1" t="s">
        <v>98</v>
      </c>
      <c r="E68" s="3">
        <v>81.010000000000005</v>
      </c>
      <c r="F68" s="2">
        <v>22.2</v>
      </c>
      <c r="G68" s="1" t="s">
        <v>98</v>
      </c>
      <c r="H68" s="11" t="s">
        <v>98</v>
      </c>
      <c r="I68" s="1" t="s">
        <v>98</v>
      </c>
      <c r="J68" s="1" t="s">
        <v>98</v>
      </c>
      <c r="K68" s="2">
        <v>12.8</v>
      </c>
      <c r="L68" s="1" t="s">
        <v>98</v>
      </c>
      <c r="M68" s="11" t="s">
        <v>98</v>
      </c>
      <c r="N68" s="11" t="s">
        <v>98</v>
      </c>
      <c r="O68" s="1" t="s">
        <v>98</v>
      </c>
      <c r="P68" s="1" t="s">
        <v>98</v>
      </c>
      <c r="Q68" s="1" t="s">
        <v>98</v>
      </c>
      <c r="R68" s="11" t="s">
        <v>98</v>
      </c>
      <c r="S68" s="13" t="s">
        <v>98</v>
      </c>
      <c r="T68" s="1" t="s">
        <v>98</v>
      </c>
      <c r="U68" s="13" t="s">
        <v>98</v>
      </c>
      <c r="V68" s="1" t="s">
        <v>98</v>
      </c>
      <c r="W68" s="14">
        <v>0.625</v>
      </c>
      <c r="X68" s="14">
        <v>0.58099999999999996</v>
      </c>
      <c r="Y68" s="1" t="s">
        <v>98</v>
      </c>
      <c r="Z68" s="13" t="s">
        <v>98</v>
      </c>
      <c r="AA68" s="13" t="s">
        <v>98</v>
      </c>
      <c r="AB68" s="1" t="s">
        <v>98</v>
      </c>
      <c r="AC68" s="1" t="s">
        <v>98</v>
      </c>
      <c r="AD68" s="1" t="s">
        <v>98</v>
      </c>
      <c r="AE68" s="1" t="s">
        <v>98</v>
      </c>
      <c r="AF68" s="1" t="s">
        <v>98</v>
      </c>
      <c r="AG68" s="1" t="s">
        <v>98</v>
      </c>
      <c r="AH68" s="1" t="s">
        <v>98</v>
      </c>
      <c r="AI68" s="1" t="s">
        <v>98</v>
      </c>
      <c r="AJ68" s="1" t="s">
        <v>98</v>
      </c>
      <c r="AK68" s="1" t="s">
        <v>98</v>
      </c>
      <c r="AL68" s="2">
        <v>21.9</v>
      </c>
      <c r="AM68" s="1">
        <v>412</v>
      </c>
      <c r="AN68" s="2">
        <v>86.1</v>
      </c>
      <c r="AO68" s="2">
        <v>64.7</v>
      </c>
      <c r="AP68" s="3">
        <v>4.3099999999999996</v>
      </c>
      <c r="AQ68" s="1">
        <v>412</v>
      </c>
      <c r="AR68" s="2">
        <v>86.1</v>
      </c>
      <c r="AS68" s="2">
        <v>64.7</v>
      </c>
      <c r="AT68" s="3">
        <v>4.3099999999999996</v>
      </c>
      <c r="AU68" s="1" t="s">
        <v>98</v>
      </c>
      <c r="AV68" s="1" t="s">
        <v>98</v>
      </c>
      <c r="AW68" s="1" t="s">
        <v>98</v>
      </c>
      <c r="AX68" s="1">
        <v>824</v>
      </c>
      <c r="AY68" s="1" t="s">
        <v>98</v>
      </c>
      <c r="AZ68" s="4">
        <v>129</v>
      </c>
      <c r="BA68" s="1" t="s">
        <v>98</v>
      </c>
      <c r="BB68" s="1" t="s">
        <v>98</v>
      </c>
      <c r="BC68" s="1" t="s">
        <v>98</v>
      </c>
      <c r="BD68" s="1" t="s">
        <v>98</v>
      </c>
      <c r="BE68" s="1" t="s">
        <v>98</v>
      </c>
      <c r="BF68" s="1" t="s">
        <v>98</v>
      </c>
      <c r="BG68" s="1" t="s">
        <v>98</v>
      </c>
      <c r="BH68" s="1" t="s">
        <v>98</v>
      </c>
      <c r="BI68" s="1" t="s">
        <v>98</v>
      </c>
      <c r="BJ68" s="4" t="s">
        <v>98</v>
      </c>
      <c r="BK68" s="4" t="s">
        <v>98</v>
      </c>
      <c r="BL68" s="4" t="s">
        <v>98</v>
      </c>
      <c r="BM68" s="4" t="s">
        <v>98</v>
      </c>
      <c r="BN68" s="4" t="s">
        <v>98</v>
      </c>
      <c r="BO68" s="4" t="s">
        <v>98</v>
      </c>
      <c r="BP68" s="4" t="s">
        <v>98</v>
      </c>
      <c r="BQ68" s="4" t="s">
        <v>98</v>
      </c>
      <c r="BR68" s="4" t="s">
        <v>98</v>
      </c>
      <c r="BS68" s="4" t="s">
        <v>98</v>
      </c>
      <c r="BT68" s="4" t="s">
        <v>98</v>
      </c>
      <c r="BU68" s="4" t="s">
        <v>98</v>
      </c>
      <c r="BV68" s="4" t="s">
        <v>98</v>
      </c>
      <c r="BW68" s="35" t="s">
        <v>98</v>
      </c>
      <c r="BX68" s="35" t="s">
        <v>98</v>
      </c>
      <c r="BY68" s="1" t="s">
        <v>98</v>
      </c>
      <c r="BZ68" s="1" t="s">
        <v>98</v>
      </c>
      <c r="CA68" s="1" t="s">
        <v>98</v>
      </c>
      <c r="CB68" s="1" t="s">
        <v>98</v>
      </c>
      <c r="CC68" s="1" t="s">
        <v>98</v>
      </c>
      <c r="CD68" s="1" t="s">
        <v>98</v>
      </c>
      <c r="CE68" s="1" t="s">
        <v>98</v>
      </c>
      <c r="CF68" s="1" t="s">
        <v>98</v>
      </c>
      <c r="CG68" s="4">
        <f>Beams!$B$11/F68</f>
        <v>506.30630630630634</v>
      </c>
      <c r="CI68" s="4">
        <f>SQRT(Beams!$B$9^2+Beams!$C$9^2)/AO68</f>
        <v>245.68408718815436</v>
      </c>
      <c r="CK68" s="4">
        <f>(2*SQRT(Beams!$B$8^2+Beams!$C$8^2))/(F68)</f>
        <v>1432.0504901868098</v>
      </c>
      <c r="CM68" s="4">
        <f>Beams!$B$12*(K68/2)/AX68</f>
        <v>87.300970873786412</v>
      </c>
      <c r="CO68" s="4">
        <f t="shared" si="0"/>
        <v>2596.2780571016115</v>
      </c>
      <c r="CQ68" s="3">
        <f>MIN(Beams!$B$21:$B$22)/MAX(CJ68:CO68)-1</f>
        <v>6.7033351436661057</v>
      </c>
    </row>
    <row r="69" spans="1:95" x14ac:dyDescent="0.55000000000000004">
      <c r="A69" s="1" t="s">
        <v>2612</v>
      </c>
      <c r="B69" s="1" t="s">
        <v>2249</v>
      </c>
      <c r="C69" s="1" t="s">
        <v>2250</v>
      </c>
      <c r="D69" s="1" t="s">
        <v>98</v>
      </c>
      <c r="E69" s="3">
        <v>65.48</v>
      </c>
      <c r="F69" s="2">
        <v>17.899999999999999</v>
      </c>
      <c r="G69" s="1" t="s">
        <v>98</v>
      </c>
      <c r="H69" s="11" t="s">
        <v>98</v>
      </c>
      <c r="I69" s="1" t="s">
        <v>98</v>
      </c>
      <c r="J69" s="1" t="s">
        <v>98</v>
      </c>
      <c r="K69" s="2">
        <v>12.8</v>
      </c>
      <c r="L69" s="1" t="s">
        <v>98</v>
      </c>
      <c r="M69" s="11" t="s">
        <v>98</v>
      </c>
      <c r="N69" s="11" t="s">
        <v>98</v>
      </c>
      <c r="O69" s="1" t="s">
        <v>98</v>
      </c>
      <c r="P69" s="1" t="s">
        <v>98</v>
      </c>
      <c r="Q69" s="1" t="s">
        <v>98</v>
      </c>
      <c r="R69" s="11" t="s">
        <v>98</v>
      </c>
      <c r="S69" s="13" t="s">
        <v>98</v>
      </c>
      <c r="T69" s="1" t="s">
        <v>98</v>
      </c>
      <c r="U69" s="13" t="s">
        <v>98</v>
      </c>
      <c r="V69" s="1" t="s">
        <v>98</v>
      </c>
      <c r="W69" s="14">
        <v>0.5</v>
      </c>
      <c r="X69" s="14">
        <v>0.46500000000000002</v>
      </c>
      <c r="Y69" s="1" t="s">
        <v>98</v>
      </c>
      <c r="Z69" s="13" t="s">
        <v>98</v>
      </c>
      <c r="AA69" s="13" t="s">
        <v>98</v>
      </c>
      <c r="AB69" s="1" t="s">
        <v>98</v>
      </c>
      <c r="AC69" s="1" t="s">
        <v>98</v>
      </c>
      <c r="AD69" s="1" t="s">
        <v>98</v>
      </c>
      <c r="AE69" s="1" t="s">
        <v>98</v>
      </c>
      <c r="AF69" s="1" t="s">
        <v>98</v>
      </c>
      <c r="AG69" s="1" t="s">
        <v>98</v>
      </c>
      <c r="AH69" s="1" t="s">
        <v>98</v>
      </c>
      <c r="AI69" s="1" t="s">
        <v>98</v>
      </c>
      <c r="AJ69" s="1" t="s">
        <v>98</v>
      </c>
      <c r="AK69" s="1" t="s">
        <v>98</v>
      </c>
      <c r="AL69" s="2">
        <v>27.4</v>
      </c>
      <c r="AM69" s="1">
        <v>339</v>
      </c>
      <c r="AN69" s="2">
        <v>70.2</v>
      </c>
      <c r="AO69" s="2">
        <v>53.2</v>
      </c>
      <c r="AP69" s="3">
        <v>4.3499999999999996</v>
      </c>
      <c r="AQ69" s="1">
        <v>339</v>
      </c>
      <c r="AR69" s="2">
        <v>70.2</v>
      </c>
      <c r="AS69" s="2">
        <v>53.2</v>
      </c>
      <c r="AT69" s="3">
        <v>4.3499999999999996</v>
      </c>
      <c r="AU69" s="1" t="s">
        <v>98</v>
      </c>
      <c r="AV69" s="1" t="s">
        <v>98</v>
      </c>
      <c r="AW69" s="1" t="s">
        <v>98</v>
      </c>
      <c r="AX69" s="1">
        <v>678</v>
      </c>
      <c r="AY69" s="1" t="s">
        <v>98</v>
      </c>
      <c r="AZ69" s="1">
        <v>106</v>
      </c>
      <c r="BA69" s="1" t="s">
        <v>98</v>
      </c>
      <c r="BB69" s="1" t="s">
        <v>98</v>
      </c>
      <c r="BC69" s="1" t="s">
        <v>98</v>
      </c>
      <c r="BD69" s="1" t="s">
        <v>98</v>
      </c>
      <c r="BE69" s="1" t="s">
        <v>98</v>
      </c>
      <c r="BF69" s="1" t="s">
        <v>98</v>
      </c>
      <c r="BG69" s="1" t="s">
        <v>98</v>
      </c>
      <c r="BH69" s="1" t="s">
        <v>98</v>
      </c>
      <c r="BI69" s="1" t="s">
        <v>98</v>
      </c>
      <c r="BJ69" s="4" t="s">
        <v>98</v>
      </c>
      <c r="BK69" s="4" t="s">
        <v>98</v>
      </c>
      <c r="BL69" s="4" t="s">
        <v>98</v>
      </c>
      <c r="BM69" s="4" t="s">
        <v>98</v>
      </c>
      <c r="BN69" s="4" t="s">
        <v>98</v>
      </c>
      <c r="BO69" s="4" t="s">
        <v>98</v>
      </c>
      <c r="BP69" s="4" t="s">
        <v>98</v>
      </c>
      <c r="BQ69" s="4" t="s">
        <v>98</v>
      </c>
      <c r="BR69" s="4" t="s">
        <v>98</v>
      </c>
      <c r="BS69" s="4" t="s">
        <v>98</v>
      </c>
      <c r="BT69" s="4" t="s">
        <v>98</v>
      </c>
      <c r="BU69" s="4" t="s">
        <v>98</v>
      </c>
      <c r="BV69" s="4" t="s">
        <v>98</v>
      </c>
      <c r="BW69" s="35" t="s">
        <v>98</v>
      </c>
      <c r="BX69" s="35" t="s">
        <v>98</v>
      </c>
      <c r="BY69" s="1" t="s">
        <v>98</v>
      </c>
      <c r="BZ69" s="1" t="s">
        <v>98</v>
      </c>
      <c r="CA69" s="1" t="s">
        <v>98</v>
      </c>
      <c r="CB69" s="1" t="s">
        <v>98</v>
      </c>
      <c r="CC69" s="1" t="s">
        <v>98</v>
      </c>
      <c r="CD69" s="1" t="s">
        <v>98</v>
      </c>
      <c r="CE69" s="1" t="s">
        <v>98</v>
      </c>
      <c r="CF69" s="1" t="s">
        <v>98</v>
      </c>
      <c r="CG69" s="4">
        <f>Beams!$B$11/F69</f>
        <v>627.93296089385478</v>
      </c>
      <c r="CI69" s="4">
        <f>SQRT(Beams!$B$9^2+Beams!$C$9^2)/AO69</f>
        <v>298.79248949386442</v>
      </c>
      <c r="CK69" s="4">
        <f>(2*SQRT(Beams!$B$8^2+Beams!$C$8^2))/(F69)</f>
        <v>1776.0626191143674</v>
      </c>
      <c r="CM69" s="4">
        <f>Beams!$B$12*(K69/2)/AX69</f>
        <v>106.10029498525074</v>
      </c>
      <c r="CO69" s="4">
        <f t="shared" ref="CO69:CO132" si="1">SQRT((CG69+CI69)^2+3*(CK69^2+CM69^2))</f>
        <v>3218.0408883714254</v>
      </c>
      <c r="CQ69" s="3">
        <f>MIN(Beams!$B$21:$B$22)/MAX(CJ69:CO69)-1</f>
        <v>5.2149614295676425</v>
      </c>
    </row>
    <row r="70" spans="1:95" x14ac:dyDescent="0.55000000000000004">
      <c r="A70" s="1" t="s">
        <v>2612</v>
      </c>
      <c r="B70" s="1" t="s">
        <v>2251</v>
      </c>
      <c r="C70" s="1" t="s">
        <v>2252</v>
      </c>
      <c r="D70" s="1" t="s">
        <v>98</v>
      </c>
      <c r="E70" s="3">
        <v>49.61</v>
      </c>
      <c r="F70" s="2">
        <v>13.6</v>
      </c>
      <c r="G70" s="1" t="s">
        <v>98</v>
      </c>
      <c r="H70" s="11" t="s">
        <v>98</v>
      </c>
      <c r="I70" s="1" t="s">
        <v>98</v>
      </c>
      <c r="J70" s="1" t="s">
        <v>98</v>
      </c>
      <c r="K70" s="2">
        <v>12.8</v>
      </c>
      <c r="L70" s="1" t="s">
        <v>98</v>
      </c>
      <c r="M70" s="11" t="s">
        <v>98</v>
      </c>
      <c r="N70" s="11" t="s">
        <v>98</v>
      </c>
      <c r="O70" s="1" t="s">
        <v>98</v>
      </c>
      <c r="P70" s="1" t="s">
        <v>98</v>
      </c>
      <c r="Q70" s="1" t="s">
        <v>98</v>
      </c>
      <c r="R70" s="11" t="s">
        <v>98</v>
      </c>
      <c r="S70" s="13" t="s">
        <v>98</v>
      </c>
      <c r="T70" s="1" t="s">
        <v>98</v>
      </c>
      <c r="U70" s="13" t="s">
        <v>98</v>
      </c>
      <c r="V70" s="1" t="s">
        <v>98</v>
      </c>
      <c r="W70" s="14">
        <v>0.375</v>
      </c>
      <c r="X70" s="14">
        <v>0.34899999999999998</v>
      </c>
      <c r="Y70" s="1" t="s">
        <v>98</v>
      </c>
      <c r="Z70" s="13" t="s">
        <v>98</v>
      </c>
      <c r="AA70" s="13" t="s">
        <v>98</v>
      </c>
      <c r="AB70" s="1" t="s">
        <v>98</v>
      </c>
      <c r="AC70" s="1" t="s">
        <v>98</v>
      </c>
      <c r="AD70" s="1" t="s">
        <v>98</v>
      </c>
      <c r="AE70" s="1" t="s">
        <v>98</v>
      </c>
      <c r="AF70" s="1" t="s">
        <v>98</v>
      </c>
      <c r="AG70" s="1" t="s">
        <v>98</v>
      </c>
      <c r="AH70" s="1" t="s">
        <v>98</v>
      </c>
      <c r="AI70" s="1" t="s">
        <v>98</v>
      </c>
      <c r="AJ70" s="1" t="s">
        <v>98</v>
      </c>
      <c r="AK70" s="1" t="s">
        <v>98</v>
      </c>
      <c r="AL70" s="2">
        <v>36.5</v>
      </c>
      <c r="AM70" s="1">
        <v>262</v>
      </c>
      <c r="AN70" s="2">
        <v>53.7</v>
      </c>
      <c r="AO70" s="2">
        <v>41</v>
      </c>
      <c r="AP70" s="3">
        <v>4.3899999999999997</v>
      </c>
      <c r="AQ70" s="1">
        <v>262</v>
      </c>
      <c r="AR70" s="2">
        <v>53.7</v>
      </c>
      <c r="AS70" s="2">
        <v>41</v>
      </c>
      <c r="AT70" s="3">
        <v>4.3899999999999997</v>
      </c>
      <c r="AU70" s="1" t="s">
        <v>98</v>
      </c>
      <c r="AV70" s="1" t="s">
        <v>98</v>
      </c>
      <c r="AW70" s="1" t="s">
        <v>98</v>
      </c>
      <c r="AX70" s="1">
        <v>523</v>
      </c>
      <c r="AY70" s="1" t="s">
        <v>98</v>
      </c>
      <c r="AZ70" s="2">
        <v>82.1</v>
      </c>
      <c r="BA70" s="1" t="s">
        <v>98</v>
      </c>
      <c r="BB70" s="1" t="s">
        <v>98</v>
      </c>
      <c r="BC70" s="1" t="s">
        <v>98</v>
      </c>
      <c r="BD70" s="1" t="s">
        <v>98</v>
      </c>
      <c r="BE70" s="1" t="s">
        <v>98</v>
      </c>
      <c r="BF70" s="1" t="s">
        <v>98</v>
      </c>
      <c r="BG70" s="1" t="s">
        <v>98</v>
      </c>
      <c r="BH70" s="1" t="s">
        <v>98</v>
      </c>
      <c r="BI70" s="1" t="s">
        <v>98</v>
      </c>
      <c r="BJ70" s="4" t="s">
        <v>98</v>
      </c>
      <c r="BK70" s="4" t="s">
        <v>98</v>
      </c>
      <c r="BL70" s="4" t="s">
        <v>98</v>
      </c>
      <c r="BM70" s="4" t="s">
        <v>98</v>
      </c>
      <c r="BN70" s="4" t="s">
        <v>98</v>
      </c>
      <c r="BO70" s="4" t="s">
        <v>98</v>
      </c>
      <c r="BP70" s="4" t="s">
        <v>98</v>
      </c>
      <c r="BQ70" s="4" t="s">
        <v>98</v>
      </c>
      <c r="BR70" s="4" t="s">
        <v>98</v>
      </c>
      <c r="BS70" s="4" t="s">
        <v>98</v>
      </c>
      <c r="BT70" s="4" t="s">
        <v>98</v>
      </c>
      <c r="BU70" s="4" t="s">
        <v>98</v>
      </c>
      <c r="BV70" s="4" t="s">
        <v>98</v>
      </c>
      <c r="BW70" s="35" t="s">
        <v>98</v>
      </c>
      <c r="BX70" s="35" t="s">
        <v>98</v>
      </c>
      <c r="BY70" s="1" t="s">
        <v>98</v>
      </c>
      <c r="BZ70" s="1" t="s">
        <v>98</v>
      </c>
      <c r="CA70" s="1" t="s">
        <v>98</v>
      </c>
      <c r="CB70" s="1" t="s">
        <v>98</v>
      </c>
      <c r="CC70" s="1" t="s">
        <v>98</v>
      </c>
      <c r="CD70" s="1" t="s">
        <v>98</v>
      </c>
      <c r="CE70" s="1" t="s">
        <v>98</v>
      </c>
      <c r="CF70" s="1" t="s">
        <v>98</v>
      </c>
      <c r="CG70" s="4">
        <f>Beams!$B$11/F70</f>
        <v>826.47058823529414</v>
      </c>
      <c r="CI70" s="4">
        <f>SQRT(Beams!$B$9^2+Beams!$C$9^2)/AO70</f>
        <v>387.7014741725265</v>
      </c>
      <c r="CK70" s="4">
        <f>(2*SQRT(Beams!$B$8^2+Beams!$C$8^2))/(F70)</f>
        <v>2337.6118295696451</v>
      </c>
      <c r="CM70" s="4">
        <f>Beams!$B$12*(K70/2)/AX70</f>
        <v>137.54493307839388</v>
      </c>
      <c r="CO70" s="4">
        <f t="shared" si="1"/>
        <v>4233.7048574753189</v>
      </c>
      <c r="CQ70" s="3">
        <f>MIN(Beams!$B$21:$B$22)/MAX(CJ70:CO70)-1</f>
        <v>3.7239948634318782</v>
      </c>
    </row>
    <row r="71" spans="1:95" x14ac:dyDescent="0.55000000000000004">
      <c r="A71" s="1" t="s">
        <v>2612</v>
      </c>
      <c r="B71" s="1" t="s">
        <v>2253</v>
      </c>
      <c r="C71" s="1" t="s">
        <v>2254</v>
      </c>
      <c r="D71" s="1" t="s">
        <v>98</v>
      </c>
      <c r="E71" s="3">
        <v>33.409999999999997</v>
      </c>
      <c r="F71" s="3">
        <v>9.16</v>
      </c>
      <c r="G71" s="1" t="s">
        <v>98</v>
      </c>
      <c r="H71" s="11" t="s">
        <v>98</v>
      </c>
      <c r="I71" s="1" t="s">
        <v>98</v>
      </c>
      <c r="J71" s="1" t="s">
        <v>98</v>
      </c>
      <c r="K71" s="2">
        <v>12.8</v>
      </c>
      <c r="L71" s="1" t="s">
        <v>98</v>
      </c>
      <c r="M71" s="11" t="s">
        <v>98</v>
      </c>
      <c r="N71" s="11" t="s">
        <v>98</v>
      </c>
      <c r="O71" s="1" t="s">
        <v>98</v>
      </c>
      <c r="P71" s="1" t="s">
        <v>98</v>
      </c>
      <c r="Q71" s="1" t="s">
        <v>98</v>
      </c>
      <c r="R71" s="11" t="s">
        <v>98</v>
      </c>
      <c r="S71" s="13" t="s">
        <v>98</v>
      </c>
      <c r="T71" s="1" t="s">
        <v>98</v>
      </c>
      <c r="U71" s="13" t="s">
        <v>98</v>
      </c>
      <c r="V71" s="1" t="s">
        <v>98</v>
      </c>
      <c r="W71" s="14">
        <v>0.25</v>
      </c>
      <c r="X71" s="14">
        <v>0.23300000000000001</v>
      </c>
      <c r="Y71" s="1" t="s">
        <v>98</v>
      </c>
      <c r="Z71" s="13" t="s">
        <v>98</v>
      </c>
      <c r="AA71" s="13" t="s">
        <v>98</v>
      </c>
      <c r="AB71" s="1" t="s">
        <v>98</v>
      </c>
      <c r="AC71" s="1" t="s">
        <v>98</v>
      </c>
      <c r="AD71" s="1" t="s">
        <v>98</v>
      </c>
      <c r="AE71" s="1" t="s">
        <v>98</v>
      </c>
      <c r="AF71" s="1" t="s">
        <v>98</v>
      </c>
      <c r="AG71" s="1" t="s">
        <v>98</v>
      </c>
      <c r="AH71" s="1" t="s">
        <v>98</v>
      </c>
      <c r="AI71" s="1" t="s">
        <v>98</v>
      </c>
      <c r="AJ71" s="1" t="s">
        <v>98</v>
      </c>
      <c r="AK71" s="1" t="s">
        <v>98</v>
      </c>
      <c r="AL71" s="2">
        <v>54.7</v>
      </c>
      <c r="AM71" s="1">
        <v>180</v>
      </c>
      <c r="AN71" s="2">
        <v>36.5</v>
      </c>
      <c r="AO71" s="2">
        <v>28.2</v>
      </c>
      <c r="AP71" s="3">
        <v>4.43</v>
      </c>
      <c r="AQ71" s="1">
        <v>180</v>
      </c>
      <c r="AR71" s="2">
        <v>36.5</v>
      </c>
      <c r="AS71" s="2">
        <v>28.2</v>
      </c>
      <c r="AT71" s="3">
        <v>4.43</v>
      </c>
      <c r="AU71" s="1" t="s">
        <v>98</v>
      </c>
      <c r="AV71" s="1" t="s">
        <v>98</v>
      </c>
      <c r="AW71" s="1" t="s">
        <v>98</v>
      </c>
      <c r="AX71" s="1">
        <v>359</v>
      </c>
      <c r="AY71" s="1" t="s">
        <v>98</v>
      </c>
      <c r="AZ71" s="2">
        <v>56.3</v>
      </c>
      <c r="BA71" s="1" t="s">
        <v>98</v>
      </c>
      <c r="BB71" s="1" t="s">
        <v>98</v>
      </c>
      <c r="BC71" s="1" t="s">
        <v>98</v>
      </c>
      <c r="BD71" s="1" t="s">
        <v>98</v>
      </c>
      <c r="BE71" s="1" t="s">
        <v>98</v>
      </c>
      <c r="BF71" s="1" t="s">
        <v>98</v>
      </c>
      <c r="BG71" s="1" t="s">
        <v>98</v>
      </c>
      <c r="BH71" s="1" t="s">
        <v>98</v>
      </c>
      <c r="BI71" s="1" t="s">
        <v>98</v>
      </c>
      <c r="BJ71" s="4" t="s">
        <v>98</v>
      </c>
      <c r="BK71" s="4" t="s">
        <v>98</v>
      </c>
      <c r="BL71" s="4" t="s">
        <v>98</v>
      </c>
      <c r="BM71" s="4" t="s">
        <v>98</v>
      </c>
      <c r="BN71" s="4" t="s">
        <v>98</v>
      </c>
      <c r="BO71" s="4" t="s">
        <v>98</v>
      </c>
      <c r="BP71" s="4" t="s">
        <v>98</v>
      </c>
      <c r="BQ71" s="4" t="s">
        <v>98</v>
      </c>
      <c r="BR71" s="4" t="s">
        <v>98</v>
      </c>
      <c r="BS71" s="4" t="s">
        <v>98</v>
      </c>
      <c r="BT71" s="4" t="s">
        <v>98</v>
      </c>
      <c r="BU71" s="4" t="s">
        <v>98</v>
      </c>
      <c r="BV71" s="4" t="s">
        <v>98</v>
      </c>
      <c r="BW71" s="35" t="s">
        <v>98</v>
      </c>
      <c r="BX71" s="35" t="s">
        <v>98</v>
      </c>
      <c r="BY71" s="1" t="s">
        <v>98</v>
      </c>
      <c r="BZ71" s="1" t="s">
        <v>98</v>
      </c>
      <c r="CA71" s="1" t="s">
        <v>98</v>
      </c>
      <c r="CB71" s="1" t="s">
        <v>98</v>
      </c>
      <c r="CC71" s="1" t="s">
        <v>98</v>
      </c>
      <c r="CD71" s="1" t="s">
        <v>98</v>
      </c>
      <c r="CE71" s="1" t="s">
        <v>98</v>
      </c>
      <c r="CF71" s="1" t="s">
        <v>98</v>
      </c>
      <c r="CG71" s="4">
        <f>Beams!$B$11/F71</f>
        <v>1227.0742358078603</v>
      </c>
      <c r="CI71" s="4">
        <f>SQRT(Beams!$B$9^2+Beams!$C$9^2)/AO71</f>
        <v>563.67944826502082</v>
      </c>
      <c r="CK71" s="4">
        <f>(2*SQRT(Beams!$B$8^2+Beams!$C$8^2))/(F71)</f>
        <v>3470.6900526361546</v>
      </c>
      <c r="CM71" s="4">
        <f>Beams!$B$12*(K71/2)/AX71</f>
        <v>200.37883008356545</v>
      </c>
      <c r="CO71" s="4">
        <f t="shared" si="1"/>
        <v>6282.0635230838143</v>
      </c>
      <c r="CQ71" s="3">
        <f>MIN(Beams!$B$21:$B$22)/MAX(CJ71:CO71)-1</f>
        <v>2.1836672657811906</v>
      </c>
    </row>
    <row r="72" spans="1:95" x14ac:dyDescent="0.55000000000000004">
      <c r="A72" s="1" t="s">
        <v>2612</v>
      </c>
      <c r="B72" s="1" t="s">
        <v>2255</v>
      </c>
      <c r="C72" s="1" t="s">
        <v>2256</v>
      </c>
      <c r="D72" s="1" t="s">
        <v>98</v>
      </c>
      <c r="E72" s="3">
        <v>25.18</v>
      </c>
      <c r="F72" s="3">
        <v>6.89</v>
      </c>
      <c r="G72" s="1" t="s">
        <v>98</v>
      </c>
      <c r="H72" s="11" t="s">
        <v>98</v>
      </c>
      <c r="I72" s="1" t="s">
        <v>98</v>
      </c>
      <c r="J72" s="1" t="s">
        <v>98</v>
      </c>
      <c r="K72" s="2">
        <v>12.8</v>
      </c>
      <c r="L72" s="1" t="s">
        <v>98</v>
      </c>
      <c r="M72" s="11" t="s">
        <v>98</v>
      </c>
      <c r="N72" s="11" t="s">
        <v>98</v>
      </c>
      <c r="O72" s="1" t="s">
        <v>98</v>
      </c>
      <c r="P72" s="1" t="s">
        <v>98</v>
      </c>
      <c r="Q72" s="1" t="s">
        <v>98</v>
      </c>
      <c r="R72" s="11" t="s">
        <v>98</v>
      </c>
      <c r="S72" s="13" t="s">
        <v>98</v>
      </c>
      <c r="T72" s="1" t="s">
        <v>98</v>
      </c>
      <c r="U72" s="13" t="s">
        <v>98</v>
      </c>
      <c r="V72" s="1" t="s">
        <v>98</v>
      </c>
      <c r="W72" s="14">
        <v>0.188</v>
      </c>
      <c r="X72" s="14">
        <v>0.17399999999999999</v>
      </c>
      <c r="Y72" s="1" t="s">
        <v>98</v>
      </c>
      <c r="Z72" s="13" t="s">
        <v>98</v>
      </c>
      <c r="AA72" s="13" t="s">
        <v>98</v>
      </c>
      <c r="AB72" s="1" t="s">
        <v>98</v>
      </c>
      <c r="AC72" s="1" t="s">
        <v>98</v>
      </c>
      <c r="AD72" s="1" t="s">
        <v>98</v>
      </c>
      <c r="AE72" s="1" t="s">
        <v>98</v>
      </c>
      <c r="AF72" s="1" t="s">
        <v>98</v>
      </c>
      <c r="AG72" s="1" t="s">
        <v>98</v>
      </c>
      <c r="AH72" s="1" t="s">
        <v>98</v>
      </c>
      <c r="AI72" s="1" t="s">
        <v>98</v>
      </c>
      <c r="AJ72" s="1" t="s">
        <v>98</v>
      </c>
      <c r="AK72" s="1" t="s">
        <v>98</v>
      </c>
      <c r="AL72" s="2">
        <v>73.099999999999994</v>
      </c>
      <c r="AM72" s="1">
        <v>136</v>
      </c>
      <c r="AN72" s="2">
        <v>27.6</v>
      </c>
      <c r="AO72" s="2">
        <v>21.4</v>
      </c>
      <c r="AP72" s="3">
        <v>4.45</v>
      </c>
      <c r="AQ72" s="1">
        <v>136</v>
      </c>
      <c r="AR72" s="2">
        <v>27.6</v>
      </c>
      <c r="AS72" s="2">
        <v>21.4</v>
      </c>
      <c r="AT72" s="3">
        <v>4.45</v>
      </c>
      <c r="AU72" s="1" t="s">
        <v>98</v>
      </c>
      <c r="AV72" s="1" t="s">
        <v>98</v>
      </c>
      <c r="AW72" s="1" t="s">
        <v>98</v>
      </c>
      <c r="AX72" s="1">
        <v>272</v>
      </c>
      <c r="AY72" s="1" t="s">
        <v>98</v>
      </c>
      <c r="AZ72" s="2">
        <v>42.7</v>
      </c>
      <c r="BA72" s="1" t="s">
        <v>98</v>
      </c>
      <c r="BB72" s="1" t="s">
        <v>98</v>
      </c>
      <c r="BC72" s="1" t="s">
        <v>98</v>
      </c>
      <c r="BD72" s="1" t="s">
        <v>98</v>
      </c>
      <c r="BE72" s="1" t="s">
        <v>98</v>
      </c>
      <c r="BF72" s="1" t="s">
        <v>98</v>
      </c>
      <c r="BG72" s="1" t="s">
        <v>98</v>
      </c>
      <c r="BH72" s="1" t="s">
        <v>98</v>
      </c>
      <c r="BI72" s="1" t="s">
        <v>98</v>
      </c>
      <c r="BJ72" s="4" t="s">
        <v>98</v>
      </c>
      <c r="BK72" s="4" t="s">
        <v>98</v>
      </c>
      <c r="BL72" s="4" t="s">
        <v>98</v>
      </c>
      <c r="BM72" s="4" t="s">
        <v>98</v>
      </c>
      <c r="BN72" s="4" t="s">
        <v>98</v>
      </c>
      <c r="BO72" s="4" t="s">
        <v>98</v>
      </c>
      <c r="BP72" s="4" t="s">
        <v>98</v>
      </c>
      <c r="BQ72" s="4" t="s">
        <v>98</v>
      </c>
      <c r="BR72" s="4" t="s">
        <v>98</v>
      </c>
      <c r="BS72" s="4" t="s">
        <v>98</v>
      </c>
      <c r="BT72" s="4" t="s">
        <v>98</v>
      </c>
      <c r="BU72" s="4" t="s">
        <v>98</v>
      </c>
      <c r="BV72" s="4" t="s">
        <v>98</v>
      </c>
      <c r="BW72" s="35" t="s">
        <v>98</v>
      </c>
      <c r="BX72" s="35" t="s">
        <v>98</v>
      </c>
      <c r="BY72" s="1" t="s">
        <v>98</v>
      </c>
      <c r="BZ72" s="1" t="s">
        <v>98</v>
      </c>
      <c r="CA72" s="1" t="s">
        <v>98</v>
      </c>
      <c r="CB72" s="1" t="s">
        <v>98</v>
      </c>
      <c r="CC72" s="1" t="s">
        <v>98</v>
      </c>
      <c r="CD72" s="1" t="s">
        <v>98</v>
      </c>
      <c r="CE72" s="1" t="s">
        <v>98</v>
      </c>
      <c r="CF72" s="1" t="s">
        <v>98</v>
      </c>
      <c r="CG72" s="4">
        <f>Beams!$B$11/F72</f>
        <v>1631.3497822931786</v>
      </c>
      <c r="CI72" s="4">
        <f>SQRT(Beams!$B$9^2+Beams!$C$9^2)/AO72</f>
        <v>742.79254397540137</v>
      </c>
      <c r="CK72" s="4">
        <f>(2*SQRT(Beams!$B$8^2+Beams!$C$8^2))/(F72)</f>
        <v>4614.1539741868182</v>
      </c>
      <c r="CM72" s="4">
        <f>Beams!$B$12*(K72/2)/AX72</f>
        <v>264.47058823529414</v>
      </c>
      <c r="CO72" s="4">
        <f t="shared" si="1"/>
        <v>8349.7087706108996</v>
      </c>
      <c r="CQ72" s="3">
        <f>MIN(Beams!$B$21:$B$22)/MAX(CJ72:CO72)-1</f>
        <v>1.3952931233237154</v>
      </c>
    </row>
    <row r="73" spans="1:95" x14ac:dyDescent="0.55000000000000004">
      <c r="A73" s="1" t="s">
        <v>2612</v>
      </c>
      <c r="B73" s="1" t="s">
        <v>2257</v>
      </c>
      <c r="C73" s="1" t="s">
        <v>2258</v>
      </c>
      <c r="D73" s="1" t="s">
        <v>98</v>
      </c>
      <c r="E73" s="3">
        <v>76</v>
      </c>
      <c r="F73" s="2">
        <v>20.9</v>
      </c>
      <c r="G73" s="1" t="s">
        <v>98</v>
      </c>
      <c r="H73" s="11" t="s">
        <v>98</v>
      </c>
      <c r="I73" s="1" t="s">
        <v>98</v>
      </c>
      <c r="J73" s="1" t="s">
        <v>98</v>
      </c>
      <c r="K73" s="2">
        <v>12</v>
      </c>
      <c r="L73" s="1" t="s">
        <v>98</v>
      </c>
      <c r="M73" s="11" t="s">
        <v>98</v>
      </c>
      <c r="N73" s="11" t="s">
        <v>98</v>
      </c>
      <c r="O73" s="1" t="s">
        <v>98</v>
      </c>
      <c r="P73" s="1" t="s">
        <v>98</v>
      </c>
      <c r="Q73" s="1" t="s">
        <v>98</v>
      </c>
      <c r="R73" s="11" t="s">
        <v>98</v>
      </c>
      <c r="S73" s="13" t="s">
        <v>98</v>
      </c>
      <c r="T73" s="1" t="s">
        <v>98</v>
      </c>
      <c r="U73" s="13" t="s">
        <v>98</v>
      </c>
      <c r="V73" s="1" t="s">
        <v>98</v>
      </c>
      <c r="W73" s="14">
        <v>0.625</v>
      </c>
      <c r="X73" s="14">
        <v>0.58099999999999996</v>
      </c>
      <c r="Y73" s="1" t="s">
        <v>98</v>
      </c>
      <c r="Z73" s="13" t="s">
        <v>98</v>
      </c>
      <c r="AA73" s="13" t="s">
        <v>98</v>
      </c>
      <c r="AB73" s="1" t="s">
        <v>98</v>
      </c>
      <c r="AC73" s="1" t="s">
        <v>98</v>
      </c>
      <c r="AD73" s="1" t="s">
        <v>98</v>
      </c>
      <c r="AE73" s="1" t="s">
        <v>98</v>
      </c>
      <c r="AF73" s="1" t="s">
        <v>98</v>
      </c>
      <c r="AG73" s="1" t="s">
        <v>98</v>
      </c>
      <c r="AH73" s="1" t="s">
        <v>98</v>
      </c>
      <c r="AI73" s="1" t="s">
        <v>98</v>
      </c>
      <c r="AJ73" s="1" t="s">
        <v>98</v>
      </c>
      <c r="AK73" s="1" t="s">
        <v>98</v>
      </c>
      <c r="AL73" s="2">
        <v>20.6</v>
      </c>
      <c r="AM73" s="1">
        <v>341</v>
      </c>
      <c r="AN73" s="2">
        <v>75.900000000000006</v>
      </c>
      <c r="AO73" s="2">
        <v>56.8</v>
      </c>
      <c r="AP73" s="3">
        <v>4.04</v>
      </c>
      <c r="AQ73" s="1">
        <v>341</v>
      </c>
      <c r="AR73" s="2">
        <v>75.900000000000006</v>
      </c>
      <c r="AS73" s="2">
        <v>56.8</v>
      </c>
      <c r="AT73" s="3">
        <v>4.04</v>
      </c>
      <c r="AU73" s="1" t="s">
        <v>98</v>
      </c>
      <c r="AV73" s="1" t="s">
        <v>98</v>
      </c>
      <c r="AW73" s="1" t="s">
        <v>98</v>
      </c>
      <c r="AX73" s="1">
        <v>681</v>
      </c>
      <c r="AY73" s="1" t="s">
        <v>98</v>
      </c>
      <c r="AZ73" s="4">
        <v>113</v>
      </c>
      <c r="BA73" s="1" t="s">
        <v>98</v>
      </c>
      <c r="BB73" s="1" t="s">
        <v>98</v>
      </c>
      <c r="BC73" s="1" t="s">
        <v>98</v>
      </c>
      <c r="BD73" s="1" t="s">
        <v>98</v>
      </c>
      <c r="BE73" s="1" t="s">
        <v>98</v>
      </c>
      <c r="BF73" s="1" t="s">
        <v>98</v>
      </c>
      <c r="BG73" s="1" t="s">
        <v>98</v>
      </c>
      <c r="BH73" s="1" t="s">
        <v>98</v>
      </c>
      <c r="BI73" s="1" t="s">
        <v>98</v>
      </c>
      <c r="BJ73" s="4" t="s">
        <v>98</v>
      </c>
      <c r="BK73" s="4" t="s">
        <v>98</v>
      </c>
      <c r="BL73" s="4" t="s">
        <v>98</v>
      </c>
      <c r="BM73" s="4" t="s">
        <v>98</v>
      </c>
      <c r="BN73" s="4" t="s">
        <v>98</v>
      </c>
      <c r="BO73" s="4" t="s">
        <v>98</v>
      </c>
      <c r="BP73" s="4" t="s">
        <v>98</v>
      </c>
      <c r="BQ73" s="4" t="s">
        <v>98</v>
      </c>
      <c r="BR73" s="4" t="s">
        <v>98</v>
      </c>
      <c r="BS73" s="4" t="s">
        <v>98</v>
      </c>
      <c r="BT73" s="4" t="s">
        <v>98</v>
      </c>
      <c r="BU73" s="4" t="s">
        <v>98</v>
      </c>
      <c r="BV73" s="4" t="s">
        <v>98</v>
      </c>
      <c r="BW73" s="35" t="s">
        <v>98</v>
      </c>
      <c r="BX73" s="35" t="s">
        <v>98</v>
      </c>
      <c r="BY73" s="1" t="s">
        <v>98</v>
      </c>
      <c r="BZ73" s="1" t="s">
        <v>98</v>
      </c>
      <c r="CA73" s="1" t="s">
        <v>98</v>
      </c>
      <c r="CB73" s="1" t="s">
        <v>98</v>
      </c>
      <c r="CC73" s="1" t="s">
        <v>98</v>
      </c>
      <c r="CD73" s="1" t="s">
        <v>98</v>
      </c>
      <c r="CE73" s="1" t="s">
        <v>98</v>
      </c>
      <c r="CF73" s="1" t="s">
        <v>98</v>
      </c>
      <c r="CG73" s="4">
        <f>Beams!$B$11/F73</f>
        <v>537.79904306220101</v>
      </c>
      <c r="CI73" s="4">
        <f>SQRT(Beams!$B$9^2+Beams!$C$9^2)/AO73</f>
        <v>279.85493734284489</v>
      </c>
      <c r="CK73" s="4">
        <f>(2*SQRT(Beams!$B$8^2+Beams!$C$8^2))/(F73)</f>
        <v>1521.1254010596735</v>
      </c>
      <c r="CM73" s="4">
        <f>Beams!$B$12*(K73/2)/AX73</f>
        <v>99.030837004405285</v>
      </c>
      <c r="CO73" s="4">
        <f t="shared" si="1"/>
        <v>2763.9549216570904</v>
      </c>
      <c r="CQ73" s="3">
        <f>MIN(Beams!$B$21:$B$22)/MAX(CJ73:CO73)-1</f>
        <v>6.2360080272254512</v>
      </c>
    </row>
    <row r="74" spans="1:95" x14ac:dyDescent="0.55000000000000004">
      <c r="A74" s="1" t="s">
        <v>2612</v>
      </c>
      <c r="B74" s="1" t="s">
        <v>2259</v>
      </c>
      <c r="C74" s="1" t="s">
        <v>2260</v>
      </c>
      <c r="D74" s="1" t="s">
        <v>98</v>
      </c>
      <c r="E74" s="3">
        <v>61.47</v>
      </c>
      <c r="F74" s="2">
        <v>16.899999999999999</v>
      </c>
      <c r="G74" s="1" t="s">
        <v>98</v>
      </c>
      <c r="H74" s="11" t="s">
        <v>98</v>
      </c>
      <c r="I74" s="1" t="s">
        <v>98</v>
      </c>
      <c r="J74" s="1" t="s">
        <v>98</v>
      </c>
      <c r="K74" s="2">
        <v>12</v>
      </c>
      <c r="L74" s="1" t="s">
        <v>98</v>
      </c>
      <c r="M74" s="11" t="s">
        <v>98</v>
      </c>
      <c r="N74" s="11" t="s">
        <v>98</v>
      </c>
      <c r="O74" s="1" t="s">
        <v>98</v>
      </c>
      <c r="P74" s="1" t="s">
        <v>98</v>
      </c>
      <c r="Q74" s="1" t="s">
        <v>98</v>
      </c>
      <c r="R74" s="11" t="s">
        <v>98</v>
      </c>
      <c r="S74" s="13" t="s">
        <v>98</v>
      </c>
      <c r="T74" s="1" t="s">
        <v>98</v>
      </c>
      <c r="U74" s="13" t="s">
        <v>98</v>
      </c>
      <c r="V74" s="1" t="s">
        <v>98</v>
      </c>
      <c r="W74" s="14">
        <v>0.5</v>
      </c>
      <c r="X74" s="14">
        <v>0.46500000000000002</v>
      </c>
      <c r="Y74" s="1" t="s">
        <v>98</v>
      </c>
      <c r="Z74" s="13" t="s">
        <v>98</v>
      </c>
      <c r="AA74" s="13" t="s">
        <v>98</v>
      </c>
      <c r="AB74" s="1" t="s">
        <v>98</v>
      </c>
      <c r="AC74" s="1" t="s">
        <v>98</v>
      </c>
      <c r="AD74" s="1" t="s">
        <v>98</v>
      </c>
      <c r="AE74" s="1" t="s">
        <v>98</v>
      </c>
      <c r="AF74" s="1" t="s">
        <v>98</v>
      </c>
      <c r="AG74" s="1" t="s">
        <v>98</v>
      </c>
      <c r="AH74" s="1" t="s">
        <v>98</v>
      </c>
      <c r="AI74" s="1" t="s">
        <v>98</v>
      </c>
      <c r="AJ74" s="1" t="s">
        <v>98</v>
      </c>
      <c r="AK74" s="1" t="s">
        <v>98</v>
      </c>
      <c r="AL74" s="2">
        <v>25.8</v>
      </c>
      <c r="AM74" s="1">
        <v>281</v>
      </c>
      <c r="AN74" s="2">
        <v>61.9</v>
      </c>
      <c r="AO74" s="2">
        <v>46.8</v>
      </c>
      <c r="AP74" s="3">
        <v>4.08</v>
      </c>
      <c r="AQ74" s="1">
        <v>281</v>
      </c>
      <c r="AR74" s="2">
        <v>61.9</v>
      </c>
      <c r="AS74" s="2">
        <v>46.8</v>
      </c>
      <c r="AT74" s="3">
        <v>4.08</v>
      </c>
      <c r="AU74" s="1" t="s">
        <v>98</v>
      </c>
      <c r="AV74" s="1" t="s">
        <v>98</v>
      </c>
      <c r="AW74" s="1" t="s">
        <v>98</v>
      </c>
      <c r="AX74" s="1">
        <v>561</v>
      </c>
      <c r="AY74" s="1" t="s">
        <v>98</v>
      </c>
      <c r="AZ74" s="2">
        <v>93.3</v>
      </c>
      <c r="BA74" s="1" t="s">
        <v>98</v>
      </c>
      <c r="BB74" s="1" t="s">
        <v>98</v>
      </c>
      <c r="BC74" s="1" t="s">
        <v>98</v>
      </c>
      <c r="BD74" s="1" t="s">
        <v>98</v>
      </c>
      <c r="BE74" s="1" t="s">
        <v>98</v>
      </c>
      <c r="BF74" s="1" t="s">
        <v>98</v>
      </c>
      <c r="BG74" s="1" t="s">
        <v>98</v>
      </c>
      <c r="BH74" s="1" t="s">
        <v>98</v>
      </c>
      <c r="BI74" s="1" t="s">
        <v>98</v>
      </c>
      <c r="BJ74" s="4" t="s">
        <v>98</v>
      </c>
      <c r="BK74" s="4" t="s">
        <v>98</v>
      </c>
      <c r="BL74" s="4" t="s">
        <v>98</v>
      </c>
      <c r="BM74" s="4" t="s">
        <v>98</v>
      </c>
      <c r="BN74" s="4" t="s">
        <v>98</v>
      </c>
      <c r="BO74" s="4" t="s">
        <v>98</v>
      </c>
      <c r="BP74" s="4" t="s">
        <v>98</v>
      </c>
      <c r="BQ74" s="4" t="s">
        <v>98</v>
      </c>
      <c r="BR74" s="4" t="s">
        <v>98</v>
      </c>
      <c r="BS74" s="4" t="s">
        <v>98</v>
      </c>
      <c r="BT74" s="4" t="s">
        <v>98</v>
      </c>
      <c r="BU74" s="4" t="s">
        <v>98</v>
      </c>
      <c r="BV74" s="4" t="s">
        <v>98</v>
      </c>
      <c r="BW74" s="35" t="s">
        <v>98</v>
      </c>
      <c r="BX74" s="35" t="s">
        <v>98</v>
      </c>
      <c r="BY74" s="1" t="s">
        <v>98</v>
      </c>
      <c r="BZ74" s="1" t="s">
        <v>98</v>
      </c>
      <c r="CA74" s="1" t="s">
        <v>98</v>
      </c>
      <c r="CB74" s="1" t="s">
        <v>98</v>
      </c>
      <c r="CC74" s="1" t="s">
        <v>98</v>
      </c>
      <c r="CD74" s="1" t="s">
        <v>98</v>
      </c>
      <c r="CE74" s="1" t="s">
        <v>98</v>
      </c>
      <c r="CF74" s="1" t="s">
        <v>98</v>
      </c>
      <c r="CG74" s="4">
        <f>Beams!$B$11/F74</f>
        <v>665.08875739644975</v>
      </c>
      <c r="CI74" s="4">
        <f>SQRT(Beams!$B$9^2+Beams!$C$9^2)/AO74</f>
        <v>339.65300087764081</v>
      </c>
      <c r="CK74" s="4">
        <f>(2*SQRT(Beams!$B$8^2+Beams!$C$8^2))/(F74)</f>
        <v>1881.1550817838568</v>
      </c>
      <c r="CM74" s="4">
        <f>Beams!$B$12*(K74/2)/AX74</f>
        <v>120.21390374331551</v>
      </c>
      <c r="CO74" s="4">
        <f t="shared" si="1"/>
        <v>3416.0054850575139</v>
      </c>
      <c r="CQ74" s="3">
        <f>MIN(Beams!$B$21:$B$22)/MAX(CJ74:CO74)-1</f>
        <v>4.8547915357528382</v>
      </c>
    </row>
    <row r="75" spans="1:95" x14ac:dyDescent="0.55000000000000004">
      <c r="A75" s="1" t="s">
        <v>2612</v>
      </c>
      <c r="B75" s="1" t="s">
        <v>2261</v>
      </c>
      <c r="C75" s="1" t="s">
        <v>2262</v>
      </c>
      <c r="D75" s="1" t="s">
        <v>98</v>
      </c>
      <c r="E75" s="3">
        <v>46.6</v>
      </c>
      <c r="F75" s="2">
        <v>12.8</v>
      </c>
      <c r="G75" s="1" t="s">
        <v>98</v>
      </c>
      <c r="H75" s="11" t="s">
        <v>98</v>
      </c>
      <c r="I75" s="1" t="s">
        <v>98</v>
      </c>
      <c r="J75" s="1" t="s">
        <v>98</v>
      </c>
      <c r="K75" s="2">
        <v>12</v>
      </c>
      <c r="L75" s="1" t="s">
        <v>98</v>
      </c>
      <c r="M75" s="11" t="s">
        <v>98</v>
      </c>
      <c r="N75" s="11" t="s">
        <v>98</v>
      </c>
      <c r="O75" s="1" t="s">
        <v>98</v>
      </c>
      <c r="P75" s="1" t="s">
        <v>98</v>
      </c>
      <c r="Q75" s="1" t="s">
        <v>98</v>
      </c>
      <c r="R75" s="11" t="s">
        <v>98</v>
      </c>
      <c r="S75" s="13" t="s">
        <v>98</v>
      </c>
      <c r="T75" s="1" t="s">
        <v>98</v>
      </c>
      <c r="U75" s="13" t="s">
        <v>98</v>
      </c>
      <c r="V75" s="1" t="s">
        <v>98</v>
      </c>
      <c r="W75" s="14">
        <v>0.375</v>
      </c>
      <c r="X75" s="14">
        <v>0.34899999999999998</v>
      </c>
      <c r="Y75" s="1" t="s">
        <v>98</v>
      </c>
      <c r="Z75" s="13" t="s">
        <v>98</v>
      </c>
      <c r="AA75" s="13" t="s">
        <v>98</v>
      </c>
      <c r="AB75" s="1" t="s">
        <v>98</v>
      </c>
      <c r="AC75" s="1" t="s">
        <v>98</v>
      </c>
      <c r="AD75" s="1" t="s">
        <v>98</v>
      </c>
      <c r="AE75" s="1" t="s">
        <v>98</v>
      </c>
      <c r="AF75" s="1" t="s">
        <v>98</v>
      </c>
      <c r="AG75" s="1" t="s">
        <v>98</v>
      </c>
      <c r="AH75" s="1" t="s">
        <v>98</v>
      </c>
      <c r="AI75" s="1" t="s">
        <v>98</v>
      </c>
      <c r="AJ75" s="1" t="s">
        <v>98</v>
      </c>
      <c r="AK75" s="1" t="s">
        <v>98</v>
      </c>
      <c r="AL75" s="2">
        <v>34.4</v>
      </c>
      <c r="AM75" s="1">
        <v>217</v>
      </c>
      <c r="AN75" s="2">
        <v>47.4</v>
      </c>
      <c r="AO75" s="2">
        <v>36.1</v>
      </c>
      <c r="AP75" s="3">
        <v>4.12</v>
      </c>
      <c r="AQ75" s="1">
        <v>217</v>
      </c>
      <c r="AR75" s="2">
        <v>47.4</v>
      </c>
      <c r="AS75" s="2">
        <v>36.1</v>
      </c>
      <c r="AT75" s="3">
        <v>4.12</v>
      </c>
      <c r="AU75" s="1" t="s">
        <v>98</v>
      </c>
      <c r="AV75" s="1" t="s">
        <v>98</v>
      </c>
      <c r="AW75" s="1" t="s">
        <v>98</v>
      </c>
      <c r="AX75" s="1">
        <v>434</v>
      </c>
      <c r="AY75" s="1" t="s">
        <v>98</v>
      </c>
      <c r="AZ75" s="2">
        <v>72.2</v>
      </c>
      <c r="BA75" s="1" t="s">
        <v>98</v>
      </c>
      <c r="BB75" s="1" t="s">
        <v>98</v>
      </c>
      <c r="BC75" s="1" t="s">
        <v>98</v>
      </c>
      <c r="BD75" s="1" t="s">
        <v>98</v>
      </c>
      <c r="BE75" s="1" t="s">
        <v>98</v>
      </c>
      <c r="BF75" s="1" t="s">
        <v>98</v>
      </c>
      <c r="BG75" s="1" t="s">
        <v>98</v>
      </c>
      <c r="BH75" s="1" t="s">
        <v>98</v>
      </c>
      <c r="BI75" s="1" t="s">
        <v>98</v>
      </c>
      <c r="BJ75" s="4" t="s">
        <v>98</v>
      </c>
      <c r="BK75" s="4" t="s">
        <v>98</v>
      </c>
      <c r="BL75" s="4" t="s">
        <v>98</v>
      </c>
      <c r="BM75" s="4" t="s">
        <v>98</v>
      </c>
      <c r="BN75" s="4" t="s">
        <v>98</v>
      </c>
      <c r="BO75" s="4" t="s">
        <v>98</v>
      </c>
      <c r="BP75" s="4" t="s">
        <v>98</v>
      </c>
      <c r="BQ75" s="4" t="s">
        <v>98</v>
      </c>
      <c r="BR75" s="4" t="s">
        <v>98</v>
      </c>
      <c r="BS75" s="4" t="s">
        <v>98</v>
      </c>
      <c r="BT75" s="4" t="s">
        <v>98</v>
      </c>
      <c r="BU75" s="4" t="s">
        <v>98</v>
      </c>
      <c r="BV75" s="4" t="s">
        <v>98</v>
      </c>
      <c r="BW75" s="35" t="s">
        <v>98</v>
      </c>
      <c r="BX75" s="35" t="s">
        <v>98</v>
      </c>
      <c r="BY75" s="1" t="s">
        <v>98</v>
      </c>
      <c r="BZ75" s="1" t="s">
        <v>98</v>
      </c>
      <c r="CA75" s="1" t="s">
        <v>98</v>
      </c>
      <c r="CB75" s="1" t="s">
        <v>98</v>
      </c>
      <c r="CC75" s="1" t="s">
        <v>98</v>
      </c>
      <c r="CD75" s="1" t="s">
        <v>98</v>
      </c>
      <c r="CE75" s="1" t="s">
        <v>98</v>
      </c>
      <c r="CF75" s="1" t="s">
        <v>98</v>
      </c>
      <c r="CG75" s="4">
        <f>Beams!$B$11/F75</f>
        <v>878.125</v>
      </c>
      <c r="CI75" s="4">
        <f>SQRT(Beams!$B$9^2+Beams!$C$9^2)/AO75</f>
        <v>440.32577399095811</v>
      </c>
      <c r="CK75" s="4">
        <f>(2*SQRT(Beams!$B$8^2+Beams!$C$8^2))/(F75)</f>
        <v>2483.7125689177478</v>
      </c>
      <c r="CM75" s="4">
        <f>Beams!$B$12*(K75/2)/AX75</f>
        <v>155.39170506912441</v>
      </c>
      <c r="CO75" s="4">
        <f t="shared" si="1"/>
        <v>4507.4645383463885</v>
      </c>
      <c r="CQ75" s="3">
        <f>MIN(Beams!$B$21:$B$22)/MAX(CJ75:CO75)-1</f>
        <v>3.4370842698492341</v>
      </c>
    </row>
    <row r="76" spans="1:95" x14ac:dyDescent="0.55000000000000004">
      <c r="A76" s="1" t="s">
        <v>2612</v>
      </c>
      <c r="B76" s="1" t="s">
        <v>2263</v>
      </c>
      <c r="C76" s="1" t="s">
        <v>2264</v>
      </c>
      <c r="D76" s="1" t="s">
        <v>98</v>
      </c>
      <c r="E76" s="3">
        <v>31.4</v>
      </c>
      <c r="F76" s="3">
        <v>8.6</v>
      </c>
      <c r="G76" s="1" t="s">
        <v>98</v>
      </c>
      <c r="H76" s="11" t="s">
        <v>98</v>
      </c>
      <c r="I76" s="1" t="s">
        <v>98</v>
      </c>
      <c r="J76" s="1" t="s">
        <v>98</v>
      </c>
      <c r="K76" s="2">
        <v>12</v>
      </c>
      <c r="L76" s="1" t="s">
        <v>98</v>
      </c>
      <c r="M76" s="11" t="s">
        <v>98</v>
      </c>
      <c r="N76" s="11" t="s">
        <v>98</v>
      </c>
      <c r="O76" s="1" t="s">
        <v>98</v>
      </c>
      <c r="P76" s="1" t="s">
        <v>98</v>
      </c>
      <c r="Q76" s="1" t="s">
        <v>98</v>
      </c>
      <c r="R76" s="11" t="s">
        <v>98</v>
      </c>
      <c r="S76" s="13" t="s">
        <v>98</v>
      </c>
      <c r="T76" s="1" t="s">
        <v>98</v>
      </c>
      <c r="U76" s="13" t="s">
        <v>98</v>
      </c>
      <c r="V76" s="1" t="s">
        <v>98</v>
      </c>
      <c r="W76" s="14">
        <v>0.25</v>
      </c>
      <c r="X76" s="14">
        <v>0.23300000000000001</v>
      </c>
      <c r="Y76" s="1" t="s">
        <v>98</v>
      </c>
      <c r="Z76" s="13" t="s">
        <v>98</v>
      </c>
      <c r="AA76" s="13" t="s">
        <v>98</v>
      </c>
      <c r="AB76" s="1" t="s">
        <v>98</v>
      </c>
      <c r="AC76" s="1" t="s">
        <v>98</v>
      </c>
      <c r="AD76" s="1" t="s">
        <v>98</v>
      </c>
      <c r="AE76" s="1" t="s">
        <v>98</v>
      </c>
      <c r="AF76" s="1" t="s">
        <v>98</v>
      </c>
      <c r="AG76" s="1" t="s">
        <v>98</v>
      </c>
      <c r="AH76" s="1" t="s">
        <v>98</v>
      </c>
      <c r="AI76" s="1" t="s">
        <v>98</v>
      </c>
      <c r="AJ76" s="1" t="s">
        <v>98</v>
      </c>
      <c r="AK76" s="1" t="s">
        <v>98</v>
      </c>
      <c r="AL76" s="2">
        <v>51.6</v>
      </c>
      <c r="AM76" s="1">
        <v>149</v>
      </c>
      <c r="AN76" s="2">
        <v>32.200000000000003</v>
      </c>
      <c r="AO76" s="2">
        <v>24.8</v>
      </c>
      <c r="AP76" s="3">
        <v>4.16</v>
      </c>
      <c r="AQ76" s="1">
        <v>149</v>
      </c>
      <c r="AR76" s="2">
        <v>32.200000000000003</v>
      </c>
      <c r="AS76" s="2">
        <v>24.8</v>
      </c>
      <c r="AT76" s="3">
        <v>4.16</v>
      </c>
      <c r="AU76" s="1" t="s">
        <v>98</v>
      </c>
      <c r="AV76" s="1" t="s">
        <v>98</v>
      </c>
      <c r="AW76" s="1" t="s">
        <v>98</v>
      </c>
      <c r="AX76" s="1">
        <v>298</v>
      </c>
      <c r="AY76" s="1" t="s">
        <v>98</v>
      </c>
      <c r="AZ76" s="2">
        <v>49.6</v>
      </c>
      <c r="BA76" s="1" t="s">
        <v>98</v>
      </c>
      <c r="BB76" s="1" t="s">
        <v>98</v>
      </c>
      <c r="BC76" s="1" t="s">
        <v>98</v>
      </c>
      <c r="BD76" s="1" t="s">
        <v>98</v>
      </c>
      <c r="BE76" s="1" t="s">
        <v>98</v>
      </c>
      <c r="BF76" s="1" t="s">
        <v>98</v>
      </c>
      <c r="BG76" s="1" t="s">
        <v>98</v>
      </c>
      <c r="BH76" s="1" t="s">
        <v>98</v>
      </c>
      <c r="BI76" s="1" t="s">
        <v>98</v>
      </c>
      <c r="BJ76" s="4" t="s">
        <v>98</v>
      </c>
      <c r="BK76" s="4" t="s">
        <v>98</v>
      </c>
      <c r="BL76" s="4" t="s">
        <v>98</v>
      </c>
      <c r="BM76" s="4" t="s">
        <v>98</v>
      </c>
      <c r="BN76" s="4" t="s">
        <v>98</v>
      </c>
      <c r="BO76" s="4" t="s">
        <v>98</v>
      </c>
      <c r="BP76" s="4" t="s">
        <v>98</v>
      </c>
      <c r="BQ76" s="4" t="s">
        <v>98</v>
      </c>
      <c r="BR76" s="4" t="s">
        <v>98</v>
      </c>
      <c r="BS76" s="4" t="s">
        <v>98</v>
      </c>
      <c r="BT76" s="4" t="s">
        <v>98</v>
      </c>
      <c r="BU76" s="4" t="s">
        <v>98</v>
      </c>
      <c r="BV76" s="4" t="s">
        <v>98</v>
      </c>
      <c r="BW76" s="35" t="s">
        <v>98</v>
      </c>
      <c r="BX76" s="35" t="s">
        <v>98</v>
      </c>
      <c r="BY76" s="1" t="s">
        <v>98</v>
      </c>
      <c r="BZ76" s="1" t="s">
        <v>98</v>
      </c>
      <c r="CA76" s="1" t="s">
        <v>98</v>
      </c>
      <c r="CB76" s="1" t="s">
        <v>98</v>
      </c>
      <c r="CC76" s="1" t="s">
        <v>98</v>
      </c>
      <c r="CD76" s="1" t="s">
        <v>98</v>
      </c>
      <c r="CE76" s="1" t="s">
        <v>98</v>
      </c>
      <c r="CF76" s="1" t="s">
        <v>98</v>
      </c>
      <c r="CG76" s="4">
        <f>Beams!$B$11/F76</f>
        <v>1306.9767441860465</v>
      </c>
      <c r="CI76" s="4">
        <f>SQRT(Beams!$B$9^2+Beams!$C$9^2)/AO76</f>
        <v>640.95808230135435</v>
      </c>
      <c r="CK76" s="4">
        <f>(2*SQRT(Beams!$B$8^2+Beams!$C$8^2))/(F76)</f>
        <v>3696.6884746682763</v>
      </c>
      <c r="CM76" s="4">
        <f>Beams!$B$12*(K76/2)/AX76</f>
        <v>226.30872483221478</v>
      </c>
      <c r="CO76" s="4">
        <f t="shared" si="1"/>
        <v>6704.0744358400325</v>
      </c>
      <c r="CQ76" s="3">
        <f>MIN(Beams!$B$21:$B$22)/MAX(CJ76:CO76)-1</f>
        <v>1.9832604323543679</v>
      </c>
    </row>
    <row r="77" spans="1:95" x14ac:dyDescent="0.55000000000000004">
      <c r="A77" s="1" t="s">
        <v>2612</v>
      </c>
      <c r="B77" s="1" t="s">
        <v>2265</v>
      </c>
      <c r="C77" s="1" t="s">
        <v>2266</v>
      </c>
      <c r="D77" s="1" t="s">
        <v>98</v>
      </c>
      <c r="E77" s="3">
        <v>74.33</v>
      </c>
      <c r="F77" s="2">
        <v>20.399999999999999</v>
      </c>
      <c r="G77" s="1" t="s">
        <v>98</v>
      </c>
      <c r="H77" s="11" t="s">
        <v>98</v>
      </c>
      <c r="I77" s="1" t="s">
        <v>98</v>
      </c>
      <c r="J77" s="1" t="s">
        <v>98</v>
      </c>
      <c r="K77" s="2">
        <v>11.8</v>
      </c>
      <c r="L77" s="1" t="s">
        <v>98</v>
      </c>
      <c r="M77" s="11" t="s">
        <v>98</v>
      </c>
      <c r="N77" s="11" t="s">
        <v>98</v>
      </c>
      <c r="O77" s="1" t="s">
        <v>98</v>
      </c>
      <c r="P77" s="1" t="s">
        <v>98</v>
      </c>
      <c r="Q77" s="1" t="s">
        <v>98</v>
      </c>
      <c r="R77" s="11" t="s">
        <v>98</v>
      </c>
      <c r="S77" s="13" t="s">
        <v>98</v>
      </c>
      <c r="T77" s="1" t="s">
        <v>98</v>
      </c>
      <c r="U77" s="13" t="s">
        <v>98</v>
      </c>
      <c r="V77" s="1" t="s">
        <v>98</v>
      </c>
      <c r="W77" s="14">
        <v>0.625</v>
      </c>
      <c r="X77" s="14">
        <v>0.58099999999999996</v>
      </c>
      <c r="Y77" s="1" t="s">
        <v>98</v>
      </c>
      <c r="Z77" s="13" t="s">
        <v>98</v>
      </c>
      <c r="AA77" s="13" t="s">
        <v>98</v>
      </c>
      <c r="AB77" s="1" t="s">
        <v>98</v>
      </c>
      <c r="AC77" s="1" t="s">
        <v>98</v>
      </c>
      <c r="AD77" s="1" t="s">
        <v>98</v>
      </c>
      <c r="AE77" s="1" t="s">
        <v>98</v>
      </c>
      <c r="AF77" s="1" t="s">
        <v>98</v>
      </c>
      <c r="AG77" s="1" t="s">
        <v>98</v>
      </c>
      <c r="AH77" s="1" t="s">
        <v>98</v>
      </c>
      <c r="AI77" s="1" t="s">
        <v>98</v>
      </c>
      <c r="AJ77" s="1" t="s">
        <v>98</v>
      </c>
      <c r="AK77" s="1" t="s">
        <v>98</v>
      </c>
      <c r="AL77" s="2">
        <v>20.2</v>
      </c>
      <c r="AM77" s="1">
        <v>319</v>
      </c>
      <c r="AN77" s="2">
        <v>72.599999999999994</v>
      </c>
      <c r="AO77" s="2">
        <v>54.3</v>
      </c>
      <c r="AP77" s="3">
        <v>3.95</v>
      </c>
      <c r="AQ77" s="1">
        <v>319</v>
      </c>
      <c r="AR77" s="2">
        <v>72.599999999999994</v>
      </c>
      <c r="AS77" s="2">
        <v>54.3</v>
      </c>
      <c r="AT77" s="3">
        <v>3.95</v>
      </c>
      <c r="AU77" s="1" t="s">
        <v>98</v>
      </c>
      <c r="AV77" s="1" t="s">
        <v>98</v>
      </c>
      <c r="AW77" s="1" t="s">
        <v>98</v>
      </c>
      <c r="AX77" s="1">
        <v>638</v>
      </c>
      <c r="AY77" s="1" t="s">
        <v>98</v>
      </c>
      <c r="AZ77" s="4">
        <v>108</v>
      </c>
      <c r="BA77" s="1" t="s">
        <v>98</v>
      </c>
      <c r="BB77" s="1" t="s">
        <v>98</v>
      </c>
      <c r="BC77" s="1" t="s">
        <v>98</v>
      </c>
      <c r="BD77" s="1" t="s">
        <v>98</v>
      </c>
      <c r="BE77" s="1" t="s">
        <v>98</v>
      </c>
      <c r="BF77" s="1" t="s">
        <v>98</v>
      </c>
      <c r="BG77" s="1" t="s">
        <v>98</v>
      </c>
      <c r="BH77" s="1" t="s">
        <v>98</v>
      </c>
      <c r="BI77" s="1" t="s">
        <v>98</v>
      </c>
      <c r="BJ77" s="4" t="s">
        <v>98</v>
      </c>
      <c r="BK77" s="4" t="s">
        <v>98</v>
      </c>
      <c r="BL77" s="4" t="s">
        <v>98</v>
      </c>
      <c r="BM77" s="4" t="s">
        <v>98</v>
      </c>
      <c r="BN77" s="4" t="s">
        <v>98</v>
      </c>
      <c r="BO77" s="4" t="s">
        <v>98</v>
      </c>
      <c r="BP77" s="4" t="s">
        <v>98</v>
      </c>
      <c r="BQ77" s="4" t="s">
        <v>98</v>
      </c>
      <c r="BR77" s="4" t="s">
        <v>98</v>
      </c>
      <c r="BS77" s="4" t="s">
        <v>98</v>
      </c>
      <c r="BT77" s="4" t="s">
        <v>98</v>
      </c>
      <c r="BU77" s="4" t="s">
        <v>98</v>
      </c>
      <c r="BV77" s="4" t="s">
        <v>98</v>
      </c>
      <c r="BW77" s="35" t="s">
        <v>98</v>
      </c>
      <c r="BX77" s="35" t="s">
        <v>98</v>
      </c>
      <c r="BY77" s="1" t="s">
        <v>98</v>
      </c>
      <c r="BZ77" s="1" t="s">
        <v>98</v>
      </c>
      <c r="CA77" s="1" t="s">
        <v>98</v>
      </c>
      <c r="CB77" s="1" t="s">
        <v>98</v>
      </c>
      <c r="CC77" s="1" t="s">
        <v>98</v>
      </c>
      <c r="CD77" s="1" t="s">
        <v>98</v>
      </c>
      <c r="CE77" s="1" t="s">
        <v>98</v>
      </c>
      <c r="CF77" s="1" t="s">
        <v>98</v>
      </c>
      <c r="CG77" s="4">
        <f>Beams!$B$11/F77</f>
        <v>550.98039215686276</v>
      </c>
      <c r="CI77" s="4">
        <f>SQRT(Beams!$B$9^2+Beams!$C$9^2)/AO77</f>
        <v>292.73960296636443</v>
      </c>
      <c r="CK77" s="4">
        <f>(2*SQRT(Beams!$B$8^2+Beams!$C$8^2))/(F77)</f>
        <v>1558.4078863797636</v>
      </c>
      <c r="CM77" s="4">
        <f>Beams!$B$12*(K77/2)/AX77</f>
        <v>103.9435736677116</v>
      </c>
      <c r="CO77" s="4">
        <f t="shared" si="1"/>
        <v>2833.7575144466946</v>
      </c>
      <c r="CQ77" s="3">
        <f>MIN(Beams!$B$21:$B$22)/MAX(CJ77:CO77)-1</f>
        <v>6.057766904203552</v>
      </c>
    </row>
    <row r="78" spans="1:95" x14ac:dyDescent="0.55000000000000004">
      <c r="A78" s="1" t="s">
        <v>2612</v>
      </c>
      <c r="B78" s="1" t="s">
        <v>2267</v>
      </c>
      <c r="C78" s="1" t="s">
        <v>2268</v>
      </c>
      <c r="D78" s="1" t="s">
        <v>98</v>
      </c>
      <c r="E78" s="3">
        <v>60.13</v>
      </c>
      <c r="F78" s="2">
        <v>16.5</v>
      </c>
      <c r="G78" s="1" t="s">
        <v>98</v>
      </c>
      <c r="H78" s="11" t="s">
        <v>98</v>
      </c>
      <c r="I78" s="1" t="s">
        <v>98</v>
      </c>
      <c r="J78" s="1" t="s">
        <v>98</v>
      </c>
      <c r="K78" s="2">
        <v>11.8</v>
      </c>
      <c r="L78" s="1" t="s">
        <v>98</v>
      </c>
      <c r="M78" s="11" t="s">
        <v>98</v>
      </c>
      <c r="N78" s="11" t="s">
        <v>98</v>
      </c>
      <c r="O78" s="1" t="s">
        <v>98</v>
      </c>
      <c r="P78" s="1" t="s">
        <v>98</v>
      </c>
      <c r="Q78" s="1" t="s">
        <v>98</v>
      </c>
      <c r="R78" s="11" t="s">
        <v>98</v>
      </c>
      <c r="S78" s="13" t="s">
        <v>98</v>
      </c>
      <c r="T78" s="1" t="s">
        <v>98</v>
      </c>
      <c r="U78" s="13" t="s">
        <v>98</v>
      </c>
      <c r="V78" s="1" t="s">
        <v>98</v>
      </c>
      <c r="W78" s="14">
        <v>0.5</v>
      </c>
      <c r="X78" s="14">
        <v>0.46500000000000002</v>
      </c>
      <c r="Y78" s="1" t="s">
        <v>98</v>
      </c>
      <c r="Z78" s="13" t="s">
        <v>98</v>
      </c>
      <c r="AA78" s="13" t="s">
        <v>98</v>
      </c>
      <c r="AB78" s="1" t="s">
        <v>98</v>
      </c>
      <c r="AC78" s="1" t="s">
        <v>98</v>
      </c>
      <c r="AD78" s="1" t="s">
        <v>98</v>
      </c>
      <c r="AE78" s="1" t="s">
        <v>98</v>
      </c>
      <c r="AF78" s="1" t="s">
        <v>98</v>
      </c>
      <c r="AG78" s="1" t="s">
        <v>98</v>
      </c>
      <c r="AH78" s="1" t="s">
        <v>98</v>
      </c>
      <c r="AI78" s="1" t="s">
        <v>98</v>
      </c>
      <c r="AJ78" s="1" t="s">
        <v>98</v>
      </c>
      <c r="AK78" s="1" t="s">
        <v>98</v>
      </c>
      <c r="AL78" s="2">
        <v>25.3</v>
      </c>
      <c r="AM78" s="1">
        <v>263</v>
      </c>
      <c r="AN78" s="2">
        <v>59.3</v>
      </c>
      <c r="AO78" s="2">
        <v>44.7</v>
      </c>
      <c r="AP78" s="3">
        <v>3.99</v>
      </c>
      <c r="AQ78" s="1">
        <v>263</v>
      </c>
      <c r="AR78" s="2">
        <v>59.3</v>
      </c>
      <c r="AS78" s="2">
        <v>44.7</v>
      </c>
      <c r="AT78" s="3">
        <v>3.99</v>
      </c>
      <c r="AU78" s="1" t="s">
        <v>98</v>
      </c>
      <c r="AV78" s="1" t="s">
        <v>98</v>
      </c>
      <c r="AW78" s="1" t="s">
        <v>98</v>
      </c>
      <c r="AX78" s="1">
        <v>526</v>
      </c>
      <c r="AY78" s="1" t="s">
        <v>98</v>
      </c>
      <c r="AZ78" s="2">
        <v>89.2</v>
      </c>
      <c r="BA78" s="1" t="s">
        <v>98</v>
      </c>
      <c r="BB78" s="1" t="s">
        <v>98</v>
      </c>
      <c r="BC78" s="1" t="s">
        <v>98</v>
      </c>
      <c r="BD78" s="1" t="s">
        <v>98</v>
      </c>
      <c r="BE78" s="1" t="s">
        <v>98</v>
      </c>
      <c r="BF78" s="1" t="s">
        <v>98</v>
      </c>
      <c r="BG78" s="1" t="s">
        <v>98</v>
      </c>
      <c r="BH78" s="1" t="s">
        <v>98</v>
      </c>
      <c r="BI78" s="1" t="s">
        <v>98</v>
      </c>
      <c r="BJ78" s="4" t="s">
        <v>98</v>
      </c>
      <c r="BK78" s="4" t="s">
        <v>98</v>
      </c>
      <c r="BL78" s="4" t="s">
        <v>98</v>
      </c>
      <c r="BM78" s="4" t="s">
        <v>98</v>
      </c>
      <c r="BN78" s="4" t="s">
        <v>98</v>
      </c>
      <c r="BO78" s="4" t="s">
        <v>98</v>
      </c>
      <c r="BP78" s="4" t="s">
        <v>98</v>
      </c>
      <c r="BQ78" s="4" t="s">
        <v>98</v>
      </c>
      <c r="BR78" s="4" t="s">
        <v>98</v>
      </c>
      <c r="BS78" s="4" t="s">
        <v>98</v>
      </c>
      <c r="BT78" s="4" t="s">
        <v>98</v>
      </c>
      <c r="BU78" s="4" t="s">
        <v>98</v>
      </c>
      <c r="BV78" s="4" t="s">
        <v>98</v>
      </c>
      <c r="BW78" s="35" t="s">
        <v>98</v>
      </c>
      <c r="BX78" s="35" t="s">
        <v>98</v>
      </c>
      <c r="BY78" s="1" t="s">
        <v>98</v>
      </c>
      <c r="BZ78" s="1" t="s">
        <v>98</v>
      </c>
      <c r="CA78" s="1" t="s">
        <v>98</v>
      </c>
      <c r="CB78" s="1" t="s">
        <v>98</v>
      </c>
      <c r="CC78" s="1" t="s">
        <v>98</v>
      </c>
      <c r="CD78" s="1" t="s">
        <v>98</v>
      </c>
      <c r="CE78" s="1" t="s">
        <v>98</v>
      </c>
      <c r="CF78" s="1" t="s">
        <v>98</v>
      </c>
      <c r="CG78" s="4">
        <f>Beams!$B$11/F78</f>
        <v>681.21212121212125</v>
      </c>
      <c r="CI78" s="4">
        <f>SQRT(Beams!$B$9^2+Beams!$C$9^2)/AO78</f>
        <v>355.60985326786545</v>
      </c>
      <c r="CK78" s="4">
        <f>(2*SQRT(Beams!$B$8^2+Beams!$C$8^2))/(F78)</f>
        <v>1926.7588413422529</v>
      </c>
      <c r="CM78" s="4">
        <f>Beams!$B$12*(K78/2)/AX78</f>
        <v>126.07604562737643</v>
      </c>
      <c r="CO78" s="4">
        <f t="shared" si="1"/>
        <v>3501.4117456647841</v>
      </c>
      <c r="CQ78" s="3">
        <f>MIN(Beams!$B$21:$B$22)/MAX(CJ78:CO78)-1</f>
        <v>4.7119817527209342</v>
      </c>
    </row>
    <row r="79" spans="1:95" x14ac:dyDescent="0.55000000000000004">
      <c r="A79" s="1" t="s">
        <v>2612</v>
      </c>
      <c r="B79" s="1" t="s">
        <v>2269</v>
      </c>
      <c r="C79" s="1" t="s">
        <v>2270</v>
      </c>
      <c r="D79" s="1" t="s">
        <v>98</v>
      </c>
      <c r="E79" s="3">
        <v>45.6</v>
      </c>
      <c r="F79" s="2">
        <v>12.5</v>
      </c>
      <c r="G79" s="1" t="s">
        <v>98</v>
      </c>
      <c r="H79" s="11" t="s">
        <v>98</v>
      </c>
      <c r="I79" s="1" t="s">
        <v>98</v>
      </c>
      <c r="J79" s="1" t="s">
        <v>98</v>
      </c>
      <c r="K79" s="2">
        <v>11.8</v>
      </c>
      <c r="L79" s="1" t="s">
        <v>98</v>
      </c>
      <c r="M79" s="11" t="s">
        <v>98</v>
      </c>
      <c r="N79" s="11" t="s">
        <v>98</v>
      </c>
      <c r="O79" s="1" t="s">
        <v>98</v>
      </c>
      <c r="P79" s="1" t="s">
        <v>98</v>
      </c>
      <c r="Q79" s="1" t="s">
        <v>98</v>
      </c>
      <c r="R79" s="11" t="s">
        <v>98</v>
      </c>
      <c r="S79" s="13" t="s">
        <v>98</v>
      </c>
      <c r="T79" s="1" t="s">
        <v>98</v>
      </c>
      <c r="U79" s="13" t="s">
        <v>98</v>
      </c>
      <c r="V79" s="1" t="s">
        <v>98</v>
      </c>
      <c r="W79" s="14">
        <v>0.375</v>
      </c>
      <c r="X79" s="14">
        <v>0.34899999999999998</v>
      </c>
      <c r="Y79" s="1" t="s">
        <v>98</v>
      </c>
      <c r="Z79" s="13" t="s">
        <v>98</v>
      </c>
      <c r="AA79" s="13" t="s">
        <v>98</v>
      </c>
      <c r="AB79" s="1" t="s">
        <v>98</v>
      </c>
      <c r="AC79" s="1" t="s">
        <v>98</v>
      </c>
      <c r="AD79" s="1" t="s">
        <v>98</v>
      </c>
      <c r="AE79" s="1" t="s">
        <v>98</v>
      </c>
      <c r="AF79" s="1" t="s">
        <v>98</v>
      </c>
      <c r="AG79" s="1" t="s">
        <v>98</v>
      </c>
      <c r="AH79" s="1" t="s">
        <v>98</v>
      </c>
      <c r="AI79" s="1" t="s">
        <v>98</v>
      </c>
      <c r="AJ79" s="1" t="s">
        <v>98</v>
      </c>
      <c r="AK79" s="1" t="s">
        <v>98</v>
      </c>
      <c r="AL79" s="2">
        <v>33.700000000000003</v>
      </c>
      <c r="AM79" s="1">
        <v>203</v>
      </c>
      <c r="AN79" s="2">
        <v>45.3</v>
      </c>
      <c r="AO79" s="2">
        <v>34.6</v>
      </c>
      <c r="AP79" s="3">
        <v>4.03</v>
      </c>
      <c r="AQ79" s="1">
        <v>203</v>
      </c>
      <c r="AR79" s="2">
        <v>45.3</v>
      </c>
      <c r="AS79" s="2">
        <v>34.6</v>
      </c>
      <c r="AT79" s="3">
        <v>4.03</v>
      </c>
      <c r="AU79" s="1" t="s">
        <v>98</v>
      </c>
      <c r="AV79" s="1" t="s">
        <v>98</v>
      </c>
      <c r="AW79" s="1" t="s">
        <v>98</v>
      </c>
      <c r="AX79" s="1">
        <v>406</v>
      </c>
      <c r="AY79" s="1" t="s">
        <v>98</v>
      </c>
      <c r="AZ79" s="2">
        <v>69</v>
      </c>
      <c r="BA79" s="1" t="s">
        <v>98</v>
      </c>
      <c r="BB79" s="1" t="s">
        <v>98</v>
      </c>
      <c r="BC79" s="1" t="s">
        <v>98</v>
      </c>
      <c r="BD79" s="1" t="s">
        <v>98</v>
      </c>
      <c r="BE79" s="1" t="s">
        <v>98</v>
      </c>
      <c r="BF79" s="1" t="s">
        <v>98</v>
      </c>
      <c r="BG79" s="1" t="s">
        <v>98</v>
      </c>
      <c r="BH79" s="1" t="s">
        <v>98</v>
      </c>
      <c r="BI79" s="1" t="s">
        <v>98</v>
      </c>
      <c r="BJ79" s="4" t="s">
        <v>98</v>
      </c>
      <c r="BK79" s="4" t="s">
        <v>98</v>
      </c>
      <c r="BL79" s="4" t="s">
        <v>98</v>
      </c>
      <c r="BM79" s="4" t="s">
        <v>98</v>
      </c>
      <c r="BN79" s="4" t="s">
        <v>98</v>
      </c>
      <c r="BO79" s="4" t="s">
        <v>98</v>
      </c>
      <c r="BP79" s="4" t="s">
        <v>98</v>
      </c>
      <c r="BQ79" s="4" t="s">
        <v>98</v>
      </c>
      <c r="BR79" s="4" t="s">
        <v>98</v>
      </c>
      <c r="BS79" s="4" t="s">
        <v>98</v>
      </c>
      <c r="BT79" s="4" t="s">
        <v>98</v>
      </c>
      <c r="BU79" s="4" t="s">
        <v>98</v>
      </c>
      <c r="BV79" s="4" t="s">
        <v>98</v>
      </c>
      <c r="BW79" s="35" t="s">
        <v>98</v>
      </c>
      <c r="BX79" s="35" t="s">
        <v>98</v>
      </c>
      <c r="BY79" s="1" t="s">
        <v>98</v>
      </c>
      <c r="BZ79" s="1" t="s">
        <v>98</v>
      </c>
      <c r="CA79" s="1" t="s">
        <v>98</v>
      </c>
      <c r="CB79" s="1" t="s">
        <v>98</v>
      </c>
      <c r="CC79" s="1" t="s">
        <v>98</v>
      </c>
      <c r="CD79" s="1" t="s">
        <v>98</v>
      </c>
      <c r="CE79" s="1" t="s">
        <v>98</v>
      </c>
      <c r="CF79" s="1" t="s">
        <v>98</v>
      </c>
      <c r="CG79" s="4">
        <f>Beams!$B$11/F79</f>
        <v>899.2</v>
      </c>
      <c r="CI79" s="4">
        <f>SQRT(Beams!$B$9^2+Beams!$C$9^2)/AO79</f>
        <v>459.41504164952562</v>
      </c>
      <c r="CK79" s="4">
        <f>(2*SQRT(Beams!$B$8^2+Beams!$C$8^2))/(F79)</f>
        <v>2543.3216705717741</v>
      </c>
      <c r="CM79" s="4">
        <f>Beams!$B$12*(K79/2)/AX79</f>
        <v>163.33990147783251</v>
      </c>
      <c r="CO79" s="4">
        <f t="shared" si="1"/>
        <v>4618.5852770778965</v>
      </c>
      <c r="CQ79" s="3">
        <f>MIN(Beams!$B$21:$B$22)/MAX(CJ79:CO79)-1</f>
        <v>3.3303303501313009</v>
      </c>
    </row>
    <row r="80" spans="1:95" x14ac:dyDescent="0.55000000000000004">
      <c r="A80" s="1" t="s">
        <v>2612</v>
      </c>
      <c r="B80" s="1" t="s">
        <v>2271</v>
      </c>
      <c r="C80" s="1" t="s">
        <v>2272</v>
      </c>
      <c r="D80" s="1" t="s">
        <v>98</v>
      </c>
      <c r="E80" s="3">
        <v>41.12</v>
      </c>
      <c r="F80" s="2">
        <v>11.3</v>
      </c>
      <c r="G80" s="1" t="s">
        <v>98</v>
      </c>
      <c r="H80" s="11" t="s">
        <v>98</v>
      </c>
      <c r="I80" s="1" t="s">
        <v>98</v>
      </c>
      <c r="J80" s="1" t="s">
        <v>98</v>
      </c>
      <c r="K80" s="2">
        <v>11.8</v>
      </c>
      <c r="L80" s="1" t="s">
        <v>98</v>
      </c>
      <c r="M80" s="11" t="s">
        <v>98</v>
      </c>
      <c r="N80" s="11" t="s">
        <v>98</v>
      </c>
      <c r="O80" s="1" t="s">
        <v>98</v>
      </c>
      <c r="P80" s="1" t="s">
        <v>98</v>
      </c>
      <c r="Q80" s="1" t="s">
        <v>98</v>
      </c>
      <c r="R80" s="11" t="s">
        <v>98</v>
      </c>
      <c r="S80" s="13" t="s">
        <v>98</v>
      </c>
      <c r="T80" s="1" t="s">
        <v>98</v>
      </c>
      <c r="U80" s="13" t="s">
        <v>98</v>
      </c>
      <c r="V80" s="1" t="s">
        <v>98</v>
      </c>
      <c r="W80" s="14">
        <v>0.33700000000000002</v>
      </c>
      <c r="X80" s="14">
        <v>0.313</v>
      </c>
      <c r="Y80" s="1" t="s">
        <v>98</v>
      </c>
      <c r="Z80" s="13" t="s">
        <v>98</v>
      </c>
      <c r="AA80" s="13" t="s">
        <v>98</v>
      </c>
      <c r="AB80" s="1" t="s">
        <v>98</v>
      </c>
      <c r="AC80" s="1" t="s">
        <v>98</v>
      </c>
      <c r="AD80" s="1" t="s">
        <v>98</v>
      </c>
      <c r="AE80" s="1" t="s">
        <v>98</v>
      </c>
      <c r="AF80" s="1" t="s">
        <v>98</v>
      </c>
      <c r="AG80" s="1" t="s">
        <v>98</v>
      </c>
      <c r="AH80" s="1" t="s">
        <v>98</v>
      </c>
      <c r="AI80" s="1" t="s">
        <v>98</v>
      </c>
      <c r="AJ80" s="1" t="s">
        <v>98</v>
      </c>
      <c r="AK80" s="1" t="s">
        <v>98</v>
      </c>
      <c r="AL80" s="2">
        <v>37.5</v>
      </c>
      <c r="AM80" s="1">
        <v>184</v>
      </c>
      <c r="AN80" s="2">
        <v>41</v>
      </c>
      <c r="AO80" s="2">
        <v>31.4</v>
      </c>
      <c r="AP80" s="3">
        <v>4.04</v>
      </c>
      <c r="AQ80" s="1">
        <v>184</v>
      </c>
      <c r="AR80" s="2">
        <v>41</v>
      </c>
      <c r="AS80" s="2">
        <v>31.4</v>
      </c>
      <c r="AT80" s="3">
        <v>4.04</v>
      </c>
      <c r="AU80" s="1" t="s">
        <v>98</v>
      </c>
      <c r="AV80" s="1" t="s">
        <v>98</v>
      </c>
      <c r="AW80" s="1" t="s">
        <v>98</v>
      </c>
      <c r="AX80" s="1">
        <v>368</v>
      </c>
      <c r="AY80" s="1" t="s">
        <v>98</v>
      </c>
      <c r="AZ80" s="2">
        <v>62.6</v>
      </c>
      <c r="BA80" s="1" t="s">
        <v>98</v>
      </c>
      <c r="BB80" s="1" t="s">
        <v>98</v>
      </c>
      <c r="BC80" s="1" t="s">
        <v>98</v>
      </c>
      <c r="BD80" s="1" t="s">
        <v>98</v>
      </c>
      <c r="BE80" s="1" t="s">
        <v>98</v>
      </c>
      <c r="BF80" s="1" t="s">
        <v>98</v>
      </c>
      <c r="BG80" s="1" t="s">
        <v>98</v>
      </c>
      <c r="BH80" s="1" t="s">
        <v>98</v>
      </c>
      <c r="BI80" s="1" t="s">
        <v>98</v>
      </c>
      <c r="BJ80" s="4" t="s">
        <v>98</v>
      </c>
      <c r="BK80" s="4" t="s">
        <v>98</v>
      </c>
      <c r="BL80" s="4" t="s">
        <v>98</v>
      </c>
      <c r="BM80" s="4" t="s">
        <v>98</v>
      </c>
      <c r="BN80" s="4" t="s">
        <v>98</v>
      </c>
      <c r="BO80" s="4" t="s">
        <v>98</v>
      </c>
      <c r="BP80" s="4" t="s">
        <v>98</v>
      </c>
      <c r="BQ80" s="4" t="s">
        <v>98</v>
      </c>
      <c r="BR80" s="4" t="s">
        <v>98</v>
      </c>
      <c r="BS80" s="4" t="s">
        <v>98</v>
      </c>
      <c r="BT80" s="4" t="s">
        <v>98</v>
      </c>
      <c r="BU80" s="4" t="s">
        <v>98</v>
      </c>
      <c r="BV80" s="4" t="s">
        <v>98</v>
      </c>
      <c r="BW80" s="35" t="s">
        <v>98</v>
      </c>
      <c r="BX80" s="35" t="s">
        <v>98</v>
      </c>
      <c r="BY80" s="1" t="s">
        <v>98</v>
      </c>
      <c r="BZ80" s="1" t="s">
        <v>98</v>
      </c>
      <c r="CA80" s="1" t="s">
        <v>98</v>
      </c>
      <c r="CB80" s="1" t="s">
        <v>98</v>
      </c>
      <c r="CC80" s="1" t="s">
        <v>98</v>
      </c>
      <c r="CD80" s="1" t="s">
        <v>98</v>
      </c>
      <c r="CE80" s="1" t="s">
        <v>98</v>
      </c>
      <c r="CF80" s="1" t="s">
        <v>98</v>
      </c>
      <c r="CG80" s="4">
        <f>Beams!$B$11/F80</f>
        <v>994.69026548672559</v>
      </c>
      <c r="CI80" s="4">
        <f>SQRT(Beams!$B$9^2+Beams!$C$9^2)/AO80</f>
        <v>506.23440895138816</v>
      </c>
      <c r="CK80" s="4">
        <f>(2*SQRT(Beams!$B$8^2+Beams!$C$8^2))/(F80)</f>
        <v>2813.4089276236436</v>
      </c>
      <c r="CM80" s="4">
        <f>Beams!$B$12*(K80/2)/AX80</f>
        <v>180.20652173913044</v>
      </c>
      <c r="CO80" s="4">
        <f t="shared" si="1"/>
        <v>5108.4251420439123</v>
      </c>
      <c r="CQ80" s="3">
        <f>MIN(Beams!$B$21:$B$22)/MAX(CJ80:CO80)-1</f>
        <v>2.915100925213495</v>
      </c>
    </row>
    <row r="81" spans="1:95" x14ac:dyDescent="0.55000000000000004">
      <c r="A81" s="1" t="s">
        <v>2612</v>
      </c>
      <c r="B81" s="1" t="s">
        <v>2273</v>
      </c>
      <c r="C81" s="1" t="s">
        <v>2274</v>
      </c>
      <c r="D81" s="1" t="s">
        <v>98</v>
      </c>
      <c r="E81" s="3">
        <v>30.73</v>
      </c>
      <c r="F81" s="3">
        <v>8.41</v>
      </c>
      <c r="G81" s="1" t="s">
        <v>98</v>
      </c>
      <c r="H81" s="11" t="s">
        <v>98</v>
      </c>
      <c r="I81" s="1" t="s">
        <v>98</v>
      </c>
      <c r="J81" s="1" t="s">
        <v>98</v>
      </c>
      <c r="K81" s="2">
        <v>11.8</v>
      </c>
      <c r="L81" s="1" t="s">
        <v>98</v>
      </c>
      <c r="M81" s="11" t="s">
        <v>98</v>
      </c>
      <c r="N81" s="11" t="s">
        <v>98</v>
      </c>
      <c r="O81" s="1" t="s">
        <v>98</v>
      </c>
      <c r="P81" s="1" t="s">
        <v>98</v>
      </c>
      <c r="Q81" s="1" t="s">
        <v>98</v>
      </c>
      <c r="R81" s="11" t="s">
        <v>98</v>
      </c>
      <c r="S81" s="13" t="s">
        <v>98</v>
      </c>
      <c r="T81" s="1" t="s">
        <v>98</v>
      </c>
      <c r="U81" s="13" t="s">
        <v>98</v>
      </c>
      <c r="V81" s="1" t="s">
        <v>98</v>
      </c>
      <c r="W81" s="14">
        <v>0.25</v>
      </c>
      <c r="X81" s="14">
        <v>0.23300000000000001</v>
      </c>
      <c r="Y81" s="1" t="s">
        <v>98</v>
      </c>
      <c r="Z81" s="13" t="s">
        <v>98</v>
      </c>
      <c r="AA81" s="13" t="s">
        <v>98</v>
      </c>
      <c r="AB81" s="1" t="s">
        <v>98</v>
      </c>
      <c r="AC81" s="1" t="s">
        <v>98</v>
      </c>
      <c r="AD81" s="1" t="s">
        <v>98</v>
      </c>
      <c r="AE81" s="1" t="s">
        <v>98</v>
      </c>
      <c r="AF81" s="1" t="s">
        <v>98</v>
      </c>
      <c r="AG81" s="1" t="s">
        <v>98</v>
      </c>
      <c r="AH81" s="1" t="s">
        <v>98</v>
      </c>
      <c r="AI81" s="1" t="s">
        <v>98</v>
      </c>
      <c r="AJ81" s="1" t="s">
        <v>98</v>
      </c>
      <c r="AK81" s="1" t="s">
        <v>98</v>
      </c>
      <c r="AL81" s="2">
        <v>50.5</v>
      </c>
      <c r="AM81" s="1">
        <v>140</v>
      </c>
      <c r="AN81" s="2">
        <v>30.8</v>
      </c>
      <c r="AO81" s="2">
        <v>23.8</v>
      </c>
      <c r="AP81" s="3">
        <v>4.07</v>
      </c>
      <c r="AQ81" s="1">
        <v>140</v>
      </c>
      <c r="AR81" s="2">
        <v>30.8</v>
      </c>
      <c r="AS81" s="2">
        <v>23.8</v>
      </c>
      <c r="AT81" s="3">
        <v>4.07</v>
      </c>
      <c r="AU81" s="1" t="s">
        <v>98</v>
      </c>
      <c r="AV81" s="1" t="s">
        <v>98</v>
      </c>
      <c r="AW81" s="1" t="s">
        <v>98</v>
      </c>
      <c r="AX81" s="1">
        <v>279</v>
      </c>
      <c r="AY81" s="1" t="s">
        <v>98</v>
      </c>
      <c r="AZ81" s="2">
        <v>47.5</v>
      </c>
      <c r="BA81" s="1" t="s">
        <v>98</v>
      </c>
      <c r="BB81" s="1" t="s">
        <v>98</v>
      </c>
      <c r="BC81" s="1" t="s">
        <v>98</v>
      </c>
      <c r="BD81" s="1" t="s">
        <v>98</v>
      </c>
      <c r="BE81" s="1" t="s">
        <v>98</v>
      </c>
      <c r="BF81" s="1" t="s">
        <v>98</v>
      </c>
      <c r="BG81" s="1" t="s">
        <v>98</v>
      </c>
      <c r="BH81" s="1" t="s">
        <v>98</v>
      </c>
      <c r="BI81" s="1" t="s">
        <v>98</v>
      </c>
      <c r="BJ81" s="4" t="s">
        <v>98</v>
      </c>
      <c r="BK81" s="4" t="s">
        <v>98</v>
      </c>
      <c r="BL81" s="4" t="s">
        <v>98</v>
      </c>
      <c r="BM81" s="4" t="s">
        <v>98</v>
      </c>
      <c r="BN81" s="4" t="s">
        <v>98</v>
      </c>
      <c r="BO81" s="4" t="s">
        <v>98</v>
      </c>
      <c r="BP81" s="4" t="s">
        <v>98</v>
      </c>
      <c r="BQ81" s="4" t="s">
        <v>98</v>
      </c>
      <c r="BR81" s="4" t="s">
        <v>98</v>
      </c>
      <c r="BS81" s="4" t="s">
        <v>98</v>
      </c>
      <c r="BT81" s="4" t="s">
        <v>98</v>
      </c>
      <c r="BU81" s="4" t="s">
        <v>98</v>
      </c>
      <c r="BV81" s="4" t="s">
        <v>98</v>
      </c>
      <c r="BW81" s="35" t="s">
        <v>98</v>
      </c>
      <c r="BX81" s="35" t="s">
        <v>98</v>
      </c>
      <c r="BY81" s="1" t="s">
        <v>98</v>
      </c>
      <c r="BZ81" s="1" t="s">
        <v>98</v>
      </c>
      <c r="CA81" s="1" t="s">
        <v>98</v>
      </c>
      <c r="CB81" s="1" t="s">
        <v>98</v>
      </c>
      <c r="CC81" s="1" t="s">
        <v>98</v>
      </c>
      <c r="CD81" s="1" t="s">
        <v>98</v>
      </c>
      <c r="CE81" s="1" t="s">
        <v>98</v>
      </c>
      <c r="CF81" s="1" t="s">
        <v>98</v>
      </c>
      <c r="CG81" s="4">
        <f>Beams!$B$11/F81</f>
        <v>1336.5041617122472</v>
      </c>
      <c r="CI81" s="4">
        <f>SQRT(Beams!$B$9^2+Beams!$C$9^2)/AO81</f>
        <v>667.88909416275578</v>
      </c>
      <c r="CK81" s="4">
        <f>(2*SQRT(Beams!$B$8^2+Beams!$C$8^2))/(F81)</f>
        <v>3780.2046233230885</v>
      </c>
      <c r="CM81" s="4">
        <f>Beams!$B$12*(K81/2)/AX81</f>
        <v>237.69175627240142</v>
      </c>
      <c r="CO81" s="4">
        <f t="shared" si="1"/>
        <v>6859.8050569805937</v>
      </c>
      <c r="CQ81" s="3">
        <f>MIN(Beams!$B$21:$B$22)/MAX(CJ81:CO81)-1</f>
        <v>1.9155347468143917</v>
      </c>
    </row>
    <row r="82" spans="1:95" x14ac:dyDescent="0.55000000000000004">
      <c r="A82" s="1" t="s">
        <v>2612</v>
      </c>
      <c r="B82" s="1" t="s">
        <v>2275</v>
      </c>
      <c r="C82" s="1" t="s">
        <v>2276</v>
      </c>
      <c r="D82" s="1" t="s">
        <v>98</v>
      </c>
      <c r="E82" s="3">
        <v>67.650000000000006</v>
      </c>
      <c r="F82" s="2">
        <v>18.600000000000001</v>
      </c>
      <c r="G82" s="1" t="s">
        <v>98</v>
      </c>
      <c r="H82" s="11" t="s">
        <v>98</v>
      </c>
      <c r="I82" s="1" t="s">
        <v>98</v>
      </c>
      <c r="J82" s="1" t="s">
        <v>98</v>
      </c>
      <c r="K82" s="2">
        <v>10.8</v>
      </c>
      <c r="L82" s="1" t="s">
        <v>98</v>
      </c>
      <c r="M82" s="11" t="s">
        <v>98</v>
      </c>
      <c r="N82" s="11" t="s">
        <v>98</v>
      </c>
      <c r="O82" s="1" t="s">
        <v>98</v>
      </c>
      <c r="P82" s="1" t="s">
        <v>98</v>
      </c>
      <c r="Q82" s="1" t="s">
        <v>98</v>
      </c>
      <c r="R82" s="11" t="s">
        <v>98</v>
      </c>
      <c r="S82" s="13" t="s">
        <v>98</v>
      </c>
      <c r="T82" s="1" t="s">
        <v>98</v>
      </c>
      <c r="U82" s="13" t="s">
        <v>98</v>
      </c>
      <c r="V82" s="1" t="s">
        <v>98</v>
      </c>
      <c r="W82" s="14">
        <v>0.625</v>
      </c>
      <c r="X82" s="14">
        <v>0.58099999999999996</v>
      </c>
      <c r="Y82" s="1" t="s">
        <v>98</v>
      </c>
      <c r="Z82" s="13" t="s">
        <v>98</v>
      </c>
      <c r="AA82" s="13" t="s">
        <v>98</v>
      </c>
      <c r="AB82" s="1" t="s">
        <v>98</v>
      </c>
      <c r="AC82" s="1" t="s">
        <v>98</v>
      </c>
      <c r="AD82" s="1" t="s">
        <v>98</v>
      </c>
      <c r="AE82" s="1" t="s">
        <v>98</v>
      </c>
      <c r="AF82" s="1" t="s">
        <v>98</v>
      </c>
      <c r="AG82" s="1" t="s">
        <v>98</v>
      </c>
      <c r="AH82" s="1" t="s">
        <v>98</v>
      </c>
      <c r="AI82" s="1" t="s">
        <v>98</v>
      </c>
      <c r="AJ82" s="1" t="s">
        <v>98</v>
      </c>
      <c r="AK82" s="1" t="s">
        <v>98</v>
      </c>
      <c r="AL82" s="2">
        <v>18.5</v>
      </c>
      <c r="AM82" s="1">
        <v>241</v>
      </c>
      <c r="AN82" s="2">
        <v>60.2</v>
      </c>
      <c r="AO82" s="2">
        <v>44.8</v>
      </c>
      <c r="AP82" s="3">
        <v>3.6</v>
      </c>
      <c r="AQ82" s="1">
        <v>241</v>
      </c>
      <c r="AR82" s="2">
        <v>60.2</v>
      </c>
      <c r="AS82" s="2">
        <v>44.8</v>
      </c>
      <c r="AT82" s="3">
        <v>3.6</v>
      </c>
      <c r="AU82" s="1" t="s">
        <v>98</v>
      </c>
      <c r="AV82" s="1" t="s">
        <v>98</v>
      </c>
      <c r="AW82" s="1" t="s">
        <v>98</v>
      </c>
      <c r="AX82" s="1">
        <v>482</v>
      </c>
      <c r="AY82" s="1" t="s">
        <v>98</v>
      </c>
      <c r="AZ82" s="2">
        <v>89.1</v>
      </c>
      <c r="BA82" s="1" t="s">
        <v>98</v>
      </c>
      <c r="BB82" s="1" t="s">
        <v>98</v>
      </c>
      <c r="BC82" s="1" t="s">
        <v>98</v>
      </c>
      <c r="BD82" s="1" t="s">
        <v>98</v>
      </c>
      <c r="BE82" s="1" t="s">
        <v>98</v>
      </c>
      <c r="BF82" s="1" t="s">
        <v>98</v>
      </c>
      <c r="BG82" s="1" t="s">
        <v>98</v>
      </c>
      <c r="BH82" s="1" t="s">
        <v>98</v>
      </c>
      <c r="BI82" s="1" t="s">
        <v>98</v>
      </c>
      <c r="BJ82" s="4" t="s">
        <v>98</v>
      </c>
      <c r="BK82" s="4" t="s">
        <v>98</v>
      </c>
      <c r="BL82" s="4" t="s">
        <v>98</v>
      </c>
      <c r="BM82" s="4" t="s">
        <v>98</v>
      </c>
      <c r="BN82" s="4" t="s">
        <v>98</v>
      </c>
      <c r="BO82" s="4" t="s">
        <v>98</v>
      </c>
      <c r="BP82" s="4" t="s">
        <v>98</v>
      </c>
      <c r="BQ82" s="4" t="s">
        <v>98</v>
      </c>
      <c r="BR82" s="4" t="s">
        <v>98</v>
      </c>
      <c r="BS82" s="4" t="s">
        <v>98</v>
      </c>
      <c r="BT82" s="4" t="s">
        <v>98</v>
      </c>
      <c r="BU82" s="4" t="s">
        <v>98</v>
      </c>
      <c r="BV82" s="4" t="s">
        <v>98</v>
      </c>
      <c r="BW82" s="35" t="s">
        <v>98</v>
      </c>
      <c r="BX82" s="35" t="s">
        <v>98</v>
      </c>
      <c r="BY82" s="1" t="s">
        <v>98</v>
      </c>
      <c r="BZ82" s="1" t="s">
        <v>98</v>
      </c>
      <c r="CA82" s="1" t="s">
        <v>98</v>
      </c>
      <c r="CB82" s="1" t="s">
        <v>98</v>
      </c>
      <c r="CC82" s="1" t="s">
        <v>98</v>
      </c>
      <c r="CD82" s="1" t="s">
        <v>98</v>
      </c>
      <c r="CE82" s="1" t="s">
        <v>98</v>
      </c>
      <c r="CF82" s="1" t="s">
        <v>98</v>
      </c>
      <c r="CG82" s="4">
        <f>Beams!$B$11/F82</f>
        <v>604.30107526881716</v>
      </c>
      <c r="CI82" s="4">
        <f>SQRT(Beams!$B$9^2+Beams!$C$9^2)/AO82</f>
        <v>354.81608127396402</v>
      </c>
      <c r="CK82" s="4">
        <f>(2*SQRT(Beams!$B$8^2+Beams!$C$8^2))/(F82)</f>
        <v>1709.2215528036115</v>
      </c>
      <c r="CM82" s="4">
        <f>Beams!$B$12*(K82/2)/AX82</f>
        <v>125.92531120331952</v>
      </c>
      <c r="CO82" s="4">
        <f t="shared" si="1"/>
        <v>3119.5820588157053</v>
      </c>
      <c r="CQ82" s="3">
        <f>MIN(Beams!$B$21:$B$22)/MAX(CJ82:CO82)-1</f>
        <v>5.4111152144504411</v>
      </c>
    </row>
    <row r="83" spans="1:95" x14ac:dyDescent="0.55000000000000004">
      <c r="A83" s="1" t="s">
        <v>2612</v>
      </c>
      <c r="B83" s="1" t="s">
        <v>2277</v>
      </c>
      <c r="C83" s="1" t="s">
        <v>2278</v>
      </c>
      <c r="D83" s="1" t="s">
        <v>98</v>
      </c>
      <c r="E83" s="3">
        <v>54.79</v>
      </c>
      <c r="F83" s="2">
        <v>15</v>
      </c>
      <c r="G83" s="1" t="s">
        <v>98</v>
      </c>
      <c r="H83" s="11" t="s">
        <v>98</v>
      </c>
      <c r="I83" s="1" t="s">
        <v>98</v>
      </c>
      <c r="J83" s="1" t="s">
        <v>98</v>
      </c>
      <c r="K83" s="2">
        <v>10.8</v>
      </c>
      <c r="L83" s="1" t="s">
        <v>98</v>
      </c>
      <c r="M83" s="11" t="s">
        <v>98</v>
      </c>
      <c r="N83" s="11" t="s">
        <v>98</v>
      </c>
      <c r="O83" s="1" t="s">
        <v>98</v>
      </c>
      <c r="P83" s="1" t="s">
        <v>98</v>
      </c>
      <c r="Q83" s="1" t="s">
        <v>98</v>
      </c>
      <c r="R83" s="11" t="s">
        <v>98</v>
      </c>
      <c r="S83" s="13" t="s">
        <v>98</v>
      </c>
      <c r="T83" s="1" t="s">
        <v>98</v>
      </c>
      <c r="U83" s="13" t="s">
        <v>98</v>
      </c>
      <c r="V83" s="1" t="s">
        <v>98</v>
      </c>
      <c r="W83" s="14">
        <v>0.5</v>
      </c>
      <c r="X83" s="14">
        <v>0.46500000000000002</v>
      </c>
      <c r="Y83" s="1" t="s">
        <v>98</v>
      </c>
      <c r="Z83" s="13" t="s">
        <v>98</v>
      </c>
      <c r="AA83" s="13" t="s">
        <v>98</v>
      </c>
      <c r="AB83" s="1" t="s">
        <v>98</v>
      </c>
      <c r="AC83" s="1" t="s">
        <v>98</v>
      </c>
      <c r="AD83" s="1" t="s">
        <v>98</v>
      </c>
      <c r="AE83" s="1" t="s">
        <v>98</v>
      </c>
      <c r="AF83" s="1" t="s">
        <v>98</v>
      </c>
      <c r="AG83" s="1" t="s">
        <v>98</v>
      </c>
      <c r="AH83" s="1" t="s">
        <v>98</v>
      </c>
      <c r="AI83" s="1" t="s">
        <v>98</v>
      </c>
      <c r="AJ83" s="1" t="s">
        <v>98</v>
      </c>
      <c r="AK83" s="1" t="s">
        <v>98</v>
      </c>
      <c r="AL83" s="2">
        <v>23.1</v>
      </c>
      <c r="AM83" s="1">
        <v>199</v>
      </c>
      <c r="AN83" s="2">
        <v>49.2</v>
      </c>
      <c r="AO83" s="2">
        <v>37</v>
      </c>
      <c r="AP83" s="3">
        <v>3.64</v>
      </c>
      <c r="AQ83" s="1">
        <v>199</v>
      </c>
      <c r="AR83" s="2">
        <v>49.2</v>
      </c>
      <c r="AS83" s="2">
        <v>37</v>
      </c>
      <c r="AT83" s="3">
        <v>3.64</v>
      </c>
      <c r="AU83" s="1" t="s">
        <v>98</v>
      </c>
      <c r="AV83" s="1" t="s">
        <v>98</v>
      </c>
      <c r="AW83" s="1" t="s">
        <v>98</v>
      </c>
      <c r="AX83" s="1">
        <v>398</v>
      </c>
      <c r="AY83" s="1" t="s">
        <v>98</v>
      </c>
      <c r="AZ83" s="2">
        <v>74.099999999999994</v>
      </c>
      <c r="BA83" s="1" t="s">
        <v>98</v>
      </c>
      <c r="BB83" s="1" t="s">
        <v>98</v>
      </c>
      <c r="BC83" s="1" t="s">
        <v>98</v>
      </c>
      <c r="BD83" s="1" t="s">
        <v>98</v>
      </c>
      <c r="BE83" s="1" t="s">
        <v>98</v>
      </c>
      <c r="BF83" s="1" t="s">
        <v>98</v>
      </c>
      <c r="BG83" s="1" t="s">
        <v>98</v>
      </c>
      <c r="BH83" s="1" t="s">
        <v>98</v>
      </c>
      <c r="BI83" s="1" t="s">
        <v>98</v>
      </c>
      <c r="BJ83" s="4" t="s">
        <v>98</v>
      </c>
      <c r="BK83" s="4" t="s">
        <v>98</v>
      </c>
      <c r="BL83" s="4" t="s">
        <v>98</v>
      </c>
      <c r="BM83" s="4" t="s">
        <v>98</v>
      </c>
      <c r="BN83" s="4" t="s">
        <v>98</v>
      </c>
      <c r="BO83" s="4" t="s">
        <v>98</v>
      </c>
      <c r="BP83" s="4" t="s">
        <v>98</v>
      </c>
      <c r="BQ83" s="4" t="s">
        <v>98</v>
      </c>
      <c r="BR83" s="4" t="s">
        <v>98</v>
      </c>
      <c r="BS83" s="4" t="s">
        <v>98</v>
      </c>
      <c r="BT83" s="4" t="s">
        <v>98</v>
      </c>
      <c r="BU83" s="4" t="s">
        <v>98</v>
      </c>
      <c r="BV83" s="4" t="s">
        <v>98</v>
      </c>
      <c r="BW83" s="35" t="s">
        <v>98</v>
      </c>
      <c r="BX83" s="35" t="s">
        <v>98</v>
      </c>
      <c r="BY83" s="1" t="s">
        <v>98</v>
      </c>
      <c r="BZ83" s="1" t="s">
        <v>98</v>
      </c>
      <c r="CA83" s="1" t="s">
        <v>98</v>
      </c>
      <c r="CB83" s="1" t="s">
        <v>98</v>
      </c>
      <c r="CC83" s="1" t="s">
        <v>98</v>
      </c>
      <c r="CD83" s="1" t="s">
        <v>98</v>
      </c>
      <c r="CE83" s="1" t="s">
        <v>98</v>
      </c>
      <c r="CF83" s="1" t="s">
        <v>98</v>
      </c>
      <c r="CG83" s="4">
        <f>Beams!$B$11/F83</f>
        <v>749.33333333333337</v>
      </c>
      <c r="CI83" s="4">
        <f>SQRT(Beams!$B$9^2+Beams!$C$9^2)/AO83</f>
        <v>429.61514705604293</v>
      </c>
      <c r="CK83" s="4">
        <f>(2*SQRT(Beams!$B$8^2+Beams!$C$8^2))/(F83)</f>
        <v>2119.4347254764784</v>
      </c>
      <c r="CM83" s="4">
        <f>Beams!$B$12*(K83/2)/AX83</f>
        <v>152.50251256281408</v>
      </c>
      <c r="CO83" s="4">
        <f t="shared" si="1"/>
        <v>3864.6734965703117</v>
      </c>
      <c r="CQ83" s="3">
        <f>MIN(Beams!$B$21:$B$22)/MAX(CJ83:CO83)-1</f>
        <v>4.1750814183265197</v>
      </c>
    </row>
    <row r="84" spans="1:95" x14ac:dyDescent="0.55000000000000004">
      <c r="A84" s="1" t="s">
        <v>2612</v>
      </c>
      <c r="B84" s="1" t="s">
        <v>2279</v>
      </c>
      <c r="C84" s="1" t="s">
        <v>2280</v>
      </c>
      <c r="D84" s="1" t="s">
        <v>98</v>
      </c>
      <c r="E84" s="3">
        <v>41.59</v>
      </c>
      <c r="F84" s="2">
        <v>11.4</v>
      </c>
      <c r="G84" s="1" t="s">
        <v>98</v>
      </c>
      <c r="H84" s="11" t="s">
        <v>98</v>
      </c>
      <c r="I84" s="1" t="s">
        <v>98</v>
      </c>
      <c r="J84" s="1" t="s">
        <v>98</v>
      </c>
      <c r="K84" s="2">
        <v>10.8</v>
      </c>
      <c r="L84" s="1" t="s">
        <v>98</v>
      </c>
      <c r="M84" s="11" t="s">
        <v>98</v>
      </c>
      <c r="N84" s="1" t="s">
        <v>98</v>
      </c>
      <c r="O84" s="1" t="s">
        <v>98</v>
      </c>
      <c r="P84" s="1" t="s">
        <v>98</v>
      </c>
      <c r="Q84" s="1" t="s">
        <v>98</v>
      </c>
      <c r="R84" s="11" t="s">
        <v>98</v>
      </c>
      <c r="S84" s="13" t="s">
        <v>98</v>
      </c>
      <c r="T84" s="1" t="s">
        <v>98</v>
      </c>
      <c r="U84" s="13" t="s">
        <v>98</v>
      </c>
      <c r="V84" s="1" t="s">
        <v>98</v>
      </c>
      <c r="W84" s="14">
        <v>0.375</v>
      </c>
      <c r="X84" s="14">
        <v>0.34899999999999998</v>
      </c>
      <c r="Y84" s="1" t="s">
        <v>98</v>
      </c>
      <c r="Z84" s="13" t="s">
        <v>98</v>
      </c>
      <c r="AA84" s="13" t="s">
        <v>98</v>
      </c>
      <c r="AB84" s="1" t="s">
        <v>98</v>
      </c>
      <c r="AC84" s="1" t="s">
        <v>98</v>
      </c>
      <c r="AD84" s="1" t="s">
        <v>98</v>
      </c>
      <c r="AE84" s="1" t="s">
        <v>98</v>
      </c>
      <c r="AF84" s="1" t="s">
        <v>98</v>
      </c>
      <c r="AG84" s="1" t="s">
        <v>98</v>
      </c>
      <c r="AH84" s="1" t="s">
        <v>98</v>
      </c>
      <c r="AI84" s="1" t="s">
        <v>98</v>
      </c>
      <c r="AJ84" s="1" t="s">
        <v>98</v>
      </c>
      <c r="AK84" s="1" t="s">
        <v>98</v>
      </c>
      <c r="AL84" s="2">
        <v>30.8</v>
      </c>
      <c r="AM84" s="1">
        <v>154</v>
      </c>
      <c r="AN84" s="2">
        <v>37.799999999999997</v>
      </c>
      <c r="AO84" s="2">
        <v>28.7</v>
      </c>
      <c r="AP84" s="3">
        <v>3.68</v>
      </c>
      <c r="AQ84" s="1">
        <v>154</v>
      </c>
      <c r="AR84" s="2">
        <v>37.799999999999997</v>
      </c>
      <c r="AS84" s="2">
        <v>28.7</v>
      </c>
      <c r="AT84" s="3">
        <v>3.68</v>
      </c>
      <c r="AU84" s="1" t="s">
        <v>98</v>
      </c>
      <c r="AV84" s="1" t="s">
        <v>98</v>
      </c>
      <c r="AW84" s="1" t="s">
        <v>98</v>
      </c>
      <c r="AX84" s="1">
        <v>309</v>
      </c>
      <c r="AY84" s="1" t="s">
        <v>98</v>
      </c>
      <c r="AZ84" s="2">
        <v>57.4</v>
      </c>
      <c r="BA84" s="1" t="s">
        <v>98</v>
      </c>
      <c r="BB84" s="1" t="s">
        <v>98</v>
      </c>
      <c r="BC84" s="1" t="s">
        <v>98</v>
      </c>
      <c r="BD84" s="1" t="s">
        <v>98</v>
      </c>
      <c r="BE84" s="1" t="s">
        <v>98</v>
      </c>
      <c r="BF84" s="1" t="s">
        <v>98</v>
      </c>
      <c r="BG84" s="1" t="s">
        <v>98</v>
      </c>
      <c r="BH84" s="1" t="s">
        <v>98</v>
      </c>
      <c r="BI84" s="1" t="s">
        <v>98</v>
      </c>
      <c r="BJ84" s="1" t="s">
        <v>98</v>
      </c>
      <c r="BK84" s="4" t="s">
        <v>98</v>
      </c>
      <c r="BL84" s="4" t="s">
        <v>98</v>
      </c>
      <c r="BM84" s="4" t="s">
        <v>98</v>
      </c>
      <c r="BN84" s="4" t="s">
        <v>98</v>
      </c>
      <c r="BO84" s="4" t="s">
        <v>98</v>
      </c>
      <c r="BP84" s="4" t="s">
        <v>98</v>
      </c>
      <c r="BQ84" s="4" t="s">
        <v>98</v>
      </c>
      <c r="BR84" s="4" t="s">
        <v>98</v>
      </c>
      <c r="BS84" s="4" t="s">
        <v>98</v>
      </c>
      <c r="BT84" s="4" t="s">
        <v>98</v>
      </c>
      <c r="BU84" s="4" t="s">
        <v>98</v>
      </c>
      <c r="BV84" s="4" t="s">
        <v>98</v>
      </c>
      <c r="BW84" s="4" t="s">
        <v>98</v>
      </c>
      <c r="BX84" s="35" t="s">
        <v>98</v>
      </c>
      <c r="BY84" s="35" t="s">
        <v>98</v>
      </c>
      <c r="BZ84" s="1" t="s">
        <v>98</v>
      </c>
      <c r="CA84" s="1" t="s">
        <v>98</v>
      </c>
      <c r="CB84" s="1" t="s">
        <v>98</v>
      </c>
      <c r="CC84" s="1" t="s">
        <v>98</v>
      </c>
      <c r="CD84" s="1" t="s">
        <v>98</v>
      </c>
      <c r="CE84" s="1" t="s">
        <v>98</v>
      </c>
      <c r="CF84" s="1" t="s">
        <v>98</v>
      </c>
      <c r="CG84" s="4">
        <f>Beams!$B$11/F84</f>
        <v>985.9649122807017</v>
      </c>
      <c r="CI84" s="4">
        <f>SQRT(Beams!$B$9^2+Beams!$C$9^2)/AO84</f>
        <v>553.85924881789504</v>
      </c>
      <c r="CK84" s="4">
        <f>(2*SQRT(Beams!$B$8^2+Beams!$C$8^2))/(F84)</f>
        <v>2788.7299019427346</v>
      </c>
      <c r="CM84" s="4">
        <f>Beams!$B$12*(K84/2)/AX84</f>
        <v>196.42718446601944</v>
      </c>
      <c r="CO84" s="4">
        <f t="shared" si="1"/>
        <v>5081.1271152632407</v>
      </c>
      <c r="CQ84" s="3">
        <f>MIN(Beams!$B$21:$B$22)/MAX(CJ84:CO84)-1</f>
        <v>2.9361345517064179</v>
      </c>
    </row>
    <row r="85" spans="1:95" x14ac:dyDescent="0.55000000000000004">
      <c r="A85" s="1" t="s">
        <v>2612</v>
      </c>
      <c r="B85" s="1" t="s">
        <v>2281</v>
      </c>
      <c r="C85" s="1" t="s">
        <v>2282</v>
      </c>
      <c r="D85" s="1" t="s">
        <v>98</v>
      </c>
      <c r="E85" s="3">
        <v>34.869999999999997</v>
      </c>
      <c r="F85" s="3">
        <v>9.5500000000000007</v>
      </c>
      <c r="G85" s="1" t="s">
        <v>98</v>
      </c>
      <c r="H85" s="11" t="s">
        <v>98</v>
      </c>
      <c r="I85" s="1" t="s">
        <v>98</v>
      </c>
      <c r="J85" s="1" t="s">
        <v>98</v>
      </c>
      <c r="K85" s="2">
        <v>10.8</v>
      </c>
      <c r="L85" s="1" t="s">
        <v>98</v>
      </c>
      <c r="M85" s="11" t="s">
        <v>98</v>
      </c>
      <c r="N85" s="1" t="s">
        <v>98</v>
      </c>
      <c r="O85" s="1" t="s">
        <v>98</v>
      </c>
      <c r="P85" s="1" t="s">
        <v>98</v>
      </c>
      <c r="Q85" s="1" t="s">
        <v>98</v>
      </c>
      <c r="R85" s="11" t="s">
        <v>98</v>
      </c>
      <c r="S85" s="13" t="s">
        <v>98</v>
      </c>
      <c r="T85" s="1" t="s">
        <v>98</v>
      </c>
      <c r="U85" s="13" t="s">
        <v>98</v>
      </c>
      <c r="V85" s="1" t="s">
        <v>98</v>
      </c>
      <c r="W85" s="14">
        <v>0.313</v>
      </c>
      <c r="X85" s="14">
        <v>0.29099999999999998</v>
      </c>
      <c r="Y85" s="1" t="s">
        <v>98</v>
      </c>
      <c r="Z85" s="13" t="s">
        <v>98</v>
      </c>
      <c r="AA85" s="13" t="s">
        <v>98</v>
      </c>
      <c r="AB85" s="1" t="s">
        <v>98</v>
      </c>
      <c r="AC85" s="1" t="s">
        <v>98</v>
      </c>
      <c r="AD85" s="1" t="s">
        <v>98</v>
      </c>
      <c r="AE85" s="1" t="s">
        <v>98</v>
      </c>
      <c r="AF85" s="1" t="s">
        <v>98</v>
      </c>
      <c r="AG85" s="1" t="s">
        <v>98</v>
      </c>
      <c r="AH85" s="1" t="s">
        <v>98</v>
      </c>
      <c r="AI85" s="1" t="s">
        <v>98</v>
      </c>
      <c r="AJ85" s="1" t="s">
        <v>98</v>
      </c>
      <c r="AK85" s="1" t="s">
        <v>98</v>
      </c>
      <c r="AL85" s="2">
        <v>37</v>
      </c>
      <c r="AM85" s="1">
        <v>131</v>
      </c>
      <c r="AN85" s="2">
        <v>31.8</v>
      </c>
      <c r="AO85" s="2">
        <v>24.3</v>
      </c>
      <c r="AP85" s="3">
        <v>3.7</v>
      </c>
      <c r="AQ85" s="1">
        <v>131</v>
      </c>
      <c r="AR85" s="2">
        <v>31.8</v>
      </c>
      <c r="AS85" s="2">
        <v>24.3</v>
      </c>
      <c r="AT85" s="3">
        <v>3.7</v>
      </c>
      <c r="AU85" s="1" t="s">
        <v>98</v>
      </c>
      <c r="AV85" s="1" t="s">
        <v>98</v>
      </c>
      <c r="AW85" s="1" t="s">
        <v>98</v>
      </c>
      <c r="AX85" s="1">
        <v>261</v>
      </c>
      <c r="AY85" s="1" t="s">
        <v>98</v>
      </c>
      <c r="AZ85" s="2">
        <v>48.6</v>
      </c>
      <c r="BA85" s="1" t="s">
        <v>98</v>
      </c>
      <c r="BB85" s="1" t="s">
        <v>98</v>
      </c>
      <c r="BC85" s="1" t="s">
        <v>98</v>
      </c>
      <c r="BD85" s="1" t="s">
        <v>98</v>
      </c>
      <c r="BE85" s="1" t="s">
        <v>98</v>
      </c>
      <c r="BF85" s="1" t="s">
        <v>98</v>
      </c>
      <c r="BG85" s="1" t="s">
        <v>98</v>
      </c>
      <c r="BH85" s="1" t="s">
        <v>98</v>
      </c>
      <c r="BI85" s="1" t="s">
        <v>98</v>
      </c>
      <c r="BJ85" s="1" t="s">
        <v>98</v>
      </c>
      <c r="BK85" s="4" t="s">
        <v>98</v>
      </c>
      <c r="BL85" s="4" t="s">
        <v>98</v>
      </c>
      <c r="BM85" s="4" t="s">
        <v>98</v>
      </c>
      <c r="BN85" s="4" t="s">
        <v>98</v>
      </c>
      <c r="BO85" s="4" t="s">
        <v>98</v>
      </c>
      <c r="BP85" s="4" t="s">
        <v>98</v>
      </c>
      <c r="BQ85" s="4" t="s">
        <v>98</v>
      </c>
      <c r="BR85" s="4" t="s">
        <v>98</v>
      </c>
      <c r="BS85" s="4" t="s">
        <v>98</v>
      </c>
      <c r="BT85" s="4" t="s">
        <v>98</v>
      </c>
      <c r="BU85" s="4" t="s">
        <v>98</v>
      </c>
      <c r="BV85" s="4" t="s">
        <v>98</v>
      </c>
      <c r="BW85" s="4" t="s">
        <v>98</v>
      </c>
      <c r="BX85" s="35" t="s">
        <v>98</v>
      </c>
      <c r="BY85" s="35" t="s">
        <v>98</v>
      </c>
      <c r="BZ85" s="1" t="s">
        <v>98</v>
      </c>
      <c r="CA85" s="1" t="s">
        <v>98</v>
      </c>
      <c r="CB85" s="1" t="s">
        <v>98</v>
      </c>
      <c r="CC85" s="1" t="s">
        <v>98</v>
      </c>
      <c r="CD85" s="1" t="s">
        <v>98</v>
      </c>
      <c r="CE85" s="1" t="s">
        <v>98</v>
      </c>
      <c r="CF85" s="1" t="s">
        <v>98</v>
      </c>
      <c r="CG85" s="4">
        <f>Beams!$B$11/F85</f>
        <v>1176.9633507853403</v>
      </c>
      <c r="CI85" s="4">
        <f>SQRT(Beams!$B$9^2+Beams!$C$9^2)/AO85</f>
        <v>654.14652020878964</v>
      </c>
      <c r="CK85" s="4">
        <f>(2*SQRT(Beams!$B$8^2+Beams!$C$8^2))/(F85)</f>
        <v>3328.9550661934213</v>
      </c>
      <c r="CM85" s="4">
        <f>Beams!$B$12*(K85/2)/AX85</f>
        <v>232.55172413793107</v>
      </c>
      <c r="CO85" s="4">
        <f t="shared" si="1"/>
        <v>6063.0874784267498</v>
      </c>
      <c r="CQ85" s="3">
        <f>MIN(Beams!$B$21:$B$22)/MAX(CJ85:CO85)-1</f>
        <v>2.2986494209695292</v>
      </c>
    </row>
    <row r="86" spans="1:95" x14ac:dyDescent="0.55000000000000004">
      <c r="A86" s="1" t="s">
        <v>2612</v>
      </c>
      <c r="B86" s="1" t="s">
        <v>2283</v>
      </c>
      <c r="C86" s="1" t="s">
        <v>2284</v>
      </c>
      <c r="D86" s="1" t="s">
        <v>98</v>
      </c>
      <c r="E86" s="3">
        <v>28.06</v>
      </c>
      <c r="F86" s="3">
        <v>7.7</v>
      </c>
      <c r="G86" s="1" t="s">
        <v>98</v>
      </c>
      <c r="H86" s="11" t="s">
        <v>98</v>
      </c>
      <c r="I86" s="1" t="s">
        <v>98</v>
      </c>
      <c r="J86" s="1" t="s">
        <v>98</v>
      </c>
      <c r="K86" s="2">
        <v>10.8</v>
      </c>
      <c r="L86" s="1" t="s">
        <v>98</v>
      </c>
      <c r="M86" s="11" t="s">
        <v>98</v>
      </c>
      <c r="N86" s="1" t="s">
        <v>98</v>
      </c>
      <c r="O86" s="1" t="s">
        <v>98</v>
      </c>
      <c r="P86" s="1" t="s">
        <v>98</v>
      </c>
      <c r="Q86" s="1" t="s">
        <v>98</v>
      </c>
      <c r="R86" s="11" t="s">
        <v>98</v>
      </c>
      <c r="S86" s="13" t="s">
        <v>98</v>
      </c>
      <c r="T86" s="1" t="s">
        <v>98</v>
      </c>
      <c r="U86" s="13" t="s">
        <v>98</v>
      </c>
      <c r="V86" s="1" t="s">
        <v>98</v>
      </c>
      <c r="W86" s="14">
        <v>0.25</v>
      </c>
      <c r="X86" s="14">
        <v>0.23300000000000001</v>
      </c>
      <c r="Y86" s="1" t="s">
        <v>98</v>
      </c>
      <c r="Z86" s="13" t="s">
        <v>98</v>
      </c>
      <c r="AA86" s="13" t="s">
        <v>98</v>
      </c>
      <c r="AB86" s="1" t="s">
        <v>98</v>
      </c>
      <c r="AC86" s="1" t="s">
        <v>98</v>
      </c>
      <c r="AD86" s="1" t="s">
        <v>98</v>
      </c>
      <c r="AE86" s="1" t="s">
        <v>98</v>
      </c>
      <c r="AF86" s="1" t="s">
        <v>98</v>
      </c>
      <c r="AG86" s="1" t="s">
        <v>98</v>
      </c>
      <c r="AH86" s="1" t="s">
        <v>98</v>
      </c>
      <c r="AI86" s="1" t="s">
        <v>98</v>
      </c>
      <c r="AJ86" s="1" t="s">
        <v>98</v>
      </c>
      <c r="AK86" s="1" t="s">
        <v>98</v>
      </c>
      <c r="AL86" s="2">
        <v>46.1</v>
      </c>
      <c r="AM86" s="1">
        <v>106</v>
      </c>
      <c r="AN86" s="2">
        <v>25.8</v>
      </c>
      <c r="AO86" s="2">
        <v>19.8</v>
      </c>
      <c r="AP86" s="3">
        <v>3.72</v>
      </c>
      <c r="AQ86" s="1">
        <v>106</v>
      </c>
      <c r="AR86" s="2">
        <v>25.8</v>
      </c>
      <c r="AS86" s="2">
        <v>19.8</v>
      </c>
      <c r="AT86" s="3">
        <v>3.72</v>
      </c>
      <c r="AU86" s="1" t="s">
        <v>98</v>
      </c>
      <c r="AV86" s="1" t="s">
        <v>98</v>
      </c>
      <c r="AW86" s="1" t="s">
        <v>98</v>
      </c>
      <c r="AX86" s="1">
        <v>213</v>
      </c>
      <c r="AY86" s="1" t="s">
        <v>98</v>
      </c>
      <c r="AZ86" s="2">
        <v>39.6</v>
      </c>
      <c r="BA86" s="1" t="s">
        <v>98</v>
      </c>
      <c r="BB86" s="1" t="s">
        <v>98</v>
      </c>
      <c r="BC86" s="1" t="s">
        <v>98</v>
      </c>
      <c r="BD86" s="1" t="s">
        <v>98</v>
      </c>
      <c r="BE86" s="1" t="s">
        <v>98</v>
      </c>
      <c r="BF86" s="1" t="s">
        <v>98</v>
      </c>
      <c r="BG86" s="1" t="s">
        <v>98</v>
      </c>
      <c r="BH86" s="1" t="s">
        <v>98</v>
      </c>
      <c r="BI86" s="1" t="s">
        <v>98</v>
      </c>
      <c r="BJ86" s="4" t="s">
        <v>98</v>
      </c>
      <c r="BK86" s="4" t="s">
        <v>98</v>
      </c>
      <c r="BL86" s="4" t="s">
        <v>98</v>
      </c>
      <c r="BM86" s="4" t="s">
        <v>98</v>
      </c>
      <c r="BN86" s="4" t="s">
        <v>98</v>
      </c>
      <c r="BO86" s="4" t="s">
        <v>98</v>
      </c>
      <c r="BP86" s="4" t="s">
        <v>98</v>
      </c>
      <c r="BQ86" s="4" t="s">
        <v>98</v>
      </c>
      <c r="BR86" s="4" t="s">
        <v>98</v>
      </c>
      <c r="BS86" s="4" t="s">
        <v>98</v>
      </c>
      <c r="BT86" s="4" t="s">
        <v>98</v>
      </c>
      <c r="BU86" s="4" t="s">
        <v>98</v>
      </c>
      <c r="BV86" s="4" t="s">
        <v>98</v>
      </c>
      <c r="BW86" s="35" t="s">
        <v>98</v>
      </c>
      <c r="BX86" s="35" t="s">
        <v>98</v>
      </c>
      <c r="BY86" s="1" t="s">
        <v>98</v>
      </c>
      <c r="BZ86" s="1" t="s">
        <v>98</v>
      </c>
      <c r="CA86" s="1" t="s">
        <v>98</v>
      </c>
      <c r="CB86" s="1" t="s">
        <v>98</v>
      </c>
      <c r="CC86" s="1" t="s">
        <v>98</v>
      </c>
      <c r="CD86" s="1" t="s">
        <v>98</v>
      </c>
      <c r="CE86" s="1" t="s">
        <v>98</v>
      </c>
      <c r="CF86" s="1" t="s">
        <v>98</v>
      </c>
      <c r="CG86" s="4">
        <f>Beams!$B$11/F86</f>
        <v>1459.7402597402597</v>
      </c>
      <c r="CI86" s="4">
        <f>SQRT(Beams!$B$9^2+Beams!$C$9^2)/AO86</f>
        <v>802.81618389260541</v>
      </c>
      <c r="CK86" s="4">
        <f>(2*SQRT(Beams!$B$8^2+Beams!$C$8^2))/(F86)</f>
        <v>4128.7689457333991</v>
      </c>
      <c r="CM86" s="4">
        <f>Beams!$B$12*(K86/2)/AX86</f>
        <v>284.95774647887328</v>
      </c>
      <c r="CO86" s="4">
        <f t="shared" si="1"/>
        <v>7516.8453113135838</v>
      </c>
      <c r="CQ86" s="3">
        <f>MIN(Beams!$B$21:$B$22)/MAX(CJ86:CO86)-1</f>
        <v>1.6606906450366954</v>
      </c>
    </row>
    <row r="87" spans="1:95" x14ac:dyDescent="0.55000000000000004">
      <c r="A87" s="1" t="s">
        <v>2612</v>
      </c>
      <c r="B87" s="1" t="s">
        <v>2285</v>
      </c>
      <c r="C87" s="1" t="s">
        <v>2286</v>
      </c>
      <c r="D87" s="1" t="s">
        <v>98</v>
      </c>
      <c r="E87" s="3">
        <v>21.17</v>
      </c>
      <c r="F87" s="3">
        <v>5.79</v>
      </c>
      <c r="G87" s="1" t="s">
        <v>98</v>
      </c>
      <c r="H87" s="11" t="s">
        <v>98</v>
      </c>
      <c r="I87" s="1" t="s">
        <v>98</v>
      </c>
      <c r="J87" s="1" t="s">
        <v>98</v>
      </c>
      <c r="K87" s="2">
        <v>10.8</v>
      </c>
      <c r="L87" s="1" t="s">
        <v>98</v>
      </c>
      <c r="M87" s="11" t="s">
        <v>98</v>
      </c>
      <c r="N87" s="1" t="s">
        <v>98</v>
      </c>
      <c r="O87" s="1" t="s">
        <v>98</v>
      </c>
      <c r="P87" s="1" t="s">
        <v>98</v>
      </c>
      <c r="Q87" s="1" t="s">
        <v>98</v>
      </c>
      <c r="R87" s="11" t="s">
        <v>98</v>
      </c>
      <c r="S87" s="13" t="s">
        <v>98</v>
      </c>
      <c r="T87" s="1" t="s">
        <v>98</v>
      </c>
      <c r="U87" s="13" t="s">
        <v>98</v>
      </c>
      <c r="V87" s="1" t="s">
        <v>98</v>
      </c>
      <c r="W87" s="14">
        <v>0.188</v>
      </c>
      <c r="X87" s="14">
        <v>0.17399999999999999</v>
      </c>
      <c r="Y87" s="1" t="s">
        <v>98</v>
      </c>
      <c r="Z87" s="13" t="s">
        <v>98</v>
      </c>
      <c r="AA87" s="13" t="s">
        <v>98</v>
      </c>
      <c r="AB87" s="1" t="s">
        <v>98</v>
      </c>
      <c r="AC87" s="1" t="s">
        <v>98</v>
      </c>
      <c r="AD87" s="1" t="s">
        <v>98</v>
      </c>
      <c r="AE87" s="1" t="s">
        <v>98</v>
      </c>
      <c r="AF87" s="1" t="s">
        <v>98</v>
      </c>
      <c r="AG87" s="1" t="s">
        <v>98</v>
      </c>
      <c r="AH87" s="1" t="s">
        <v>98</v>
      </c>
      <c r="AI87" s="1" t="s">
        <v>98</v>
      </c>
      <c r="AJ87" s="1" t="s">
        <v>98</v>
      </c>
      <c r="AK87" s="1" t="s">
        <v>98</v>
      </c>
      <c r="AL87" s="2">
        <v>61.6</v>
      </c>
      <c r="AM87" s="2">
        <v>81</v>
      </c>
      <c r="AN87" s="2">
        <v>19.5</v>
      </c>
      <c r="AO87" s="2">
        <v>15.1</v>
      </c>
      <c r="AP87" s="3">
        <v>3.74</v>
      </c>
      <c r="AQ87" s="2">
        <v>81</v>
      </c>
      <c r="AR87" s="2">
        <v>19.5</v>
      </c>
      <c r="AS87" s="2">
        <v>15.1</v>
      </c>
      <c r="AT87" s="3">
        <v>3.74</v>
      </c>
      <c r="AU87" s="1" t="s">
        <v>98</v>
      </c>
      <c r="AV87" s="1" t="s">
        <v>98</v>
      </c>
      <c r="AW87" s="1" t="s">
        <v>98</v>
      </c>
      <c r="AX87" s="1">
        <v>162</v>
      </c>
      <c r="AY87" s="1" t="s">
        <v>98</v>
      </c>
      <c r="AZ87" s="2">
        <v>30.1</v>
      </c>
      <c r="BA87" s="1" t="s">
        <v>98</v>
      </c>
      <c r="BB87" s="1" t="s">
        <v>98</v>
      </c>
      <c r="BC87" s="1" t="s">
        <v>98</v>
      </c>
      <c r="BD87" s="1" t="s">
        <v>98</v>
      </c>
      <c r="BE87" s="1" t="s">
        <v>98</v>
      </c>
      <c r="BF87" s="1" t="s">
        <v>98</v>
      </c>
      <c r="BG87" s="1" t="s">
        <v>98</v>
      </c>
      <c r="BH87" s="1" t="s">
        <v>98</v>
      </c>
      <c r="BI87" s="1" t="s">
        <v>98</v>
      </c>
      <c r="BJ87" s="4" t="s">
        <v>98</v>
      </c>
      <c r="BK87" s="4" t="s">
        <v>98</v>
      </c>
      <c r="BL87" s="4" t="s">
        <v>98</v>
      </c>
      <c r="BM87" s="4" t="s">
        <v>98</v>
      </c>
      <c r="BN87" s="4" t="s">
        <v>98</v>
      </c>
      <c r="BO87" s="4" t="s">
        <v>98</v>
      </c>
      <c r="BP87" s="4" t="s">
        <v>98</v>
      </c>
      <c r="BQ87" s="4" t="s">
        <v>98</v>
      </c>
      <c r="BR87" s="4" t="s">
        <v>98</v>
      </c>
      <c r="BS87" s="4" t="s">
        <v>98</v>
      </c>
      <c r="BT87" s="4" t="s">
        <v>98</v>
      </c>
      <c r="BU87" s="4" t="s">
        <v>98</v>
      </c>
      <c r="BV87" s="4" t="s">
        <v>98</v>
      </c>
      <c r="BW87" s="35" t="s">
        <v>98</v>
      </c>
      <c r="BX87" s="35" t="s">
        <v>98</v>
      </c>
      <c r="BY87" s="1" t="s">
        <v>98</v>
      </c>
      <c r="BZ87" s="1" t="s">
        <v>98</v>
      </c>
      <c r="CA87" s="1" t="s">
        <v>98</v>
      </c>
      <c r="CB87" s="1" t="s">
        <v>98</v>
      </c>
      <c r="CC87" s="1" t="s">
        <v>98</v>
      </c>
      <c r="CD87" s="1" t="s">
        <v>98</v>
      </c>
      <c r="CE87" s="1" t="s">
        <v>98</v>
      </c>
      <c r="CF87" s="1" t="s">
        <v>98</v>
      </c>
      <c r="CG87" s="4">
        <f>Beams!$B$11/F87</f>
        <v>1941.2780656303971</v>
      </c>
      <c r="CI87" s="4">
        <f>SQRT(Beams!$B$9^2+Beams!$C$9^2)/AO87</f>
        <v>1052.6993669585158</v>
      </c>
      <c r="CK87" s="4">
        <f>(2*SQRT(Beams!$B$8^2+Beams!$C$8^2))/(F87)</f>
        <v>5490.7635375038299</v>
      </c>
      <c r="CM87" s="4">
        <f>Beams!$B$12*(K87/2)/AX87</f>
        <v>374.66666666666669</v>
      </c>
      <c r="CO87" s="4">
        <f t="shared" si="1"/>
        <v>9991.520348502012</v>
      </c>
      <c r="CQ87" s="3">
        <f>MIN(Beams!$B$21:$B$22)/MAX(CJ87:CO87)-1</f>
        <v>1.001697369609873</v>
      </c>
    </row>
    <row r="88" spans="1:95" x14ac:dyDescent="0.55000000000000004">
      <c r="A88" s="1" t="s">
        <v>2612</v>
      </c>
      <c r="B88" s="1" t="s">
        <v>2287</v>
      </c>
      <c r="C88" s="1" t="s">
        <v>2288</v>
      </c>
      <c r="D88" s="1" t="s">
        <v>98</v>
      </c>
      <c r="E88" s="3">
        <v>62.64</v>
      </c>
      <c r="F88" s="2">
        <v>17.2</v>
      </c>
      <c r="G88" s="1" t="s">
        <v>98</v>
      </c>
      <c r="H88" s="11" t="s">
        <v>98</v>
      </c>
      <c r="I88" s="1" t="s">
        <v>98</v>
      </c>
      <c r="J88" s="1" t="s">
        <v>98</v>
      </c>
      <c r="K88" s="2">
        <v>10</v>
      </c>
      <c r="L88" s="1" t="s">
        <v>98</v>
      </c>
      <c r="M88" s="11" t="s">
        <v>98</v>
      </c>
      <c r="N88" s="1" t="s">
        <v>98</v>
      </c>
      <c r="O88" s="1" t="s">
        <v>98</v>
      </c>
      <c r="P88" s="1" t="s">
        <v>98</v>
      </c>
      <c r="Q88" s="1" t="s">
        <v>98</v>
      </c>
      <c r="R88" s="11" t="s">
        <v>98</v>
      </c>
      <c r="S88" s="13" t="s">
        <v>98</v>
      </c>
      <c r="T88" s="1" t="s">
        <v>98</v>
      </c>
      <c r="U88" s="13" t="s">
        <v>98</v>
      </c>
      <c r="V88" s="1" t="s">
        <v>98</v>
      </c>
      <c r="W88" s="14">
        <v>0.625</v>
      </c>
      <c r="X88" s="14">
        <v>0.58099999999999996</v>
      </c>
      <c r="Y88" s="1" t="s">
        <v>98</v>
      </c>
      <c r="Z88" s="13" t="s">
        <v>98</v>
      </c>
      <c r="AA88" s="13" t="s">
        <v>98</v>
      </c>
      <c r="AB88" s="1" t="s">
        <v>98</v>
      </c>
      <c r="AC88" s="1" t="s">
        <v>98</v>
      </c>
      <c r="AD88" s="1" t="s">
        <v>98</v>
      </c>
      <c r="AE88" s="1" t="s">
        <v>98</v>
      </c>
      <c r="AF88" s="1" t="s">
        <v>98</v>
      </c>
      <c r="AG88" s="1" t="s">
        <v>98</v>
      </c>
      <c r="AH88" s="1" t="s">
        <v>98</v>
      </c>
      <c r="AI88" s="1" t="s">
        <v>98</v>
      </c>
      <c r="AJ88" s="1" t="s">
        <v>98</v>
      </c>
      <c r="AK88" s="1" t="s">
        <v>98</v>
      </c>
      <c r="AL88" s="2">
        <v>17.2</v>
      </c>
      <c r="AM88" s="1">
        <v>191</v>
      </c>
      <c r="AN88" s="2">
        <v>51.6</v>
      </c>
      <c r="AO88" s="2">
        <v>38.299999999999997</v>
      </c>
      <c r="AP88" s="3">
        <v>3.34</v>
      </c>
      <c r="AQ88" s="1">
        <v>191</v>
      </c>
      <c r="AR88" s="2">
        <v>51.6</v>
      </c>
      <c r="AS88" s="2">
        <v>38.299999999999997</v>
      </c>
      <c r="AT88" s="3">
        <v>3.34</v>
      </c>
      <c r="AU88" s="1" t="s">
        <v>98</v>
      </c>
      <c r="AV88" s="1" t="s">
        <v>98</v>
      </c>
      <c r="AW88" s="1" t="s">
        <v>98</v>
      </c>
      <c r="AX88" s="1">
        <v>383</v>
      </c>
      <c r="AY88" s="1" t="s">
        <v>98</v>
      </c>
      <c r="AZ88" s="2">
        <v>76.599999999999994</v>
      </c>
      <c r="BA88" s="1" t="s">
        <v>98</v>
      </c>
      <c r="BB88" s="1" t="s">
        <v>98</v>
      </c>
      <c r="BC88" s="1" t="s">
        <v>98</v>
      </c>
      <c r="BD88" s="1" t="s">
        <v>98</v>
      </c>
      <c r="BE88" s="1" t="s">
        <v>98</v>
      </c>
      <c r="BF88" s="1" t="s">
        <v>98</v>
      </c>
      <c r="BG88" s="1" t="s">
        <v>98</v>
      </c>
      <c r="BH88" s="1" t="s">
        <v>98</v>
      </c>
      <c r="BI88" s="1" t="s">
        <v>98</v>
      </c>
      <c r="BJ88" s="4" t="s">
        <v>98</v>
      </c>
      <c r="BK88" s="4" t="s">
        <v>98</v>
      </c>
      <c r="BL88" s="4" t="s">
        <v>98</v>
      </c>
      <c r="BM88" s="4" t="s">
        <v>98</v>
      </c>
      <c r="BN88" s="4" t="s">
        <v>98</v>
      </c>
      <c r="BO88" s="4" t="s">
        <v>98</v>
      </c>
      <c r="BP88" s="4" t="s">
        <v>98</v>
      </c>
      <c r="BQ88" s="4" t="s">
        <v>98</v>
      </c>
      <c r="BR88" s="4" t="s">
        <v>98</v>
      </c>
      <c r="BS88" s="4" t="s">
        <v>98</v>
      </c>
      <c r="BT88" s="4" t="s">
        <v>98</v>
      </c>
      <c r="BU88" s="4" t="s">
        <v>98</v>
      </c>
      <c r="BV88" s="4" t="s">
        <v>98</v>
      </c>
      <c r="BW88" s="35" t="s">
        <v>98</v>
      </c>
      <c r="BX88" s="35" t="s">
        <v>98</v>
      </c>
      <c r="BY88" s="1" t="s">
        <v>98</v>
      </c>
      <c r="BZ88" s="1" t="s">
        <v>98</v>
      </c>
      <c r="CA88" s="1" t="s">
        <v>98</v>
      </c>
      <c r="CB88" s="1" t="s">
        <v>98</v>
      </c>
      <c r="CC88" s="1" t="s">
        <v>98</v>
      </c>
      <c r="CD88" s="1" t="s">
        <v>98</v>
      </c>
      <c r="CE88" s="1" t="s">
        <v>98</v>
      </c>
      <c r="CF88" s="1" t="s">
        <v>98</v>
      </c>
      <c r="CG88" s="4">
        <f>Beams!$B$11/F88</f>
        <v>653.48837209302326</v>
      </c>
      <c r="CI88" s="4">
        <f>SQRT(Beams!$B$9^2+Beams!$C$9^2)/AO88</f>
        <v>415.03290968860546</v>
      </c>
      <c r="CK88" s="4">
        <f>(2*SQRT(Beams!$B$8^2+Beams!$C$8^2))/(F88)</f>
        <v>1848.3442373341381</v>
      </c>
      <c r="CM88" s="4">
        <f>Beams!$B$12*(K88/2)/AX88</f>
        <v>146.73629242819842</v>
      </c>
      <c r="CO88" s="4">
        <f t="shared" si="1"/>
        <v>3384.5917932929406</v>
      </c>
      <c r="CQ88" s="3">
        <f>MIN(Beams!$B$21:$B$22)/MAX(CJ88:CO88)-1</f>
        <v>4.9091320967074674</v>
      </c>
    </row>
    <row r="89" spans="1:95" x14ac:dyDescent="0.55000000000000004">
      <c r="A89" s="1" t="s">
        <v>2612</v>
      </c>
      <c r="B89" s="1" t="s">
        <v>2289</v>
      </c>
      <c r="C89" s="1" t="s">
        <v>2290</v>
      </c>
      <c r="D89" s="1" t="s">
        <v>98</v>
      </c>
      <c r="E89" s="3">
        <v>50.78</v>
      </c>
      <c r="F89" s="2">
        <v>13.9</v>
      </c>
      <c r="G89" s="1" t="s">
        <v>98</v>
      </c>
      <c r="H89" s="11" t="s">
        <v>98</v>
      </c>
      <c r="I89" s="1" t="s">
        <v>98</v>
      </c>
      <c r="J89" s="1" t="s">
        <v>98</v>
      </c>
      <c r="K89" s="2">
        <v>10</v>
      </c>
      <c r="L89" s="1" t="s">
        <v>98</v>
      </c>
      <c r="M89" s="11" t="s">
        <v>98</v>
      </c>
      <c r="N89" s="1" t="s">
        <v>98</v>
      </c>
      <c r="O89" s="1" t="s">
        <v>98</v>
      </c>
      <c r="P89" s="1" t="s">
        <v>98</v>
      </c>
      <c r="Q89" s="1" t="s">
        <v>98</v>
      </c>
      <c r="R89" s="11" t="s">
        <v>98</v>
      </c>
      <c r="S89" s="13" t="s">
        <v>98</v>
      </c>
      <c r="T89" s="1" t="s">
        <v>98</v>
      </c>
      <c r="U89" s="13" t="s">
        <v>98</v>
      </c>
      <c r="V89" s="1" t="s">
        <v>98</v>
      </c>
      <c r="W89" s="14">
        <v>0.5</v>
      </c>
      <c r="X89" s="14">
        <v>0.46500000000000002</v>
      </c>
      <c r="Y89" s="1" t="s">
        <v>98</v>
      </c>
      <c r="Z89" s="13" t="s">
        <v>98</v>
      </c>
      <c r="AA89" s="13" t="s">
        <v>98</v>
      </c>
      <c r="AB89" s="1" t="s">
        <v>98</v>
      </c>
      <c r="AC89" s="1" t="s">
        <v>98</v>
      </c>
      <c r="AD89" s="1" t="s">
        <v>98</v>
      </c>
      <c r="AE89" s="1" t="s">
        <v>98</v>
      </c>
      <c r="AF89" s="1" t="s">
        <v>98</v>
      </c>
      <c r="AG89" s="1" t="s">
        <v>98</v>
      </c>
      <c r="AH89" s="1" t="s">
        <v>98</v>
      </c>
      <c r="AI89" s="1" t="s">
        <v>98</v>
      </c>
      <c r="AJ89" s="1" t="s">
        <v>98</v>
      </c>
      <c r="AK89" s="1" t="s">
        <v>98</v>
      </c>
      <c r="AL89" s="2">
        <v>21.5</v>
      </c>
      <c r="AM89" s="1">
        <v>159</v>
      </c>
      <c r="AN89" s="2">
        <v>42.3</v>
      </c>
      <c r="AO89" s="2">
        <v>31.7</v>
      </c>
      <c r="AP89" s="3">
        <v>3.38</v>
      </c>
      <c r="AQ89" s="1">
        <v>159</v>
      </c>
      <c r="AR89" s="2">
        <v>42.3</v>
      </c>
      <c r="AS89" s="2">
        <v>31.7</v>
      </c>
      <c r="AT89" s="3">
        <v>3.38</v>
      </c>
      <c r="AU89" s="1" t="s">
        <v>98</v>
      </c>
      <c r="AV89" s="1" t="s">
        <v>98</v>
      </c>
      <c r="AW89" s="1" t="s">
        <v>98</v>
      </c>
      <c r="AX89" s="1">
        <v>317</v>
      </c>
      <c r="AY89" s="1" t="s">
        <v>98</v>
      </c>
      <c r="AZ89" s="2">
        <v>63.5</v>
      </c>
      <c r="BA89" s="1" t="s">
        <v>98</v>
      </c>
      <c r="BB89" s="1" t="s">
        <v>98</v>
      </c>
      <c r="BC89" s="1" t="s">
        <v>98</v>
      </c>
      <c r="BD89" s="1" t="s">
        <v>98</v>
      </c>
      <c r="BE89" s="1" t="s">
        <v>98</v>
      </c>
      <c r="BF89" s="1" t="s">
        <v>98</v>
      </c>
      <c r="BG89" s="1" t="s">
        <v>98</v>
      </c>
      <c r="BH89" s="1" t="s">
        <v>98</v>
      </c>
      <c r="BI89" s="1" t="s">
        <v>98</v>
      </c>
      <c r="BJ89" s="4" t="s">
        <v>98</v>
      </c>
      <c r="BK89" s="4" t="s">
        <v>98</v>
      </c>
      <c r="BL89" s="4" t="s">
        <v>98</v>
      </c>
      <c r="BM89" s="4" t="s">
        <v>98</v>
      </c>
      <c r="BN89" s="4" t="s">
        <v>98</v>
      </c>
      <c r="BO89" s="4" t="s">
        <v>98</v>
      </c>
      <c r="BP89" s="4" t="s">
        <v>98</v>
      </c>
      <c r="BQ89" s="4" t="s">
        <v>98</v>
      </c>
      <c r="BR89" s="4" t="s">
        <v>98</v>
      </c>
      <c r="BS89" s="4" t="s">
        <v>98</v>
      </c>
      <c r="BT89" s="4" t="s">
        <v>98</v>
      </c>
      <c r="BU89" s="4" t="s">
        <v>98</v>
      </c>
      <c r="BV89" s="4" t="s">
        <v>98</v>
      </c>
      <c r="BW89" s="35" t="s">
        <v>98</v>
      </c>
      <c r="BX89" s="35" t="s">
        <v>98</v>
      </c>
      <c r="BY89" s="1" t="s">
        <v>98</v>
      </c>
      <c r="BZ89" s="1" t="s">
        <v>98</v>
      </c>
      <c r="CA89" s="1" t="s">
        <v>98</v>
      </c>
      <c r="CB89" s="1" t="s">
        <v>98</v>
      </c>
      <c r="CC89" s="1" t="s">
        <v>98</v>
      </c>
      <c r="CD89" s="1" t="s">
        <v>98</v>
      </c>
      <c r="CE89" s="1" t="s">
        <v>98</v>
      </c>
      <c r="CF89" s="1" t="s">
        <v>98</v>
      </c>
      <c r="CG89" s="4">
        <f>Beams!$B$11/F89</f>
        <v>808.63309352517979</v>
      </c>
      <c r="CI89" s="4">
        <f>SQRT(Beams!$B$9^2+Beams!$C$9^2)/AO89</f>
        <v>501.44354703702169</v>
      </c>
      <c r="CK89" s="4">
        <f>(2*SQRT(Beams!$B$8^2+Beams!$C$8^2))/(F89)</f>
        <v>2287.1597756940414</v>
      </c>
      <c r="CM89" s="4">
        <f>Beams!$B$12*(K89/2)/AX89</f>
        <v>177.28706624605678</v>
      </c>
      <c r="CO89" s="4">
        <f t="shared" si="1"/>
        <v>4183.7653416963522</v>
      </c>
      <c r="CQ89" s="3">
        <f>MIN(Beams!$B$21:$B$22)/MAX(CJ89:CO89)-1</f>
        <v>3.7803828289974764</v>
      </c>
    </row>
    <row r="90" spans="1:95" x14ac:dyDescent="0.55000000000000004">
      <c r="A90" s="1" t="s">
        <v>2612</v>
      </c>
      <c r="B90" s="1" t="s">
        <v>2291</v>
      </c>
      <c r="C90" s="1" t="s">
        <v>2292</v>
      </c>
      <c r="D90" s="1" t="s">
        <v>98</v>
      </c>
      <c r="E90" s="3">
        <v>38.58</v>
      </c>
      <c r="F90" s="2">
        <v>10.6</v>
      </c>
      <c r="G90" s="1" t="s">
        <v>98</v>
      </c>
      <c r="H90" s="11" t="s">
        <v>98</v>
      </c>
      <c r="I90" s="1" t="s">
        <v>98</v>
      </c>
      <c r="J90" s="1" t="s">
        <v>98</v>
      </c>
      <c r="K90" s="2">
        <v>10</v>
      </c>
      <c r="L90" s="1" t="s">
        <v>98</v>
      </c>
      <c r="M90" s="11" t="s">
        <v>98</v>
      </c>
      <c r="N90" s="1" t="s">
        <v>98</v>
      </c>
      <c r="O90" s="1" t="s">
        <v>98</v>
      </c>
      <c r="P90" s="1" t="s">
        <v>98</v>
      </c>
      <c r="Q90" s="1" t="s">
        <v>98</v>
      </c>
      <c r="R90" s="11" t="s">
        <v>98</v>
      </c>
      <c r="S90" s="13" t="s">
        <v>98</v>
      </c>
      <c r="T90" s="1" t="s">
        <v>98</v>
      </c>
      <c r="U90" s="13" t="s">
        <v>98</v>
      </c>
      <c r="V90" s="1" t="s">
        <v>98</v>
      </c>
      <c r="W90" s="14">
        <v>0.375</v>
      </c>
      <c r="X90" s="14">
        <v>0.34899999999999998</v>
      </c>
      <c r="Y90" s="1" t="s">
        <v>98</v>
      </c>
      <c r="Z90" s="13" t="s">
        <v>98</v>
      </c>
      <c r="AA90" s="13" t="s">
        <v>98</v>
      </c>
      <c r="AB90" s="1" t="s">
        <v>98</v>
      </c>
      <c r="AC90" s="1" t="s">
        <v>98</v>
      </c>
      <c r="AD90" s="1" t="s">
        <v>98</v>
      </c>
      <c r="AE90" s="1" t="s">
        <v>98</v>
      </c>
      <c r="AF90" s="1" t="s">
        <v>98</v>
      </c>
      <c r="AG90" s="1" t="s">
        <v>98</v>
      </c>
      <c r="AH90" s="1" t="s">
        <v>98</v>
      </c>
      <c r="AI90" s="1" t="s">
        <v>98</v>
      </c>
      <c r="AJ90" s="1" t="s">
        <v>98</v>
      </c>
      <c r="AK90" s="1" t="s">
        <v>98</v>
      </c>
      <c r="AL90" s="2">
        <v>28.7</v>
      </c>
      <c r="AM90" s="1">
        <v>123</v>
      </c>
      <c r="AN90" s="2">
        <v>32.5</v>
      </c>
      <c r="AO90" s="2">
        <v>24.7</v>
      </c>
      <c r="AP90" s="3">
        <v>3.41</v>
      </c>
      <c r="AQ90" s="1">
        <v>123</v>
      </c>
      <c r="AR90" s="2">
        <v>32.5</v>
      </c>
      <c r="AS90" s="2">
        <v>24.7</v>
      </c>
      <c r="AT90" s="3">
        <v>3.41</v>
      </c>
      <c r="AU90" s="1" t="s">
        <v>98</v>
      </c>
      <c r="AV90" s="1" t="s">
        <v>98</v>
      </c>
      <c r="AW90" s="1" t="s">
        <v>98</v>
      </c>
      <c r="AX90" s="1">
        <v>247</v>
      </c>
      <c r="AY90" s="1" t="s">
        <v>98</v>
      </c>
      <c r="AZ90" s="2">
        <v>49.3</v>
      </c>
      <c r="BA90" s="1" t="s">
        <v>98</v>
      </c>
      <c r="BB90" s="1" t="s">
        <v>98</v>
      </c>
      <c r="BC90" s="1" t="s">
        <v>98</v>
      </c>
      <c r="BD90" s="1" t="s">
        <v>98</v>
      </c>
      <c r="BE90" s="1" t="s">
        <v>98</v>
      </c>
      <c r="BF90" s="1" t="s">
        <v>98</v>
      </c>
      <c r="BG90" s="1" t="s">
        <v>98</v>
      </c>
      <c r="BH90" s="1" t="s">
        <v>98</v>
      </c>
      <c r="BI90" s="1" t="s">
        <v>98</v>
      </c>
      <c r="BJ90" s="4" t="s">
        <v>98</v>
      </c>
      <c r="BK90" s="4" t="s">
        <v>98</v>
      </c>
      <c r="BL90" s="4" t="s">
        <v>98</v>
      </c>
      <c r="BM90" s="4" t="s">
        <v>98</v>
      </c>
      <c r="BN90" s="4" t="s">
        <v>98</v>
      </c>
      <c r="BO90" s="4" t="s">
        <v>98</v>
      </c>
      <c r="BP90" s="4" t="s">
        <v>98</v>
      </c>
      <c r="BQ90" s="4" t="s">
        <v>98</v>
      </c>
      <c r="BR90" s="4" t="s">
        <v>98</v>
      </c>
      <c r="BS90" s="4" t="s">
        <v>98</v>
      </c>
      <c r="BT90" s="4" t="s">
        <v>98</v>
      </c>
      <c r="BU90" s="4" t="s">
        <v>98</v>
      </c>
      <c r="BV90" s="4" t="s">
        <v>98</v>
      </c>
      <c r="BW90" s="35" t="s">
        <v>98</v>
      </c>
      <c r="BX90" s="35" t="s">
        <v>98</v>
      </c>
      <c r="BY90" s="1" t="s">
        <v>98</v>
      </c>
      <c r="BZ90" s="1" t="s">
        <v>98</v>
      </c>
      <c r="CA90" s="1" t="s">
        <v>98</v>
      </c>
      <c r="CB90" s="1" t="s">
        <v>98</v>
      </c>
      <c r="CC90" s="1" t="s">
        <v>98</v>
      </c>
      <c r="CD90" s="1" t="s">
        <v>98</v>
      </c>
      <c r="CE90" s="1" t="s">
        <v>98</v>
      </c>
      <c r="CF90" s="1" t="s">
        <v>98</v>
      </c>
      <c r="CG90" s="4">
        <f>Beams!$B$11/F90</f>
        <v>1060.3773584905662</v>
      </c>
      <c r="CI90" s="4">
        <f>SQRT(Beams!$B$9^2+Beams!$C$9^2)/AO90</f>
        <v>643.55305429447719</v>
      </c>
      <c r="CK90" s="4">
        <f>(2*SQRT(Beams!$B$8^2+Beams!$C$8^2))/(F90)</f>
        <v>2999.2000832214317</v>
      </c>
      <c r="CM90" s="4">
        <f>Beams!$B$12*(K90/2)/AX90</f>
        <v>227.53036437246965</v>
      </c>
      <c r="CO90" s="4">
        <f t="shared" si="1"/>
        <v>5481.267414506844</v>
      </c>
      <c r="CQ90" s="3">
        <f>MIN(Beams!$B$21:$B$22)/MAX(CJ90:CO90)-1</f>
        <v>2.6487911440094232</v>
      </c>
    </row>
    <row r="91" spans="1:95" x14ac:dyDescent="0.55000000000000004">
      <c r="A91" s="1" t="s">
        <v>2612</v>
      </c>
      <c r="B91" s="1" t="s">
        <v>2293</v>
      </c>
      <c r="C91" s="1" t="s">
        <v>2294</v>
      </c>
      <c r="D91" s="1" t="s">
        <v>98</v>
      </c>
      <c r="E91" s="3">
        <v>32.31</v>
      </c>
      <c r="F91" s="3">
        <v>8.8800000000000008</v>
      </c>
      <c r="G91" s="1" t="s">
        <v>98</v>
      </c>
      <c r="H91" s="11" t="s">
        <v>98</v>
      </c>
      <c r="I91" s="1" t="s">
        <v>98</v>
      </c>
      <c r="J91" s="1" t="s">
        <v>98</v>
      </c>
      <c r="K91" s="2">
        <v>10</v>
      </c>
      <c r="L91" s="1" t="s">
        <v>98</v>
      </c>
      <c r="M91" s="11" t="s">
        <v>98</v>
      </c>
      <c r="N91" s="1" t="s">
        <v>98</v>
      </c>
      <c r="O91" s="1" t="s">
        <v>98</v>
      </c>
      <c r="P91" s="1" t="s">
        <v>98</v>
      </c>
      <c r="Q91" s="1" t="s">
        <v>98</v>
      </c>
      <c r="R91" s="11" t="s">
        <v>98</v>
      </c>
      <c r="S91" s="13" t="s">
        <v>98</v>
      </c>
      <c r="T91" s="1" t="s">
        <v>98</v>
      </c>
      <c r="U91" s="13" t="s">
        <v>98</v>
      </c>
      <c r="V91" s="1" t="s">
        <v>98</v>
      </c>
      <c r="W91" s="14">
        <v>0.312</v>
      </c>
      <c r="X91" s="14">
        <v>0.29099999999999998</v>
      </c>
      <c r="Y91" s="1" t="s">
        <v>98</v>
      </c>
      <c r="Z91" s="13" t="s">
        <v>98</v>
      </c>
      <c r="AA91" s="13" t="s">
        <v>98</v>
      </c>
      <c r="AB91" s="1" t="s">
        <v>98</v>
      </c>
      <c r="AC91" s="1" t="s">
        <v>98</v>
      </c>
      <c r="AD91" s="1" t="s">
        <v>98</v>
      </c>
      <c r="AE91" s="1" t="s">
        <v>98</v>
      </c>
      <c r="AF91" s="1" t="s">
        <v>98</v>
      </c>
      <c r="AG91" s="1" t="s">
        <v>98</v>
      </c>
      <c r="AH91" s="1" t="s">
        <v>98</v>
      </c>
      <c r="AI91" s="1" t="s">
        <v>98</v>
      </c>
      <c r="AJ91" s="1" t="s">
        <v>98</v>
      </c>
      <c r="AK91" s="1" t="s">
        <v>98</v>
      </c>
      <c r="AL91" s="2">
        <v>34.4</v>
      </c>
      <c r="AM91" s="1">
        <v>105</v>
      </c>
      <c r="AN91" s="2">
        <v>27.4</v>
      </c>
      <c r="AO91" s="2">
        <v>20.9</v>
      </c>
      <c r="AP91" s="3">
        <v>3.43</v>
      </c>
      <c r="AQ91" s="1">
        <v>105</v>
      </c>
      <c r="AR91" s="2">
        <v>27.4</v>
      </c>
      <c r="AS91" s="2">
        <v>20.9</v>
      </c>
      <c r="AT91" s="3">
        <v>3.43</v>
      </c>
      <c r="AU91" s="1" t="s">
        <v>98</v>
      </c>
      <c r="AV91" s="1" t="s">
        <v>98</v>
      </c>
      <c r="AW91" s="1" t="s">
        <v>98</v>
      </c>
      <c r="AX91" s="1">
        <v>209</v>
      </c>
      <c r="AY91" s="1" t="s">
        <v>98</v>
      </c>
      <c r="AZ91" s="2">
        <v>41.9</v>
      </c>
      <c r="BA91" s="1" t="s">
        <v>98</v>
      </c>
      <c r="BB91" s="1" t="s">
        <v>98</v>
      </c>
      <c r="BC91" s="1" t="s">
        <v>98</v>
      </c>
      <c r="BD91" s="1" t="s">
        <v>98</v>
      </c>
      <c r="BE91" s="1" t="s">
        <v>98</v>
      </c>
      <c r="BF91" s="1" t="s">
        <v>98</v>
      </c>
      <c r="BG91" s="1" t="s">
        <v>98</v>
      </c>
      <c r="BH91" s="1" t="s">
        <v>98</v>
      </c>
      <c r="BI91" s="1" t="s">
        <v>98</v>
      </c>
      <c r="BJ91" s="4" t="s">
        <v>98</v>
      </c>
      <c r="BK91" s="4" t="s">
        <v>98</v>
      </c>
      <c r="BL91" s="4" t="s">
        <v>98</v>
      </c>
      <c r="BM91" s="4" t="s">
        <v>98</v>
      </c>
      <c r="BN91" s="4" t="s">
        <v>98</v>
      </c>
      <c r="BO91" s="4" t="s">
        <v>98</v>
      </c>
      <c r="BP91" s="4" t="s">
        <v>98</v>
      </c>
      <c r="BQ91" s="4" t="s">
        <v>98</v>
      </c>
      <c r="BR91" s="4" t="s">
        <v>98</v>
      </c>
      <c r="BS91" s="4" t="s">
        <v>98</v>
      </c>
      <c r="BT91" s="4" t="s">
        <v>98</v>
      </c>
      <c r="BU91" s="4" t="s">
        <v>98</v>
      </c>
      <c r="BV91" s="4" t="s">
        <v>98</v>
      </c>
      <c r="BW91" s="35" t="s">
        <v>98</v>
      </c>
      <c r="BX91" s="35" t="s">
        <v>98</v>
      </c>
      <c r="BY91" s="1" t="s">
        <v>98</v>
      </c>
      <c r="BZ91" s="1" t="s">
        <v>98</v>
      </c>
      <c r="CA91" s="1" t="s">
        <v>98</v>
      </c>
      <c r="CB91" s="1" t="s">
        <v>98</v>
      </c>
      <c r="CC91" s="1" t="s">
        <v>98</v>
      </c>
      <c r="CD91" s="1" t="s">
        <v>98</v>
      </c>
      <c r="CE91" s="1" t="s">
        <v>98</v>
      </c>
      <c r="CF91" s="1" t="s">
        <v>98</v>
      </c>
      <c r="CG91" s="4">
        <f>Beams!$B$11/F91</f>
        <v>1265.7657657657658</v>
      </c>
      <c r="CI91" s="4">
        <f>SQRT(Beams!$B$9^2+Beams!$C$9^2)/AO91</f>
        <v>760.56270052983677</v>
      </c>
      <c r="CK91" s="4">
        <f>(2*SQRT(Beams!$B$8^2+Beams!$C$8^2))/(F91)</f>
        <v>3580.1262254670237</v>
      </c>
      <c r="CM91" s="4">
        <f>Beams!$B$12*(K91/2)/AX91</f>
        <v>268.8995215311005</v>
      </c>
      <c r="CO91" s="4">
        <f t="shared" si="1"/>
        <v>6540.247646854752</v>
      </c>
      <c r="CQ91" s="3">
        <f>MIN(Beams!$B$21:$B$22)/MAX(CJ91:CO91)-1</f>
        <v>2.0579881802515736</v>
      </c>
    </row>
    <row r="92" spans="1:95" x14ac:dyDescent="0.55000000000000004">
      <c r="A92" s="1" t="s">
        <v>2612</v>
      </c>
      <c r="B92" s="1" t="s">
        <v>2295</v>
      </c>
      <c r="C92" s="1" t="s">
        <v>2296</v>
      </c>
      <c r="D92" s="1" t="s">
        <v>98</v>
      </c>
      <c r="E92" s="3">
        <v>26.06</v>
      </c>
      <c r="F92" s="3">
        <v>7.15</v>
      </c>
      <c r="G92" s="1" t="s">
        <v>98</v>
      </c>
      <c r="H92" s="11" t="s">
        <v>98</v>
      </c>
      <c r="I92" s="1" t="s">
        <v>98</v>
      </c>
      <c r="J92" s="1" t="s">
        <v>98</v>
      </c>
      <c r="K92" s="2">
        <v>10</v>
      </c>
      <c r="L92" s="1" t="s">
        <v>98</v>
      </c>
      <c r="M92" s="11" t="s">
        <v>98</v>
      </c>
      <c r="N92" s="1" t="s">
        <v>98</v>
      </c>
      <c r="O92" s="1" t="s">
        <v>98</v>
      </c>
      <c r="P92" s="1" t="s">
        <v>98</v>
      </c>
      <c r="Q92" s="1" t="s">
        <v>98</v>
      </c>
      <c r="R92" s="11" t="s">
        <v>98</v>
      </c>
      <c r="S92" s="13" t="s">
        <v>98</v>
      </c>
      <c r="T92" s="1" t="s">
        <v>98</v>
      </c>
      <c r="U92" s="13" t="s">
        <v>98</v>
      </c>
      <c r="V92" s="1" t="s">
        <v>98</v>
      </c>
      <c r="W92" s="14">
        <v>0.25</v>
      </c>
      <c r="X92" s="14">
        <v>0.23300000000000001</v>
      </c>
      <c r="Y92" s="1" t="s">
        <v>98</v>
      </c>
      <c r="Z92" s="13" t="s">
        <v>98</v>
      </c>
      <c r="AA92" s="13" t="s">
        <v>98</v>
      </c>
      <c r="AB92" s="1" t="s">
        <v>98</v>
      </c>
      <c r="AC92" s="1" t="s">
        <v>98</v>
      </c>
      <c r="AD92" s="1" t="s">
        <v>98</v>
      </c>
      <c r="AE92" s="1" t="s">
        <v>98</v>
      </c>
      <c r="AF92" s="1" t="s">
        <v>98</v>
      </c>
      <c r="AG92" s="1" t="s">
        <v>98</v>
      </c>
      <c r="AH92" s="1" t="s">
        <v>98</v>
      </c>
      <c r="AI92" s="1" t="s">
        <v>98</v>
      </c>
      <c r="AJ92" s="1" t="s">
        <v>98</v>
      </c>
      <c r="AK92" s="1" t="s">
        <v>98</v>
      </c>
      <c r="AL92" s="2">
        <v>42.9</v>
      </c>
      <c r="AM92" s="2">
        <v>85.3</v>
      </c>
      <c r="AN92" s="2">
        <v>22.2</v>
      </c>
      <c r="AO92" s="2">
        <v>17.100000000000001</v>
      </c>
      <c r="AP92" s="3">
        <v>3.45</v>
      </c>
      <c r="AQ92" s="2">
        <v>85.3</v>
      </c>
      <c r="AR92" s="2">
        <v>22.2</v>
      </c>
      <c r="AS92" s="2">
        <v>17.100000000000001</v>
      </c>
      <c r="AT92" s="3">
        <v>3.45</v>
      </c>
      <c r="AU92" s="1" t="s">
        <v>98</v>
      </c>
      <c r="AV92" s="1" t="s">
        <v>98</v>
      </c>
      <c r="AW92" s="1" t="s">
        <v>98</v>
      </c>
      <c r="AX92" s="1">
        <v>171</v>
      </c>
      <c r="AY92" s="1" t="s">
        <v>98</v>
      </c>
      <c r="AZ92" s="2">
        <v>34.1</v>
      </c>
      <c r="BA92" s="1" t="s">
        <v>98</v>
      </c>
      <c r="BB92" s="1" t="s">
        <v>98</v>
      </c>
      <c r="BC92" s="1" t="s">
        <v>98</v>
      </c>
      <c r="BD92" s="1" t="s">
        <v>98</v>
      </c>
      <c r="BE92" s="1" t="s">
        <v>98</v>
      </c>
      <c r="BF92" s="1" t="s">
        <v>98</v>
      </c>
      <c r="BG92" s="1" t="s">
        <v>98</v>
      </c>
      <c r="BH92" s="1" t="s">
        <v>98</v>
      </c>
      <c r="BI92" s="1" t="s">
        <v>98</v>
      </c>
      <c r="BJ92" s="4" t="s">
        <v>98</v>
      </c>
      <c r="BK92" s="4" t="s">
        <v>98</v>
      </c>
      <c r="BL92" s="4" t="s">
        <v>98</v>
      </c>
      <c r="BM92" s="4" t="s">
        <v>98</v>
      </c>
      <c r="BN92" s="4" t="s">
        <v>98</v>
      </c>
      <c r="BO92" s="4" t="s">
        <v>98</v>
      </c>
      <c r="BP92" s="4" t="s">
        <v>98</v>
      </c>
      <c r="BQ92" s="4" t="s">
        <v>98</v>
      </c>
      <c r="BR92" s="4" t="s">
        <v>98</v>
      </c>
      <c r="BS92" s="4" t="s">
        <v>98</v>
      </c>
      <c r="BT92" s="4" t="s">
        <v>98</v>
      </c>
      <c r="BU92" s="4" t="s">
        <v>98</v>
      </c>
      <c r="BV92" s="4" t="s">
        <v>98</v>
      </c>
      <c r="BW92" s="35" t="s">
        <v>98</v>
      </c>
      <c r="BX92" s="35" t="s">
        <v>98</v>
      </c>
      <c r="BY92" s="1" t="s">
        <v>98</v>
      </c>
      <c r="BZ92" s="1" t="s">
        <v>98</v>
      </c>
      <c r="CA92" s="1" t="s">
        <v>98</v>
      </c>
      <c r="CB92" s="1" t="s">
        <v>98</v>
      </c>
      <c r="CC92" s="1" t="s">
        <v>98</v>
      </c>
      <c r="CD92" s="1" t="s">
        <v>98</v>
      </c>
      <c r="CE92" s="1" t="s">
        <v>98</v>
      </c>
      <c r="CF92" s="1" t="s">
        <v>98</v>
      </c>
      <c r="CG92" s="4">
        <f>Beams!$B$11/F92</f>
        <v>1572.0279720279721</v>
      </c>
      <c r="CI92" s="4">
        <f>SQRT(Beams!$B$9^2+Beams!$C$9^2)/AO92</f>
        <v>929.57663398091142</v>
      </c>
      <c r="CK92" s="4">
        <f>(2*SQRT(Beams!$B$8^2+Beams!$C$8^2))/(F92)</f>
        <v>4446.3665569436607</v>
      </c>
      <c r="CM92" s="4">
        <f>Beams!$B$12*(K92/2)/AX92</f>
        <v>328.65497076023394</v>
      </c>
      <c r="CO92" s="4">
        <f t="shared" si="1"/>
        <v>8117.4253646302259</v>
      </c>
      <c r="CQ92" s="3">
        <f>MIN(Beams!$B$21:$B$22)/MAX(CJ92:CO92)-1</f>
        <v>1.4638354036669439</v>
      </c>
    </row>
    <row r="93" spans="1:95" x14ac:dyDescent="0.55000000000000004">
      <c r="A93" s="1" t="s">
        <v>2612</v>
      </c>
      <c r="B93" s="1" t="s">
        <v>2297</v>
      </c>
      <c r="C93" s="1" t="s">
        <v>2298</v>
      </c>
      <c r="D93" s="1" t="s">
        <v>98</v>
      </c>
      <c r="E93" s="3">
        <v>19.72</v>
      </c>
      <c r="F93" s="3">
        <v>5.37</v>
      </c>
      <c r="G93" s="1" t="s">
        <v>98</v>
      </c>
      <c r="H93" s="11" t="s">
        <v>98</v>
      </c>
      <c r="I93" s="1" t="s">
        <v>98</v>
      </c>
      <c r="J93" s="1" t="s">
        <v>98</v>
      </c>
      <c r="K93" s="2">
        <v>10</v>
      </c>
      <c r="L93" s="1" t="s">
        <v>98</v>
      </c>
      <c r="M93" s="11" t="s">
        <v>98</v>
      </c>
      <c r="N93" s="1" t="s">
        <v>98</v>
      </c>
      <c r="O93" s="1" t="s">
        <v>98</v>
      </c>
      <c r="P93" s="1" t="s">
        <v>98</v>
      </c>
      <c r="Q93" s="1" t="s">
        <v>98</v>
      </c>
      <c r="R93" s="11" t="s">
        <v>98</v>
      </c>
      <c r="S93" s="13" t="s">
        <v>98</v>
      </c>
      <c r="T93" s="1" t="s">
        <v>98</v>
      </c>
      <c r="U93" s="13" t="s">
        <v>98</v>
      </c>
      <c r="V93" s="1" t="s">
        <v>98</v>
      </c>
      <c r="W93" s="14">
        <v>0.188</v>
      </c>
      <c r="X93" s="14">
        <v>0.17399999999999999</v>
      </c>
      <c r="Y93" s="1" t="s">
        <v>98</v>
      </c>
      <c r="Z93" s="13" t="s">
        <v>98</v>
      </c>
      <c r="AA93" s="13" t="s">
        <v>98</v>
      </c>
      <c r="AB93" s="1" t="s">
        <v>98</v>
      </c>
      <c r="AC93" s="1" t="s">
        <v>98</v>
      </c>
      <c r="AD93" s="1" t="s">
        <v>98</v>
      </c>
      <c r="AE93" s="1" t="s">
        <v>98</v>
      </c>
      <c r="AF93" s="1" t="s">
        <v>98</v>
      </c>
      <c r="AG93" s="1" t="s">
        <v>98</v>
      </c>
      <c r="AH93" s="1" t="s">
        <v>98</v>
      </c>
      <c r="AI93" s="1" t="s">
        <v>98</v>
      </c>
      <c r="AJ93" s="1" t="s">
        <v>98</v>
      </c>
      <c r="AK93" s="1" t="s">
        <v>98</v>
      </c>
      <c r="AL93" s="2">
        <v>57.5</v>
      </c>
      <c r="AM93" s="2">
        <v>64.8</v>
      </c>
      <c r="AN93" s="2">
        <v>16.8</v>
      </c>
      <c r="AO93" s="2">
        <v>13</v>
      </c>
      <c r="AP93" s="3">
        <v>3.47</v>
      </c>
      <c r="AQ93" s="2">
        <v>64.8</v>
      </c>
      <c r="AR93" s="2">
        <v>16.8</v>
      </c>
      <c r="AS93" s="2">
        <v>13</v>
      </c>
      <c r="AT93" s="3">
        <v>3.47</v>
      </c>
      <c r="AU93" s="1" t="s">
        <v>98</v>
      </c>
      <c r="AV93" s="1" t="s">
        <v>98</v>
      </c>
      <c r="AW93" s="1" t="s">
        <v>98</v>
      </c>
      <c r="AX93" s="1">
        <v>130</v>
      </c>
      <c r="AY93" s="1" t="s">
        <v>98</v>
      </c>
      <c r="AZ93" s="2">
        <v>25.9</v>
      </c>
      <c r="BA93" s="1" t="s">
        <v>98</v>
      </c>
      <c r="BB93" s="1" t="s">
        <v>98</v>
      </c>
      <c r="BC93" s="1" t="s">
        <v>98</v>
      </c>
      <c r="BD93" s="1" t="s">
        <v>98</v>
      </c>
      <c r="BE93" s="1" t="s">
        <v>98</v>
      </c>
      <c r="BF93" s="1" t="s">
        <v>98</v>
      </c>
      <c r="BG93" s="1" t="s">
        <v>98</v>
      </c>
      <c r="BH93" s="1" t="s">
        <v>98</v>
      </c>
      <c r="BI93" s="1" t="s">
        <v>98</v>
      </c>
      <c r="BJ93" s="4" t="s">
        <v>98</v>
      </c>
      <c r="BK93" s="4" t="s">
        <v>98</v>
      </c>
      <c r="BL93" s="4" t="s">
        <v>98</v>
      </c>
      <c r="BM93" s="4" t="s">
        <v>98</v>
      </c>
      <c r="BN93" s="4" t="s">
        <v>98</v>
      </c>
      <c r="BO93" s="4" t="s">
        <v>98</v>
      </c>
      <c r="BP93" s="4" t="s">
        <v>98</v>
      </c>
      <c r="BQ93" s="4" t="s">
        <v>98</v>
      </c>
      <c r="BR93" s="4" t="s">
        <v>98</v>
      </c>
      <c r="BS93" s="4" t="s">
        <v>98</v>
      </c>
      <c r="BT93" s="4" t="s">
        <v>98</v>
      </c>
      <c r="BU93" s="4" t="s">
        <v>98</v>
      </c>
      <c r="BV93" s="4" t="s">
        <v>98</v>
      </c>
      <c r="BW93" s="35" t="s">
        <v>98</v>
      </c>
      <c r="BX93" s="35" t="s">
        <v>98</v>
      </c>
      <c r="BY93" s="1" t="s">
        <v>98</v>
      </c>
      <c r="BZ93" s="1" t="s">
        <v>98</v>
      </c>
      <c r="CA93" s="1" t="s">
        <v>98</v>
      </c>
      <c r="CB93" s="1" t="s">
        <v>98</v>
      </c>
      <c r="CC93" s="1" t="s">
        <v>98</v>
      </c>
      <c r="CD93" s="1" t="s">
        <v>98</v>
      </c>
      <c r="CE93" s="1" t="s">
        <v>98</v>
      </c>
      <c r="CF93" s="1" t="s">
        <v>98</v>
      </c>
      <c r="CG93" s="4">
        <f>Beams!$B$11/F93</f>
        <v>2093.1098696461822</v>
      </c>
      <c r="CI93" s="4">
        <f>SQRT(Beams!$B$9^2+Beams!$C$9^2)/AO93</f>
        <v>1222.7508031595066</v>
      </c>
      <c r="CK93" s="4">
        <f>(2*SQRT(Beams!$B$8^2+Beams!$C$8^2))/(F93)</f>
        <v>5920.2087303812241</v>
      </c>
      <c r="CM93" s="4">
        <f>Beams!$B$12*(K93/2)/AX93</f>
        <v>432.30769230769232</v>
      </c>
      <c r="CO93" s="4">
        <f t="shared" si="1"/>
        <v>10802.87998904879</v>
      </c>
      <c r="CQ93" s="3">
        <f>MIN(Beams!$B$21:$B$22)/MAX(CJ93:CO93)-1</f>
        <v>0.85135815822027205</v>
      </c>
    </row>
    <row r="94" spans="1:95" x14ac:dyDescent="0.55000000000000004">
      <c r="A94" s="1" t="s">
        <v>2612</v>
      </c>
      <c r="B94" s="1" t="s">
        <v>2299</v>
      </c>
      <c r="C94" s="1" t="s">
        <v>2300</v>
      </c>
      <c r="D94" s="1" t="s">
        <v>98</v>
      </c>
      <c r="E94" s="3">
        <v>60.13</v>
      </c>
      <c r="F94" s="2">
        <v>16.5</v>
      </c>
      <c r="G94" s="1" t="s">
        <v>98</v>
      </c>
      <c r="H94" s="11" t="s">
        <v>98</v>
      </c>
      <c r="I94" s="1" t="s">
        <v>98</v>
      </c>
      <c r="J94" s="1" t="s">
        <v>98</v>
      </c>
      <c r="K94" s="3">
        <v>9.6300000000000008</v>
      </c>
      <c r="L94" s="1" t="s">
        <v>98</v>
      </c>
      <c r="M94" s="11" t="s">
        <v>98</v>
      </c>
      <c r="N94" s="1" t="s">
        <v>98</v>
      </c>
      <c r="O94" s="1" t="s">
        <v>98</v>
      </c>
      <c r="P94" s="1" t="s">
        <v>98</v>
      </c>
      <c r="Q94" s="1" t="s">
        <v>98</v>
      </c>
      <c r="R94" s="11" t="s">
        <v>98</v>
      </c>
      <c r="S94" s="13" t="s">
        <v>98</v>
      </c>
      <c r="T94" s="1" t="s">
        <v>98</v>
      </c>
      <c r="U94" s="13" t="s">
        <v>98</v>
      </c>
      <c r="V94" s="1" t="s">
        <v>98</v>
      </c>
      <c r="W94" s="14">
        <v>0.625</v>
      </c>
      <c r="X94" s="14">
        <v>0.58099999999999996</v>
      </c>
      <c r="Y94" s="1" t="s">
        <v>98</v>
      </c>
      <c r="Z94" s="13" t="s">
        <v>98</v>
      </c>
      <c r="AA94" s="13" t="s">
        <v>98</v>
      </c>
      <c r="AB94" s="1" t="s">
        <v>98</v>
      </c>
      <c r="AC94" s="1" t="s">
        <v>98</v>
      </c>
      <c r="AD94" s="1" t="s">
        <v>98</v>
      </c>
      <c r="AE94" s="1" t="s">
        <v>98</v>
      </c>
      <c r="AF94" s="1" t="s">
        <v>98</v>
      </c>
      <c r="AG94" s="1" t="s">
        <v>98</v>
      </c>
      <c r="AH94" s="1" t="s">
        <v>98</v>
      </c>
      <c r="AI94" s="1" t="s">
        <v>98</v>
      </c>
      <c r="AJ94" s="1" t="s">
        <v>98</v>
      </c>
      <c r="AK94" s="1" t="s">
        <v>98</v>
      </c>
      <c r="AL94" s="2">
        <v>16.600000000000001</v>
      </c>
      <c r="AM94" s="4">
        <v>170</v>
      </c>
      <c r="AN94" s="2">
        <v>47.6</v>
      </c>
      <c r="AO94" s="2">
        <v>35.200000000000003</v>
      </c>
      <c r="AP94" s="3">
        <v>3.2</v>
      </c>
      <c r="AQ94" s="4">
        <v>170</v>
      </c>
      <c r="AR94" s="2">
        <v>47.6</v>
      </c>
      <c r="AS94" s="2">
        <v>35.200000000000003</v>
      </c>
      <c r="AT94" s="3">
        <v>3.2</v>
      </c>
      <c r="AU94" s="1" t="s">
        <v>98</v>
      </c>
      <c r="AV94" s="1" t="s">
        <v>98</v>
      </c>
      <c r="AW94" s="1" t="s">
        <v>98</v>
      </c>
      <c r="AX94" s="1">
        <v>339</v>
      </c>
      <c r="AY94" s="1" t="s">
        <v>98</v>
      </c>
      <c r="AZ94" s="2">
        <v>70</v>
      </c>
      <c r="BA94" s="1" t="s">
        <v>98</v>
      </c>
      <c r="BB94" s="1" t="s">
        <v>98</v>
      </c>
      <c r="BC94" s="1" t="s">
        <v>98</v>
      </c>
      <c r="BD94" s="1" t="s">
        <v>98</v>
      </c>
      <c r="BE94" s="1" t="s">
        <v>98</v>
      </c>
      <c r="BF94" s="1" t="s">
        <v>98</v>
      </c>
      <c r="BG94" s="1" t="s">
        <v>98</v>
      </c>
      <c r="BH94" s="1" t="s">
        <v>98</v>
      </c>
      <c r="BI94" s="1" t="s">
        <v>98</v>
      </c>
      <c r="BJ94" s="4" t="s">
        <v>98</v>
      </c>
      <c r="BK94" s="4" t="s">
        <v>98</v>
      </c>
      <c r="BL94" s="4" t="s">
        <v>98</v>
      </c>
      <c r="BM94" s="4" t="s">
        <v>98</v>
      </c>
      <c r="BN94" s="4" t="s">
        <v>98</v>
      </c>
      <c r="BO94" s="4" t="s">
        <v>98</v>
      </c>
      <c r="BP94" s="4" t="s">
        <v>98</v>
      </c>
      <c r="BQ94" s="4" t="s">
        <v>98</v>
      </c>
      <c r="BR94" s="4" t="s">
        <v>98</v>
      </c>
      <c r="BS94" s="4" t="s">
        <v>98</v>
      </c>
      <c r="BT94" s="4" t="s">
        <v>98</v>
      </c>
      <c r="BU94" s="4" t="s">
        <v>98</v>
      </c>
      <c r="BV94" s="4" t="s">
        <v>98</v>
      </c>
      <c r="BW94" s="35" t="s">
        <v>98</v>
      </c>
      <c r="BX94" s="35" t="s">
        <v>98</v>
      </c>
      <c r="BY94" s="1" t="s">
        <v>98</v>
      </c>
      <c r="BZ94" s="1" t="s">
        <v>98</v>
      </c>
      <c r="CA94" s="1" t="s">
        <v>98</v>
      </c>
      <c r="CB94" s="1" t="s">
        <v>98</v>
      </c>
      <c r="CC94" s="1" t="s">
        <v>98</v>
      </c>
      <c r="CD94" s="1" t="s">
        <v>98</v>
      </c>
      <c r="CE94" s="1" t="s">
        <v>98</v>
      </c>
      <c r="CF94" s="1" t="s">
        <v>98</v>
      </c>
      <c r="CG94" s="4">
        <f>Beams!$B$11/F94</f>
        <v>681.21212121212125</v>
      </c>
      <c r="CI94" s="4">
        <f>SQRT(Beams!$B$9^2+Beams!$C$9^2)/AO94</f>
        <v>451.58410343959054</v>
      </c>
      <c r="CK94" s="4">
        <f>(2*SQRT(Beams!$B$8^2+Beams!$C$8^2))/(F94)</f>
        <v>1926.7588413422529</v>
      </c>
      <c r="CM94" s="4">
        <f>Beams!$B$12*(K94/2)/AX94</f>
        <v>159.64778761061947</v>
      </c>
      <c r="CO94" s="4">
        <f t="shared" si="1"/>
        <v>3535.0938365089673</v>
      </c>
      <c r="CQ94" s="3">
        <f>MIN(Beams!$B$21:$B$22)/MAX(CJ94:CO94)-1</f>
        <v>4.6575584482223311</v>
      </c>
    </row>
    <row r="95" spans="1:95" x14ac:dyDescent="0.55000000000000004">
      <c r="A95" s="1" t="s">
        <v>2612</v>
      </c>
      <c r="B95" s="1" t="s">
        <v>2301</v>
      </c>
      <c r="C95" s="1" t="s">
        <v>2302</v>
      </c>
      <c r="D95" s="1" t="s">
        <v>98</v>
      </c>
      <c r="E95" s="3">
        <v>48.77</v>
      </c>
      <c r="F95" s="2">
        <v>13.4</v>
      </c>
      <c r="G95" s="1" t="s">
        <v>98</v>
      </c>
      <c r="H95" s="11" t="s">
        <v>98</v>
      </c>
      <c r="I95" s="1" t="s">
        <v>98</v>
      </c>
      <c r="J95" s="1" t="s">
        <v>98</v>
      </c>
      <c r="K95" s="3">
        <v>9.6300000000000008</v>
      </c>
      <c r="L95" s="1" t="s">
        <v>98</v>
      </c>
      <c r="M95" s="11" t="s">
        <v>98</v>
      </c>
      <c r="N95" s="1" t="s">
        <v>98</v>
      </c>
      <c r="O95" s="1" t="s">
        <v>98</v>
      </c>
      <c r="P95" s="1" t="s">
        <v>98</v>
      </c>
      <c r="Q95" s="1" t="s">
        <v>98</v>
      </c>
      <c r="R95" s="11" t="s">
        <v>98</v>
      </c>
      <c r="S95" s="13" t="s">
        <v>98</v>
      </c>
      <c r="T95" s="1" t="s">
        <v>98</v>
      </c>
      <c r="U95" s="13" t="s">
        <v>98</v>
      </c>
      <c r="V95" s="1" t="s">
        <v>98</v>
      </c>
      <c r="W95" s="14">
        <v>0.5</v>
      </c>
      <c r="X95" s="14">
        <v>0.46500000000000002</v>
      </c>
      <c r="Y95" s="1" t="s">
        <v>98</v>
      </c>
      <c r="Z95" s="13" t="s">
        <v>98</v>
      </c>
      <c r="AA95" s="13" t="s">
        <v>98</v>
      </c>
      <c r="AB95" s="1" t="s">
        <v>98</v>
      </c>
      <c r="AC95" s="1" t="s">
        <v>98</v>
      </c>
      <c r="AD95" s="1" t="s">
        <v>98</v>
      </c>
      <c r="AE95" s="1" t="s">
        <v>98</v>
      </c>
      <c r="AF95" s="1" t="s">
        <v>98</v>
      </c>
      <c r="AG95" s="1" t="s">
        <v>98</v>
      </c>
      <c r="AH95" s="1" t="s">
        <v>98</v>
      </c>
      <c r="AI95" s="1" t="s">
        <v>98</v>
      </c>
      <c r="AJ95" s="1" t="s">
        <v>98</v>
      </c>
      <c r="AK95" s="1" t="s">
        <v>98</v>
      </c>
      <c r="AL95" s="2">
        <v>20.7</v>
      </c>
      <c r="AM95" s="1">
        <v>141</v>
      </c>
      <c r="AN95" s="2">
        <v>39</v>
      </c>
      <c r="AO95" s="2">
        <v>29.2</v>
      </c>
      <c r="AP95" s="3">
        <v>3.24</v>
      </c>
      <c r="AQ95" s="1">
        <v>141</v>
      </c>
      <c r="AR95" s="2">
        <v>39</v>
      </c>
      <c r="AS95" s="2">
        <v>29.2</v>
      </c>
      <c r="AT95" s="3">
        <v>3.24</v>
      </c>
      <c r="AU95" s="1" t="s">
        <v>98</v>
      </c>
      <c r="AV95" s="1" t="s">
        <v>98</v>
      </c>
      <c r="AW95" s="1" t="s">
        <v>98</v>
      </c>
      <c r="AX95" s="1">
        <v>281</v>
      </c>
      <c r="AY95" s="1" t="s">
        <v>98</v>
      </c>
      <c r="AZ95" s="2">
        <v>58.5</v>
      </c>
      <c r="BA95" s="1" t="s">
        <v>98</v>
      </c>
      <c r="BB95" s="1" t="s">
        <v>98</v>
      </c>
      <c r="BC95" s="1" t="s">
        <v>98</v>
      </c>
      <c r="BD95" s="1" t="s">
        <v>98</v>
      </c>
      <c r="BE95" s="1" t="s">
        <v>98</v>
      </c>
      <c r="BF95" s="1" t="s">
        <v>98</v>
      </c>
      <c r="BG95" s="1" t="s">
        <v>98</v>
      </c>
      <c r="BH95" s="1" t="s">
        <v>98</v>
      </c>
      <c r="BI95" s="1" t="s">
        <v>98</v>
      </c>
      <c r="BJ95" s="4" t="s">
        <v>98</v>
      </c>
      <c r="BK95" s="4" t="s">
        <v>98</v>
      </c>
      <c r="BL95" s="4" t="s">
        <v>98</v>
      </c>
      <c r="BM95" s="4" t="s">
        <v>98</v>
      </c>
      <c r="BN95" s="4" t="s">
        <v>98</v>
      </c>
      <c r="BO95" s="4" t="s">
        <v>98</v>
      </c>
      <c r="BP95" s="4" t="s">
        <v>98</v>
      </c>
      <c r="BQ95" s="4" t="s">
        <v>98</v>
      </c>
      <c r="BR95" s="4" t="s">
        <v>98</v>
      </c>
      <c r="BS95" s="4" t="s">
        <v>98</v>
      </c>
      <c r="BT95" s="4" t="s">
        <v>98</v>
      </c>
      <c r="BU95" s="4" t="s">
        <v>98</v>
      </c>
      <c r="BV95" s="4" t="s">
        <v>98</v>
      </c>
      <c r="BW95" s="35" t="s">
        <v>98</v>
      </c>
      <c r="BX95" s="35" t="s">
        <v>98</v>
      </c>
      <c r="BY95" s="1" t="s">
        <v>98</v>
      </c>
      <c r="BZ95" s="1" t="s">
        <v>98</v>
      </c>
      <c r="CA95" s="1" t="s">
        <v>98</v>
      </c>
      <c r="CB95" s="1" t="s">
        <v>98</v>
      </c>
      <c r="CC95" s="1" t="s">
        <v>98</v>
      </c>
      <c r="CD95" s="1" t="s">
        <v>98</v>
      </c>
      <c r="CE95" s="1" t="s">
        <v>98</v>
      </c>
      <c r="CF95" s="1" t="s">
        <v>98</v>
      </c>
      <c r="CG95" s="4">
        <f>Beams!$B$11/F95</f>
        <v>838.80597014925365</v>
      </c>
      <c r="CI95" s="4">
        <f>SQRT(Beams!$B$9^2+Beams!$C$9^2)/AO95</f>
        <v>544.3753575710133</v>
      </c>
      <c r="CK95" s="4">
        <f>(2*SQRT(Beams!$B$8^2+Beams!$C$8^2))/(F95)</f>
        <v>2372.501558369192</v>
      </c>
      <c r="CM95" s="4">
        <f>Beams!$B$12*(K95/2)/AX95</f>
        <v>192.60000000000002</v>
      </c>
      <c r="CO95" s="4">
        <f t="shared" si="1"/>
        <v>4348.6510320726738</v>
      </c>
      <c r="CQ95" s="3">
        <f>MIN(Beams!$B$21:$B$22)/MAX(CJ95:CO95)-1</f>
        <v>3.5991273736369482</v>
      </c>
    </row>
    <row r="96" spans="1:95" x14ac:dyDescent="0.55000000000000004">
      <c r="A96" s="1" t="s">
        <v>2612</v>
      </c>
      <c r="B96" s="1" t="s">
        <v>2303</v>
      </c>
      <c r="C96" s="1" t="s">
        <v>2304</v>
      </c>
      <c r="D96" s="1" t="s">
        <v>98</v>
      </c>
      <c r="E96" s="3">
        <v>37.08</v>
      </c>
      <c r="F96" s="2">
        <v>10.199999999999999</v>
      </c>
      <c r="G96" s="1" t="s">
        <v>98</v>
      </c>
      <c r="H96" s="11" t="s">
        <v>98</v>
      </c>
      <c r="I96" s="1" t="s">
        <v>98</v>
      </c>
      <c r="J96" s="1" t="s">
        <v>98</v>
      </c>
      <c r="K96" s="3">
        <v>9.6300000000000008</v>
      </c>
      <c r="L96" s="1" t="s">
        <v>98</v>
      </c>
      <c r="M96" s="11" t="s">
        <v>98</v>
      </c>
      <c r="N96" s="1" t="s">
        <v>98</v>
      </c>
      <c r="O96" s="1" t="s">
        <v>98</v>
      </c>
      <c r="P96" s="1" t="s">
        <v>98</v>
      </c>
      <c r="Q96" s="1" t="s">
        <v>98</v>
      </c>
      <c r="R96" s="11" t="s">
        <v>98</v>
      </c>
      <c r="S96" s="13" t="s">
        <v>98</v>
      </c>
      <c r="T96" s="1" t="s">
        <v>98</v>
      </c>
      <c r="U96" s="13" t="s">
        <v>98</v>
      </c>
      <c r="V96" s="1" t="s">
        <v>98</v>
      </c>
      <c r="W96" s="14">
        <v>0.375</v>
      </c>
      <c r="X96" s="14">
        <v>0.34899999999999998</v>
      </c>
      <c r="Y96" s="1" t="s">
        <v>98</v>
      </c>
      <c r="Z96" s="13" t="s">
        <v>98</v>
      </c>
      <c r="AA96" s="13" t="s">
        <v>98</v>
      </c>
      <c r="AB96" s="1" t="s">
        <v>98</v>
      </c>
      <c r="AC96" s="1" t="s">
        <v>98</v>
      </c>
      <c r="AD96" s="1" t="s">
        <v>98</v>
      </c>
      <c r="AE96" s="1" t="s">
        <v>98</v>
      </c>
      <c r="AF96" s="1" t="s">
        <v>98</v>
      </c>
      <c r="AG96" s="1" t="s">
        <v>98</v>
      </c>
      <c r="AH96" s="1" t="s">
        <v>98</v>
      </c>
      <c r="AI96" s="1" t="s">
        <v>98</v>
      </c>
      <c r="AJ96" s="1" t="s">
        <v>98</v>
      </c>
      <c r="AK96" s="1" t="s">
        <v>98</v>
      </c>
      <c r="AL96" s="2">
        <v>27.6</v>
      </c>
      <c r="AM96" s="1">
        <v>110</v>
      </c>
      <c r="AN96" s="2">
        <v>30</v>
      </c>
      <c r="AO96" s="2">
        <v>22.8</v>
      </c>
      <c r="AP96" s="3">
        <v>3.28</v>
      </c>
      <c r="AQ96" s="1">
        <v>110</v>
      </c>
      <c r="AR96" s="2">
        <v>30</v>
      </c>
      <c r="AS96" s="2">
        <v>22.8</v>
      </c>
      <c r="AT96" s="3">
        <v>3.28</v>
      </c>
      <c r="AU96" s="1" t="s">
        <v>98</v>
      </c>
      <c r="AV96" s="1" t="s">
        <v>98</v>
      </c>
      <c r="AW96" s="1" t="s">
        <v>98</v>
      </c>
      <c r="AX96" s="1">
        <v>219</v>
      </c>
      <c r="AY96" s="1" t="s">
        <v>98</v>
      </c>
      <c r="AZ96" s="2">
        <v>45.5</v>
      </c>
      <c r="BA96" s="1" t="s">
        <v>98</v>
      </c>
      <c r="BB96" s="1" t="s">
        <v>98</v>
      </c>
      <c r="BC96" s="1" t="s">
        <v>98</v>
      </c>
      <c r="BD96" s="1" t="s">
        <v>98</v>
      </c>
      <c r="BE96" s="1" t="s">
        <v>98</v>
      </c>
      <c r="BF96" s="1" t="s">
        <v>98</v>
      </c>
      <c r="BG96" s="1" t="s">
        <v>98</v>
      </c>
      <c r="BH96" s="1" t="s">
        <v>98</v>
      </c>
      <c r="BI96" s="1" t="s">
        <v>98</v>
      </c>
      <c r="BJ96" s="4" t="s">
        <v>98</v>
      </c>
      <c r="BK96" s="4" t="s">
        <v>98</v>
      </c>
      <c r="BL96" s="4" t="s">
        <v>98</v>
      </c>
      <c r="BM96" s="4" t="s">
        <v>98</v>
      </c>
      <c r="BN96" s="4" t="s">
        <v>98</v>
      </c>
      <c r="BO96" s="4" t="s">
        <v>98</v>
      </c>
      <c r="BP96" s="4" t="s">
        <v>98</v>
      </c>
      <c r="BQ96" s="4" t="s">
        <v>98</v>
      </c>
      <c r="BR96" s="4" t="s">
        <v>98</v>
      </c>
      <c r="BS96" s="4" t="s">
        <v>98</v>
      </c>
      <c r="BT96" s="4" t="s">
        <v>98</v>
      </c>
      <c r="BU96" s="4" t="s">
        <v>98</v>
      </c>
      <c r="BV96" s="4" t="s">
        <v>98</v>
      </c>
      <c r="BW96" s="35" t="s">
        <v>98</v>
      </c>
      <c r="BX96" s="35" t="s">
        <v>98</v>
      </c>
      <c r="BY96" s="1" t="s">
        <v>98</v>
      </c>
      <c r="BZ96" s="1" t="s">
        <v>98</v>
      </c>
      <c r="CA96" s="1" t="s">
        <v>98</v>
      </c>
      <c r="CB96" s="1" t="s">
        <v>98</v>
      </c>
      <c r="CC96" s="1" t="s">
        <v>98</v>
      </c>
      <c r="CD96" s="1" t="s">
        <v>98</v>
      </c>
      <c r="CE96" s="1" t="s">
        <v>98</v>
      </c>
      <c r="CF96" s="1" t="s">
        <v>98</v>
      </c>
      <c r="CG96" s="4">
        <f>Beams!$B$11/F96</f>
        <v>1101.9607843137255</v>
      </c>
      <c r="CI96" s="4">
        <f>SQRT(Beams!$B$9^2+Beams!$C$9^2)/AO96</f>
        <v>697.18247548568365</v>
      </c>
      <c r="CK96" s="4">
        <f>(2*SQRT(Beams!$B$8^2+Beams!$C$8^2))/(F96)</f>
        <v>3116.8157727595271</v>
      </c>
      <c r="CM96" s="4">
        <f>Beams!$B$12*(K96/2)/AX96</f>
        <v>247.12602739726029</v>
      </c>
      <c r="CO96" s="4">
        <f t="shared" si="1"/>
        <v>5706.4658041121038</v>
      </c>
      <c r="CQ96" s="3">
        <f>MIN(Beams!$B$21:$B$22)/MAX(CJ96:CO96)-1</f>
        <v>2.5047962585858157</v>
      </c>
    </row>
    <row r="97" spans="1:95" x14ac:dyDescent="0.55000000000000004">
      <c r="A97" s="1" t="s">
        <v>2612</v>
      </c>
      <c r="B97" s="1" t="s">
        <v>2305</v>
      </c>
      <c r="C97" s="1" t="s">
        <v>2306</v>
      </c>
      <c r="D97" s="1" t="s">
        <v>98</v>
      </c>
      <c r="E97" s="3">
        <v>31.06</v>
      </c>
      <c r="F97" s="3">
        <v>8.5299999999999994</v>
      </c>
      <c r="G97" s="1" t="s">
        <v>98</v>
      </c>
      <c r="H97" s="11" t="s">
        <v>98</v>
      </c>
      <c r="I97" s="1" t="s">
        <v>98</v>
      </c>
      <c r="J97" s="1" t="s">
        <v>98</v>
      </c>
      <c r="K97" s="3">
        <v>9.6300000000000008</v>
      </c>
      <c r="L97" s="1" t="s">
        <v>98</v>
      </c>
      <c r="M97" s="11" t="s">
        <v>98</v>
      </c>
      <c r="N97" s="1" t="s">
        <v>98</v>
      </c>
      <c r="O97" s="1" t="s">
        <v>98</v>
      </c>
      <c r="P97" s="1" t="s">
        <v>98</v>
      </c>
      <c r="Q97" s="1" t="s">
        <v>98</v>
      </c>
      <c r="R97" s="11" t="s">
        <v>98</v>
      </c>
      <c r="S97" s="13" t="s">
        <v>98</v>
      </c>
      <c r="T97" s="1" t="s">
        <v>98</v>
      </c>
      <c r="U97" s="13" t="s">
        <v>98</v>
      </c>
      <c r="V97" s="1" t="s">
        <v>98</v>
      </c>
      <c r="W97" s="14">
        <v>0.312</v>
      </c>
      <c r="X97" s="14">
        <v>0.29099999999999998</v>
      </c>
      <c r="Y97" s="1" t="s">
        <v>98</v>
      </c>
      <c r="Z97" s="13" t="s">
        <v>98</v>
      </c>
      <c r="AA97" s="13" t="s">
        <v>98</v>
      </c>
      <c r="AB97" s="1" t="s">
        <v>98</v>
      </c>
      <c r="AC97" s="1" t="s">
        <v>98</v>
      </c>
      <c r="AD97" s="1" t="s">
        <v>98</v>
      </c>
      <c r="AE97" s="1" t="s">
        <v>98</v>
      </c>
      <c r="AF97" s="1" t="s">
        <v>98</v>
      </c>
      <c r="AG97" s="1" t="s">
        <v>98</v>
      </c>
      <c r="AH97" s="1" t="s">
        <v>98</v>
      </c>
      <c r="AI97" s="1" t="s">
        <v>98</v>
      </c>
      <c r="AJ97" s="1" t="s">
        <v>98</v>
      </c>
      <c r="AK97" s="1" t="s">
        <v>98</v>
      </c>
      <c r="AL97" s="2">
        <v>33.1</v>
      </c>
      <c r="AM97" s="2">
        <v>93</v>
      </c>
      <c r="AN97" s="2">
        <v>25.4</v>
      </c>
      <c r="AO97" s="2">
        <v>19.3</v>
      </c>
      <c r="AP97" s="3">
        <v>3.3</v>
      </c>
      <c r="AQ97" s="2">
        <v>93</v>
      </c>
      <c r="AR97" s="2">
        <v>25.4</v>
      </c>
      <c r="AS97" s="2">
        <v>19.3</v>
      </c>
      <c r="AT97" s="3">
        <v>3.3</v>
      </c>
      <c r="AU97" s="1" t="s">
        <v>98</v>
      </c>
      <c r="AV97" s="1" t="s">
        <v>98</v>
      </c>
      <c r="AW97" s="1" t="s">
        <v>98</v>
      </c>
      <c r="AX97" s="1">
        <v>186</v>
      </c>
      <c r="AY97" s="1" t="s">
        <v>98</v>
      </c>
      <c r="AZ97" s="2">
        <v>38.700000000000003</v>
      </c>
      <c r="BA97" s="1" t="s">
        <v>98</v>
      </c>
      <c r="BB97" s="1" t="s">
        <v>98</v>
      </c>
      <c r="BC97" s="1" t="s">
        <v>98</v>
      </c>
      <c r="BD97" s="1" t="s">
        <v>98</v>
      </c>
      <c r="BE97" s="1" t="s">
        <v>98</v>
      </c>
      <c r="BF97" s="1" t="s">
        <v>98</v>
      </c>
      <c r="BG97" s="1" t="s">
        <v>98</v>
      </c>
      <c r="BH97" s="1" t="s">
        <v>98</v>
      </c>
      <c r="BI97" s="1" t="s">
        <v>98</v>
      </c>
      <c r="BJ97" s="4" t="s">
        <v>98</v>
      </c>
      <c r="BK97" s="4" t="s">
        <v>98</v>
      </c>
      <c r="BL97" s="4" t="s">
        <v>98</v>
      </c>
      <c r="BM97" s="4" t="s">
        <v>98</v>
      </c>
      <c r="BN97" s="4" t="s">
        <v>98</v>
      </c>
      <c r="BO97" s="4" t="s">
        <v>98</v>
      </c>
      <c r="BP97" s="4" t="s">
        <v>98</v>
      </c>
      <c r="BQ97" s="4" t="s">
        <v>98</v>
      </c>
      <c r="BR97" s="4" t="s">
        <v>98</v>
      </c>
      <c r="BS97" s="4" t="s">
        <v>98</v>
      </c>
      <c r="BT97" s="4" t="s">
        <v>98</v>
      </c>
      <c r="BU97" s="4" t="s">
        <v>98</v>
      </c>
      <c r="BV97" s="4" t="s">
        <v>98</v>
      </c>
      <c r="BW97" s="35" t="s">
        <v>98</v>
      </c>
      <c r="BX97" s="35" t="s">
        <v>98</v>
      </c>
      <c r="BY97" s="1" t="s">
        <v>98</v>
      </c>
      <c r="BZ97" s="1" t="s">
        <v>98</v>
      </c>
      <c r="CA97" s="1" t="s">
        <v>98</v>
      </c>
      <c r="CB97" s="1" t="s">
        <v>98</v>
      </c>
      <c r="CC97" s="1" t="s">
        <v>98</v>
      </c>
      <c r="CD97" s="1" t="s">
        <v>98</v>
      </c>
      <c r="CE97" s="1" t="s">
        <v>98</v>
      </c>
      <c r="CF97" s="1" t="s">
        <v>98</v>
      </c>
      <c r="CG97" s="4">
        <f>Beams!$B$11/F97</f>
        <v>1317.7022274325909</v>
      </c>
      <c r="CI97" s="4">
        <f>SQRT(Beams!$B$9^2+Beams!$C$9^2)/AO97</f>
        <v>823.6145306255745</v>
      </c>
      <c r="CK97" s="4">
        <f>(2*SQRT(Beams!$B$8^2+Beams!$C$8^2))/(F97)</f>
        <v>3727.0247224088134</v>
      </c>
      <c r="CM97" s="4">
        <f>Beams!$B$12*(K97/2)/AX97</f>
        <v>290.97096774193551</v>
      </c>
      <c r="CO97" s="4">
        <f t="shared" si="1"/>
        <v>6819.9244581510029</v>
      </c>
      <c r="CQ97" s="3">
        <f>MIN(Beams!$B$21:$B$22)/MAX(CJ97:CO97)-1</f>
        <v>1.9325838024637503</v>
      </c>
    </row>
    <row r="98" spans="1:95" x14ac:dyDescent="0.55000000000000004">
      <c r="A98" s="1" t="s">
        <v>2612</v>
      </c>
      <c r="B98" s="1" t="s">
        <v>2307</v>
      </c>
      <c r="C98" s="1" t="s">
        <v>2308</v>
      </c>
      <c r="D98" s="1" t="s">
        <v>98</v>
      </c>
      <c r="E98" s="3">
        <v>25.06</v>
      </c>
      <c r="F98" s="3">
        <v>6.87</v>
      </c>
      <c r="G98" s="1" t="s">
        <v>98</v>
      </c>
      <c r="H98" s="11" t="s">
        <v>98</v>
      </c>
      <c r="I98" s="1" t="s">
        <v>98</v>
      </c>
      <c r="J98" s="1" t="s">
        <v>98</v>
      </c>
      <c r="K98" s="3">
        <v>9.6300000000000008</v>
      </c>
      <c r="L98" s="1" t="s">
        <v>98</v>
      </c>
      <c r="M98" s="11" t="s">
        <v>98</v>
      </c>
      <c r="N98" s="1" t="s">
        <v>98</v>
      </c>
      <c r="O98" s="1" t="s">
        <v>98</v>
      </c>
      <c r="P98" s="1" t="s">
        <v>98</v>
      </c>
      <c r="Q98" s="1" t="s">
        <v>98</v>
      </c>
      <c r="R98" s="11" t="s">
        <v>98</v>
      </c>
      <c r="S98" s="13" t="s">
        <v>98</v>
      </c>
      <c r="T98" s="1" t="s">
        <v>98</v>
      </c>
      <c r="U98" s="13" t="s">
        <v>98</v>
      </c>
      <c r="V98" s="1" t="s">
        <v>98</v>
      </c>
      <c r="W98" s="14">
        <v>0.25</v>
      </c>
      <c r="X98" s="14">
        <v>0.23300000000000001</v>
      </c>
      <c r="Y98" s="1" t="s">
        <v>98</v>
      </c>
      <c r="Z98" s="13" t="s">
        <v>98</v>
      </c>
      <c r="AA98" s="13" t="s">
        <v>98</v>
      </c>
      <c r="AB98" s="1" t="s">
        <v>98</v>
      </c>
      <c r="AC98" s="1" t="s">
        <v>98</v>
      </c>
      <c r="AD98" s="1" t="s">
        <v>98</v>
      </c>
      <c r="AE98" s="1" t="s">
        <v>98</v>
      </c>
      <c r="AF98" s="1" t="s">
        <v>98</v>
      </c>
      <c r="AG98" s="1" t="s">
        <v>98</v>
      </c>
      <c r="AH98" s="1" t="s">
        <v>98</v>
      </c>
      <c r="AI98" s="1" t="s">
        <v>98</v>
      </c>
      <c r="AJ98" s="1" t="s">
        <v>98</v>
      </c>
      <c r="AK98" s="1" t="s">
        <v>98</v>
      </c>
      <c r="AL98" s="2">
        <v>41.3</v>
      </c>
      <c r="AM98" s="2">
        <v>75.900000000000006</v>
      </c>
      <c r="AN98" s="2">
        <v>20.6</v>
      </c>
      <c r="AO98" s="2">
        <v>15.8</v>
      </c>
      <c r="AP98" s="3">
        <v>3.32</v>
      </c>
      <c r="AQ98" s="2">
        <v>75.900000000000006</v>
      </c>
      <c r="AR98" s="2">
        <v>20.6</v>
      </c>
      <c r="AS98" s="2">
        <v>15.8</v>
      </c>
      <c r="AT98" s="3">
        <v>3.32</v>
      </c>
      <c r="AU98" s="1" t="s">
        <v>98</v>
      </c>
      <c r="AV98" s="1" t="s">
        <v>98</v>
      </c>
      <c r="AW98" s="1" t="s">
        <v>98</v>
      </c>
      <c r="AX98" s="1">
        <v>152</v>
      </c>
      <c r="AY98" s="1" t="s">
        <v>98</v>
      </c>
      <c r="AZ98" s="2">
        <v>31.5</v>
      </c>
      <c r="BA98" s="1" t="s">
        <v>98</v>
      </c>
      <c r="BB98" s="1" t="s">
        <v>98</v>
      </c>
      <c r="BC98" s="1" t="s">
        <v>98</v>
      </c>
      <c r="BD98" s="1" t="s">
        <v>98</v>
      </c>
      <c r="BE98" s="1" t="s">
        <v>98</v>
      </c>
      <c r="BF98" s="1" t="s">
        <v>98</v>
      </c>
      <c r="BG98" s="1" t="s">
        <v>98</v>
      </c>
      <c r="BH98" s="1" t="s">
        <v>98</v>
      </c>
      <c r="BI98" s="1" t="s">
        <v>98</v>
      </c>
      <c r="BJ98" s="4" t="s">
        <v>98</v>
      </c>
      <c r="BK98" s="4" t="s">
        <v>98</v>
      </c>
      <c r="BL98" s="4" t="s">
        <v>98</v>
      </c>
      <c r="BM98" s="4" t="s">
        <v>98</v>
      </c>
      <c r="BN98" s="4" t="s">
        <v>98</v>
      </c>
      <c r="BO98" s="4" t="s">
        <v>98</v>
      </c>
      <c r="BP98" s="4" t="s">
        <v>98</v>
      </c>
      <c r="BQ98" s="4" t="s">
        <v>98</v>
      </c>
      <c r="BR98" s="4" t="s">
        <v>98</v>
      </c>
      <c r="BS98" s="4" t="s">
        <v>98</v>
      </c>
      <c r="BT98" s="4" t="s">
        <v>98</v>
      </c>
      <c r="BU98" s="4" t="s">
        <v>98</v>
      </c>
      <c r="BV98" s="4" t="s">
        <v>98</v>
      </c>
      <c r="BW98" s="35" t="s">
        <v>98</v>
      </c>
      <c r="BX98" s="35" t="s">
        <v>98</v>
      </c>
      <c r="BY98" s="1" t="s">
        <v>98</v>
      </c>
      <c r="BZ98" s="1" t="s">
        <v>98</v>
      </c>
      <c r="CA98" s="1" t="s">
        <v>98</v>
      </c>
      <c r="CB98" s="1" t="s">
        <v>98</v>
      </c>
      <c r="CC98" s="1" t="s">
        <v>98</v>
      </c>
      <c r="CD98" s="1" t="s">
        <v>98</v>
      </c>
      <c r="CE98" s="1" t="s">
        <v>98</v>
      </c>
      <c r="CF98" s="1" t="s">
        <v>98</v>
      </c>
      <c r="CG98" s="4">
        <f>Beams!$B$11/F98</f>
        <v>1636.0989810771471</v>
      </c>
      <c r="CI98" s="4">
        <f>SQRT(Beams!$B$9^2+Beams!$C$9^2)/AO98</f>
        <v>1006.0607874097207</v>
      </c>
      <c r="CK98" s="4">
        <f>(2*SQRT(Beams!$B$8^2+Beams!$C$8^2))/(F98)</f>
        <v>4627.5867368482059</v>
      </c>
      <c r="CM98" s="4">
        <f>Beams!$B$12*(K98/2)/AX98</f>
        <v>356.05657894736845</v>
      </c>
      <c r="CO98" s="4">
        <f t="shared" si="1"/>
        <v>8461.9745996786096</v>
      </c>
      <c r="CQ98" s="3">
        <f>MIN(Beams!$B$21:$B$22)/MAX(CJ98:CO98)-1</f>
        <v>1.3635145395921668</v>
      </c>
    </row>
    <row r="99" spans="1:95" x14ac:dyDescent="0.55000000000000004">
      <c r="A99" s="1" t="s">
        <v>2612</v>
      </c>
      <c r="B99" s="1" t="s">
        <v>2309</v>
      </c>
      <c r="C99" s="1" t="s">
        <v>2310</v>
      </c>
      <c r="D99" s="1" t="s">
        <v>98</v>
      </c>
      <c r="E99" s="3">
        <v>18.97</v>
      </c>
      <c r="F99" s="3">
        <v>5.17</v>
      </c>
      <c r="G99" s="1" t="s">
        <v>98</v>
      </c>
      <c r="H99" s="11" t="s">
        <v>98</v>
      </c>
      <c r="I99" s="1" t="s">
        <v>98</v>
      </c>
      <c r="J99" s="1" t="s">
        <v>98</v>
      </c>
      <c r="K99" s="3">
        <v>9.6300000000000008</v>
      </c>
      <c r="L99" s="1" t="s">
        <v>98</v>
      </c>
      <c r="M99" s="11" t="s">
        <v>98</v>
      </c>
      <c r="N99" s="1" t="s">
        <v>98</v>
      </c>
      <c r="O99" s="1" t="s">
        <v>98</v>
      </c>
      <c r="P99" s="1" t="s">
        <v>98</v>
      </c>
      <c r="Q99" s="1" t="s">
        <v>98</v>
      </c>
      <c r="R99" s="11" t="s">
        <v>98</v>
      </c>
      <c r="S99" s="13" t="s">
        <v>98</v>
      </c>
      <c r="T99" s="1" t="s">
        <v>98</v>
      </c>
      <c r="U99" s="13" t="s">
        <v>98</v>
      </c>
      <c r="V99" s="1" t="s">
        <v>98</v>
      </c>
      <c r="W99" s="14">
        <v>0.188</v>
      </c>
      <c r="X99" s="14">
        <v>0.17399999999999999</v>
      </c>
      <c r="Y99" s="1" t="s">
        <v>98</v>
      </c>
      <c r="Z99" s="13" t="s">
        <v>98</v>
      </c>
      <c r="AA99" s="13" t="s">
        <v>98</v>
      </c>
      <c r="AB99" s="1" t="s">
        <v>98</v>
      </c>
      <c r="AC99" s="1" t="s">
        <v>98</v>
      </c>
      <c r="AD99" s="1" t="s">
        <v>98</v>
      </c>
      <c r="AE99" s="1" t="s">
        <v>98</v>
      </c>
      <c r="AF99" s="1" t="s">
        <v>98</v>
      </c>
      <c r="AG99" s="1" t="s">
        <v>98</v>
      </c>
      <c r="AH99" s="1" t="s">
        <v>98</v>
      </c>
      <c r="AI99" s="1" t="s">
        <v>98</v>
      </c>
      <c r="AJ99" s="1" t="s">
        <v>98</v>
      </c>
      <c r="AK99" s="1" t="s">
        <v>98</v>
      </c>
      <c r="AL99" s="2">
        <v>55.3</v>
      </c>
      <c r="AM99" s="2">
        <v>57.7</v>
      </c>
      <c r="AN99" s="2">
        <v>15.5</v>
      </c>
      <c r="AO99" s="2">
        <v>12</v>
      </c>
      <c r="AP99" s="3">
        <v>3.34</v>
      </c>
      <c r="AQ99" s="2">
        <v>57.7</v>
      </c>
      <c r="AR99" s="2">
        <v>15.5</v>
      </c>
      <c r="AS99" s="2">
        <v>12</v>
      </c>
      <c r="AT99" s="3">
        <v>3.34</v>
      </c>
      <c r="AU99" s="1" t="s">
        <v>98</v>
      </c>
      <c r="AV99" s="1" t="s">
        <v>98</v>
      </c>
      <c r="AW99" s="1" t="s">
        <v>98</v>
      </c>
      <c r="AX99" s="1">
        <v>115</v>
      </c>
      <c r="AY99" s="1" t="s">
        <v>98</v>
      </c>
      <c r="AZ99" s="2">
        <v>24</v>
      </c>
      <c r="BA99" s="1" t="s">
        <v>98</v>
      </c>
      <c r="BB99" s="1" t="s">
        <v>98</v>
      </c>
      <c r="BC99" s="1" t="s">
        <v>98</v>
      </c>
      <c r="BD99" s="1" t="s">
        <v>98</v>
      </c>
      <c r="BE99" s="1" t="s">
        <v>98</v>
      </c>
      <c r="BF99" s="1" t="s">
        <v>98</v>
      </c>
      <c r="BG99" s="1" t="s">
        <v>98</v>
      </c>
      <c r="BH99" s="1" t="s">
        <v>98</v>
      </c>
      <c r="BI99" s="1" t="s">
        <v>98</v>
      </c>
      <c r="BJ99" s="4" t="s">
        <v>98</v>
      </c>
      <c r="BK99" s="4" t="s">
        <v>98</v>
      </c>
      <c r="BL99" s="4" t="s">
        <v>98</v>
      </c>
      <c r="BM99" s="4" t="s">
        <v>98</v>
      </c>
      <c r="BN99" s="4" t="s">
        <v>98</v>
      </c>
      <c r="BO99" s="4" t="s">
        <v>98</v>
      </c>
      <c r="BP99" s="4" t="s">
        <v>98</v>
      </c>
      <c r="BQ99" s="4" t="s">
        <v>98</v>
      </c>
      <c r="BR99" s="4" t="s">
        <v>98</v>
      </c>
      <c r="BS99" s="4" t="s">
        <v>98</v>
      </c>
      <c r="BT99" s="4" t="s">
        <v>98</v>
      </c>
      <c r="BU99" s="4" t="s">
        <v>98</v>
      </c>
      <c r="BV99" s="4" t="s">
        <v>98</v>
      </c>
      <c r="BW99" s="35" t="s">
        <v>98</v>
      </c>
      <c r="BX99" s="35" t="s">
        <v>98</v>
      </c>
      <c r="BY99" s="1" t="s">
        <v>98</v>
      </c>
      <c r="BZ99" s="1" t="s">
        <v>98</v>
      </c>
      <c r="CA99" s="1" t="s">
        <v>98</v>
      </c>
      <c r="CB99" s="1" t="s">
        <v>98</v>
      </c>
      <c r="CC99" s="1" t="s">
        <v>98</v>
      </c>
      <c r="CD99" s="1" t="s">
        <v>98</v>
      </c>
      <c r="CE99" s="1" t="s">
        <v>98</v>
      </c>
      <c r="CF99" s="1" t="s">
        <v>98</v>
      </c>
      <c r="CG99" s="4">
        <f>Beams!$B$11/F99</f>
        <v>2174.0812379110253</v>
      </c>
      <c r="CI99" s="4">
        <f>SQRT(Beams!$B$9^2+Beams!$C$9^2)/AO99</f>
        <v>1324.646703422799</v>
      </c>
      <c r="CK99" s="4">
        <f>(2*SQRT(Beams!$B$8^2+Beams!$C$8^2))/(F99)</f>
        <v>6149.2303447093182</v>
      </c>
      <c r="CM99" s="4">
        <f>Beams!$B$12*(K99/2)/AX99</f>
        <v>470.61391304347831</v>
      </c>
      <c r="CO99" s="4">
        <f t="shared" si="1"/>
        <v>11240.312765657456</v>
      </c>
      <c r="CQ99" s="3">
        <f>MIN(Beams!$B$21:$B$22)/MAX(CJ99:CO99)-1</f>
        <v>0.77930991930278215</v>
      </c>
    </row>
    <row r="100" spans="1:95" x14ac:dyDescent="0.55000000000000004">
      <c r="A100" s="1" t="s">
        <v>2612</v>
      </c>
      <c r="B100" s="1" t="s">
        <v>2311</v>
      </c>
      <c r="C100" s="1" t="s">
        <v>2312</v>
      </c>
      <c r="D100" s="1" t="s">
        <v>98</v>
      </c>
      <c r="E100" s="3">
        <v>53.45</v>
      </c>
      <c r="F100" s="2">
        <v>14.7</v>
      </c>
      <c r="G100" s="1" t="s">
        <v>98</v>
      </c>
      <c r="H100" s="11" t="s">
        <v>98</v>
      </c>
      <c r="I100" s="1" t="s">
        <v>98</v>
      </c>
      <c r="J100" s="1" t="s">
        <v>98</v>
      </c>
      <c r="K100" s="3">
        <v>8.6300000000000008</v>
      </c>
      <c r="L100" s="1" t="s">
        <v>98</v>
      </c>
      <c r="M100" s="11" t="s">
        <v>98</v>
      </c>
      <c r="N100" s="1" t="s">
        <v>98</v>
      </c>
      <c r="O100" s="1" t="s">
        <v>98</v>
      </c>
      <c r="P100" s="1" t="s">
        <v>98</v>
      </c>
      <c r="Q100" s="1" t="s">
        <v>98</v>
      </c>
      <c r="R100" s="11" t="s">
        <v>98</v>
      </c>
      <c r="S100" s="13" t="s">
        <v>98</v>
      </c>
      <c r="T100" s="1" t="s">
        <v>98</v>
      </c>
      <c r="U100" s="13" t="s">
        <v>98</v>
      </c>
      <c r="V100" s="1" t="s">
        <v>98</v>
      </c>
      <c r="W100" s="14">
        <v>0.625</v>
      </c>
      <c r="X100" s="14">
        <v>0.58099999999999996</v>
      </c>
      <c r="Y100" s="1" t="s">
        <v>98</v>
      </c>
      <c r="Z100" s="13" t="s">
        <v>98</v>
      </c>
      <c r="AA100" s="13" t="s">
        <v>98</v>
      </c>
      <c r="AB100" s="1" t="s">
        <v>98</v>
      </c>
      <c r="AC100" s="1" t="s">
        <v>98</v>
      </c>
      <c r="AD100" s="1" t="s">
        <v>98</v>
      </c>
      <c r="AE100" s="1" t="s">
        <v>98</v>
      </c>
      <c r="AF100" s="1" t="s">
        <v>98</v>
      </c>
      <c r="AG100" s="1" t="s">
        <v>98</v>
      </c>
      <c r="AH100" s="1" t="s">
        <v>98</v>
      </c>
      <c r="AI100" s="1" t="s">
        <v>98</v>
      </c>
      <c r="AJ100" s="1" t="s">
        <v>98</v>
      </c>
      <c r="AK100" s="1" t="s">
        <v>98</v>
      </c>
      <c r="AL100" s="2">
        <v>14.8</v>
      </c>
      <c r="AM100" s="1">
        <v>119</v>
      </c>
      <c r="AN100" s="2">
        <v>37.700000000000003</v>
      </c>
      <c r="AO100" s="2">
        <v>27.7</v>
      </c>
      <c r="AP100" s="3">
        <v>2.85</v>
      </c>
      <c r="AQ100" s="1">
        <v>119</v>
      </c>
      <c r="AR100" s="2">
        <v>37.700000000000003</v>
      </c>
      <c r="AS100" s="2">
        <v>27.7</v>
      </c>
      <c r="AT100" s="3">
        <v>2.85</v>
      </c>
      <c r="AU100" s="1" t="s">
        <v>98</v>
      </c>
      <c r="AV100" s="1" t="s">
        <v>98</v>
      </c>
      <c r="AW100" s="1" t="s">
        <v>98</v>
      </c>
      <c r="AX100" s="1">
        <v>239</v>
      </c>
      <c r="AY100" s="1" t="s">
        <v>98</v>
      </c>
      <c r="AZ100" s="2">
        <v>55.4</v>
      </c>
      <c r="BA100" s="1" t="s">
        <v>98</v>
      </c>
      <c r="BB100" s="1" t="s">
        <v>98</v>
      </c>
      <c r="BC100" s="1" t="s">
        <v>98</v>
      </c>
      <c r="BD100" s="1" t="s">
        <v>98</v>
      </c>
      <c r="BE100" s="1" t="s">
        <v>98</v>
      </c>
      <c r="BF100" s="1" t="s">
        <v>98</v>
      </c>
      <c r="BG100" s="1" t="s">
        <v>98</v>
      </c>
      <c r="BH100" s="1" t="s">
        <v>98</v>
      </c>
      <c r="BI100" s="1" t="s">
        <v>98</v>
      </c>
      <c r="BJ100" s="4" t="s">
        <v>98</v>
      </c>
      <c r="BK100" s="4" t="s">
        <v>98</v>
      </c>
      <c r="BL100" s="4" t="s">
        <v>98</v>
      </c>
      <c r="BM100" s="4" t="s">
        <v>98</v>
      </c>
      <c r="BN100" s="4" t="s">
        <v>98</v>
      </c>
      <c r="BO100" s="4" t="s">
        <v>98</v>
      </c>
      <c r="BP100" s="4" t="s">
        <v>98</v>
      </c>
      <c r="BQ100" s="4" t="s">
        <v>98</v>
      </c>
      <c r="BR100" s="4" t="s">
        <v>98</v>
      </c>
      <c r="BS100" s="4" t="s">
        <v>98</v>
      </c>
      <c r="BT100" s="4" t="s">
        <v>98</v>
      </c>
      <c r="BU100" s="4" t="s">
        <v>98</v>
      </c>
      <c r="BV100" s="4" t="s">
        <v>98</v>
      </c>
      <c r="BW100" s="35" t="s">
        <v>98</v>
      </c>
      <c r="BX100" s="35" t="s">
        <v>98</v>
      </c>
      <c r="BY100" s="1" t="s">
        <v>98</v>
      </c>
      <c r="BZ100" s="1" t="s">
        <v>98</v>
      </c>
      <c r="CA100" s="1" t="s">
        <v>98</v>
      </c>
      <c r="CB100" s="1" t="s">
        <v>98</v>
      </c>
      <c r="CC100" s="1" t="s">
        <v>98</v>
      </c>
      <c r="CD100" s="1" t="s">
        <v>98</v>
      </c>
      <c r="CE100" s="1" t="s">
        <v>98</v>
      </c>
      <c r="CF100" s="1" t="s">
        <v>98</v>
      </c>
      <c r="CG100" s="4">
        <f>Beams!$B$11/F100</f>
        <v>764.62585034013614</v>
      </c>
      <c r="CI100" s="4">
        <f>SQRT(Beams!$B$9^2+Beams!$C$9^2)/AO100</f>
        <v>573.85416754778294</v>
      </c>
      <c r="CK100" s="4">
        <f>(2*SQRT(Beams!$B$8^2+Beams!$C$8^2))/(F100)</f>
        <v>2162.6884953841618</v>
      </c>
      <c r="CM100" s="4">
        <f>Beams!$B$12*(K100/2)/AX100</f>
        <v>202.93138075313809</v>
      </c>
      <c r="CO100" s="4">
        <f t="shared" si="1"/>
        <v>3993.3365470955987</v>
      </c>
      <c r="CQ100" s="3">
        <f>MIN(Beams!$B$21:$B$22)/MAX(CJ100:CO100)-1</f>
        <v>4.0083432147851994</v>
      </c>
    </row>
    <row r="101" spans="1:95" x14ac:dyDescent="0.55000000000000004">
      <c r="A101" s="1" t="s">
        <v>2612</v>
      </c>
      <c r="B101" s="1" t="s">
        <v>2313</v>
      </c>
      <c r="C101" s="1" t="s">
        <v>2314</v>
      </c>
      <c r="D101" s="1" t="s">
        <v>98</v>
      </c>
      <c r="E101" s="3">
        <v>43.43</v>
      </c>
      <c r="F101" s="2">
        <v>11.9</v>
      </c>
      <c r="G101" s="1" t="s">
        <v>98</v>
      </c>
      <c r="H101" s="11" t="s">
        <v>98</v>
      </c>
      <c r="I101" s="1" t="s">
        <v>98</v>
      </c>
      <c r="J101" s="1" t="s">
        <v>98</v>
      </c>
      <c r="K101" s="3">
        <v>8.6300000000000008</v>
      </c>
      <c r="L101" s="1" t="s">
        <v>98</v>
      </c>
      <c r="M101" s="11" t="s">
        <v>98</v>
      </c>
      <c r="N101" s="1" t="s">
        <v>98</v>
      </c>
      <c r="O101" s="1" t="s">
        <v>98</v>
      </c>
      <c r="P101" s="1" t="s">
        <v>98</v>
      </c>
      <c r="Q101" s="1" t="s">
        <v>98</v>
      </c>
      <c r="R101" s="11" t="s">
        <v>98</v>
      </c>
      <c r="S101" s="13" t="s">
        <v>98</v>
      </c>
      <c r="T101" s="1" t="s">
        <v>98</v>
      </c>
      <c r="U101" s="13" t="s">
        <v>98</v>
      </c>
      <c r="V101" s="1" t="s">
        <v>98</v>
      </c>
      <c r="W101" s="14">
        <v>0.5</v>
      </c>
      <c r="X101" s="14">
        <v>0.46500000000000002</v>
      </c>
      <c r="Y101" s="1" t="s">
        <v>98</v>
      </c>
      <c r="Z101" s="13" t="s">
        <v>98</v>
      </c>
      <c r="AA101" s="13" t="s">
        <v>98</v>
      </c>
      <c r="AB101" s="1" t="s">
        <v>98</v>
      </c>
      <c r="AC101" s="1" t="s">
        <v>98</v>
      </c>
      <c r="AD101" s="1" t="s">
        <v>98</v>
      </c>
      <c r="AE101" s="1" t="s">
        <v>98</v>
      </c>
      <c r="AF101" s="1" t="s">
        <v>98</v>
      </c>
      <c r="AG101" s="1" t="s">
        <v>98</v>
      </c>
      <c r="AH101" s="1" t="s">
        <v>98</v>
      </c>
      <c r="AI101" s="1" t="s">
        <v>98</v>
      </c>
      <c r="AJ101" s="1" t="s">
        <v>98</v>
      </c>
      <c r="AK101" s="1" t="s">
        <v>98</v>
      </c>
      <c r="AL101" s="2">
        <v>18.5</v>
      </c>
      <c r="AM101" s="1">
        <v>100</v>
      </c>
      <c r="AN101" s="2">
        <v>31</v>
      </c>
      <c r="AO101" s="2">
        <v>23.1</v>
      </c>
      <c r="AP101" s="3">
        <v>2.89</v>
      </c>
      <c r="AQ101" s="1">
        <v>100</v>
      </c>
      <c r="AR101" s="2">
        <v>31</v>
      </c>
      <c r="AS101" s="2">
        <v>23.1</v>
      </c>
      <c r="AT101" s="3">
        <v>2.89</v>
      </c>
      <c r="AU101" s="1" t="s">
        <v>98</v>
      </c>
      <c r="AV101" s="1" t="s">
        <v>98</v>
      </c>
      <c r="AW101" s="1" t="s">
        <v>98</v>
      </c>
      <c r="AX101" s="1">
        <v>199</v>
      </c>
      <c r="AY101" s="1" t="s">
        <v>98</v>
      </c>
      <c r="AZ101" s="2">
        <v>46.2</v>
      </c>
      <c r="BA101" s="1" t="s">
        <v>98</v>
      </c>
      <c r="BB101" s="1" t="s">
        <v>98</v>
      </c>
      <c r="BC101" s="1" t="s">
        <v>98</v>
      </c>
      <c r="BD101" s="1" t="s">
        <v>98</v>
      </c>
      <c r="BE101" s="1" t="s">
        <v>98</v>
      </c>
      <c r="BF101" s="1" t="s">
        <v>98</v>
      </c>
      <c r="BG101" s="1" t="s">
        <v>98</v>
      </c>
      <c r="BH101" s="1" t="s">
        <v>98</v>
      </c>
      <c r="BI101" s="1" t="s">
        <v>98</v>
      </c>
      <c r="BJ101" s="4" t="s">
        <v>98</v>
      </c>
      <c r="BK101" s="4" t="s">
        <v>98</v>
      </c>
      <c r="BL101" s="4" t="s">
        <v>98</v>
      </c>
      <c r="BM101" s="4" t="s">
        <v>98</v>
      </c>
      <c r="BN101" s="4" t="s">
        <v>98</v>
      </c>
      <c r="BO101" s="4" t="s">
        <v>98</v>
      </c>
      <c r="BP101" s="4" t="s">
        <v>98</v>
      </c>
      <c r="BQ101" s="4" t="s">
        <v>98</v>
      </c>
      <c r="BR101" s="4" t="s">
        <v>98</v>
      </c>
      <c r="BS101" s="4" t="s">
        <v>98</v>
      </c>
      <c r="BT101" s="4" t="s">
        <v>98</v>
      </c>
      <c r="BU101" s="4" t="s">
        <v>98</v>
      </c>
      <c r="BV101" s="4" t="s">
        <v>98</v>
      </c>
      <c r="BW101" s="35" t="s">
        <v>98</v>
      </c>
      <c r="BX101" s="35" t="s">
        <v>98</v>
      </c>
      <c r="BY101" s="1" t="s">
        <v>98</v>
      </c>
      <c r="BZ101" s="1" t="s">
        <v>98</v>
      </c>
      <c r="CA101" s="1" t="s">
        <v>98</v>
      </c>
      <c r="CB101" s="1" t="s">
        <v>98</v>
      </c>
      <c r="CC101" s="1" t="s">
        <v>98</v>
      </c>
      <c r="CD101" s="1" t="s">
        <v>98</v>
      </c>
      <c r="CE101" s="1" t="s">
        <v>98</v>
      </c>
      <c r="CF101" s="1" t="s">
        <v>98</v>
      </c>
      <c r="CG101" s="4">
        <f>Beams!$B$11/F101</f>
        <v>944.53781512605042</v>
      </c>
      <c r="CI101" s="4">
        <f>SQRT(Beams!$B$9^2+Beams!$C$9^2)/AO101</f>
        <v>688.12815762223318</v>
      </c>
      <c r="CK101" s="4">
        <f>(2*SQRT(Beams!$B$8^2+Beams!$C$8^2))/(F101)</f>
        <v>2671.5563766510231</v>
      </c>
      <c r="CM101" s="4">
        <f>Beams!$B$12*(K101/2)/AX101</f>
        <v>243.72160804020103</v>
      </c>
      <c r="CO101" s="4">
        <f t="shared" si="1"/>
        <v>4924.9811437325761</v>
      </c>
      <c r="CQ101" s="3">
        <f>MIN(Beams!$B$21:$B$22)/MAX(CJ101:CO101)-1</f>
        <v>3.0609292535975623</v>
      </c>
    </row>
    <row r="102" spans="1:95" x14ac:dyDescent="0.55000000000000004">
      <c r="A102" s="1" t="s">
        <v>2612</v>
      </c>
      <c r="B102" s="1" t="s">
        <v>2315</v>
      </c>
      <c r="C102" s="1" t="s">
        <v>2316</v>
      </c>
      <c r="D102" s="1" t="s">
        <v>98</v>
      </c>
      <c r="E102" s="3">
        <v>33.07</v>
      </c>
      <c r="F102" s="3">
        <v>9.07</v>
      </c>
      <c r="G102" s="1" t="s">
        <v>98</v>
      </c>
      <c r="H102" s="11" t="s">
        <v>98</v>
      </c>
      <c r="I102" s="1" t="s">
        <v>98</v>
      </c>
      <c r="J102" s="1" t="s">
        <v>98</v>
      </c>
      <c r="K102" s="3">
        <v>8.6300000000000008</v>
      </c>
      <c r="L102" s="1" t="s">
        <v>98</v>
      </c>
      <c r="M102" s="11" t="s">
        <v>98</v>
      </c>
      <c r="N102" s="1" t="s">
        <v>98</v>
      </c>
      <c r="O102" s="1" t="s">
        <v>98</v>
      </c>
      <c r="P102" s="1" t="s">
        <v>98</v>
      </c>
      <c r="Q102" s="1" t="s">
        <v>98</v>
      </c>
      <c r="R102" s="11" t="s">
        <v>98</v>
      </c>
      <c r="S102" s="13" t="s">
        <v>98</v>
      </c>
      <c r="T102" s="1" t="s">
        <v>98</v>
      </c>
      <c r="U102" s="13" t="s">
        <v>98</v>
      </c>
      <c r="V102" s="1" t="s">
        <v>98</v>
      </c>
      <c r="W102" s="14">
        <v>0.375</v>
      </c>
      <c r="X102" s="14">
        <v>0.34899999999999998</v>
      </c>
      <c r="Y102" s="1" t="s">
        <v>98</v>
      </c>
      <c r="Z102" s="13" t="s">
        <v>98</v>
      </c>
      <c r="AA102" s="13" t="s">
        <v>98</v>
      </c>
      <c r="AB102" s="1" t="s">
        <v>98</v>
      </c>
      <c r="AC102" s="1" t="s">
        <v>98</v>
      </c>
      <c r="AD102" s="1" t="s">
        <v>98</v>
      </c>
      <c r="AE102" s="1" t="s">
        <v>98</v>
      </c>
      <c r="AF102" s="1" t="s">
        <v>98</v>
      </c>
      <c r="AG102" s="1" t="s">
        <v>98</v>
      </c>
      <c r="AH102" s="1" t="s">
        <v>98</v>
      </c>
      <c r="AI102" s="1" t="s">
        <v>98</v>
      </c>
      <c r="AJ102" s="1" t="s">
        <v>98</v>
      </c>
      <c r="AK102" s="1" t="s">
        <v>98</v>
      </c>
      <c r="AL102" s="2">
        <v>24.7</v>
      </c>
      <c r="AM102" s="2">
        <v>77.8</v>
      </c>
      <c r="AN102" s="2">
        <v>23.9</v>
      </c>
      <c r="AO102" s="2">
        <v>18</v>
      </c>
      <c r="AP102" s="3">
        <v>2.93</v>
      </c>
      <c r="AQ102" s="2">
        <v>77.8</v>
      </c>
      <c r="AR102" s="2">
        <v>23.9</v>
      </c>
      <c r="AS102" s="2">
        <v>18</v>
      </c>
      <c r="AT102" s="3">
        <v>2.93</v>
      </c>
      <c r="AU102" s="1" t="s">
        <v>98</v>
      </c>
      <c r="AV102" s="1" t="s">
        <v>98</v>
      </c>
      <c r="AW102" s="1" t="s">
        <v>98</v>
      </c>
      <c r="AX102" s="1">
        <v>156</v>
      </c>
      <c r="AY102" s="1" t="s">
        <v>98</v>
      </c>
      <c r="AZ102" s="2">
        <v>36.1</v>
      </c>
      <c r="BA102" s="1" t="s">
        <v>98</v>
      </c>
      <c r="BB102" s="1" t="s">
        <v>98</v>
      </c>
      <c r="BC102" s="1" t="s">
        <v>98</v>
      </c>
      <c r="BD102" s="1" t="s">
        <v>98</v>
      </c>
      <c r="BE102" s="1" t="s">
        <v>98</v>
      </c>
      <c r="BF102" s="1" t="s">
        <v>98</v>
      </c>
      <c r="BG102" s="1" t="s">
        <v>98</v>
      </c>
      <c r="BH102" s="1" t="s">
        <v>98</v>
      </c>
      <c r="BI102" s="1" t="s">
        <v>98</v>
      </c>
      <c r="BJ102" s="4" t="s">
        <v>98</v>
      </c>
      <c r="BK102" s="4" t="s">
        <v>98</v>
      </c>
      <c r="BL102" s="4" t="s">
        <v>98</v>
      </c>
      <c r="BM102" s="4" t="s">
        <v>98</v>
      </c>
      <c r="BN102" s="4" t="s">
        <v>98</v>
      </c>
      <c r="BO102" s="4" t="s">
        <v>98</v>
      </c>
      <c r="BP102" s="4" t="s">
        <v>98</v>
      </c>
      <c r="BQ102" s="4" t="s">
        <v>98</v>
      </c>
      <c r="BR102" s="4" t="s">
        <v>98</v>
      </c>
      <c r="BS102" s="4" t="s">
        <v>98</v>
      </c>
      <c r="BT102" s="4" t="s">
        <v>98</v>
      </c>
      <c r="BU102" s="4" t="s">
        <v>98</v>
      </c>
      <c r="BV102" s="4" t="s">
        <v>98</v>
      </c>
      <c r="BW102" s="35" t="s">
        <v>98</v>
      </c>
      <c r="BX102" s="35" t="s">
        <v>98</v>
      </c>
      <c r="BY102" s="1" t="s">
        <v>98</v>
      </c>
      <c r="BZ102" s="1" t="s">
        <v>98</v>
      </c>
      <c r="CA102" s="1" t="s">
        <v>98</v>
      </c>
      <c r="CB102" s="1" t="s">
        <v>98</v>
      </c>
      <c r="CC102" s="1" t="s">
        <v>98</v>
      </c>
      <c r="CD102" s="1" t="s">
        <v>98</v>
      </c>
      <c r="CE102" s="1" t="s">
        <v>98</v>
      </c>
      <c r="CF102" s="1" t="s">
        <v>98</v>
      </c>
      <c r="CG102" s="4">
        <f>Beams!$B$11/F102</f>
        <v>1239.2502756339582</v>
      </c>
      <c r="CI102" s="4">
        <f>SQRT(Beams!$B$9^2+Beams!$C$9^2)/AO102</f>
        <v>883.09780228186594</v>
      </c>
      <c r="CK102" s="4">
        <f>(2*SQRT(Beams!$B$8^2+Beams!$C$8^2))/(F102)</f>
        <v>3505.1290939522796</v>
      </c>
      <c r="CM102" s="4">
        <f>Beams!$B$12*(K102/2)/AX102</f>
        <v>310.90128205128207</v>
      </c>
      <c r="CO102" s="4">
        <f t="shared" si="1"/>
        <v>6453.8461463834547</v>
      </c>
      <c r="CQ102" s="3">
        <f>MIN(Beams!$B$21:$B$22)/MAX(CJ102:CO102)-1</f>
        <v>2.0989272979814388</v>
      </c>
    </row>
    <row r="103" spans="1:95" x14ac:dyDescent="0.55000000000000004">
      <c r="A103" s="1" t="s">
        <v>2612</v>
      </c>
      <c r="B103" s="1" t="s">
        <v>2317</v>
      </c>
      <c r="C103" s="1" t="s">
        <v>2318</v>
      </c>
      <c r="D103" s="1" t="s">
        <v>98</v>
      </c>
      <c r="E103" s="3">
        <v>28.58</v>
      </c>
      <c r="F103" s="3">
        <v>7.85</v>
      </c>
      <c r="G103" s="1" t="s">
        <v>98</v>
      </c>
      <c r="H103" s="11" t="s">
        <v>98</v>
      </c>
      <c r="I103" s="1" t="s">
        <v>98</v>
      </c>
      <c r="J103" s="1" t="s">
        <v>98</v>
      </c>
      <c r="K103" s="3">
        <v>8.6300000000000008</v>
      </c>
      <c r="L103" s="1" t="s">
        <v>98</v>
      </c>
      <c r="M103" s="11" t="s">
        <v>98</v>
      </c>
      <c r="N103" s="1" t="s">
        <v>98</v>
      </c>
      <c r="O103" s="1" t="s">
        <v>98</v>
      </c>
      <c r="P103" s="1" t="s">
        <v>98</v>
      </c>
      <c r="Q103" s="1" t="s">
        <v>98</v>
      </c>
      <c r="R103" s="11" t="s">
        <v>98</v>
      </c>
      <c r="S103" s="13" t="s">
        <v>98</v>
      </c>
      <c r="T103" s="1" t="s">
        <v>98</v>
      </c>
      <c r="U103" s="13" t="s">
        <v>98</v>
      </c>
      <c r="V103" s="1" t="s">
        <v>98</v>
      </c>
      <c r="W103" s="14">
        <v>0.32200000000000001</v>
      </c>
      <c r="X103" s="14">
        <v>0.3</v>
      </c>
      <c r="Y103" s="1" t="s">
        <v>98</v>
      </c>
      <c r="Z103" s="13" t="s">
        <v>98</v>
      </c>
      <c r="AA103" s="13" t="s">
        <v>98</v>
      </c>
      <c r="AB103" s="1" t="s">
        <v>98</v>
      </c>
      <c r="AC103" s="1" t="s">
        <v>98</v>
      </c>
      <c r="AD103" s="1" t="s">
        <v>98</v>
      </c>
      <c r="AE103" s="1" t="s">
        <v>98</v>
      </c>
      <c r="AF103" s="1" t="s">
        <v>98</v>
      </c>
      <c r="AG103" s="1" t="s">
        <v>98</v>
      </c>
      <c r="AH103" s="1" t="s">
        <v>98</v>
      </c>
      <c r="AI103" s="1" t="s">
        <v>98</v>
      </c>
      <c r="AJ103" s="1" t="s">
        <v>98</v>
      </c>
      <c r="AK103" s="1" t="s">
        <v>98</v>
      </c>
      <c r="AL103" s="2">
        <v>28.8</v>
      </c>
      <c r="AM103" s="2">
        <v>68.099999999999994</v>
      </c>
      <c r="AN103" s="2">
        <v>20.8</v>
      </c>
      <c r="AO103" s="2">
        <v>15.8</v>
      </c>
      <c r="AP103" s="3">
        <v>2.95</v>
      </c>
      <c r="AQ103" s="2">
        <v>68.099999999999994</v>
      </c>
      <c r="AR103" s="2">
        <v>20.8</v>
      </c>
      <c r="AS103" s="2">
        <v>15.8</v>
      </c>
      <c r="AT103" s="3">
        <v>2.95</v>
      </c>
      <c r="AU103" s="1" t="s">
        <v>98</v>
      </c>
      <c r="AV103" s="1" t="s">
        <v>98</v>
      </c>
      <c r="AW103" s="1" t="s">
        <v>98</v>
      </c>
      <c r="AX103" s="1">
        <v>136</v>
      </c>
      <c r="AY103" s="1" t="s">
        <v>98</v>
      </c>
      <c r="AZ103" s="2">
        <v>31.6</v>
      </c>
      <c r="BA103" s="1" t="s">
        <v>98</v>
      </c>
      <c r="BB103" s="1" t="s">
        <v>98</v>
      </c>
      <c r="BC103" s="1" t="s">
        <v>98</v>
      </c>
      <c r="BD103" s="1" t="s">
        <v>98</v>
      </c>
      <c r="BE103" s="1" t="s">
        <v>98</v>
      </c>
      <c r="BF103" s="1" t="s">
        <v>98</v>
      </c>
      <c r="BG103" s="1" t="s">
        <v>98</v>
      </c>
      <c r="BH103" s="1" t="s">
        <v>98</v>
      </c>
      <c r="BI103" s="1" t="s">
        <v>98</v>
      </c>
      <c r="BJ103" s="4" t="s">
        <v>98</v>
      </c>
      <c r="BK103" s="4" t="s">
        <v>98</v>
      </c>
      <c r="BL103" s="4" t="s">
        <v>98</v>
      </c>
      <c r="BM103" s="4" t="s">
        <v>98</v>
      </c>
      <c r="BN103" s="4" t="s">
        <v>98</v>
      </c>
      <c r="BO103" s="4" t="s">
        <v>98</v>
      </c>
      <c r="BP103" s="4" t="s">
        <v>98</v>
      </c>
      <c r="BQ103" s="4" t="s">
        <v>98</v>
      </c>
      <c r="BR103" s="4" t="s">
        <v>98</v>
      </c>
      <c r="BS103" s="4" t="s">
        <v>98</v>
      </c>
      <c r="BT103" s="4" t="s">
        <v>98</v>
      </c>
      <c r="BU103" s="4" t="s">
        <v>98</v>
      </c>
      <c r="BV103" s="4" t="s">
        <v>98</v>
      </c>
      <c r="BW103" s="35" t="s">
        <v>98</v>
      </c>
      <c r="BX103" s="35" t="s">
        <v>98</v>
      </c>
      <c r="BY103" s="1" t="s">
        <v>98</v>
      </c>
      <c r="BZ103" s="1" t="s">
        <v>98</v>
      </c>
      <c r="CA103" s="1" t="s">
        <v>98</v>
      </c>
      <c r="CB103" s="1" t="s">
        <v>98</v>
      </c>
      <c r="CC103" s="1" t="s">
        <v>98</v>
      </c>
      <c r="CD103" s="1" t="s">
        <v>98</v>
      </c>
      <c r="CE103" s="1" t="s">
        <v>98</v>
      </c>
      <c r="CF103" s="1" t="s">
        <v>98</v>
      </c>
      <c r="CG103" s="4">
        <f>Beams!$B$11/F103</f>
        <v>1431.847133757962</v>
      </c>
      <c r="CI103" s="4">
        <f>SQRT(Beams!$B$9^2+Beams!$C$9^2)/AO103</f>
        <v>1006.0607874097207</v>
      </c>
      <c r="CK103" s="4">
        <f>(2*SQRT(Beams!$B$8^2+Beams!$C$8^2))/(F103)</f>
        <v>4049.8752716111053</v>
      </c>
      <c r="CM103" s="4">
        <f>Beams!$B$12*(K103/2)/AX103</f>
        <v>356.62205882352947</v>
      </c>
      <c r="CO103" s="4">
        <f t="shared" si="1"/>
        <v>7451.8052884809131</v>
      </c>
      <c r="CQ103" s="3">
        <f>MIN(Beams!$B$21:$B$22)/MAX(CJ103:CO103)-1</f>
        <v>1.6839133908821036</v>
      </c>
    </row>
    <row r="104" spans="1:95" x14ac:dyDescent="0.55000000000000004">
      <c r="A104" s="1" t="s">
        <v>2612</v>
      </c>
      <c r="B104" s="1" t="s">
        <v>2319</v>
      </c>
      <c r="C104" s="1" t="s">
        <v>2320</v>
      </c>
      <c r="D104" s="1" t="s">
        <v>98</v>
      </c>
      <c r="E104" s="3">
        <v>22.38</v>
      </c>
      <c r="F104" s="3">
        <v>6.14</v>
      </c>
      <c r="G104" s="1" t="s">
        <v>98</v>
      </c>
      <c r="H104" s="11" t="s">
        <v>98</v>
      </c>
      <c r="I104" s="1" t="s">
        <v>98</v>
      </c>
      <c r="J104" s="1" t="s">
        <v>98</v>
      </c>
      <c r="K104" s="3">
        <v>8.6300000000000008</v>
      </c>
      <c r="L104" s="1" t="s">
        <v>98</v>
      </c>
      <c r="M104" s="11" t="s">
        <v>98</v>
      </c>
      <c r="N104" s="1" t="s">
        <v>98</v>
      </c>
      <c r="O104" s="1" t="s">
        <v>98</v>
      </c>
      <c r="P104" s="1" t="s">
        <v>98</v>
      </c>
      <c r="Q104" s="1" t="s">
        <v>98</v>
      </c>
      <c r="R104" s="11" t="s">
        <v>98</v>
      </c>
      <c r="S104" s="13" t="s">
        <v>98</v>
      </c>
      <c r="T104" s="1" t="s">
        <v>98</v>
      </c>
      <c r="U104" s="13" t="s">
        <v>98</v>
      </c>
      <c r="V104" s="1" t="s">
        <v>98</v>
      </c>
      <c r="W104" s="14">
        <v>0.25</v>
      </c>
      <c r="X104" s="14">
        <v>0.23300000000000001</v>
      </c>
      <c r="Y104" s="1" t="s">
        <v>98</v>
      </c>
      <c r="Z104" s="13" t="s">
        <v>98</v>
      </c>
      <c r="AA104" s="13" t="s">
        <v>98</v>
      </c>
      <c r="AB104" s="1" t="s">
        <v>98</v>
      </c>
      <c r="AC104" s="1" t="s">
        <v>98</v>
      </c>
      <c r="AD104" s="1" t="s">
        <v>98</v>
      </c>
      <c r="AE104" s="1" t="s">
        <v>98</v>
      </c>
      <c r="AF104" s="1" t="s">
        <v>98</v>
      </c>
      <c r="AG104" s="1" t="s">
        <v>98</v>
      </c>
      <c r="AH104" s="1" t="s">
        <v>98</v>
      </c>
      <c r="AI104" s="1" t="s">
        <v>98</v>
      </c>
      <c r="AJ104" s="1" t="s">
        <v>98</v>
      </c>
      <c r="AK104" s="1" t="s">
        <v>98</v>
      </c>
      <c r="AL104" s="2">
        <v>37</v>
      </c>
      <c r="AM104" s="2">
        <v>54.1</v>
      </c>
      <c r="AN104" s="2">
        <v>16.399999999999999</v>
      </c>
      <c r="AO104" s="2">
        <v>12.5</v>
      </c>
      <c r="AP104" s="3">
        <v>2.97</v>
      </c>
      <c r="AQ104" s="2">
        <v>54.1</v>
      </c>
      <c r="AR104" s="2">
        <v>16.399999999999999</v>
      </c>
      <c r="AS104" s="2">
        <v>12.5</v>
      </c>
      <c r="AT104" s="3">
        <v>2.97</v>
      </c>
      <c r="AU104" s="1" t="s">
        <v>98</v>
      </c>
      <c r="AV104" s="1" t="s">
        <v>98</v>
      </c>
      <c r="AW104" s="1" t="s">
        <v>98</v>
      </c>
      <c r="AX104" s="1">
        <v>108</v>
      </c>
      <c r="AY104" s="1" t="s">
        <v>98</v>
      </c>
      <c r="AZ104" s="2">
        <v>25.1</v>
      </c>
      <c r="BA104" s="1" t="s">
        <v>98</v>
      </c>
      <c r="BB104" s="1" t="s">
        <v>98</v>
      </c>
      <c r="BC104" s="1" t="s">
        <v>98</v>
      </c>
      <c r="BD104" s="1" t="s">
        <v>98</v>
      </c>
      <c r="BE104" s="1" t="s">
        <v>98</v>
      </c>
      <c r="BF104" s="1" t="s">
        <v>98</v>
      </c>
      <c r="BG104" s="1" t="s">
        <v>98</v>
      </c>
      <c r="BH104" s="1" t="s">
        <v>98</v>
      </c>
      <c r="BI104" s="1" t="s">
        <v>98</v>
      </c>
      <c r="BJ104" s="4" t="s">
        <v>98</v>
      </c>
      <c r="BK104" s="4" t="s">
        <v>98</v>
      </c>
      <c r="BL104" s="4" t="s">
        <v>98</v>
      </c>
      <c r="BM104" s="4" t="s">
        <v>98</v>
      </c>
      <c r="BN104" s="4" t="s">
        <v>98</v>
      </c>
      <c r="BO104" s="4" t="s">
        <v>98</v>
      </c>
      <c r="BP104" s="4" t="s">
        <v>98</v>
      </c>
      <c r="BQ104" s="4" t="s">
        <v>98</v>
      </c>
      <c r="BR104" s="4" t="s">
        <v>98</v>
      </c>
      <c r="BS104" s="4" t="s">
        <v>98</v>
      </c>
      <c r="BT104" s="4" t="s">
        <v>98</v>
      </c>
      <c r="BU104" s="4" t="s">
        <v>98</v>
      </c>
      <c r="BV104" s="4" t="s">
        <v>98</v>
      </c>
      <c r="BW104" s="35" t="s">
        <v>98</v>
      </c>
      <c r="BX104" s="35" t="s">
        <v>98</v>
      </c>
      <c r="BY104" s="1" t="s">
        <v>98</v>
      </c>
      <c r="BZ104" s="1" t="s">
        <v>98</v>
      </c>
      <c r="CA104" s="1" t="s">
        <v>98</v>
      </c>
      <c r="CB104" s="1" t="s">
        <v>98</v>
      </c>
      <c r="CC104" s="1" t="s">
        <v>98</v>
      </c>
      <c r="CD104" s="1" t="s">
        <v>98</v>
      </c>
      <c r="CE104" s="1" t="s">
        <v>98</v>
      </c>
      <c r="CF104" s="1" t="s">
        <v>98</v>
      </c>
      <c r="CG104" s="4">
        <f>Beams!$B$11/F104</f>
        <v>1830.6188925081435</v>
      </c>
      <c r="CI104" s="4">
        <f>SQRT(Beams!$B$9^2+Beams!$C$9^2)/AO104</f>
        <v>1271.6608352858871</v>
      </c>
      <c r="CK104" s="4">
        <f>(2*SQRT(Beams!$B$8^2+Beams!$C$8^2))/(F104)</f>
        <v>5177.772130642863</v>
      </c>
      <c r="CM104" s="4">
        <f>Beams!$B$12*(K104/2)/AX104</f>
        <v>449.07962962962966</v>
      </c>
      <c r="CO104" s="4">
        <f t="shared" si="1"/>
        <v>9521.4037705220999</v>
      </c>
      <c r="CQ104" s="3">
        <f>MIN(Beams!$B$21:$B$22)/MAX(CJ104:CO104)-1</f>
        <v>1.1005306026322748</v>
      </c>
    </row>
    <row r="105" spans="1:95" x14ac:dyDescent="0.55000000000000004">
      <c r="A105" s="1" t="s">
        <v>2612</v>
      </c>
      <c r="B105" s="1" t="s">
        <v>2321</v>
      </c>
      <c r="C105" s="1" t="s">
        <v>2322</v>
      </c>
      <c r="D105" s="1" t="s">
        <v>98</v>
      </c>
      <c r="E105" s="3">
        <v>16.96</v>
      </c>
      <c r="F105" s="3">
        <v>4.62</v>
      </c>
      <c r="G105" s="1" t="s">
        <v>98</v>
      </c>
      <c r="H105" s="11" t="s">
        <v>98</v>
      </c>
      <c r="I105" s="1" t="s">
        <v>98</v>
      </c>
      <c r="J105" s="1" t="s">
        <v>98</v>
      </c>
      <c r="K105" s="3">
        <v>8.6300000000000008</v>
      </c>
      <c r="L105" s="1" t="s">
        <v>98</v>
      </c>
      <c r="M105" s="11" t="s">
        <v>98</v>
      </c>
      <c r="N105" s="1" t="s">
        <v>98</v>
      </c>
      <c r="O105" s="1" t="s">
        <v>98</v>
      </c>
      <c r="P105" s="1" t="s">
        <v>98</v>
      </c>
      <c r="Q105" s="1" t="s">
        <v>98</v>
      </c>
      <c r="R105" s="11" t="s">
        <v>98</v>
      </c>
      <c r="S105" s="13" t="s">
        <v>98</v>
      </c>
      <c r="T105" s="1" t="s">
        <v>98</v>
      </c>
      <c r="U105" s="13" t="s">
        <v>98</v>
      </c>
      <c r="V105" s="1" t="s">
        <v>98</v>
      </c>
      <c r="W105" s="14">
        <v>0.188</v>
      </c>
      <c r="X105" s="14">
        <v>0.17399999999999999</v>
      </c>
      <c r="Y105" s="1" t="s">
        <v>98</v>
      </c>
      <c r="Z105" s="13" t="s">
        <v>98</v>
      </c>
      <c r="AA105" s="13" t="s">
        <v>98</v>
      </c>
      <c r="AB105" s="1" t="s">
        <v>98</v>
      </c>
      <c r="AC105" s="1" t="s">
        <v>98</v>
      </c>
      <c r="AD105" s="1" t="s">
        <v>98</v>
      </c>
      <c r="AE105" s="1" t="s">
        <v>98</v>
      </c>
      <c r="AF105" s="1" t="s">
        <v>98</v>
      </c>
      <c r="AG105" s="1" t="s">
        <v>98</v>
      </c>
      <c r="AH105" s="1" t="s">
        <v>98</v>
      </c>
      <c r="AI105" s="1" t="s">
        <v>98</v>
      </c>
      <c r="AJ105" s="1" t="s">
        <v>98</v>
      </c>
      <c r="AK105" s="1" t="s">
        <v>98</v>
      </c>
      <c r="AL105" s="2">
        <v>49.6</v>
      </c>
      <c r="AM105" s="2">
        <v>41.3</v>
      </c>
      <c r="AN105" s="2">
        <v>12.4</v>
      </c>
      <c r="AO105" s="3">
        <v>9.57</v>
      </c>
      <c r="AP105" s="3">
        <v>2.99</v>
      </c>
      <c r="AQ105" s="2">
        <v>41.3</v>
      </c>
      <c r="AR105" s="2">
        <v>12.4</v>
      </c>
      <c r="AS105" s="3">
        <v>9.57</v>
      </c>
      <c r="AT105" s="3">
        <v>2.99</v>
      </c>
      <c r="AU105" s="1" t="s">
        <v>98</v>
      </c>
      <c r="AV105" s="1" t="s">
        <v>98</v>
      </c>
      <c r="AW105" s="1" t="s">
        <v>98</v>
      </c>
      <c r="AX105" s="2">
        <v>82.5</v>
      </c>
      <c r="AY105" s="1" t="s">
        <v>98</v>
      </c>
      <c r="AZ105" s="2">
        <v>19.100000000000001</v>
      </c>
      <c r="BA105" s="1" t="s">
        <v>98</v>
      </c>
      <c r="BB105" s="1" t="s">
        <v>98</v>
      </c>
      <c r="BC105" s="1" t="s">
        <v>98</v>
      </c>
      <c r="BD105" s="1" t="s">
        <v>98</v>
      </c>
      <c r="BE105" s="1" t="s">
        <v>98</v>
      </c>
      <c r="BF105" s="1" t="s">
        <v>98</v>
      </c>
      <c r="BG105" s="1" t="s">
        <v>98</v>
      </c>
      <c r="BH105" s="1" t="s">
        <v>98</v>
      </c>
      <c r="BI105" s="1" t="s">
        <v>98</v>
      </c>
      <c r="BJ105" s="4" t="s">
        <v>98</v>
      </c>
      <c r="BK105" s="4" t="s">
        <v>98</v>
      </c>
      <c r="BL105" s="4" t="s">
        <v>98</v>
      </c>
      <c r="BM105" s="4" t="s">
        <v>98</v>
      </c>
      <c r="BN105" s="4" t="s">
        <v>98</v>
      </c>
      <c r="BO105" s="4" t="s">
        <v>98</v>
      </c>
      <c r="BP105" s="4" t="s">
        <v>98</v>
      </c>
      <c r="BQ105" s="4" t="s">
        <v>98</v>
      </c>
      <c r="BR105" s="4" t="s">
        <v>98</v>
      </c>
      <c r="BS105" s="4" t="s">
        <v>98</v>
      </c>
      <c r="BT105" s="4" t="s">
        <v>98</v>
      </c>
      <c r="BU105" s="4" t="s">
        <v>98</v>
      </c>
      <c r="BV105" s="4" t="s">
        <v>98</v>
      </c>
      <c r="BW105" s="35" t="s">
        <v>98</v>
      </c>
      <c r="BX105" s="35" t="s">
        <v>98</v>
      </c>
      <c r="BY105" s="1" t="s">
        <v>98</v>
      </c>
      <c r="BZ105" s="1" t="s">
        <v>98</v>
      </c>
      <c r="CA105" s="1" t="s">
        <v>98</v>
      </c>
      <c r="CB105" s="1" t="s">
        <v>98</v>
      </c>
      <c r="CC105" s="1" t="s">
        <v>98</v>
      </c>
      <c r="CD105" s="1" t="s">
        <v>98</v>
      </c>
      <c r="CE105" s="1" t="s">
        <v>98</v>
      </c>
      <c r="CF105" s="1" t="s">
        <v>98</v>
      </c>
      <c r="CG105" s="4">
        <f>Beams!$B$11/F105</f>
        <v>2432.9004329004329</v>
      </c>
      <c r="CI105" s="4">
        <f>SQRT(Beams!$B$9^2+Beams!$C$9^2)/AO105</f>
        <v>1660.9990011571147</v>
      </c>
      <c r="CK105" s="4">
        <f>(2*SQRT(Beams!$B$8^2+Beams!$C$8^2))/(F105)</f>
        <v>6881.2815762223318</v>
      </c>
      <c r="CM105" s="4">
        <f>Beams!$B$12*(K105/2)/AX105</f>
        <v>587.88606060606071</v>
      </c>
      <c r="CO105" s="4">
        <f t="shared" si="1"/>
        <v>12643.296683646719</v>
      </c>
      <c r="CQ105" s="3">
        <f>MIN(Beams!$B$21:$B$22)/MAX(CJ105:CO105)-1</f>
        <v>0.58186590890243828</v>
      </c>
    </row>
    <row r="106" spans="1:95" x14ac:dyDescent="0.55000000000000004">
      <c r="A106" s="1" t="s">
        <v>2612</v>
      </c>
      <c r="B106" s="1" t="s">
        <v>2323</v>
      </c>
      <c r="C106" s="1" t="s">
        <v>2324</v>
      </c>
      <c r="D106" s="1" t="s">
        <v>98</v>
      </c>
      <c r="E106" s="3">
        <v>37.42</v>
      </c>
      <c r="F106" s="2">
        <v>10.3</v>
      </c>
      <c r="G106" s="1" t="s">
        <v>98</v>
      </c>
      <c r="H106" s="11" t="s">
        <v>98</v>
      </c>
      <c r="I106" s="1" t="s">
        <v>98</v>
      </c>
      <c r="J106" s="1" t="s">
        <v>98</v>
      </c>
      <c r="K106" s="3">
        <v>7.5</v>
      </c>
      <c r="L106" s="1" t="s">
        <v>98</v>
      </c>
      <c r="M106" s="11" t="s">
        <v>98</v>
      </c>
      <c r="N106" s="1" t="s">
        <v>98</v>
      </c>
      <c r="O106" s="1" t="s">
        <v>98</v>
      </c>
      <c r="P106" s="1" t="s">
        <v>98</v>
      </c>
      <c r="Q106" s="1" t="s">
        <v>98</v>
      </c>
      <c r="R106" s="11" t="s">
        <v>98</v>
      </c>
      <c r="S106" s="13" t="s">
        <v>98</v>
      </c>
      <c r="T106" s="1" t="s">
        <v>98</v>
      </c>
      <c r="U106" s="13" t="s">
        <v>98</v>
      </c>
      <c r="V106" s="1" t="s">
        <v>98</v>
      </c>
      <c r="W106" s="14">
        <v>0.5</v>
      </c>
      <c r="X106" s="14">
        <v>0.46500000000000002</v>
      </c>
      <c r="Y106" s="1" t="s">
        <v>98</v>
      </c>
      <c r="Z106" s="13" t="s">
        <v>98</v>
      </c>
      <c r="AA106" s="13" t="s">
        <v>98</v>
      </c>
      <c r="AB106" s="1" t="s">
        <v>98</v>
      </c>
      <c r="AC106" s="1" t="s">
        <v>98</v>
      </c>
      <c r="AD106" s="1" t="s">
        <v>98</v>
      </c>
      <c r="AE106" s="1" t="s">
        <v>98</v>
      </c>
      <c r="AF106" s="1" t="s">
        <v>98</v>
      </c>
      <c r="AG106" s="1" t="s">
        <v>98</v>
      </c>
      <c r="AH106" s="1" t="s">
        <v>98</v>
      </c>
      <c r="AI106" s="1" t="s">
        <v>98</v>
      </c>
      <c r="AJ106" s="1" t="s">
        <v>98</v>
      </c>
      <c r="AK106" s="1" t="s">
        <v>98</v>
      </c>
      <c r="AL106" s="2">
        <v>16.100000000000001</v>
      </c>
      <c r="AM106" s="2">
        <v>63.9</v>
      </c>
      <c r="AN106" s="2">
        <v>23</v>
      </c>
      <c r="AO106" s="2">
        <v>17</v>
      </c>
      <c r="AP106" s="3">
        <v>2.4900000000000002</v>
      </c>
      <c r="AQ106" s="2">
        <v>63.9</v>
      </c>
      <c r="AR106" s="2">
        <v>23</v>
      </c>
      <c r="AS106" s="2">
        <v>17</v>
      </c>
      <c r="AT106" s="3">
        <v>2.4900000000000002</v>
      </c>
      <c r="AU106" s="1" t="s">
        <v>98</v>
      </c>
      <c r="AV106" s="1" t="s">
        <v>98</v>
      </c>
      <c r="AW106" s="1" t="s">
        <v>98</v>
      </c>
      <c r="AX106" s="1">
        <v>128</v>
      </c>
      <c r="AY106" s="1" t="s">
        <v>98</v>
      </c>
      <c r="AZ106" s="2">
        <v>34.1</v>
      </c>
      <c r="BA106" s="1" t="s">
        <v>98</v>
      </c>
      <c r="BB106" s="1" t="s">
        <v>98</v>
      </c>
      <c r="BC106" s="1" t="s">
        <v>98</v>
      </c>
      <c r="BD106" s="1" t="s">
        <v>98</v>
      </c>
      <c r="BE106" s="1" t="s">
        <v>98</v>
      </c>
      <c r="BF106" s="1" t="s">
        <v>98</v>
      </c>
      <c r="BG106" s="1" t="s">
        <v>98</v>
      </c>
      <c r="BH106" s="1" t="s">
        <v>98</v>
      </c>
      <c r="BI106" s="1" t="s">
        <v>98</v>
      </c>
      <c r="BJ106" s="4" t="s">
        <v>98</v>
      </c>
      <c r="BK106" s="4" t="s">
        <v>98</v>
      </c>
      <c r="BL106" s="4" t="s">
        <v>98</v>
      </c>
      <c r="BM106" s="4" t="s">
        <v>98</v>
      </c>
      <c r="BN106" s="4" t="s">
        <v>98</v>
      </c>
      <c r="BO106" s="4" t="s">
        <v>98</v>
      </c>
      <c r="BP106" s="4" t="s">
        <v>98</v>
      </c>
      <c r="BQ106" s="4" t="s">
        <v>98</v>
      </c>
      <c r="BR106" s="4" t="s">
        <v>98</v>
      </c>
      <c r="BS106" s="4" t="s">
        <v>98</v>
      </c>
      <c r="BT106" s="4" t="s">
        <v>98</v>
      </c>
      <c r="BU106" s="4" t="s">
        <v>98</v>
      </c>
      <c r="BV106" s="4" t="s">
        <v>98</v>
      </c>
      <c r="BW106" s="35" t="s">
        <v>98</v>
      </c>
      <c r="BX106" s="35" t="s">
        <v>98</v>
      </c>
      <c r="BY106" s="1" t="s">
        <v>98</v>
      </c>
      <c r="BZ106" s="1" t="s">
        <v>98</v>
      </c>
      <c r="CA106" s="1" t="s">
        <v>98</v>
      </c>
      <c r="CB106" s="1" t="s">
        <v>98</v>
      </c>
      <c r="CC106" s="1" t="s">
        <v>98</v>
      </c>
      <c r="CD106" s="1" t="s">
        <v>98</v>
      </c>
      <c r="CE106" s="1" t="s">
        <v>98</v>
      </c>
      <c r="CF106" s="1" t="s">
        <v>98</v>
      </c>
      <c r="CG106" s="4">
        <f>Beams!$B$11/F106</f>
        <v>1091.2621359223301</v>
      </c>
      <c r="CI106" s="4">
        <f>SQRT(Beams!$B$9^2+Beams!$C$9^2)/AO106</f>
        <v>935.04473182785807</v>
      </c>
      <c r="CK106" s="4">
        <f>(2*SQRT(Beams!$B$8^2+Beams!$C$8^2))/(F106)</f>
        <v>3086.5554254511817</v>
      </c>
      <c r="CM106" s="4">
        <f>Beams!$B$12*(K106/2)/AX106</f>
        <v>329.296875</v>
      </c>
      <c r="CO106" s="4">
        <f t="shared" si="1"/>
        <v>5745.58108472</v>
      </c>
      <c r="CQ106" s="3">
        <f>MIN(Beams!$B$21:$B$22)/MAX(CJ106:CO106)-1</f>
        <v>2.4809359932607515</v>
      </c>
    </row>
    <row r="107" spans="1:95" x14ac:dyDescent="0.55000000000000004">
      <c r="A107" s="1" t="s">
        <v>2612</v>
      </c>
      <c r="B107" s="1" t="s">
        <v>2325</v>
      </c>
      <c r="C107" s="1" t="s">
        <v>2326</v>
      </c>
      <c r="D107" s="1" t="s">
        <v>98</v>
      </c>
      <c r="E107" s="3">
        <v>28.56</v>
      </c>
      <c r="F107" s="3">
        <v>7.84</v>
      </c>
      <c r="G107" s="1" t="s">
        <v>98</v>
      </c>
      <c r="H107" s="11" t="s">
        <v>98</v>
      </c>
      <c r="I107" s="1" t="s">
        <v>98</v>
      </c>
      <c r="J107" s="1" t="s">
        <v>98</v>
      </c>
      <c r="K107" s="3">
        <v>7.5</v>
      </c>
      <c r="L107" s="1" t="s">
        <v>98</v>
      </c>
      <c r="M107" s="11" t="s">
        <v>98</v>
      </c>
      <c r="N107" s="1" t="s">
        <v>98</v>
      </c>
      <c r="O107" s="1" t="s">
        <v>98</v>
      </c>
      <c r="P107" s="1" t="s">
        <v>98</v>
      </c>
      <c r="Q107" s="1" t="s">
        <v>98</v>
      </c>
      <c r="R107" s="11" t="s">
        <v>98</v>
      </c>
      <c r="S107" s="13" t="s">
        <v>98</v>
      </c>
      <c r="T107" s="1" t="s">
        <v>98</v>
      </c>
      <c r="U107" s="13" t="s">
        <v>98</v>
      </c>
      <c r="V107" s="1" t="s">
        <v>98</v>
      </c>
      <c r="W107" s="14">
        <v>0.375</v>
      </c>
      <c r="X107" s="14">
        <v>0.34899999999999998</v>
      </c>
      <c r="Y107" s="1" t="s">
        <v>98</v>
      </c>
      <c r="Z107" s="13" t="s">
        <v>98</v>
      </c>
      <c r="AA107" s="13" t="s">
        <v>98</v>
      </c>
      <c r="AB107" s="1" t="s">
        <v>98</v>
      </c>
      <c r="AC107" s="1" t="s">
        <v>98</v>
      </c>
      <c r="AD107" s="1" t="s">
        <v>98</v>
      </c>
      <c r="AE107" s="1" t="s">
        <v>98</v>
      </c>
      <c r="AF107" s="1" t="s">
        <v>98</v>
      </c>
      <c r="AG107" s="1" t="s">
        <v>98</v>
      </c>
      <c r="AH107" s="1" t="s">
        <v>98</v>
      </c>
      <c r="AI107" s="1" t="s">
        <v>98</v>
      </c>
      <c r="AJ107" s="1" t="s">
        <v>98</v>
      </c>
      <c r="AK107" s="1" t="s">
        <v>98</v>
      </c>
      <c r="AL107" s="2">
        <v>21.5</v>
      </c>
      <c r="AM107" s="2">
        <v>50.2</v>
      </c>
      <c r="AN107" s="2">
        <v>17.899999999999999</v>
      </c>
      <c r="AO107" s="2">
        <v>13.4</v>
      </c>
      <c r="AP107" s="3">
        <v>2.5299999999999998</v>
      </c>
      <c r="AQ107" s="2">
        <v>50.2</v>
      </c>
      <c r="AR107" s="2">
        <v>17.899999999999999</v>
      </c>
      <c r="AS107" s="2">
        <v>13.4</v>
      </c>
      <c r="AT107" s="3">
        <v>2.5299999999999998</v>
      </c>
      <c r="AU107" s="1" t="s">
        <v>98</v>
      </c>
      <c r="AV107" s="1" t="s">
        <v>98</v>
      </c>
      <c r="AW107" s="1" t="s">
        <v>98</v>
      </c>
      <c r="AX107" s="1">
        <v>100</v>
      </c>
      <c r="AY107" s="1" t="s">
        <v>98</v>
      </c>
      <c r="AZ107" s="2">
        <v>26.8</v>
      </c>
      <c r="BA107" s="1" t="s">
        <v>98</v>
      </c>
      <c r="BB107" s="1" t="s">
        <v>98</v>
      </c>
      <c r="BC107" s="1" t="s">
        <v>98</v>
      </c>
      <c r="BD107" s="1" t="s">
        <v>98</v>
      </c>
      <c r="BE107" s="1" t="s">
        <v>98</v>
      </c>
      <c r="BF107" s="1" t="s">
        <v>98</v>
      </c>
      <c r="BG107" s="1" t="s">
        <v>98</v>
      </c>
      <c r="BH107" s="1" t="s">
        <v>98</v>
      </c>
      <c r="BI107" s="1" t="s">
        <v>98</v>
      </c>
      <c r="BJ107" s="4" t="s">
        <v>98</v>
      </c>
      <c r="BK107" s="4" t="s">
        <v>98</v>
      </c>
      <c r="BL107" s="4" t="s">
        <v>98</v>
      </c>
      <c r="BM107" s="4" t="s">
        <v>98</v>
      </c>
      <c r="BN107" s="4" t="s">
        <v>98</v>
      </c>
      <c r="BO107" s="4" t="s">
        <v>98</v>
      </c>
      <c r="BP107" s="4" t="s">
        <v>98</v>
      </c>
      <c r="BQ107" s="4" t="s">
        <v>98</v>
      </c>
      <c r="BR107" s="4" t="s">
        <v>98</v>
      </c>
      <c r="BS107" s="4" t="s">
        <v>98</v>
      </c>
      <c r="BT107" s="4" t="s">
        <v>98</v>
      </c>
      <c r="BU107" s="4" t="s">
        <v>98</v>
      </c>
      <c r="BV107" s="4" t="s">
        <v>98</v>
      </c>
      <c r="BW107" s="35" t="s">
        <v>98</v>
      </c>
      <c r="BX107" s="35" t="s">
        <v>98</v>
      </c>
      <c r="BY107" s="1" t="s">
        <v>98</v>
      </c>
      <c r="BZ107" s="1" t="s">
        <v>98</v>
      </c>
      <c r="CA107" s="1" t="s">
        <v>98</v>
      </c>
      <c r="CB107" s="1" t="s">
        <v>98</v>
      </c>
      <c r="CC107" s="1" t="s">
        <v>98</v>
      </c>
      <c r="CD107" s="1" t="s">
        <v>98</v>
      </c>
      <c r="CE107" s="1" t="s">
        <v>98</v>
      </c>
      <c r="CF107" s="1" t="s">
        <v>98</v>
      </c>
      <c r="CG107" s="4">
        <f>Beams!$B$11/F107</f>
        <v>1433.6734693877552</v>
      </c>
      <c r="CI107" s="4">
        <f>SQRT(Beams!$B$9^2+Beams!$C$9^2)/AO107</f>
        <v>1186.250779184596</v>
      </c>
      <c r="CK107" s="4">
        <f>(2*SQRT(Beams!$B$8^2+Beams!$C$8^2))/(F107)</f>
        <v>4055.0409288453029</v>
      </c>
      <c r="CM107" s="4">
        <f>Beams!$B$12*(K107/2)/AX107</f>
        <v>421.5</v>
      </c>
      <c r="CO107" s="4">
        <f t="shared" si="1"/>
        <v>7531.7368927817133</v>
      </c>
      <c r="CQ107" s="3">
        <f>MIN(Beams!$B$21:$B$22)/MAX(CJ107:CO107)-1</f>
        <v>1.6554299870946974</v>
      </c>
    </row>
    <row r="108" spans="1:95" x14ac:dyDescent="0.55000000000000004">
      <c r="A108" s="1" t="s">
        <v>2612</v>
      </c>
      <c r="B108" s="1" t="s">
        <v>2327</v>
      </c>
      <c r="C108" s="1" t="s">
        <v>2328</v>
      </c>
      <c r="D108" s="1" t="s">
        <v>98</v>
      </c>
      <c r="E108" s="3">
        <v>23.97</v>
      </c>
      <c r="F108" s="3">
        <v>6.59</v>
      </c>
      <c r="G108" s="1" t="s">
        <v>98</v>
      </c>
      <c r="H108" s="11" t="s">
        <v>98</v>
      </c>
      <c r="I108" s="1" t="s">
        <v>98</v>
      </c>
      <c r="J108" s="1" t="s">
        <v>98</v>
      </c>
      <c r="K108" s="3">
        <v>7.5</v>
      </c>
      <c r="L108" s="1" t="s">
        <v>98</v>
      </c>
      <c r="M108" s="11" t="s">
        <v>98</v>
      </c>
      <c r="N108" s="1" t="s">
        <v>98</v>
      </c>
      <c r="O108" s="1" t="s">
        <v>98</v>
      </c>
      <c r="P108" s="1" t="s">
        <v>98</v>
      </c>
      <c r="Q108" s="1" t="s">
        <v>98</v>
      </c>
      <c r="R108" s="11" t="s">
        <v>98</v>
      </c>
      <c r="S108" s="13" t="s">
        <v>98</v>
      </c>
      <c r="T108" s="1" t="s">
        <v>98</v>
      </c>
      <c r="U108" s="13" t="s">
        <v>98</v>
      </c>
      <c r="V108" s="1" t="s">
        <v>98</v>
      </c>
      <c r="W108" s="14">
        <v>0.312</v>
      </c>
      <c r="X108" s="14">
        <v>0.29099999999999998</v>
      </c>
      <c r="Y108" s="1" t="s">
        <v>98</v>
      </c>
      <c r="Z108" s="13" t="s">
        <v>98</v>
      </c>
      <c r="AA108" s="13" t="s">
        <v>98</v>
      </c>
      <c r="AB108" s="1" t="s">
        <v>98</v>
      </c>
      <c r="AC108" s="1" t="s">
        <v>98</v>
      </c>
      <c r="AD108" s="1" t="s">
        <v>98</v>
      </c>
      <c r="AE108" s="1" t="s">
        <v>98</v>
      </c>
      <c r="AF108" s="1" t="s">
        <v>98</v>
      </c>
      <c r="AG108" s="1" t="s">
        <v>98</v>
      </c>
      <c r="AH108" s="1" t="s">
        <v>98</v>
      </c>
      <c r="AI108" s="1" t="s">
        <v>98</v>
      </c>
      <c r="AJ108" s="1" t="s">
        <v>98</v>
      </c>
      <c r="AK108" s="1" t="s">
        <v>98</v>
      </c>
      <c r="AL108" s="2">
        <v>25.8</v>
      </c>
      <c r="AM108" s="2">
        <v>42.9</v>
      </c>
      <c r="AN108" s="2">
        <v>15.1</v>
      </c>
      <c r="AO108" s="2">
        <v>11.4</v>
      </c>
      <c r="AP108" s="3">
        <v>2.5499999999999998</v>
      </c>
      <c r="AQ108" s="2">
        <v>42.9</v>
      </c>
      <c r="AR108" s="2">
        <v>15.1</v>
      </c>
      <c r="AS108" s="2">
        <v>11.4</v>
      </c>
      <c r="AT108" s="3">
        <v>2.5499999999999998</v>
      </c>
      <c r="AU108" s="1" t="s">
        <v>98</v>
      </c>
      <c r="AV108" s="1" t="s">
        <v>98</v>
      </c>
      <c r="AW108" s="1" t="s">
        <v>98</v>
      </c>
      <c r="AX108" s="2">
        <v>85.8</v>
      </c>
      <c r="AY108" s="1" t="s">
        <v>98</v>
      </c>
      <c r="AZ108" s="2">
        <v>22.9</v>
      </c>
      <c r="BA108" s="1" t="s">
        <v>98</v>
      </c>
      <c r="BB108" s="1" t="s">
        <v>98</v>
      </c>
      <c r="BC108" s="1" t="s">
        <v>98</v>
      </c>
      <c r="BD108" s="1" t="s">
        <v>98</v>
      </c>
      <c r="BE108" s="1" t="s">
        <v>98</v>
      </c>
      <c r="BF108" s="1" t="s">
        <v>98</v>
      </c>
      <c r="BG108" s="1" t="s">
        <v>98</v>
      </c>
      <c r="BH108" s="1" t="s">
        <v>98</v>
      </c>
      <c r="BI108" s="1" t="s">
        <v>98</v>
      </c>
      <c r="BJ108" s="4" t="s">
        <v>98</v>
      </c>
      <c r="BK108" s="4" t="s">
        <v>98</v>
      </c>
      <c r="BL108" s="4" t="s">
        <v>98</v>
      </c>
      <c r="BM108" s="4" t="s">
        <v>98</v>
      </c>
      <c r="BN108" s="4" t="s">
        <v>98</v>
      </c>
      <c r="BO108" s="4" t="s">
        <v>98</v>
      </c>
      <c r="BP108" s="4" t="s">
        <v>98</v>
      </c>
      <c r="BQ108" s="4" t="s">
        <v>98</v>
      </c>
      <c r="BR108" s="4" t="s">
        <v>98</v>
      </c>
      <c r="BS108" s="4" t="s">
        <v>98</v>
      </c>
      <c r="BT108" s="4" t="s">
        <v>98</v>
      </c>
      <c r="BU108" s="4" t="s">
        <v>98</v>
      </c>
      <c r="BV108" s="4" t="s">
        <v>98</v>
      </c>
      <c r="BW108" s="35" t="s">
        <v>98</v>
      </c>
      <c r="BX108" s="35" t="s">
        <v>98</v>
      </c>
      <c r="BY108" s="1" t="s">
        <v>98</v>
      </c>
      <c r="BZ108" s="1" t="s">
        <v>98</v>
      </c>
      <c r="CA108" s="1" t="s">
        <v>98</v>
      </c>
      <c r="CB108" s="1" t="s">
        <v>98</v>
      </c>
      <c r="CC108" s="1" t="s">
        <v>98</v>
      </c>
      <c r="CD108" s="1" t="s">
        <v>98</v>
      </c>
      <c r="CE108" s="1" t="s">
        <v>98</v>
      </c>
      <c r="CF108" s="1" t="s">
        <v>98</v>
      </c>
      <c r="CG108" s="4">
        <f>Beams!$B$11/F108</f>
        <v>1705.6145675265554</v>
      </c>
      <c r="CI108" s="4">
        <f>SQRT(Beams!$B$9^2+Beams!$C$9^2)/AO108</f>
        <v>1394.3649509713673</v>
      </c>
      <c r="CK108" s="4">
        <f>(2*SQRT(Beams!$B$8^2+Beams!$C$8^2))/(F108)</f>
        <v>4824.2065071543511</v>
      </c>
      <c r="CM108" s="4">
        <f>Beams!$B$12*(K108/2)/AX108</f>
        <v>491.25874125874128</v>
      </c>
      <c r="CO108" s="4">
        <f t="shared" si="1"/>
        <v>8952.8087066968619</v>
      </c>
      <c r="CQ108" s="3">
        <f>MIN(Beams!$B$21:$B$22)/MAX(CJ108:CO108)-1</f>
        <v>1.2339358133542651</v>
      </c>
    </row>
    <row r="109" spans="1:95" x14ac:dyDescent="0.55000000000000004">
      <c r="A109" s="1" t="s">
        <v>2612</v>
      </c>
      <c r="B109" s="1" t="s">
        <v>2329</v>
      </c>
      <c r="C109" s="1" t="s">
        <v>2330</v>
      </c>
      <c r="D109" s="1" t="s">
        <v>98</v>
      </c>
      <c r="E109" s="3">
        <v>19.38</v>
      </c>
      <c r="F109" s="3">
        <v>5.32</v>
      </c>
      <c r="G109" s="1" t="s">
        <v>98</v>
      </c>
      <c r="H109" s="11" t="s">
        <v>98</v>
      </c>
      <c r="I109" s="1" t="s">
        <v>98</v>
      </c>
      <c r="J109" s="1" t="s">
        <v>98</v>
      </c>
      <c r="K109" s="3">
        <v>7.5</v>
      </c>
      <c r="L109" s="1" t="s">
        <v>98</v>
      </c>
      <c r="M109" s="11" t="s">
        <v>98</v>
      </c>
      <c r="N109" s="1" t="s">
        <v>98</v>
      </c>
      <c r="O109" s="1" t="s">
        <v>98</v>
      </c>
      <c r="P109" s="1" t="s">
        <v>98</v>
      </c>
      <c r="Q109" s="1" t="s">
        <v>98</v>
      </c>
      <c r="R109" s="11" t="s">
        <v>98</v>
      </c>
      <c r="S109" s="13" t="s">
        <v>98</v>
      </c>
      <c r="T109" s="1" t="s">
        <v>98</v>
      </c>
      <c r="U109" s="13" t="s">
        <v>98</v>
      </c>
      <c r="V109" s="1" t="s">
        <v>98</v>
      </c>
      <c r="W109" s="14">
        <v>0.25</v>
      </c>
      <c r="X109" s="14">
        <v>0.23300000000000001</v>
      </c>
      <c r="Y109" s="1" t="s">
        <v>98</v>
      </c>
      <c r="Z109" s="13" t="s">
        <v>98</v>
      </c>
      <c r="AA109" s="13" t="s">
        <v>98</v>
      </c>
      <c r="AB109" s="1" t="s">
        <v>98</v>
      </c>
      <c r="AC109" s="1" t="s">
        <v>98</v>
      </c>
      <c r="AD109" s="1" t="s">
        <v>98</v>
      </c>
      <c r="AE109" s="1" t="s">
        <v>98</v>
      </c>
      <c r="AF109" s="1" t="s">
        <v>98</v>
      </c>
      <c r="AG109" s="1" t="s">
        <v>98</v>
      </c>
      <c r="AH109" s="1" t="s">
        <v>98</v>
      </c>
      <c r="AI109" s="1" t="s">
        <v>98</v>
      </c>
      <c r="AJ109" s="1" t="s">
        <v>98</v>
      </c>
      <c r="AK109" s="1" t="s">
        <v>98</v>
      </c>
      <c r="AL109" s="2">
        <v>32.200000000000003</v>
      </c>
      <c r="AM109" s="2">
        <v>35.200000000000003</v>
      </c>
      <c r="AN109" s="2">
        <v>12.3</v>
      </c>
      <c r="AO109" s="3">
        <v>9.3699999999999992</v>
      </c>
      <c r="AP109" s="3">
        <v>2.57</v>
      </c>
      <c r="AQ109" s="2">
        <v>35.200000000000003</v>
      </c>
      <c r="AR109" s="2">
        <v>12.3</v>
      </c>
      <c r="AS109" s="3">
        <v>9.3699999999999992</v>
      </c>
      <c r="AT109" s="3">
        <v>2.57</v>
      </c>
      <c r="AU109" s="1" t="s">
        <v>98</v>
      </c>
      <c r="AV109" s="1" t="s">
        <v>98</v>
      </c>
      <c r="AW109" s="1" t="s">
        <v>98</v>
      </c>
      <c r="AX109" s="2">
        <v>70.3</v>
      </c>
      <c r="AY109" s="1" t="s">
        <v>98</v>
      </c>
      <c r="AZ109" s="2">
        <v>18.7</v>
      </c>
      <c r="BA109" s="1" t="s">
        <v>98</v>
      </c>
      <c r="BB109" s="1" t="s">
        <v>98</v>
      </c>
      <c r="BC109" s="1" t="s">
        <v>98</v>
      </c>
      <c r="BD109" s="1" t="s">
        <v>98</v>
      </c>
      <c r="BE109" s="1" t="s">
        <v>98</v>
      </c>
      <c r="BF109" s="1" t="s">
        <v>98</v>
      </c>
      <c r="BG109" s="1" t="s">
        <v>98</v>
      </c>
      <c r="BH109" s="1" t="s">
        <v>98</v>
      </c>
      <c r="BI109" s="1" t="s">
        <v>98</v>
      </c>
      <c r="BJ109" s="4" t="s">
        <v>98</v>
      </c>
      <c r="BK109" s="4" t="s">
        <v>98</v>
      </c>
      <c r="BL109" s="4" t="s">
        <v>98</v>
      </c>
      <c r="BM109" s="4" t="s">
        <v>98</v>
      </c>
      <c r="BN109" s="4" t="s">
        <v>98</v>
      </c>
      <c r="BO109" s="4" t="s">
        <v>98</v>
      </c>
      <c r="BP109" s="4" t="s">
        <v>98</v>
      </c>
      <c r="BQ109" s="4" t="s">
        <v>98</v>
      </c>
      <c r="BR109" s="4" t="s">
        <v>98</v>
      </c>
      <c r="BS109" s="4" t="s">
        <v>98</v>
      </c>
      <c r="BT109" s="4" t="s">
        <v>98</v>
      </c>
      <c r="BU109" s="4" t="s">
        <v>98</v>
      </c>
      <c r="BV109" s="4" t="s">
        <v>98</v>
      </c>
      <c r="BW109" s="35" t="s">
        <v>98</v>
      </c>
      <c r="BX109" s="35" t="s">
        <v>98</v>
      </c>
      <c r="BY109" s="1" t="s">
        <v>98</v>
      </c>
      <c r="BZ109" s="1" t="s">
        <v>98</v>
      </c>
      <c r="CA109" s="1" t="s">
        <v>98</v>
      </c>
      <c r="CB109" s="1" t="s">
        <v>98</v>
      </c>
      <c r="CC109" s="1" t="s">
        <v>98</v>
      </c>
      <c r="CD109" s="1" t="s">
        <v>98</v>
      </c>
      <c r="CE109" s="1" t="s">
        <v>98</v>
      </c>
      <c r="CF109" s="1" t="s">
        <v>98</v>
      </c>
      <c r="CG109" s="4">
        <f>Beams!$B$11/F109</f>
        <v>2112.781954887218</v>
      </c>
      <c r="CI109" s="4">
        <f>SQRT(Beams!$B$9^2+Beams!$C$9^2)/AO109</f>
        <v>1696.4525550772239</v>
      </c>
      <c r="CK109" s="4">
        <f>(2*SQRT(Beams!$B$8^2+Beams!$C$8^2))/(F109)</f>
        <v>5975.8497898772885</v>
      </c>
      <c r="CM109" s="4">
        <f>Beams!$B$12*(K109/2)/AX109</f>
        <v>599.57325746799438</v>
      </c>
      <c r="CO109" s="4">
        <f t="shared" si="1"/>
        <v>11077.954412193872</v>
      </c>
      <c r="CQ109" s="3">
        <f>MIN(Beams!$B$21:$B$22)/MAX(CJ109:CO109)-1</f>
        <v>0.80538746196548128</v>
      </c>
    </row>
    <row r="110" spans="1:95" x14ac:dyDescent="0.55000000000000004">
      <c r="A110" s="1" t="s">
        <v>2612</v>
      </c>
      <c r="B110" s="1" t="s">
        <v>2331</v>
      </c>
      <c r="C110" s="1" t="s">
        <v>2332</v>
      </c>
      <c r="D110" s="1" t="s">
        <v>98</v>
      </c>
      <c r="E110" s="3">
        <v>14.7</v>
      </c>
      <c r="F110" s="3">
        <v>4</v>
      </c>
      <c r="G110" s="1" t="s">
        <v>98</v>
      </c>
      <c r="H110" s="11" t="s">
        <v>98</v>
      </c>
      <c r="I110" s="1" t="s">
        <v>98</v>
      </c>
      <c r="J110" s="1" t="s">
        <v>98</v>
      </c>
      <c r="K110" s="3">
        <v>7.5</v>
      </c>
      <c r="L110" s="1" t="s">
        <v>98</v>
      </c>
      <c r="M110" s="11" t="s">
        <v>98</v>
      </c>
      <c r="N110" s="1" t="s">
        <v>98</v>
      </c>
      <c r="O110" s="1" t="s">
        <v>98</v>
      </c>
      <c r="P110" s="1" t="s">
        <v>98</v>
      </c>
      <c r="Q110" s="1" t="s">
        <v>98</v>
      </c>
      <c r="R110" s="11" t="s">
        <v>98</v>
      </c>
      <c r="S110" s="13" t="s">
        <v>98</v>
      </c>
      <c r="T110" s="1" t="s">
        <v>98</v>
      </c>
      <c r="U110" s="13" t="s">
        <v>98</v>
      </c>
      <c r="V110" s="1" t="s">
        <v>98</v>
      </c>
      <c r="W110" s="14">
        <v>0.188</v>
      </c>
      <c r="X110" s="14">
        <v>0.17399999999999999</v>
      </c>
      <c r="Y110" s="1" t="s">
        <v>98</v>
      </c>
      <c r="Z110" s="13" t="s">
        <v>98</v>
      </c>
      <c r="AA110" s="13" t="s">
        <v>98</v>
      </c>
      <c r="AB110" s="1" t="s">
        <v>98</v>
      </c>
      <c r="AC110" s="1" t="s">
        <v>98</v>
      </c>
      <c r="AD110" s="1" t="s">
        <v>98</v>
      </c>
      <c r="AE110" s="1" t="s">
        <v>98</v>
      </c>
      <c r="AF110" s="1" t="s">
        <v>98</v>
      </c>
      <c r="AG110" s="1" t="s">
        <v>98</v>
      </c>
      <c r="AH110" s="1" t="s">
        <v>98</v>
      </c>
      <c r="AI110" s="1" t="s">
        <v>98</v>
      </c>
      <c r="AJ110" s="1" t="s">
        <v>98</v>
      </c>
      <c r="AK110" s="1" t="s">
        <v>98</v>
      </c>
      <c r="AL110" s="2">
        <v>43.1</v>
      </c>
      <c r="AM110" s="2">
        <v>26.9</v>
      </c>
      <c r="AN110" s="3">
        <v>9.34</v>
      </c>
      <c r="AO110" s="3">
        <v>7.17</v>
      </c>
      <c r="AP110" s="3">
        <v>2.59</v>
      </c>
      <c r="AQ110" s="2">
        <v>26.9</v>
      </c>
      <c r="AR110" s="3">
        <v>9.34</v>
      </c>
      <c r="AS110" s="3">
        <v>7.17</v>
      </c>
      <c r="AT110" s="3">
        <v>2.59</v>
      </c>
      <c r="AU110" s="1" t="s">
        <v>98</v>
      </c>
      <c r="AV110" s="1" t="s">
        <v>98</v>
      </c>
      <c r="AW110" s="1" t="s">
        <v>98</v>
      </c>
      <c r="AX110" s="2">
        <v>53.8</v>
      </c>
      <c r="AY110" s="1" t="s">
        <v>98</v>
      </c>
      <c r="AZ110" s="2">
        <v>14.3</v>
      </c>
      <c r="BA110" s="1" t="s">
        <v>98</v>
      </c>
      <c r="BB110" s="1" t="s">
        <v>98</v>
      </c>
      <c r="BC110" s="1" t="s">
        <v>98</v>
      </c>
      <c r="BD110" s="1" t="s">
        <v>98</v>
      </c>
      <c r="BE110" s="1" t="s">
        <v>98</v>
      </c>
      <c r="BF110" s="1" t="s">
        <v>98</v>
      </c>
      <c r="BG110" s="1" t="s">
        <v>98</v>
      </c>
      <c r="BH110" s="1" t="s">
        <v>98</v>
      </c>
      <c r="BI110" s="1" t="s">
        <v>98</v>
      </c>
      <c r="BJ110" s="4" t="s">
        <v>98</v>
      </c>
      <c r="BK110" s="4" t="s">
        <v>98</v>
      </c>
      <c r="BL110" s="4" t="s">
        <v>98</v>
      </c>
      <c r="BM110" s="4" t="s">
        <v>98</v>
      </c>
      <c r="BN110" s="4" t="s">
        <v>98</v>
      </c>
      <c r="BO110" s="4" t="s">
        <v>98</v>
      </c>
      <c r="BP110" s="4" t="s">
        <v>98</v>
      </c>
      <c r="BQ110" s="4" t="s">
        <v>98</v>
      </c>
      <c r="BR110" s="4" t="s">
        <v>98</v>
      </c>
      <c r="BS110" s="4" t="s">
        <v>98</v>
      </c>
      <c r="BT110" s="4" t="s">
        <v>98</v>
      </c>
      <c r="BU110" s="4" t="s">
        <v>98</v>
      </c>
      <c r="BV110" s="4" t="s">
        <v>98</v>
      </c>
      <c r="BW110" s="35" t="s">
        <v>98</v>
      </c>
      <c r="BX110" s="35" t="s">
        <v>98</v>
      </c>
      <c r="BY110" s="1" t="s">
        <v>98</v>
      </c>
      <c r="BZ110" s="1" t="s">
        <v>98</v>
      </c>
      <c r="CA110" s="1" t="s">
        <v>98</v>
      </c>
      <c r="CB110" s="1" t="s">
        <v>98</v>
      </c>
      <c r="CC110" s="1" t="s">
        <v>98</v>
      </c>
      <c r="CD110" s="1" t="s">
        <v>98</v>
      </c>
      <c r="CE110" s="1" t="s">
        <v>98</v>
      </c>
      <c r="CF110" s="1" t="s">
        <v>98</v>
      </c>
      <c r="CG110" s="4">
        <f>Beams!$B$11/F110</f>
        <v>2810</v>
      </c>
      <c r="CI110" s="4">
        <f>SQRT(Beams!$B$9^2+Beams!$C$9^2)/AO110</f>
        <v>2216.9819304147263</v>
      </c>
      <c r="CK110" s="4">
        <f>(2*SQRT(Beams!$B$8^2+Beams!$C$8^2))/(F110)</f>
        <v>7947.8802205367938</v>
      </c>
      <c r="CM110" s="4">
        <f>Beams!$B$12*(K110/2)/AX110</f>
        <v>783.45724907063197</v>
      </c>
      <c r="CO110" s="4">
        <f t="shared" si="1"/>
        <v>14717.960562254544</v>
      </c>
      <c r="CQ110" s="3">
        <f>MIN(Beams!$B$21:$B$22)/MAX(CJ110:CO110)-1</f>
        <v>0.35888392385638634</v>
      </c>
    </row>
    <row r="111" spans="1:95" x14ac:dyDescent="0.55000000000000004">
      <c r="A111" s="1" t="s">
        <v>2612</v>
      </c>
      <c r="B111" s="1" t="s">
        <v>2333</v>
      </c>
      <c r="C111" s="1" t="s">
        <v>2334</v>
      </c>
      <c r="D111" s="1" t="s">
        <v>98</v>
      </c>
      <c r="E111" s="3">
        <v>34.74</v>
      </c>
      <c r="F111" s="3">
        <v>9.5500000000000007</v>
      </c>
      <c r="G111" s="1" t="s">
        <v>98</v>
      </c>
      <c r="H111" s="11" t="s">
        <v>98</v>
      </c>
      <c r="I111" s="1" t="s">
        <v>98</v>
      </c>
      <c r="J111" s="1" t="s">
        <v>98</v>
      </c>
      <c r="K111" s="3">
        <v>7</v>
      </c>
      <c r="L111" s="1" t="s">
        <v>98</v>
      </c>
      <c r="M111" s="11" t="s">
        <v>98</v>
      </c>
      <c r="N111" s="1" t="s">
        <v>98</v>
      </c>
      <c r="O111" s="1" t="s">
        <v>98</v>
      </c>
      <c r="P111" s="1" t="s">
        <v>98</v>
      </c>
      <c r="Q111" s="1" t="s">
        <v>98</v>
      </c>
      <c r="R111" s="11" t="s">
        <v>98</v>
      </c>
      <c r="S111" s="13" t="s">
        <v>98</v>
      </c>
      <c r="T111" s="1" t="s">
        <v>98</v>
      </c>
      <c r="U111" s="13" t="s">
        <v>98</v>
      </c>
      <c r="V111" s="1" t="s">
        <v>98</v>
      </c>
      <c r="W111" s="14">
        <v>0.5</v>
      </c>
      <c r="X111" s="14">
        <v>0.46500000000000002</v>
      </c>
      <c r="Y111" s="1" t="s">
        <v>98</v>
      </c>
      <c r="Z111" s="13" t="s">
        <v>98</v>
      </c>
      <c r="AA111" s="13" t="s">
        <v>98</v>
      </c>
      <c r="AB111" s="1" t="s">
        <v>98</v>
      </c>
      <c r="AC111" s="1" t="s">
        <v>98</v>
      </c>
      <c r="AD111" s="1" t="s">
        <v>98</v>
      </c>
      <c r="AE111" s="1" t="s">
        <v>98</v>
      </c>
      <c r="AF111" s="1" t="s">
        <v>98</v>
      </c>
      <c r="AG111" s="1" t="s">
        <v>98</v>
      </c>
      <c r="AH111" s="1" t="s">
        <v>98</v>
      </c>
      <c r="AI111" s="1" t="s">
        <v>98</v>
      </c>
      <c r="AJ111" s="1" t="s">
        <v>98</v>
      </c>
      <c r="AK111" s="1" t="s">
        <v>98</v>
      </c>
      <c r="AL111" s="2">
        <v>15.1</v>
      </c>
      <c r="AM111" s="2">
        <v>51.2</v>
      </c>
      <c r="AN111" s="2">
        <v>19.899999999999999</v>
      </c>
      <c r="AO111" s="2">
        <v>14.6</v>
      </c>
      <c r="AP111" s="3">
        <v>2.3199999999999998</v>
      </c>
      <c r="AQ111" s="2">
        <v>51.2</v>
      </c>
      <c r="AR111" s="2">
        <v>19.899999999999999</v>
      </c>
      <c r="AS111" s="2">
        <v>14.6</v>
      </c>
      <c r="AT111" s="3">
        <v>2.3199999999999998</v>
      </c>
      <c r="AU111" s="1" t="s">
        <v>98</v>
      </c>
      <c r="AV111" s="1" t="s">
        <v>98</v>
      </c>
      <c r="AW111" s="1" t="s">
        <v>98</v>
      </c>
      <c r="AX111" s="1">
        <v>102</v>
      </c>
      <c r="AY111" s="1" t="s">
        <v>98</v>
      </c>
      <c r="AZ111" s="2">
        <v>29.3</v>
      </c>
      <c r="BA111" s="1" t="s">
        <v>98</v>
      </c>
      <c r="BB111" s="1" t="s">
        <v>98</v>
      </c>
      <c r="BC111" s="1" t="s">
        <v>98</v>
      </c>
      <c r="BD111" s="1" t="s">
        <v>98</v>
      </c>
      <c r="BE111" s="1" t="s">
        <v>98</v>
      </c>
      <c r="BF111" s="1" t="s">
        <v>98</v>
      </c>
      <c r="BG111" s="1" t="s">
        <v>98</v>
      </c>
      <c r="BH111" s="1" t="s">
        <v>98</v>
      </c>
      <c r="BI111" s="1" t="s">
        <v>98</v>
      </c>
      <c r="BJ111" s="4" t="s">
        <v>98</v>
      </c>
      <c r="BK111" s="4" t="s">
        <v>98</v>
      </c>
      <c r="BL111" s="4" t="s">
        <v>98</v>
      </c>
      <c r="BM111" s="4" t="s">
        <v>98</v>
      </c>
      <c r="BN111" s="4" t="s">
        <v>98</v>
      </c>
      <c r="BO111" s="4" t="s">
        <v>98</v>
      </c>
      <c r="BP111" s="4" t="s">
        <v>98</v>
      </c>
      <c r="BQ111" s="4" t="s">
        <v>98</v>
      </c>
      <c r="BR111" s="4" t="s">
        <v>98</v>
      </c>
      <c r="BS111" s="4" t="s">
        <v>98</v>
      </c>
      <c r="BT111" s="4" t="s">
        <v>98</v>
      </c>
      <c r="BU111" s="4" t="s">
        <v>98</v>
      </c>
      <c r="BV111" s="4" t="s">
        <v>98</v>
      </c>
      <c r="BW111" s="35" t="s">
        <v>98</v>
      </c>
      <c r="BX111" s="35" t="s">
        <v>98</v>
      </c>
      <c r="BY111" s="1" t="s">
        <v>98</v>
      </c>
      <c r="BZ111" s="1" t="s">
        <v>98</v>
      </c>
      <c r="CA111" s="1" t="s">
        <v>98</v>
      </c>
      <c r="CB111" s="1" t="s">
        <v>98</v>
      </c>
      <c r="CC111" s="1" t="s">
        <v>98</v>
      </c>
      <c r="CD111" s="1" t="s">
        <v>98</v>
      </c>
      <c r="CE111" s="1" t="s">
        <v>98</v>
      </c>
      <c r="CF111" s="1" t="s">
        <v>98</v>
      </c>
      <c r="CG111" s="4">
        <f>Beams!$B$11/F111</f>
        <v>1176.9633507853403</v>
      </c>
      <c r="CI111" s="4">
        <f>SQRT(Beams!$B$9^2+Beams!$C$9^2)/AO111</f>
        <v>1088.7507151420266</v>
      </c>
      <c r="CK111" s="4">
        <f>(2*SQRT(Beams!$B$8^2+Beams!$C$8^2))/(F111)</f>
        <v>3328.9550661934213</v>
      </c>
      <c r="CM111" s="4">
        <f>Beams!$B$12*(K111/2)/AX111</f>
        <v>385.68627450980392</v>
      </c>
      <c r="CO111" s="4">
        <f t="shared" si="1"/>
        <v>6231.0149601635057</v>
      </c>
      <c r="CQ111" s="3">
        <f>MIN(Beams!$B$21:$B$22)/MAX(CJ111:CO111)-1</f>
        <v>2.2097499569275931</v>
      </c>
    </row>
    <row r="112" spans="1:95" x14ac:dyDescent="0.55000000000000004">
      <c r="A112" s="1" t="s">
        <v>2612</v>
      </c>
      <c r="B112" s="1" t="s">
        <v>2335</v>
      </c>
      <c r="C112" s="1" t="s">
        <v>2336</v>
      </c>
      <c r="D112" s="1" t="s">
        <v>98</v>
      </c>
      <c r="E112" s="3">
        <v>26.56</v>
      </c>
      <c r="F112" s="3">
        <v>7.29</v>
      </c>
      <c r="G112" s="1" t="s">
        <v>98</v>
      </c>
      <c r="H112" s="11" t="s">
        <v>98</v>
      </c>
      <c r="I112" s="1" t="s">
        <v>98</v>
      </c>
      <c r="J112" s="1" t="s">
        <v>98</v>
      </c>
      <c r="K112" s="3">
        <v>7</v>
      </c>
      <c r="L112" s="1" t="s">
        <v>98</v>
      </c>
      <c r="M112" s="11" t="s">
        <v>98</v>
      </c>
      <c r="N112" s="1" t="s">
        <v>98</v>
      </c>
      <c r="O112" s="1" t="s">
        <v>98</v>
      </c>
      <c r="P112" s="1" t="s">
        <v>98</v>
      </c>
      <c r="Q112" s="1" t="s">
        <v>98</v>
      </c>
      <c r="R112" s="11" t="s">
        <v>98</v>
      </c>
      <c r="S112" s="13" t="s">
        <v>98</v>
      </c>
      <c r="T112" s="1" t="s">
        <v>98</v>
      </c>
      <c r="U112" s="13" t="s">
        <v>98</v>
      </c>
      <c r="V112" s="1" t="s">
        <v>98</v>
      </c>
      <c r="W112" s="14">
        <v>0.375</v>
      </c>
      <c r="X112" s="14">
        <v>0.34899999999999998</v>
      </c>
      <c r="Y112" s="1" t="s">
        <v>98</v>
      </c>
      <c r="Z112" s="13" t="s">
        <v>98</v>
      </c>
      <c r="AA112" s="13" t="s">
        <v>98</v>
      </c>
      <c r="AB112" s="1" t="s">
        <v>98</v>
      </c>
      <c r="AC112" s="1" t="s">
        <v>98</v>
      </c>
      <c r="AD112" s="1" t="s">
        <v>98</v>
      </c>
      <c r="AE112" s="1" t="s">
        <v>98</v>
      </c>
      <c r="AF112" s="1" t="s">
        <v>98</v>
      </c>
      <c r="AG112" s="1" t="s">
        <v>98</v>
      </c>
      <c r="AH112" s="1" t="s">
        <v>98</v>
      </c>
      <c r="AI112" s="1" t="s">
        <v>98</v>
      </c>
      <c r="AJ112" s="1" t="s">
        <v>98</v>
      </c>
      <c r="AK112" s="1" t="s">
        <v>98</v>
      </c>
      <c r="AL112" s="2">
        <v>20.100000000000001</v>
      </c>
      <c r="AM112" s="2">
        <v>40.4</v>
      </c>
      <c r="AN112" s="2">
        <v>15.5</v>
      </c>
      <c r="AO112" s="2">
        <v>11.6</v>
      </c>
      <c r="AP112" s="3">
        <v>2.35</v>
      </c>
      <c r="AQ112" s="2">
        <v>40.4</v>
      </c>
      <c r="AR112" s="2">
        <v>15.5</v>
      </c>
      <c r="AS112" s="2">
        <v>11.6</v>
      </c>
      <c r="AT112" s="3">
        <v>2.35</v>
      </c>
      <c r="AU112" s="1" t="s">
        <v>98</v>
      </c>
      <c r="AV112" s="1" t="s">
        <v>98</v>
      </c>
      <c r="AW112" s="1" t="s">
        <v>98</v>
      </c>
      <c r="AX112" s="2">
        <v>80.900000000000006</v>
      </c>
      <c r="AY112" s="1" t="s">
        <v>98</v>
      </c>
      <c r="AZ112" s="2">
        <v>23.1</v>
      </c>
      <c r="BA112" s="1" t="s">
        <v>98</v>
      </c>
      <c r="BB112" s="1" t="s">
        <v>98</v>
      </c>
      <c r="BC112" s="1" t="s">
        <v>98</v>
      </c>
      <c r="BD112" s="1" t="s">
        <v>98</v>
      </c>
      <c r="BE112" s="1" t="s">
        <v>98</v>
      </c>
      <c r="BF112" s="1" t="s">
        <v>98</v>
      </c>
      <c r="BG112" s="1" t="s">
        <v>98</v>
      </c>
      <c r="BH112" s="1" t="s">
        <v>98</v>
      </c>
      <c r="BI112" s="1" t="s">
        <v>98</v>
      </c>
      <c r="BJ112" s="4" t="s">
        <v>98</v>
      </c>
      <c r="BK112" s="4" t="s">
        <v>98</v>
      </c>
      <c r="BL112" s="4" t="s">
        <v>98</v>
      </c>
      <c r="BM112" s="4" t="s">
        <v>98</v>
      </c>
      <c r="BN112" s="4" t="s">
        <v>98</v>
      </c>
      <c r="BO112" s="4" t="s">
        <v>98</v>
      </c>
      <c r="BP112" s="4" t="s">
        <v>98</v>
      </c>
      <c r="BQ112" s="4" t="s">
        <v>98</v>
      </c>
      <c r="BR112" s="4" t="s">
        <v>98</v>
      </c>
      <c r="BS112" s="4" t="s">
        <v>98</v>
      </c>
      <c r="BT112" s="4" t="s">
        <v>98</v>
      </c>
      <c r="BU112" s="4" t="s">
        <v>98</v>
      </c>
      <c r="BV112" s="4" t="s">
        <v>98</v>
      </c>
      <c r="BW112" s="35" t="s">
        <v>98</v>
      </c>
      <c r="BX112" s="35" t="s">
        <v>98</v>
      </c>
      <c r="BY112" s="1" t="s">
        <v>98</v>
      </c>
      <c r="BZ112" s="1" t="s">
        <v>98</v>
      </c>
      <c r="CA112" s="1" t="s">
        <v>98</v>
      </c>
      <c r="CB112" s="1" t="s">
        <v>98</v>
      </c>
      <c r="CC112" s="1" t="s">
        <v>98</v>
      </c>
      <c r="CD112" s="1" t="s">
        <v>98</v>
      </c>
      <c r="CE112" s="1" t="s">
        <v>98</v>
      </c>
      <c r="CF112" s="1" t="s">
        <v>98</v>
      </c>
      <c r="CG112" s="4">
        <f>Beams!$B$11/F112</f>
        <v>1541.838134430727</v>
      </c>
      <c r="CI112" s="4">
        <f>SQRT(Beams!$B$9^2+Beams!$C$9^2)/AO112</f>
        <v>1370.3241759546197</v>
      </c>
      <c r="CK112" s="4">
        <f>(2*SQRT(Beams!$B$8^2+Beams!$C$8^2))/(F112)</f>
        <v>4360.9768013919311</v>
      </c>
      <c r="CM112" s="4">
        <f>Beams!$B$12*(K112/2)/AX112</f>
        <v>486.27935723114956</v>
      </c>
      <c r="CO112" s="4">
        <f t="shared" si="1"/>
        <v>8139.0692433884678</v>
      </c>
      <c r="CQ112" s="3">
        <f>MIN(Beams!$B$21:$B$22)/MAX(CJ112:CO112)-1</f>
        <v>1.457283431547951</v>
      </c>
    </row>
    <row r="113" spans="1:95" x14ac:dyDescent="0.55000000000000004">
      <c r="A113" s="1" t="s">
        <v>2612</v>
      </c>
      <c r="B113" s="1" t="s">
        <v>2337</v>
      </c>
      <c r="C113" s="1" t="s">
        <v>2338</v>
      </c>
      <c r="D113" s="1" t="s">
        <v>98</v>
      </c>
      <c r="E113" s="3">
        <v>22.31</v>
      </c>
      <c r="F113" s="3">
        <v>6.13</v>
      </c>
      <c r="G113" s="1" t="s">
        <v>98</v>
      </c>
      <c r="H113" s="11" t="s">
        <v>98</v>
      </c>
      <c r="I113" s="1" t="s">
        <v>98</v>
      </c>
      <c r="J113" s="1" t="s">
        <v>98</v>
      </c>
      <c r="K113" s="3">
        <v>7</v>
      </c>
      <c r="L113" s="1" t="s">
        <v>98</v>
      </c>
      <c r="M113" s="11" t="s">
        <v>98</v>
      </c>
      <c r="N113" s="1" t="s">
        <v>98</v>
      </c>
      <c r="O113" s="1" t="s">
        <v>98</v>
      </c>
      <c r="P113" s="1" t="s">
        <v>98</v>
      </c>
      <c r="Q113" s="1" t="s">
        <v>98</v>
      </c>
      <c r="R113" s="11" t="s">
        <v>98</v>
      </c>
      <c r="S113" s="13" t="s">
        <v>98</v>
      </c>
      <c r="T113" s="1" t="s">
        <v>98</v>
      </c>
      <c r="U113" s="13" t="s">
        <v>98</v>
      </c>
      <c r="V113" s="1" t="s">
        <v>98</v>
      </c>
      <c r="W113" s="14">
        <v>0.312</v>
      </c>
      <c r="X113" s="14">
        <v>0.29099999999999998</v>
      </c>
      <c r="Y113" s="1" t="s">
        <v>98</v>
      </c>
      <c r="Z113" s="13" t="s">
        <v>98</v>
      </c>
      <c r="AA113" s="13" t="s">
        <v>98</v>
      </c>
      <c r="AB113" s="1" t="s">
        <v>98</v>
      </c>
      <c r="AC113" s="1" t="s">
        <v>98</v>
      </c>
      <c r="AD113" s="1" t="s">
        <v>98</v>
      </c>
      <c r="AE113" s="1" t="s">
        <v>98</v>
      </c>
      <c r="AF113" s="1" t="s">
        <v>98</v>
      </c>
      <c r="AG113" s="1" t="s">
        <v>98</v>
      </c>
      <c r="AH113" s="1" t="s">
        <v>98</v>
      </c>
      <c r="AI113" s="1" t="s">
        <v>98</v>
      </c>
      <c r="AJ113" s="1" t="s">
        <v>98</v>
      </c>
      <c r="AK113" s="1" t="s">
        <v>98</v>
      </c>
      <c r="AL113" s="2">
        <v>24.1</v>
      </c>
      <c r="AM113" s="2">
        <v>34.6</v>
      </c>
      <c r="AN113" s="2">
        <v>13.1</v>
      </c>
      <c r="AO113" s="3">
        <v>9.8800000000000008</v>
      </c>
      <c r="AP113" s="3">
        <v>2.37</v>
      </c>
      <c r="AQ113" s="2">
        <v>34.6</v>
      </c>
      <c r="AR113" s="2">
        <v>13.1</v>
      </c>
      <c r="AS113" s="3">
        <v>9.8800000000000008</v>
      </c>
      <c r="AT113" s="3">
        <v>2.37</v>
      </c>
      <c r="AU113" s="1" t="s">
        <v>98</v>
      </c>
      <c r="AV113" s="1" t="s">
        <v>98</v>
      </c>
      <c r="AW113" s="1" t="s">
        <v>98</v>
      </c>
      <c r="AX113" s="2">
        <v>69.099999999999994</v>
      </c>
      <c r="AY113" s="1" t="s">
        <v>98</v>
      </c>
      <c r="AZ113" s="2">
        <v>19.8</v>
      </c>
      <c r="BA113" s="1" t="s">
        <v>98</v>
      </c>
      <c r="BB113" s="1" t="s">
        <v>98</v>
      </c>
      <c r="BC113" s="1" t="s">
        <v>98</v>
      </c>
      <c r="BD113" s="1" t="s">
        <v>98</v>
      </c>
      <c r="BE113" s="1" t="s">
        <v>98</v>
      </c>
      <c r="BF113" s="1" t="s">
        <v>98</v>
      </c>
      <c r="BG113" s="1" t="s">
        <v>98</v>
      </c>
      <c r="BH113" s="1" t="s">
        <v>98</v>
      </c>
      <c r="BI113" s="1" t="s">
        <v>98</v>
      </c>
      <c r="BJ113" s="4" t="s">
        <v>98</v>
      </c>
      <c r="BK113" s="4" t="s">
        <v>98</v>
      </c>
      <c r="BL113" s="4" t="s">
        <v>98</v>
      </c>
      <c r="BM113" s="4" t="s">
        <v>98</v>
      </c>
      <c r="BN113" s="4" t="s">
        <v>98</v>
      </c>
      <c r="BO113" s="4" t="s">
        <v>98</v>
      </c>
      <c r="BP113" s="4" t="s">
        <v>98</v>
      </c>
      <c r="BQ113" s="4" t="s">
        <v>98</v>
      </c>
      <c r="BR113" s="4" t="s">
        <v>98</v>
      </c>
      <c r="BS113" s="4" t="s">
        <v>98</v>
      </c>
      <c r="BT113" s="4" t="s">
        <v>98</v>
      </c>
      <c r="BU113" s="4" t="s">
        <v>98</v>
      </c>
      <c r="BV113" s="4" t="s">
        <v>98</v>
      </c>
      <c r="BW113" s="35" t="s">
        <v>98</v>
      </c>
      <c r="BX113" s="35" t="s">
        <v>98</v>
      </c>
      <c r="BY113" s="1" t="s">
        <v>98</v>
      </c>
      <c r="BZ113" s="1" t="s">
        <v>98</v>
      </c>
      <c r="CA113" s="1" t="s">
        <v>98</v>
      </c>
      <c r="CB113" s="1" t="s">
        <v>98</v>
      </c>
      <c r="CC113" s="1" t="s">
        <v>98</v>
      </c>
      <c r="CD113" s="1" t="s">
        <v>98</v>
      </c>
      <c r="CE113" s="1" t="s">
        <v>98</v>
      </c>
      <c r="CF113" s="1" t="s">
        <v>98</v>
      </c>
      <c r="CG113" s="4">
        <f>Beams!$B$11/F113</f>
        <v>1833.605220228385</v>
      </c>
      <c r="CI113" s="4">
        <f>SQRT(Beams!$B$9^2+Beams!$C$9^2)/AO113</f>
        <v>1608.8826357361929</v>
      </c>
      <c r="CK113" s="4">
        <f>(2*SQRT(Beams!$B$8^2+Beams!$C$8^2))/(F113)</f>
        <v>5186.2187409701755</v>
      </c>
      <c r="CM113" s="4">
        <f>Beams!$B$12*(K113/2)/AX113</f>
        <v>569.3198263386397</v>
      </c>
      <c r="CO113" s="4">
        <f t="shared" si="1"/>
        <v>9670.2477900011017</v>
      </c>
      <c r="CQ113" s="3">
        <f>MIN(Beams!$B$21:$B$22)/MAX(CJ113:CO113)-1</f>
        <v>1.0681993299778436</v>
      </c>
    </row>
    <row r="114" spans="1:95" x14ac:dyDescent="0.55000000000000004">
      <c r="A114" s="1" t="s">
        <v>2612</v>
      </c>
      <c r="B114" s="1" t="s">
        <v>2339</v>
      </c>
      <c r="C114" s="1" t="s">
        <v>2340</v>
      </c>
      <c r="D114" s="1" t="s">
        <v>98</v>
      </c>
      <c r="E114" s="3">
        <v>18.04</v>
      </c>
      <c r="F114" s="3">
        <v>4.95</v>
      </c>
      <c r="G114" s="1" t="s">
        <v>98</v>
      </c>
      <c r="H114" s="11" t="s">
        <v>98</v>
      </c>
      <c r="I114" s="1" t="s">
        <v>98</v>
      </c>
      <c r="J114" s="1" t="s">
        <v>98</v>
      </c>
      <c r="K114" s="3">
        <v>7</v>
      </c>
      <c r="L114" s="1" t="s">
        <v>98</v>
      </c>
      <c r="M114" s="11" t="s">
        <v>98</v>
      </c>
      <c r="N114" s="1" t="s">
        <v>98</v>
      </c>
      <c r="O114" s="1" t="s">
        <v>98</v>
      </c>
      <c r="P114" s="1" t="s">
        <v>98</v>
      </c>
      <c r="Q114" s="1" t="s">
        <v>98</v>
      </c>
      <c r="R114" s="11" t="s">
        <v>98</v>
      </c>
      <c r="S114" s="13" t="s">
        <v>98</v>
      </c>
      <c r="T114" s="1" t="s">
        <v>98</v>
      </c>
      <c r="U114" s="13" t="s">
        <v>98</v>
      </c>
      <c r="V114" s="1" t="s">
        <v>98</v>
      </c>
      <c r="W114" s="14">
        <v>0.25</v>
      </c>
      <c r="X114" s="14">
        <v>0.23300000000000001</v>
      </c>
      <c r="Y114" s="1" t="s">
        <v>98</v>
      </c>
      <c r="Z114" s="13" t="s">
        <v>98</v>
      </c>
      <c r="AA114" s="13" t="s">
        <v>98</v>
      </c>
      <c r="AB114" s="1" t="s">
        <v>98</v>
      </c>
      <c r="AC114" s="1" t="s">
        <v>98</v>
      </c>
      <c r="AD114" s="1" t="s">
        <v>98</v>
      </c>
      <c r="AE114" s="1" t="s">
        <v>98</v>
      </c>
      <c r="AF114" s="1" t="s">
        <v>98</v>
      </c>
      <c r="AG114" s="1" t="s">
        <v>98</v>
      </c>
      <c r="AH114" s="1" t="s">
        <v>98</v>
      </c>
      <c r="AI114" s="1" t="s">
        <v>98</v>
      </c>
      <c r="AJ114" s="1" t="s">
        <v>98</v>
      </c>
      <c r="AK114" s="1" t="s">
        <v>98</v>
      </c>
      <c r="AL114" s="2">
        <v>30</v>
      </c>
      <c r="AM114" s="2">
        <v>28.4</v>
      </c>
      <c r="AN114" s="2">
        <v>10.7</v>
      </c>
      <c r="AO114" s="3">
        <v>8.11</v>
      </c>
      <c r="AP114" s="3">
        <v>2.39</v>
      </c>
      <c r="AQ114" s="2">
        <v>28.4</v>
      </c>
      <c r="AR114" s="2">
        <v>10.7</v>
      </c>
      <c r="AS114" s="3">
        <v>8.11</v>
      </c>
      <c r="AT114" s="3">
        <v>2.39</v>
      </c>
      <c r="AU114" s="1" t="s">
        <v>98</v>
      </c>
      <c r="AV114" s="1" t="s">
        <v>98</v>
      </c>
      <c r="AW114" s="1" t="s">
        <v>98</v>
      </c>
      <c r="AX114" s="2">
        <v>56.8</v>
      </c>
      <c r="AY114" s="1" t="s">
        <v>98</v>
      </c>
      <c r="AZ114" s="2">
        <v>16.2</v>
      </c>
      <c r="BA114" s="1" t="s">
        <v>98</v>
      </c>
      <c r="BB114" s="1" t="s">
        <v>98</v>
      </c>
      <c r="BC114" s="1" t="s">
        <v>98</v>
      </c>
      <c r="BD114" s="1" t="s">
        <v>98</v>
      </c>
      <c r="BE114" s="1" t="s">
        <v>98</v>
      </c>
      <c r="BF114" s="1" t="s">
        <v>98</v>
      </c>
      <c r="BG114" s="1" t="s">
        <v>98</v>
      </c>
      <c r="BH114" s="1" t="s">
        <v>98</v>
      </c>
      <c r="BI114" s="1" t="s">
        <v>98</v>
      </c>
      <c r="BJ114" s="4" t="s">
        <v>98</v>
      </c>
      <c r="BK114" s="4" t="s">
        <v>98</v>
      </c>
      <c r="BL114" s="4" t="s">
        <v>98</v>
      </c>
      <c r="BM114" s="4" t="s">
        <v>98</v>
      </c>
      <c r="BN114" s="4" t="s">
        <v>98</v>
      </c>
      <c r="BO114" s="4" t="s">
        <v>98</v>
      </c>
      <c r="BP114" s="4" t="s">
        <v>98</v>
      </c>
      <c r="BQ114" s="4" t="s">
        <v>98</v>
      </c>
      <c r="BR114" s="4" t="s">
        <v>98</v>
      </c>
      <c r="BS114" s="4" t="s">
        <v>98</v>
      </c>
      <c r="BT114" s="4" t="s">
        <v>98</v>
      </c>
      <c r="BU114" s="4" t="s">
        <v>98</v>
      </c>
      <c r="BV114" s="4" t="s">
        <v>98</v>
      </c>
      <c r="BW114" s="35" t="s">
        <v>98</v>
      </c>
      <c r="BX114" s="35" t="s">
        <v>98</v>
      </c>
      <c r="BY114" s="1" t="s">
        <v>98</v>
      </c>
      <c r="BZ114" s="1" t="s">
        <v>98</v>
      </c>
      <c r="CA114" s="1" t="s">
        <v>98</v>
      </c>
      <c r="CB114" s="1" t="s">
        <v>98</v>
      </c>
      <c r="CC114" s="1" t="s">
        <v>98</v>
      </c>
      <c r="CD114" s="1" t="s">
        <v>98</v>
      </c>
      <c r="CE114" s="1" t="s">
        <v>98</v>
      </c>
      <c r="CF114" s="1" t="s">
        <v>98</v>
      </c>
      <c r="CG114" s="4">
        <f>Beams!$B$11/F114</f>
        <v>2270.7070707070707</v>
      </c>
      <c r="CI114" s="4">
        <f>SQRT(Beams!$B$9^2+Beams!$C$9^2)/AO114</f>
        <v>1960.0197831163489</v>
      </c>
      <c r="CK114" s="4">
        <f>(2*SQRT(Beams!$B$8^2+Beams!$C$8^2))/(F114)</f>
        <v>6422.5294711408433</v>
      </c>
      <c r="CM114" s="4">
        <f>Beams!$B$12*(K114/2)/AX114</f>
        <v>692.6056338028169</v>
      </c>
      <c r="CO114" s="4">
        <f t="shared" si="1"/>
        <v>11961.806378077137</v>
      </c>
      <c r="CQ114" s="3">
        <f>MIN(Beams!$B$21:$B$22)/MAX(CJ114:CO114)-1</f>
        <v>0.67198827399971717</v>
      </c>
    </row>
    <row r="115" spans="1:95" x14ac:dyDescent="0.55000000000000004">
      <c r="A115" s="1" t="s">
        <v>2612</v>
      </c>
      <c r="B115" s="1" t="s">
        <v>2341</v>
      </c>
      <c r="C115" s="1" t="s">
        <v>2342</v>
      </c>
      <c r="D115" s="1" t="s">
        <v>98</v>
      </c>
      <c r="E115" s="3">
        <v>13.69</v>
      </c>
      <c r="F115" s="3">
        <v>3.73</v>
      </c>
      <c r="G115" s="1" t="s">
        <v>98</v>
      </c>
      <c r="H115" s="11" t="s">
        <v>98</v>
      </c>
      <c r="I115" s="1" t="s">
        <v>98</v>
      </c>
      <c r="J115" s="1" t="s">
        <v>98</v>
      </c>
      <c r="K115" s="3">
        <v>7</v>
      </c>
      <c r="L115" s="1" t="s">
        <v>98</v>
      </c>
      <c r="M115" s="11" t="s">
        <v>98</v>
      </c>
      <c r="N115" s="1" t="s">
        <v>98</v>
      </c>
      <c r="O115" s="1" t="s">
        <v>98</v>
      </c>
      <c r="P115" s="1" t="s">
        <v>98</v>
      </c>
      <c r="Q115" s="1" t="s">
        <v>98</v>
      </c>
      <c r="R115" s="11" t="s">
        <v>98</v>
      </c>
      <c r="S115" s="13" t="s">
        <v>98</v>
      </c>
      <c r="T115" s="1" t="s">
        <v>98</v>
      </c>
      <c r="U115" s="13" t="s">
        <v>98</v>
      </c>
      <c r="V115" s="1" t="s">
        <v>98</v>
      </c>
      <c r="W115" s="14">
        <v>0.188</v>
      </c>
      <c r="X115" s="14">
        <v>0.17399999999999999</v>
      </c>
      <c r="Y115" s="1" t="s">
        <v>98</v>
      </c>
      <c r="Z115" s="13" t="s">
        <v>98</v>
      </c>
      <c r="AA115" s="13" t="s">
        <v>98</v>
      </c>
      <c r="AB115" s="1" t="s">
        <v>98</v>
      </c>
      <c r="AC115" s="1" t="s">
        <v>98</v>
      </c>
      <c r="AD115" s="1" t="s">
        <v>98</v>
      </c>
      <c r="AE115" s="1" t="s">
        <v>98</v>
      </c>
      <c r="AF115" s="1" t="s">
        <v>98</v>
      </c>
      <c r="AG115" s="1" t="s">
        <v>98</v>
      </c>
      <c r="AH115" s="1" t="s">
        <v>98</v>
      </c>
      <c r="AI115" s="1" t="s">
        <v>98</v>
      </c>
      <c r="AJ115" s="1" t="s">
        <v>98</v>
      </c>
      <c r="AK115" s="1" t="s">
        <v>98</v>
      </c>
      <c r="AL115" s="2">
        <v>40.200000000000003</v>
      </c>
      <c r="AM115" s="2">
        <v>21.7</v>
      </c>
      <c r="AN115" s="3">
        <v>8.11</v>
      </c>
      <c r="AO115" s="3">
        <v>6.21</v>
      </c>
      <c r="AP115" s="3">
        <v>2.41</v>
      </c>
      <c r="AQ115" s="2">
        <v>21.7</v>
      </c>
      <c r="AR115" s="3">
        <v>8.11</v>
      </c>
      <c r="AS115" s="3">
        <v>6.21</v>
      </c>
      <c r="AT115" s="3">
        <v>2.41</v>
      </c>
      <c r="AU115" s="1" t="s">
        <v>98</v>
      </c>
      <c r="AV115" s="1" t="s">
        <v>98</v>
      </c>
      <c r="AW115" s="1" t="s">
        <v>98</v>
      </c>
      <c r="AX115" s="2">
        <v>43.5</v>
      </c>
      <c r="AY115" s="1" t="s">
        <v>98</v>
      </c>
      <c r="AZ115" s="2">
        <v>12.4</v>
      </c>
      <c r="BA115" s="1" t="s">
        <v>98</v>
      </c>
      <c r="BB115" s="1" t="s">
        <v>98</v>
      </c>
      <c r="BC115" s="1" t="s">
        <v>98</v>
      </c>
      <c r="BD115" s="1" t="s">
        <v>98</v>
      </c>
      <c r="BE115" s="1" t="s">
        <v>98</v>
      </c>
      <c r="BF115" s="1" t="s">
        <v>98</v>
      </c>
      <c r="BG115" s="1" t="s">
        <v>98</v>
      </c>
      <c r="BH115" s="1" t="s">
        <v>98</v>
      </c>
      <c r="BI115" s="1" t="s">
        <v>98</v>
      </c>
      <c r="BJ115" s="4" t="s">
        <v>98</v>
      </c>
      <c r="BK115" s="4" t="s">
        <v>98</v>
      </c>
      <c r="BL115" s="4" t="s">
        <v>98</v>
      </c>
      <c r="BM115" s="4" t="s">
        <v>98</v>
      </c>
      <c r="BN115" s="4" t="s">
        <v>98</v>
      </c>
      <c r="BO115" s="4" t="s">
        <v>98</v>
      </c>
      <c r="BP115" s="4" t="s">
        <v>98</v>
      </c>
      <c r="BQ115" s="4" t="s">
        <v>98</v>
      </c>
      <c r="BR115" s="4" t="s">
        <v>98</v>
      </c>
      <c r="BS115" s="4" t="s">
        <v>98</v>
      </c>
      <c r="BT115" s="4" t="s">
        <v>98</v>
      </c>
      <c r="BU115" s="4" t="s">
        <v>98</v>
      </c>
      <c r="BV115" s="4" t="s">
        <v>98</v>
      </c>
      <c r="BW115" s="35" t="s">
        <v>98</v>
      </c>
      <c r="BX115" s="35" t="s">
        <v>98</v>
      </c>
      <c r="BY115" s="1" t="s">
        <v>98</v>
      </c>
      <c r="BZ115" s="1" t="s">
        <v>98</v>
      </c>
      <c r="CA115" s="1" t="s">
        <v>98</v>
      </c>
      <c r="CB115" s="1" t="s">
        <v>98</v>
      </c>
      <c r="CC115" s="1" t="s">
        <v>98</v>
      </c>
      <c r="CD115" s="1" t="s">
        <v>98</v>
      </c>
      <c r="CE115" s="1" t="s">
        <v>98</v>
      </c>
      <c r="CF115" s="1" t="s">
        <v>98</v>
      </c>
      <c r="CG115" s="4">
        <f>Beams!$B$11/F115</f>
        <v>3013.4048257372656</v>
      </c>
      <c r="CI115" s="4">
        <f>SQRT(Beams!$B$9^2+Beams!$C$9^2)/AO115</f>
        <v>2559.7037747300465</v>
      </c>
      <c r="CK115" s="4">
        <f>(2*SQRT(Beams!$B$8^2+Beams!$C$8^2))/(F115)</f>
        <v>8523.1959469563481</v>
      </c>
      <c r="CM115" s="4">
        <f>Beams!$B$12*(K115/2)/AX115</f>
        <v>904.36781609195407</v>
      </c>
      <c r="CO115" s="4">
        <f t="shared" si="1"/>
        <v>15857.105358910589</v>
      </c>
      <c r="CQ115" s="3">
        <f>MIN(Beams!$B$21:$B$22)/MAX(CJ115:CO115)-1</f>
        <v>0.2612642438401529</v>
      </c>
    </row>
    <row r="116" spans="1:95" x14ac:dyDescent="0.55000000000000004">
      <c r="A116" s="1" t="s">
        <v>2612</v>
      </c>
      <c r="B116" s="1" t="s">
        <v>2343</v>
      </c>
      <c r="C116" s="1" t="s">
        <v>2344</v>
      </c>
      <c r="D116" s="1" t="s">
        <v>98</v>
      </c>
      <c r="E116" s="3">
        <v>9.19</v>
      </c>
      <c r="F116" s="3">
        <v>2.5099999999999998</v>
      </c>
      <c r="G116" s="1" t="s">
        <v>98</v>
      </c>
      <c r="H116" s="11" t="s">
        <v>98</v>
      </c>
      <c r="I116" s="1" t="s">
        <v>98</v>
      </c>
      <c r="J116" s="1" t="s">
        <v>98</v>
      </c>
      <c r="K116" s="3">
        <v>7</v>
      </c>
      <c r="L116" s="1" t="s">
        <v>98</v>
      </c>
      <c r="M116" s="11" t="s">
        <v>98</v>
      </c>
      <c r="N116" s="1" t="s">
        <v>98</v>
      </c>
      <c r="O116" s="1" t="s">
        <v>98</v>
      </c>
      <c r="P116" s="1" t="s">
        <v>98</v>
      </c>
      <c r="Q116" s="1" t="s">
        <v>98</v>
      </c>
      <c r="R116" s="11" t="s">
        <v>98</v>
      </c>
      <c r="S116" s="13" t="s">
        <v>98</v>
      </c>
      <c r="T116" s="1" t="s">
        <v>98</v>
      </c>
      <c r="U116" s="13" t="s">
        <v>98</v>
      </c>
      <c r="V116" s="1" t="s">
        <v>98</v>
      </c>
      <c r="W116" s="14">
        <v>0.125</v>
      </c>
      <c r="X116" s="14">
        <v>0.11600000000000001</v>
      </c>
      <c r="Y116" s="1" t="s">
        <v>98</v>
      </c>
      <c r="Z116" s="13" t="s">
        <v>98</v>
      </c>
      <c r="AA116" s="13" t="s">
        <v>98</v>
      </c>
      <c r="AB116" s="1" t="s">
        <v>98</v>
      </c>
      <c r="AC116" s="1" t="s">
        <v>98</v>
      </c>
      <c r="AD116" s="1" t="s">
        <v>98</v>
      </c>
      <c r="AE116" s="1" t="s">
        <v>98</v>
      </c>
      <c r="AF116" s="1" t="s">
        <v>98</v>
      </c>
      <c r="AG116" s="1" t="s">
        <v>98</v>
      </c>
      <c r="AH116" s="1" t="s">
        <v>98</v>
      </c>
      <c r="AI116" s="1" t="s">
        <v>98</v>
      </c>
      <c r="AJ116" s="1" t="s">
        <v>98</v>
      </c>
      <c r="AK116" s="1" t="s">
        <v>98</v>
      </c>
      <c r="AL116" s="2">
        <v>60.3</v>
      </c>
      <c r="AM116" s="2">
        <v>14.9</v>
      </c>
      <c r="AN116" s="3">
        <v>5.5</v>
      </c>
      <c r="AO116" s="3">
        <v>4.25</v>
      </c>
      <c r="AP116" s="3">
        <v>2.4300000000000002</v>
      </c>
      <c r="AQ116" s="2">
        <v>14.9</v>
      </c>
      <c r="AR116" s="3">
        <v>5.5</v>
      </c>
      <c r="AS116" s="3">
        <v>4.25</v>
      </c>
      <c r="AT116" s="3">
        <v>2.4300000000000002</v>
      </c>
      <c r="AU116" s="1" t="s">
        <v>98</v>
      </c>
      <c r="AV116" s="1" t="s">
        <v>98</v>
      </c>
      <c r="AW116" s="1" t="s">
        <v>98</v>
      </c>
      <c r="AX116" s="2">
        <v>29.7</v>
      </c>
      <c r="AY116" s="1" t="s">
        <v>98</v>
      </c>
      <c r="AZ116" s="3">
        <v>8.49</v>
      </c>
      <c r="BA116" s="1" t="s">
        <v>98</v>
      </c>
      <c r="BB116" s="1" t="s">
        <v>98</v>
      </c>
      <c r="BC116" s="1" t="s">
        <v>98</v>
      </c>
      <c r="BD116" s="1" t="s">
        <v>98</v>
      </c>
      <c r="BE116" s="1" t="s">
        <v>98</v>
      </c>
      <c r="BF116" s="1" t="s">
        <v>98</v>
      </c>
      <c r="BG116" s="1" t="s">
        <v>98</v>
      </c>
      <c r="BH116" s="1" t="s">
        <v>98</v>
      </c>
      <c r="BI116" s="1" t="s">
        <v>98</v>
      </c>
      <c r="BJ116" s="4" t="s">
        <v>98</v>
      </c>
      <c r="BK116" s="4" t="s">
        <v>98</v>
      </c>
      <c r="BL116" s="4" t="s">
        <v>98</v>
      </c>
      <c r="BM116" s="4" t="s">
        <v>98</v>
      </c>
      <c r="BN116" s="4" t="s">
        <v>98</v>
      </c>
      <c r="BO116" s="4" t="s">
        <v>98</v>
      </c>
      <c r="BP116" s="4" t="s">
        <v>98</v>
      </c>
      <c r="BQ116" s="4" t="s">
        <v>98</v>
      </c>
      <c r="BR116" s="4" t="s">
        <v>98</v>
      </c>
      <c r="BS116" s="4" t="s">
        <v>98</v>
      </c>
      <c r="BT116" s="4" t="s">
        <v>98</v>
      </c>
      <c r="BU116" s="4" t="s">
        <v>98</v>
      </c>
      <c r="BV116" s="4" t="s">
        <v>98</v>
      </c>
      <c r="BW116" s="35" t="s">
        <v>98</v>
      </c>
      <c r="BX116" s="35" t="s">
        <v>98</v>
      </c>
      <c r="BY116" s="1" t="s">
        <v>98</v>
      </c>
      <c r="BZ116" s="1" t="s">
        <v>98</v>
      </c>
      <c r="CA116" s="1" t="s">
        <v>98</v>
      </c>
      <c r="CB116" s="1" t="s">
        <v>98</v>
      </c>
      <c r="CC116" s="1" t="s">
        <v>98</v>
      </c>
      <c r="CD116" s="1" t="s">
        <v>98</v>
      </c>
      <c r="CE116" s="1" t="s">
        <v>98</v>
      </c>
      <c r="CF116" s="1" t="s">
        <v>98</v>
      </c>
      <c r="CG116" s="4">
        <f>Beams!$B$11/F116</f>
        <v>4478.0876494023905</v>
      </c>
      <c r="CI116" s="4">
        <f>SQRT(Beams!$B$9^2+Beams!$C$9^2)/AO116</f>
        <v>3740.1789273114323</v>
      </c>
      <c r="CK116" s="4">
        <f>(2*SQRT(Beams!$B$8^2+Beams!$C$8^2))/(F116)</f>
        <v>12665.944574560628</v>
      </c>
      <c r="CM116" s="4">
        <f>Beams!$B$12*(K116/2)/AX116</f>
        <v>1324.5791245791247</v>
      </c>
      <c r="CO116" s="4">
        <f t="shared" si="1"/>
        <v>23538.9441350981</v>
      </c>
      <c r="CQ116" s="3">
        <f>MIN(Beams!$B$21:$B$22)/MAX(CJ116:CO116)-1</f>
        <v>-0.15034421742907755</v>
      </c>
    </row>
    <row r="117" spans="1:95" x14ac:dyDescent="0.55000000000000004">
      <c r="A117" s="1" t="s">
        <v>2612</v>
      </c>
      <c r="B117" s="1" t="s">
        <v>2345</v>
      </c>
      <c r="C117" s="1" t="s">
        <v>2346</v>
      </c>
      <c r="D117" s="1" t="s">
        <v>98</v>
      </c>
      <c r="E117" s="3">
        <v>26.06</v>
      </c>
      <c r="F117" s="3">
        <v>7.16</v>
      </c>
      <c r="G117" s="1" t="s">
        <v>98</v>
      </c>
      <c r="H117" s="11" t="s">
        <v>98</v>
      </c>
      <c r="I117" s="1" t="s">
        <v>98</v>
      </c>
      <c r="J117" s="1" t="s">
        <v>98</v>
      </c>
      <c r="K117" s="3">
        <v>6.88</v>
      </c>
      <c r="L117" s="1" t="s">
        <v>98</v>
      </c>
      <c r="M117" s="11" t="s">
        <v>98</v>
      </c>
      <c r="N117" s="1" t="s">
        <v>98</v>
      </c>
      <c r="O117" s="1" t="s">
        <v>98</v>
      </c>
      <c r="P117" s="1" t="s">
        <v>98</v>
      </c>
      <c r="Q117" s="1" t="s">
        <v>98</v>
      </c>
      <c r="R117" s="11" t="s">
        <v>98</v>
      </c>
      <c r="S117" s="13" t="s">
        <v>98</v>
      </c>
      <c r="T117" s="1" t="s">
        <v>98</v>
      </c>
      <c r="U117" s="13" t="s">
        <v>98</v>
      </c>
      <c r="V117" s="1" t="s">
        <v>98</v>
      </c>
      <c r="W117" s="14">
        <v>0.375</v>
      </c>
      <c r="X117" s="14">
        <v>0.34899999999999998</v>
      </c>
      <c r="Y117" s="1" t="s">
        <v>98</v>
      </c>
      <c r="Z117" s="13" t="s">
        <v>98</v>
      </c>
      <c r="AA117" s="13" t="s">
        <v>98</v>
      </c>
      <c r="AB117" s="1" t="s">
        <v>98</v>
      </c>
      <c r="AC117" s="1" t="s">
        <v>98</v>
      </c>
      <c r="AD117" s="1" t="s">
        <v>98</v>
      </c>
      <c r="AE117" s="1" t="s">
        <v>98</v>
      </c>
      <c r="AF117" s="1" t="s">
        <v>98</v>
      </c>
      <c r="AG117" s="1" t="s">
        <v>98</v>
      </c>
      <c r="AH117" s="1" t="s">
        <v>98</v>
      </c>
      <c r="AI117" s="1" t="s">
        <v>98</v>
      </c>
      <c r="AJ117" s="1" t="s">
        <v>98</v>
      </c>
      <c r="AK117" s="1" t="s">
        <v>98</v>
      </c>
      <c r="AL117" s="2">
        <v>19.7</v>
      </c>
      <c r="AM117" s="2">
        <v>38.200000000000003</v>
      </c>
      <c r="AN117" s="2">
        <v>14.9</v>
      </c>
      <c r="AO117" s="2">
        <v>11.1</v>
      </c>
      <c r="AP117" s="3">
        <v>2.31</v>
      </c>
      <c r="AQ117" s="2">
        <v>38.200000000000003</v>
      </c>
      <c r="AR117" s="2">
        <v>14.9</v>
      </c>
      <c r="AS117" s="2">
        <v>11.1</v>
      </c>
      <c r="AT117" s="3">
        <v>2.31</v>
      </c>
      <c r="AU117" s="1" t="s">
        <v>98</v>
      </c>
      <c r="AV117" s="1" t="s">
        <v>98</v>
      </c>
      <c r="AW117" s="1" t="s">
        <v>98</v>
      </c>
      <c r="AX117" s="2">
        <v>76.400000000000006</v>
      </c>
      <c r="AY117" s="1" t="s">
        <v>98</v>
      </c>
      <c r="AZ117" s="2">
        <v>22.2</v>
      </c>
      <c r="BA117" s="1" t="s">
        <v>98</v>
      </c>
      <c r="BB117" s="1" t="s">
        <v>98</v>
      </c>
      <c r="BC117" s="1" t="s">
        <v>98</v>
      </c>
      <c r="BD117" s="1" t="s">
        <v>98</v>
      </c>
      <c r="BE117" s="1" t="s">
        <v>98</v>
      </c>
      <c r="BF117" s="1" t="s">
        <v>98</v>
      </c>
      <c r="BG117" s="1" t="s">
        <v>98</v>
      </c>
      <c r="BH117" s="1" t="s">
        <v>98</v>
      </c>
      <c r="BI117" s="1" t="s">
        <v>98</v>
      </c>
      <c r="BJ117" s="4" t="s">
        <v>98</v>
      </c>
      <c r="BK117" s="4" t="s">
        <v>98</v>
      </c>
      <c r="BL117" s="4" t="s">
        <v>98</v>
      </c>
      <c r="BM117" s="4" t="s">
        <v>98</v>
      </c>
      <c r="BN117" s="4" t="s">
        <v>98</v>
      </c>
      <c r="BO117" s="4" t="s">
        <v>98</v>
      </c>
      <c r="BP117" s="4" t="s">
        <v>98</v>
      </c>
      <c r="BQ117" s="4" t="s">
        <v>98</v>
      </c>
      <c r="BR117" s="4" t="s">
        <v>98</v>
      </c>
      <c r="BS117" s="4" t="s">
        <v>98</v>
      </c>
      <c r="BT117" s="4" t="s">
        <v>98</v>
      </c>
      <c r="BU117" s="4" t="s">
        <v>98</v>
      </c>
      <c r="BV117" s="4" t="s">
        <v>98</v>
      </c>
      <c r="BW117" s="35" t="s">
        <v>98</v>
      </c>
      <c r="BX117" s="35" t="s">
        <v>98</v>
      </c>
      <c r="BY117" s="1" t="s">
        <v>98</v>
      </c>
      <c r="BZ117" s="1" t="s">
        <v>98</v>
      </c>
      <c r="CA117" s="1" t="s">
        <v>98</v>
      </c>
      <c r="CB117" s="1" t="s">
        <v>98</v>
      </c>
      <c r="CC117" s="1" t="s">
        <v>98</v>
      </c>
      <c r="CD117" s="1" t="s">
        <v>98</v>
      </c>
      <c r="CE117" s="1" t="s">
        <v>98</v>
      </c>
      <c r="CF117" s="1" t="s">
        <v>98</v>
      </c>
      <c r="CG117" s="4">
        <f>Beams!$B$11/F117</f>
        <v>1569.8324022346369</v>
      </c>
      <c r="CI117" s="4">
        <f>SQRT(Beams!$B$9^2+Beams!$C$9^2)/AO117</f>
        <v>1432.0504901868098</v>
      </c>
      <c r="CK117" s="4">
        <f>(2*SQRT(Beams!$B$8^2+Beams!$C$8^2))/(F117)</f>
        <v>4440.1565477859185</v>
      </c>
      <c r="CM117" s="4">
        <f>Beams!$B$12*(K117/2)/AX117</f>
        <v>506.0942408376963</v>
      </c>
      <c r="CO117" s="4">
        <f t="shared" si="1"/>
        <v>8302.0880233937714</v>
      </c>
      <c r="CQ117" s="3">
        <f>MIN(Beams!$B$21:$B$22)/MAX(CJ117:CO117)-1</f>
        <v>1.4090325161144577</v>
      </c>
    </row>
    <row r="118" spans="1:95" x14ac:dyDescent="0.55000000000000004">
      <c r="A118" s="1" t="s">
        <v>2612</v>
      </c>
      <c r="B118" s="1" t="s">
        <v>2347</v>
      </c>
      <c r="C118" s="1" t="s">
        <v>2348</v>
      </c>
      <c r="D118" s="1" t="s">
        <v>98</v>
      </c>
      <c r="E118" s="3">
        <v>21.89</v>
      </c>
      <c r="F118" s="3">
        <v>6.02</v>
      </c>
      <c r="G118" s="1" t="s">
        <v>98</v>
      </c>
      <c r="H118" s="11" t="s">
        <v>98</v>
      </c>
      <c r="I118" s="1" t="s">
        <v>98</v>
      </c>
      <c r="J118" s="1" t="s">
        <v>98</v>
      </c>
      <c r="K118" s="3">
        <v>6.88</v>
      </c>
      <c r="L118" s="1" t="s">
        <v>98</v>
      </c>
      <c r="M118" s="11" t="s">
        <v>98</v>
      </c>
      <c r="N118" s="1" t="s">
        <v>98</v>
      </c>
      <c r="O118" s="1" t="s">
        <v>98</v>
      </c>
      <c r="P118" s="1" t="s">
        <v>98</v>
      </c>
      <c r="Q118" s="1" t="s">
        <v>98</v>
      </c>
      <c r="R118" s="11" t="s">
        <v>98</v>
      </c>
      <c r="S118" s="13" t="s">
        <v>98</v>
      </c>
      <c r="T118" s="1" t="s">
        <v>98</v>
      </c>
      <c r="U118" s="13" t="s">
        <v>98</v>
      </c>
      <c r="V118" s="1" t="s">
        <v>98</v>
      </c>
      <c r="W118" s="14">
        <v>0.312</v>
      </c>
      <c r="X118" s="14">
        <v>0.29099999999999998</v>
      </c>
      <c r="Y118" s="1" t="s">
        <v>98</v>
      </c>
      <c r="Z118" s="13" t="s">
        <v>98</v>
      </c>
      <c r="AA118" s="13" t="s">
        <v>98</v>
      </c>
      <c r="AB118" s="1" t="s">
        <v>98</v>
      </c>
      <c r="AC118" s="1" t="s">
        <v>98</v>
      </c>
      <c r="AD118" s="1" t="s">
        <v>98</v>
      </c>
      <c r="AE118" s="1" t="s">
        <v>98</v>
      </c>
      <c r="AF118" s="1" t="s">
        <v>98</v>
      </c>
      <c r="AG118" s="1" t="s">
        <v>98</v>
      </c>
      <c r="AH118" s="1" t="s">
        <v>98</v>
      </c>
      <c r="AI118" s="1" t="s">
        <v>98</v>
      </c>
      <c r="AJ118" s="1" t="s">
        <v>98</v>
      </c>
      <c r="AK118" s="1" t="s">
        <v>98</v>
      </c>
      <c r="AL118" s="2">
        <v>23.6</v>
      </c>
      <c r="AM118" s="2">
        <v>32.700000000000003</v>
      </c>
      <c r="AN118" s="2">
        <v>12.6</v>
      </c>
      <c r="AO118" s="3">
        <v>9.51</v>
      </c>
      <c r="AP118" s="3">
        <v>2.33</v>
      </c>
      <c r="AQ118" s="2">
        <v>32.700000000000003</v>
      </c>
      <c r="AR118" s="2">
        <v>12.6</v>
      </c>
      <c r="AS118" s="3">
        <v>9.51</v>
      </c>
      <c r="AT118" s="3">
        <v>2.33</v>
      </c>
      <c r="AU118" s="1" t="s">
        <v>98</v>
      </c>
      <c r="AV118" s="1" t="s">
        <v>98</v>
      </c>
      <c r="AW118" s="1" t="s">
        <v>98</v>
      </c>
      <c r="AX118" s="2">
        <v>65.400000000000006</v>
      </c>
      <c r="AY118" s="1" t="s">
        <v>98</v>
      </c>
      <c r="AZ118" s="2">
        <v>19</v>
      </c>
      <c r="BA118" s="1" t="s">
        <v>98</v>
      </c>
      <c r="BB118" s="1" t="s">
        <v>98</v>
      </c>
      <c r="BC118" s="1" t="s">
        <v>98</v>
      </c>
      <c r="BD118" s="1" t="s">
        <v>98</v>
      </c>
      <c r="BE118" s="1" t="s">
        <v>98</v>
      </c>
      <c r="BF118" s="1" t="s">
        <v>98</v>
      </c>
      <c r="BG118" s="1" t="s">
        <v>98</v>
      </c>
      <c r="BH118" s="1" t="s">
        <v>98</v>
      </c>
      <c r="BI118" s="1" t="s">
        <v>98</v>
      </c>
      <c r="BJ118" s="4" t="s">
        <v>98</v>
      </c>
      <c r="BK118" s="4" t="s">
        <v>98</v>
      </c>
      <c r="BL118" s="4" t="s">
        <v>98</v>
      </c>
      <c r="BM118" s="4" t="s">
        <v>98</v>
      </c>
      <c r="BN118" s="4" t="s">
        <v>98</v>
      </c>
      <c r="BO118" s="4" t="s">
        <v>98</v>
      </c>
      <c r="BP118" s="4" t="s">
        <v>98</v>
      </c>
      <c r="BQ118" s="4" t="s">
        <v>98</v>
      </c>
      <c r="BR118" s="4" t="s">
        <v>98</v>
      </c>
      <c r="BS118" s="4" t="s">
        <v>98</v>
      </c>
      <c r="BT118" s="4" t="s">
        <v>98</v>
      </c>
      <c r="BU118" s="4" t="s">
        <v>98</v>
      </c>
      <c r="BV118" s="4" t="s">
        <v>98</v>
      </c>
      <c r="BW118" s="35" t="s">
        <v>98</v>
      </c>
      <c r="BX118" s="35" t="s">
        <v>98</v>
      </c>
      <c r="BY118" s="1" t="s">
        <v>98</v>
      </c>
      <c r="BZ118" s="1" t="s">
        <v>98</v>
      </c>
      <c r="CA118" s="1" t="s">
        <v>98</v>
      </c>
      <c r="CB118" s="1" t="s">
        <v>98</v>
      </c>
      <c r="CC118" s="1" t="s">
        <v>98</v>
      </c>
      <c r="CD118" s="1" t="s">
        <v>98</v>
      </c>
      <c r="CE118" s="1" t="s">
        <v>98</v>
      </c>
      <c r="CF118" s="1" t="s">
        <v>98</v>
      </c>
      <c r="CG118" s="4">
        <f>Beams!$B$11/F118</f>
        <v>1867.1096345514952</v>
      </c>
      <c r="CI118" s="4">
        <f>SQRT(Beams!$B$9^2+Beams!$C$9^2)/AO118</f>
        <v>1671.4784901234057</v>
      </c>
      <c r="CK118" s="4">
        <f>(2*SQRT(Beams!$B$8^2+Beams!$C$8^2))/(F118)</f>
        <v>5280.9835352403952</v>
      </c>
      <c r="CM118" s="4">
        <f>Beams!$B$12*(K118/2)/AX118</f>
        <v>591.21712538226291</v>
      </c>
      <c r="CO118" s="4">
        <f t="shared" si="1"/>
        <v>9860.8610315005681</v>
      </c>
      <c r="CQ118" s="3">
        <f>MIN(Beams!$B$21:$B$22)/MAX(CJ118:CO118)-1</f>
        <v>1.0282204501320833</v>
      </c>
    </row>
    <row r="119" spans="1:95" x14ac:dyDescent="0.55000000000000004">
      <c r="A119" s="1" t="s">
        <v>2612</v>
      </c>
      <c r="B119" s="1" t="s">
        <v>2349</v>
      </c>
      <c r="C119" s="1" t="s">
        <v>2350</v>
      </c>
      <c r="D119" s="1" t="s">
        <v>98</v>
      </c>
      <c r="E119" s="3">
        <v>17.71</v>
      </c>
      <c r="F119" s="3">
        <v>4.8600000000000003</v>
      </c>
      <c r="G119" s="1" t="s">
        <v>98</v>
      </c>
      <c r="H119" s="11" t="s">
        <v>98</v>
      </c>
      <c r="I119" s="1" t="s">
        <v>98</v>
      </c>
      <c r="J119" s="1" t="s">
        <v>98</v>
      </c>
      <c r="K119" s="3">
        <v>6.88</v>
      </c>
      <c r="L119" s="1" t="s">
        <v>98</v>
      </c>
      <c r="M119" s="11" t="s">
        <v>98</v>
      </c>
      <c r="N119" s="1" t="s">
        <v>98</v>
      </c>
      <c r="O119" s="1" t="s">
        <v>98</v>
      </c>
      <c r="P119" s="1" t="s">
        <v>98</v>
      </c>
      <c r="Q119" s="1" t="s">
        <v>98</v>
      </c>
      <c r="R119" s="11" t="s">
        <v>98</v>
      </c>
      <c r="S119" s="13" t="s">
        <v>98</v>
      </c>
      <c r="T119" s="1" t="s">
        <v>98</v>
      </c>
      <c r="U119" s="13" t="s">
        <v>98</v>
      </c>
      <c r="V119" s="1" t="s">
        <v>98</v>
      </c>
      <c r="W119" s="14">
        <v>0.25</v>
      </c>
      <c r="X119" s="14">
        <v>0.23300000000000001</v>
      </c>
      <c r="Y119" s="1" t="s">
        <v>98</v>
      </c>
      <c r="Z119" s="13" t="s">
        <v>98</v>
      </c>
      <c r="AA119" s="13" t="s">
        <v>98</v>
      </c>
      <c r="AB119" s="1" t="s">
        <v>98</v>
      </c>
      <c r="AC119" s="1" t="s">
        <v>98</v>
      </c>
      <c r="AD119" s="1" t="s">
        <v>98</v>
      </c>
      <c r="AE119" s="1" t="s">
        <v>98</v>
      </c>
      <c r="AF119" s="1" t="s">
        <v>98</v>
      </c>
      <c r="AG119" s="1" t="s">
        <v>98</v>
      </c>
      <c r="AH119" s="1" t="s">
        <v>98</v>
      </c>
      <c r="AI119" s="1" t="s">
        <v>98</v>
      </c>
      <c r="AJ119" s="1" t="s">
        <v>98</v>
      </c>
      <c r="AK119" s="1" t="s">
        <v>98</v>
      </c>
      <c r="AL119" s="2">
        <v>29.5</v>
      </c>
      <c r="AM119" s="2">
        <v>26.8</v>
      </c>
      <c r="AN119" s="2">
        <v>10.3</v>
      </c>
      <c r="AO119" s="3">
        <v>7.81</v>
      </c>
      <c r="AP119" s="3">
        <v>2.35</v>
      </c>
      <c r="AQ119" s="2">
        <v>26.8</v>
      </c>
      <c r="AR119" s="2">
        <v>10.3</v>
      </c>
      <c r="AS119" s="3">
        <v>7.81</v>
      </c>
      <c r="AT119" s="3">
        <v>2.35</v>
      </c>
      <c r="AU119" s="1" t="s">
        <v>98</v>
      </c>
      <c r="AV119" s="1" t="s">
        <v>98</v>
      </c>
      <c r="AW119" s="1" t="s">
        <v>98</v>
      </c>
      <c r="AX119" s="2">
        <v>53.7</v>
      </c>
      <c r="AY119" s="1" t="s">
        <v>98</v>
      </c>
      <c r="AZ119" s="2">
        <v>15.6</v>
      </c>
      <c r="BA119" s="1" t="s">
        <v>98</v>
      </c>
      <c r="BB119" s="1" t="s">
        <v>98</v>
      </c>
      <c r="BC119" s="1" t="s">
        <v>98</v>
      </c>
      <c r="BD119" s="1" t="s">
        <v>98</v>
      </c>
      <c r="BE119" s="1" t="s">
        <v>98</v>
      </c>
      <c r="BF119" s="1" t="s">
        <v>98</v>
      </c>
      <c r="BG119" s="1" t="s">
        <v>98</v>
      </c>
      <c r="BH119" s="1" t="s">
        <v>98</v>
      </c>
      <c r="BI119" s="1" t="s">
        <v>98</v>
      </c>
      <c r="BJ119" s="4" t="s">
        <v>98</v>
      </c>
      <c r="BK119" s="4" t="s">
        <v>98</v>
      </c>
      <c r="BL119" s="4" t="s">
        <v>98</v>
      </c>
      <c r="BM119" s="4" t="s">
        <v>98</v>
      </c>
      <c r="BN119" s="4" t="s">
        <v>98</v>
      </c>
      <c r="BO119" s="4" t="s">
        <v>98</v>
      </c>
      <c r="BP119" s="4" t="s">
        <v>98</v>
      </c>
      <c r="BQ119" s="4" t="s">
        <v>98</v>
      </c>
      <c r="BR119" s="4" t="s">
        <v>98</v>
      </c>
      <c r="BS119" s="4" t="s">
        <v>98</v>
      </c>
      <c r="BT119" s="4" t="s">
        <v>98</v>
      </c>
      <c r="BU119" s="4" t="s">
        <v>98</v>
      </c>
      <c r="BV119" s="4" t="s">
        <v>98</v>
      </c>
      <c r="BW119" s="35" t="s">
        <v>98</v>
      </c>
      <c r="BX119" s="35" t="s">
        <v>98</v>
      </c>
      <c r="BY119" s="1" t="s">
        <v>98</v>
      </c>
      <c r="BZ119" s="1" t="s">
        <v>98</v>
      </c>
      <c r="CA119" s="1" t="s">
        <v>98</v>
      </c>
      <c r="CB119" s="1" t="s">
        <v>98</v>
      </c>
      <c r="CC119" s="1" t="s">
        <v>98</v>
      </c>
      <c r="CD119" s="1" t="s">
        <v>98</v>
      </c>
      <c r="CE119" s="1" t="s">
        <v>98</v>
      </c>
      <c r="CF119" s="1" t="s">
        <v>98</v>
      </c>
      <c r="CG119" s="4">
        <f>Beams!$B$11/F119</f>
        <v>2312.7572016460904</v>
      </c>
      <c r="CI119" s="4">
        <f>SQRT(Beams!$B$9^2+Beams!$C$9^2)/AO119</f>
        <v>2035.3086352206899</v>
      </c>
      <c r="CK119" s="4">
        <f>(2*SQRT(Beams!$B$8^2+Beams!$C$8^2))/(F119)</f>
        <v>6541.4652020878957</v>
      </c>
      <c r="CM119" s="4">
        <f>Beams!$B$12*(K119/2)/AX119</f>
        <v>720.02979515828667</v>
      </c>
      <c r="CO119" s="4">
        <f t="shared" si="1"/>
        <v>12199.725661253844</v>
      </c>
      <c r="CQ119" s="3">
        <f>MIN(Beams!$B$21:$B$22)/MAX(CJ119:CO119)-1</f>
        <v>0.63938112670186653</v>
      </c>
    </row>
    <row r="120" spans="1:95" x14ac:dyDescent="0.55000000000000004">
      <c r="A120" s="1" t="s">
        <v>2612</v>
      </c>
      <c r="B120" s="1" t="s">
        <v>2351</v>
      </c>
      <c r="C120" s="1" t="s">
        <v>2352</v>
      </c>
      <c r="D120" s="1" t="s">
        <v>98</v>
      </c>
      <c r="E120" s="3">
        <v>13.44</v>
      </c>
      <c r="F120" s="3">
        <v>3.66</v>
      </c>
      <c r="G120" s="1" t="s">
        <v>98</v>
      </c>
      <c r="H120" s="11" t="s">
        <v>98</v>
      </c>
      <c r="I120" s="1" t="s">
        <v>98</v>
      </c>
      <c r="J120" s="1" t="s">
        <v>98</v>
      </c>
      <c r="K120" s="3">
        <v>6.88</v>
      </c>
      <c r="L120" s="1" t="s">
        <v>98</v>
      </c>
      <c r="M120" s="11" t="s">
        <v>98</v>
      </c>
      <c r="N120" s="1" t="s">
        <v>98</v>
      </c>
      <c r="O120" s="1" t="s">
        <v>98</v>
      </c>
      <c r="P120" s="1" t="s">
        <v>98</v>
      </c>
      <c r="Q120" s="1" t="s">
        <v>98</v>
      </c>
      <c r="R120" s="11" t="s">
        <v>98</v>
      </c>
      <c r="S120" s="13" t="s">
        <v>98</v>
      </c>
      <c r="T120" s="1" t="s">
        <v>98</v>
      </c>
      <c r="U120" s="13" t="s">
        <v>98</v>
      </c>
      <c r="V120" s="1" t="s">
        <v>98</v>
      </c>
      <c r="W120" s="14">
        <v>0.188</v>
      </c>
      <c r="X120" s="14">
        <v>0.17399999999999999</v>
      </c>
      <c r="Y120" s="1" t="s">
        <v>98</v>
      </c>
      <c r="Z120" s="13" t="s">
        <v>98</v>
      </c>
      <c r="AA120" s="13" t="s">
        <v>98</v>
      </c>
      <c r="AB120" s="1" t="s">
        <v>98</v>
      </c>
      <c r="AC120" s="1" t="s">
        <v>98</v>
      </c>
      <c r="AD120" s="1" t="s">
        <v>98</v>
      </c>
      <c r="AE120" s="1" t="s">
        <v>98</v>
      </c>
      <c r="AF120" s="1" t="s">
        <v>98</v>
      </c>
      <c r="AG120" s="1" t="s">
        <v>98</v>
      </c>
      <c r="AH120" s="1" t="s">
        <v>98</v>
      </c>
      <c r="AI120" s="1" t="s">
        <v>98</v>
      </c>
      <c r="AJ120" s="1" t="s">
        <v>98</v>
      </c>
      <c r="AK120" s="1" t="s">
        <v>98</v>
      </c>
      <c r="AL120" s="2">
        <v>39.5</v>
      </c>
      <c r="AM120" s="2">
        <v>20.6</v>
      </c>
      <c r="AN120" s="3">
        <v>7.81</v>
      </c>
      <c r="AO120" s="3">
        <v>5.99</v>
      </c>
      <c r="AP120" s="3">
        <v>2.37</v>
      </c>
      <c r="AQ120" s="2">
        <v>20.6</v>
      </c>
      <c r="AR120" s="3">
        <v>7.81</v>
      </c>
      <c r="AS120" s="3">
        <v>5.99</v>
      </c>
      <c r="AT120" s="3">
        <v>2.37</v>
      </c>
      <c r="AU120" s="1" t="s">
        <v>98</v>
      </c>
      <c r="AV120" s="1" t="s">
        <v>98</v>
      </c>
      <c r="AW120" s="1" t="s">
        <v>98</v>
      </c>
      <c r="AX120" s="2">
        <v>41.1</v>
      </c>
      <c r="AY120" s="1" t="s">
        <v>98</v>
      </c>
      <c r="AZ120" s="2">
        <v>12</v>
      </c>
      <c r="BA120" s="1" t="s">
        <v>98</v>
      </c>
      <c r="BB120" s="1" t="s">
        <v>98</v>
      </c>
      <c r="BC120" s="1" t="s">
        <v>98</v>
      </c>
      <c r="BD120" s="1" t="s">
        <v>98</v>
      </c>
      <c r="BE120" s="1" t="s">
        <v>98</v>
      </c>
      <c r="BF120" s="1" t="s">
        <v>98</v>
      </c>
      <c r="BG120" s="1" t="s">
        <v>98</v>
      </c>
      <c r="BH120" s="1" t="s">
        <v>98</v>
      </c>
      <c r="BI120" s="1" t="s">
        <v>98</v>
      </c>
      <c r="BJ120" s="4" t="s">
        <v>98</v>
      </c>
      <c r="BK120" s="4" t="s">
        <v>98</v>
      </c>
      <c r="BL120" s="4" t="s">
        <v>98</v>
      </c>
      <c r="BM120" s="4" t="s">
        <v>98</v>
      </c>
      <c r="BN120" s="4" t="s">
        <v>98</v>
      </c>
      <c r="BO120" s="4" t="s">
        <v>98</v>
      </c>
      <c r="BP120" s="4" t="s">
        <v>98</v>
      </c>
      <c r="BQ120" s="4" t="s">
        <v>98</v>
      </c>
      <c r="BR120" s="4" t="s">
        <v>98</v>
      </c>
      <c r="BS120" s="4" t="s">
        <v>98</v>
      </c>
      <c r="BT120" s="4" t="s">
        <v>98</v>
      </c>
      <c r="BU120" s="4" t="s">
        <v>98</v>
      </c>
      <c r="BV120" s="4" t="s">
        <v>98</v>
      </c>
      <c r="BW120" s="35" t="s">
        <v>98</v>
      </c>
      <c r="BX120" s="35" t="s">
        <v>98</v>
      </c>
      <c r="BY120" s="1" t="s">
        <v>98</v>
      </c>
      <c r="BZ120" s="1" t="s">
        <v>98</v>
      </c>
      <c r="CA120" s="1" t="s">
        <v>98</v>
      </c>
      <c r="CB120" s="1" t="s">
        <v>98</v>
      </c>
      <c r="CC120" s="1" t="s">
        <v>98</v>
      </c>
      <c r="CD120" s="1" t="s">
        <v>98</v>
      </c>
      <c r="CE120" s="1" t="s">
        <v>98</v>
      </c>
      <c r="CF120" s="1" t="s">
        <v>98</v>
      </c>
      <c r="CG120" s="4">
        <f>Beams!$B$11/F120</f>
        <v>3071.0382513661202</v>
      </c>
      <c r="CI120" s="4">
        <f>SQRT(Beams!$B$9^2+Beams!$C$9^2)/AO120</f>
        <v>2653.7162672910831</v>
      </c>
      <c r="CK120" s="4">
        <f>(2*SQRT(Beams!$B$8^2+Beams!$C$8^2))/(F120)</f>
        <v>8686.2078912970428</v>
      </c>
      <c r="CM120" s="4">
        <f>Beams!$B$12*(K120/2)/AX120</f>
        <v>940.76885644768845</v>
      </c>
      <c r="CO120" s="4">
        <f t="shared" si="1"/>
        <v>16179.572769859062</v>
      </c>
      <c r="CQ120" s="3">
        <f>MIN(Beams!$B$21:$B$22)/MAX(CJ120:CO120)-1</f>
        <v>0.23612658285131083</v>
      </c>
    </row>
    <row r="121" spans="1:95" x14ac:dyDescent="0.55000000000000004">
      <c r="A121" s="1" t="s">
        <v>2612</v>
      </c>
      <c r="B121" s="1" t="s">
        <v>2353</v>
      </c>
      <c r="C121" s="1" t="s">
        <v>2354</v>
      </c>
      <c r="D121" s="1" t="s">
        <v>98</v>
      </c>
      <c r="E121" s="3">
        <v>32.74</v>
      </c>
      <c r="F121" s="3">
        <v>9</v>
      </c>
      <c r="G121" s="1" t="s">
        <v>98</v>
      </c>
      <c r="H121" s="11" t="s">
        <v>98</v>
      </c>
      <c r="I121" s="1" t="s">
        <v>98</v>
      </c>
      <c r="J121" s="1" t="s">
        <v>98</v>
      </c>
      <c r="K121" s="3">
        <v>6.63</v>
      </c>
      <c r="L121" s="1" t="s">
        <v>98</v>
      </c>
      <c r="M121" s="11" t="s">
        <v>98</v>
      </c>
      <c r="N121" s="1" t="s">
        <v>98</v>
      </c>
      <c r="O121" s="1" t="s">
        <v>98</v>
      </c>
      <c r="P121" s="1" t="s">
        <v>98</v>
      </c>
      <c r="Q121" s="1" t="s">
        <v>98</v>
      </c>
      <c r="R121" s="11" t="s">
        <v>98</v>
      </c>
      <c r="S121" s="13" t="s">
        <v>98</v>
      </c>
      <c r="T121" s="1" t="s">
        <v>98</v>
      </c>
      <c r="U121" s="13" t="s">
        <v>98</v>
      </c>
      <c r="V121" s="1" t="s">
        <v>98</v>
      </c>
      <c r="W121" s="14">
        <v>0.5</v>
      </c>
      <c r="X121" s="14">
        <v>0.46500000000000002</v>
      </c>
      <c r="Y121" s="1" t="s">
        <v>98</v>
      </c>
      <c r="Z121" s="13" t="s">
        <v>98</v>
      </c>
      <c r="AA121" s="13" t="s">
        <v>98</v>
      </c>
      <c r="AB121" s="1" t="s">
        <v>98</v>
      </c>
      <c r="AC121" s="1" t="s">
        <v>98</v>
      </c>
      <c r="AD121" s="1" t="s">
        <v>98</v>
      </c>
      <c r="AE121" s="1" t="s">
        <v>98</v>
      </c>
      <c r="AF121" s="1" t="s">
        <v>98</v>
      </c>
      <c r="AG121" s="1" t="s">
        <v>98</v>
      </c>
      <c r="AH121" s="1" t="s">
        <v>98</v>
      </c>
      <c r="AI121" s="1" t="s">
        <v>98</v>
      </c>
      <c r="AJ121" s="1" t="s">
        <v>98</v>
      </c>
      <c r="AK121" s="1" t="s">
        <v>98</v>
      </c>
      <c r="AL121" s="2">
        <v>14.2</v>
      </c>
      <c r="AM121" s="2">
        <v>42.9</v>
      </c>
      <c r="AN121" s="2">
        <v>17.7</v>
      </c>
      <c r="AO121" s="2">
        <v>13</v>
      </c>
      <c r="AP121" s="3">
        <v>2.1800000000000002</v>
      </c>
      <c r="AQ121" s="2">
        <v>42.9</v>
      </c>
      <c r="AR121" s="2">
        <v>17.7</v>
      </c>
      <c r="AS121" s="2">
        <v>13</v>
      </c>
      <c r="AT121" s="3">
        <v>2.1800000000000002</v>
      </c>
      <c r="AU121" s="1" t="s">
        <v>98</v>
      </c>
      <c r="AV121" s="1" t="s">
        <v>98</v>
      </c>
      <c r="AW121" s="1" t="s">
        <v>98</v>
      </c>
      <c r="AX121" s="2">
        <v>85.9</v>
      </c>
      <c r="AY121" s="1" t="s">
        <v>98</v>
      </c>
      <c r="AZ121" s="2">
        <v>25.9</v>
      </c>
      <c r="BA121" s="1" t="s">
        <v>98</v>
      </c>
      <c r="BB121" s="1" t="s">
        <v>98</v>
      </c>
      <c r="BC121" s="1" t="s">
        <v>98</v>
      </c>
      <c r="BD121" s="1" t="s">
        <v>98</v>
      </c>
      <c r="BE121" s="1" t="s">
        <v>98</v>
      </c>
      <c r="BF121" s="1" t="s">
        <v>98</v>
      </c>
      <c r="BG121" s="1" t="s">
        <v>98</v>
      </c>
      <c r="BH121" s="1" t="s">
        <v>98</v>
      </c>
      <c r="BI121" s="1" t="s">
        <v>98</v>
      </c>
      <c r="BJ121" s="4" t="s">
        <v>98</v>
      </c>
      <c r="BK121" s="4" t="s">
        <v>98</v>
      </c>
      <c r="BL121" s="4" t="s">
        <v>98</v>
      </c>
      <c r="BM121" s="4" t="s">
        <v>98</v>
      </c>
      <c r="BN121" s="4" t="s">
        <v>98</v>
      </c>
      <c r="BO121" s="4" t="s">
        <v>98</v>
      </c>
      <c r="BP121" s="4" t="s">
        <v>98</v>
      </c>
      <c r="BQ121" s="4" t="s">
        <v>98</v>
      </c>
      <c r="BR121" s="4" t="s">
        <v>98</v>
      </c>
      <c r="BS121" s="4" t="s">
        <v>98</v>
      </c>
      <c r="BT121" s="4" t="s">
        <v>98</v>
      </c>
      <c r="BU121" s="4" t="s">
        <v>98</v>
      </c>
      <c r="BV121" s="4" t="s">
        <v>98</v>
      </c>
      <c r="BW121" s="35" t="s">
        <v>98</v>
      </c>
      <c r="BX121" s="35" t="s">
        <v>98</v>
      </c>
      <c r="BY121" s="1" t="s">
        <v>98</v>
      </c>
      <c r="BZ121" s="1" t="s">
        <v>98</v>
      </c>
      <c r="CA121" s="1" t="s">
        <v>98</v>
      </c>
      <c r="CB121" s="1" t="s">
        <v>98</v>
      </c>
      <c r="CC121" s="1" t="s">
        <v>98</v>
      </c>
      <c r="CD121" s="1" t="s">
        <v>98</v>
      </c>
      <c r="CE121" s="1" t="s">
        <v>98</v>
      </c>
      <c r="CF121" s="1" t="s">
        <v>98</v>
      </c>
      <c r="CG121" s="4">
        <f>Beams!$B$11/F121</f>
        <v>1248.8888888888889</v>
      </c>
      <c r="CI121" s="4">
        <f>SQRT(Beams!$B$9^2+Beams!$C$9^2)/AO121</f>
        <v>1222.7508031595066</v>
      </c>
      <c r="CK121" s="4">
        <f>(2*SQRT(Beams!$B$8^2+Beams!$C$8^2))/(F121)</f>
        <v>3532.3912091274638</v>
      </c>
      <c r="CM121" s="4">
        <f>Beams!$B$12*(K121/2)/AX121</f>
        <v>433.76717112922</v>
      </c>
      <c r="CO121" s="4">
        <f t="shared" si="1"/>
        <v>6641.2971328288259</v>
      </c>
      <c r="CQ121" s="3">
        <f>MIN(Beams!$B$21:$B$22)/MAX(CJ121:CO121)-1</f>
        <v>2.0114599000754398</v>
      </c>
    </row>
    <row r="122" spans="1:95" x14ac:dyDescent="0.55000000000000004">
      <c r="A122" s="1" t="s">
        <v>2612</v>
      </c>
      <c r="B122" s="1" t="s">
        <v>2355</v>
      </c>
      <c r="C122" s="1" t="s">
        <v>2356</v>
      </c>
      <c r="D122" s="1" t="s">
        <v>98</v>
      </c>
      <c r="E122" s="3">
        <v>28.6</v>
      </c>
      <c r="F122" s="3">
        <v>7.86</v>
      </c>
      <c r="G122" s="1" t="s">
        <v>98</v>
      </c>
      <c r="H122" s="11" t="s">
        <v>98</v>
      </c>
      <c r="I122" s="1" t="s">
        <v>98</v>
      </c>
      <c r="J122" s="1" t="s">
        <v>98</v>
      </c>
      <c r="K122" s="3">
        <v>6.63</v>
      </c>
      <c r="L122" s="1" t="s">
        <v>98</v>
      </c>
      <c r="M122" s="11" t="s">
        <v>98</v>
      </c>
      <c r="N122" s="1" t="s">
        <v>98</v>
      </c>
      <c r="O122" s="1" t="s">
        <v>98</v>
      </c>
      <c r="P122" s="1" t="s">
        <v>98</v>
      </c>
      <c r="Q122" s="1" t="s">
        <v>98</v>
      </c>
      <c r="R122" s="11" t="s">
        <v>98</v>
      </c>
      <c r="S122" s="13" t="s">
        <v>98</v>
      </c>
      <c r="T122" s="1" t="s">
        <v>98</v>
      </c>
      <c r="U122" s="13" t="s">
        <v>98</v>
      </c>
      <c r="V122" s="1" t="s">
        <v>98</v>
      </c>
      <c r="W122" s="14">
        <v>0.432</v>
      </c>
      <c r="X122" s="14">
        <v>0.40200000000000002</v>
      </c>
      <c r="Y122" s="1" t="s">
        <v>98</v>
      </c>
      <c r="Z122" s="13" t="s">
        <v>98</v>
      </c>
      <c r="AA122" s="13" t="s">
        <v>98</v>
      </c>
      <c r="AB122" s="1" t="s">
        <v>98</v>
      </c>
      <c r="AC122" s="1" t="s">
        <v>98</v>
      </c>
      <c r="AD122" s="1" t="s">
        <v>98</v>
      </c>
      <c r="AE122" s="1" t="s">
        <v>98</v>
      </c>
      <c r="AF122" s="1" t="s">
        <v>98</v>
      </c>
      <c r="AG122" s="1" t="s">
        <v>98</v>
      </c>
      <c r="AH122" s="1" t="s">
        <v>98</v>
      </c>
      <c r="AI122" s="1" t="s">
        <v>98</v>
      </c>
      <c r="AJ122" s="1" t="s">
        <v>98</v>
      </c>
      <c r="AK122" s="1" t="s">
        <v>98</v>
      </c>
      <c r="AL122" s="2">
        <v>16.5</v>
      </c>
      <c r="AM122" s="2">
        <v>38.200000000000003</v>
      </c>
      <c r="AN122" s="2">
        <v>15.6</v>
      </c>
      <c r="AO122" s="2">
        <v>11.5</v>
      </c>
      <c r="AP122" s="3">
        <v>2.2000000000000002</v>
      </c>
      <c r="AQ122" s="2">
        <v>38.200000000000003</v>
      </c>
      <c r="AR122" s="2">
        <v>15.6</v>
      </c>
      <c r="AS122" s="2">
        <v>11.5</v>
      </c>
      <c r="AT122" s="3">
        <v>2.2000000000000002</v>
      </c>
      <c r="AU122" s="1" t="s">
        <v>98</v>
      </c>
      <c r="AV122" s="1" t="s">
        <v>98</v>
      </c>
      <c r="AW122" s="1" t="s">
        <v>98</v>
      </c>
      <c r="AX122" s="2">
        <v>76.400000000000006</v>
      </c>
      <c r="AY122" s="1" t="s">
        <v>98</v>
      </c>
      <c r="AZ122" s="2">
        <v>23.1</v>
      </c>
      <c r="BA122" s="1" t="s">
        <v>98</v>
      </c>
      <c r="BB122" s="1" t="s">
        <v>98</v>
      </c>
      <c r="BC122" s="1" t="s">
        <v>98</v>
      </c>
      <c r="BD122" s="1" t="s">
        <v>98</v>
      </c>
      <c r="BE122" s="1" t="s">
        <v>98</v>
      </c>
      <c r="BF122" s="1" t="s">
        <v>98</v>
      </c>
      <c r="BG122" s="1" t="s">
        <v>98</v>
      </c>
      <c r="BH122" s="1" t="s">
        <v>98</v>
      </c>
      <c r="BI122" s="1" t="s">
        <v>98</v>
      </c>
      <c r="BJ122" s="4" t="s">
        <v>98</v>
      </c>
      <c r="BK122" s="4" t="s">
        <v>98</v>
      </c>
      <c r="BL122" s="4" t="s">
        <v>98</v>
      </c>
      <c r="BM122" s="4" t="s">
        <v>98</v>
      </c>
      <c r="BN122" s="4" t="s">
        <v>98</v>
      </c>
      <c r="BO122" s="4" t="s">
        <v>98</v>
      </c>
      <c r="BP122" s="4" t="s">
        <v>98</v>
      </c>
      <c r="BQ122" s="4" t="s">
        <v>98</v>
      </c>
      <c r="BR122" s="4" t="s">
        <v>98</v>
      </c>
      <c r="BS122" s="4" t="s">
        <v>98</v>
      </c>
      <c r="BT122" s="4" t="s">
        <v>98</v>
      </c>
      <c r="BU122" s="4" t="s">
        <v>98</v>
      </c>
      <c r="BV122" s="4" t="s">
        <v>98</v>
      </c>
      <c r="BW122" s="35" t="s">
        <v>98</v>
      </c>
      <c r="BX122" s="35" t="s">
        <v>98</v>
      </c>
      <c r="BY122" s="1" t="s">
        <v>98</v>
      </c>
      <c r="BZ122" s="1" t="s">
        <v>98</v>
      </c>
      <c r="CA122" s="1" t="s">
        <v>98</v>
      </c>
      <c r="CB122" s="1" t="s">
        <v>98</v>
      </c>
      <c r="CC122" s="1" t="s">
        <v>98</v>
      </c>
      <c r="CD122" s="1" t="s">
        <v>98</v>
      </c>
      <c r="CE122" s="1" t="s">
        <v>98</v>
      </c>
      <c r="CF122" s="1" t="s">
        <v>98</v>
      </c>
      <c r="CG122" s="4">
        <f>Beams!$B$11/F122</f>
        <v>1430.0254452926208</v>
      </c>
      <c r="CI122" s="4">
        <f>SQRT(Beams!$B$9^2+Beams!$C$9^2)/AO122</f>
        <v>1382.2400383542249</v>
      </c>
      <c r="CK122" s="4">
        <f>(2*SQRT(Beams!$B$8^2+Beams!$C$8^2))/(F122)</f>
        <v>4044.7227585428973</v>
      </c>
      <c r="CM122" s="4">
        <f>Beams!$B$12*(K122/2)/AX122</f>
        <v>487.70418848167532</v>
      </c>
      <c r="CO122" s="4">
        <f t="shared" si="1"/>
        <v>7596.166787092272</v>
      </c>
      <c r="CQ122" s="3">
        <f>MIN(Beams!$B$21:$B$22)/MAX(CJ122:CO122)-1</f>
        <v>1.6329069069395432</v>
      </c>
    </row>
    <row r="123" spans="1:95" x14ac:dyDescent="0.55000000000000004">
      <c r="A123" s="1" t="s">
        <v>2612</v>
      </c>
      <c r="B123" s="1" t="s">
        <v>2357</v>
      </c>
      <c r="C123" s="1" t="s">
        <v>2358</v>
      </c>
      <c r="D123" s="1" t="s">
        <v>98</v>
      </c>
      <c r="E123" s="3">
        <v>25.06</v>
      </c>
      <c r="F123" s="3">
        <v>6.88</v>
      </c>
      <c r="G123" s="1" t="s">
        <v>98</v>
      </c>
      <c r="H123" s="11" t="s">
        <v>98</v>
      </c>
      <c r="I123" s="1" t="s">
        <v>98</v>
      </c>
      <c r="J123" s="1" t="s">
        <v>98</v>
      </c>
      <c r="K123" s="3">
        <v>6.63</v>
      </c>
      <c r="L123" s="1" t="s">
        <v>98</v>
      </c>
      <c r="M123" s="11" t="s">
        <v>98</v>
      </c>
      <c r="N123" s="1" t="s">
        <v>98</v>
      </c>
      <c r="O123" s="1" t="s">
        <v>98</v>
      </c>
      <c r="P123" s="1" t="s">
        <v>98</v>
      </c>
      <c r="Q123" s="1" t="s">
        <v>98</v>
      </c>
      <c r="R123" s="11" t="s">
        <v>98</v>
      </c>
      <c r="S123" s="13" t="s">
        <v>98</v>
      </c>
      <c r="T123" s="1" t="s">
        <v>98</v>
      </c>
      <c r="U123" s="13" t="s">
        <v>98</v>
      </c>
      <c r="V123" s="1" t="s">
        <v>98</v>
      </c>
      <c r="W123" s="14">
        <v>0.375</v>
      </c>
      <c r="X123" s="14">
        <v>0.34899999999999998</v>
      </c>
      <c r="Y123" s="1" t="s">
        <v>98</v>
      </c>
      <c r="Z123" s="13" t="s">
        <v>98</v>
      </c>
      <c r="AA123" s="13" t="s">
        <v>98</v>
      </c>
      <c r="AB123" s="1" t="s">
        <v>98</v>
      </c>
      <c r="AC123" s="1" t="s">
        <v>98</v>
      </c>
      <c r="AD123" s="1" t="s">
        <v>98</v>
      </c>
      <c r="AE123" s="1" t="s">
        <v>98</v>
      </c>
      <c r="AF123" s="1" t="s">
        <v>98</v>
      </c>
      <c r="AG123" s="1" t="s">
        <v>98</v>
      </c>
      <c r="AH123" s="1" t="s">
        <v>98</v>
      </c>
      <c r="AI123" s="1" t="s">
        <v>98</v>
      </c>
      <c r="AJ123" s="1" t="s">
        <v>98</v>
      </c>
      <c r="AK123" s="1" t="s">
        <v>98</v>
      </c>
      <c r="AL123" s="2">
        <v>19</v>
      </c>
      <c r="AM123" s="2">
        <v>34</v>
      </c>
      <c r="AN123" s="2">
        <v>13.8</v>
      </c>
      <c r="AO123" s="2">
        <v>10.3</v>
      </c>
      <c r="AP123" s="3">
        <v>2.2200000000000002</v>
      </c>
      <c r="AQ123" s="2">
        <v>34</v>
      </c>
      <c r="AR123" s="2">
        <v>13.8</v>
      </c>
      <c r="AS123" s="2">
        <v>10.3</v>
      </c>
      <c r="AT123" s="3">
        <v>2.2200000000000002</v>
      </c>
      <c r="AU123" s="1" t="s">
        <v>98</v>
      </c>
      <c r="AV123" s="1" t="s">
        <v>98</v>
      </c>
      <c r="AW123" s="1" t="s">
        <v>98</v>
      </c>
      <c r="AX123" s="2">
        <v>68</v>
      </c>
      <c r="AY123" s="1" t="s">
        <v>98</v>
      </c>
      <c r="AZ123" s="2">
        <v>20.5</v>
      </c>
      <c r="BA123" s="1" t="s">
        <v>98</v>
      </c>
      <c r="BB123" s="1" t="s">
        <v>98</v>
      </c>
      <c r="BC123" s="1" t="s">
        <v>98</v>
      </c>
      <c r="BD123" s="1" t="s">
        <v>98</v>
      </c>
      <c r="BE123" s="1" t="s">
        <v>98</v>
      </c>
      <c r="BF123" s="1" t="s">
        <v>98</v>
      </c>
      <c r="BG123" s="1" t="s">
        <v>98</v>
      </c>
      <c r="BH123" s="1" t="s">
        <v>98</v>
      </c>
      <c r="BI123" s="1" t="s">
        <v>98</v>
      </c>
      <c r="BJ123" s="4" t="s">
        <v>98</v>
      </c>
      <c r="BK123" s="4" t="s">
        <v>98</v>
      </c>
      <c r="BL123" s="4" t="s">
        <v>98</v>
      </c>
      <c r="BM123" s="4" t="s">
        <v>98</v>
      </c>
      <c r="BN123" s="4" t="s">
        <v>98</v>
      </c>
      <c r="BO123" s="4" t="s">
        <v>98</v>
      </c>
      <c r="BP123" s="4" t="s">
        <v>98</v>
      </c>
      <c r="BQ123" s="4" t="s">
        <v>98</v>
      </c>
      <c r="BR123" s="4" t="s">
        <v>98</v>
      </c>
      <c r="BS123" s="4" t="s">
        <v>98</v>
      </c>
      <c r="BT123" s="4" t="s">
        <v>98</v>
      </c>
      <c r="BU123" s="4" t="s">
        <v>98</v>
      </c>
      <c r="BV123" s="4" t="s">
        <v>98</v>
      </c>
      <c r="BW123" s="35" t="s">
        <v>98</v>
      </c>
      <c r="BX123" s="35" t="s">
        <v>98</v>
      </c>
      <c r="BY123" s="1" t="s">
        <v>98</v>
      </c>
      <c r="BZ123" s="1" t="s">
        <v>98</v>
      </c>
      <c r="CA123" s="1" t="s">
        <v>98</v>
      </c>
      <c r="CB123" s="1" t="s">
        <v>98</v>
      </c>
      <c r="CC123" s="1" t="s">
        <v>98</v>
      </c>
      <c r="CD123" s="1" t="s">
        <v>98</v>
      </c>
      <c r="CE123" s="1" t="s">
        <v>98</v>
      </c>
      <c r="CF123" s="1" t="s">
        <v>98</v>
      </c>
      <c r="CG123" s="4">
        <f>Beams!$B$11/F123</f>
        <v>1633.7209302325582</v>
      </c>
      <c r="CI123" s="4">
        <f>SQRT(Beams!$B$9^2+Beams!$C$9^2)/AO123</f>
        <v>1543.2777127255908</v>
      </c>
      <c r="CK123" s="4">
        <f>(2*SQRT(Beams!$B$8^2+Beams!$C$8^2))/(F123)</f>
        <v>4620.8605933353456</v>
      </c>
      <c r="CM123" s="4">
        <f>Beams!$B$12*(K123/2)/AX123</f>
        <v>547.94999999999993</v>
      </c>
      <c r="CO123" s="4">
        <f t="shared" si="1"/>
        <v>8663.2052875351146</v>
      </c>
      <c r="CQ123" s="3">
        <f>MIN(Beams!$B$21:$B$22)/MAX(CJ123:CO123)-1</f>
        <v>1.3086143449441989</v>
      </c>
    </row>
    <row r="124" spans="1:95" x14ac:dyDescent="0.55000000000000004">
      <c r="A124" s="1" t="s">
        <v>2612</v>
      </c>
      <c r="B124" s="1" t="s">
        <v>2359</v>
      </c>
      <c r="C124" s="1" t="s">
        <v>2360</v>
      </c>
      <c r="D124" s="1" t="s">
        <v>98</v>
      </c>
      <c r="E124" s="3">
        <v>21.06</v>
      </c>
      <c r="F124" s="3">
        <v>5.79</v>
      </c>
      <c r="G124" s="1" t="s">
        <v>98</v>
      </c>
      <c r="H124" s="11" t="s">
        <v>98</v>
      </c>
      <c r="I124" s="1" t="s">
        <v>98</v>
      </c>
      <c r="J124" s="1" t="s">
        <v>98</v>
      </c>
      <c r="K124" s="3">
        <v>6.63</v>
      </c>
      <c r="L124" s="1" t="s">
        <v>98</v>
      </c>
      <c r="M124" s="11" t="s">
        <v>98</v>
      </c>
      <c r="N124" s="1" t="s">
        <v>98</v>
      </c>
      <c r="O124" s="1" t="s">
        <v>98</v>
      </c>
      <c r="P124" s="1" t="s">
        <v>98</v>
      </c>
      <c r="Q124" s="1" t="s">
        <v>98</v>
      </c>
      <c r="R124" s="11" t="s">
        <v>98</v>
      </c>
      <c r="S124" s="13" t="s">
        <v>98</v>
      </c>
      <c r="T124" s="1" t="s">
        <v>98</v>
      </c>
      <c r="U124" s="13" t="s">
        <v>98</v>
      </c>
      <c r="V124" s="1" t="s">
        <v>98</v>
      </c>
      <c r="W124" s="14">
        <v>0.312</v>
      </c>
      <c r="X124" s="14">
        <v>0.29099999999999998</v>
      </c>
      <c r="Y124" s="1" t="s">
        <v>98</v>
      </c>
      <c r="Z124" s="13" t="s">
        <v>98</v>
      </c>
      <c r="AA124" s="13" t="s">
        <v>98</v>
      </c>
      <c r="AB124" s="1" t="s">
        <v>98</v>
      </c>
      <c r="AC124" s="1" t="s">
        <v>98</v>
      </c>
      <c r="AD124" s="1" t="s">
        <v>98</v>
      </c>
      <c r="AE124" s="1" t="s">
        <v>98</v>
      </c>
      <c r="AF124" s="1" t="s">
        <v>98</v>
      </c>
      <c r="AG124" s="1" t="s">
        <v>98</v>
      </c>
      <c r="AH124" s="1" t="s">
        <v>98</v>
      </c>
      <c r="AI124" s="1" t="s">
        <v>98</v>
      </c>
      <c r="AJ124" s="1" t="s">
        <v>98</v>
      </c>
      <c r="AK124" s="1" t="s">
        <v>98</v>
      </c>
      <c r="AL124" s="2">
        <v>22.8</v>
      </c>
      <c r="AM124" s="2">
        <v>29.1</v>
      </c>
      <c r="AN124" s="2">
        <v>11.7</v>
      </c>
      <c r="AO124" s="3">
        <v>8.7899999999999991</v>
      </c>
      <c r="AP124" s="3">
        <v>2.2400000000000002</v>
      </c>
      <c r="AQ124" s="2">
        <v>29.1</v>
      </c>
      <c r="AR124" s="2">
        <v>11.7</v>
      </c>
      <c r="AS124" s="3">
        <v>8.7899999999999991</v>
      </c>
      <c r="AT124" s="3">
        <v>2.2400000000000002</v>
      </c>
      <c r="AU124" s="1" t="s">
        <v>98</v>
      </c>
      <c r="AV124" s="1" t="s">
        <v>98</v>
      </c>
      <c r="AW124" s="1" t="s">
        <v>98</v>
      </c>
      <c r="AX124" s="2">
        <v>58.2</v>
      </c>
      <c r="AY124" s="1" t="s">
        <v>98</v>
      </c>
      <c r="AZ124" s="2">
        <v>17.600000000000001</v>
      </c>
      <c r="BA124" s="1" t="s">
        <v>98</v>
      </c>
      <c r="BB124" s="1" t="s">
        <v>98</v>
      </c>
      <c r="BC124" s="1" t="s">
        <v>98</v>
      </c>
      <c r="BD124" s="1" t="s">
        <v>98</v>
      </c>
      <c r="BE124" s="1" t="s">
        <v>98</v>
      </c>
      <c r="BF124" s="1" t="s">
        <v>98</v>
      </c>
      <c r="BG124" s="1" t="s">
        <v>98</v>
      </c>
      <c r="BH124" s="1" t="s">
        <v>98</v>
      </c>
      <c r="BI124" s="1" t="s">
        <v>98</v>
      </c>
      <c r="BJ124" s="4" t="s">
        <v>98</v>
      </c>
      <c r="BK124" s="4" t="s">
        <v>98</v>
      </c>
      <c r="BL124" s="4" t="s">
        <v>98</v>
      </c>
      <c r="BM124" s="4" t="s">
        <v>98</v>
      </c>
      <c r="BN124" s="4" t="s">
        <v>98</v>
      </c>
      <c r="BO124" s="4" t="s">
        <v>98</v>
      </c>
      <c r="BP124" s="4" t="s">
        <v>98</v>
      </c>
      <c r="BQ124" s="4" t="s">
        <v>98</v>
      </c>
      <c r="BR124" s="4" t="s">
        <v>98</v>
      </c>
      <c r="BS124" s="4" t="s">
        <v>98</v>
      </c>
      <c r="BT124" s="4" t="s">
        <v>98</v>
      </c>
      <c r="BU124" s="4" t="s">
        <v>98</v>
      </c>
      <c r="BV124" s="4" t="s">
        <v>98</v>
      </c>
      <c r="BW124" s="35" t="s">
        <v>98</v>
      </c>
      <c r="BX124" s="35" t="s">
        <v>98</v>
      </c>
      <c r="BY124" s="1" t="s">
        <v>98</v>
      </c>
      <c r="BZ124" s="1" t="s">
        <v>98</v>
      </c>
      <c r="CA124" s="1" t="s">
        <v>98</v>
      </c>
      <c r="CB124" s="1" t="s">
        <v>98</v>
      </c>
      <c r="CC124" s="1" t="s">
        <v>98</v>
      </c>
      <c r="CD124" s="1" t="s">
        <v>98</v>
      </c>
      <c r="CE124" s="1" t="s">
        <v>98</v>
      </c>
      <c r="CF124" s="1" t="s">
        <v>98</v>
      </c>
      <c r="CG124" s="4">
        <f>Beams!$B$11/F124</f>
        <v>1941.2780656303971</v>
      </c>
      <c r="CI124" s="4">
        <f>SQRT(Beams!$B$9^2+Beams!$C$9^2)/AO124</f>
        <v>1808.3914039901695</v>
      </c>
      <c r="CK124" s="4">
        <f>(2*SQRT(Beams!$B$8^2+Beams!$C$8^2))/(F124)</f>
        <v>5490.7635375038299</v>
      </c>
      <c r="CM124" s="4">
        <f>Beams!$B$12*(K124/2)/AX124</f>
        <v>640.21649484536078</v>
      </c>
      <c r="CO124" s="4">
        <f t="shared" si="1"/>
        <v>10282.757669349479</v>
      </c>
      <c r="CQ124" s="3">
        <f>MIN(Beams!$B$21:$B$22)/MAX(CJ124:CO124)-1</f>
        <v>0.94500353340187826</v>
      </c>
    </row>
    <row r="125" spans="1:95" x14ac:dyDescent="0.55000000000000004">
      <c r="A125" s="1" t="s">
        <v>2612</v>
      </c>
      <c r="B125" s="1" t="s">
        <v>2361</v>
      </c>
      <c r="C125" s="1" t="s">
        <v>2362</v>
      </c>
      <c r="D125" s="1" t="s">
        <v>98</v>
      </c>
      <c r="E125" s="3">
        <v>18.989999999999998</v>
      </c>
      <c r="F125" s="3">
        <v>5.2</v>
      </c>
      <c r="G125" s="1" t="s">
        <v>98</v>
      </c>
      <c r="H125" s="11" t="s">
        <v>98</v>
      </c>
      <c r="I125" s="1" t="s">
        <v>98</v>
      </c>
      <c r="J125" s="1" t="s">
        <v>98</v>
      </c>
      <c r="K125" s="3">
        <v>6.63</v>
      </c>
      <c r="L125" s="1" t="s">
        <v>98</v>
      </c>
      <c r="M125" s="11" t="s">
        <v>98</v>
      </c>
      <c r="N125" s="1" t="s">
        <v>98</v>
      </c>
      <c r="O125" s="1" t="s">
        <v>98</v>
      </c>
      <c r="P125" s="1" t="s">
        <v>98</v>
      </c>
      <c r="Q125" s="1" t="s">
        <v>98</v>
      </c>
      <c r="R125" s="11" t="s">
        <v>98</v>
      </c>
      <c r="S125" s="13" t="s">
        <v>98</v>
      </c>
      <c r="T125" s="1" t="s">
        <v>98</v>
      </c>
      <c r="U125" s="13" t="s">
        <v>98</v>
      </c>
      <c r="V125" s="1" t="s">
        <v>98</v>
      </c>
      <c r="W125" s="14">
        <v>0.28000000000000003</v>
      </c>
      <c r="X125" s="14">
        <v>0.26</v>
      </c>
      <c r="Y125" s="1" t="s">
        <v>98</v>
      </c>
      <c r="Z125" s="13" t="s">
        <v>98</v>
      </c>
      <c r="AA125" s="13" t="s">
        <v>98</v>
      </c>
      <c r="AB125" s="1" t="s">
        <v>98</v>
      </c>
      <c r="AC125" s="1" t="s">
        <v>98</v>
      </c>
      <c r="AD125" s="1" t="s">
        <v>98</v>
      </c>
      <c r="AE125" s="1" t="s">
        <v>98</v>
      </c>
      <c r="AF125" s="1" t="s">
        <v>98</v>
      </c>
      <c r="AG125" s="1" t="s">
        <v>98</v>
      </c>
      <c r="AH125" s="1" t="s">
        <v>98</v>
      </c>
      <c r="AI125" s="1" t="s">
        <v>98</v>
      </c>
      <c r="AJ125" s="1" t="s">
        <v>98</v>
      </c>
      <c r="AK125" s="1" t="s">
        <v>98</v>
      </c>
      <c r="AL125" s="2">
        <v>25.5</v>
      </c>
      <c r="AM125" s="2">
        <v>26.4</v>
      </c>
      <c r="AN125" s="2">
        <v>10.5</v>
      </c>
      <c r="AO125" s="3">
        <v>7.96</v>
      </c>
      <c r="AP125" s="3">
        <v>2.25</v>
      </c>
      <c r="AQ125" s="2">
        <v>26.4</v>
      </c>
      <c r="AR125" s="2">
        <v>10.5</v>
      </c>
      <c r="AS125" s="3">
        <v>7.96</v>
      </c>
      <c r="AT125" s="3">
        <v>2.25</v>
      </c>
      <c r="AU125" s="1" t="s">
        <v>98</v>
      </c>
      <c r="AV125" s="1" t="s">
        <v>98</v>
      </c>
      <c r="AW125" s="1" t="s">
        <v>98</v>
      </c>
      <c r="AX125" s="2">
        <v>52.7</v>
      </c>
      <c r="AY125" s="1" t="s">
        <v>98</v>
      </c>
      <c r="AZ125" s="2">
        <v>15.9</v>
      </c>
      <c r="BA125" s="1" t="s">
        <v>98</v>
      </c>
      <c r="BB125" s="1" t="s">
        <v>98</v>
      </c>
      <c r="BC125" s="1" t="s">
        <v>98</v>
      </c>
      <c r="BD125" s="1" t="s">
        <v>98</v>
      </c>
      <c r="BE125" s="1" t="s">
        <v>98</v>
      </c>
      <c r="BF125" s="1" t="s">
        <v>98</v>
      </c>
      <c r="BG125" s="1" t="s">
        <v>98</v>
      </c>
      <c r="BH125" s="1" t="s">
        <v>98</v>
      </c>
      <c r="BI125" s="1" t="s">
        <v>98</v>
      </c>
      <c r="BJ125" s="4" t="s">
        <v>98</v>
      </c>
      <c r="BK125" s="4" t="s">
        <v>98</v>
      </c>
      <c r="BL125" s="4" t="s">
        <v>98</v>
      </c>
      <c r="BM125" s="4" t="s">
        <v>98</v>
      </c>
      <c r="BN125" s="4" t="s">
        <v>98</v>
      </c>
      <c r="BO125" s="4" t="s">
        <v>98</v>
      </c>
      <c r="BP125" s="4" t="s">
        <v>98</v>
      </c>
      <c r="BQ125" s="4" t="s">
        <v>98</v>
      </c>
      <c r="BR125" s="4" t="s">
        <v>98</v>
      </c>
      <c r="BS125" s="4" t="s">
        <v>98</v>
      </c>
      <c r="BT125" s="4" t="s">
        <v>98</v>
      </c>
      <c r="BU125" s="4" t="s">
        <v>98</v>
      </c>
      <c r="BV125" s="4" t="s">
        <v>98</v>
      </c>
      <c r="BW125" s="35" t="s">
        <v>98</v>
      </c>
      <c r="BX125" s="35" t="s">
        <v>98</v>
      </c>
      <c r="BY125" s="1" t="s">
        <v>98</v>
      </c>
      <c r="BZ125" s="1" t="s">
        <v>98</v>
      </c>
      <c r="CA125" s="1" t="s">
        <v>98</v>
      </c>
      <c r="CB125" s="1" t="s">
        <v>98</v>
      </c>
      <c r="CC125" s="1" t="s">
        <v>98</v>
      </c>
      <c r="CD125" s="1" t="s">
        <v>98</v>
      </c>
      <c r="CE125" s="1" t="s">
        <v>98</v>
      </c>
      <c r="CF125" s="1" t="s">
        <v>98</v>
      </c>
      <c r="CG125" s="4">
        <f>Beams!$B$11/F125</f>
        <v>2161.5384615384614</v>
      </c>
      <c r="CI125" s="4">
        <f>SQRT(Beams!$B$9^2+Beams!$C$9^2)/AO125</f>
        <v>1996.9548292806014</v>
      </c>
      <c r="CK125" s="4">
        <f>(2*SQRT(Beams!$B$8^2+Beams!$C$8^2))/(F125)</f>
        <v>6113.7540157975336</v>
      </c>
      <c r="CM125" s="4">
        <f>Beams!$B$12*(K125/2)/AX125</f>
        <v>707.0322580645161</v>
      </c>
      <c r="CO125" s="4">
        <f t="shared" si="1"/>
        <v>11442.321215062091</v>
      </c>
      <c r="CQ125" s="3">
        <f>MIN(Beams!$B$21:$B$22)/MAX(CJ125:CO125)-1</f>
        <v>0.74789709396315618</v>
      </c>
    </row>
    <row r="126" spans="1:95" x14ac:dyDescent="0.55000000000000004">
      <c r="A126" s="1" t="s">
        <v>2612</v>
      </c>
      <c r="B126" s="1" t="s">
        <v>2363</v>
      </c>
      <c r="C126" s="1" t="s">
        <v>2364</v>
      </c>
      <c r="D126" s="1" t="s">
        <v>98</v>
      </c>
      <c r="E126" s="3">
        <v>17.04</v>
      </c>
      <c r="F126" s="3">
        <v>4.68</v>
      </c>
      <c r="G126" s="1" t="s">
        <v>98</v>
      </c>
      <c r="H126" s="11" t="s">
        <v>98</v>
      </c>
      <c r="I126" s="1" t="s">
        <v>98</v>
      </c>
      <c r="J126" s="1" t="s">
        <v>98</v>
      </c>
      <c r="K126" s="3">
        <v>6.63</v>
      </c>
      <c r="L126" s="1" t="s">
        <v>98</v>
      </c>
      <c r="M126" s="11" t="s">
        <v>98</v>
      </c>
      <c r="N126" s="1" t="s">
        <v>98</v>
      </c>
      <c r="O126" s="1" t="s">
        <v>98</v>
      </c>
      <c r="P126" s="1" t="s">
        <v>98</v>
      </c>
      <c r="Q126" s="1" t="s">
        <v>98</v>
      </c>
      <c r="R126" s="11" t="s">
        <v>98</v>
      </c>
      <c r="S126" s="13" t="s">
        <v>98</v>
      </c>
      <c r="T126" s="1" t="s">
        <v>98</v>
      </c>
      <c r="U126" s="13" t="s">
        <v>98</v>
      </c>
      <c r="V126" s="1" t="s">
        <v>98</v>
      </c>
      <c r="W126" s="14">
        <v>0.25</v>
      </c>
      <c r="X126" s="14">
        <v>0.23300000000000001</v>
      </c>
      <c r="Y126" s="1" t="s">
        <v>98</v>
      </c>
      <c r="Z126" s="13" t="s">
        <v>98</v>
      </c>
      <c r="AA126" s="13" t="s">
        <v>98</v>
      </c>
      <c r="AB126" s="1" t="s">
        <v>98</v>
      </c>
      <c r="AC126" s="1" t="s">
        <v>98</v>
      </c>
      <c r="AD126" s="1" t="s">
        <v>98</v>
      </c>
      <c r="AE126" s="1" t="s">
        <v>98</v>
      </c>
      <c r="AF126" s="1" t="s">
        <v>98</v>
      </c>
      <c r="AG126" s="1" t="s">
        <v>98</v>
      </c>
      <c r="AH126" s="1" t="s">
        <v>98</v>
      </c>
      <c r="AI126" s="1" t="s">
        <v>98</v>
      </c>
      <c r="AJ126" s="1" t="s">
        <v>98</v>
      </c>
      <c r="AK126" s="1" t="s">
        <v>98</v>
      </c>
      <c r="AL126" s="2">
        <v>28.4</v>
      </c>
      <c r="AM126" s="2">
        <v>23.9</v>
      </c>
      <c r="AN126" s="3">
        <v>9.52</v>
      </c>
      <c r="AO126" s="3">
        <v>7.22</v>
      </c>
      <c r="AP126" s="3">
        <v>2.2599999999999998</v>
      </c>
      <c r="AQ126" s="2">
        <v>23.9</v>
      </c>
      <c r="AR126" s="3">
        <v>9.52</v>
      </c>
      <c r="AS126" s="3">
        <v>7.22</v>
      </c>
      <c r="AT126" s="3">
        <v>2.2599999999999998</v>
      </c>
      <c r="AU126" s="1" t="s">
        <v>98</v>
      </c>
      <c r="AV126" s="1" t="s">
        <v>98</v>
      </c>
      <c r="AW126" s="1" t="s">
        <v>98</v>
      </c>
      <c r="AX126" s="2">
        <v>47.9</v>
      </c>
      <c r="AY126" s="1" t="s">
        <v>98</v>
      </c>
      <c r="AZ126" s="2">
        <v>14.4</v>
      </c>
      <c r="BA126" s="1" t="s">
        <v>98</v>
      </c>
      <c r="BB126" s="1" t="s">
        <v>98</v>
      </c>
      <c r="BC126" s="1" t="s">
        <v>98</v>
      </c>
      <c r="BD126" s="1" t="s">
        <v>98</v>
      </c>
      <c r="BE126" s="1" t="s">
        <v>98</v>
      </c>
      <c r="BF126" s="1" t="s">
        <v>98</v>
      </c>
      <c r="BG126" s="1" t="s">
        <v>98</v>
      </c>
      <c r="BH126" s="1" t="s">
        <v>98</v>
      </c>
      <c r="BI126" s="1" t="s">
        <v>98</v>
      </c>
      <c r="BJ126" s="4" t="s">
        <v>98</v>
      </c>
      <c r="BK126" s="4" t="s">
        <v>98</v>
      </c>
      <c r="BL126" s="4" t="s">
        <v>98</v>
      </c>
      <c r="BM126" s="4" t="s">
        <v>98</v>
      </c>
      <c r="BN126" s="4" t="s">
        <v>98</v>
      </c>
      <c r="BO126" s="4" t="s">
        <v>98</v>
      </c>
      <c r="BP126" s="4" t="s">
        <v>98</v>
      </c>
      <c r="BQ126" s="4" t="s">
        <v>98</v>
      </c>
      <c r="BR126" s="4" t="s">
        <v>98</v>
      </c>
      <c r="BS126" s="4" t="s">
        <v>98</v>
      </c>
      <c r="BT126" s="4" t="s">
        <v>98</v>
      </c>
      <c r="BU126" s="4" t="s">
        <v>98</v>
      </c>
      <c r="BV126" s="4" t="s">
        <v>98</v>
      </c>
      <c r="BW126" s="35" t="s">
        <v>98</v>
      </c>
      <c r="BX126" s="35" t="s">
        <v>98</v>
      </c>
      <c r="BY126" s="1" t="s">
        <v>98</v>
      </c>
      <c r="BZ126" s="1" t="s">
        <v>98</v>
      </c>
      <c r="CA126" s="1" t="s">
        <v>98</v>
      </c>
      <c r="CB126" s="1" t="s">
        <v>98</v>
      </c>
      <c r="CC126" s="1" t="s">
        <v>98</v>
      </c>
      <c r="CD126" s="1" t="s">
        <v>98</v>
      </c>
      <c r="CE126" s="1" t="s">
        <v>98</v>
      </c>
      <c r="CF126" s="1" t="s">
        <v>98</v>
      </c>
      <c r="CG126" s="4">
        <f>Beams!$B$11/F126</f>
        <v>2401.7094017094018</v>
      </c>
      <c r="CI126" s="4">
        <f>SQRT(Beams!$B$9^2+Beams!$C$9^2)/AO126</f>
        <v>2201.6288699547904</v>
      </c>
      <c r="CK126" s="4">
        <f>(2*SQRT(Beams!$B$8^2+Beams!$C$8^2))/(F126)</f>
        <v>6793.0600175528152</v>
      </c>
      <c r="CM126" s="4">
        <f>Beams!$B$12*(K126/2)/AX126</f>
        <v>777.8830897703549</v>
      </c>
      <c r="CO126" s="4">
        <f t="shared" si="1"/>
        <v>12706.02308960771</v>
      </c>
      <c r="CQ126" s="3">
        <f>MIN(Beams!$B$21:$B$22)/MAX(CJ126:CO126)-1</f>
        <v>0.57405663904058635</v>
      </c>
    </row>
    <row r="127" spans="1:95" x14ac:dyDescent="0.55000000000000004">
      <c r="A127" s="1" t="s">
        <v>2612</v>
      </c>
      <c r="B127" s="1" t="s">
        <v>2365</v>
      </c>
      <c r="C127" s="1" t="s">
        <v>2366</v>
      </c>
      <c r="D127" s="1" t="s">
        <v>98</v>
      </c>
      <c r="E127" s="3">
        <v>12.94</v>
      </c>
      <c r="F127" s="3">
        <v>3.53</v>
      </c>
      <c r="G127" s="1" t="s">
        <v>98</v>
      </c>
      <c r="H127" s="11" t="s">
        <v>98</v>
      </c>
      <c r="I127" s="1" t="s">
        <v>98</v>
      </c>
      <c r="J127" s="1" t="s">
        <v>98</v>
      </c>
      <c r="K127" s="3">
        <v>6.63</v>
      </c>
      <c r="L127" s="1" t="s">
        <v>98</v>
      </c>
      <c r="M127" s="11" t="s">
        <v>98</v>
      </c>
      <c r="N127" s="1" t="s">
        <v>98</v>
      </c>
      <c r="O127" s="1" t="s">
        <v>98</v>
      </c>
      <c r="P127" s="1" t="s">
        <v>98</v>
      </c>
      <c r="Q127" s="1" t="s">
        <v>98</v>
      </c>
      <c r="R127" s="11" t="s">
        <v>98</v>
      </c>
      <c r="S127" s="13" t="s">
        <v>98</v>
      </c>
      <c r="T127" s="1" t="s">
        <v>98</v>
      </c>
      <c r="U127" s="13" t="s">
        <v>98</v>
      </c>
      <c r="V127" s="1" t="s">
        <v>98</v>
      </c>
      <c r="W127" s="14">
        <v>0.188</v>
      </c>
      <c r="X127" s="14">
        <v>0.17399999999999999</v>
      </c>
      <c r="Y127" s="1" t="s">
        <v>98</v>
      </c>
      <c r="Z127" s="13" t="s">
        <v>98</v>
      </c>
      <c r="AA127" s="13" t="s">
        <v>98</v>
      </c>
      <c r="AB127" s="1" t="s">
        <v>98</v>
      </c>
      <c r="AC127" s="1" t="s">
        <v>98</v>
      </c>
      <c r="AD127" s="1" t="s">
        <v>98</v>
      </c>
      <c r="AE127" s="1" t="s">
        <v>98</v>
      </c>
      <c r="AF127" s="1" t="s">
        <v>98</v>
      </c>
      <c r="AG127" s="1" t="s">
        <v>98</v>
      </c>
      <c r="AH127" s="1" t="s">
        <v>98</v>
      </c>
      <c r="AI127" s="1" t="s">
        <v>98</v>
      </c>
      <c r="AJ127" s="1" t="s">
        <v>98</v>
      </c>
      <c r="AK127" s="1" t="s">
        <v>98</v>
      </c>
      <c r="AL127" s="2">
        <v>38.1</v>
      </c>
      <c r="AM127" s="2">
        <v>18.399999999999999</v>
      </c>
      <c r="AN127" s="3">
        <v>7.24</v>
      </c>
      <c r="AO127" s="3">
        <v>5.54</v>
      </c>
      <c r="AP127" s="3">
        <v>2.2799999999999998</v>
      </c>
      <c r="AQ127" s="2">
        <v>18.399999999999999</v>
      </c>
      <c r="AR127" s="3">
        <v>7.24</v>
      </c>
      <c r="AS127" s="3">
        <v>5.54</v>
      </c>
      <c r="AT127" s="3">
        <v>2.2799999999999998</v>
      </c>
      <c r="AU127" s="1" t="s">
        <v>98</v>
      </c>
      <c r="AV127" s="1" t="s">
        <v>98</v>
      </c>
      <c r="AW127" s="1" t="s">
        <v>98</v>
      </c>
      <c r="AX127" s="2">
        <v>36.700000000000003</v>
      </c>
      <c r="AY127" s="1" t="s">
        <v>98</v>
      </c>
      <c r="AZ127" s="2">
        <v>11.1</v>
      </c>
      <c r="BA127" s="1" t="s">
        <v>98</v>
      </c>
      <c r="BB127" s="1" t="s">
        <v>98</v>
      </c>
      <c r="BC127" s="1" t="s">
        <v>98</v>
      </c>
      <c r="BD127" s="1" t="s">
        <v>98</v>
      </c>
      <c r="BE127" s="1" t="s">
        <v>98</v>
      </c>
      <c r="BF127" s="1" t="s">
        <v>98</v>
      </c>
      <c r="BG127" s="1" t="s">
        <v>98</v>
      </c>
      <c r="BH127" s="1" t="s">
        <v>98</v>
      </c>
      <c r="BI127" s="1" t="s">
        <v>98</v>
      </c>
      <c r="BJ127" s="4" t="s">
        <v>98</v>
      </c>
      <c r="BK127" s="4" t="s">
        <v>98</v>
      </c>
      <c r="BL127" s="4" t="s">
        <v>98</v>
      </c>
      <c r="BM127" s="4" t="s">
        <v>98</v>
      </c>
      <c r="BN127" s="4" t="s">
        <v>98</v>
      </c>
      <c r="BO127" s="4" t="s">
        <v>98</v>
      </c>
      <c r="BP127" s="4" t="s">
        <v>98</v>
      </c>
      <c r="BQ127" s="4" t="s">
        <v>98</v>
      </c>
      <c r="BR127" s="4" t="s">
        <v>98</v>
      </c>
      <c r="BS127" s="4" t="s">
        <v>98</v>
      </c>
      <c r="BT127" s="4" t="s">
        <v>98</v>
      </c>
      <c r="BU127" s="4" t="s">
        <v>98</v>
      </c>
      <c r="BV127" s="4" t="s">
        <v>98</v>
      </c>
      <c r="BW127" s="35" t="s">
        <v>98</v>
      </c>
      <c r="BX127" s="35" t="s">
        <v>98</v>
      </c>
      <c r="BY127" s="1" t="s">
        <v>98</v>
      </c>
      <c r="BZ127" s="1" t="s">
        <v>98</v>
      </c>
      <c r="CA127" s="1" t="s">
        <v>98</v>
      </c>
      <c r="CB127" s="1" t="s">
        <v>98</v>
      </c>
      <c r="CC127" s="1" t="s">
        <v>98</v>
      </c>
      <c r="CD127" s="1" t="s">
        <v>98</v>
      </c>
      <c r="CE127" s="1" t="s">
        <v>98</v>
      </c>
      <c r="CF127" s="1" t="s">
        <v>98</v>
      </c>
      <c r="CG127" s="4">
        <f>Beams!$B$11/F127</f>
        <v>3184.1359773371105</v>
      </c>
      <c r="CI127" s="4">
        <f>SQRT(Beams!$B$9^2+Beams!$C$9^2)/AO127</f>
        <v>2869.2708377389149</v>
      </c>
      <c r="CK127" s="4">
        <f>(2*SQRT(Beams!$B$8^2+Beams!$C$8^2))/(F127)</f>
        <v>9006.0965671805043</v>
      </c>
      <c r="CM127" s="4">
        <f>Beams!$B$12*(K127/2)/AX127</f>
        <v>1015.2752043596729</v>
      </c>
      <c r="CO127" s="4">
        <f t="shared" si="1"/>
        <v>16824.547881673167</v>
      </c>
      <c r="CQ127" s="3">
        <f>MIN(Beams!$B$21:$B$22)/MAX(CJ127:CO127)-1</f>
        <v>0.18873922441540469</v>
      </c>
    </row>
    <row r="128" spans="1:95" x14ac:dyDescent="0.55000000000000004">
      <c r="A128" s="1" t="s">
        <v>2612</v>
      </c>
      <c r="B128" s="1" t="s">
        <v>2367</v>
      </c>
      <c r="C128" s="1" t="s">
        <v>2368</v>
      </c>
      <c r="D128" s="1" t="s">
        <v>98</v>
      </c>
      <c r="E128" s="3">
        <v>8.69</v>
      </c>
      <c r="F128" s="3">
        <v>2.37</v>
      </c>
      <c r="G128" s="1" t="s">
        <v>98</v>
      </c>
      <c r="H128" s="11" t="s">
        <v>98</v>
      </c>
      <c r="I128" s="1" t="s">
        <v>98</v>
      </c>
      <c r="J128" s="1" t="s">
        <v>98</v>
      </c>
      <c r="K128" s="3">
        <v>6.63</v>
      </c>
      <c r="L128" s="1" t="s">
        <v>98</v>
      </c>
      <c r="M128" s="11" t="s">
        <v>98</v>
      </c>
      <c r="N128" s="1" t="s">
        <v>98</v>
      </c>
      <c r="O128" s="1" t="s">
        <v>98</v>
      </c>
      <c r="P128" s="1" t="s">
        <v>98</v>
      </c>
      <c r="Q128" s="1" t="s">
        <v>98</v>
      </c>
      <c r="R128" s="11" t="s">
        <v>98</v>
      </c>
      <c r="S128" s="13" t="s">
        <v>98</v>
      </c>
      <c r="T128" s="1" t="s">
        <v>98</v>
      </c>
      <c r="U128" s="13" t="s">
        <v>98</v>
      </c>
      <c r="V128" s="1" t="s">
        <v>98</v>
      </c>
      <c r="W128" s="14">
        <v>0.125</v>
      </c>
      <c r="X128" s="14">
        <v>0.11600000000000001</v>
      </c>
      <c r="Y128" s="1" t="s">
        <v>98</v>
      </c>
      <c r="Z128" s="13" t="s">
        <v>98</v>
      </c>
      <c r="AA128" s="13" t="s">
        <v>98</v>
      </c>
      <c r="AB128" s="1" t="s">
        <v>98</v>
      </c>
      <c r="AC128" s="1" t="s">
        <v>98</v>
      </c>
      <c r="AD128" s="1" t="s">
        <v>98</v>
      </c>
      <c r="AE128" s="1" t="s">
        <v>98</v>
      </c>
      <c r="AF128" s="1" t="s">
        <v>98</v>
      </c>
      <c r="AG128" s="1" t="s">
        <v>98</v>
      </c>
      <c r="AH128" s="1" t="s">
        <v>98</v>
      </c>
      <c r="AI128" s="1" t="s">
        <v>98</v>
      </c>
      <c r="AJ128" s="1" t="s">
        <v>98</v>
      </c>
      <c r="AK128" s="1" t="s">
        <v>98</v>
      </c>
      <c r="AL128" s="2">
        <v>57.1</v>
      </c>
      <c r="AM128" s="2">
        <v>12.6</v>
      </c>
      <c r="AN128" s="3">
        <v>4.92</v>
      </c>
      <c r="AO128" s="3">
        <v>3.79</v>
      </c>
      <c r="AP128" s="3">
        <v>2.2999999999999998</v>
      </c>
      <c r="AQ128" s="2">
        <v>12.6</v>
      </c>
      <c r="AR128" s="3">
        <v>4.92</v>
      </c>
      <c r="AS128" s="3">
        <v>3.79</v>
      </c>
      <c r="AT128" s="3">
        <v>2.2999999999999998</v>
      </c>
      <c r="AU128" s="1" t="s">
        <v>98</v>
      </c>
      <c r="AV128" s="1" t="s">
        <v>98</v>
      </c>
      <c r="AW128" s="1" t="s">
        <v>98</v>
      </c>
      <c r="AX128" s="2">
        <v>25.1</v>
      </c>
      <c r="AY128" s="1" t="s">
        <v>98</v>
      </c>
      <c r="AZ128" s="3">
        <v>7.59</v>
      </c>
      <c r="BA128" s="1" t="s">
        <v>98</v>
      </c>
      <c r="BB128" s="1" t="s">
        <v>98</v>
      </c>
      <c r="BC128" s="1" t="s">
        <v>98</v>
      </c>
      <c r="BD128" s="1" t="s">
        <v>98</v>
      </c>
      <c r="BE128" s="1" t="s">
        <v>98</v>
      </c>
      <c r="BF128" s="1" t="s">
        <v>98</v>
      </c>
      <c r="BG128" s="1" t="s">
        <v>98</v>
      </c>
      <c r="BH128" s="1" t="s">
        <v>98</v>
      </c>
      <c r="BI128" s="1" t="s">
        <v>98</v>
      </c>
      <c r="BJ128" s="4" t="s">
        <v>98</v>
      </c>
      <c r="BK128" s="4" t="s">
        <v>98</v>
      </c>
      <c r="BL128" s="4" t="s">
        <v>98</v>
      </c>
      <c r="BM128" s="4" t="s">
        <v>98</v>
      </c>
      <c r="BN128" s="4" t="s">
        <v>98</v>
      </c>
      <c r="BO128" s="4" t="s">
        <v>98</v>
      </c>
      <c r="BP128" s="4" t="s">
        <v>98</v>
      </c>
      <c r="BQ128" s="4" t="s">
        <v>98</v>
      </c>
      <c r="BR128" s="4" t="s">
        <v>98</v>
      </c>
      <c r="BS128" s="4" t="s">
        <v>98</v>
      </c>
      <c r="BT128" s="4" t="s">
        <v>98</v>
      </c>
      <c r="BU128" s="4" t="s">
        <v>98</v>
      </c>
      <c r="BV128" s="4" t="s">
        <v>98</v>
      </c>
      <c r="BW128" s="35" t="s">
        <v>98</v>
      </c>
      <c r="BX128" s="35" t="s">
        <v>98</v>
      </c>
      <c r="BY128" s="1" t="s">
        <v>98</v>
      </c>
      <c r="BZ128" s="1" t="s">
        <v>98</v>
      </c>
      <c r="CA128" s="1" t="s">
        <v>98</v>
      </c>
      <c r="CB128" s="1" t="s">
        <v>98</v>
      </c>
      <c r="CC128" s="1" t="s">
        <v>98</v>
      </c>
      <c r="CD128" s="1" t="s">
        <v>98</v>
      </c>
      <c r="CE128" s="1" t="s">
        <v>98</v>
      </c>
      <c r="CF128" s="1" t="s">
        <v>98</v>
      </c>
      <c r="CG128" s="4">
        <f>Beams!$B$11/F128</f>
        <v>4742.6160337552737</v>
      </c>
      <c r="CI128" s="4">
        <f>SQRT(Beams!$B$9^2+Beams!$C$9^2)/AO128</f>
        <v>4194.1320424996275</v>
      </c>
      <c r="CK128" s="4">
        <f>(2*SQRT(Beams!$B$8^2+Beams!$C$8^2))/(F128)</f>
        <v>13414.14383212961</v>
      </c>
      <c r="CM128" s="4">
        <f>Beams!$B$12*(K128/2)/AX128</f>
        <v>1484.4860557768923</v>
      </c>
      <c r="CO128" s="4">
        <f t="shared" si="1"/>
        <v>25025.873151101368</v>
      </c>
      <c r="CQ128" s="3">
        <f>MIN(Beams!$B$21:$B$22)/MAX(CJ128:CO128)-1</f>
        <v>-0.20082708486357781</v>
      </c>
    </row>
    <row r="129" spans="1:95" x14ac:dyDescent="0.55000000000000004">
      <c r="A129" s="1" t="s">
        <v>2612</v>
      </c>
      <c r="B129" s="1" t="s">
        <v>2369</v>
      </c>
      <c r="C129" s="1" t="s">
        <v>2370</v>
      </c>
      <c r="D129" s="1" t="s">
        <v>98</v>
      </c>
      <c r="E129" s="3">
        <v>29.4</v>
      </c>
      <c r="F129" s="3">
        <v>8.09</v>
      </c>
      <c r="G129" s="1" t="s">
        <v>98</v>
      </c>
      <c r="H129" s="11" t="s">
        <v>98</v>
      </c>
      <c r="I129" s="1" t="s">
        <v>98</v>
      </c>
      <c r="J129" s="1" t="s">
        <v>98</v>
      </c>
      <c r="K129" s="3">
        <v>6</v>
      </c>
      <c r="L129" s="1" t="s">
        <v>98</v>
      </c>
      <c r="M129" s="11" t="s">
        <v>98</v>
      </c>
      <c r="N129" s="1" t="s">
        <v>98</v>
      </c>
      <c r="O129" s="1" t="s">
        <v>98</v>
      </c>
      <c r="P129" s="1" t="s">
        <v>98</v>
      </c>
      <c r="Q129" s="1" t="s">
        <v>98</v>
      </c>
      <c r="R129" s="11" t="s">
        <v>98</v>
      </c>
      <c r="S129" s="13" t="s">
        <v>98</v>
      </c>
      <c r="T129" s="1" t="s">
        <v>98</v>
      </c>
      <c r="U129" s="13" t="s">
        <v>98</v>
      </c>
      <c r="V129" s="1" t="s">
        <v>98</v>
      </c>
      <c r="W129" s="14">
        <v>0.5</v>
      </c>
      <c r="X129" s="14">
        <v>0.46500000000000002</v>
      </c>
      <c r="Y129" s="1" t="s">
        <v>98</v>
      </c>
      <c r="Z129" s="13" t="s">
        <v>98</v>
      </c>
      <c r="AA129" s="13" t="s">
        <v>98</v>
      </c>
      <c r="AB129" s="1" t="s">
        <v>98</v>
      </c>
      <c r="AC129" s="1" t="s">
        <v>98</v>
      </c>
      <c r="AD129" s="1" t="s">
        <v>98</v>
      </c>
      <c r="AE129" s="1" t="s">
        <v>98</v>
      </c>
      <c r="AF129" s="1" t="s">
        <v>98</v>
      </c>
      <c r="AG129" s="1" t="s">
        <v>98</v>
      </c>
      <c r="AH129" s="1" t="s">
        <v>98</v>
      </c>
      <c r="AI129" s="1" t="s">
        <v>98</v>
      </c>
      <c r="AJ129" s="1" t="s">
        <v>98</v>
      </c>
      <c r="AK129" s="1" t="s">
        <v>98</v>
      </c>
      <c r="AL129" s="2">
        <v>12.9</v>
      </c>
      <c r="AM129" s="2">
        <v>31.2</v>
      </c>
      <c r="AN129" s="2">
        <v>14.3</v>
      </c>
      <c r="AO129" s="2">
        <v>10.4</v>
      </c>
      <c r="AP129" s="3">
        <v>1.96</v>
      </c>
      <c r="AQ129" s="2">
        <v>31.2</v>
      </c>
      <c r="AR129" s="2">
        <v>14.3</v>
      </c>
      <c r="AS129" s="2">
        <v>10.4</v>
      </c>
      <c r="AT129" s="3">
        <v>1.96</v>
      </c>
      <c r="AU129" s="1" t="s">
        <v>98</v>
      </c>
      <c r="AV129" s="1" t="s">
        <v>98</v>
      </c>
      <c r="AW129" s="1" t="s">
        <v>98</v>
      </c>
      <c r="AX129" s="2">
        <v>62.4</v>
      </c>
      <c r="AY129" s="1" t="s">
        <v>98</v>
      </c>
      <c r="AZ129" s="2">
        <v>20.8</v>
      </c>
      <c r="BA129" s="1" t="s">
        <v>98</v>
      </c>
      <c r="BB129" s="1" t="s">
        <v>98</v>
      </c>
      <c r="BC129" s="1" t="s">
        <v>98</v>
      </c>
      <c r="BD129" s="1" t="s">
        <v>98</v>
      </c>
      <c r="BE129" s="1" t="s">
        <v>98</v>
      </c>
      <c r="BF129" s="1" t="s">
        <v>98</v>
      </c>
      <c r="BG129" s="1" t="s">
        <v>98</v>
      </c>
      <c r="BH129" s="1" t="s">
        <v>98</v>
      </c>
      <c r="BI129" s="1" t="s">
        <v>98</v>
      </c>
      <c r="BJ129" s="4" t="s">
        <v>98</v>
      </c>
      <c r="BK129" s="4" t="s">
        <v>98</v>
      </c>
      <c r="BL129" s="4" t="s">
        <v>98</v>
      </c>
      <c r="BM129" s="4" t="s">
        <v>98</v>
      </c>
      <c r="BN129" s="4" t="s">
        <v>98</v>
      </c>
      <c r="BO129" s="4" t="s">
        <v>98</v>
      </c>
      <c r="BP129" s="4" t="s">
        <v>98</v>
      </c>
      <c r="BQ129" s="4" t="s">
        <v>98</v>
      </c>
      <c r="BR129" s="4" t="s">
        <v>98</v>
      </c>
      <c r="BS129" s="4" t="s">
        <v>98</v>
      </c>
      <c r="BT129" s="4" t="s">
        <v>98</v>
      </c>
      <c r="BU129" s="4" t="s">
        <v>98</v>
      </c>
      <c r="BV129" s="4" t="s">
        <v>98</v>
      </c>
      <c r="BW129" s="35" t="s">
        <v>98</v>
      </c>
      <c r="BX129" s="35" t="s">
        <v>98</v>
      </c>
      <c r="BY129" s="1" t="s">
        <v>98</v>
      </c>
      <c r="BZ129" s="1" t="s">
        <v>98</v>
      </c>
      <c r="CA129" s="1" t="s">
        <v>98</v>
      </c>
      <c r="CB129" s="1" t="s">
        <v>98</v>
      </c>
      <c r="CC129" s="1" t="s">
        <v>98</v>
      </c>
      <c r="CD129" s="1" t="s">
        <v>98</v>
      </c>
      <c r="CE129" s="1" t="s">
        <v>98</v>
      </c>
      <c r="CF129" s="1" t="s">
        <v>98</v>
      </c>
      <c r="CG129" s="4">
        <f>Beams!$B$11/F129</f>
        <v>1389.3695920889988</v>
      </c>
      <c r="CI129" s="4">
        <f>SQRT(Beams!$B$9^2+Beams!$C$9^2)/AO129</f>
        <v>1528.4385039493834</v>
      </c>
      <c r="CK129" s="4">
        <f>(2*SQRT(Beams!$B$8^2+Beams!$C$8^2))/(F129)</f>
        <v>3929.7306405620739</v>
      </c>
      <c r="CM129" s="4">
        <f>Beams!$B$12*(K129/2)/AX129</f>
        <v>540.38461538461536</v>
      </c>
      <c r="CO129" s="4">
        <f t="shared" si="1"/>
        <v>7464.4490355991766</v>
      </c>
      <c r="CQ129" s="3">
        <f>MIN(Beams!$B$21:$B$22)/MAX(CJ129:CO129)-1</f>
        <v>1.6793672117817047</v>
      </c>
    </row>
    <row r="130" spans="1:95" x14ac:dyDescent="0.55000000000000004">
      <c r="A130" s="1" t="s">
        <v>2612</v>
      </c>
      <c r="B130" s="1" t="s">
        <v>2371</v>
      </c>
      <c r="C130" s="1" t="s">
        <v>2372</v>
      </c>
      <c r="D130" s="1" t="s">
        <v>98</v>
      </c>
      <c r="E130" s="3">
        <v>22.55</v>
      </c>
      <c r="F130" s="3">
        <v>6.2</v>
      </c>
      <c r="G130" s="1" t="s">
        <v>98</v>
      </c>
      <c r="H130" s="11" t="s">
        <v>98</v>
      </c>
      <c r="I130" s="1" t="s">
        <v>98</v>
      </c>
      <c r="J130" s="1" t="s">
        <v>98</v>
      </c>
      <c r="K130" s="3">
        <v>6</v>
      </c>
      <c r="L130" s="1" t="s">
        <v>98</v>
      </c>
      <c r="M130" s="11" t="s">
        <v>98</v>
      </c>
      <c r="N130" s="1" t="s">
        <v>98</v>
      </c>
      <c r="O130" s="1" t="s">
        <v>98</v>
      </c>
      <c r="P130" s="1" t="s">
        <v>98</v>
      </c>
      <c r="Q130" s="1" t="s">
        <v>98</v>
      </c>
      <c r="R130" s="11" t="s">
        <v>98</v>
      </c>
      <c r="S130" s="13" t="s">
        <v>98</v>
      </c>
      <c r="T130" s="1" t="s">
        <v>98</v>
      </c>
      <c r="U130" s="13" t="s">
        <v>98</v>
      </c>
      <c r="V130" s="1" t="s">
        <v>98</v>
      </c>
      <c r="W130" s="14">
        <v>0.375</v>
      </c>
      <c r="X130" s="14">
        <v>0.34899999999999998</v>
      </c>
      <c r="Y130" s="1" t="s">
        <v>98</v>
      </c>
      <c r="Z130" s="13" t="s">
        <v>98</v>
      </c>
      <c r="AA130" s="13" t="s">
        <v>98</v>
      </c>
      <c r="AB130" s="1" t="s">
        <v>98</v>
      </c>
      <c r="AC130" s="1" t="s">
        <v>98</v>
      </c>
      <c r="AD130" s="1" t="s">
        <v>98</v>
      </c>
      <c r="AE130" s="1" t="s">
        <v>98</v>
      </c>
      <c r="AF130" s="1" t="s">
        <v>98</v>
      </c>
      <c r="AG130" s="1" t="s">
        <v>98</v>
      </c>
      <c r="AH130" s="1" t="s">
        <v>98</v>
      </c>
      <c r="AI130" s="1" t="s">
        <v>98</v>
      </c>
      <c r="AJ130" s="1" t="s">
        <v>98</v>
      </c>
      <c r="AK130" s="1" t="s">
        <v>98</v>
      </c>
      <c r="AL130" s="2">
        <v>17.2</v>
      </c>
      <c r="AM130" s="2">
        <v>24.8</v>
      </c>
      <c r="AN130" s="2">
        <v>11.2</v>
      </c>
      <c r="AO130" s="3">
        <v>8.2799999999999994</v>
      </c>
      <c r="AP130" s="3">
        <v>2</v>
      </c>
      <c r="AQ130" s="2">
        <v>24.8</v>
      </c>
      <c r="AR130" s="2">
        <v>11.2</v>
      </c>
      <c r="AS130" s="3">
        <v>8.2799999999999994</v>
      </c>
      <c r="AT130" s="3">
        <v>2</v>
      </c>
      <c r="AU130" s="1" t="s">
        <v>98</v>
      </c>
      <c r="AV130" s="1" t="s">
        <v>98</v>
      </c>
      <c r="AW130" s="1" t="s">
        <v>98</v>
      </c>
      <c r="AX130" s="2">
        <v>49.7</v>
      </c>
      <c r="AY130" s="1" t="s">
        <v>98</v>
      </c>
      <c r="AZ130" s="2">
        <v>16.600000000000001</v>
      </c>
      <c r="BA130" s="1" t="s">
        <v>98</v>
      </c>
      <c r="BB130" s="1" t="s">
        <v>98</v>
      </c>
      <c r="BC130" s="1" t="s">
        <v>98</v>
      </c>
      <c r="BD130" s="1" t="s">
        <v>98</v>
      </c>
      <c r="BE130" s="1" t="s">
        <v>98</v>
      </c>
      <c r="BF130" s="1" t="s">
        <v>98</v>
      </c>
      <c r="BG130" s="1" t="s">
        <v>98</v>
      </c>
      <c r="BH130" s="1" t="s">
        <v>98</v>
      </c>
      <c r="BI130" s="1" t="s">
        <v>98</v>
      </c>
      <c r="BJ130" s="4" t="s">
        <v>98</v>
      </c>
      <c r="BK130" s="4" t="s">
        <v>98</v>
      </c>
      <c r="BL130" s="4" t="s">
        <v>98</v>
      </c>
      <c r="BM130" s="4" t="s">
        <v>98</v>
      </c>
      <c r="BN130" s="4" t="s">
        <v>98</v>
      </c>
      <c r="BO130" s="4" t="s">
        <v>98</v>
      </c>
      <c r="BP130" s="4" t="s">
        <v>98</v>
      </c>
      <c r="BQ130" s="4" t="s">
        <v>98</v>
      </c>
      <c r="BR130" s="4" t="s">
        <v>98</v>
      </c>
      <c r="BS130" s="4" t="s">
        <v>98</v>
      </c>
      <c r="BT130" s="4" t="s">
        <v>98</v>
      </c>
      <c r="BU130" s="4" t="s">
        <v>98</v>
      </c>
      <c r="BV130" s="4" t="s">
        <v>98</v>
      </c>
      <c r="BW130" s="35" t="s">
        <v>98</v>
      </c>
      <c r="BX130" s="35" t="s">
        <v>98</v>
      </c>
      <c r="BY130" s="1" t="s">
        <v>98</v>
      </c>
      <c r="BZ130" s="1" t="s">
        <v>98</v>
      </c>
      <c r="CA130" s="1" t="s">
        <v>98</v>
      </c>
      <c r="CB130" s="1" t="s">
        <v>98</v>
      </c>
      <c r="CC130" s="1" t="s">
        <v>98</v>
      </c>
      <c r="CD130" s="1" t="s">
        <v>98</v>
      </c>
      <c r="CE130" s="1" t="s">
        <v>98</v>
      </c>
      <c r="CF130" s="1" t="s">
        <v>98</v>
      </c>
      <c r="CG130" s="4">
        <f>Beams!$B$11/F130</f>
        <v>1812.9032258064515</v>
      </c>
      <c r="CI130" s="4">
        <f>SQRT(Beams!$B$9^2+Beams!$C$9^2)/AO130</f>
        <v>1919.7778310475348</v>
      </c>
      <c r="CK130" s="4">
        <f>(2*SQRT(Beams!$B$8^2+Beams!$C$8^2))/(F130)</f>
        <v>5127.6646584108348</v>
      </c>
      <c r="CM130" s="4">
        <f>Beams!$B$12*(K130/2)/AX130</f>
        <v>678.47082494969811</v>
      </c>
      <c r="CO130" s="4">
        <f t="shared" si="1"/>
        <v>9705.2929064746349</v>
      </c>
      <c r="CQ130" s="3">
        <f>MIN(Beams!$B$21:$B$22)/MAX(CJ130:CO130)-1</f>
        <v>1.0607312105601179</v>
      </c>
    </row>
    <row r="131" spans="1:95" x14ac:dyDescent="0.55000000000000004">
      <c r="A131" s="1" t="s">
        <v>2612</v>
      </c>
      <c r="B131" s="1" t="s">
        <v>2373</v>
      </c>
      <c r="C131" s="1" t="s">
        <v>2374</v>
      </c>
      <c r="D131" s="1" t="s">
        <v>98</v>
      </c>
      <c r="E131" s="3">
        <v>18.97</v>
      </c>
      <c r="F131" s="3">
        <v>5.22</v>
      </c>
      <c r="G131" s="1" t="s">
        <v>98</v>
      </c>
      <c r="H131" s="11" t="s">
        <v>98</v>
      </c>
      <c r="I131" s="1" t="s">
        <v>98</v>
      </c>
      <c r="J131" s="1" t="s">
        <v>98</v>
      </c>
      <c r="K131" s="3">
        <v>6</v>
      </c>
      <c r="L131" s="1" t="s">
        <v>98</v>
      </c>
      <c r="M131" s="11" t="s">
        <v>98</v>
      </c>
      <c r="N131" s="1" t="s">
        <v>98</v>
      </c>
      <c r="O131" s="1" t="s">
        <v>98</v>
      </c>
      <c r="P131" s="1" t="s">
        <v>98</v>
      </c>
      <c r="Q131" s="1" t="s">
        <v>98</v>
      </c>
      <c r="R131" s="11" t="s">
        <v>98</v>
      </c>
      <c r="S131" s="13" t="s">
        <v>98</v>
      </c>
      <c r="T131" s="1" t="s">
        <v>98</v>
      </c>
      <c r="U131" s="13" t="s">
        <v>98</v>
      </c>
      <c r="V131" s="1" t="s">
        <v>98</v>
      </c>
      <c r="W131" s="14">
        <v>0.312</v>
      </c>
      <c r="X131" s="14">
        <v>0.29099999999999998</v>
      </c>
      <c r="Y131" s="1" t="s">
        <v>98</v>
      </c>
      <c r="Z131" s="13" t="s">
        <v>98</v>
      </c>
      <c r="AA131" s="13" t="s">
        <v>98</v>
      </c>
      <c r="AB131" s="1" t="s">
        <v>98</v>
      </c>
      <c r="AC131" s="1" t="s">
        <v>98</v>
      </c>
      <c r="AD131" s="1" t="s">
        <v>98</v>
      </c>
      <c r="AE131" s="1" t="s">
        <v>98</v>
      </c>
      <c r="AF131" s="1" t="s">
        <v>98</v>
      </c>
      <c r="AG131" s="1" t="s">
        <v>98</v>
      </c>
      <c r="AH131" s="1" t="s">
        <v>98</v>
      </c>
      <c r="AI131" s="1" t="s">
        <v>98</v>
      </c>
      <c r="AJ131" s="1" t="s">
        <v>98</v>
      </c>
      <c r="AK131" s="1" t="s">
        <v>98</v>
      </c>
      <c r="AL131" s="2">
        <v>20.6</v>
      </c>
      <c r="AM131" s="2">
        <v>21.3</v>
      </c>
      <c r="AN131" s="3">
        <v>9.49</v>
      </c>
      <c r="AO131" s="3">
        <v>7.11</v>
      </c>
      <c r="AP131" s="3">
        <v>2.02</v>
      </c>
      <c r="AQ131" s="2">
        <v>21.3</v>
      </c>
      <c r="AR131" s="3">
        <v>9.49</v>
      </c>
      <c r="AS131" s="3">
        <v>7.11</v>
      </c>
      <c r="AT131" s="3">
        <v>2.02</v>
      </c>
      <c r="AU131" s="1" t="s">
        <v>98</v>
      </c>
      <c r="AV131" s="1" t="s">
        <v>98</v>
      </c>
      <c r="AW131" s="1" t="s">
        <v>98</v>
      </c>
      <c r="AX131" s="2">
        <v>42.6</v>
      </c>
      <c r="AY131" s="1" t="s">
        <v>98</v>
      </c>
      <c r="AZ131" s="2">
        <v>14.2</v>
      </c>
      <c r="BA131" s="1" t="s">
        <v>98</v>
      </c>
      <c r="BB131" s="1" t="s">
        <v>98</v>
      </c>
      <c r="BC131" s="1" t="s">
        <v>98</v>
      </c>
      <c r="BD131" s="1" t="s">
        <v>98</v>
      </c>
      <c r="BE131" s="1" t="s">
        <v>98</v>
      </c>
      <c r="BF131" s="1" t="s">
        <v>98</v>
      </c>
      <c r="BG131" s="1" t="s">
        <v>98</v>
      </c>
      <c r="BH131" s="1" t="s">
        <v>98</v>
      </c>
      <c r="BI131" s="1" t="s">
        <v>98</v>
      </c>
      <c r="BJ131" s="4" t="s">
        <v>98</v>
      </c>
      <c r="BK131" s="4" t="s">
        <v>98</v>
      </c>
      <c r="BL131" s="4" t="s">
        <v>98</v>
      </c>
      <c r="BM131" s="4" t="s">
        <v>98</v>
      </c>
      <c r="BN131" s="4" t="s">
        <v>98</v>
      </c>
      <c r="BO131" s="4" t="s">
        <v>98</v>
      </c>
      <c r="BP131" s="4" t="s">
        <v>98</v>
      </c>
      <c r="BQ131" s="4" t="s">
        <v>98</v>
      </c>
      <c r="BR131" s="4" t="s">
        <v>98</v>
      </c>
      <c r="BS131" s="4" t="s">
        <v>98</v>
      </c>
      <c r="BT131" s="4" t="s">
        <v>98</v>
      </c>
      <c r="BU131" s="4" t="s">
        <v>98</v>
      </c>
      <c r="BV131" s="4" t="s">
        <v>98</v>
      </c>
      <c r="BW131" s="35" t="s">
        <v>98</v>
      </c>
      <c r="BX131" s="35" t="s">
        <v>98</v>
      </c>
      <c r="BY131" s="1" t="s">
        <v>98</v>
      </c>
      <c r="BZ131" s="1" t="s">
        <v>98</v>
      </c>
      <c r="CA131" s="1" t="s">
        <v>98</v>
      </c>
      <c r="CB131" s="1" t="s">
        <v>98</v>
      </c>
      <c r="CC131" s="1" t="s">
        <v>98</v>
      </c>
      <c r="CD131" s="1" t="s">
        <v>98</v>
      </c>
      <c r="CE131" s="1" t="s">
        <v>98</v>
      </c>
      <c r="CF131" s="1" t="s">
        <v>98</v>
      </c>
      <c r="CG131" s="4">
        <f>Beams!$B$11/F131</f>
        <v>2153.2567049808431</v>
      </c>
      <c r="CI131" s="4">
        <f>SQRT(Beams!$B$9^2+Beams!$C$9^2)/AO131</f>
        <v>2235.6906386882683</v>
      </c>
      <c r="CK131" s="4">
        <f>(2*SQRT(Beams!$B$8^2+Beams!$C$8^2))/(F131)</f>
        <v>6090.3296709094211</v>
      </c>
      <c r="CM131" s="4">
        <f>Beams!$B$12*(K131/2)/AX131</f>
        <v>791.54929577464782</v>
      </c>
      <c r="CO131" s="4">
        <f t="shared" si="1"/>
        <v>11507.339229791703</v>
      </c>
      <c r="CQ131" s="3">
        <f>MIN(Beams!$B$21:$B$22)/MAX(CJ131:CO131)-1</f>
        <v>0.738021240237829</v>
      </c>
    </row>
    <row r="132" spans="1:95" x14ac:dyDescent="0.55000000000000004">
      <c r="A132" s="1" t="s">
        <v>2612</v>
      </c>
      <c r="B132" s="1" t="s">
        <v>2375</v>
      </c>
      <c r="C132" s="1" t="s">
        <v>2376</v>
      </c>
      <c r="D132" s="1" t="s">
        <v>98</v>
      </c>
      <c r="E132" s="3">
        <v>17.12</v>
      </c>
      <c r="F132" s="3">
        <v>4.6900000000000004</v>
      </c>
      <c r="G132" s="1" t="s">
        <v>98</v>
      </c>
      <c r="H132" s="11" t="s">
        <v>98</v>
      </c>
      <c r="I132" s="1" t="s">
        <v>98</v>
      </c>
      <c r="J132" s="1" t="s">
        <v>98</v>
      </c>
      <c r="K132" s="3">
        <v>6</v>
      </c>
      <c r="L132" s="1" t="s">
        <v>98</v>
      </c>
      <c r="M132" s="11" t="s">
        <v>98</v>
      </c>
      <c r="N132" s="1" t="s">
        <v>98</v>
      </c>
      <c r="O132" s="1" t="s">
        <v>98</v>
      </c>
      <c r="P132" s="1" t="s">
        <v>98</v>
      </c>
      <c r="Q132" s="1" t="s">
        <v>98</v>
      </c>
      <c r="R132" s="11" t="s">
        <v>98</v>
      </c>
      <c r="S132" s="13" t="s">
        <v>98</v>
      </c>
      <c r="T132" s="1" t="s">
        <v>98</v>
      </c>
      <c r="U132" s="13" t="s">
        <v>98</v>
      </c>
      <c r="V132" s="1" t="s">
        <v>98</v>
      </c>
      <c r="W132" s="14">
        <v>0.28000000000000003</v>
      </c>
      <c r="X132" s="14">
        <v>0.26</v>
      </c>
      <c r="Y132" s="1" t="s">
        <v>98</v>
      </c>
      <c r="Z132" s="13" t="s">
        <v>98</v>
      </c>
      <c r="AA132" s="13" t="s">
        <v>98</v>
      </c>
      <c r="AB132" s="1" t="s">
        <v>98</v>
      </c>
      <c r="AC132" s="1" t="s">
        <v>98</v>
      </c>
      <c r="AD132" s="1" t="s">
        <v>98</v>
      </c>
      <c r="AE132" s="1" t="s">
        <v>98</v>
      </c>
      <c r="AF132" s="1" t="s">
        <v>98</v>
      </c>
      <c r="AG132" s="1" t="s">
        <v>98</v>
      </c>
      <c r="AH132" s="1" t="s">
        <v>98</v>
      </c>
      <c r="AI132" s="1" t="s">
        <v>98</v>
      </c>
      <c r="AJ132" s="1" t="s">
        <v>98</v>
      </c>
      <c r="AK132" s="1" t="s">
        <v>98</v>
      </c>
      <c r="AL132" s="2">
        <v>23.1</v>
      </c>
      <c r="AM132" s="2">
        <v>19.3</v>
      </c>
      <c r="AN132" s="3">
        <v>8.57</v>
      </c>
      <c r="AO132" s="3">
        <v>6.45</v>
      </c>
      <c r="AP132" s="3">
        <v>2.0299999999999998</v>
      </c>
      <c r="AQ132" s="2">
        <v>19.3</v>
      </c>
      <c r="AR132" s="3">
        <v>8.57</v>
      </c>
      <c r="AS132" s="3">
        <v>6.45</v>
      </c>
      <c r="AT132" s="3">
        <v>2.0299999999999998</v>
      </c>
      <c r="AU132" s="1" t="s">
        <v>98</v>
      </c>
      <c r="AV132" s="1" t="s">
        <v>98</v>
      </c>
      <c r="AW132" s="1" t="s">
        <v>98</v>
      </c>
      <c r="AX132" s="2">
        <v>38.700000000000003</v>
      </c>
      <c r="AY132" s="1" t="s">
        <v>98</v>
      </c>
      <c r="AZ132" s="2">
        <v>12.9</v>
      </c>
      <c r="BA132" s="1" t="s">
        <v>98</v>
      </c>
      <c r="BB132" s="1" t="s">
        <v>98</v>
      </c>
      <c r="BC132" s="1" t="s">
        <v>98</v>
      </c>
      <c r="BD132" s="1" t="s">
        <v>98</v>
      </c>
      <c r="BE132" s="1" t="s">
        <v>98</v>
      </c>
      <c r="BF132" s="1" t="s">
        <v>98</v>
      </c>
      <c r="BG132" s="1" t="s">
        <v>98</v>
      </c>
      <c r="BH132" s="1" t="s">
        <v>98</v>
      </c>
      <c r="BI132" s="1" t="s">
        <v>98</v>
      </c>
      <c r="BJ132" s="4" t="s">
        <v>98</v>
      </c>
      <c r="BK132" s="4" t="s">
        <v>98</v>
      </c>
      <c r="BL132" s="4" t="s">
        <v>98</v>
      </c>
      <c r="BM132" s="4" t="s">
        <v>98</v>
      </c>
      <c r="BN132" s="4" t="s">
        <v>98</v>
      </c>
      <c r="BO132" s="4" t="s">
        <v>98</v>
      </c>
      <c r="BP132" s="4" t="s">
        <v>98</v>
      </c>
      <c r="BQ132" s="4" t="s">
        <v>98</v>
      </c>
      <c r="BR132" s="4" t="s">
        <v>98</v>
      </c>
      <c r="BS132" s="4" t="s">
        <v>98</v>
      </c>
      <c r="BT132" s="4" t="s">
        <v>98</v>
      </c>
      <c r="BU132" s="4" t="s">
        <v>98</v>
      </c>
      <c r="BV132" s="4" t="s">
        <v>98</v>
      </c>
      <c r="BW132" s="35" t="s">
        <v>98</v>
      </c>
      <c r="BX132" s="35" t="s">
        <v>98</v>
      </c>
      <c r="BY132" s="1" t="s">
        <v>98</v>
      </c>
      <c r="BZ132" s="1" t="s">
        <v>98</v>
      </c>
      <c r="CA132" s="1" t="s">
        <v>98</v>
      </c>
      <c r="CB132" s="1" t="s">
        <v>98</v>
      </c>
      <c r="CC132" s="1" t="s">
        <v>98</v>
      </c>
      <c r="CD132" s="1" t="s">
        <v>98</v>
      </c>
      <c r="CE132" s="1" t="s">
        <v>98</v>
      </c>
      <c r="CF132" s="1" t="s">
        <v>98</v>
      </c>
      <c r="CG132" s="4">
        <f>Beams!$B$11/F132</f>
        <v>2396.5884861407249</v>
      </c>
      <c r="CI132" s="4">
        <f>SQRT(Beams!$B$9^2+Beams!$C$9^2)/AO132</f>
        <v>2464.4589831121839</v>
      </c>
      <c r="CK132" s="4">
        <f>(2*SQRT(Beams!$B$8^2+Beams!$C$8^2))/(F132)</f>
        <v>6778.5758810548341</v>
      </c>
      <c r="CM132" s="4">
        <f>Beams!$B$12*(K132/2)/AX132</f>
        <v>871.31782945736427</v>
      </c>
      <c r="CO132" s="4">
        <f t="shared" si="1"/>
        <v>12796.665179013475</v>
      </c>
      <c r="CQ132" s="3">
        <f>MIN(Beams!$B$21:$B$22)/MAX(CJ132:CO132)-1</f>
        <v>0.5629071887260122</v>
      </c>
    </row>
    <row r="133" spans="1:95" x14ac:dyDescent="0.55000000000000004">
      <c r="A133" s="1" t="s">
        <v>2612</v>
      </c>
      <c r="B133" s="1" t="s">
        <v>2377</v>
      </c>
      <c r="C133" s="1" t="s">
        <v>2378</v>
      </c>
      <c r="D133" s="1" t="s">
        <v>98</v>
      </c>
      <c r="E133" s="3">
        <v>15.37</v>
      </c>
      <c r="F133" s="3">
        <v>4.22</v>
      </c>
      <c r="G133" s="1" t="s">
        <v>98</v>
      </c>
      <c r="H133" s="11" t="s">
        <v>98</v>
      </c>
      <c r="I133" s="1" t="s">
        <v>98</v>
      </c>
      <c r="J133" s="1" t="s">
        <v>98</v>
      </c>
      <c r="K133" s="3">
        <v>6</v>
      </c>
      <c r="L133" s="1" t="s">
        <v>98</v>
      </c>
      <c r="M133" s="11" t="s">
        <v>98</v>
      </c>
      <c r="N133" s="1" t="s">
        <v>98</v>
      </c>
      <c r="O133" s="1" t="s">
        <v>98</v>
      </c>
      <c r="P133" s="1" t="s">
        <v>98</v>
      </c>
      <c r="Q133" s="1" t="s">
        <v>98</v>
      </c>
      <c r="R133" s="11" t="s">
        <v>98</v>
      </c>
      <c r="S133" s="13" t="s">
        <v>98</v>
      </c>
      <c r="T133" s="1" t="s">
        <v>98</v>
      </c>
      <c r="U133" s="13" t="s">
        <v>98</v>
      </c>
      <c r="V133" s="1" t="s">
        <v>98</v>
      </c>
      <c r="W133" s="14">
        <v>0.25</v>
      </c>
      <c r="X133" s="14">
        <v>0.23300000000000001</v>
      </c>
      <c r="Y133" s="1" t="s">
        <v>98</v>
      </c>
      <c r="Z133" s="13" t="s">
        <v>98</v>
      </c>
      <c r="AA133" s="13" t="s">
        <v>98</v>
      </c>
      <c r="AB133" s="1" t="s">
        <v>98</v>
      </c>
      <c r="AC133" s="1" t="s">
        <v>98</v>
      </c>
      <c r="AD133" s="1" t="s">
        <v>98</v>
      </c>
      <c r="AE133" s="1" t="s">
        <v>98</v>
      </c>
      <c r="AF133" s="1" t="s">
        <v>98</v>
      </c>
      <c r="AG133" s="1" t="s">
        <v>98</v>
      </c>
      <c r="AH133" s="1" t="s">
        <v>98</v>
      </c>
      <c r="AI133" s="1" t="s">
        <v>98</v>
      </c>
      <c r="AJ133" s="1" t="s">
        <v>98</v>
      </c>
      <c r="AK133" s="1" t="s">
        <v>98</v>
      </c>
      <c r="AL133" s="2">
        <v>25.8</v>
      </c>
      <c r="AM133" s="2">
        <v>17.600000000000001</v>
      </c>
      <c r="AN133" s="3">
        <v>7.75</v>
      </c>
      <c r="AO133" s="3">
        <v>5.86</v>
      </c>
      <c r="AP133" s="3">
        <v>2.04</v>
      </c>
      <c r="AQ133" s="2">
        <v>17.600000000000001</v>
      </c>
      <c r="AR133" s="3">
        <v>7.75</v>
      </c>
      <c r="AS133" s="3">
        <v>5.86</v>
      </c>
      <c r="AT133" s="3">
        <v>2.04</v>
      </c>
      <c r="AU133" s="1" t="s">
        <v>98</v>
      </c>
      <c r="AV133" s="1" t="s">
        <v>98</v>
      </c>
      <c r="AW133" s="1" t="s">
        <v>98</v>
      </c>
      <c r="AX133" s="2">
        <v>35.200000000000003</v>
      </c>
      <c r="AY133" s="1" t="s">
        <v>98</v>
      </c>
      <c r="AZ133" s="2">
        <v>11.7</v>
      </c>
      <c r="BA133" s="1" t="s">
        <v>98</v>
      </c>
      <c r="BB133" s="1" t="s">
        <v>98</v>
      </c>
      <c r="BC133" s="1" t="s">
        <v>98</v>
      </c>
      <c r="BD133" s="1" t="s">
        <v>98</v>
      </c>
      <c r="BE133" s="1" t="s">
        <v>98</v>
      </c>
      <c r="BF133" s="1" t="s">
        <v>98</v>
      </c>
      <c r="BG133" s="1" t="s">
        <v>98</v>
      </c>
      <c r="BH133" s="1" t="s">
        <v>98</v>
      </c>
      <c r="BI133" s="1" t="s">
        <v>98</v>
      </c>
      <c r="BJ133" s="4" t="s">
        <v>98</v>
      </c>
      <c r="BK133" s="4" t="s">
        <v>98</v>
      </c>
      <c r="BL133" s="4" t="s">
        <v>98</v>
      </c>
      <c r="BM133" s="4" t="s">
        <v>98</v>
      </c>
      <c r="BN133" s="4" t="s">
        <v>98</v>
      </c>
      <c r="BO133" s="4" t="s">
        <v>98</v>
      </c>
      <c r="BP133" s="4" t="s">
        <v>98</v>
      </c>
      <c r="BQ133" s="4" t="s">
        <v>98</v>
      </c>
      <c r="BR133" s="4" t="s">
        <v>98</v>
      </c>
      <c r="BS133" s="4" t="s">
        <v>98</v>
      </c>
      <c r="BT133" s="4" t="s">
        <v>98</v>
      </c>
      <c r="BU133" s="4" t="s">
        <v>98</v>
      </c>
      <c r="BV133" s="4" t="s">
        <v>98</v>
      </c>
      <c r="BW133" s="35" t="s">
        <v>98</v>
      </c>
      <c r="BX133" s="35" t="s">
        <v>98</v>
      </c>
      <c r="BY133" s="1" t="s">
        <v>98</v>
      </c>
      <c r="BZ133" s="1" t="s">
        <v>98</v>
      </c>
      <c r="CA133" s="1" t="s">
        <v>98</v>
      </c>
      <c r="CB133" s="1" t="s">
        <v>98</v>
      </c>
      <c r="CC133" s="1" t="s">
        <v>98</v>
      </c>
      <c r="CD133" s="1" t="s">
        <v>98</v>
      </c>
      <c r="CE133" s="1" t="s">
        <v>98</v>
      </c>
      <c r="CF133" s="1" t="s">
        <v>98</v>
      </c>
      <c r="CG133" s="4">
        <f>Beams!$B$11/F133</f>
        <v>2663.5071090047395</v>
      </c>
      <c r="CI133" s="4">
        <f>SQRT(Beams!$B$9^2+Beams!$C$9^2)/AO133</f>
        <v>2712.5871059852539</v>
      </c>
      <c r="CK133" s="4">
        <f>(2*SQRT(Beams!$B$8^2+Beams!$C$8^2))/(F133)</f>
        <v>7533.5357540633122</v>
      </c>
      <c r="CM133" s="4">
        <f>Beams!$B$12*(K133/2)/AX133</f>
        <v>957.95454545454538</v>
      </c>
      <c r="CO133" s="4">
        <f t="shared" ref="CO133:CO192" si="2">SQRT((CG133+CI133)^2+3*(CK133^2+CM133^2))</f>
        <v>14209.781934117455</v>
      </c>
      <c r="CQ133" s="3">
        <f>MIN(Beams!$B$21:$B$22)/MAX(CJ133:CO133)-1</f>
        <v>0.40748113466684011</v>
      </c>
    </row>
    <row r="134" spans="1:95" x14ac:dyDescent="0.55000000000000004">
      <c r="A134" s="1" t="s">
        <v>2612</v>
      </c>
      <c r="B134" s="1" t="s">
        <v>2379</v>
      </c>
      <c r="C134" s="1" t="s">
        <v>2380</v>
      </c>
      <c r="D134" s="1" t="s">
        <v>98</v>
      </c>
      <c r="E134" s="3">
        <v>11.68</v>
      </c>
      <c r="F134" s="3">
        <v>3.18</v>
      </c>
      <c r="G134" s="1" t="s">
        <v>98</v>
      </c>
      <c r="H134" s="11" t="s">
        <v>98</v>
      </c>
      <c r="I134" s="1" t="s">
        <v>98</v>
      </c>
      <c r="J134" s="1" t="s">
        <v>98</v>
      </c>
      <c r="K134" s="3">
        <v>6</v>
      </c>
      <c r="L134" s="1" t="s">
        <v>98</v>
      </c>
      <c r="M134" s="11" t="s">
        <v>98</v>
      </c>
      <c r="N134" s="1" t="s">
        <v>98</v>
      </c>
      <c r="O134" s="1" t="s">
        <v>98</v>
      </c>
      <c r="P134" s="1" t="s">
        <v>98</v>
      </c>
      <c r="Q134" s="1" t="s">
        <v>98</v>
      </c>
      <c r="R134" s="11" t="s">
        <v>98</v>
      </c>
      <c r="S134" s="13" t="s">
        <v>98</v>
      </c>
      <c r="T134" s="1" t="s">
        <v>98</v>
      </c>
      <c r="U134" s="13" t="s">
        <v>98</v>
      </c>
      <c r="V134" s="1" t="s">
        <v>98</v>
      </c>
      <c r="W134" s="14">
        <v>0.188</v>
      </c>
      <c r="X134" s="14">
        <v>0.17399999999999999</v>
      </c>
      <c r="Y134" s="1" t="s">
        <v>98</v>
      </c>
      <c r="Z134" s="13" t="s">
        <v>98</v>
      </c>
      <c r="AA134" s="13" t="s">
        <v>98</v>
      </c>
      <c r="AB134" s="1" t="s">
        <v>98</v>
      </c>
      <c r="AC134" s="1" t="s">
        <v>98</v>
      </c>
      <c r="AD134" s="1" t="s">
        <v>98</v>
      </c>
      <c r="AE134" s="1" t="s">
        <v>98</v>
      </c>
      <c r="AF134" s="1" t="s">
        <v>98</v>
      </c>
      <c r="AG134" s="1" t="s">
        <v>98</v>
      </c>
      <c r="AH134" s="1" t="s">
        <v>98</v>
      </c>
      <c r="AI134" s="1" t="s">
        <v>98</v>
      </c>
      <c r="AJ134" s="1" t="s">
        <v>98</v>
      </c>
      <c r="AK134" s="1" t="s">
        <v>98</v>
      </c>
      <c r="AL134" s="2">
        <v>34.5</v>
      </c>
      <c r="AM134" s="2">
        <v>13.5</v>
      </c>
      <c r="AN134" s="3">
        <v>5.91</v>
      </c>
      <c r="AO134" s="3">
        <v>4.51</v>
      </c>
      <c r="AP134" s="3">
        <v>2.06</v>
      </c>
      <c r="AQ134" s="2">
        <v>13.5</v>
      </c>
      <c r="AR134" s="3">
        <v>5.91</v>
      </c>
      <c r="AS134" s="3">
        <v>4.51</v>
      </c>
      <c r="AT134" s="3">
        <v>2.06</v>
      </c>
      <c r="AU134" s="1" t="s">
        <v>98</v>
      </c>
      <c r="AV134" s="1" t="s">
        <v>98</v>
      </c>
      <c r="AW134" s="1" t="s">
        <v>98</v>
      </c>
      <c r="AX134" s="2">
        <v>27</v>
      </c>
      <c r="AY134" s="1" t="s">
        <v>98</v>
      </c>
      <c r="AZ134" s="3">
        <v>9.02</v>
      </c>
      <c r="BA134" s="1" t="s">
        <v>98</v>
      </c>
      <c r="BB134" s="1" t="s">
        <v>98</v>
      </c>
      <c r="BC134" s="1" t="s">
        <v>98</v>
      </c>
      <c r="BD134" s="1" t="s">
        <v>98</v>
      </c>
      <c r="BE134" s="1" t="s">
        <v>98</v>
      </c>
      <c r="BF134" s="1" t="s">
        <v>98</v>
      </c>
      <c r="BG134" s="1" t="s">
        <v>98</v>
      </c>
      <c r="BH134" s="1" t="s">
        <v>98</v>
      </c>
      <c r="BI134" s="1" t="s">
        <v>98</v>
      </c>
      <c r="BJ134" s="4" t="s">
        <v>98</v>
      </c>
      <c r="BK134" s="4" t="s">
        <v>98</v>
      </c>
      <c r="BL134" s="4" t="s">
        <v>98</v>
      </c>
      <c r="BM134" s="4" t="s">
        <v>98</v>
      </c>
      <c r="BN134" s="4" t="s">
        <v>98</v>
      </c>
      <c r="BO134" s="4" t="s">
        <v>98</v>
      </c>
      <c r="BP134" s="4" t="s">
        <v>98</v>
      </c>
      <c r="BQ134" s="4" t="s">
        <v>98</v>
      </c>
      <c r="BR134" s="4" t="s">
        <v>98</v>
      </c>
      <c r="BS134" s="4" t="s">
        <v>98</v>
      </c>
      <c r="BT134" s="4" t="s">
        <v>98</v>
      </c>
      <c r="BU134" s="4" t="s">
        <v>98</v>
      </c>
      <c r="BV134" s="4" t="s">
        <v>98</v>
      </c>
      <c r="BW134" s="35" t="s">
        <v>98</v>
      </c>
      <c r="BX134" s="35" t="s">
        <v>98</v>
      </c>
      <c r="BY134" s="1" t="s">
        <v>98</v>
      </c>
      <c r="BZ134" s="1" t="s">
        <v>98</v>
      </c>
      <c r="CA134" s="1" t="s">
        <v>98</v>
      </c>
      <c r="CB134" s="1" t="s">
        <v>98</v>
      </c>
      <c r="CC134" s="1" t="s">
        <v>98</v>
      </c>
      <c r="CD134" s="1" t="s">
        <v>98</v>
      </c>
      <c r="CE134" s="1" t="s">
        <v>98</v>
      </c>
      <c r="CF134" s="1" t="s">
        <v>98</v>
      </c>
      <c r="CG134" s="4">
        <f>Beams!$B$11/F134</f>
        <v>3534.5911949685533</v>
      </c>
      <c r="CI134" s="4">
        <f>SQRT(Beams!$B$9^2+Beams!$C$9^2)/AO134</f>
        <v>3524.5588561138775</v>
      </c>
      <c r="CK134" s="4">
        <f>(2*SQRT(Beams!$B$8^2+Beams!$C$8^2))/(F134)</f>
        <v>9997.3336107381056</v>
      </c>
      <c r="CM134" s="4">
        <f>Beams!$B$12*(K134/2)/AX134</f>
        <v>1248.8888888888889</v>
      </c>
      <c r="CO134" s="4">
        <f t="shared" si="2"/>
        <v>18824.208025498679</v>
      </c>
      <c r="CQ134" s="3">
        <f>MIN(Beams!$B$21:$B$22)/MAX(CJ134:CO134)-1</f>
        <v>6.2461696816600742E-2</v>
      </c>
    </row>
    <row r="135" spans="1:95" x14ac:dyDescent="0.55000000000000004">
      <c r="A135" s="1" t="s">
        <v>2612</v>
      </c>
      <c r="B135" s="1" t="s">
        <v>2381</v>
      </c>
      <c r="C135" s="1" t="s">
        <v>2382</v>
      </c>
      <c r="D135" s="1" t="s">
        <v>98</v>
      </c>
      <c r="E135" s="3">
        <v>7.85</v>
      </c>
      <c r="F135" s="3">
        <v>2.14</v>
      </c>
      <c r="G135" s="1" t="s">
        <v>98</v>
      </c>
      <c r="H135" s="11" t="s">
        <v>98</v>
      </c>
      <c r="I135" s="1" t="s">
        <v>98</v>
      </c>
      <c r="J135" s="1" t="s">
        <v>98</v>
      </c>
      <c r="K135" s="3">
        <v>6</v>
      </c>
      <c r="L135" s="1" t="s">
        <v>98</v>
      </c>
      <c r="M135" s="11" t="s">
        <v>98</v>
      </c>
      <c r="N135" s="1" t="s">
        <v>98</v>
      </c>
      <c r="O135" s="1" t="s">
        <v>98</v>
      </c>
      <c r="P135" s="1" t="s">
        <v>98</v>
      </c>
      <c r="Q135" s="1" t="s">
        <v>98</v>
      </c>
      <c r="R135" s="11" t="s">
        <v>98</v>
      </c>
      <c r="S135" s="13" t="s">
        <v>98</v>
      </c>
      <c r="T135" s="1" t="s">
        <v>98</v>
      </c>
      <c r="U135" s="13" t="s">
        <v>98</v>
      </c>
      <c r="V135" s="1" t="s">
        <v>98</v>
      </c>
      <c r="W135" s="14">
        <v>0.125</v>
      </c>
      <c r="X135" s="14">
        <v>0.11600000000000001</v>
      </c>
      <c r="Y135" s="1" t="s">
        <v>98</v>
      </c>
      <c r="Z135" s="13" t="s">
        <v>98</v>
      </c>
      <c r="AA135" s="13" t="s">
        <v>98</v>
      </c>
      <c r="AB135" s="1" t="s">
        <v>98</v>
      </c>
      <c r="AC135" s="1" t="s">
        <v>98</v>
      </c>
      <c r="AD135" s="1" t="s">
        <v>98</v>
      </c>
      <c r="AE135" s="1" t="s">
        <v>98</v>
      </c>
      <c r="AF135" s="1" t="s">
        <v>98</v>
      </c>
      <c r="AG135" s="1" t="s">
        <v>98</v>
      </c>
      <c r="AH135" s="1" t="s">
        <v>98</v>
      </c>
      <c r="AI135" s="1" t="s">
        <v>98</v>
      </c>
      <c r="AJ135" s="1" t="s">
        <v>98</v>
      </c>
      <c r="AK135" s="1" t="s">
        <v>98</v>
      </c>
      <c r="AL135" s="2">
        <v>51.7</v>
      </c>
      <c r="AM135" s="3">
        <v>9.2799999999999994</v>
      </c>
      <c r="AN135" s="3">
        <v>4.0199999999999996</v>
      </c>
      <c r="AO135" s="3">
        <v>3.09</v>
      </c>
      <c r="AP135" s="3">
        <v>2.08</v>
      </c>
      <c r="AQ135" s="3">
        <v>9.2799999999999994</v>
      </c>
      <c r="AR135" s="3">
        <v>4.0199999999999996</v>
      </c>
      <c r="AS135" s="3">
        <v>3.09</v>
      </c>
      <c r="AT135" s="3">
        <v>2.08</v>
      </c>
      <c r="AU135" s="1" t="s">
        <v>98</v>
      </c>
      <c r="AV135" s="1" t="s">
        <v>98</v>
      </c>
      <c r="AW135" s="1" t="s">
        <v>98</v>
      </c>
      <c r="AX135" s="2">
        <v>18.600000000000001</v>
      </c>
      <c r="AY135" s="1" t="s">
        <v>98</v>
      </c>
      <c r="AZ135" s="3">
        <v>6.19</v>
      </c>
      <c r="BA135" s="1" t="s">
        <v>98</v>
      </c>
      <c r="BB135" s="1" t="s">
        <v>98</v>
      </c>
      <c r="BC135" s="1" t="s">
        <v>98</v>
      </c>
      <c r="BD135" s="1" t="s">
        <v>98</v>
      </c>
      <c r="BE135" s="1" t="s">
        <v>98</v>
      </c>
      <c r="BF135" s="1" t="s">
        <v>98</v>
      </c>
      <c r="BG135" s="1" t="s">
        <v>98</v>
      </c>
      <c r="BH135" s="1" t="s">
        <v>98</v>
      </c>
      <c r="BI135" s="1" t="s">
        <v>98</v>
      </c>
      <c r="BJ135" s="4" t="s">
        <v>98</v>
      </c>
      <c r="BK135" s="4" t="s">
        <v>98</v>
      </c>
      <c r="BL135" s="4" t="s">
        <v>98</v>
      </c>
      <c r="BM135" s="4" t="s">
        <v>98</v>
      </c>
      <c r="BN135" s="4" t="s">
        <v>98</v>
      </c>
      <c r="BO135" s="4" t="s">
        <v>98</v>
      </c>
      <c r="BP135" s="4" t="s">
        <v>98</v>
      </c>
      <c r="BQ135" s="4" t="s">
        <v>98</v>
      </c>
      <c r="BR135" s="4" t="s">
        <v>98</v>
      </c>
      <c r="BS135" s="4" t="s">
        <v>98</v>
      </c>
      <c r="BT135" s="4" t="s">
        <v>98</v>
      </c>
      <c r="BU135" s="4" t="s">
        <v>98</v>
      </c>
      <c r="BV135" s="4" t="s">
        <v>98</v>
      </c>
      <c r="BW135" s="35" t="s">
        <v>98</v>
      </c>
      <c r="BX135" s="35" t="s">
        <v>98</v>
      </c>
      <c r="BY135" s="1" t="s">
        <v>98</v>
      </c>
      <c r="BZ135" s="1" t="s">
        <v>98</v>
      </c>
      <c r="CA135" s="1" t="s">
        <v>98</v>
      </c>
      <c r="CB135" s="1" t="s">
        <v>98</v>
      </c>
      <c r="CC135" s="1" t="s">
        <v>98</v>
      </c>
      <c r="CD135" s="1" t="s">
        <v>98</v>
      </c>
      <c r="CE135" s="1" t="s">
        <v>98</v>
      </c>
      <c r="CF135" s="1" t="s">
        <v>98</v>
      </c>
      <c r="CG135" s="4">
        <f>Beams!$B$11/F135</f>
        <v>5252.3364485981301</v>
      </c>
      <c r="CI135" s="4">
        <f>SQRT(Beams!$B$9^2+Beams!$C$9^2)/AO135</f>
        <v>5144.2590424186374</v>
      </c>
      <c r="CK135" s="4">
        <f>(2*SQRT(Beams!$B$8^2+Beams!$C$8^2))/(F135)</f>
        <v>14855.850879508025</v>
      </c>
      <c r="CM135" s="4">
        <f>Beams!$B$12*(K135/2)/AX135</f>
        <v>1812.9032258064515</v>
      </c>
      <c r="CO135" s="4">
        <f t="shared" si="2"/>
        <v>27929.159818812783</v>
      </c>
      <c r="CQ135" s="3">
        <f>MIN(Beams!$B$21:$B$22)/MAX(CJ135:CO135)-1</f>
        <v>-0.28390255454343405</v>
      </c>
    </row>
    <row r="136" spans="1:95" x14ac:dyDescent="0.55000000000000004">
      <c r="A136" s="1" t="s">
        <v>2612</v>
      </c>
      <c r="B136" s="1" t="s">
        <v>2383</v>
      </c>
      <c r="C136" s="1" t="s">
        <v>2384</v>
      </c>
      <c r="D136" s="1" t="s">
        <v>98</v>
      </c>
      <c r="E136" s="3">
        <v>27.06</v>
      </c>
      <c r="F136" s="3">
        <v>7.45</v>
      </c>
      <c r="G136" s="1" t="s">
        <v>98</v>
      </c>
      <c r="H136" s="11" t="s">
        <v>98</v>
      </c>
      <c r="I136" s="1" t="s">
        <v>98</v>
      </c>
      <c r="J136" s="1" t="s">
        <v>98</v>
      </c>
      <c r="K136" s="3">
        <v>5.56</v>
      </c>
      <c r="L136" s="1" t="s">
        <v>98</v>
      </c>
      <c r="M136" s="11" t="s">
        <v>98</v>
      </c>
      <c r="N136" s="1" t="s">
        <v>98</v>
      </c>
      <c r="O136" s="1" t="s">
        <v>98</v>
      </c>
      <c r="P136" s="1" t="s">
        <v>98</v>
      </c>
      <c r="Q136" s="1" t="s">
        <v>98</v>
      </c>
      <c r="R136" s="11" t="s">
        <v>98</v>
      </c>
      <c r="S136" s="13" t="s">
        <v>98</v>
      </c>
      <c r="T136" s="1" t="s">
        <v>98</v>
      </c>
      <c r="U136" s="13" t="s">
        <v>98</v>
      </c>
      <c r="V136" s="1" t="s">
        <v>98</v>
      </c>
      <c r="W136" s="14">
        <v>0.5</v>
      </c>
      <c r="X136" s="14">
        <v>0.46500000000000002</v>
      </c>
      <c r="Y136" s="1" t="s">
        <v>98</v>
      </c>
      <c r="Z136" s="13" t="s">
        <v>98</v>
      </c>
      <c r="AA136" s="13" t="s">
        <v>98</v>
      </c>
      <c r="AB136" s="1" t="s">
        <v>98</v>
      </c>
      <c r="AC136" s="1" t="s">
        <v>98</v>
      </c>
      <c r="AD136" s="1" t="s">
        <v>98</v>
      </c>
      <c r="AE136" s="1" t="s">
        <v>98</v>
      </c>
      <c r="AF136" s="1" t="s">
        <v>98</v>
      </c>
      <c r="AG136" s="1" t="s">
        <v>98</v>
      </c>
      <c r="AH136" s="1" t="s">
        <v>98</v>
      </c>
      <c r="AI136" s="1" t="s">
        <v>98</v>
      </c>
      <c r="AJ136" s="1" t="s">
        <v>98</v>
      </c>
      <c r="AK136" s="1" t="s">
        <v>98</v>
      </c>
      <c r="AL136" s="2">
        <v>12</v>
      </c>
      <c r="AM136" s="2">
        <v>24.4</v>
      </c>
      <c r="AN136" s="2">
        <v>12.1</v>
      </c>
      <c r="AO136" s="3">
        <v>8.77</v>
      </c>
      <c r="AP136" s="3">
        <v>1.81</v>
      </c>
      <c r="AQ136" s="2">
        <v>24.4</v>
      </c>
      <c r="AR136" s="2">
        <v>12.1</v>
      </c>
      <c r="AS136" s="3">
        <v>8.77</v>
      </c>
      <c r="AT136" s="3">
        <v>1.81</v>
      </c>
      <c r="AU136" s="1" t="s">
        <v>98</v>
      </c>
      <c r="AV136" s="1" t="s">
        <v>98</v>
      </c>
      <c r="AW136" s="1" t="s">
        <v>98</v>
      </c>
      <c r="AX136" s="2">
        <v>48.8</v>
      </c>
      <c r="AY136" s="1" t="s">
        <v>98</v>
      </c>
      <c r="AZ136" s="2">
        <v>17.5</v>
      </c>
      <c r="BA136" s="1" t="s">
        <v>98</v>
      </c>
      <c r="BB136" s="1" t="s">
        <v>98</v>
      </c>
      <c r="BC136" s="1" t="s">
        <v>98</v>
      </c>
      <c r="BD136" s="1" t="s">
        <v>98</v>
      </c>
      <c r="BE136" s="1" t="s">
        <v>98</v>
      </c>
      <c r="BF136" s="1" t="s">
        <v>98</v>
      </c>
      <c r="BG136" s="1" t="s">
        <v>98</v>
      </c>
      <c r="BH136" s="1" t="s">
        <v>98</v>
      </c>
      <c r="BI136" s="1" t="s">
        <v>98</v>
      </c>
      <c r="BJ136" s="4" t="s">
        <v>98</v>
      </c>
      <c r="BK136" s="4" t="s">
        <v>98</v>
      </c>
      <c r="BL136" s="4" t="s">
        <v>98</v>
      </c>
      <c r="BM136" s="4" t="s">
        <v>98</v>
      </c>
      <c r="BN136" s="4" t="s">
        <v>98</v>
      </c>
      <c r="BO136" s="4" t="s">
        <v>98</v>
      </c>
      <c r="BP136" s="4" t="s">
        <v>98</v>
      </c>
      <c r="BQ136" s="4" t="s">
        <v>98</v>
      </c>
      <c r="BR136" s="4" t="s">
        <v>98</v>
      </c>
      <c r="BS136" s="4" t="s">
        <v>98</v>
      </c>
      <c r="BT136" s="4" t="s">
        <v>98</v>
      </c>
      <c r="BU136" s="4" t="s">
        <v>98</v>
      </c>
      <c r="BV136" s="4" t="s">
        <v>98</v>
      </c>
      <c r="BW136" s="35" t="s">
        <v>98</v>
      </c>
      <c r="BX136" s="35" t="s">
        <v>98</v>
      </c>
      <c r="BY136" s="1" t="s">
        <v>98</v>
      </c>
      <c r="BZ136" s="1" t="s">
        <v>98</v>
      </c>
      <c r="CA136" s="1" t="s">
        <v>98</v>
      </c>
      <c r="CB136" s="1" t="s">
        <v>98</v>
      </c>
      <c r="CC136" s="1" t="s">
        <v>98</v>
      </c>
      <c r="CD136" s="1" t="s">
        <v>98</v>
      </c>
      <c r="CE136" s="1" t="s">
        <v>98</v>
      </c>
      <c r="CF136" s="1" t="s">
        <v>98</v>
      </c>
      <c r="CG136" s="4">
        <f>Beams!$B$11/F136</f>
        <v>1508.724832214765</v>
      </c>
      <c r="CI136" s="4">
        <f>SQRT(Beams!$B$9^2+Beams!$C$9^2)/AO136</f>
        <v>1812.5154436799987</v>
      </c>
      <c r="CK136" s="4">
        <f>(2*SQRT(Beams!$B$8^2+Beams!$C$8^2))/(F136)</f>
        <v>4267.3182392143863</v>
      </c>
      <c r="CM136" s="4">
        <f>Beams!$B$12*(K136/2)/AX136</f>
        <v>640.31147540983602</v>
      </c>
      <c r="CO136" s="4">
        <f t="shared" si="2"/>
        <v>8178.6703192539435</v>
      </c>
      <c r="CQ136" s="3">
        <f>MIN(Beams!$B$21:$B$22)/MAX(CJ136:CO136)-1</f>
        <v>1.4453852789391313</v>
      </c>
    </row>
    <row r="137" spans="1:95" x14ac:dyDescent="0.55000000000000004">
      <c r="A137" s="1" t="s">
        <v>2612</v>
      </c>
      <c r="B137" s="1" t="s">
        <v>2385</v>
      </c>
      <c r="C137" s="1" t="s">
        <v>2386</v>
      </c>
      <c r="D137" s="1" t="s">
        <v>98</v>
      </c>
      <c r="E137" s="3">
        <v>20.8</v>
      </c>
      <c r="F137" s="3">
        <v>5.72</v>
      </c>
      <c r="G137" s="1" t="s">
        <v>98</v>
      </c>
      <c r="H137" s="11" t="s">
        <v>98</v>
      </c>
      <c r="I137" s="1" t="s">
        <v>98</v>
      </c>
      <c r="J137" s="1" t="s">
        <v>98</v>
      </c>
      <c r="K137" s="3">
        <v>5.56</v>
      </c>
      <c r="L137" s="1" t="s">
        <v>98</v>
      </c>
      <c r="M137" s="11" t="s">
        <v>98</v>
      </c>
      <c r="N137" s="1" t="s">
        <v>98</v>
      </c>
      <c r="O137" s="1" t="s">
        <v>98</v>
      </c>
      <c r="P137" s="1" t="s">
        <v>98</v>
      </c>
      <c r="Q137" s="1" t="s">
        <v>98</v>
      </c>
      <c r="R137" s="11" t="s">
        <v>98</v>
      </c>
      <c r="S137" s="13" t="s">
        <v>98</v>
      </c>
      <c r="T137" s="1" t="s">
        <v>98</v>
      </c>
      <c r="U137" s="13" t="s">
        <v>98</v>
      </c>
      <c r="V137" s="1" t="s">
        <v>98</v>
      </c>
      <c r="W137" s="14">
        <v>0.375</v>
      </c>
      <c r="X137" s="14">
        <v>0.34899999999999998</v>
      </c>
      <c r="Y137" s="1" t="s">
        <v>98</v>
      </c>
      <c r="Z137" s="13" t="s">
        <v>98</v>
      </c>
      <c r="AA137" s="13" t="s">
        <v>98</v>
      </c>
      <c r="AB137" s="1" t="s">
        <v>98</v>
      </c>
      <c r="AC137" s="1" t="s">
        <v>98</v>
      </c>
      <c r="AD137" s="1" t="s">
        <v>98</v>
      </c>
      <c r="AE137" s="1" t="s">
        <v>98</v>
      </c>
      <c r="AF137" s="1" t="s">
        <v>98</v>
      </c>
      <c r="AG137" s="1" t="s">
        <v>98</v>
      </c>
      <c r="AH137" s="1" t="s">
        <v>98</v>
      </c>
      <c r="AI137" s="1" t="s">
        <v>98</v>
      </c>
      <c r="AJ137" s="1" t="s">
        <v>98</v>
      </c>
      <c r="AK137" s="1" t="s">
        <v>98</v>
      </c>
      <c r="AL137" s="2">
        <v>15.9</v>
      </c>
      <c r="AM137" s="2">
        <v>19.5</v>
      </c>
      <c r="AN137" s="3">
        <v>9.5</v>
      </c>
      <c r="AO137" s="3">
        <v>7.02</v>
      </c>
      <c r="AP137" s="3">
        <v>1.85</v>
      </c>
      <c r="AQ137" s="2">
        <v>19.5</v>
      </c>
      <c r="AR137" s="3">
        <v>9.5</v>
      </c>
      <c r="AS137" s="3">
        <v>7.02</v>
      </c>
      <c r="AT137" s="3">
        <v>1.85</v>
      </c>
      <c r="AU137" s="1" t="s">
        <v>98</v>
      </c>
      <c r="AV137" s="1" t="s">
        <v>98</v>
      </c>
      <c r="AW137" s="1" t="s">
        <v>98</v>
      </c>
      <c r="AX137" s="2">
        <v>39</v>
      </c>
      <c r="AY137" s="1" t="s">
        <v>98</v>
      </c>
      <c r="AZ137" s="2">
        <v>14</v>
      </c>
      <c r="BA137" s="1" t="s">
        <v>98</v>
      </c>
      <c r="BB137" s="1" t="s">
        <v>98</v>
      </c>
      <c r="BC137" s="1" t="s">
        <v>98</v>
      </c>
      <c r="BD137" s="1" t="s">
        <v>98</v>
      </c>
      <c r="BE137" s="1" t="s">
        <v>98</v>
      </c>
      <c r="BF137" s="1" t="s">
        <v>98</v>
      </c>
      <c r="BG137" s="1" t="s">
        <v>98</v>
      </c>
      <c r="BH137" s="1" t="s">
        <v>98</v>
      </c>
      <c r="BI137" s="1" t="s">
        <v>98</v>
      </c>
      <c r="BJ137" s="4" t="s">
        <v>98</v>
      </c>
      <c r="BK137" s="4" t="s">
        <v>98</v>
      </c>
      <c r="BL137" s="4" t="s">
        <v>98</v>
      </c>
      <c r="BM137" s="4" t="s">
        <v>98</v>
      </c>
      <c r="BN137" s="4" t="s">
        <v>98</v>
      </c>
      <c r="BO137" s="4" t="s">
        <v>98</v>
      </c>
      <c r="BP137" s="4" t="s">
        <v>98</v>
      </c>
      <c r="BQ137" s="4" t="s">
        <v>98</v>
      </c>
      <c r="BR137" s="4" t="s">
        <v>98</v>
      </c>
      <c r="BS137" s="4" t="s">
        <v>98</v>
      </c>
      <c r="BT137" s="4" t="s">
        <v>98</v>
      </c>
      <c r="BU137" s="4" t="s">
        <v>98</v>
      </c>
      <c r="BV137" s="4" t="s">
        <v>98</v>
      </c>
      <c r="BW137" s="35" t="s">
        <v>98</v>
      </c>
      <c r="BX137" s="35" t="s">
        <v>98</v>
      </c>
      <c r="BY137" s="1" t="s">
        <v>98</v>
      </c>
      <c r="BZ137" s="1" t="s">
        <v>98</v>
      </c>
      <c r="CA137" s="1" t="s">
        <v>98</v>
      </c>
      <c r="CB137" s="1" t="s">
        <v>98</v>
      </c>
      <c r="CC137" s="1" t="s">
        <v>98</v>
      </c>
      <c r="CD137" s="1" t="s">
        <v>98</v>
      </c>
      <c r="CE137" s="1" t="s">
        <v>98</v>
      </c>
      <c r="CF137" s="1" t="s">
        <v>98</v>
      </c>
      <c r="CG137" s="4">
        <f>Beams!$B$11/F137</f>
        <v>1965.0349650349651</v>
      </c>
      <c r="CI137" s="4">
        <f>SQRT(Beams!$B$9^2+Beams!$C$9^2)/AO137</f>
        <v>2264.353339184272</v>
      </c>
      <c r="CK137" s="4">
        <f>(2*SQRT(Beams!$B$8^2+Beams!$C$8^2))/(F137)</f>
        <v>5557.9581961795766</v>
      </c>
      <c r="CM137" s="4">
        <f>Beams!$B$12*(K137/2)/AX137</f>
        <v>801.21025641025631</v>
      </c>
      <c r="CO137" s="4">
        <f t="shared" si="2"/>
        <v>10605.952903168893</v>
      </c>
      <c r="CQ137" s="3">
        <f>MIN(Beams!$B$21:$B$22)/MAX(CJ137:CO137)-1</f>
        <v>0.88573343504328728</v>
      </c>
    </row>
    <row r="138" spans="1:95" x14ac:dyDescent="0.55000000000000004">
      <c r="A138" s="1" t="s">
        <v>2612</v>
      </c>
      <c r="B138" s="1" t="s">
        <v>2387</v>
      </c>
      <c r="C138" s="1" t="s">
        <v>2388</v>
      </c>
      <c r="D138" s="1" t="s">
        <v>98</v>
      </c>
      <c r="E138" s="3">
        <v>14.63</v>
      </c>
      <c r="F138" s="3">
        <v>4.01</v>
      </c>
      <c r="G138" s="1" t="s">
        <v>98</v>
      </c>
      <c r="H138" s="11" t="s">
        <v>98</v>
      </c>
      <c r="I138" s="1" t="s">
        <v>98</v>
      </c>
      <c r="J138" s="1" t="s">
        <v>98</v>
      </c>
      <c r="K138" s="3">
        <v>5.56</v>
      </c>
      <c r="L138" s="1" t="s">
        <v>98</v>
      </c>
      <c r="M138" s="11" t="s">
        <v>98</v>
      </c>
      <c r="N138" s="1" t="s">
        <v>98</v>
      </c>
      <c r="O138" s="1" t="s">
        <v>98</v>
      </c>
      <c r="P138" s="1" t="s">
        <v>98</v>
      </c>
      <c r="Q138" s="1" t="s">
        <v>98</v>
      </c>
      <c r="R138" s="11" t="s">
        <v>98</v>
      </c>
      <c r="S138" s="13" t="s">
        <v>98</v>
      </c>
      <c r="T138" s="1" t="s">
        <v>98</v>
      </c>
      <c r="U138" s="13" t="s">
        <v>98</v>
      </c>
      <c r="V138" s="1" t="s">
        <v>98</v>
      </c>
      <c r="W138" s="14">
        <v>0.25800000000000001</v>
      </c>
      <c r="X138" s="14">
        <v>0.24</v>
      </c>
      <c r="Y138" s="1" t="s">
        <v>98</v>
      </c>
      <c r="Z138" s="13" t="s">
        <v>98</v>
      </c>
      <c r="AA138" s="13" t="s">
        <v>98</v>
      </c>
      <c r="AB138" s="1" t="s">
        <v>98</v>
      </c>
      <c r="AC138" s="1" t="s">
        <v>98</v>
      </c>
      <c r="AD138" s="1" t="s">
        <v>98</v>
      </c>
      <c r="AE138" s="1" t="s">
        <v>98</v>
      </c>
      <c r="AF138" s="1" t="s">
        <v>98</v>
      </c>
      <c r="AG138" s="1" t="s">
        <v>98</v>
      </c>
      <c r="AH138" s="1" t="s">
        <v>98</v>
      </c>
      <c r="AI138" s="1" t="s">
        <v>98</v>
      </c>
      <c r="AJ138" s="1" t="s">
        <v>98</v>
      </c>
      <c r="AK138" s="1" t="s">
        <v>98</v>
      </c>
      <c r="AL138" s="2">
        <v>23.2</v>
      </c>
      <c r="AM138" s="2">
        <v>14.2</v>
      </c>
      <c r="AN138" s="3">
        <v>6.8</v>
      </c>
      <c r="AO138" s="3">
        <v>5.12</v>
      </c>
      <c r="AP138" s="3">
        <v>1.88</v>
      </c>
      <c r="AQ138" s="2">
        <v>14.2</v>
      </c>
      <c r="AR138" s="3">
        <v>6.8</v>
      </c>
      <c r="AS138" s="3">
        <v>5.12</v>
      </c>
      <c r="AT138" s="3">
        <v>1.88</v>
      </c>
      <c r="AU138" s="1" t="s">
        <v>98</v>
      </c>
      <c r="AV138" s="1" t="s">
        <v>98</v>
      </c>
      <c r="AW138" s="1" t="s">
        <v>98</v>
      </c>
      <c r="AX138" s="2">
        <v>28.5</v>
      </c>
      <c r="AY138" s="1" t="s">
        <v>98</v>
      </c>
      <c r="AZ138" s="2">
        <v>10.199999999999999</v>
      </c>
      <c r="BA138" s="1" t="s">
        <v>98</v>
      </c>
      <c r="BB138" s="1" t="s">
        <v>98</v>
      </c>
      <c r="BC138" s="1" t="s">
        <v>98</v>
      </c>
      <c r="BD138" s="1" t="s">
        <v>98</v>
      </c>
      <c r="BE138" s="1" t="s">
        <v>98</v>
      </c>
      <c r="BF138" s="1" t="s">
        <v>98</v>
      </c>
      <c r="BG138" s="1" t="s">
        <v>98</v>
      </c>
      <c r="BH138" s="1" t="s">
        <v>98</v>
      </c>
      <c r="BI138" s="1" t="s">
        <v>98</v>
      </c>
      <c r="BJ138" s="4" t="s">
        <v>98</v>
      </c>
      <c r="BK138" s="4" t="s">
        <v>98</v>
      </c>
      <c r="BL138" s="4" t="s">
        <v>98</v>
      </c>
      <c r="BM138" s="4" t="s">
        <v>98</v>
      </c>
      <c r="BN138" s="4" t="s">
        <v>98</v>
      </c>
      <c r="BO138" s="4" t="s">
        <v>98</v>
      </c>
      <c r="BP138" s="4" t="s">
        <v>98</v>
      </c>
      <c r="BQ138" s="4" t="s">
        <v>98</v>
      </c>
      <c r="BR138" s="4" t="s">
        <v>98</v>
      </c>
      <c r="BS138" s="4" t="s">
        <v>98</v>
      </c>
      <c r="BT138" s="4" t="s">
        <v>98</v>
      </c>
      <c r="BU138" s="4" t="s">
        <v>98</v>
      </c>
      <c r="BV138" s="4" t="s">
        <v>98</v>
      </c>
      <c r="BW138" s="35" t="s">
        <v>98</v>
      </c>
      <c r="BX138" s="35" t="s">
        <v>98</v>
      </c>
      <c r="BY138" s="1" t="s">
        <v>98</v>
      </c>
      <c r="BZ138" s="1" t="s">
        <v>98</v>
      </c>
      <c r="CA138" s="1" t="s">
        <v>98</v>
      </c>
      <c r="CB138" s="1" t="s">
        <v>98</v>
      </c>
      <c r="CC138" s="1" t="s">
        <v>98</v>
      </c>
      <c r="CD138" s="1" t="s">
        <v>98</v>
      </c>
      <c r="CE138" s="1" t="s">
        <v>98</v>
      </c>
      <c r="CF138" s="1" t="s">
        <v>98</v>
      </c>
      <c r="CG138" s="4">
        <f>Beams!$B$11/F138</f>
        <v>2802.9925187032422</v>
      </c>
      <c r="CI138" s="4">
        <f>SQRT(Beams!$B$9^2+Beams!$C$9^2)/AO138</f>
        <v>3104.6407111471849</v>
      </c>
      <c r="CK138" s="4">
        <f>(2*SQRT(Beams!$B$8^2+Beams!$C$8^2))/(F138)</f>
        <v>7928.0600703608916</v>
      </c>
      <c r="CM138" s="4">
        <f>Beams!$B$12*(K138/2)/AX138</f>
        <v>1096.3929824561403</v>
      </c>
      <c r="CO138" s="4">
        <f t="shared" si="2"/>
        <v>15068.801297121228</v>
      </c>
      <c r="CQ138" s="3">
        <f>MIN(Beams!$B$21:$B$22)/MAX(CJ138:CO138)-1</f>
        <v>0.3272455854747276</v>
      </c>
    </row>
    <row r="139" spans="1:95" x14ac:dyDescent="0.55000000000000004">
      <c r="A139" s="1" t="s">
        <v>2612</v>
      </c>
      <c r="B139" s="1" t="s">
        <v>2389</v>
      </c>
      <c r="C139" s="1" t="s">
        <v>2390</v>
      </c>
      <c r="D139" s="1" t="s">
        <v>98</v>
      </c>
      <c r="E139" s="3">
        <v>10.8</v>
      </c>
      <c r="F139" s="3">
        <v>2.95</v>
      </c>
      <c r="G139" s="1" t="s">
        <v>98</v>
      </c>
      <c r="H139" s="11" t="s">
        <v>98</v>
      </c>
      <c r="I139" s="1" t="s">
        <v>98</v>
      </c>
      <c r="J139" s="1" t="s">
        <v>98</v>
      </c>
      <c r="K139" s="3">
        <v>5.56</v>
      </c>
      <c r="L139" s="1" t="s">
        <v>98</v>
      </c>
      <c r="M139" s="11" t="s">
        <v>98</v>
      </c>
      <c r="N139" s="1" t="s">
        <v>98</v>
      </c>
      <c r="O139" s="1" t="s">
        <v>98</v>
      </c>
      <c r="P139" s="1" t="s">
        <v>98</v>
      </c>
      <c r="Q139" s="1" t="s">
        <v>98</v>
      </c>
      <c r="R139" s="11" t="s">
        <v>98</v>
      </c>
      <c r="S139" s="13" t="s">
        <v>98</v>
      </c>
      <c r="T139" s="1" t="s">
        <v>98</v>
      </c>
      <c r="U139" s="13" t="s">
        <v>98</v>
      </c>
      <c r="V139" s="1" t="s">
        <v>98</v>
      </c>
      <c r="W139" s="14">
        <v>0.188</v>
      </c>
      <c r="X139" s="14">
        <v>0.17399999999999999</v>
      </c>
      <c r="Y139" s="1" t="s">
        <v>98</v>
      </c>
      <c r="Z139" s="13" t="s">
        <v>98</v>
      </c>
      <c r="AA139" s="13" t="s">
        <v>98</v>
      </c>
      <c r="AB139" s="1" t="s">
        <v>98</v>
      </c>
      <c r="AC139" s="1" t="s">
        <v>98</v>
      </c>
      <c r="AD139" s="1" t="s">
        <v>98</v>
      </c>
      <c r="AE139" s="1" t="s">
        <v>98</v>
      </c>
      <c r="AF139" s="1" t="s">
        <v>98</v>
      </c>
      <c r="AG139" s="1" t="s">
        <v>98</v>
      </c>
      <c r="AH139" s="1" t="s">
        <v>98</v>
      </c>
      <c r="AI139" s="1" t="s">
        <v>98</v>
      </c>
      <c r="AJ139" s="1" t="s">
        <v>98</v>
      </c>
      <c r="AK139" s="1" t="s">
        <v>98</v>
      </c>
      <c r="AL139" s="2">
        <v>32</v>
      </c>
      <c r="AM139" s="2">
        <v>10.7</v>
      </c>
      <c r="AN139" s="3">
        <v>5.05</v>
      </c>
      <c r="AO139" s="3">
        <v>3.85</v>
      </c>
      <c r="AP139" s="3">
        <v>1.91</v>
      </c>
      <c r="AQ139" s="2">
        <v>10.7</v>
      </c>
      <c r="AR139" s="3">
        <v>5.05</v>
      </c>
      <c r="AS139" s="3">
        <v>3.85</v>
      </c>
      <c r="AT139" s="3">
        <v>1.91</v>
      </c>
      <c r="AU139" s="1" t="s">
        <v>98</v>
      </c>
      <c r="AV139" s="1" t="s">
        <v>98</v>
      </c>
      <c r="AW139" s="1" t="s">
        <v>98</v>
      </c>
      <c r="AX139" s="2">
        <v>21.4</v>
      </c>
      <c r="AY139" s="1" t="s">
        <v>98</v>
      </c>
      <c r="AZ139" s="3">
        <v>7.7</v>
      </c>
      <c r="BA139" s="1" t="s">
        <v>98</v>
      </c>
      <c r="BB139" s="1" t="s">
        <v>98</v>
      </c>
      <c r="BC139" s="1" t="s">
        <v>98</v>
      </c>
      <c r="BD139" s="1" t="s">
        <v>98</v>
      </c>
      <c r="BE139" s="1" t="s">
        <v>98</v>
      </c>
      <c r="BF139" s="1" t="s">
        <v>98</v>
      </c>
      <c r="BG139" s="1" t="s">
        <v>98</v>
      </c>
      <c r="BH139" s="1" t="s">
        <v>98</v>
      </c>
      <c r="BI139" s="1" t="s">
        <v>98</v>
      </c>
      <c r="BJ139" s="4" t="s">
        <v>98</v>
      </c>
      <c r="BK139" s="4" t="s">
        <v>98</v>
      </c>
      <c r="BL139" s="4" t="s">
        <v>98</v>
      </c>
      <c r="BM139" s="4" t="s">
        <v>98</v>
      </c>
      <c r="BN139" s="4" t="s">
        <v>98</v>
      </c>
      <c r="BO139" s="4" t="s">
        <v>98</v>
      </c>
      <c r="BP139" s="4" t="s">
        <v>98</v>
      </c>
      <c r="BQ139" s="4" t="s">
        <v>98</v>
      </c>
      <c r="BR139" s="4" t="s">
        <v>98</v>
      </c>
      <c r="BS139" s="4" t="s">
        <v>98</v>
      </c>
      <c r="BT139" s="4" t="s">
        <v>98</v>
      </c>
      <c r="BU139" s="4" t="s">
        <v>98</v>
      </c>
      <c r="BV139" s="4" t="s">
        <v>98</v>
      </c>
      <c r="BW139" s="35" t="s">
        <v>98</v>
      </c>
      <c r="BX139" s="35" t="s">
        <v>98</v>
      </c>
      <c r="BY139" s="1" t="s">
        <v>98</v>
      </c>
      <c r="BZ139" s="1" t="s">
        <v>98</v>
      </c>
      <c r="CA139" s="1" t="s">
        <v>98</v>
      </c>
      <c r="CB139" s="1" t="s">
        <v>98</v>
      </c>
      <c r="CC139" s="1" t="s">
        <v>98</v>
      </c>
      <c r="CD139" s="1" t="s">
        <v>98</v>
      </c>
      <c r="CE139" s="1" t="s">
        <v>98</v>
      </c>
      <c r="CF139" s="1" t="s">
        <v>98</v>
      </c>
      <c r="CG139" s="4">
        <f>Beams!$B$11/F139</f>
        <v>3810.1694915254234</v>
      </c>
      <c r="CI139" s="4">
        <f>SQRT(Beams!$B$9^2+Beams!$C$9^2)/AO139</f>
        <v>4128.7689457333991</v>
      </c>
      <c r="CK139" s="4">
        <f>(2*SQRT(Beams!$B$8^2+Beams!$C$8^2))/(F139)</f>
        <v>10776.786739710906</v>
      </c>
      <c r="CM139" s="4">
        <f>Beams!$B$12*(K139/2)/AX139</f>
        <v>1460.1495327102803</v>
      </c>
      <c r="CO139" s="4">
        <f t="shared" si="2"/>
        <v>20441.141132134333</v>
      </c>
      <c r="CQ139" s="3">
        <f>MIN(Beams!$B$21:$B$22)/MAX(CJ139:CO139)-1</f>
        <v>-2.158104233431668E-2</v>
      </c>
    </row>
    <row r="140" spans="1:95" x14ac:dyDescent="0.55000000000000004">
      <c r="A140" s="1" t="s">
        <v>2612</v>
      </c>
      <c r="B140" s="1" t="s">
        <v>2391</v>
      </c>
      <c r="C140" s="1" t="s">
        <v>2392</v>
      </c>
      <c r="D140" s="1" t="s">
        <v>98</v>
      </c>
      <c r="E140" s="3">
        <v>7.78</v>
      </c>
      <c r="F140" s="3">
        <v>2.12</v>
      </c>
      <c r="G140" s="1" t="s">
        <v>98</v>
      </c>
      <c r="H140" s="11" t="s">
        <v>98</v>
      </c>
      <c r="I140" s="1" t="s">
        <v>98</v>
      </c>
      <c r="J140" s="1" t="s">
        <v>98</v>
      </c>
      <c r="K140" s="3">
        <v>5.56</v>
      </c>
      <c r="L140" s="1" t="s">
        <v>98</v>
      </c>
      <c r="M140" s="11" t="s">
        <v>98</v>
      </c>
      <c r="N140" s="1" t="s">
        <v>98</v>
      </c>
      <c r="O140" s="1" t="s">
        <v>98</v>
      </c>
      <c r="P140" s="1" t="s">
        <v>98</v>
      </c>
      <c r="Q140" s="1" t="s">
        <v>98</v>
      </c>
      <c r="R140" s="11" t="s">
        <v>98</v>
      </c>
      <c r="S140" s="13" t="s">
        <v>98</v>
      </c>
      <c r="T140" s="1" t="s">
        <v>98</v>
      </c>
      <c r="U140" s="13" t="s">
        <v>98</v>
      </c>
      <c r="V140" s="1" t="s">
        <v>98</v>
      </c>
      <c r="W140" s="14">
        <v>0.13400000000000001</v>
      </c>
      <c r="X140" s="14">
        <v>0.124</v>
      </c>
      <c r="Y140" s="1" t="s">
        <v>98</v>
      </c>
      <c r="Z140" s="13" t="s">
        <v>98</v>
      </c>
      <c r="AA140" s="13" t="s">
        <v>98</v>
      </c>
      <c r="AB140" s="1" t="s">
        <v>98</v>
      </c>
      <c r="AC140" s="1" t="s">
        <v>98</v>
      </c>
      <c r="AD140" s="1" t="s">
        <v>98</v>
      </c>
      <c r="AE140" s="1" t="s">
        <v>98</v>
      </c>
      <c r="AF140" s="1" t="s">
        <v>98</v>
      </c>
      <c r="AG140" s="1" t="s">
        <v>98</v>
      </c>
      <c r="AH140" s="1" t="s">
        <v>98</v>
      </c>
      <c r="AI140" s="1" t="s">
        <v>98</v>
      </c>
      <c r="AJ140" s="1" t="s">
        <v>98</v>
      </c>
      <c r="AK140" s="1" t="s">
        <v>98</v>
      </c>
      <c r="AL140" s="2">
        <v>44.9</v>
      </c>
      <c r="AM140" s="3">
        <v>7.84</v>
      </c>
      <c r="AN140" s="3">
        <v>3.67</v>
      </c>
      <c r="AO140" s="3">
        <v>2.82</v>
      </c>
      <c r="AP140" s="3">
        <v>1.92</v>
      </c>
      <c r="AQ140" s="3">
        <v>7.84</v>
      </c>
      <c r="AR140" s="3">
        <v>3.67</v>
      </c>
      <c r="AS140" s="3">
        <v>2.82</v>
      </c>
      <c r="AT140" s="3">
        <v>1.92</v>
      </c>
      <c r="AU140" s="1" t="s">
        <v>98</v>
      </c>
      <c r="AV140" s="1" t="s">
        <v>98</v>
      </c>
      <c r="AW140" s="1" t="s">
        <v>98</v>
      </c>
      <c r="AX140" s="2">
        <v>15.7</v>
      </c>
      <c r="AY140" s="1" t="s">
        <v>98</v>
      </c>
      <c r="AZ140" s="3">
        <v>5.64</v>
      </c>
      <c r="BA140" s="1" t="s">
        <v>98</v>
      </c>
      <c r="BB140" s="1" t="s">
        <v>98</v>
      </c>
      <c r="BC140" s="1" t="s">
        <v>98</v>
      </c>
      <c r="BD140" s="1" t="s">
        <v>98</v>
      </c>
      <c r="BE140" s="1" t="s">
        <v>98</v>
      </c>
      <c r="BF140" s="1" t="s">
        <v>98</v>
      </c>
      <c r="BG140" s="1" t="s">
        <v>98</v>
      </c>
      <c r="BH140" s="1" t="s">
        <v>98</v>
      </c>
      <c r="BI140" s="1" t="s">
        <v>98</v>
      </c>
      <c r="BJ140" s="4" t="s">
        <v>98</v>
      </c>
      <c r="BK140" s="4" t="s">
        <v>98</v>
      </c>
      <c r="BL140" s="4" t="s">
        <v>98</v>
      </c>
      <c r="BM140" s="4" t="s">
        <v>98</v>
      </c>
      <c r="BN140" s="4" t="s">
        <v>98</v>
      </c>
      <c r="BO140" s="4" t="s">
        <v>98</v>
      </c>
      <c r="BP140" s="4" t="s">
        <v>98</v>
      </c>
      <c r="BQ140" s="4" t="s">
        <v>98</v>
      </c>
      <c r="BR140" s="4" t="s">
        <v>98</v>
      </c>
      <c r="BS140" s="4" t="s">
        <v>98</v>
      </c>
      <c r="BT140" s="4" t="s">
        <v>98</v>
      </c>
      <c r="BU140" s="4" t="s">
        <v>98</v>
      </c>
      <c r="BV140" s="4" t="s">
        <v>98</v>
      </c>
      <c r="BW140" s="35" t="s">
        <v>98</v>
      </c>
      <c r="BX140" s="35" t="s">
        <v>98</v>
      </c>
      <c r="BY140" s="1" t="s">
        <v>98</v>
      </c>
      <c r="BZ140" s="1" t="s">
        <v>98</v>
      </c>
      <c r="CA140" s="1" t="s">
        <v>98</v>
      </c>
      <c r="CB140" s="1" t="s">
        <v>98</v>
      </c>
      <c r="CC140" s="1" t="s">
        <v>98</v>
      </c>
      <c r="CD140" s="1" t="s">
        <v>98</v>
      </c>
      <c r="CE140" s="1" t="s">
        <v>98</v>
      </c>
      <c r="CF140" s="1" t="s">
        <v>98</v>
      </c>
      <c r="CG140" s="4">
        <f>Beams!$B$11/F140</f>
        <v>5301.8867924528295</v>
      </c>
      <c r="CI140" s="4">
        <f>SQRT(Beams!$B$9^2+Beams!$C$9^2)/AO140</f>
        <v>5636.7944826502089</v>
      </c>
      <c r="CK140" s="4">
        <f>(2*SQRT(Beams!$B$8^2+Beams!$C$8^2))/(F140)</f>
        <v>14996.000416107157</v>
      </c>
      <c r="CM140" s="4">
        <f>Beams!$B$12*(K140/2)/AX140</f>
        <v>1990.2675159235669</v>
      </c>
      <c r="CO140" s="4">
        <f t="shared" si="2"/>
        <v>28393.279624459898</v>
      </c>
      <c r="CQ140" s="3">
        <f>MIN(Beams!$B$21:$B$22)/MAX(CJ140:CO140)-1</f>
        <v>-0.29560796552820046</v>
      </c>
    </row>
    <row r="141" spans="1:95" x14ac:dyDescent="0.55000000000000004">
      <c r="A141" s="1" t="s">
        <v>2612</v>
      </c>
      <c r="B141" s="1" t="s">
        <v>2393</v>
      </c>
      <c r="C141" s="1" t="s">
        <v>2394</v>
      </c>
      <c r="D141" s="1" t="s">
        <v>98</v>
      </c>
      <c r="E141" s="3">
        <v>26.73</v>
      </c>
      <c r="F141" s="3">
        <v>7.36</v>
      </c>
      <c r="G141" s="1" t="s">
        <v>98</v>
      </c>
      <c r="H141" s="11" t="s">
        <v>98</v>
      </c>
      <c r="I141" s="1" t="s">
        <v>98</v>
      </c>
      <c r="J141" s="1" t="s">
        <v>98</v>
      </c>
      <c r="K141" s="3">
        <v>5.5</v>
      </c>
      <c r="L141" s="1" t="s">
        <v>98</v>
      </c>
      <c r="M141" s="11" t="s">
        <v>98</v>
      </c>
      <c r="N141" s="1" t="s">
        <v>98</v>
      </c>
      <c r="O141" s="1" t="s">
        <v>98</v>
      </c>
      <c r="P141" s="1" t="s">
        <v>98</v>
      </c>
      <c r="Q141" s="1" t="s">
        <v>98</v>
      </c>
      <c r="R141" s="11" t="s">
        <v>98</v>
      </c>
      <c r="S141" s="13" t="s">
        <v>98</v>
      </c>
      <c r="T141" s="1" t="s">
        <v>98</v>
      </c>
      <c r="U141" s="13" t="s">
        <v>98</v>
      </c>
      <c r="V141" s="1" t="s">
        <v>98</v>
      </c>
      <c r="W141" s="14">
        <v>0.5</v>
      </c>
      <c r="X141" s="14">
        <v>0.46500000000000002</v>
      </c>
      <c r="Y141" s="1" t="s">
        <v>98</v>
      </c>
      <c r="Z141" s="13" t="s">
        <v>98</v>
      </c>
      <c r="AA141" s="13" t="s">
        <v>98</v>
      </c>
      <c r="AB141" s="1" t="s">
        <v>98</v>
      </c>
      <c r="AC141" s="1" t="s">
        <v>98</v>
      </c>
      <c r="AD141" s="1" t="s">
        <v>98</v>
      </c>
      <c r="AE141" s="1" t="s">
        <v>98</v>
      </c>
      <c r="AF141" s="1" t="s">
        <v>98</v>
      </c>
      <c r="AG141" s="1" t="s">
        <v>98</v>
      </c>
      <c r="AH141" s="1" t="s">
        <v>98</v>
      </c>
      <c r="AI141" s="1" t="s">
        <v>98</v>
      </c>
      <c r="AJ141" s="1" t="s">
        <v>98</v>
      </c>
      <c r="AK141" s="1" t="s">
        <v>98</v>
      </c>
      <c r="AL141" s="2">
        <v>11.8</v>
      </c>
      <c r="AM141" s="2">
        <v>23.5</v>
      </c>
      <c r="AN141" s="2">
        <v>11.8</v>
      </c>
      <c r="AO141" s="3">
        <v>8.5500000000000007</v>
      </c>
      <c r="AP141" s="3">
        <v>1.79</v>
      </c>
      <c r="AQ141" s="2">
        <v>23.5</v>
      </c>
      <c r="AR141" s="2">
        <v>11.8</v>
      </c>
      <c r="AS141" s="3">
        <v>8.5500000000000007</v>
      </c>
      <c r="AT141" s="3">
        <v>1.79</v>
      </c>
      <c r="AU141" s="1" t="s">
        <v>98</v>
      </c>
      <c r="AV141" s="1" t="s">
        <v>98</v>
      </c>
      <c r="AW141" s="1" t="s">
        <v>98</v>
      </c>
      <c r="AX141" s="2">
        <v>47</v>
      </c>
      <c r="AY141" s="1" t="s">
        <v>98</v>
      </c>
      <c r="AZ141" s="2">
        <v>17.100000000000001</v>
      </c>
      <c r="BA141" s="1" t="s">
        <v>98</v>
      </c>
      <c r="BB141" s="1" t="s">
        <v>98</v>
      </c>
      <c r="BC141" s="1" t="s">
        <v>98</v>
      </c>
      <c r="BD141" s="1" t="s">
        <v>98</v>
      </c>
      <c r="BE141" s="1" t="s">
        <v>98</v>
      </c>
      <c r="BF141" s="1" t="s">
        <v>98</v>
      </c>
      <c r="BG141" s="1" t="s">
        <v>98</v>
      </c>
      <c r="BH141" s="1" t="s">
        <v>98</v>
      </c>
      <c r="BI141" s="1" t="s">
        <v>98</v>
      </c>
      <c r="BJ141" s="4" t="s">
        <v>98</v>
      </c>
      <c r="BK141" s="4" t="s">
        <v>98</v>
      </c>
      <c r="BL141" s="4" t="s">
        <v>98</v>
      </c>
      <c r="BM141" s="4" t="s">
        <v>98</v>
      </c>
      <c r="BN141" s="4" t="s">
        <v>98</v>
      </c>
      <c r="BO141" s="4" t="s">
        <v>98</v>
      </c>
      <c r="BP141" s="4" t="s">
        <v>98</v>
      </c>
      <c r="BQ141" s="4" t="s">
        <v>98</v>
      </c>
      <c r="BR141" s="4" t="s">
        <v>98</v>
      </c>
      <c r="BS141" s="4" t="s">
        <v>98</v>
      </c>
      <c r="BT141" s="4" t="s">
        <v>98</v>
      </c>
      <c r="BU141" s="4" t="s">
        <v>98</v>
      </c>
      <c r="BV141" s="4" t="s">
        <v>98</v>
      </c>
      <c r="BW141" s="35" t="s">
        <v>98</v>
      </c>
      <c r="BX141" s="35" t="s">
        <v>98</v>
      </c>
      <c r="BY141" s="1" t="s">
        <v>98</v>
      </c>
      <c r="BZ141" s="1" t="s">
        <v>98</v>
      </c>
      <c r="CA141" s="1" t="s">
        <v>98</v>
      </c>
      <c r="CB141" s="1" t="s">
        <v>98</v>
      </c>
      <c r="CC141" s="1" t="s">
        <v>98</v>
      </c>
      <c r="CD141" s="1" t="s">
        <v>98</v>
      </c>
      <c r="CE141" s="1" t="s">
        <v>98</v>
      </c>
      <c r="CF141" s="1" t="s">
        <v>98</v>
      </c>
      <c r="CG141" s="4">
        <f>Beams!$B$11/F141</f>
        <v>1527.1739130434783</v>
      </c>
      <c r="CI141" s="4">
        <f>SQRT(Beams!$B$9^2+Beams!$C$9^2)/AO141</f>
        <v>1859.1532679618228</v>
      </c>
      <c r="CK141" s="4">
        <f>(2*SQRT(Beams!$B$8^2+Beams!$C$8^2))/(F141)</f>
        <v>4319.5001198569526</v>
      </c>
      <c r="CM141" s="4">
        <f>Beams!$B$12*(K141/2)/AX141</f>
        <v>657.65957446808511</v>
      </c>
      <c r="CO141" s="4">
        <f t="shared" si="2"/>
        <v>8290.8988644667843</v>
      </c>
      <c r="CQ141" s="3">
        <f>MIN(Beams!$B$21:$B$22)/MAX(CJ141:CO141)-1</f>
        <v>1.4122836771916489</v>
      </c>
    </row>
    <row r="142" spans="1:95" x14ac:dyDescent="0.55000000000000004">
      <c r="A142" s="1" t="s">
        <v>2612</v>
      </c>
      <c r="B142" s="1" t="s">
        <v>2395</v>
      </c>
      <c r="C142" s="1" t="s">
        <v>2396</v>
      </c>
      <c r="D142" s="1" t="s">
        <v>98</v>
      </c>
      <c r="E142" s="3">
        <v>20.55</v>
      </c>
      <c r="F142" s="3">
        <v>5.65</v>
      </c>
      <c r="G142" s="1" t="s">
        <v>98</v>
      </c>
      <c r="H142" s="11" t="s">
        <v>98</v>
      </c>
      <c r="I142" s="1" t="s">
        <v>98</v>
      </c>
      <c r="J142" s="1" t="s">
        <v>98</v>
      </c>
      <c r="K142" s="3">
        <v>5.5</v>
      </c>
      <c r="L142" s="1" t="s">
        <v>98</v>
      </c>
      <c r="M142" s="11" t="s">
        <v>98</v>
      </c>
      <c r="N142" s="1" t="s">
        <v>98</v>
      </c>
      <c r="O142" s="1" t="s">
        <v>98</v>
      </c>
      <c r="P142" s="1" t="s">
        <v>98</v>
      </c>
      <c r="Q142" s="1" t="s">
        <v>98</v>
      </c>
      <c r="R142" s="11" t="s">
        <v>98</v>
      </c>
      <c r="S142" s="13" t="s">
        <v>98</v>
      </c>
      <c r="T142" s="1" t="s">
        <v>98</v>
      </c>
      <c r="U142" s="13" t="s">
        <v>98</v>
      </c>
      <c r="V142" s="1" t="s">
        <v>98</v>
      </c>
      <c r="W142" s="14">
        <v>0.375</v>
      </c>
      <c r="X142" s="14">
        <v>0.34899999999999998</v>
      </c>
      <c r="Y142" s="1" t="s">
        <v>98</v>
      </c>
      <c r="Z142" s="13" t="s">
        <v>98</v>
      </c>
      <c r="AA142" s="13" t="s">
        <v>98</v>
      </c>
      <c r="AB142" s="1" t="s">
        <v>98</v>
      </c>
      <c r="AC142" s="1" t="s">
        <v>98</v>
      </c>
      <c r="AD142" s="1" t="s">
        <v>98</v>
      </c>
      <c r="AE142" s="1" t="s">
        <v>98</v>
      </c>
      <c r="AF142" s="1" t="s">
        <v>98</v>
      </c>
      <c r="AG142" s="1" t="s">
        <v>98</v>
      </c>
      <c r="AH142" s="1" t="s">
        <v>98</v>
      </c>
      <c r="AI142" s="1" t="s">
        <v>98</v>
      </c>
      <c r="AJ142" s="1" t="s">
        <v>98</v>
      </c>
      <c r="AK142" s="1" t="s">
        <v>98</v>
      </c>
      <c r="AL142" s="2">
        <v>15.8</v>
      </c>
      <c r="AM142" s="2">
        <v>18.8</v>
      </c>
      <c r="AN142" s="3">
        <v>9.27</v>
      </c>
      <c r="AO142" s="3">
        <v>6.84</v>
      </c>
      <c r="AP142" s="3">
        <v>1.83</v>
      </c>
      <c r="AQ142" s="2">
        <v>18.8</v>
      </c>
      <c r="AR142" s="3">
        <v>9.27</v>
      </c>
      <c r="AS142" s="3">
        <v>6.84</v>
      </c>
      <c r="AT142" s="3">
        <v>1.83</v>
      </c>
      <c r="AU142" s="1" t="s">
        <v>98</v>
      </c>
      <c r="AV142" s="1" t="s">
        <v>98</v>
      </c>
      <c r="AW142" s="1" t="s">
        <v>98</v>
      </c>
      <c r="AX142" s="2">
        <v>37.6</v>
      </c>
      <c r="AY142" s="1" t="s">
        <v>98</v>
      </c>
      <c r="AZ142" s="2">
        <v>13.7</v>
      </c>
      <c r="BA142" s="1" t="s">
        <v>98</v>
      </c>
      <c r="BB142" s="1" t="s">
        <v>98</v>
      </c>
      <c r="BC142" s="1" t="s">
        <v>98</v>
      </c>
      <c r="BD142" s="1" t="s">
        <v>98</v>
      </c>
      <c r="BE142" s="1" t="s">
        <v>98</v>
      </c>
      <c r="BF142" s="1" t="s">
        <v>98</v>
      </c>
      <c r="BG142" s="1" t="s">
        <v>98</v>
      </c>
      <c r="BH142" s="1" t="s">
        <v>98</v>
      </c>
      <c r="BI142" s="1" t="s">
        <v>98</v>
      </c>
      <c r="BJ142" s="4" t="s">
        <v>98</v>
      </c>
      <c r="BK142" s="4" t="s">
        <v>98</v>
      </c>
      <c r="BL142" s="4" t="s">
        <v>98</v>
      </c>
      <c r="BM142" s="4" t="s">
        <v>98</v>
      </c>
      <c r="BN142" s="4" t="s">
        <v>98</v>
      </c>
      <c r="BO142" s="4" t="s">
        <v>98</v>
      </c>
      <c r="BP142" s="4" t="s">
        <v>98</v>
      </c>
      <c r="BQ142" s="4" t="s">
        <v>98</v>
      </c>
      <c r="BR142" s="4" t="s">
        <v>98</v>
      </c>
      <c r="BS142" s="4" t="s">
        <v>98</v>
      </c>
      <c r="BT142" s="4" t="s">
        <v>98</v>
      </c>
      <c r="BU142" s="4" t="s">
        <v>98</v>
      </c>
      <c r="BV142" s="4" t="s">
        <v>98</v>
      </c>
      <c r="BW142" s="35" t="s">
        <v>98</v>
      </c>
      <c r="BX142" s="35" t="s">
        <v>98</v>
      </c>
      <c r="BY142" s="1" t="s">
        <v>98</v>
      </c>
      <c r="BZ142" s="1" t="s">
        <v>98</v>
      </c>
      <c r="CA142" s="1" t="s">
        <v>98</v>
      </c>
      <c r="CB142" s="1" t="s">
        <v>98</v>
      </c>
      <c r="CC142" s="1" t="s">
        <v>98</v>
      </c>
      <c r="CD142" s="1" t="s">
        <v>98</v>
      </c>
      <c r="CE142" s="1" t="s">
        <v>98</v>
      </c>
      <c r="CF142" s="1" t="s">
        <v>98</v>
      </c>
      <c r="CG142" s="4">
        <f>Beams!$B$11/F142</f>
        <v>1989.3805309734512</v>
      </c>
      <c r="CI142" s="4">
        <f>SQRT(Beams!$B$9^2+Beams!$C$9^2)/AO142</f>
        <v>2323.9415849522788</v>
      </c>
      <c r="CK142" s="4">
        <f>(2*SQRT(Beams!$B$8^2+Beams!$C$8^2))/(F142)</f>
        <v>5626.8178552472873</v>
      </c>
      <c r="CM142" s="4">
        <f>Beams!$B$12*(K142/2)/AX142</f>
        <v>822.07446808510633</v>
      </c>
      <c r="CO142" s="4">
        <f t="shared" si="2"/>
        <v>10752.460392735948</v>
      </c>
      <c r="CQ142" s="3">
        <f>MIN(Beams!$B$21:$B$22)/MAX(CJ142:CO142)-1</f>
        <v>0.86003940209920926</v>
      </c>
    </row>
    <row r="143" spans="1:95" x14ac:dyDescent="0.55000000000000004">
      <c r="A143" s="1" t="s">
        <v>2612</v>
      </c>
      <c r="B143" s="1" t="s">
        <v>2397</v>
      </c>
      <c r="C143" s="1" t="s">
        <v>2398</v>
      </c>
      <c r="D143" s="1" t="s">
        <v>98</v>
      </c>
      <c r="E143" s="3">
        <v>14.46</v>
      </c>
      <c r="F143" s="3">
        <v>3.97</v>
      </c>
      <c r="G143" s="1" t="s">
        <v>98</v>
      </c>
      <c r="H143" s="11" t="s">
        <v>98</v>
      </c>
      <c r="I143" s="1" t="s">
        <v>98</v>
      </c>
      <c r="J143" s="1" t="s">
        <v>98</v>
      </c>
      <c r="K143" s="3">
        <v>5.5</v>
      </c>
      <c r="L143" s="1" t="s">
        <v>98</v>
      </c>
      <c r="M143" s="11" t="s">
        <v>98</v>
      </c>
      <c r="N143" s="1" t="s">
        <v>98</v>
      </c>
      <c r="O143" s="1" t="s">
        <v>98</v>
      </c>
      <c r="P143" s="1" t="s">
        <v>98</v>
      </c>
      <c r="Q143" s="1" t="s">
        <v>98</v>
      </c>
      <c r="R143" s="11" t="s">
        <v>98</v>
      </c>
      <c r="S143" s="13" t="s">
        <v>98</v>
      </c>
      <c r="T143" s="1" t="s">
        <v>98</v>
      </c>
      <c r="U143" s="13" t="s">
        <v>98</v>
      </c>
      <c r="V143" s="1" t="s">
        <v>98</v>
      </c>
      <c r="W143" s="14">
        <v>0.25800000000000001</v>
      </c>
      <c r="X143" s="14">
        <v>0.24</v>
      </c>
      <c r="Y143" s="1" t="s">
        <v>98</v>
      </c>
      <c r="Z143" s="13" t="s">
        <v>98</v>
      </c>
      <c r="AA143" s="13" t="s">
        <v>98</v>
      </c>
      <c r="AB143" s="1" t="s">
        <v>98</v>
      </c>
      <c r="AC143" s="1" t="s">
        <v>98</v>
      </c>
      <c r="AD143" s="1" t="s">
        <v>98</v>
      </c>
      <c r="AE143" s="1" t="s">
        <v>98</v>
      </c>
      <c r="AF143" s="1" t="s">
        <v>98</v>
      </c>
      <c r="AG143" s="1" t="s">
        <v>98</v>
      </c>
      <c r="AH143" s="1" t="s">
        <v>98</v>
      </c>
      <c r="AI143" s="1" t="s">
        <v>98</v>
      </c>
      <c r="AJ143" s="1" t="s">
        <v>98</v>
      </c>
      <c r="AK143" s="1" t="s">
        <v>98</v>
      </c>
      <c r="AL143" s="2">
        <v>22.9</v>
      </c>
      <c r="AM143" s="2">
        <v>13.7</v>
      </c>
      <c r="AN143" s="3">
        <v>6.64</v>
      </c>
      <c r="AO143" s="3">
        <v>5</v>
      </c>
      <c r="AP143" s="3">
        <v>1.86</v>
      </c>
      <c r="AQ143" s="2">
        <v>13.7</v>
      </c>
      <c r="AR143" s="3">
        <v>6.64</v>
      </c>
      <c r="AS143" s="3">
        <v>5</v>
      </c>
      <c r="AT143" s="3">
        <v>1.86</v>
      </c>
      <c r="AU143" s="1" t="s">
        <v>98</v>
      </c>
      <c r="AV143" s="1" t="s">
        <v>98</v>
      </c>
      <c r="AW143" s="1" t="s">
        <v>98</v>
      </c>
      <c r="AX143" s="2">
        <v>27.5</v>
      </c>
      <c r="AY143" s="1" t="s">
        <v>98</v>
      </c>
      <c r="AZ143" s="2">
        <v>10</v>
      </c>
      <c r="BA143" s="1" t="s">
        <v>98</v>
      </c>
      <c r="BB143" s="1" t="s">
        <v>98</v>
      </c>
      <c r="BC143" s="1" t="s">
        <v>98</v>
      </c>
      <c r="BD143" s="1" t="s">
        <v>98</v>
      </c>
      <c r="BE143" s="1" t="s">
        <v>98</v>
      </c>
      <c r="BF143" s="1" t="s">
        <v>98</v>
      </c>
      <c r="BG143" s="1" t="s">
        <v>98</v>
      </c>
      <c r="BH143" s="1" t="s">
        <v>98</v>
      </c>
      <c r="BI143" s="1" t="s">
        <v>98</v>
      </c>
      <c r="BJ143" s="4" t="s">
        <v>98</v>
      </c>
      <c r="BK143" s="4" t="s">
        <v>98</v>
      </c>
      <c r="BL143" s="4" t="s">
        <v>98</v>
      </c>
      <c r="BM143" s="4" t="s">
        <v>98</v>
      </c>
      <c r="BN143" s="4" t="s">
        <v>98</v>
      </c>
      <c r="BO143" s="4" t="s">
        <v>98</v>
      </c>
      <c r="BP143" s="4" t="s">
        <v>98</v>
      </c>
      <c r="BQ143" s="4" t="s">
        <v>98</v>
      </c>
      <c r="BR143" s="4" t="s">
        <v>98</v>
      </c>
      <c r="BS143" s="4" t="s">
        <v>98</v>
      </c>
      <c r="BT143" s="4" t="s">
        <v>98</v>
      </c>
      <c r="BU143" s="4" t="s">
        <v>98</v>
      </c>
      <c r="BV143" s="4" t="s">
        <v>98</v>
      </c>
      <c r="BW143" s="35" t="s">
        <v>98</v>
      </c>
      <c r="BX143" s="35" t="s">
        <v>98</v>
      </c>
      <c r="BY143" s="1" t="s">
        <v>98</v>
      </c>
      <c r="BZ143" s="1" t="s">
        <v>98</v>
      </c>
      <c r="CA143" s="1" t="s">
        <v>98</v>
      </c>
      <c r="CB143" s="1" t="s">
        <v>98</v>
      </c>
      <c r="CC143" s="1" t="s">
        <v>98</v>
      </c>
      <c r="CD143" s="1" t="s">
        <v>98</v>
      </c>
      <c r="CE143" s="1" t="s">
        <v>98</v>
      </c>
      <c r="CF143" s="1" t="s">
        <v>98</v>
      </c>
      <c r="CG143" s="4">
        <f>Beams!$B$11/F143</f>
        <v>2831.2342569269522</v>
      </c>
      <c r="CI143" s="4">
        <f>SQRT(Beams!$B$9^2+Beams!$C$9^2)/AO143</f>
        <v>3179.1520882147174</v>
      </c>
      <c r="CK143" s="4">
        <f>(2*SQRT(Beams!$B$8^2+Beams!$C$8^2))/(F143)</f>
        <v>8007.9397688028148</v>
      </c>
      <c r="CM143" s="4">
        <f>Beams!$B$12*(K143/2)/AX143</f>
        <v>1124</v>
      </c>
      <c r="CO143" s="4">
        <f t="shared" si="2"/>
        <v>15241.265368734528</v>
      </c>
      <c r="CQ143" s="3">
        <f>MIN(Beams!$B$21:$B$22)/MAX(CJ143:CO143)-1</f>
        <v>0.31222700452597563</v>
      </c>
    </row>
    <row r="144" spans="1:95" x14ac:dyDescent="0.55000000000000004">
      <c r="A144" s="1" t="s">
        <v>2612</v>
      </c>
      <c r="B144" s="1" t="s">
        <v>2399</v>
      </c>
      <c r="C144" s="1" t="s">
        <v>2400</v>
      </c>
      <c r="D144" s="1" t="s">
        <v>98</v>
      </c>
      <c r="E144" s="3">
        <v>24.05</v>
      </c>
      <c r="F144" s="3">
        <v>6.62</v>
      </c>
      <c r="G144" s="1" t="s">
        <v>98</v>
      </c>
      <c r="H144" s="11" t="s">
        <v>98</v>
      </c>
      <c r="I144" s="1" t="s">
        <v>98</v>
      </c>
      <c r="J144" s="1" t="s">
        <v>98</v>
      </c>
      <c r="K144" s="3">
        <v>5</v>
      </c>
      <c r="L144" s="1" t="s">
        <v>98</v>
      </c>
      <c r="M144" s="11" t="s">
        <v>98</v>
      </c>
      <c r="N144" s="1" t="s">
        <v>98</v>
      </c>
      <c r="O144" s="1" t="s">
        <v>98</v>
      </c>
      <c r="P144" s="1" t="s">
        <v>98</v>
      </c>
      <c r="Q144" s="1" t="s">
        <v>98</v>
      </c>
      <c r="R144" s="11" t="s">
        <v>98</v>
      </c>
      <c r="S144" s="13" t="s">
        <v>98</v>
      </c>
      <c r="T144" s="1" t="s">
        <v>98</v>
      </c>
      <c r="U144" s="13" t="s">
        <v>98</v>
      </c>
      <c r="V144" s="1" t="s">
        <v>98</v>
      </c>
      <c r="W144" s="14">
        <v>0.5</v>
      </c>
      <c r="X144" s="14">
        <v>0.46500000000000002</v>
      </c>
      <c r="Y144" s="1" t="s">
        <v>98</v>
      </c>
      <c r="Z144" s="13" t="s">
        <v>98</v>
      </c>
      <c r="AA144" s="13" t="s">
        <v>98</v>
      </c>
      <c r="AB144" s="1" t="s">
        <v>98</v>
      </c>
      <c r="AC144" s="1" t="s">
        <v>98</v>
      </c>
      <c r="AD144" s="1" t="s">
        <v>98</v>
      </c>
      <c r="AE144" s="1" t="s">
        <v>98</v>
      </c>
      <c r="AF144" s="1" t="s">
        <v>98</v>
      </c>
      <c r="AG144" s="1" t="s">
        <v>98</v>
      </c>
      <c r="AH144" s="1" t="s">
        <v>98</v>
      </c>
      <c r="AI144" s="1" t="s">
        <v>98</v>
      </c>
      <c r="AJ144" s="1" t="s">
        <v>98</v>
      </c>
      <c r="AK144" s="1" t="s">
        <v>98</v>
      </c>
      <c r="AL144" s="2">
        <v>10.8</v>
      </c>
      <c r="AM144" s="2">
        <v>17.2</v>
      </c>
      <c r="AN144" s="3">
        <v>9.6</v>
      </c>
      <c r="AO144" s="3">
        <v>6.88</v>
      </c>
      <c r="AP144" s="3">
        <v>1.61</v>
      </c>
      <c r="AQ144" s="2">
        <v>17.2</v>
      </c>
      <c r="AR144" s="3">
        <v>9.6</v>
      </c>
      <c r="AS144" s="3">
        <v>6.88</v>
      </c>
      <c r="AT144" s="3">
        <v>1.61</v>
      </c>
      <c r="AU144" s="1" t="s">
        <v>98</v>
      </c>
      <c r="AV144" s="1" t="s">
        <v>98</v>
      </c>
      <c r="AW144" s="1" t="s">
        <v>98</v>
      </c>
      <c r="AX144" s="2">
        <v>34.4</v>
      </c>
      <c r="AY144" s="1" t="s">
        <v>98</v>
      </c>
      <c r="AZ144" s="2">
        <v>13.8</v>
      </c>
      <c r="BA144" s="1" t="s">
        <v>98</v>
      </c>
      <c r="BB144" s="1" t="s">
        <v>98</v>
      </c>
      <c r="BC144" s="1" t="s">
        <v>98</v>
      </c>
      <c r="BD144" s="1" t="s">
        <v>98</v>
      </c>
      <c r="BE144" s="1" t="s">
        <v>98</v>
      </c>
      <c r="BF144" s="1" t="s">
        <v>98</v>
      </c>
      <c r="BG144" s="1" t="s">
        <v>98</v>
      </c>
      <c r="BH144" s="1" t="s">
        <v>98</v>
      </c>
      <c r="BI144" s="1" t="s">
        <v>98</v>
      </c>
      <c r="BJ144" s="4" t="s">
        <v>98</v>
      </c>
      <c r="BK144" s="4" t="s">
        <v>98</v>
      </c>
      <c r="BL144" s="4" t="s">
        <v>98</v>
      </c>
      <c r="BM144" s="4" t="s">
        <v>98</v>
      </c>
      <c r="BN144" s="4" t="s">
        <v>98</v>
      </c>
      <c r="BO144" s="4" t="s">
        <v>98</v>
      </c>
      <c r="BP144" s="4" t="s">
        <v>98</v>
      </c>
      <c r="BQ144" s="4" t="s">
        <v>98</v>
      </c>
      <c r="BR144" s="4" t="s">
        <v>98</v>
      </c>
      <c r="BS144" s="4" t="s">
        <v>98</v>
      </c>
      <c r="BT144" s="4" t="s">
        <v>98</v>
      </c>
      <c r="BU144" s="4" t="s">
        <v>98</v>
      </c>
      <c r="BV144" s="4" t="s">
        <v>98</v>
      </c>
      <c r="BW144" s="35" t="s">
        <v>98</v>
      </c>
      <c r="BX144" s="35" t="s">
        <v>98</v>
      </c>
      <c r="BY144" s="1" t="s">
        <v>98</v>
      </c>
      <c r="BZ144" s="1" t="s">
        <v>98</v>
      </c>
      <c r="CA144" s="1" t="s">
        <v>98</v>
      </c>
      <c r="CB144" s="1" t="s">
        <v>98</v>
      </c>
      <c r="CC144" s="1" t="s">
        <v>98</v>
      </c>
      <c r="CD144" s="1" t="s">
        <v>98</v>
      </c>
      <c r="CE144" s="1" t="s">
        <v>98</v>
      </c>
      <c r="CF144" s="1" t="s">
        <v>98</v>
      </c>
      <c r="CG144" s="4">
        <f>Beams!$B$11/F144</f>
        <v>1697.8851963746224</v>
      </c>
      <c r="CI144" s="4">
        <f>SQRT(Beams!$B$9^2+Beams!$C$9^2)/AO144</f>
        <v>2310.4302966676728</v>
      </c>
      <c r="CK144" s="4">
        <f>(2*SQRT(Beams!$B$8^2+Beams!$C$8^2))/(F144)</f>
        <v>4802.3445441309932</v>
      </c>
      <c r="CM144" s="4">
        <f>Beams!$B$12*(K144/2)/AX144</f>
        <v>816.8604651162791</v>
      </c>
      <c r="CO144" s="4">
        <f t="shared" si="2"/>
        <v>9341.0874908549595</v>
      </c>
      <c r="CQ144" s="3">
        <f>MIN(Beams!$B$21:$B$22)/MAX(CJ144:CO144)-1</f>
        <v>1.1410783294322258</v>
      </c>
    </row>
    <row r="145" spans="1:95" x14ac:dyDescent="0.55000000000000004">
      <c r="A145" s="1" t="s">
        <v>2612</v>
      </c>
      <c r="B145" s="1" t="s">
        <v>2401</v>
      </c>
      <c r="C145" s="1" t="s">
        <v>2402</v>
      </c>
      <c r="D145" s="1" t="s">
        <v>98</v>
      </c>
      <c r="E145" s="3">
        <v>18.54</v>
      </c>
      <c r="F145" s="3">
        <v>5.0999999999999996</v>
      </c>
      <c r="G145" s="1" t="s">
        <v>98</v>
      </c>
      <c r="H145" s="11" t="s">
        <v>98</v>
      </c>
      <c r="I145" s="1" t="s">
        <v>98</v>
      </c>
      <c r="J145" s="1" t="s">
        <v>98</v>
      </c>
      <c r="K145" s="3">
        <v>5</v>
      </c>
      <c r="L145" s="1" t="s">
        <v>98</v>
      </c>
      <c r="M145" s="11" t="s">
        <v>98</v>
      </c>
      <c r="N145" s="1" t="s">
        <v>98</v>
      </c>
      <c r="O145" s="1" t="s">
        <v>98</v>
      </c>
      <c r="P145" s="1" t="s">
        <v>98</v>
      </c>
      <c r="Q145" s="1" t="s">
        <v>98</v>
      </c>
      <c r="R145" s="11" t="s">
        <v>98</v>
      </c>
      <c r="S145" s="13" t="s">
        <v>98</v>
      </c>
      <c r="T145" s="1" t="s">
        <v>98</v>
      </c>
      <c r="U145" s="13" t="s">
        <v>98</v>
      </c>
      <c r="V145" s="1" t="s">
        <v>98</v>
      </c>
      <c r="W145" s="14">
        <v>0.375</v>
      </c>
      <c r="X145" s="14">
        <v>0.34899999999999998</v>
      </c>
      <c r="Y145" s="1" t="s">
        <v>98</v>
      </c>
      <c r="Z145" s="13" t="s">
        <v>98</v>
      </c>
      <c r="AA145" s="13" t="s">
        <v>98</v>
      </c>
      <c r="AB145" s="1" t="s">
        <v>98</v>
      </c>
      <c r="AC145" s="1" t="s">
        <v>98</v>
      </c>
      <c r="AD145" s="1" t="s">
        <v>98</v>
      </c>
      <c r="AE145" s="1" t="s">
        <v>98</v>
      </c>
      <c r="AF145" s="1" t="s">
        <v>98</v>
      </c>
      <c r="AG145" s="1" t="s">
        <v>98</v>
      </c>
      <c r="AH145" s="1" t="s">
        <v>98</v>
      </c>
      <c r="AI145" s="1" t="s">
        <v>98</v>
      </c>
      <c r="AJ145" s="1" t="s">
        <v>98</v>
      </c>
      <c r="AK145" s="1" t="s">
        <v>98</v>
      </c>
      <c r="AL145" s="2">
        <v>14.3</v>
      </c>
      <c r="AM145" s="2">
        <v>13.9</v>
      </c>
      <c r="AN145" s="3">
        <v>7.56</v>
      </c>
      <c r="AO145" s="3">
        <v>5.55</v>
      </c>
      <c r="AP145" s="3">
        <v>1.65</v>
      </c>
      <c r="AQ145" s="2">
        <v>13.9</v>
      </c>
      <c r="AR145" s="3">
        <v>7.56</v>
      </c>
      <c r="AS145" s="3">
        <v>5.55</v>
      </c>
      <c r="AT145" s="3">
        <v>1.65</v>
      </c>
      <c r="AU145" s="1" t="s">
        <v>98</v>
      </c>
      <c r="AV145" s="1" t="s">
        <v>98</v>
      </c>
      <c r="AW145" s="1" t="s">
        <v>98</v>
      </c>
      <c r="AX145" s="2">
        <v>27.7</v>
      </c>
      <c r="AY145" s="1" t="s">
        <v>98</v>
      </c>
      <c r="AZ145" s="2">
        <v>11.1</v>
      </c>
      <c r="BA145" s="1" t="s">
        <v>98</v>
      </c>
      <c r="BB145" s="1" t="s">
        <v>98</v>
      </c>
      <c r="BC145" s="1" t="s">
        <v>98</v>
      </c>
      <c r="BD145" s="1" t="s">
        <v>98</v>
      </c>
      <c r="BE145" s="1" t="s">
        <v>98</v>
      </c>
      <c r="BF145" s="1" t="s">
        <v>98</v>
      </c>
      <c r="BG145" s="1" t="s">
        <v>98</v>
      </c>
      <c r="BH145" s="1" t="s">
        <v>98</v>
      </c>
      <c r="BI145" s="1" t="s">
        <v>98</v>
      </c>
      <c r="BJ145" s="4" t="s">
        <v>98</v>
      </c>
      <c r="BK145" s="4" t="s">
        <v>98</v>
      </c>
      <c r="BL145" s="4" t="s">
        <v>98</v>
      </c>
      <c r="BM145" s="4" t="s">
        <v>98</v>
      </c>
      <c r="BN145" s="4" t="s">
        <v>98</v>
      </c>
      <c r="BO145" s="4" t="s">
        <v>98</v>
      </c>
      <c r="BP145" s="4" t="s">
        <v>98</v>
      </c>
      <c r="BQ145" s="4" t="s">
        <v>98</v>
      </c>
      <c r="BR145" s="4" t="s">
        <v>98</v>
      </c>
      <c r="BS145" s="4" t="s">
        <v>98</v>
      </c>
      <c r="BT145" s="4" t="s">
        <v>98</v>
      </c>
      <c r="BU145" s="4" t="s">
        <v>98</v>
      </c>
      <c r="BV145" s="4" t="s">
        <v>98</v>
      </c>
      <c r="BW145" s="35" t="s">
        <v>98</v>
      </c>
      <c r="BX145" s="35" t="s">
        <v>98</v>
      </c>
      <c r="BY145" s="1" t="s">
        <v>98</v>
      </c>
      <c r="BZ145" s="1" t="s">
        <v>98</v>
      </c>
      <c r="CA145" s="1" t="s">
        <v>98</v>
      </c>
      <c r="CB145" s="1" t="s">
        <v>98</v>
      </c>
      <c r="CC145" s="1" t="s">
        <v>98</v>
      </c>
      <c r="CD145" s="1" t="s">
        <v>98</v>
      </c>
      <c r="CE145" s="1" t="s">
        <v>98</v>
      </c>
      <c r="CF145" s="1" t="s">
        <v>98</v>
      </c>
      <c r="CG145" s="4">
        <f>Beams!$B$11/F145</f>
        <v>2203.9215686274511</v>
      </c>
      <c r="CI145" s="4">
        <f>SQRT(Beams!$B$9^2+Beams!$C$9^2)/AO145</f>
        <v>2864.1009803736197</v>
      </c>
      <c r="CK145" s="4">
        <f>(2*SQRT(Beams!$B$8^2+Beams!$C$8^2))/(F145)</f>
        <v>6233.6315455190543</v>
      </c>
      <c r="CM145" s="4">
        <f>Beams!$B$12*(K145/2)/AX145</f>
        <v>1014.4404332129964</v>
      </c>
      <c r="CO145" s="4">
        <f t="shared" si="2"/>
        <v>12055.978080216728</v>
      </c>
      <c r="CQ145" s="3">
        <f>MIN(Beams!$B$21:$B$22)/MAX(CJ145:CO145)-1</f>
        <v>0.6589280327922149</v>
      </c>
    </row>
    <row r="146" spans="1:95" x14ac:dyDescent="0.55000000000000004">
      <c r="A146" s="1" t="s">
        <v>2612</v>
      </c>
      <c r="B146" s="1" t="s">
        <v>2403</v>
      </c>
      <c r="C146" s="1" t="s">
        <v>2404</v>
      </c>
      <c r="D146" s="1" t="s">
        <v>98</v>
      </c>
      <c r="E146" s="3">
        <v>15.64</v>
      </c>
      <c r="F146" s="3">
        <v>4.3</v>
      </c>
      <c r="G146" s="1" t="s">
        <v>98</v>
      </c>
      <c r="H146" s="11" t="s">
        <v>98</v>
      </c>
      <c r="I146" s="1" t="s">
        <v>98</v>
      </c>
      <c r="J146" s="1" t="s">
        <v>98</v>
      </c>
      <c r="K146" s="3">
        <v>5</v>
      </c>
      <c r="L146" s="1" t="s">
        <v>98</v>
      </c>
      <c r="M146" s="11" t="s">
        <v>98</v>
      </c>
      <c r="N146" s="1" t="s">
        <v>98</v>
      </c>
      <c r="O146" s="1" t="s">
        <v>98</v>
      </c>
      <c r="P146" s="1" t="s">
        <v>98</v>
      </c>
      <c r="Q146" s="1" t="s">
        <v>98</v>
      </c>
      <c r="R146" s="11" t="s">
        <v>98</v>
      </c>
      <c r="S146" s="13" t="s">
        <v>98</v>
      </c>
      <c r="T146" s="1" t="s">
        <v>98</v>
      </c>
      <c r="U146" s="13" t="s">
        <v>98</v>
      </c>
      <c r="V146" s="1" t="s">
        <v>98</v>
      </c>
      <c r="W146" s="14">
        <v>0.312</v>
      </c>
      <c r="X146" s="14">
        <v>0.29099999999999998</v>
      </c>
      <c r="Y146" s="1" t="s">
        <v>98</v>
      </c>
      <c r="Z146" s="13" t="s">
        <v>98</v>
      </c>
      <c r="AA146" s="13" t="s">
        <v>98</v>
      </c>
      <c r="AB146" s="1" t="s">
        <v>98</v>
      </c>
      <c r="AC146" s="1" t="s">
        <v>98</v>
      </c>
      <c r="AD146" s="1" t="s">
        <v>98</v>
      </c>
      <c r="AE146" s="1" t="s">
        <v>98</v>
      </c>
      <c r="AF146" s="1" t="s">
        <v>98</v>
      </c>
      <c r="AG146" s="1" t="s">
        <v>98</v>
      </c>
      <c r="AH146" s="1" t="s">
        <v>98</v>
      </c>
      <c r="AI146" s="1" t="s">
        <v>98</v>
      </c>
      <c r="AJ146" s="1" t="s">
        <v>98</v>
      </c>
      <c r="AK146" s="1" t="s">
        <v>98</v>
      </c>
      <c r="AL146" s="2">
        <v>17.2</v>
      </c>
      <c r="AM146" s="2">
        <v>12</v>
      </c>
      <c r="AN146" s="3">
        <v>6.46</v>
      </c>
      <c r="AO146" s="3">
        <v>4.79</v>
      </c>
      <c r="AP146" s="3">
        <v>1.67</v>
      </c>
      <c r="AQ146" s="2">
        <v>12</v>
      </c>
      <c r="AR146" s="3">
        <v>6.46</v>
      </c>
      <c r="AS146" s="3">
        <v>4.79</v>
      </c>
      <c r="AT146" s="3">
        <v>1.67</v>
      </c>
      <c r="AU146" s="1" t="s">
        <v>98</v>
      </c>
      <c r="AV146" s="1" t="s">
        <v>98</v>
      </c>
      <c r="AW146" s="1" t="s">
        <v>98</v>
      </c>
      <c r="AX146" s="2">
        <v>24</v>
      </c>
      <c r="AY146" s="1" t="s">
        <v>98</v>
      </c>
      <c r="AZ146" s="3">
        <v>9.58</v>
      </c>
      <c r="BA146" s="1" t="s">
        <v>98</v>
      </c>
      <c r="BB146" s="1" t="s">
        <v>98</v>
      </c>
      <c r="BC146" s="1" t="s">
        <v>98</v>
      </c>
      <c r="BD146" s="1" t="s">
        <v>98</v>
      </c>
      <c r="BE146" s="1" t="s">
        <v>98</v>
      </c>
      <c r="BF146" s="1" t="s">
        <v>98</v>
      </c>
      <c r="BG146" s="1" t="s">
        <v>98</v>
      </c>
      <c r="BH146" s="1" t="s">
        <v>98</v>
      </c>
      <c r="BI146" s="1" t="s">
        <v>98</v>
      </c>
      <c r="BJ146" s="4" t="s">
        <v>98</v>
      </c>
      <c r="BK146" s="4" t="s">
        <v>98</v>
      </c>
      <c r="BL146" s="4" t="s">
        <v>98</v>
      </c>
      <c r="BM146" s="4" t="s">
        <v>98</v>
      </c>
      <c r="BN146" s="4" t="s">
        <v>98</v>
      </c>
      <c r="BO146" s="4" t="s">
        <v>98</v>
      </c>
      <c r="BP146" s="4" t="s">
        <v>98</v>
      </c>
      <c r="BQ146" s="4" t="s">
        <v>98</v>
      </c>
      <c r="BR146" s="4" t="s">
        <v>98</v>
      </c>
      <c r="BS146" s="4" t="s">
        <v>98</v>
      </c>
      <c r="BT146" s="4" t="s">
        <v>98</v>
      </c>
      <c r="BU146" s="4" t="s">
        <v>98</v>
      </c>
      <c r="BV146" s="4" t="s">
        <v>98</v>
      </c>
      <c r="BW146" s="35" t="s">
        <v>98</v>
      </c>
      <c r="BX146" s="35" t="s">
        <v>98</v>
      </c>
      <c r="BY146" s="1" t="s">
        <v>98</v>
      </c>
      <c r="BZ146" s="1" t="s">
        <v>98</v>
      </c>
      <c r="CA146" s="1" t="s">
        <v>98</v>
      </c>
      <c r="CB146" s="1" t="s">
        <v>98</v>
      </c>
      <c r="CC146" s="1" t="s">
        <v>98</v>
      </c>
      <c r="CD146" s="1" t="s">
        <v>98</v>
      </c>
      <c r="CE146" s="1" t="s">
        <v>98</v>
      </c>
      <c r="CF146" s="1" t="s">
        <v>98</v>
      </c>
      <c r="CG146" s="4">
        <f>Beams!$B$11/F146</f>
        <v>2613.953488372093</v>
      </c>
      <c r="CI146" s="4">
        <f>SQRT(Beams!$B$9^2+Beams!$C$9^2)/AO146</f>
        <v>3318.5303634809161</v>
      </c>
      <c r="CK146" s="4">
        <f>(2*SQRT(Beams!$B$8^2+Beams!$C$8^2))/(F146)</f>
        <v>7393.3769493365526</v>
      </c>
      <c r="CM146" s="4">
        <f>Beams!$B$12*(K146/2)/AX146</f>
        <v>1170.8333333333333</v>
      </c>
      <c r="CO146" s="4">
        <f t="shared" si="2"/>
        <v>14258.084895271639</v>
      </c>
      <c r="CQ146" s="3">
        <f>MIN(Beams!$B$21:$B$22)/MAX(CJ146:CO146)-1</f>
        <v>0.40271292722015795</v>
      </c>
    </row>
    <row r="147" spans="1:95" x14ac:dyDescent="0.55000000000000004">
      <c r="A147" s="1" t="s">
        <v>2612</v>
      </c>
      <c r="B147" s="1" t="s">
        <v>2405</v>
      </c>
      <c r="C147" s="1" t="s">
        <v>2406</v>
      </c>
      <c r="D147" s="1" t="s">
        <v>98</v>
      </c>
      <c r="E147" s="3">
        <v>13.08</v>
      </c>
      <c r="F147" s="3">
        <v>3.59</v>
      </c>
      <c r="G147" s="1" t="s">
        <v>98</v>
      </c>
      <c r="H147" s="11" t="s">
        <v>98</v>
      </c>
      <c r="I147" s="1" t="s">
        <v>98</v>
      </c>
      <c r="J147" s="1" t="s">
        <v>98</v>
      </c>
      <c r="K147" s="3">
        <v>5</v>
      </c>
      <c r="L147" s="1" t="s">
        <v>98</v>
      </c>
      <c r="M147" s="11" t="s">
        <v>98</v>
      </c>
      <c r="N147" s="1" t="s">
        <v>98</v>
      </c>
      <c r="O147" s="1" t="s">
        <v>98</v>
      </c>
      <c r="P147" s="1" t="s">
        <v>98</v>
      </c>
      <c r="Q147" s="1" t="s">
        <v>98</v>
      </c>
      <c r="R147" s="11" t="s">
        <v>98</v>
      </c>
      <c r="S147" s="13" t="s">
        <v>98</v>
      </c>
      <c r="T147" s="1" t="s">
        <v>98</v>
      </c>
      <c r="U147" s="13" t="s">
        <v>98</v>
      </c>
      <c r="V147" s="1" t="s">
        <v>98</v>
      </c>
      <c r="W147" s="14">
        <v>0.25800000000000001</v>
      </c>
      <c r="X147" s="14">
        <v>0.24</v>
      </c>
      <c r="Y147" s="1" t="s">
        <v>98</v>
      </c>
      <c r="Z147" s="13" t="s">
        <v>98</v>
      </c>
      <c r="AA147" s="13" t="s">
        <v>98</v>
      </c>
      <c r="AB147" s="1" t="s">
        <v>98</v>
      </c>
      <c r="AC147" s="1" t="s">
        <v>98</v>
      </c>
      <c r="AD147" s="1" t="s">
        <v>98</v>
      </c>
      <c r="AE147" s="1" t="s">
        <v>98</v>
      </c>
      <c r="AF147" s="1" t="s">
        <v>98</v>
      </c>
      <c r="AG147" s="1" t="s">
        <v>98</v>
      </c>
      <c r="AH147" s="1" t="s">
        <v>98</v>
      </c>
      <c r="AI147" s="1" t="s">
        <v>98</v>
      </c>
      <c r="AJ147" s="1" t="s">
        <v>98</v>
      </c>
      <c r="AK147" s="1" t="s">
        <v>98</v>
      </c>
      <c r="AL147" s="2">
        <v>20.8</v>
      </c>
      <c r="AM147" s="2">
        <v>10.199999999999999</v>
      </c>
      <c r="AN147" s="3">
        <v>5.44</v>
      </c>
      <c r="AO147" s="3">
        <v>4.08</v>
      </c>
      <c r="AP147" s="3">
        <v>1.69</v>
      </c>
      <c r="AQ147" s="2">
        <v>10.199999999999999</v>
      </c>
      <c r="AR147" s="3">
        <v>5.44</v>
      </c>
      <c r="AS147" s="3">
        <v>4.08</v>
      </c>
      <c r="AT147" s="3">
        <v>1.69</v>
      </c>
      <c r="AU147" s="1" t="s">
        <v>98</v>
      </c>
      <c r="AV147" s="1" t="s">
        <v>98</v>
      </c>
      <c r="AW147" s="1" t="s">
        <v>98</v>
      </c>
      <c r="AX147" s="2">
        <v>20.399999999999999</v>
      </c>
      <c r="AY147" s="1" t="s">
        <v>98</v>
      </c>
      <c r="AZ147" s="3">
        <v>8.15</v>
      </c>
      <c r="BA147" s="1" t="s">
        <v>98</v>
      </c>
      <c r="BB147" s="1" t="s">
        <v>98</v>
      </c>
      <c r="BC147" s="1" t="s">
        <v>98</v>
      </c>
      <c r="BD147" s="1" t="s">
        <v>98</v>
      </c>
      <c r="BE147" s="1" t="s">
        <v>98</v>
      </c>
      <c r="BF147" s="1" t="s">
        <v>98</v>
      </c>
      <c r="BG147" s="1" t="s">
        <v>98</v>
      </c>
      <c r="BH147" s="1" t="s">
        <v>98</v>
      </c>
      <c r="BI147" s="1" t="s">
        <v>98</v>
      </c>
      <c r="BJ147" s="4" t="s">
        <v>98</v>
      </c>
      <c r="BK147" s="4" t="s">
        <v>98</v>
      </c>
      <c r="BL147" s="4" t="s">
        <v>98</v>
      </c>
      <c r="BM147" s="4" t="s">
        <v>98</v>
      </c>
      <c r="BN147" s="4" t="s">
        <v>98</v>
      </c>
      <c r="BO147" s="4" t="s">
        <v>98</v>
      </c>
      <c r="BP147" s="4" t="s">
        <v>98</v>
      </c>
      <c r="BQ147" s="4" t="s">
        <v>98</v>
      </c>
      <c r="BR147" s="4" t="s">
        <v>98</v>
      </c>
      <c r="BS147" s="4" t="s">
        <v>98</v>
      </c>
      <c r="BT147" s="4" t="s">
        <v>98</v>
      </c>
      <c r="BU147" s="4" t="s">
        <v>98</v>
      </c>
      <c r="BV147" s="4" t="s">
        <v>98</v>
      </c>
      <c r="BW147" s="35" t="s">
        <v>98</v>
      </c>
      <c r="BX147" s="35" t="s">
        <v>98</v>
      </c>
      <c r="BY147" s="1" t="s">
        <v>98</v>
      </c>
      <c r="BZ147" s="1" t="s">
        <v>98</v>
      </c>
      <c r="CA147" s="1" t="s">
        <v>98</v>
      </c>
      <c r="CB147" s="1" t="s">
        <v>98</v>
      </c>
      <c r="CC147" s="1" t="s">
        <v>98</v>
      </c>
      <c r="CD147" s="1" t="s">
        <v>98</v>
      </c>
      <c r="CE147" s="1" t="s">
        <v>98</v>
      </c>
      <c r="CF147" s="1" t="s">
        <v>98</v>
      </c>
      <c r="CG147" s="4">
        <f>Beams!$B$11/F147</f>
        <v>3130.9192200557104</v>
      </c>
      <c r="CI147" s="4">
        <f>SQRT(Beams!$B$9^2+Beams!$C$9^2)/AO147</f>
        <v>3896.0197159494087</v>
      </c>
      <c r="CK147" s="4">
        <f>(2*SQRT(Beams!$B$8^2+Beams!$C$8^2))/(F147)</f>
        <v>8855.5768473947574</v>
      </c>
      <c r="CM147" s="4">
        <f>Beams!$B$12*(K147/2)/AX147</f>
        <v>1377.4509803921569</v>
      </c>
      <c r="CO147" s="4">
        <f t="shared" si="2"/>
        <v>17039.181562529255</v>
      </c>
      <c r="CQ147" s="3">
        <f>MIN(Beams!$B$21:$B$22)/MAX(CJ147:CO147)-1</f>
        <v>0.17376529656693496</v>
      </c>
    </row>
    <row r="148" spans="1:95" x14ac:dyDescent="0.55000000000000004">
      <c r="A148" s="1" t="s">
        <v>2612</v>
      </c>
      <c r="B148" s="1" t="s">
        <v>2407</v>
      </c>
      <c r="C148" s="1" t="s">
        <v>2408</v>
      </c>
      <c r="D148" s="1" t="s">
        <v>98</v>
      </c>
      <c r="E148" s="3">
        <v>12.69</v>
      </c>
      <c r="F148" s="3">
        <v>3.49</v>
      </c>
      <c r="G148" s="1" t="s">
        <v>98</v>
      </c>
      <c r="H148" s="11" t="s">
        <v>98</v>
      </c>
      <c r="I148" s="1" t="s">
        <v>98</v>
      </c>
      <c r="J148" s="1" t="s">
        <v>98</v>
      </c>
      <c r="K148" s="3">
        <v>5</v>
      </c>
      <c r="L148" s="1" t="s">
        <v>98</v>
      </c>
      <c r="M148" s="11" t="s">
        <v>98</v>
      </c>
      <c r="N148" s="1" t="s">
        <v>98</v>
      </c>
      <c r="O148" s="1" t="s">
        <v>98</v>
      </c>
      <c r="P148" s="1" t="s">
        <v>98</v>
      </c>
      <c r="Q148" s="1" t="s">
        <v>98</v>
      </c>
      <c r="R148" s="11" t="s">
        <v>98</v>
      </c>
      <c r="S148" s="13" t="s">
        <v>98</v>
      </c>
      <c r="T148" s="1" t="s">
        <v>98</v>
      </c>
      <c r="U148" s="13" t="s">
        <v>98</v>
      </c>
      <c r="V148" s="1" t="s">
        <v>98</v>
      </c>
      <c r="W148" s="14">
        <v>0.25</v>
      </c>
      <c r="X148" s="14">
        <v>0.23300000000000001</v>
      </c>
      <c r="Y148" s="1" t="s">
        <v>98</v>
      </c>
      <c r="Z148" s="13" t="s">
        <v>98</v>
      </c>
      <c r="AA148" s="13" t="s">
        <v>98</v>
      </c>
      <c r="AB148" s="1" t="s">
        <v>98</v>
      </c>
      <c r="AC148" s="1" t="s">
        <v>98</v>
      </c>
      <c r="AD148" s="1" t="s">
        <v>98</v>
      </c>
      <c r="AE148" s="1" t="s">
        <v>98</v>
      </c>
      <c r="AF148" s="1" t="s">
        <v>98</v>
      </c>
      <c r="AG148" s="1" t="s">
        <v>98</v>
      </c>
      <c r="AH148" s="1" t="s">
        <v>98</v>
      </c>
      <c r="AI148" s="1" t="s">
        <v>98</v>
      </c>
      <c r="AJ148" s="1" t="s">
        <v>98</v>
      </c>
      <c r="AK148" s="1" t="s">
        <v>98</v>
      </c>
      <c r="AL148" s="2">
        <v>21.5</v>
      </c>
      <c r="AM148" s="3">
        <v>9.94</v>
      </c>
      <c r="AN148" s="3">
        <v>5.3</v>
      </c>
      <c r="AO148" s="3">
        <v>3.97</v>
      </c>
      <c r="AP148" s="3">
        <v>1.69</v>
      </c>
      <c r="AQ148" s="3">
        <v>9.94</v>
      </c>
      <c r="AR148" s="3">
        <v>5.3</v>
      </c>
      <c r="AS148" s="3">
        <v>3.97</v>
      </c>
      <c r="AT148" s="3">
        <v>1.69</v>
      </c>
      <c r="AU148" s="1" t="s">
        <v>98</v>
      </c>
      <c r="AV148" s="1" t="s">
        <v>98</v>
      </c>
      <c r="AW148" s="1" t="s">
        <v>98</v>
      </c>
      <c r="AX148" s="2">
        <v>19.899999999999999</v>
      </c>
      <c r="AY148" s="1" t="s">
        <v>98</v>
      </c>
      <c r="AZ148" s="3">
        <v>7.95</v>
      </c>
      <c r="BA148" s="1" t="s">
        <v>98</v>
      </c>
      <c r="BB148" s="1" t="s">
        <v>98</v>
      </c>
      <c r="BC148" s="1" t="s">
        <v>98</v>
      </c>
      <c r="BD148" s="1" t="s">
        <v>98</v>
      </c>
      <c r="BE148" s="1" t="s">
        <v>98</v>
      </c>
      <c r="BF148" s="1" t="s">
        <v>98</v>
      </c>
      <c r="BG148" s="1" t="s">
        <v>98</v>
      </c>
      <c r="BH148" s="1" t="s">
        <v>98</v>
      </c>
      <c r="BI148" s="1" t="s">
        <v>98</v>
      </c>
      <c r="BJ148" s="4" t="s">
        <v>98</v>
      </c>
      <c r="BK148" s="4" t="s">
        <v>98</v>
      </c>
      <c r="BL148" s="4" t="s">
        <v>98</v>
      </c>
      <c r="BM148" s="4" t="s">
        <v>98</v>
      </c>
      <c r="BN148" s="4" t="s">
        <v>98</v>
      </c>
      <c r="BO148" s="4" t="s">
        <v>98</v>
      </c>
      <c r="BP148" s="4" t="s">
        <v>98</v>
      </c>
      <c r="BQ148" s="4" t="s">
        <v>98</v>
      </c>
      <c r="BR148" s="4" t="s">
        <v>98</v>
      </c>
      <c r="BS148" s="4" t="s">
        <v>98</v>
      </c>
      <c r="BT148" s="4" t="s">
        <v>98</v>
      </c>
      <c r="BU148" s="4" t="s">
        <v>98</v>
      </c>
      <c r="BV148" s="4" t="s">
        <v>98</v>
      </c>
      <c r="BW148" s="35" t="s">
        <v>98</v>
      </c>
      <c r="BX148" s="35" t="s">
        <v>98</v>
      </c>
      <c r="BY148" s="1" t="s">
        <v>98</v>
      </c>
      <c r="BZ148" s="1" t="s">
        <v>98</v>
      </c>
      <c r="CA148" s="1" t="s">
        <v>98</v>
      </c>
      <c r="CB148" s="1" t="s">
        <v>98</v>
      </c>
      <c r="CC148" s="1" t="s">
        <v>98</v>
      </c>
      <c r="CD148" s="1" t="s">
        <v>98</v>
      </c>
      <c r="CE148" s="1" t="s">
        <v>98</v>
      </c>
      <c r="CF148" s="1" t="s">
        <v>98</v>
      </c>
      <c r="CG148" s="4">
        <f>Beams!$B$11/F148</f>
        <v>3220.6303724928366</v>
      </c>
      <c r="CI148" s="4">
        <f>SQRT(Beams!$B$9^2+Beams!$C$9^2)/AO148</f>
        <v>4003.9698844014074</v>
      </c>
      <c r="CK148" s="4">
        <f>(2*SQRT(Beams!$B$8^2+Beams!$C$8^2))/(F148)</f>
        <v>9109.3183043401641</v>
      </c>
      <c r="CM148" s="4">
        <f>Beams!$B$12*(K148/2)/AX148</f>
        <v>1412.0603015075378</v>
      </c>
      <c r="CO148" s="4">
        <f t="shared" si="2"/>
        <v>17524.714881177304</v>
      </c>
      <c r="CQ148" s="3">
        <f>MIN(Beams!$B$21:$B$22)/MAX(CJ148:CO148)-1</f>
        <v>0.1412453860508347</v>
      </c>
    </row>
    <row r="149" spans="1:95" x14ac:dyDescent="0.55000000000000004">
      <c r="A149" s="1" t="s">
        <v>2612</v>
      </c>
      <c r="B149" s="1" t="s">
        <v>2409</v>
      </c>
      <c r="C149" s="1" t="s">
        <v>2410</v>
      </c>
      <c r="D149" s="1" t="s">
        <v>98</v>
      </c>
      <c r="E149" s="3">
        <v>9.67</v>
      </c>
      <c r="F149" s="3">
        <v>2.64</v>
      </c>
      <c r="G149" s="1" t="s">
        <v>98</v>
      </c>
      <c r="H149" s="11" t="s">
        <v>98</v>
      </c>
      <c r="I149" s="1" t="s">
        <v>98</v>
      </c>
      <c r="J149" s="1" t="s">
        <v>98</v>
      </c>
      <c r="K149" s="3">
        <v>5</v>
      </c>
      <c r="L149" s="1" t="s">
        <v>98</v>
      </c>
      <c r="M149" s="11" t="s">
        <v>98</v>
      </c>
      <c r="N149" s="1" t="s">
        <v>98</v>
      </c>
      <c r="O149" s="1" t="s">
        <v>98</v>
      </c>
      <c r="P149" s="1" t="s">
        <v>98</v>
      </c>
      <c r="Q149" s="1" t="s">
        <v>98</v>
      </c>
      <c r="R149" s="11" t="s">
        <v>98</v>
      </c>
      <c r="S149" s="13" t="s">
        <v>98</v>
      </c>
      <c r="T149" s="1" t="s">
        <v>98</v>
      </c>
      <c r="U149" s="13" t="s">
        <v>98</v>
      </c>
      <c r="V149" s="1" t="s">
        <v>98</v>
      </c>
      <c r="W149" s="14">
        <v>0.188</v>
      </c>
      <c r="X149" s="14">
        <v>0.17399999999999999</v>
      </c>
      <c r="Y149" s="1" t="s">
        <v>98</v>
      </c>
      <c r="Z149" s="13" t="s">
        <v>98</v>
      </c>
      <c r="AA149" s="13" t="s">
        <v>98</v>
      </c>
      <c r="AB149" s="1" t="s">
        <v>98</v>
      </c>
      <c r="AC149" s="1" t="s">
        <v>98</v>
      </c>
      <c r="AD149" s="1" t="s">
        <v>98</v>
      </c>
      <c r="AE149" s="1" t="s">
        <v>98</v>
      </c>
      <c r="AF149" s="1" t="s">
        <v>98</v>
      </c>
      <c r="AG149" s="1" t="s">
        <v>98</v>
      </c>
      <c r="AH149" s="1" t="s">
        <v>98</v>
      </c>
      <c r="AI149" s="1" t="s">
        <v>98</v>
      </c>
      <c r="AJ149" s="1" t="s">
        <v>98</v>
      </c>
      <c r="AK149" s="1" t="s">
        <v>98</v>
      </c>
      <c r="AL149" s="2">
        <v>28.7</v>
      </c>
      <c r="AM149" s="3">
        <v>7.69</v>
      </c>
      <c r="AN149" s="3">
        <v>4.05</v>
      </c>
      <c r="AO149" s="3">
        <v>3.08</v>
      </c>
      <c r="AP149" s="3">
        <v>1.71</v>
      </c>
      <c r="AQ149" s="3">
        <v>7.69</v>
      </c>
      <c r="AR149" s="3">
        <v>4.05</v>
      </c>
      <c r="AS149" s="3">
        <v>3.08</v>
      </c>
      <c r="AT149" s="3">
        <v>1.71</v>
      </c>
      <c r="AU149" s="1" t="s">
        <v>98</v>
      </c>
      <c r="AV149" s="1" t="s">
        <v>98</v>
      </c>
      <c r="AW149" s="1" t="s">
        <v>98</v>
      </c>
      <c r="AX149" s="2">
        <v>15.4</v>
      </c>
      <c r="AY149" s="1" t="s">
        <v>98</v>
      </c>
      <c r="AZ149" s="3">
        <v>6.15</v>
      </c>
      <c r="BA149" s="1" t="s">
        <v>98</v>
      </c>
      <c r="BB149" s="1" t="s">
        <v>98</v>
      </c>
      <c r="BC149" s="1" t="s">
        <v>98</v>
      </c>
      <c r="BD149" s="1" t="s">
        <v>98</v>
      </c>
      <c r="BE149" s="1" t="s">
        <v>98</v>
      </c>
      <c r="BF149" s="1" t="s">
        <v>98</v>
      </c>
      <c r="BG149" s="1" t="s">
        <v>98</v>
      </c>
      <c r="BH149" s="1" t="s">
        <v>98</v>
      </c>
      <c r="BI149" s="1" t="s">
        <v>98</v>
      </c>
      <c r="BJ149" s="4" t="s">
        <v>98</v>
      </c>
      <c r="BK149" s="4" t="s">
        <v>98</v>
      </c>
      <c r="BL149" s="4" t="s">
        <v>98</v>
      </c>
      <c r="BM149" s="4" t="s">
        <v>98</v>
      </c>
      <c r="BN149" s="4" t="s">
        <v>98</v>
      </c>
      <c r="BO149" s="4" t="s">
        <v>98</v>
      </c>
      <c r="BP149" s="4" t="s">
        <v>98</v>
      </c>
      <c r="BQ149" s="4" t="s">
        <v>98</v>
      </c>
      <c r="BR149" s="4" t="s">
        <v>98</v>
      </c>
      <c r="BS149" s="4" t="s">
        <v>98</v>
      </c>
      <c r="BT149" s="4" t="s">
        <v>98</v>
      </c>
      <c r="BU149" s="4" t="s">
        <v>98</v>
      </c>
      <c r="BV149" s="4" t="s">
        <v>98</v>
      </c>
      <c r="BW149" s="35" t="s">
        <v>98</v>
      </c>
      <c r="BX149" s="35" t="s">
        <v>98</v>
      </c>
      <c r="BY149" s="1" t="s">
        <v>98</v>
      </c>
      <c r="BZ149" s="1" t="s">
        <v>98</v>
      </c>
      <c r="CA149" s="1" t="s">
        <v>98</v>
      </c>
      <c r="CB149" s="1" t="s">
        <v>98</v>
      </c>
      <c r="CC149" s="1" t="s">
        <v>98</v>
      </c>
      <c r="CD149" s="1" t="s">
        <v>98</v>
      </c>
      <c r="CE149" s="1" t="s">
        <v>98</v>
      </c>
      <c r="CF149" s="1" t="s">
        <v>98</v>
      </c>
      <c r="CG149" s="4">
        <f>Beams!$B$11/F149</f>
        <v>4257.5757575757571</v>
      </c>
      <c r="CI149" s="4">
        <f>SQRT(Beams!$B$9^2+Beams!$C$9^2)/AO149</f>
        <v>5160.9611821667495</v>
      </c>
      <c r="CK149" s="4">
        <f>(2*SQRT(Beams!$B$8^2+Beams!$C$8^2))/(F149)</f>
        <v>12042.24275838908</v>
      </c>
      <c r="CM149" s="4">
        <f>Beams!$B$12*(K149/2)/AX149</f>
        <v>1824.6753246753246</v>
      </c>
      <c r="CO149" s="4">
        <f t="shared" si="2"/>
        <v>23102.900037931471</v>
      </c>
      <c r="CQ149" s="3">
        <f>MIN(Beams!$B$21:$B$22)/MAX(CJ149:CO149)-1</f>
        <v>-0.13430781559185112</v>
      </c>
    </row>
    <row r="150" spans="1:95" x14ac:dyDescent="0.55000000000000004">
      <c r="A150" s="1" t="s">
        <v>2612</v>
      </c>
      <c r="B150" s="1" t="s">
        <v>2411</v>
      </c>
      <c r="C150" s="1" t="s">
        <v>2412</v>
      </c>
      <c r="D150" s="1" t="s">
        <v>98</v>
      </c>
      <c r="E150" s="3">
        <v>6.51</v>
      </c>
      <c r="F150" s="3">
        <v>1.78</v>
      </c>
      <c r="G150" s="1" t="s">
        <v>98</v>
      </c>
      <c r="H150" s="11" t="s">
        <v>98</v>
      </c>
      <c r="I150" s="1" t="s">
        <v>98</v>
      </c>
      <c r="J150" s="1" t="s">
        <v>98</v>
      </c>
      <c r="K150" s="3">
        <v>5</v>
      </c>
      <c r="L150" s="1" t="s">
        <v>98</v>
      </c>
      <c r="M150" s="11" t="s">
        <v>98</v>
      </c>
      <c r="N150" s="1" t="s">
        <v>98</v>
      </c>
      <c r="O150" s="1" t="s">
        <v>98</v>
      </c>
      <c r="P150" s="1" t="s">
        <v>98</v>
      </c>
      <c r="Q150" s="1" t="s">
        <v>98</v>
      </c>
      <c r="R150" s="11" t="s">
        <v>98</v>
      </c>
      <c r="S150" s="13" t="s">
        <v>98</v>
      </c>
      <c r="T150" s="1" t="s">
        <v>98</v>
      </c>
      <c r="U150" s="13" t="s">
        <v>98</v>
      </c>
      <c r="V150" s="1" t="s">
        <v>98</v>
      </c>
      <c r="W150" s="14">
        <v>0.125</v>
      </c>
      <c r="X150" s="14">
        <v>0.11600000000000001</v>
      </c>
      <c r="Y150" s="1" t="s">
        <v>98</v>
      </c>
      <c r="Z150" s="13" t="s">
        <v>98</v>
      </c>
      <c r="AA150" s="13" t="s">
        <v>98</v>
      </c>
      <c r="AB150" s="1" t="s">
        <v>98</v>
      </c>
      <c r="AC150" s="1" t="s">
        <v>98</v>
      </c>
      <c r="AD150" s="1" t="s">
        <v>98</v>
      </c>
      <c r="AE150" s="1" t="s">
        <v>98</v>
      </c>
      <c r="AF150" s="1" t="s">
        <v>98</v>
      </c>
      <c r="AG150" s="1" t="s">
        <v>98</v>
      </c>
      <c r="AH150" s="1" t="s">
        <v>98</v>
      </c>
      <c r="AI150" s="1" t="s">
        <v>98</v>
      </c>
      <c r="AJ150" s="1" t="s">
        <v>98</v>
      </c>
      <c r="AK150" s="1" t="s">
        <v>98</v>
      </c>
      <c r="AL150" s="2">
        <v>43.1</v>
      </c>
      <c r="AM150" s="3">
        <v>5.31</v>
      </c>
      <c r="AN150" s="3">
        <v>2.77</v>
      </c>
      <c r="AO150" s="3">
        <v>2.12</v>
      </c>
      <c r="AP150" s="3">
        <v>1.73</v>
      </c>
      <c r="AQ150" s="3">
        <v>5.31</v>
      </c>
      <c r="AR150" s="3">
        <v>2.77</v>
      </c>
      <c r="AS150" s="3">
        <v>2.12</v>
      </c>
      <c r="AT150" s="3">
        <v>1.73</v>
      </c>
      <c r="AU150" s="1" t="s">
        <v>98</v>
      </c>
      <c r="AV150" s="1" t="s">
        <v>98</v>
      </c>
      <c r="AW150" s="1" t="s">
        <v>98</v>
      </c>
      <c r="AX150" s="2">
        <v>10.6</v>
      </c>
      <c r="AY150" s="1" t="s">
        <v>98</v>
      </c>
      <c r="AZ150" s="3">
        <v>4.25</v>
      </c>
      <c r="BA150" s="1" t="s">
        <v>98</v>
      </c>
      <c r="BB150" s="1" t="s">
        <v>98</v>
      </c>
      <c r="BC150" s="1" t="s">
        <v>98</v>
      </c>
      <c r="BD150" s="1" t="s">
        <v>98</v>
      </c>
      <c r="BE150" s="1" t="s">
        <v>98</v>
      </c>
      <c r="BF150" s="1" t="s">
        <v>98</v>
      </c>
      <c r="BG150" s="1" t="s">
        <v>98</v>
      </c>
      <c r="BH150" s="1" t="s">
        <v>98</v>
      </c>
      <c r="BI150" s="1" t="s">
        <v>98</v>
      </c>
      <c r="BJ150" s="4" t="s">
        <v>98</v>
      </c>
      <c r="BK150" s="4" t="s">
        <v>98</v>
      </c>
      <c r="BL150" s="4" t="s">
        <v>98</v>
      </c>
      <c r="BM150" s="4" t="s">
        <v>98</v>
      </c>
      <c r="BN150" s="4" t="s">
        <v>98</v>
      </c>
      <c r="BO150" s="4" t="s">
        <v>98</v>
      </c>
      <c r="BP150" s="4" t="s">
        <v>98</v>
      </c>
      <c r="BQ150" s="4" t="s">
        <v>98</v>
      </c>
      <c r="BR150" s="4" t="s">
        <v>98</v>
      </c>
      <c r="BS150" s="4" t="s">
        <v>98</v>
      </c>
      <c r="BT150" s="4" t="s">
        <v>98</v>
      </c>
      <c r="BU150" s="4" t="s">
        <v>98</v>
      </c>
      <c r="BV150" s="4" t="s">
        <v>98</v>
      </c>
      <c r="BW150" s="35" t="s">
        <v>98</v>
      </c>
      <c r="BX150" s="35" t="s">
        <v>98</v>
      </c>
      <c r="BY150" s="1" t="s">
        <v>98</v>
      </c>
      <c r="BZ150" s="1" t="s">
        <v>98</v>
      </c>
      <c r="CA150" s="1" t="s">
        <v>98</v>
      </c>
      <c r="CB150" s="1" t="s">
        <v>98</v>
      </c>
      <c r="CC150" s="1" t="s">
        <v>98</v>
      </c>
      <c r="CD150" s="1" t="s">
        <v>98</v>
      </c>
      <c r="CE150" s="1" t="s">
        <v>98</v>
      </c>
      <c r="CF150" s="1" t="s">
        <v>98</v>
      </c>
      <c r="CG150" s="4">
        <f>Beams!$B$11/F150</f>
        <v>6314.606741573034</v>
      </c>
      <c r="CI150" s="4">
        <f>SQRT(Beams!$B$9^2+Beams!$C$9^2)/AO150</f>
        <v>7498.0002080535787</v>
      </c>
      <c r="CK150" s="4">
        <f>(2*SQRT(Beams!$B$8^2+Beams!$C$8^2))/(F150)</f>
        <v>17860.404989970324</v>
      </c>
      <c r="CM150" s="4">
        <f>Beams!$B$12*(K150/2)/AX150</f>
        <v>2650.9433962264152</v>
      </c>
      <c r="CO150" s="4">
        <f t="shared" si="2"/>
        <v>34188.489475730472</v>
      </c>
      <c r="CQ150" s="3">
        <f>MIN(Beams!$B$21:$B$22)/MAX(CJ150:CO150)-1</f>
        <v>-0.41500779043784652</v>
      </c>
    </row>
    <row r="151" spans="1:95" x14ac:dyDescent="0.55000000000000004">
      <c r="A151" s="1" t="s">
        <v>2612</v>
      </c>
      <c r="B151" s="1" t="s">
        <v>2413</v>
      </c>
      <c r="C151" s="1" t="s">
        <v>2414</v>
      </c>
      <c r="D151" s="1" t="s">
        <v>98</v>
      </c>
      <c r="E151" s="3">
        <v>16.54</v>
      </c>
      <c r="F151" s="3">
        <v>4.55</v>
      </c>
      <c r="G151" s="1" t="s">
        <v>98</v>
      </c>
      <c r="H151" s="11" t="s">
        <v>98</v>
      </c>
      <c r="I151" s="1" t="s">
        <v>98</v>
      </c>
      <c r="J151" s="1" t="s">
        <v>98</v>
      </c>
      <c r="K151" s="3">
        <v>4.5</v>
      </c>
      <c r="L151" s="1" t="s">
        <v>98</v>
      </c>
      <c r="M151" s="11" t="s">
        <v>98</v>
      </c>
      <c r="N151" s="1" t="s">
        <v>98</v>
      </c>
      <c r="O151" s="1" t="s">
        <v>98</v>
      </c>
      <c r="P151" s="1" t="s">
        <v>98</v>
      </c>
      <c r="Q151" s="1" t="s">
        <v>98</v>
      </c>
      <c r="R151" s="11" t="s">
        <v>98</v>
      </c>
      <c r="S151" s="13" t="s">
        <v>98</v>
      </c>
      <c r="T151" s="1" t="s">
        <v>98</v>
      </c>
      <c r="U151" s="13" t="s">
        <v>98</v>
      </c>
      <c r="V151" s="1" t="s">
        <v>98</v>
      </c>
      <c r="W151" s="14">
        <v>0.375</v>
      </c>
      <c r="X151" s="14">
        <v>0.34899999999999998</v>
      </c>
      <c r="Y151" s="1" t="s">
        <v>98</v>
      </c>
      <c r="Z151" s="13" t="s">
        <v>98</v>
      </c>
      <c r="AA151" s="13" t="s">
        <v>98</v>
      </c>
      <c r="AB151" s="1" t="s">
        <v>98</v>
      </c>
      <c r="AC151" s="1" t="s">
        <v>98</v>
      </c>
      <c r="AD151" s="1" t="s">
        <v>98</v>
      </c>
      <c r="AE151" s="1" t="s">
        <v>98</v>
      </c>
      <c r="AF151" s="1" t="s">
        <v>98</v>
      </c>
      <c r="AG151" s="1" t="s">
        <v>98</v>
      </c>
      <c r="AH151" s="1" t="s">
        <v>98</v>
      </c>
      <c r="AI151" s="1" t="s">
        <v>98</v>
      </c>
      <c r="AJ151" s="1" t="s">
        <v>98</v>
      </c>
      <c r="AK151" s="1" t="s">
        <v>98</v>
      </c>
      <c r="AL151" s="2">
        <v>12.9</v>
      </c>
      <c r="AM151" s="3">
        <v>9.8699999999999992</v>
      </c>
      <c r="AN151" s="3">
        <v>6.03</v>
      </c>
      <c r="AO151" s="3">
        <v>4.3899999999999997</v>
      </c>
      <c r="AP151" s="3">
        <v>1.47</v>
      </c>
      <c r="AQ151" s="3">
        <v>9.8699999999999992</v>
      </c>
      <c r="AR151" s="3">
        <v>6.03</v>
      </c>
      <c r="AS151" s="3">
        <v>4.3899999999999997</v>
      </c>
      <c r="AT151" s="3">
        <v>1.47</v>
      </c>
      <c r="AU151" s="1" t="s">
        <v>98</v>
      </c>
      <c r="AV151" s="1" t="s">
        <v>98</v>
      </c>
      <c r="AW151" s="1" t="s">
        <v>98</v>
      </c>
      <c r="AX151" s="2">
        <v>19.7</v>
      </c>
      <c r="AY151" s="1" t="s">
        <v>98</v>
      </c>
      <c r="AZ151" s="3">
        <v>8.7799999999999994</v>
      </c>
      <c r="BA151" s="1" t="s">
        <v>98</v>
      </c>
      <c r="BB151" s="1" t="s">
        <v>98</v>
      </c>
      <c r="BC151" s="1" t="s">
        <v>98</v>
      </c>
      <c r="BD151" s="1" t="s">
        <v>98</v>
      </c>
      <c r="BE151" s="1" t="s">
        <v>98</v>
      </c>
      <c r="BF151" s="1" t="s">
        <v>98</v>
      </c>
      <c r="BG151" s="1" t="s">
        <v>98</v>
      </c>
      <c r="BH151" s="1" t="s">
        <v>98</v>
      </c>
      <c r="BI151" s="1" t="s">
        <v>98</v>
      </c>
      <c r="BJ151" s="4" t="s">
        <v>98</v>
      </c>
      <c r="BK151" s="4" t="s">
        <v>98</v>
      </c>
      <c r="BL151" s="4" t="s">
        <v>98</v>
      </c>
      <c r="BM151" s="4" t="s">
        <v>98</v>
      </c>
      <c r="BN151" s="4" t="s">
        <v>98</v>
      </c>
      <c r="BO151" s="4" t="s">
        <v>98</v>
      </c>
      <c r="BP151" s="4" t="s">
        <v>98</v>
      </c>
      <c r="BQ151" s="4" t="s">
        <v>98</v>
      </c>
      <c r="BR151" s="4" t="s">
        <v>98</v>
      </c>
      <c r="BS151" s="4" t="s">
        <v>98</v>
      </c>
      <c r="BT151" s="4" t="s">
        <v>98</v>
      </c>
      <c r="BU151" s="4" t="s">
        <v>98</v>
      </c>
      <c r="BV151" s="4" t="s">
        <v>98</v>
      </c>
      <c r="BW151" s="35" t="s">
        <v>98</v>
      </c>
      <c r="BX151" s="35" t="s">
        <v>98</v>
      </c>
      <c r="BY151" s="1" t="s">
        <v>98</v>
      </c>
      <c r="BZ151" s="1" t="s">
        <v>98</v>
      </c>
      <c r="CA151" s="1" t="s">
        <v>98</v>
      </c>
      <c r="CB151" s="1" t="s">
        <v>98</v>
      </c>
      <c r="CC151" s="1" t="s">
        <v>98</v>
      </c>
      <c r="CD151" s="1" t="s">
        <v>98</v>
      </c>
      <c r="CE151" s="1" t="s">
        <v>98</v>
      </c>
      <c r="CF151" s="1" t="s">
        <v>98</v>
      </c>
      <c r="CG151" s="4">
        <f>Beams!$B$11/F151</f>
        <v>2470.3296703296705</v>
      </c>
      <c r="CI151" s="4">
        <f>SQRT(Beams!$B$9^2+Beams!$C$9^2)/AO151</f>
        <v>3620.9021505862388</v>
      </c>
      <c r="CK151" s="4">
        <f>(2*SQRT(Beams!$B$8^2+Beams!$C$8^2))/(F151)</f>
        <v>6987.1474466257532</v>
      </c>
      <c r="CM151" s="4">
        <f>Beams!$B$12*(K151/2)/AX151</f>
        <v>1283.756345177665</v>
      </c>
      <c r="CO151" s="4">
        <f t="shared" si="2"/>
        <v>13729.817350575229</v>
      </c>
      <c r="CQ151" s="3">
        <f>MIN(Beams!$B$21:$B$22)/MAX(CJ151:CO151)-1</f>
        <v>0.45668361707390615</v>
      </c>
    </row>
    <row r="152" spans="1:95" x14ac:dyDescent="0.55000000000000004">
      <c r="A152" s="1" t="s">
        <v>2612</v>
      </c>
      <c r="B152" s="1" t="s">
        <v>2415</v>
      </c>
      <c r="C152" s="1" t="s">
        <v>2416</v>
      </c>
      <c r="D152" s="1" t="s">
        <v>98</v>
      </c>
      <c r="E152" s="3">
        <v>15</v>
      </c>
      <c r="F152" s="3">
        <v>4.12</v>
      </c>
      <c r="G152" s="1" t="s">
        <v>98</v>
      </c>
      <c r="H152" s="11" t="s">
        <v>98</v>
      </c>
      <c r="I152" s="1" t="s">
        <v>98</v>
      </c>
      <c r="J152" s="1" t="s">
        <v>98</v>
      </c>
      <c r="K152" s="3">
        <v>4.5</v>
      </c>
      <c r="L152" s="1" t="s">
        <v>98</v>
      </c>
      <c r="M152" s="11" t="s">
        <v>98</v>
      </c>
      <c r="N152" s="1" t="s">
        <v>98</v>
      </c>
      <c r="O152" s="1" t="s">
        <v>98</v>
      </c>
      <c r="P152" s="1" t="s">
        <v>98</v>
      </c>
      <c r="Q152" s="1" t="s">
        <v>98</v>
      </c>
      <c r="R152" s="11" t="s">
        <v>98</v>
      </c>
      <c r="S152" s="13" t="s">
        <v>98</v>
      </c>
      <c r="T152" s="1" t="s">
        <v>98</v>
      </c>
      <c r="U152" s="13" t="s">
        <v>98</v>
      </c>
      <c r="V152" s="1" t="s">
        <v>98</v>
      </c>
      <c r="W152" s="14">
        <v>0.33700000000000002</v>
      </c>
      <c r="X152" s="14">
        <v>0.313</v>
      </c>
      <c r="Y152" s="1" t="s">
        <v>98</v>
      </c>
      <c r="Z152" s="13" t="s">
        <v>98</v>
      </c>
      <c r="AA152" s="13" t="s">
        <v>98</v>
      </c>
      <c r="AB152" s="1" t="s">
        <v>98</v>
      </c>
      <c r="AC152" s="1" t="s">
        <v>98</v>
      </c>
      <c r="AD152" s="1" t="s">
        <v>98</v>
      </c>
      <c r="AE152" s="1" t="s">
        <v>98</v>
      </c>
      <c r="AF152" s="1" t="s">
        <v>98</v>
      </c>
      <c r="AG152" s="1" t="s">
        <v>98</v>
      </c>
      <c r="AH152" s="1" t="s">
        <v>98</v>
      </c>
      <c r="AI152" s="1" t="s">
        <v>98</v>
      </c>
      <c r="AJ152" s="1" t="s">
        <v>98</v>
      </c>
      <c r="AK152" s="1" t="s">
        <v>98</v>
      </c>
      <c r="AL152" s="2">
        <v>14.4</v>
      </c>
      <c r="AM152" s="3">
        <v>9.07</v>
      </c>
      <c r="AN152" s="3">
        <v>5.5</v>
      </c>
      <c r="AO152" s="3">
        <v>4.03</v>
      </c>
      <c r="AP152" s="3">
        <v>1.48</v>
      </c>
      <c r="AQ152" s="3">
        <v>9.07</v>
      </c>
      <c r="AR152" s="3">
        <v>5.5</v>
      </c>
      <c r="AS152" s="3">
        <v>4.03</v>
      </c>
      <c r="AT152" s="3">
        <v>1.48</v>
      </c>
      <c r="AU152" s="1" t="s">
        <v>98</v>
      </c>
      <c r="AV152" s="1" t="s">
        <v>98</v>
      </c>
      <c r="AW152" s="1" t="s">
        <v>98</v>
      </c>
      <c r="AX152" s="2">
        <v>18.100000000000001</v>
      </c>
      <c r="AY152" s="1" t="s">
        <v>98</v>
      </c>
      <c r="AZ152" s="3">
        <v>8.06</v>
      </c>
      <c r="BA152" s="1" t="s">
        <v>98</v>
      </c>
      <c r="BB152" s="1" t="s">
        <v>98</v>
      </c>
      <c r="BC152" s="1" t="s">
        <v>98</v>
      </c>
      <c r="BD152" s="1" t="s">
        <v>98</v>
      </c>
      <c r="BE152" s="1" t="s">
        <v>98</v>
      </c>
      <c r="BF152" s="1" t="s">
        <v>98</v>
      </c>
      <c r="BG152" s="1" t="s">
        <v>98</v>
      </c>
      <c r="BH152" s="1" t="s">
        <v>98</v>
      </c>
      <c r="BI152" s="1" t="s">
        <v>98</v>
      </c>
      <c r="BJ152" s="4" t="s">
        <v>98</v>
      </c>
      <c r="BK152" s="4" t="s">
        <v>98</v>
      </c>
      <c r="BL152" s="4" t="s">
        <v>98</v>
      </c>
      <c r="BM152" s="4" t="s">
        <v>98</v>
      </c>
      <c r="BN152" s="4" t="s">
        <v>98</v>
      </c>
      <c r="BO152" s="4" t="s">
        <v>98</v>
      </c>
      <c r="BP152" s="4" t="s">
        <v>98</v>
      </c>
      <c r="BQ152" s="4" t="s">
        <v>98</v>
      </c>
      <c r="BR152" s="4" t="s">
        <v>98</v>
      </c>
      <c r="BS152" s="4" t="s">
        <v>98</v>
      </c>
      <c r="BT152" s="4" t="s">
        <v>98</v>
      </c>
      <c r="BU152" s="4" t="s">
        <v>98</v>
      </c>
      <c r="BV152" s="4" t="s">
        <v>98</v>
      </c>
      <c r="BW152" s="35" t="s">
        <v>98</v>
      </c>
      <c r="BX152" s="35" t="s">
        <v>98</v>
      </c>
      <c r="BY152" s="1" t="s">
        <v>98</v>
      </c>
      <c r="BZ152" s="1" t="s">
        <v>98</v>
      </c>
      <c r="CA152" s="1" t="s">
        <v>98</v>
      </c>
      <c r="CB152" s="1" t="s">
        <v>98</v>
      </c>
      <c r="CC152" s="1" t="s">
        <v>98</v>
      </c>
      <c r="CD152" s="1" t="s">
        <v>98</v>
      </c>
      <c r="CE152" s="1" t="s">
        <v>98</v>
      </c>
      <c r="CF152" s="1" t="s">
        <v>98</v>
      </c>
      <c r="CG152" s="4">
        <f>Beams!$B$11/F152</f>
        <v>2728.155339805825</v>
      </c>
      <c r="CI152" s="4">
        <f>SQRT(Beams!$B$9^2+Beams!$C$9^2)/AO152</f>
        <v>3944.3574295467956</v>
      </c>
      <c r="CK152" s="4">
        <f>(2*SQRT(Beams!$B$8^2+Beams!$C$8^2))/(F152)</f>
        <v>7716.3885636279547</v>
      </c>
      <c r="CM152" s="4">
        <f>Beams!$B$12*(K152/2)/AX152</f>
        <v>1397.2375690607735</v>
      </c>
      <c r="CO152" s="4">
        <f t="shared" si="2"/>
        <v>15132.983926675639</v>
      </c>
      <c r="CQ152" s="3">
        <f>MIN(Beams!$B$21:$B$22)/MAX(CJ152:CO152)-1</f>
        <v>0.32161641728469936</v>
      </c>
    </row>
    <row r="153" spans="1:95" x14ac:dyDescent="0.55000000000000004">
      <c r="A153" s="1" t="s">
        <v>2612</v>
      </c>
      <c r="B153" s="1" t="s">
        <v>2417</v>
      </c>
      <c r="C153" s="1" t="s">
        <v>2418</v>
      </c>
      <c r="D153" s="1" t="s">
        <v>98</v>
      </c>
      <c r="E153" s="3">
        <v>10.8</v>
      </c>
      <c r="F153" s="3">
        <v>2.96</v>
      </c>
      <c r="G153" s="1" t="s">
        <v>98</v>
      </c>
      <c r="H153" s="11" t="s">
        <v>98</v>
      </c>
      <c r="I153" s="1" t="s">
        <v>98</v>
      </c>
      <c r="J153" s="1" t="s">
        <v>98</v>
      </c>
      <c r="K153" s="3">
        <v>4.5</v>
      </c>
      <c r="L153" s="1" t="s">
        <v>98</v>
      </c>
      <c r="M153" s="11" t="s">
        <v>98</v>
      </c>
      <c r="N153" s="1" t="s">
        <v>98</v>
      </c>
      <c r="O153" s="1" t="s">
        <v>98</v>
      </c>
      <c r="P153" s="1" t="s">
        <v>98</v>
      </c>
      <c r="Q153" s="1" t="s">
        <v>98</v>
      </c>
      <c r="R153" s="11" t="s">
        <v>98</v>
      </c>
      <c r="S153" s="13" t="s">
        <v>98</v>
      </c>
      <c r="T153" s="1" t="s">
        <v>98</v>
      </c>
      <c r="U153" s="13" t="s">
        <v>98</v>
      </c>
      <c r="V153" s="1" t="s">
        <v>98</v>
      </c>
      <c r="W153" s="14">
        <v>0.23699999999999999</v>
      </c>
      <c r="X153" s="14">
        <v>0.22</v>
      </c>
      <c r="Y153" s="1" t="s">
        <v>98</v>
      </c>
      <c r="Z153" s="13" t="s">
        <v>98</v>
      </c>
      <c r="AA153" s="13" t="s">
        <v>98</v>
      </c>
      <c r="AB153" s="1" t="s">
        <v>98</v>
      </c>
      <c r="AC153" s="1" t="s">
        <v>98</v>
      </c>
      <c r="AD153" s="1" t="s">
        <v>98</v>
      </c>
      <c r="AE153" s="1" t="s">
        <v>98</v>
      </c>
      <c r="AF153" s="1" t="s">
        <v>98</v>
      </c>
      <c r="AG153" s="1" t="s">
        <v>98</v>
      </c>
      <c r="AH153" s="1" t="s">
        <v>98</v>
      </c>
      <c r="AI153" s="1" t="s">
        <v>98</v>
      </c>
      <c r="AJ153" s="1" t="s">
        <v>98</v>
      </c>
      <c r="AK153" s="1" t="s">
        <v>98</v>
      </c>
      <c r="AL153" s="2">
        <v>20.5</v>
      </c>
      <c r="AM153" s="3">
        <v>6.79</v>
      </c>
      <c r="AN153" s="3">
        <v>4.03</v>
      </c>
      <c r="AO153" s="3">
        <v>3.02</v>
      </c>
      <c r="AP153" s="3">
        <v>1.52</v>
      </c>
      <c r="AQ153" s="3">
        <v>6.79</v>
      </c>
      <c r="AR153" s="3">
        <v>4.03</v>
      </c>
      <c r="AS153" s="3">
        <v>3.02</v>
      </c>
      <c r="AT153" s="3">
        <v>1.52</v>
      </c>
      <c r="AU153" s="1" t="s">
        <v>98</v>
      </c>
      <c r="AV153" s="1" t="s">
        <v>98</v>
      </c>
      <c r="AW153" s="1" t="s">
        <v>98</v>
      </c>
      <c r="AX153" s="2">
        <v>13.6</v>
      </c>
      <c r="AY153" s="1" t="s">
        <v>98</v>
      </c>
      <c r="AZ153" s="3">
        <v>6.04</v>
      </c>
      <c r="BA153" s="1" t="s">
        <v>98</v>
      </c>
      <c r="BB153" s="1" t="s">
        <v>98</v>
      </c>
      <c r="BC153" s="1" t="s">
        <v>98</v>
      </c>
      <c r="BD153" s="1" t="s">
        <v>98</v>
      </c>
      <c r="BE153" s="1" t="s">
        <v>98</v>
      </c>
      <c r="BF153" s="1" t="s">
        <v>98</v>
      </c>
      <c r="BG153" s="1" t="s">
        <v>98</v>
      </c>
      <c r="BH153" s="1" t="s">
        <v>98</v>
      </c>
      <c r="BI153" s="1" t="s">
        <v>98</v>
      </c>
      <c r="BJ153" s="4" t="s">
        <v>98</v>
      </c>
      <c r="BK153" s="4" t="s">
        <v>98</v>
      </c>
      <c r="BL153" s="4" t="s">
        <v>98</v>
      </c>
      <c r="BM153" s="4" t="s">
        <v>98</v>
      </c>
      <c r="BN153" s="4" t="s">
        <v>98</v>
      </c>
      <c r="BO153" s="4" t="s">
        <v>98</v>
      </c>
      <c r="BP153" s="4" t="s">
        <v>98</v>
      </c>
      <c r="BQ153" s="4" t="s">
        <v>98</v>
      </c>
      <c r="BR153" s="4" t="s">
        <v>98</v>
      </c>
      <c r="BS153" s="4" t="s">
        <v>98</v>
      </c>
      <c r="BT153" s="4" t="s">
        <v>98</v>
      </c>
      <c r="BU153" s="4" t="s">
        <v>98</v>
      </c>
      <c r="BV153" s="4" t="s">
        <v>98</v>
      </c>
      <c r="BW153" s="35" t="s">
        <v>98</v>
      </c>
      <c r="BX153" s="35" t="s">
        <v>98</v>
      </c>
      <c r="BY153" s="1" t="s">
        <v>98</v>
      </c>
      <c r="BZ153" s="1" t="s">
        <v>98</v>
      </c>
      <c r="CA153" s="1" t="s">
        <v>98</v>
      </c>
      <c r="CB153" s="1" t="s">
        <v>98</v>
      </c>
      <c r="CC153" s="1" t="s">
        <v>98</v>
      </c>
      <c r="CD153" s="1" t="s">
        <v>98</v>
      </c>
      <c r="CE153" s="1" t="s">
        <v>98</v>
      </c>
      <c r="CF153" s="1" t="s">
        <v>98</v>
      </c>
      <c r="CG153" s="4">
        <f>Beams!$B$11/F153</f>
        <v>3797.2972972972975</v>
      </c>
      <c r="CI153" s="4">
        <f>SQRT(Beams!$B$9^2+Beams!$C$9^2)/AO153</f>
        <v>5263.4968347925787</v>
      </c>
      <c r="CK153" s="4">
        <f>(2*SQRT(Beams!$B$8^2+Beams!$C$8^2))/(F153)</f>
        <v>10740.378676401073</v>
      </c>
      <c r="CM153" s="4">
        <f>Beams!$B$12*(K153/2)/AX153</f>
        <v>1859.5588235294117</v>
      </c>
      <c r="CO153" s="4">
        <f t="shared" si="2"/>
        <v>20941.324449424999</v>
      </c>
      <c r="CQ153" s="3">
        <f>MIN(Beams!$B$21:$B$22)/MAX(CJ153:CO153)-1</f>
        <v>-4.4950568990914319E-2</v>
      </c>
    </row>
    <row r="154" spans="1:95" x14ac:dyDescent="0.55000000000000004">
      <c r="A154" s="1" t="s">
        <v>2612</v>
      </c>
      <c r="B154" s="1" t="s">
        <v>2419</v>
      </c>
      <c r="C154" s="1" t="s">
        <v>2420</v>
      </c>
      <c r="D154" s="1" t="s">
        <v>98</v>
      </c>
      <c r="E154" s="3">
        <v>8.67</v>
      </c>
      <c r="F154" s="3">
        <v>2.36</v>
      </c>
      <c r="G154" s="1" t="s">
        <v>98</v>
      </c>
      <c r="H154" s="11" t="s">
        <v>98</v>
      </c>
      <c r="I154" s="1" t="s">
        <v>98</v>
      </c>
      <c r="J154" s="1" t="s">
        <v>98</v>
      </c>
      <c r="K154" s="3">
        <v>4.5</v>
      </c>
      <c r="L154" s="1" t="s">
        <v>98</v>
      </c>
      <c r="M154" s="11" t="s">
        <v>98</v>
      </c>
      <c r="N154" s="1" t="s">
        <v>98</v>
      </c>
      <c r="O154" s="1" t="s">
        <v>98</v>
      </c>
      <c r="P154" s="1" t="s">
        <v>98</v>
      </c>
      <c r="Q154" s="1" t="s">
        <v>98</v>
      </c>
      <c r="R154" s="11" t="s">
        <v>98</v>
      </c>
      <c r="S154" s="13" t="s">
        <v>98</v>
      </c>
      <c r="T154" s="1" t="s">
        <v>98</v>
      </c>
      <c r="U154" s="13" t="s">
        <v>98</v>
      </c>
      <c r="V154" s="1" t="s">
        <v>98</v>
      </c>
      <c r="W154" s="14">
        <v>0.188</v>
      </c>
      <c r="X154" s="14">
        <v>0.17399999999999999</v>
      </c>
      <c r="Y154" s="1" t="s">
        <v>98</v>
      </c>
      <c r="Z154" s="13" t="s">
        <v>98</v>
      </c>
      <c r="AA154" s="13" t="s">
        <v>98</v>
      </c>
      <c r="AB154" s="1" t="s">
        <v>98</v>
      </c>
      <c r="AC154" s="1" t="s">
        <v>98</v>
      </c>
      <c r="AD154" s="1" t="s">
        <v>98</v>
      </c>
      <c r="AE154" s="1" t="s">
        <v>98</v>
      </c>
      <c r="AF154" s="1" t="s">
        <v>98</v>
      </c>
      <c r="AG154" s="1" t="s">
        <v>98</v>
      </c>
      <c r="AH154" s="1" t="s">
        <v>98</v>
      </c>
      <c r="AI154" s="1" t="s">
        <v>98</v>
      </c>
      <c r="AJ154" s="1" t="s">
        <v>98</v>
      </c>
      <c r="AK154" s="1" t="s">
        <v>98</v>
      </c>
      <c r="AL154" s="2">
        <v>25.9</v>
      </c>
      <c r="AM154" s="3">
        <v>5.54</v>
      </c>
      <c r="AN154" s="3">
        <v>3.26</v>
      </c>
      <c r="AO154" s="3">
        <v>2.46</v>
      </c>
      <c r="AP154" s="3">
        <v>1.53</v>
      </c>
      <c r="AQ154" s="3">
        <v>5.54</v>
      </c>
      <c r="AR154" s="3">
        <v>3.26</v>
      </c>
      <c r="AS154" s="3">
        <v>2.46</v>
      </c>
      <c r="AT154" s="3">
        <v>1.53</v>
      </c>
      <c r="AU154" s="1" t="s">
        <v>98</v>
      </c>
      <c r="AV154" s="1" t="s">
        <v>98</v>
      </c>
      <c r="AW154" s="1" t="s">
        <v>98</v>
      </c>
      <c r="AX154" s="2">
        <v>11.1</v>
      </c>
      <c r="AY154" s="1" t="s">
        <v>98</v>
      </c>
      <c r="AZ154" s="3">
        <v>4.93</v>
      </c>
      <c r="BA154" s="1" t="s">
        <v>98</v>
      </c>
      <c r="BB154" s="1" t="s">
        <v>98</v>
      </c>
      <c r="BC154" s="1" t="s">
        <v>98</v>
      </c>
      <c r="BD154" s="1" t="s">
        <v>98</v>
      </c>
      <c r="BE154" s="1" t="s">
        <v>98</v>
      </c>
      <c r="BF154" s="1" t="s">
        <v>98</v>
      </c>
      <c r="BG154" s="1" t="s">
        <v>98</v>
      </c>
      <c r="BH154" s="1" t="s">
        <v>98</v>
      </c>
      <c r="BI154" s="1" t="s">
        <v>98</v>
      </c>
      <c r="BJ154" s="4" t="s">
        <v>98</v>
      </c>
      <c r="BK154" s="4" t="s">
        <v>98</v>
      </c>
      <c r="BL154" s="4" t="s">
        <v>98</v>
      </c>
      <c r="BM154" s="4" t="s">
        <v>98</v>
      </c>
      <c r="BN154" s="4" t="s">
        <v>98</v>
      </c>
      <c r="BO154" s="4" t="s">
        <v>98</v>
      </c>
      <c r="BP154" s="4" t="s">
        <v>98</v>
      </c>
      <c r="BQ154" s="4" t="s">
        <v>98</v>
      </c>
      <c r="BR154" s="4" t="s">
        <v>98</v>
      </c>
      <c r="BS154" s="4" t="s">
        <v>98</v>
      </c>
      <c r="BT154" s="4" t="s">
        <v>98</v>
      </c>
      <c r="BU154" s="4" t="s">
        <v>98</v>
      </c>
      <c r="BV154" s="4" t="s">
        <v>98</v>
      </c>
      <c r="BW154" s="35" t="s">
        <v>98</v>
      </c>
      <c r="BX154" s="35" t="s">
        <v>98</v>
      </c>
      <c r="BY154" s="1" t="s">
        <v>98</v>
      </c>
      <c r="BZ154" s="1" t="s">
        <v>98</v>
      </c>
      <c r="CA154" s="1" t="s">
        <v>98</v>
      </c>
      <c r="CB154" s="1" t="s">
        <v>98</v>
      </c>
      <c r="CC154" s="1" t="s">
        <v>98</v>
      </c>
      <c r="CD154" s="1" t="s">
        <v>98</v>
      </c>
      <c r="CE154" s="1" t="s">
        <v>98</v>
      </c>
      <c r="CF154" s="1" t="s">
        <v>98</v>
      </c>
      <c r="CG154" s="4">
        <f>Beams!$B$11/F154</f>
        <v>4762.7118644067796</v>
      </c>
      <c r="CI154" s="4">
        <f>SQRT(Beams!$B$9^2+Beams!$C$9^2)/AO154</f>
        <v>6461.6912362087751</v>
      </c>
      <c r="CK154" s="4">
        <f>(2*SQRT(Beams!$B$8^2+Beams!$C$8^2))/(F154)</f>
        <v>13470.983424638634</v>
      </c>
      <c r="CM154" s="4">
        <f>Beams!$B$12*(K154/2)/AX154</f>
        <v>2278.3783783783783</v>
      </c>
      <c r="CO154" s="4">
        <f t="shared" si="2"/>
        <v>26190.884527845956</v>
      </c>
      <c r="CQ154" s="3">
        <f>MIN(Beams!$B$21:$B$22)/MAX(CJ154:CO154)-1</f>
        <v>-0.23637554208082789</v>
      </c>
    </row>
    <row r="155" spans="1:95" x14ac:dyDescent="0.55000000000000004">
      <c r="A155" s="1" t="s">
        <v>2612</v>
      </c>
      <c r="B155" s="1" t="s">
        <v>2421</v>
      </c>
      <c r="C155" s="1" t="s">
        <v>2422</v>
      </c>
      <c r="D155" s="1" t="s">
        <v>98</v>
      </c>
      <c r="E155" s="3">
        <v>5.85</v>
      </c>
      <c r="F155" s="3">
        <v>1.6</v>
      </c>
      <c r="G155" s="1" t="s">
        <v>98</v>
      </c>
      <c r="H155" s="11" t="s">
        <v>98</v>
      </c>
      <c r="I155" s="1" t="s">
        <v>98</v>
      </c>
      <c r="J155" s="1" t="s">
        <v>98</v>
      </c>
      <c r="K155" s="3">
        <v>4.5</v>
      </c>
      <c r="L155" s="1" t="s">
        <v>98</v>
      </c>
      <c r="M155" s="11" t="s">
        <v>98</v>
      </c>
      <c r="N155" s="1" t="s">
        <v>98</v>
      </c>
      <c r="O155" s="1" t="s">
        <v>98</v>
      </c>
      <c r="P155" s="1" t="s">
        <v>98</v>
      </c>
      <c r="Q155" s="1" t="s">
        <v>98</v>
      </c>
      <c r="R155" s="11" t="s">
        <v>98</v>
      </c>
      <c r="S155" s="13" t="s">
        <v>98</v>
      </c>
      <c r="T155" s="1" t="s">
        <v>98</v>
      </c>
      <c r="U155" s="13" t="s">
        <v>98</v>
      </c>
      <c r="V155" s="1" t="s">
        <v>98</v>
      </c>
      <c r="W155" s="14">
        <v>0.125</v>
      </c>
      <c r="X155" s="14">
        <v>0.11600000000000001</v>
      </c>
      <c r="Y155" s="1" t="s">
        <v>98</v>
      </c>
      <c r="Z155" s="13" t="s">
        <v>98</v>
      </c>
      <c r="AA155" s="13" t="s">
        <v>98</v>
      </c>
      <c r="AB155" s="1" t="s">
        <v>98</v>
      </c>
      <c r="AC155" s="1" t="s">
        <v>98</v>
      </c>
      <c r="AD155" s="1" t="s">
        <v>98</v>
      </c>
      <c r="AE155" s="1" t="s">
        <v>98</v>
      </c>
      <c r="AF155" s="1" t="s">
        <v>98</v>
      </c>
      <c r="AG155" s="1" t="s">
        <v>98</v>
      </c>
      <c r="AH155" s="1" t="s">
        <v>98</v>
      </c>
      <c r="AI155" s="1" t="s">
        <v>98</v>
      </c>
      <c r="AJ155" s="1" t="s">
        <v>98</v>
      </c>
      <c r="AK155" s="1" t="s">
        <v>98</v>
      </c>
      <c r="AL155" s="2">
        <v>38.799999999999997</v>
      </c>
      <c r="AM155" s="3">
        <v>3.84</v>
      </c>
      <c r="AN155" s="3">
        <v>2.23</v>
      </c>
      <c r="AO155" s="3">
        <v>1.71</v>
      </c>
      <c r="AP155" s="3">
        <v>1.55</v>
      </c>
      <c r="AQ155" s="3">
        <v>3.84</v>
      </c>
      <c r="AR155" s="3">
        <v>2.23</v>
      </c>
      <c r="AS155" s="3">
        <v>1.71</v>
      </c>
      <c r="AT155" s="3">
        <v>1.55</v>
      </c>
      <c r="AU155" s="1" t="s">
        <v>98</v>
      </c>
      <c r="AV155" s="1" t="s">
        <v>98</v>
      </c>
      <c r="AW155" s="1" t="s">
        <v>98</v>
      </c>
      <c r="AX155" s="3">
        <v>7.68</v>
      </c>
      <c r="AY155" s="1" t="s">
        <v>98</v>
      </c>
      <c r="AZ155" s="3">
        <v>3.41</v>
      </c>
      <c r="BA155" s="1" t="s">
        <v>98</v>
      </c>
      <c r="BB155" s="1" t="s">
        <v>98</v>
      </c>
      <c r="BC155" s="1" t="s">
        <v>98</v>
      </c>
      <c r="BD155" s="1" t="s">
        <v>98</v>
      </c>
      <c r="BE155" s="1" t="s">
        <v>98</v>
      </c>
      <c r="BF155" s="1" t="s">
        <v>98</v>
      </c>
      <c r="BG155" s="1" t="s">
        <v>98</v>
      </c>
      <c r="BH155" s="1" t="s">
        <v>98</v>
      </c>
      <c r="BI155" s="1" t="s">
        <v>98</v>
      </c>
      <c r="BJ155" s="4" t="s">
        <v>98</v>
      </c>
      <c r="BK155" s="4" t="s">
        <v>98</v>
      </c>
      <c r="BL155" s="4" t="s">
        <v>98</v>
      </c>
      <c r="BM155" s="4" t="s">
        <v>98</v>
      </c>
      <c r="BN155" s="4" t="s">
        <v>98</v>
      </c>
      <c r="BO155" s="4" t="s">
        <v>98</v>
      </c>
      <c r="BP155" s="4" t="s">
        <v>98</v>
      </c>
      <c r="BQ155" s="4" t="s">
        <v>98</v>
      </c>
      <c r="BR155" s="4" t="s">
        <v>98</v>
      </c>
      <c r="BS155" s="4" t="s">
        <v>98</v>
      </c>
      <c r="BT155" s="4" t="s">
        <v>98</v>
      </c>
      <c r="BU155" s="4" t="s">
        <v>98</v>
      </c>
      <c r="BV155" s="4" t="s">
        <v>98</v>
      </c>
      <c r="BW155" s="35" t="s">
        <v>98</v>
      </c>
      <c r="BX155" s="35" t="s">
        <v>98</v>
      </c>
      <c r="BY155" s="1" t="s">
        <v>98</v>
      </c>
      <c r="BZ155" s="1" t="s">
        <v>98</v>
      </c>
      <c r="CA155" s="1" t="s">
        <v>98</v>
      </c>
      <c r="CB155" s="1" t="s">
        <v>98</v>
      </c>
      <c r="CC155" s="1" t="s">
        <v>98</v>
      </c>
      <c r="CD155" s="1" t="s">
        <v>98</v>
      </c>
      <c r="CE155" s="1" t="s">
        <v>98</v>
      </c>
      <c r="CF155" s="1" t="s">
        <v>98</v>
      </c>
      <c r="CG155" s="4">
        <f>Beams!$B$11/F155</f>
        <v>7025</v>
      </c>
      <c r="CI155" s="4">
        <f>SQRT(Beams!$B$9^2+Beams!$C$9^2)/AO155</f>
        <v>9295.7663398091154</v>
      </c>
      <c r="CK155" s="4">
        <f>(2*SQRT(Beams!$B$8^2+Beams!$C$8^2))/(F155)</f>
        <v>19869.700551341983</v>
      </c>
      <c r="CM155" s="4">
        <f>Beams!$B$12*(K155/2)/AX155</f>
        <v>3292.96875</v>
      </c>
      <c r="CO155" s="4">
        <f t="shared" si="2"/>
        <v>38513.80717981638</v>
      </c>
      <c r="CQ155" s="3">
        <f>MIN(Beams!$B$21:$B$22)/MAX(CJ155:CO155)-1</f>
        <v>-0.48070571401517437</v>
      </c>
    </row>
    <row r="156" spans="1:95" x14ac:dyDescent="0.55000000000000004">
      <c r="A156" s="1" t="s">
        <v>2612</v>
      </c>
      <c r="B156" s="1" t="s">
        <v>2423</v>
      </c>
      <c r="C156" s="1" t="s">
        <v>2424</v>
      </c>
      <c r="D156" s="1" t="s">
        <v>98</v>
      </c>
      <c r="E156" s="3">
        <v>12.34</v>
      </c>
      <c r="F156" s="3">
        <v>3.39</v>
      </c>
      <c r="G156" s="1" t="s">
        <v>98</v>
      </c>
      <c r="H156" s="11" t="s">
        <v>98</v>
      </c>
      <c r="I156" s="1" t="s">
        <v>98</v>
      </c>
      <c r="J156" s="1" t="s">
        <v>98</v>
      </c>
      <c r="K156" s="3">
        <v>4</v>
      </c>
      <c r="L156" s="1" t="s">
        <v>98</v>
      </c>
      <c r="M156" s="11" t="s">
        <v>98</v>
      </c>
      <c r="N156" s="1" t="s">
        <v>98</v>
      </c>
      <c r="O156" s="1" t="s">
        <v>98</v>
      </c>
      <c r="P156" s="1" t="s">
        <v>98</v>
      </c>
      <c r="Q156" s="1" t="s">
        <v>98</v>
      </c>
      <c r="R156" s="11" t="s">
        <v>98</v>
      </c>
      <c r="S156" s="13" t="s">
        <v>98</v>
      </c>
      <c r="T156" s="1" t="s">
        <v>98</v>
      </c>
      <c r="U156" s="13" t="s">
        <v>98</v>
      </c>
      <c r="V156" s="1" t="s">
        <v>98</v>
      </c>
      <c r="W156" s="1">
        <v>0.313</v>
      </c>
      <c r="X156" s="14">
        <v>0.29099999999999998</v>
      </c>
      <c r="Y156" s="1" t="s">
        <v>98</v>
      </c>
      <c r="Z156" s="13" t="s">
        <v>98</v>
      </c>
      <c r="AA156" s="13" t="s">
        <v>98</v>
      </c>
      <c r="AB156" s="1" t="s">
        <v>98</v>
      </c>
      <c r="AC156" s="1" t="s">
        <v>98</v>
      </c>
      <c r="AD156" s="1" t="s">
        <v>98</v>
      </c>
      <c r="AE156" s="1" t="s">
        <v>98</v>
      </c>
      <c r="AF156" s="1" t="s">
        <v>98</v>
      </c>
      <c r="AG156" s="1" t="s">
        <v>98</v>
      </c>
      <c r="AH156" s="1" t="s">
        <v>98</v>
      </c>
      <c r="AI156" s="1" t="s">
        <v>98</v>
      </c>
      <c r="AJ156" s="1" t="s">
        <v>98</v>
      </c>
      <c r="AK156" s="1" t="s">
        <v>98</v>
      </c>
      <c r="AL156" s="2">
        <v>13.7</v>
      </c>
      <c r="AM156" s="3">
        <v>5.87</v>
      </c>
      <c r="AN156" s="3">
        <v>4.01</v>
      </c>
      <c r="AO156" s="3">
        <v>2.93</v>
      </c>
      <c r="AP156" s="3">
        <v>1.32</v>
      </c>
      <c r="AQ156" s="3">
        <v>5.87</v>
      </c>
      <c r="AR156" s="3">
        <v>4.01</v>
      </c>
      <c r="AS156" s="3">
        <v>2.93</v>
      </c>
      <c r="AT156" s="3">
        <v>1.32</v>
      </c>
      <c r="AU156" s="1" t="s">
        <v>98</v>
      </c>
      <c r="AV156" s="1" t="s">
        <v>98</v>
      </c>
      <c r="AW156" s="1" t="s">
        <v>98</v>
      </c>
      <c r="AX156" s="2">
        <v>11.7</v>
      </c>
      <c r="AY156" s="1" t="s">
        <v>98</v>
      </c>
      <c r="AZ156" s="3">
        <v>5.87</v>
      </c>
      <c r="BA156" s="1" t="s">
        <v>98</v>
      </c>
      <c r="BB156" s="1" t="s">
        <v>98</v>
      </c>
      <c r="BC156" s="1" t="s">
        <v>98</v>
      </c>
      <c r="BD156" s="1" t="s">
        <v>98</v>
      </c>
      <c r="BE156" s="1" t="s">
        <v>98</v>
      </c>
      <c r="BF156" s="1" t="s">
        <v>98</v>
      </c>
      <c r="BG156" s="1" t="s">
        <v>98</v>
      </c>
      <c r="BH156" s="1" t="s">
        <v>98</v>
      </c>
      <c r="BI156" s="1" t="s">
        <v>98</v>
      </c>
      <c r="BJ156" s="4" t="s">
        <v>98</v>
      </c>
      <c r="BK156" s="4" t="s">
        <v>98</v>
      </c>
      <c r="BL156" s="4" t="s">
        <v>98</v>
      </c>
      <c r="BM156" s="4" t="s">
        <v>98</v>
      </c>
      <c r="BN156" s="4" t="s">
        <v>98</v>
      </c>
      <c r="BO156" s="4" t="s">
        <v>98</v>
      </c>
      <c r="BP156" s="4" t="s">
        <v>98</v>
      </c>
      <c r="BQ156" s="4" t="s">
        <v>98</v>
      </c>
      <c r="BR156" s="4" t="s">
        <v>98</v>
      </c>
      <c r="BS156" s="4" t="s">
        <v>98</v>
      </c>
      <c r="BT156" s="4" t="s">
        <v>98</v>
      </c>
      <c r="BU156" s="4" t="s">
        <v>98</v>
      </c>
      <c r="BV156" s="4" t="s">
        <v>98</v>
      </c>
      <c r="BW156" s="35" t="s">
        <v>98</v>
      </c>
      <c r="BX156" s="35" t="s">
        <v>98</v>
      </c>
      <c r="BY156" s="1" t="s">
        <v>98</v>
      </c>
      <c r="BZ156" s="1" t="s">
        <v>98</v>
      </c>
      <c r="CA156" s="1" t="s">
        <v>98</v>
      </c>
      <c r="CB156" s="1" t="s">
        <v>98</v>
      </c>
      <c r="CC156" s="1" t="s">
        <v>98</v>
      </c>
      <c r="CD156" s="1" t="s">
        <v>98</v>
      </c>
      <c r="CE156" s="1" t="s">
        <v>98</v>
      </c>
      <c r="CF156" s="1" t="s">
        <v>98</v>
      </c>
      <c r="CG156" s="4">
        <f>Beams!$B$11/F156</f>
        <v>3315.6342182890853</v>
      </c>
      <c r="CI156" s="4">
        <f>SQRT(Beams!$B$9^2+Beams!$C$9^2)/AO156</f>
        <v>5425.1742119705077</v>
      </c>
      <c r="CK156" s="4">
        <f>(2*SQRT(Beams!$B$8^2+Beams!$C$8^2))/(F156)</f>
        <v>9378.0297587454788</v>
      </c>
      <c r="CM156" s="4">
        <f>Beams!$B$12*(K156/2)/AX156</f>
        <v>1921.3675213675215</v>
      </c>
      <c r="CO156" s="4">
        <f t="shared" si="2"/>
        <v>18743.506020452591</v>
      </c>
      <c r="CQ156" s="3">
        <f>MIN(Beams!$B$21:$B$22)/MAX(CJ156:CO156)-1</f>
        <v>6.7036229944192227E-2</v>
      </c>
    </row>
    <row r="157" spans="1:95" x14ac:dyDescent="0.55000000000000004">
      <c r="A157" s="1" t="s">
        <v>2612</v>
      </c>
      <c r="B157" s="1" t="s">
        <v>2425</v>
      </c>
      <c r="C157" s="1" t="s">
        <v>2426</v>
      </c>
      <c r="D157" s="1" t="s">
        <v>98</v>
      </c>
      <c r="E157" s="3">
        <v>10</v>
      </c>
      <c r="F157" s="3">
        <v>2.76</v>
      </c>
      <c r="G157" s="1" t="s">
        <v>98</v>
      </c>
      <c r="H157" s="11" t="s">
        <v>98</v>
      </c>
      <c r="I157" s="1" t="s">
        <v>98</v>
      </c>
      <c r="J157" s="1" t="s">
        <v>98</v>
      </c>
      <c r="K157" s="3">
        <v>4</v>
      </c>
      <c r="L157" s="1" t="s">
        <v>98</v>
      </c>
      <c r="M157" s="11" t="s">
        <v>98</v>
      </c>
      <c r="N157" s="1" t="s">
        <v>98</v>
      </c>
      <c r="O157" s="1" t="s">
        <v>98</v>
      </c>
      <c r="P157" s="1" t="s">
        <v>98</v>
      </c>
      <c r="Q157" s="1" t="s">
        <v>98</v>
      </c>
      <c r="R157" s="11" t="s">
        <v>98</v>
      </c>
      <c r="S157" s="13" t="s">
        <v>98</v>
      </c>
      <c r="T157" s="1" t="s">
        <v>98</v>
      </c>
      <c r="U157" s="13" t="s">
        <v>98</v>
      </c>
      <c r="V157" s="1" t="s">
        <v>98</v>
      </c>
      <c r="W157" s="14">
        <v>0.25</v>
      </c>
      <c r="X157" s="14">
        <v>0.23300000000000001</v>
      </c>
      <c r="Y157" s="1" t="s">
        <v>98</v>
      </c>
      <c r="Z157" s="13" t="s">
        <v>98</v>
      </c>
      <c r="AA157" s="13" t="s">
        <v>98</v>
      </c>
      <c r="AB157" s="1" t="s">
        <v>98</v>
      </c>
      <c r="AC157" s="1" t="s">
        <v>98</v>
      </c>
      <c r="AD157" s="1" t="s">
        <v>98</v>
      </c>
      <c r="AE157" s="1" t="s">
        <v>98</v>
      </c>
      <c r="AF157" s="1" t="s">
        <v>98</v>
      </c>
      <c r="AG157" s="1" t="s">
        <v>98</v>
      </c>
      <c r="AH157" s="1" t="s">
        <v>98</v>
      </c>
      <c r="AI157" s="1" t="s">
        <v>98</v>
      </c>
      <c r="AJ157" s="1" t="s">
        <v>98</v>
      </c>
      <c r="AK157" s="1" t="s">
        <v>98</v>
      </c>
      <c r="AL157" s="2">
        <v>17.2</v>
      </c>
      <c r="AM157" s="3">
        <v>4.91</v>
      </c>
      <c r="AN157" s="3">
        <v>3.31</v>
      </c>
      <c r="AO157" s="3">
        <v>2.4500000000000002</v>
      </c>
      <c r="AP157" s="3">
        <v>1.33</v>
      </c>
      <c r="AQ157" s="3">
        <v>4.91</v>
      </c>
      <c r="AR157" s="3">
        <v>3.31</v>
      </c>
      <c r="AS157" s="3">
        <v>2.4500000000000002</v>
      </c>
      <c r="AT157" s="3">
        <v>1.33</v>
      </c>
      <c r="AU157" s="1" t="s">
        <v>98</v>
      </c>
      <c r="AV157" s="1" t="s">
        <v>98</v>
      </c>
      <c r="AW157" s="1" t="s">
        <v>98</v>
      </c>
      <c r="AX157" s="3">
        <v>9.82</v>
      </c>
      <c r="AY157" s="1" t="s">
        <v>98</v>
      </c>
      <c r="AZ157" s="3">
        <v>4.91</v>
      </c>
      <c r="BA157" s="1" t="s">
        <v>98</v>
      </c>
      <c r="BB157" s="1" t="s">
        <v>98</v>
      </c>
      <c r="BC157" s="1" t="s">
        <v>98</v>
      </c>
      <c r="BD157" s="1" t="s">
        <v>98</v>
      </c>
      <c r="BE157" s="1" t="s">
        <v>98</v>
      </c>
      <c r="BF157" s="1" t="s">
        <v>98</v>
      </c>
      <c r="BG157" s="1" t="s">
        <v>98</v>
      </c>
      <c r="BH157" s="1" t="s">
        <v>98</v>
      </c>
      <c r="BI157" s="1" t="s">
        <v>98</v>
      </c>
      <c r="BJ157" s="4" t="s">
        <v>98</v>
      </c>
      <c r="BK157" s="4" t="s">
        <v>98</v>
      </c>
      <c r="BL157" s="4" t="s">
        <v>98</v>
      </c>
      <c r="BM157" s="4" t="s">
        <v>98</v>
      </c>
      <c r="BN157" s="4" t="s">
        <v>98</v>
      </c>
      <c r="BO157" s="4" t="s">
        <v>98</v>
      </c>
      <c r="BP157" s="4" t="s">
        <v>98</v>
      </c>
      <c r="BQ157" s="4" t="s">
        <v>98</v>
      </c>
      <c r="BR157" s="4" t="s">
        <v>98</v>
      </c>
      <c r="BS157" s="4" t="s">
        <v>98</v>
      </c>
      <c r="BT157" s="4" t="s">
        <v>98</v>
      </c>
      <c r="BU157" s="4" t="s">
        <v>98</v>
      </c>
      <c r="BV157" s="4" t="s">
        <v>98</v>
      </c>
      <c r="BW157" s="35" t="s">
        <v>98</v>
      </c>
      <c r="BX157" s="35" t="s">
        <v>98</v>
      </c>
      <c r="BY157" s="1" t="s">
        <v>98</v>
      </c>
      <c r="BZ157" s="1" t="s">
        <v>98</v>
      </c>
      <c r="CA157" s="1" t="s">
        <v>98</v>
      </c>
      <c r="CB157" s="1" t="s">
        <v>98</v>
      </c>
      <c r="CC157" s="1" t="s">
        <v>98</v>
      </c>
      <c r="CD157" s="1" t="s">
        <v>98</v>
      </c>
      <c r="CE157" s="1" t="s">
        <v>98</v>
      </c>
      <c r="CF157" s="1" t="s">
        <v>98</v>
      </c>
      <c r="CG157" s="4">
        <f>Beams!$B$11/F157</f>
        <v>4072.4637681159425</v>
      </c>
      <c r="CI157" s="4">
        <f>SQRT(Beams!$B$9^2+Beams!$C$9^2)/AO157</f>
        <v>6488.0654861524845</v>
      </c>
      <c r="CK157" s="4">
        <f>(2*SQRT(Beams!$B$8^2+Beams!$C$8^2))/(F157)</f>
        <v>11518.666986285209</v>
      </c>
      <c r="CM157" s="4">
        <f>Beams!$B$12*(K157/2)/AX157</f>
        <v>2289.2057026476577</v>
      </c>
      <c r="CO157" s="4">
        <f t="shared" si="2"/>
        <v>22919.101941397559</v>
      </c>
      <c r="CQ157" s="3">
        <f>MIN(Beams!$B$21:$B$22)/MAX(CJ157:CO157)-1</f>
        <v>-0.12736545912058361</v>
      </c>
    </row>
    <row r="158" spans="1:95" x14ac:dyDescent="0.55000000000000004">
      <c r="A158" s="1" t="s">
        <v>2612</v>
      </c>
      <c r="B158" s="1" t="s">
        <v>2427</v>
      </c>
      <c r="C158" s="1" t="s">
        <v>2428</v>
      </c>
      <c r="D158" s="1" t="s">
        <v>98</v>
      </c>
      <c r="E158" s="3">
        <v>9.5299999999999994</v>
      </c>
      <c r="F158" s="3">
        <v>2.61</v>
      </c>
      <c r="G158" s="1" t="s">
        <v>98</v>
      </c>
      <c r="H158" s="11" t="s">
        <v>98</v>
      </c>
      <c r="I158" s="1" t="s">
        <v>98</v>
      </c>
      <c r="J158" s="1" t="s">
        <v>98</v>
      </c>
      <c r="K158" s="3">
        <v>4</v>
      </c>
      <c r="L158" s="1" t="s">
        <v>98</v>
      </c>
      <c r="M158" s="11" t="s">
        <v>98</v>
      </c>
      <c r="N158" s="1" t="s">
        <v>98</v>
      </c>
      <c r="O158" s="1" t="s">
        <v>98</v>
      </c>
      <c r="P158" s="1" t="s">
        <v>98</v>
      </c>
      <c r="Q158" s="1" t="s">
        <v>98</v>
      </c>
      <c r="R158" s="11" t="s">
        <v>98</v>
      </c>
      <c r="S158" s="13" t="s">
        <v>98</v>
      </c>
      <c r="T158" s="1" t="s">
        <v>98</v>
      </c>
      <c r="U158" s="13" t="s">
        <v>98</v>
      </c>
      <c r="V158" s="1" t="s">
        <v>98</v>
      </c>
      <c r="W158" s="14">
        <v>0.23699999999999999</v>
      </c>
      <c r="X158" s="14">
        <v>0.22</v>
      </c>
      <c r="Y158" s="1" t="s">
        <v>98</v>
      </c>
      <c r="Z158" s="13" t="s">
        <v>98</v>
      </c>
      <c r="AA158" s="13" t="s">
        <v>98</v>
      </c>
      <c r="AB158" s="1" t="s">
        <v>98</v>
      </c>
      <c r="AC158" s="1" t="s">
        <v>98</v>
      </c>
      <c r="AD158" s="1" t="s">
        <v>98</v>
      </c>
      <c r="AE158" s="1" t="s">
        <v>98</v>
      </c>
      <c r="AF158" s="1" t="s">
        <v>98</v>
      </c>
      <c r="AG158" s="1" t="s">
        <v>98</v>
      </c>
      <c r="AH158" s="1" t="s">
        <v>98</v>
      </c>
      <c r="AI158" s="1" t="s">
        <v>98</v>
      </c>
      <c r="AJ158" s="1" t="s">
        <v>98</v>
      </c>
      <c r="AK158" s="1" t="s">
        <v>98</v>
      </c>
      <c r="AL158" s="2">
        <v>18.2</v>
      </c>
      <c r="AM158" s="3">
        <v>4.68</v>
      </c>
      <c r="AN158" s="3">
        <v>3.15</v>
      </c>
      <c r="AO158" s="3">
        <v>2.34</v>
      </c>
      <c r="AP158" s="3">
        <v>1.34</v>
      </c>
      <c r="AQ158" s="3">
        <v>4.68</v>
      </c>
      <c r="AR158" s="3">
        <v>3.15</v>
      </c>
      <c r="AS158" s="3">
        <v>2.34</v>
      </c>
      <c r="AT158" s="3">
        <v>1.34</v>
      </c>
      <c r="AU158" s="1" t="s">
        <v>98</v>
      </c>
      <c r="AV158" s="1" t="s">
        <v>98</v>
      </c>
      <c r="AW158" s="1" t="s">
        <v>98</v>
      </c>
      <c r="AX158" s="3">
        <v>9.36</v>
      </c>
      <c r="AY158" s="1" t="s">
        <v>98</v>
      </c>
      <c r="AZ158" s="3">
        <v>4.68</v>
      </c>
      <c r="BA158" s="1" t="s">
        <v>98</v>
      </c>
      <c r="BB158" s="1" t="s">
        <v>98</v>
      </c>
      <c r="BC158" s="1" t="s">
        <v>98</v>
      </c>
      <c r="BD158" s="1" t="s">
        <v>98</v>
      </c>
      <c r="BE158" s="1" t="s">
        <v>98</v>
      </c>
      <c r="BF158" s="1" t="s">
        <v>98</v>
      </c>
      <c r="BG158" s="1" t="s">
        <v>98</v>
      </c>
      <c r="BH158" s="1" t="s">
        <v>98</v>
      </c>
      <c r="BI158" s="1" t="s">
        <v>98</v>
      </c>
      <c r="BJ158" s="4" t="s">
        <v>98</v>
      </c>
      <c r="BK158" s="4" t="s">
        <v>98</v>
      </c>
      <c r="BL158" s="4" t="s">
        <v>98</v>
      </c>
      <c r="BM158" s="4" t="s">
        <v>98</v>
      </c>
      <c r="BN158" s="4" t="s">
        <v>98</v>
      </c>
      <c r="BO158" s="4" t="s">
        <v>98</v>
      </c>
      <c r="BP158" s="4" t="s">
        <v>98</v>
      </c>
      <c r="BQ158" s="4" t="s">
        <v>98</v>
      </c>
      <c r="BR158" s="4" t="s">
        <v>98</v>
      </c>
      <c r="BS158" s="4" t="s">
        <v>98</v>
      </c>
      <c r="BT158" s="4" t="s">
        <v>98</v>
      </c>
      <c r="BU158" s="4" t="s">
        <v>98</v>
      </c>
      <c r="BV158" s="4" t="s">
        <v>98</v>
      </c>
      <c r="BW158" s="35" t="s">
        <v>98</v>
      </c>
      <c r="BX158" s="35" t="s">
        <v>98</v>
      </c>
      <c r="BY158" s="1" t="s">
        <v>98</v>
      </c>
      <c r="BZ158" s="1" t="s">
        <v>98</v>
      </c>
      <c r="CA158" s="1" t="s">
        <v>98</v>
      </c>
      <c r="CB158" s="1" t="s">
        <v>98</v>
      </c>
      <c r="CC158" s="1" t="s">
        <v>98</v>
      </c>
      <c r="CD158" s="1" t="s">
        <v>98</v>
      </c>
      <c r="CE158" s="1" t="s">
        <v>98</v>
      </c>
      <c r="CF158" s="1" t="s">
        <v>98</v>
      </c>
      <c r="CG158" s="4">
        <f>Beams!$B$11/F158</f>
        <v>4306.5134099616862</v>
      </c>
      <c r="CI158" s="4">
        <f>SQRT(Beams!$B$9^2+Beams!$C$9^2)/AO158</f>
        <v>6793.0600175528152</v>
      </c>
      <c r="CK158" s="4">
        <f>(2*SQRT(Beams!$B$8^2+Beams!$C$8^2))/(F158)</f>
        <v>12180.659341818842</v>
      </c>
      <c r="CM158" s="4">
        <f>Beams!$B$12*(K158/2)/AX158</f>
        <v>2401.7094017094018</v>
      </c>
      <c r="CO158" s="4">
        <f t="shared" si="2"/>
        <v>24199.391323499851</v>
      </c>
      <c r="CQ158" s="3">
        <f>MIN(Beams!$B$21:$B$22)/MAX(CJ158:CO158)-1</f>
        <v>-0.1735329317734472</v>
      </c>
    </row>
    <row r="159" spans="1:95" x14ac:dyDescent="0.55000000000000004">
      <c r="A159" s="1" t="s">
        <v>2612</v>
      </c>
      <c r="B159" s="1" t="s">
        <v>2429</v>
      </c>
      <c r="C159" s="1" t="s">
        <v>2430</v>
      </c>
      <c r="D159" s="1" t="s">
        <v>98</v>
      </c>
      <c r="E159" s="3">
        <v>9.1199999999999992</v>
      </c>
      <c r="F159" s="3">
        <v>2.5</v>
      </c>
      <c r="G159" s="1" t="s">
        <v>98</v>
      </c>
      <c r="H159" s="11" t="s">
        <v>98</v>
      </c>
      <c r="I159" s="1" t="s">
        <v>98</v>
      </c>
      <c r="J159" s="1" t="s">
        <v>98</v>
      </c>
      <c r="K159" s="3">
        <v>4</v>
      </c>
      <c r="L159" s="1" t="s">
        <v>98</v>
      </c>
      <c r="M159" s="11" t="s">
        <v>98</v>
      </c>
      <c r="N159" s="1" t="s">
        <v>98</v>
      </c>
      <c r="O159" s="1" t="s">
        <v>98</v>
      </c>
      <c r="P159" s="1" t="s">
        <v>98</v>
      </c>
      <c r="Q159" s="1" t="s">
        <v>98</v>
      </c>
      <c r="R159" s="11" t="s">
        <v>98</v>
      </c>
      <c r="S159" s="13" t="s">
        <v>98</v>
      </c>
      <c r="T159" s="1" t="s">
        <v>98</v>
      </c>
      <c r="U159" s="13" t="s">
        <v>98</v>
      </c>
      <c r="V159" s="1" t="s">
        <v>98</v>
      </c>
      <c r="W159" s="14">
        <v>0.22600000000000001</v>
      </c>
      <c r="X159" s="14">
        <v>0.21</v>
      </c>
      <c r="Y159" s="1" t="s">
        <v>98</v>
      </c>
      <c r="Z159" s="13" t="s">
        <v>98</v>
      </c>
      <c r="AA159" s="13" t="s">
        <v>98</v>
      </c>
      <c r="AB159" s="1" t="s">
        <v>98</v>
      </c>
      <c r="AC159" s="1" t="s">
        <v>98</v>
      </c>
      <c r="AD159" s="1" t="s">
        <v>98</v>
      </c>
      <c r="AE159" s="1" t="s">
        <v>98</v>
      </c>
      <c r="AF159" s="1" t="s">
        <v>98</v>
      </c>
      <c r="AG159" s="1" t="s">
        <v>98</v>
      </c>
      <c r="AH159" s="1" t="s">
        <v>98</v>
      </c>
      <c r="AI159" s="1" t="s">
        <v>98</v>
      </c>
      <c r="AJ159" s="1" t="s">
        <v>98</v>
      </c>
      <c r="AK159" s="1" t="s">
        <v>98</v>
      </c>
      <c r="AL159" s="2">
        <v>19</v>
      </c>
      <c r="AM159" s="3">
        <v>4.5</v>
      </c>
      <c r="AN159" s="3">
        <v>3.02</v>
      </c>
      <c r="AO159" s="3">
        <v>2.25</v>
      </c>
      <c r="AP159" s="3">
        <v>1.34</v>
      </c>
      <c r="AQ159" s="3">
        <v>4.5</v>
      </c>
      <c r="AR159" s="3">
        <v>3.02</v>
      </c>
      <c r="AS159" s="3">
        <v>2.25</v>
      </c>
      <c r="AT159" s="3">
        <v>1.34</v>
      </c>
      <c r="AU159" s="1" t="s">
        <v>98</v>
      </c>
      <c r="AV159" s="1" t="s">
        <v>98</v>
      </c>
      <c r="AW159" s="1" t="s">
        <v>98</v>
      </c>
      <c r="AX159" s="3">
        <v>9.01</v>
      </c>
      <c r="AY159" s="1" t="s">
        <v>98</v>
      </c>
      <c r="AZ159" s="3">
        <v>4.5</v>
      </c>
      <c r="BA159" s="1" t="s">
        <v>98</v>
      </c>
      <c r="BB159" s="1" t="s">
        <v>98</v>
      </c>
      <c r="BC159" s="1" t="s">
        <v>98</v>
      </c>
      <c r="BD159" s="1" t="s">
        <v>98</v>
      </c>
      <c r="BE159" s="1" t="s">
        <v>98</v>
      </c>
      <c r="BF159" s="1" t="s">
        <v>98</v>
      </c>
      <c r="BG159" s="1" t="s">
        <v>98</v>
      </c>
      <c r="BH159" s="1" t="s">
        <v>98</v>
      </c>
      <c r="BI159" s="1" t="s">
        <v>98</v>
      </c>
      <c r="BJ159" s="4" t="s">
        <v>98</v>
      </c>
      <c r="BK159" s="4" t="s">
        <v>98</v>
      </c>
      <c r="BL159" s="4" t="s">
        <v>98</v>
      </c>
      <c r="BM159" s="4" t="s">
        <v>98</v>
      </c>
      <c r="BN159" s="4" t="s">
        <v>98</v>
      </c>
      <c r="BO159" s="4" t="s">
        <v>98</v>
      </c>
      <c r="BP159" s="4" t="s">
        <v>98</v>
      </c>
      <c r="BQ159" s="4" t="s">
        <v>98</v>
      </c>
      <c r="BR159" s="4" t="s">
        <v>98</v>
      </c>
      <c r="BS159" s="4" t="s">
        <v>98</v>
      </c>
      <c r="BT159" s="4" t="s">
        <v>98</v>
      </c>
      <c r="BU159" s="4" t="s">
        <v>98</v>
      </c>
      <c r="BV159" s="4" t="s">
        <v>98</v>
      </c>
      <c r="BW159" s="35" t="s">
        <v>98</v>
      </c>
      <c r="BX159" s="35" t="s">
        <v>98</v>
      </c>
      <c r="BY159" s="1" t="s">
        <v>98</v>
      </c>
      <c r="BZ159" s="1" t="s">
        <v>98</v>
      </c>
      <c r="CA159" s="1" t="s">
        <v>98</v>
      </c>
      <c r="CB159" s="1" t="s">
        <v>98</v>
      </c>
      <c r="CC159" s="1" t="s">
        <v>98</v>
      </c>
      <c r="CD159" s="1" t="s">
        <v>98</v>
      </c>
      <c r="CE159" s="1" t="s">
        <v>98</v>
      </c>
      <c r="CF159" s="1" t="s">
        <v>98</v>
      </c>
      <c r="CG159" s="4">
        <f>Beams!$B$11/F159</f>
        <v>4496</v>
      </c>
      <c r="CI159" s="4">
        <f>SQRT(Beams!$B$9^2+Beams!$C$9^2)/AO159</f>
        <v>7064.7824182549275</v>
      </c>
      <c r="CK159" s="4">
        <f>(2*SQRT(Beams!$B$8^2+Beams!$C$8^2))/(F159)</f>
        <v>12716.60835285887</v>
      </c>
      <c r="CM159" s="4">
        <f>Beams!$B$12*(K159/2)/AX159</f>
        <v>2495.005549389567</v>
      </c>
      <c r="CO159" s="4">
        <f t="shared" si="2"/>
        <v>25248.034224404211</v>
      </c>
      <c r="CQ159" s="3">
        <f>MIN(Beams!$B$21:$B$22)/MAX(CJ159:CO159)-1</f>
        <v>-0.20785912193241463</v>
      </c>
    </row>
    <row r="160" spans="1:95" x14ac:dyDescent="0.55000000000000004">
      <c r="A160" s="1" t="s">
        <v>2612</v>
      </c>
      <c r="B160" s="1" t="s">
        <v>2431</v>
      </c>
      <c r="C160" s="1" t="s">
        <v>2432</v>
      </c>
      <c r="D160" s="1" t="s">
        <v>98</v>
      </c>
      <c r="E160" s="3">
        <v>8.89</v>
      </c>
      <c r="F160" s="3">
        <v>2.44</v>
      </c>
      <c r="G160" s="1" t="s">
        <v>98</v>
      </c>
      <c r="H160" s="11" t="s">
        <v>98</v>
      </c>
      <c r="I160" s="1" t="s">
        <v>98</v>
      </c>
      <c r="J160" s="1" t="s">
        <v>98</v>
      </c>
      <c r="K160" s="3">
        <v>4</v>
      </c>
      <c r="L160" s="1" t="s">
        <v>98</v>
      </c>
      <c r="M160" s="11" t="s">
        <v>98</v>
      </c>
      <c r="N160" s="1" t="s">
        <v>98</v>
      </c>
      <c r="O160" s="1" t="s">
        <v>98</v>
      </c>
      <c r="P160" s="1" t="s">
        <v>98</v>
      </c>
      <c r="Q160" s="1" t="s">
        <v>98</v>
      </c>
      <c r="R160" s="11" t="s">
        <v>98</v>
      </c>
      <c r="S160" s="13" t="s">
        <v>98</v>
      </c>
      <c r="T160" s="1" t="s">
        <v>98</v>
      </c>
      <c r="U160" s="13" t="s">
        <v>98</v>
      </c>
      <c r="V160" s="1" t="s">
        <v>98</v>
      </c>
      <c r="W160" s="14">
        <v>0.22</v>
      </c>
      <c r="X160" s="14">
        <v>0.20499999999999999</v>
      </c>
      <c r="Y160" s="1" t="s">
        <v>98</v>
      </c>
      <c r="Z160" s="13" t="s">
        <v>98</v>
      </c>
      <c r="AA160" s="13" t="s">
        <v>98</v>
      </c>
      <c r="AB160" s="1" t="s">
        <v>98</v>
      </c>
      <c r="AC160" s="1" t="s">
        <v>98</v>
      </c>
      <c r="AD160" s="1" t="s">
        <v>98</v>
      </c>
      <c r="AE160" s="1" t="s">
        <v>98</v>
      </c>
      <c r="AF160" s="1" t="s">
        <v>98</v>
      </c>
      <c r="AG160" s="1" t="s">
        <v>98</v>
      </c>
      <c r="AH160" s="1" t="s">
        <v>98</v>
      </c>
      <c r="AI160" s="1" t="s">
        <v>98</v>
      </c>
      <c r="AJ160" s="1" t="s">
        <v>98</v>
      </c>
      <c r="AK160" s="1" t="s">
        <v>98</v>
      </c>
      <c r="AL160" s="2">
        <v>19.5</v>
      </c>
      <c r="AM160" s="3">
        <v>4.41</v>
      </c>
      <c r="AN160" s="3">
        <v>2.96</v>
      </c>
      <c r="AO160" s="3">
        <v>2.21</v>
      </c>
      <c r="AP160" s="3">
        <v>1.34</v>
      </c>
      <c r="AQ160" s="3">
        <v>4.41</v>
      </c>
      <c r="AR160" s="3">
        <v>2.96</v>
      </c>
      <c r="AS160" s="3">
        <v>2.21</v>
      </c>
      <c r="AT160" s="3">
        <v>1.34</v>
      </c>
      <c r="AU160" s="1" t="s">
        <v>98</v>
      </c>
      <c r="AV160" s="1" t="s">
        <v>98</v>
      </c>
      <c r="AW160" s="1" t="s">
        <v>98</v>
      </c>
      <c r="AX160" s="3">
        <v>8.83</v>
      </c>
      <c r="AY160" s="1" t="s">
        <v>98</v>
      </c>
      <c r="AZ160" s="3">
        <v>4.41</v>
      </c>
      <c r="BA160" s="1" t="s">
        <v>98</v>
      </c>
      <c r="BB160" s="1" t="s">
        <v>98</v>
      </c>
      <c r="BC160" s="1" t="s">
        <v>98</v>
      </c>
      <c r="BD160" s="1" t="s">
        <v>98</v>
      </c>
      <c r="BE160" s="1" t="s">
        <v>98</v>
      </c>
      <c r="BF160" s="1" t="s">
        <v>98</v>
      </c>
      <c r="BG160" s="1" t="s">
        <v>98</v>
      </c>
      <c r="BH160" s="1" t="s">
        <v>98</v>
      </c>
      <c r="BI160" s="1" t="s">
        <v>98</v>
      </c>
      <c r="BJ160" s="4" t="s">
        <v>98</v>
      </c>
      <c r="BK160" s="4" t="s">
        <v>98</v>
      </c>
      <c r="BL160" s="4" t="s">
        <v>98</v>
      </c>
      <c r="BM160" s="4" t="s">
        <v>98</v>
      </c>
      <c r="BN160" s="4" t="s">
        <v>98</v>
      </c>
      <c r="BO160" s="4" t="s">
        <v>98</v>
      </c>
      <c r="BP160" s="4" t="s">
        <v>98</v>
      </c>
      <c r="BQ160" s="4" t="s">
        <v>98</v>
      </c>
      <c r="BR160" s="4" t="s">
        <v>98</v>
      </c>
      <c r="BS160" s="4" t="s">
        <v>98</v>
      </c>
      <c r="BT160" s="4" t="s">
        <v>98</v>
      </c>
      <c r="BU160" s="4" t="s">
        <v>98</v>
      </c>
      <c r="BV160" s="4" t="s">
        <v>98</v>
      </c>
      <c r="BW160" s="35" t="s">
        <v>98</v>
      </c>
      <c r="BX160" s="35" t="s">
        <v>98</v>
      </c>
      <c r="BY160" s="1" t="s">
        <v>98</v>
      </c>
      <c r="BZ160" s="1" t="s">
        <v>98</v>
      </c>
      <c r="CA160" s="1" t="s">
        <v>98</v>
      </c>
      <c r="CB160" s="1" t="s">
        <v>98</v>
      </c>
      <c r="CC160" s="1" t="s">
        <v>98</v>
      </c>
      <c r="CD160" s="1" t="s">
        <v>98</v>
      </c>
      <c r="CE160" s="1" t="s">
        <v>98</v>
      </c>
      <c r="CF160" s="1" t="s">
        <v>98</v>
      </c>
      <c r="CG160" s="4">
        <f>Beams!$B$11/F160</f>
        <v>4606.5573770491801</v>
      </c>
      <c r="CI160" s="4">
        <f>SQRT(Beams!$B$9^2+Beams!$C$9^2)/AO160</f>
        <v>7192.6517832912159</v>
      </c>
      <c r="CK160" s="4">
        <f>(2*SQRT(Beams!$B$8^2+Beams!$C$8^2))/(F160)</f>
        <v>13029.311836945564</v>
      </c>
      <c r="CM160" s="4">
        <f>Beams!$B$12*(K160/2)/AX160</f>
        <v>2545.8663646659115</v>
      </c>
      <c r="CO160" s="4">
        <f t="shared" si="2"/>
        <v>25844.816584429107</v>
      </c>
      <c r="CQ160" s="3">
        <f>MIN(Beams!$B$21:$B$22)/MAX(CJ160:CO160)-1</f>
        <v>-0.2261504377612984</v>
      </c>
    </row>
    <row r="161" spans="1:95" x14ac:dyDescent="0.55000000000000004">
      <c r="A161" s="1" t="s">
        <v>2612</v>
      </c>
      <c r="B161" s="1" t="s">
        <v>2433</v>
      </c>
      <c r="C161" s="1" t="s">
        <v>2434</v>
      </c>
      <c r="D161" s="1" t="s">
        <v>98</v>
      </c>
      <c r="E161" s="3">
        <v>7.66</v>
      </c>
      <c r="F161" s="3">
        <v>2.09</v>
      </c>
      <c r="G161" s="1" t="s">
        <v>98</v>
      </c>
      <c r="H161" s="11" t="s">
        <v>98</v>
      </c>
      <c r="I161" s="1" t="s">
        <v>98</v>
      </c>
      <c r="J161" s="1" t="s">
        <v>98</v>
      </c>
      <c r="K161" s="3">
        <v>4</v>
      </c>
      <c r="L161" s="1" t="s">
        <v>98</v>
      </c>
      <c r="M161" s="11" t="s">
        <v>98</v>
      </c>
      <c r="N161" s="1" t="s">
        <v>98</v>
      </c>
      <c r="O161" s="1" t="s">
        <v>98</v>
      </c>
      <c r="P161" s="1" t="s">
        <v>98</v>
      </c>
      <c r="Q161" s="1" t="s">
        <v>98</v>
      </c>
      <c r="R161" s="11" t="s">
        <v>98</v>
      </c>
      <c r="S161" s="13" t="s">
        <v>98</v>
      </c>
      <c r="T161" s="1" t="s">
        <v>98</v>
      </c>
      <c r="U161" s="13" t="s">
        <v>98</v>
      </c>
      <c r="V161" s="1" t="s">
        <v>98</v>
      </c>
      <c r="W161" s="14">
        <v>0.188</v>
      </c>
      <c r="X161" s="14">
        <v>0.17399999999999999</v>
      </c>
      <c r="Y161" s="1" t="s">
        <v>98</v>
      </c>
      <c r="Z161" s="13" t="s">
        <v>98</v>
      </c>
      <c r="AA161" s="13" t="s">
        <v>98</v>
      </c>
      <c r="AB161" s="1" t="s">
        <v>98</v>
      </c>
      <c r="AC161" s="1" t="s">
        <v>98</v>
      </c>
      <c r="AD161" s="1" t="s">
        <v>98</v>
      </c>
      <c r="AE161" s="1" t="s">
        <v>98</v>
      </c>
      <c r="AF161" s="1" t="s">
        <v>98</v>
      </c>
      <c r="AG161" s="1" t="s">
        <v>98</v>
      </c>
      <c r="AH161" s="1" t="s">
        <v>98</v>
      </c>
      <c r="AI161" s="1" t="s">
        <v>98</v>
      </c>
      <c r="AJ161" s="1" t="s">
        <v>98</v>
      </c>
      <c r="AK161" s="1" t="s">
        <v>98</v>
      </c>
      <c r="AL161" s="2">
        <v>23</v>
      </c>
      <c r="AM161" s="3">
        <v>3.83</v>
      </c>
      <c r="AN161" s="3">
        <v>2.5499999999999998</v>
      </c>
      <c r="AO161" s="3">
        <v>1.92</v>
      </c>
      <c r="AP161" s="3">
        <v>1.35</v>
      </c>
      <c r="AQ161" s="3">
        <v>3.83</v>
      </c>
      <c r="AR161" s="3">
        <v>2.5499999999999998</v>
      </c>
      <c r="AS161" s="3">
        <v>1.92</v>
      </c>
      <c r="AT161" s="3">
        <v>1.35</v>
      </c>
      <c r="AU161" s="1" t="s">
        <v>98</v>
      </c>
      <c r="AV161" s="1" t="s">
        <v>98</v>
      </c>
      <c r="AW161" s="1" t="s">
        <v>98</v>
      </c>
      <c r="AX161" s="3">
        <v>7.67</v>
      </c>
      <c r="AY161" s="1" t="s">
        <v>98</v>
      </c>
      <c r="AZ161" s="3">
        <v>3.83</v>
      </c>
      <c r="BA161" s="1" t="s">
        <v>98</v>
      </c>
      <c r="BB161" s="1" t="s">
        <v>98</v>
      </c>
      <c r="BC161" s="1" t="s">
        <v>98</v>
      </c>
      <c r="BD161" s="1" t="s">
        <v>98</v>
      </c>
      <c r="BE161" s="1" t="s">
        <v>98</v>
      </c>
      <c r="BF161" s="1" t="s">
        <v>98</v>
      </c>
      <c r="BG161" s="1" t="s">
        <v>98</v>
      </c>
      <c r="BH161" s="1" t="s">
        <v>98</v>
      </c>
      <c r="BI161" s="1" t="s">
        <v>98</v>
      </c>
      <c r="BJ161" s="4" t="s">
        <v>98</v>
      </c>
      <c r="BK161" s="4" t="s">
        <v>98</v>
      </c>
      <c r="BL161" s="4" t="s">
        <v>98</v>
      </c>
      <c r="BM161" s="4" t="s">
        <v>98</v>
      </c>
      <c r="BN161" s="4" t="s">
        <v>98</v>
      </c>
      <c r="BO161" s="4" t="s">
        <v>98</v>
      </c>
      <c r="BP161" s="4" t="s">
        <v>98</v>
      </c>
      <c r="BQ161" s="4" t="s">
        <v>98</v>
      </c>
      <c r="BR161" s="4" t="s">
        <v>98</v>
      </c>
      <c r="BS161" s="4" t="s">
        <v>98</v>
      </c>
      <c r="BT161" s="4" t="s">
        <v>98</v>
      </c>
      <c r="BU161" s="4" t="s">
        <v>98</v>
      </c>
      <c r="BV161" s="4" t="s">
        <v>98</v>
      </c>
      <c r="BW161" s="35" t="s">
        <v>98</v>
      </c>
      <c r="BX161" s="35" t="s">
        <v>98</v>
      </c>
      <c r="BY161" s="1" t="s">
        <v>98</v>
      </c>
      <c r="BZ161" s="1" t="s">
        <v>98</v>
      </c>
      <c r="CA161" s="1" t="s">
        <v>98</v>
      </c>
      <c r="CB161" s="1" t="s">
        <v>98</v>
      </c>
      <c r="CC161" s="1" t="s">
        <v>98</v>
      </c>
      <c r="CD161" s="1" t="s">
        <v>98</v>
      </c>
      <c r="CE161" s="1" t="s">
        <v>98</v>
      </c>
      <c r="CF161" s="1" t="s">
        <v>98</v>
      </c>
      <c r="CG161" s="4">
        <f>Beams!$B$11/F161</f>
        <v>5377.9904306220096</v>
      </c>
      <c r="CI161" s="4">
        <f>SQRT(Beams!$B$9^2+Beams!$C$9^2)/AO161</f>
        <v>8279.0418963924931</v>
      </c>
      <c r="CK161" s="4">
        <f>(2*SQRT(Beams!$B$8^2+Beams!$C$8^2))/(F161)</f>
        <v>15211.254010596736</v>
      </c>
      <c r="CM161" s="4">
        <f>Beams!$B$12*(K161/2)/AX161</f>
        <v>2930.8996088657104</v>
      </c>
      <c r="CO161" s="4">
        <f t="shared" si="2"/>
        <v>30107.005750448723</v>
      </c>
      <c r="CQ161" s="3">
        <f>MIN(Beams!$B$21:$B$22)/MAX(CJ161:CO161)-1</f>
        <v>-0.33570278739187098</v>
      </c>
    </row>
    <row r="162" spans="1:95" x14ac:dyDescent="0.55000000000000004">
      <c r="A162" s="1" t="s">
        <v>2612</v>
      </c>
      <c r="B162" s="1" t="s">
        <v>2435</v>
      </c>
      <c r="C162" s="1" t="s">
        <v>2436</v>
      </c>
      <c r="D162" s="1" t="s">
        <v>98</v>
      </c>
      <c r="E162" s="3">
        <v>5.18</v>
      </c>
      <c r="F162" s="3">
        <v>1.42</v>
      </c>
      <c r="G162" s="1" t="s">
        <v>98</v>
      </c>
      <c r="H162" s="11" t="s">
        <v>98</v>
      </c>
      <c r="I162" s="1" t="s">
        <v>98</v>
      </c>
      <c r="J162" s="1" t="s">
        <v>98</v>
      </c>
      <c r="K162" s="3">
        <v>4</v>
      </c>
      <c r="L162" s="1" t="s">
        <v>98</v>
      </c>
      <c r="M162" s="11" t="s">
        <v>98</v>
      </c>
      <c r="N162" s="1" t="s">
        <v>98</v>
      </c>
      <c r="O162" s="1" t="s">
        <v>98</v>
      </c>
      <c r="P162" s="1" t="s">
        <v>98</v>
      </c>
      <c r="Q162" s="1" t="s">
        <v>98</v>
      </c>
      <c r="R162" s="11" t="s">
        <v>98</v>
      </c>
      <c r="S162" s="13" t="s">
        <v>98</v>
      </c>
      <c r="T162" s="1" t="s">
        <v>98</v>
      </c>
      <c r="U162" s="13" t="s">
        <v>98</v>
      </c>
      <c r="V162" s="1" t="s">
        <v>98</v>
      </c>
      <c r="W162" s="14">
        <v>0.125</v>
      </c>
      <c r="X162" s="14">
        <v>0.11600000000000001</v>
      </c>
      <c r="Y162" s="1" t="s">
        <v>98</v>
      </c>
      <c r="Z162" s="13" t="s">
        <v>98</v>
      </c>
      <c r="AA162" s="13" t="s">
        <v>98</v>
      </c>
      <c r="AB162" s="1" t="s">
        <v>98</v>
      </c>
      <c r="AC162" s="1" t="s">
        <v>98</v>
      </c>
      <c r="AD162" s="1" t="s">
        <v>98</v>
      </c>
      <c r="AE162" s="1" t="s">
        <v>98</v>
      </c>
      <c r="AF162" s="1" t="s">
        <v>98</v>
      </c>
      <c r="AG162" s="1" t="s">
        <v>98</v>
      </c>
      <c r="AH162" s="1" t="s">
        <v>98</v>
      </c>
      <c r="AI162" s="1" t="s">
        <v>98</v>
      </c>
      <c r="AJ162" s="1" t="s">
        <v>98</v>
      </c>
      <c r="AK162" s="1" t="s">
        <v>98</v>
      </c>
      <c r="AL162" s="2">
        <v>34.5</v>
      </c>
      <c r="AM162" s="3">
        <v>2.67</v>
      </c>
      <c r="AN162" s="3">
        <v>1.75</v>
      </c>
      <c r="AO162" s="3">
        <v>1.34</v>
      </c>
      <c r="AP162" s="3">
        <v>1.37</v>
      </c>
      <c r="AQ162" s="3">
        <v>2.67</v>
      </c>
      <c r="AR162" s="3">
        <v>1.75</v>
      </c>
      <c r="AS162" s="3">
        <v>1.34</v>
      </c>
      <c r="AT162" s="3">
        <v>1.37</v>
      </c>
      <c r="AU162" s="1" t="s">
        <v>98</v>
      </c>
      <c r="AV162" s="1" t="s">
        <v>98</v>
      </c>
      <c r="AW162" s="1" t="s">
        <v>98</v>
      </c>
      <c r="AX162" s="3">
        <v>5.34</v>
      </c>
      <c r="AY162" s="1" t="s">
        <v>98</v>
      </c>
      <c r="AZ162" s="3">
        <v>2.67</v>
      </c>
      <c r="BA162" s="1" t="s">
        <v>98</v>
      </c>
      <c r="BB162" s="1" t="s">
        <v>98</v>
      </c>
      <c r="BC162" s="1" t="s">
        <v>98</v>
      </c>
      <c r="BD162" s="1" t="s">
        <v>98</v>
      </c>
      <c r="BE162" s="1" t="s">
        <v>98</v>
      </c>
      <c r="BF162" s="1" t="s">
        <v>98</v>
      </c>
      <c r="BG162" s="1" t="s">
        <v>98</v>
      </c>
      <c r="BH162" s="1" t="s">
        <v>98</v>
      </c>
      <c r="BI162" s="1" t="s">
        <v>98</v>
      </c>
      <c r="BJ162" s="4" t="s">
        <v>98</v>
      </c>
      <c r="BK162" s="4" t="s">
        <v>98</v>
      </c>
      <c r="BL162" s="4" t="s">
        <v>98</v>
      </c>
      <c r="BM162" s="4" t="s">
        <v>98</v>
      </c>
      <c r="BN162" s="4" t="s">
        <v>98</v>
      </c>
      <c r="BO162" s="4" t="s">
        <v>98</v>
      </c>
      <c r="BP162" s="4" t="s">
        <v>98</v>
      </c>
      <c r="BQ162" s="4" t="s">
        <v>98</v>
      </c>
      <c r="BR162" s="4" t="s">
        <v>98</v>
      </c>
      <c r="BS162" s="4" t="s">
        <v>98</v>
      </c>
      <c r="BT162" s="4" t="s">
        <v>98</v>
      </c>
      <c r="BU162" s="4" t="s">
        <v>98</v>
      </c>
      <c r="BV162" s="4" t="s">
        <v>98</v>
      </c>
      <c r="BW162" s="35" t="s">
        <v>98</v>
      </c>
      <c r="BX162" s="35" t="s">
        <v>98</v>
      </c>
      <c r="BY162" s="1" t="s">
        <v>98</v>
      </c>
      <c r="BZ162" s="1" t="s">
        <v>98</v>
      </c>
      <c r="CA162" s="1" t="s">
        <v>98</v>
      </c>
      <c r="CB162" s="1" t="s">
        <v>98</v>
      </c>
      <c r="CC162" s="1" t="s">
        <v>98</v>
      </c>
      <c r="CD162" s="1" t="s">
        <v>98</v>
      </c>
      <c r="CE162" s="1" t="s">
        <v>98</v>
      </c>
      <c r="CF162" s="1" t="s">
        <v>98</v>
      </c>
      <c r="CG162" s="4">
        <f>Beams!$B$11/F162</f>
        <v>7915.4929577464791</v>
      </c>
      <c r="CI162" s="4">
        <f>SQRT(Beams!$B$9^2+Beams!$C$9^2)/AO162</f>
        <v>11862.507791845961</v>
      </c>
      <c r="CK162" s="4">
        <f>(2*SQRT(Beams!$B$8^2+Beams!$C$8^2))/(F162)</f>
        <v>22388.39498742759</v>
      </c>
      <c r="CM162" s="4">
        <f>Beams!$B$12*(K162/2)/AX162</f>
        <v>4209.7378277153557</v>
      </c>
      <c r="CO162" s="4">
        <f t="shared" si="2"/>
        <v>44136.783771865281</v>
      </c>
      <c r="CQ162" s="3">
        <f>MIN(Beams!$B$21:$B$22)/MAX(CJ162:CO162)-1</f>
        <v>-0.54686322176585789</v>
      </c>
    </row>
    <row r="163" spans="1:95" x14ac:dyDescent="0.55000000000000004">
      <c r="A163" s="1" t="s">
        <v>2612</v>
      </c>
      <c r="B163" s="1" t="s">
        <v>2437</v>
      </c>
      <c r="C163" s="1" t="s">
        <v>2438</v>
      </c>
      <c r="D163" s="1" t="s">
        <v>98</v>
      </c>
      <c r="E163" s="3">
        <v>10.66</v>
      </c>
      <c r="F163" s="3">
        <v>2.93</v>
      </c>
      <c r="G163" s="1" t="s">
        <v>98</v>
      </c>
      <c r="H163" s="11" t="s">
        <v>98</v>
      </c>
      <c r="I163" s="1" t="s">
        <v>98</v>
      </c>
      <c r="J163" s="1" t="s">
        <v>98</v>
      </c>
      <c r="K163" s="3">
        <v>3.5</v>
      </c>
      <c r="L163" s="1" t="s">
        <v>98</v>
      </c>
      <c r="M163" s="11" t="s">
        <v>98</v>
      </c>
      <c r="N163" s="1" t="s">
        <v>98</v>
      </c>
      <c r="O163" s="1" t="s">
        <v>98</v>
      </c>
      <c r="P163" s="1" t="s">
        <v>98</v>
      </c>
      <c r="Q163" s="1" t="s">
        <v>98</v>
      </c>
      <c r="R163" s="11" t="s">
        <v>98</v>
      </c>
      <c r="S163" s="13" t="s">
        <v>98</v>
      </c>
      <c r="T163" s="1" t="s">
        <v>98</v>
      </c>
      <c r="U163" s="13" t="s">
        <v>98</v>
      </c>
      <c r="V163" s="1" t="s">
        <v>98</v>
      </c>
      <c r="W163" s="1">
        <v>0.313</v>
      </c>
      <c r="X163" s="14">
        <v>0.29099999999999998</v>
      </c>
      <c r="Y163" s="1" t="s">
        <v>98</v>
      </c>
      <c r="Z163" s="13" t="s">
        <v>98</v>
      </c>
      <c r="AA163" s="13" t="s">
        <v>98</v>
      </c>
      <c r="AB163" s="1" t="s">
        <v>98</v>
      </c>
      <c r="AC163" s="1" t="s">
        <v>98</v>
      </c>
      <c r="AD163" s="1" t="s">
        <v>98</v>
      </c>
      <c r="AE163" s="1" t="s">
        <v>98</v>
      </c>
      <c r="AF163" s="1" t="s">
        <v>98</v>
      </c>
      <c r="AG163" s="1" t="s">
        <v>98</v>
      </c>
      <c r="AH163" s="1" t="s">
        <v>98</v>
      </c>
      <c r="AI163" s="1" t="s">
        <v>98</v>
      </c>
      <c r="AJ163" s="1" t="s">
        <v>98</v>
      </c>
      <c r="AK163" s="1" t="s">
        <v>98</v>
      </c>
      <c r="AL163" s="2">
        <v>12</v>
      </c>
      <c r="AM163" s="3">
        <v>3.81</v>
      </c>
      <c r="AN163" s="3">
        <v>3</v>
      </c>
      <c r="AO163" s="3">
        <v>2.1800000000000002</v>
      </c>
      <c r="AP163" s="3">
        <v>1.1399999999999999</v>
      </c>
      <c r="AQ163" s="3">
        <v>3.81</v>
      </c>
      <c r="AR163" s="3">
        <v>3</v>
      </c>
      <c r="AS163" s="3">
        <v>2.1800000000000002</v>
      </c>
      <c r="AT163" s="3">
        <v>1.1399999999999999</v>
      </c>
      <c r="AU163" s="1" t="s">
        <v>98</v>
      </c>
      <c r="AV163" s="1" t="s">
        <v>98</v>
      </c>
      <c r="AW163" s="1" t="s">
        <v>98</v>
      </c>
      <c r="AX163" s="3">
        <v>7.61</v>
      </c>
      <c r="AY163" s="1" t="s">
        <v>98</v>
      </c>
      <c r="AZ163" s="3">
        <v>4.3499999999999996</v>
      </c>
      <c r="BA163" s="1" t="s">
        <v>98</v>
      </c>
      <c r="BB163" s="1" t="s">
        <v>98</v>
      </c>
      <c r="BC163" s="1" t="s">
        <v>98</v>
      </c>
      <c r="BD163" s="1" t="s">
        <v>98</v>
      </c>
      <c r="BE163" s="1" t="s">
        <v>98</v>
      </c>
      <c r="BF163" s="1" t="s">
        <v>98</v>
      </c>
      <c r="BG163" s="1" t="s">
        <v>98</v>
      </c>
      <c r="BH163" s="1" t="s">
        <v>98</v>
      </c>
      <c r="BI163" s="1" t="s">
        <v>98</v>
      </c>
      <c r="BJ163" s="4" t="s">
        <v>98</v>
      </c>
      <c r="BK163" s="4" t="s">
        <v>98</v>
      </c>
      <c r="BL163" s="4" t="s">
        <v>98</v>
      </c>
      <c r="BM163" s="4" t="s">
        <v>98</v>
      </c>
      <c r="BN163" s="4" t="s">
        <v>98</v>
      </c>
      <c r="BO163" s="4" t="s">
        <v>98</v>
      </c>
      <c r="BP163" s="4" t="s">
        <v>98</v>
      </c>
      <c r="BQ163" s="4" t="s">
        <v>98</v>
      </c>
      <c r="BR163" s="4" t="s">
        <v>98</v>
      </c>
      <c r="BS163" s="4" t="s">
        <v>98</v>
      </c>
      <c r="BT163" s="4" t="s">
        <v>98</v>
      </c>
      <c r="BU163" s="4" t="s">
        <v>98</v>
      </c>
      <c r="BV163" s="4" t="s">
        <v>98</v>
      </c>
      <c r="BW163" s="35" t="s">
        <v>98</v>
      </c>
      <c r="BX163" s="35" t="s">
        <v>98</v>
      </c>
      <c r="BY163" s="1" t="s">
        <v>98</v>
      </c>
      <c r="BZ163" s="1" t="s">
        <v>98</v>
      </c>
      <c r="CA163" s="1" t="s">
        <v>98</v>
      </c>
      <c r="CB163" s="1" t="s">
        <v>98</v>
      </c>
      <c r="CC163" s="1" t="s">
        <v>98</v>
      </c>
      <c r="CD163" s="1" t="s">
        <v>98</v>
      </c>
      <c r="CE163" s="1" t="s">
        <v>98</v>
      </c>
      <c r="CF163" s="1" t="s">
        <v>98</v>
      </c>
      <c r="CG163" s="4">
        <f>Beams!$B$11/F163</f>
        <v>3836.1774744027302</v>
      </c>
      <c r="CI163" s="4">
        <f>SQRT(Beams!$B$9^2+Beams!$C$9^2)/AO163</f>
        <v>7291.6332298502693</v>
      </c>
      <c r="CK163" s="4">
        <f>(2*SQRT(Beams!$B$8^2+Beams!$C$8^2))/(F163)</f>
        <v>10850.348423941015</v>
      </c>
      <c r="CM163" s="4">
        <f>Beams!$B$12*(K163/2)/AX163</f>
        <v>2584.7568988173457</v>
      </c>
      <c r="CO163" s="4">
        <f t="shared" si="2"/>
        <v>22294.870677140003</v>
      </c>
      <c r="CQ163" s="3">
        <f>MIN(Beams!$B$21:$B$22)/MAX(CJ163:CO163)-1</f>
        <v>-0.10293267498039549</v>
      </c>
    </row>
    <row r="164" spans="1:95" x14ac:dyDescent="0.55000000000000004">
      <c r="A164" s="1" t="s">
        <v>2612</v>
      </c>
      <c r="B164" s="1" t="s">
        <v>2439</v>
      </c>
      <c r="C164" s="1" t="s">
        <v>2440</v>
      </c>
      <c r="D164" s="1" t="s">
        <v>98</v>
      </c>
      <c r="E164" s="3">
        <v>10.26</v>
      </c>
      <c r="F164" s="3">
        <v>2.82</v>
      </c>
      <c r="G164" s="1" t="s">
        <v>98</v>
      </c>
      <c r="H164" s="11" t="s">
        <v>98</v>
      </c>
      <c r="I164" s="1" t="s">
        <v>98</v>
      </c>
      <c r="J164" s="1" t="s">
        <v>98</v>
      </c>
      <c r="K164" s="3">
        <v>3.5</v>
      </c>
      <c r="L164" s="1" t="s">
        <v>98</v>
      </c>
      <c r="M164" s="11" t="s">
        <v>98</v>
      </c>
      <c r="N164" s="1" t="s">
        <v>98</v>
      </c>
      <c r="O164" s="1" t="s">
        <v>98</v>
      </c>
      <c r="P164" s="1" t="s">
        <v>98</v>
      </c>
      <c r="Q164" s="1" t="s">
        <v>98</v>
      </c>
      <c r="R164" s="11" t="s">
        <v>98</v>
      </c>
      <c r="S164" s="13" t="s">
        <v>98</v>
      </c>
      <c r="T164" s="1" t="s">
        <v>98</v>
      </c>
      <c r="U164" s="13" t="s">
        <v>98</v>
      </c>
      <c r="V164" s="1" t="s">
        <v>98</v>
      </c>
      <c r="W164" s="14">
        <v>0.3</v>
      </c>
      <c r="X164" s="14">
        <v>0.27900000000000003</v>
      </c>
      <c r="Y164" s="1" t="s">
        <v>98</v>
      </c>
      <c r="Z164" s="13" t="s">
        <v>98</v>
      </c>
      <c r="AA164" s="13" t="s">
        <v>98</v>
      </c>
      <c r="AB164" s="1" t="s">
        <v>98</v>
      </c>
      <c r="AC164" s="1" t="s">
        <v>98</v>
      </c>
      <c r="AD164" s="1" t="s">
        <v>98</v>
      </c>
      <c r="AE164" s="1" t="s">
        <v>98</v>
      </c>
      <c r="AF164" s="1" t="s">
        <v>98</v>
      </c>
      <c r="AG164" s="1" t="s">
        <v>98</v>
      </c>
      <c r="AH164" s="1" t="s">
        <v>98</v>
      </c>
      <c r="AI164" s="1" t="s">
        <v>98</v>
      </c>
      <c r="AJ164" s="1" t="s">
        <v>98</v>
      </c>
      <c r="AK164" s="1" t="s">
        <v>98</v>
      </c>
      <c r="AL164" s="2">
        <v>12.5</v>
      </c>
      <c r="AM164" s="3">
        <v>3.69</v>
      </c>
      <c r="AN164" s="3">
        <v>2.9</v>
      </c>
      <c r="AO164" s="3">
        <v>2.11</v>
      </c>
      <c r="AP164" s="3">
        <v>1.1399999999999999</v>
      </c>
      <c r="AQ164" s="3">
        <v>3.69</v>
      </c>
      <c r="AR164" s="3">
        <v>2.9</v>
      </c>
      <c r="AS164" s="3">
        <v>2.11</v>
      </c>
      <c r="AT164" s="3">
        <v>1.1399999999999999</v>
      </c>
      <c r="AU164" s="1" t="s">
        <v>98</v>
      </c>
      <c r="AV164" s="1" t="s">
        <v>98</v>
      </c>
      <c r="AW164" s="1" t="s">
        <v>98</v>
      </c>
      <c r="AX164" s="3">
        <v>7.38</v>
      </c>
      <c r="AY164" s="1" t="s">
        <v>98</v>
      </c>
      <c r="AZ164" s="3">
        <v>4.22</v>
      </c>
      <c r="BA164" s="1" t="s">
        <v>98</v>
      </c>
      <c r="BB164" s="1" t="s">
        <v>98</v>
      </c>
      <c r="BC164" s="1" t="s">
        <v>98</v>
      </c>
      <c r="BD164" s="1" t="s">
        <v>98</v>
      </c>
      <c r="BE164" s="1" t="s">
        <v>98</v>
      </c>
      <c r="BF164" s="1" t="s">
        <v>98</v>
      </c>
      <c r="BG164" s="1" t="s">
        <v>98</v>
      </c>
      <c r="BH164" s="1" t="s">
        <v>98</v>
      </c>
      <c r="BI164" s="1" t="s">
        <v>98</v>
      </c>
      <c r="BJ164" s="4" t="s">
        <v>98</v>
      </c>
      <c r="BK164" s="4" t="s">
        <v>98</v>
      </c>
      <c r="BL164" s="4" t="s">
        <v>98</v>
      </c>
      <c r="BM164" s="4" t="s">
        <v>98</v>
      </c>
      <c r="BN164" s="4" t="s">
        <v>98</v>
      </c>
      <c r="BO164" s="4" t="s">
        <v>98</v>
      </c>
      <c r="BP164" s="4" t="s">
        <v>98</v>
      </c>
      <c r="BQ164" s="4" t="s">
        <v>98</v>
      </c>
      <c r="BR164" s="4" t="s">
        <v>98</v>
      </c>
      <c r="BS164" s="4" t="s">
        <v>98</v>
      </c>
      <c r="BT164" s="4" t="s">
        <v>98</v>
      </c>
      <c r="BU164" s="4" t="s">
        <v>98</v>
      </c>
      <c r="BV164" s="4" t="s">
        <v>98</v>
      </c>
      <c r="BW164" s="35" t="s">
        <v>98</v>
      </c>
      <c r="BX164" s="35" t="s">
        <v>98</v>
      </c>
      <c r="BY164" s="1" t="s">
        <v>98</v>
      </c>
      <c r="BZ164" s="1" t="s">
        <v>98</v>
      </c>
      <c r="CA164" s="1" t="s">
        <v>98</v>
      </c>
      <c r="CB164" s="1" t="s">
        <v>98</v>
      </c>
      <c r="CC164" s="1" t="s">
        <v>98</v>
      </c>
      <c r="CD164" s="1" t="s">
        <v>98</v>
      </c>
      <c r="CE164" s="1" t="s">
        <v>98</v>
      </c>
      <c r="CF164" s="1" t="s">
        <v>98</v>
      </c>
      <c r="CG164" s="4">
        <f>Beams!$B$11/F164</f>
        <v>3985.8156028368799</v>
      </c>
      <c r="CI164" s="4">
        <f>SQRT(Beams!$B$9^2+Beams!$C$9^2)/AO164</f>
        <v>7533.5357540633122</v>
      </c>
      <c r="CK164" s="4">
        <f>(2*SQRT(Beams!$B$8^2+Beams!$C$8^2))/(F164)</f>
        <v>11273.588965300418</v>
      </c>
      <c r="CM164" s="4">
        <f>Beams!$B$12*(K164/2)/AX164</f>
        <v>2665.311653116531</v>
      </c>
      <c r="CO164" s="4">
        <f t="shared" si="2"/>
        <v>23136.303481413463</v>
      </c>
      <c r="CQ164" s="3">
        <f>MIN(Beams!$B$21:$B$22)/MAX(CJ164:CO164)-1</f>
        <v>-0.13555767384936879</v>
      </c>
    </row>
    <row r="165" spans="1:95" x14ac:dyDescent="0.55000000000000004">
      <c r="A165" s="1" t="s">
        <v>2612</v>
      </c>
      <c r="B165" s="1" t="s">
        <v>2441</v>
      </c>
      <c r="C165" s="1" t="s">
        <v>2442</v>
      </c>
      <c r="D165" s="1" t="s">
        <v>98</v>
      </c>
      <c r="E165" s="3">
        <v>8.69</v>
      </c>
      <c r="F165" s="3">
        <v>2.39</v>
      </c>
      <c r="G165" s="1" t="s">
        <v>98</v>
      </c>
      <c r="H165" s="11" t="s">
        <v>98</v>
      </c>
      <c r="I165" s="1" t="s">
        <v>98</v>
      </c>
      <c r="J165" s="1" t="s">
        <v>98</v>
      </c>
      <c r="K165" s="3">
        <v>3.5</v>
      </c>
      <c r="L165" s="1" t="s">
        <v>98</v>
      </c>
      <c r="M165" s="11" t="s">
        <v>98</v>
      </c>
      <c r="N165" s="1" t="s">
        <v>98</v>
      </c>
      <c r="O165" s="1" t="s">
        <v>98</v>
      </c>
      <c r="P165" s="1" t="s">
        <v>98</v>
      </c>
      <c r="Q165" s="1" t="s">
        <v>98</v>
      </c>
      <c r="R165" s="11" t="s">
        <v>98</v>
      </c>
      <c r="S165" s="13" t="s">
        <v>98</v>
      </c>
      <c r="T165" s="1" t="s">
        <v>98</v>
      </c>
      <c r="U165" s="13" t="s">
        <v>98</v>
      </c>
      <c r="V165" s="1" t="s">
        <v>98</v>
      </c>
      <c r="W165" s="14">
        <v>0.25</v>
      </c>
      <c r="X165" s="14">
        <v>0.23300000000000001</v>
      </c>
      <c r="Y165" s="1" t="s">
        <v>98</v>
      </c>
      <c r="Z165" s="13" t="s">
        <v>98</v>
      </c>
      <c r="AA165" s="13" t="s">
        <v>98</v>
      </c>
      <c r="AB165" s="1" t="s">
        <v>98</v>
      </c>
      <c r="AC165" s="1" t="s">
        <v>98</v>
      </c>
      <c r="AD165" s="1" t="s">
        <v>98</v>
      </c>
      <c r="AE165" s="1" t="s">
        <v>98</v>
      </c>
      <c r="AF165" s="1" t="s">
        <v>98</v>
      </c>
      <c r="AG165" s="1" t="s">
        <v>98</v>
      </c>
      <c r="AH165" s="1" t="s">
        <v>98</v>
      </c>
      <c r="AI165" s="1" t="s">
        <v>98</v>
      </c>
      <c r="AJ165" s="1" t="s">
        <v>98</v>
      </c>
      <c r="AK165" s="1" t="s">
        <v>98</v>
      </c>
      <c r="AL165" s="2">
        <v>15</v>
      </c>
      <c r="AM165" s="3">
        <v>3.21</v>
      </c>
      <c r="AN165" s="3">
        <v>2.4900000000000002</v>
      </c>
      <c r="AO165" s="3">
        <v>1.83</v>
      </c>
      <c r="AP165" s="3">
        <v>1.1599999999999999</v>
      </c>
      <c r="AQ165" s="3">
        <v>3.21</v>
      </c>
      <c r="AR165" s="3">
        <v>2.4900000000000002</v>
      </c>
      <c r="AS165" s="3">
        <v>1.83</v>
      </c>
      <c r="AT165" s="3">
        <v>1.1599999999999999</v>
      </c>
      <c r="AU165" s="1" t="s">
        <v>98</v>
      </c>
      <c r="AV165" s="1" t="s">
        <v>98</v>
      </c>
      <c r="AW165" s="1" t="s">
        <v>98</v>
      </c>
      <c r="AX165" s="3">
        <v>6.41</v>
      </c>
      <c r="AY165" s="1" t="s">
        <v>98</v>
      </c>
      <c r="AZ165" s="3">
        <v>3.66</v>
      </c>
      <c r="BA165" s="1" t="s">
        <v>98</v>
      </c>
      <c r="BB165" s="1" t="s">
        <v>98</v>
      </c>
      <c r="BC165" s="1" t="s">
        <v>98</v>
      </c>
      <c r="BD165" s="1" t="s">
        <v>98</v>
      </c>
      <c r="BE165" s="1" t="s">
        <v>98</v>
      </c>
      <c r="BF165" s="1" t="s">
        <v>98</v>
      </c>
      <c r="BG165" s="1" t="s">
        <v>98</v>
      </c>
      <c r="BH165" s="1" t="s">
        <v>98</v>
      </c>
      <c r="BI165" s="1" t="s">
        <v>98</v>
      </c>
      <c r="BJ165" s="4" t="s">
        <v>98</v>
      </c>
      <c r="BK165" s="4" t="s">
        <v>98</v>
      </c>
      <c r="BL165" s="4" t="s">
        <v>98</v>
      </c>
      <c r="BM165" s="4" t="s">
        <v>98</v>
      </c>
      <c r="BN165" s="4" t="s">
        <v>98</v>
      </c>
      <c r="BO165" s="4" t="s">
        <v>98</v>
      </c>
      <c r="BP165" s="4" t="s">
        <v>98</v>
      </c>
      <c r="BQ165" s="4" t="s">
        <v>98</v>
      </c>
      <c r="BR165" s="4" t="s">
        <v>98</v>
      </c>
      <c r="BS165" s="4" t="s">
        <v>98</v>
      </c>
      <c r="BT165" s="4" t="s">
        <v>98</v>
      </c>
      <c r="BU165" s="4" t="s">
        <v>98</v>
      </c>
      <c r="BV165" s="4" t="s">
        <v>98</v>
      </c>
      <c r="BW165" s="35" t="s">
        <v>98</v>
      </c>
      <c r="BX165" s="35" t="s">
        <v>98</v>
      </c>
      <c r="BY165" s="1" t="s">
        <v>98</v>
      </c>
      <c r="BZ165" s="1" t="s">
        <v>98</v>
      </c>
      <c r="CA165" s="1" t="s">
        <v>98</v>
      </c>
      <c r="CB165" s="1" t="s">
        <v>98</v>
      </c>
      <c r="CC165" s="1" t="s">
        <v>98</v>
      </c>
      <c r="CD165" s="1" t="s">
        <v>98</v>
      </c>
      <c r="CE165" s="1" t="s">
        <v>98</v>
      </c>
      <c r="CF165" s="1" t="s">
        <v>98</v>
      </c>
      <c r="CG165" s="4">
        <f>Beams!$B$11/F165</f>
        <v>4702.928870292887</v>
      </c>
      <c r="CI165" s="4">
        <f>SQRT(Beams!$B$9^2+Beams!$C$9^2)/AO165</f>
        <v>8686.2078912970428</v>
      </c>
      <c r="CK165" s="4">
        <f>(2*SQRT(Beams!$B$8^2+Beams!$C$8^2))/(F165)</f>
        <v>13301.891582488357</v>
      </c>
      <c r="CM165" s="4">
        <f>Beams!$B$12*(K165/2)/AX165</f>
        <v>3068.6427457098284</v>
      </c>
      <c r="CO165" s="4">
        <f t="shared" si="2"/>
        <v>27172.405987320581</v>
      </c>
      <c r="CQ165" s="3">
        <f>MIN(Beams!$B$21:$B$22)/MAX(CJ165:CO165)-1</f>
        <v>-0.26395917942148484</v>
      </c>
    </row>
    <row r="166" spans="1:95" x14ac:dyDescent="0.55000000000000004">
      <c r="A166" s="1" t="s">
        <v>2612</v>
      </c>
      <c r="B166" s="1" t="s">
        <v>2443</v>
      </c>
      <c r="C166" s="1" t="s">
        <v>2444</v>
      </c>
      <c r="D166" s="1" t="s">
        <v>98</v>
      </c>
      <c r="E166" s="3">
        <v>7.58</v>
      </c>
      <c r="F166" s="3">
        <v>2.08</v>
      </c>
      <c r="G166" s="1" t="s">
        <v>98</v>
      </c>
      <c r="H166" s="11" t="s">
        <v>98</v>
      </c>
      <c r="I166" s="1" t="s">
        <v>98</v>
      </c>
      <c r="J166" s="1" t="s">
        <v>98</v>
      </c>
      <c r="K166" s="3">
        <v>3.5</v>
      </c>
      <c r="L166" s="1" t="s">
        <v>98</v>
      </c>
      <c r="M166" s="11" t="s">
        <v>98</v>
      </c>
      <c r="N166" s="1" t="s">
        <v>98</v>
      </c>
      <c r="O166" s="1" t="s">
        <v>98</v>
      </c>
      <c r="P166" s="1" t="s">
        <v>98</v>
      </c>
      <c r="Q166" s="1" t="s">
        <v>98</v>
      </c>
      <c r="R166" s="11" t="s">
        <v>98</v>
      </c>
      <c r="S166" s="13" t="s">
        <v>98</v>
      </c>
      <c r="T166" s="1" t="s">
        <v>98</v>
      </c>
      <c r="U166" s="13" t="s">
        <v>98</v>
      </c>
      <c r="V166" s="1" t="s">
        <v>98</v>
      </c>
      <c r="W166" s="14">
        <v>0.216</v>
      </c>
      <c r="X166" s="14">
        <v>0.20100000000000001</v>
      </c>
      <c r="Y166" s="1" t="s">
        <v>98</v>
      </c>
      <c r="Z166" s="13" t="s">
        <v>98</v>
      </c>
      <c r="AA166" s="13" t="s">
        <v>98</v>
      </c>
      <c r="AB166" s="1" t="s">
        <v>98</v>
      </c>
      <c r="AC166" s="1" t="s">
        <v>98</v>
      </c>
      <c r="AD166" s="1" t="s">
        <v>98</v>
      </c>
      <c r="AE166" s="1" t="s">
        <v>98</v>
      </c>
      <c r="AF166" s="1" t="s">
        <v>98</v>
      </c>
      <c r="AG166" s="1" t="s">
        <v>98</v>
      </c>
      <c r="AH166" s="1" t="s">
        <v>98</v>
      </c>
      <c r="AI166" s="1" t="s">
        <v>98</v>
      </c>
      <c r="AJ166" s="1" t="s">
        <v>98</v>
      </c>
      <c r="AK166" s="1" t="s">
        <v>98</v>
      </c>
      <c r="AL166" s="2">
        <v>17.399999999999999</v>
      </c>
      <c r="AM166" s="3">
        <v>2.84</v>
      </c>
      <c r="AN166" s="3">
        <v>2.19</v>
      </c>
      <c r="AO166" s="3">
        <v>1.63</v>
      </c>
      <c r="AP166" s="3">
        <v>1.17</v>
      </c>
      <c r="AQ166" s="3">
        <v>2.84</v>
      </c>
      <c r="AR166" s="3">
        <v>2.19</v>
      </c>
      <c r="AS166" s="3">
        <v>1.63</v>
      </c>
      <c r="AT166" s="3">
        <v>1.17</v>
      </c>
      <c r="AU166" s="1" t="s">
        <v>98</v>
      </c>
      <c r="AV166" s="1" t="s">
        <v>98</v>
      </c>
      <c r="AW166" s="1" t="s">
        <v>98</v>
      </c>
      <c r="AX166" s="3">
        <v>5.69</v>
      </c>
      <c r="AY166" s="1" t="s">
        <v>98</v>
      </c>
      <c r="AZ166" s="3">
        <v>3.25</v>
      </c>
      <c r="BA166" s="1" t="s">
        <v>98</v>
      </c>
      <c r="BB166" s="1" t="s">
        <v>98</v>
      </c>
      <c r="BC166" s="1" t="s">
        <v>98</v>
      </c>
      <c r="BD166" s="1" t="s">
        <v>98</v>
      </c>
      <c r="BE166" s="1" t="s">
        <v>98</v>
      </c>
      <c r="BF166" s="1" t="s">
        <v>98</v>
      </c>
      <c r="BG166" s="1" t="s">
        <v>98</v>
      </c>
      <c r="BH166" s="1" t="s">
        <v>98</v>
      </c>
      <c r="BI166" s="1" t="s">
        <v>98</v>
      </c>
      <c r="BJ166" s="4" t="s">
        <v>98</v>
      </c>
      <c r="BK166" s="4" t="s">
        <v>98</v>
      </c>
      <c r="BL166" s="4" t="s">
        <v>98</v>
      </c>
      <c r="BM166" s="4" t="s">
        <v>98</v>
      </c>
      <c r="BN166" s="4" t="s">
        <v>98</v>
      </c>
      <c r="BO166" s="4" t="s">
        <v>98</v>
      </c>
      <c r="BP166" s="4" t="s">
        <v>98</v>
      </c>
      <c r="BQ166" s="4" t="s">
        <v>98</v>
      </c>
      <c r="BR166" s="4" t="s">
        <v>98</v>
      </c>
      <c r="BS166" s="4" t="s">
        <v>98</v>
      </c>
      <c r="BT166" s="4" t="s">
        <v>98</v>
      </c>
      <c r="BU166" s="4" t="s">
        <v>98</v>
      </c>
      <c r="BV166" s="4" t="s">
        <v>98</v>
      </c>
      <c r="BW166" s="35" t="s">
        <v>98</v>
      </c>
      <c r="BX166" s="35" t="s">
        <v>98</v>
      </c>
      <c r="BY166" s="1" t="s">
        <v>98</v>
      </c>
      <c r="BZ166" s="1" t="s">
        <v>98</v>
      </c>
      <c r="CA166" s="1" t="s">
        <v>98</v>
      </c>
      <c r="CB166" s="1" t="s">
        <v>98</v>
      </c>
      <c r="CC166" s="1" t="s">
        <v>98</v>
      </c>
      <c r="CD166" s="1" t="s">
        <v>98</v>
      </c>
      <c r="CE166" s="1" t="s">
        <v>98</v>
      </c>
      <c r="CF166" s="1" t="s">
        <v>98</v>
      </c>
      <c r="CG166" s="4">
        <f>Beams!$B$11/F166</f>
        <v>5403.8461538461534</v>
      </c>
      <c r="CI166" s="4">
        <f>SQRT(Beams!$B$9^2+Beams!$C$9^2)/AO166</f>
        <v>9752.0002705972929</v>
      </c>
      <c r="CK166" s="4">
        <f>(2*SQRT(Beams!$B$8^2+Beams!$C$8^2))/(F166)</f>
        <v>15284.385039493834</v>
      </c>
      <c r="CM166" s="4">
        <f>Beams!$B$12*(K166/2)/AX166</f>
        <v>3456.9420035149383</v>
      </c>
      <c r="CO166" s="4">
        <f t="shared" si="2"/>
        <v>31086.786630252118</v>
      </c>
      <c r="CQ166" s="3">
        <f>MIN(Beams!$B$21:$B$22)/MAX(CJ166:CO166)-1</f>
        <v>-0.35663984065381038</v>
      </c>
    </row>
    <row r="167" spans="1:95" x14ac:dyDescent="0.55000000000000004">
      <c r="A167" s="1" t="s">
        <v>2612</v>
      </c>
      <c r="B167" s="1" t="s">
        <v>2445</v>
      </c>
      <c r="C167" s="1" t="s">
        <v>2446</v>
      </c>
      <c r="D167" s="1" t="s">
        <v>98</v>
      </c>
      <c r="E167" s="3">
        <v>7.15</v>
      </c>
      <c r="F167" s="3">
        <v>1.97</v>
      </c>
      <c r="G167" s="1" t="s">
        <v>98</v>
      </c>
      <c r="H167" s="11" t="s">
        <v>98</v>
      </c>
      <c r="I167" s="1" t="s">
        <v>98</v>
      </c>
      <c r="J167" s="1" t="s">
        <v>98</v>
      </c>
      <c r="K167" s="3">
        <v>3.5</v>
      </c>
      <c r="L167" s="1" t="s">
        <v>98</v>
      </c>
      <c r="M167" s="11" t="s">
        <v>98</v>
      </c>
      <c r="N167" s="1" t="s">
        <v>98</v>
      </c>
      <c r="O167" s="1" t="s">
        <v>98</v>
      </c>
      <c r="P167" s="1" t="s">
        <v>98</v>
      </c>
      <c r="Q167" s="1" t="s">
        <v>98</v>
      </c>
      <c r="R167" s="11" t="s">
        <v>98</v>
      </c>
      <c r="S167" s="13" t="s">
        <v>98</v>
      </c>
      <c r="T167" s="1" t="s">
        <v>98</v>
      </c>
      <c r="U167" s="13" t="s">
        <v>98</v>
      </c>
      <c r="V167" s="1" t="s">
        <v>98</v>
      </c>
      <c r="W167" s="14">
        <v>0.20300000000000001</v>
      </c>
      <c r="X167" s="14">
        <v>0.189</v>
      </c>
      <c r="Y167" s="1" t="s">
        <v>98</v>
      </c>
      <c r="Z167" s="13" t="s">
        <v>98</v>
      </c>
      <c r="AA167" s="13" t="s">
        <v>98</v>
      </c>
      <c r="AB167" s="1" t="s">
        <v>98</v>
      </c>
      <c r="AC167" s="1" t="s">
        <v>98</v>
      </c>
      <c r="AD167" s="1" t="s">
        <v>98</v>
      </c>
      <c r="AE167" s="1" t="s">
        <v>98</v>
      </c>
      <c r="AF167" s="1" t="s">
        <v>98</v>
      </c>
      <c r="AG167" s="1" t="s">
        <v>98</v>
      </c>
      <c r="AH167" s="1" t="s">
        <v>98</v>
      </c>
      <c r="AI167" s="1" t="s">
        <v>98</v>
      </c>
      <c r="AJ167" s="1" t="s">
        <v>98</v>
      </c>
      <c r="AK167" s="1" t="s">
        <v>98</v>
      </c>
      <c r="AL167" s="2">
        <v>18.5</v>
      </c>
      <c r="AM167" s="3">
        <v>2.7</v>
      </c>
      <c r="AN167" s="3">
        <v>2.0699999999999998</v>
      </c>
      <c r="AO167" s="3">
        <v>1.54</v>
      </c>
      <c r="AP167" s="3">
        <v>1.17</v>
      </c>
      <c r="AQ167" s="3">
        <v>2.7</v>
      </c>
      <c r="AR167" s="3">
        <v>2.0699999999999998</v>
      </c>
      <c r="AS167" s="3">
        <v>1.54</v>
      </c>
      <c r="AT167" s="3">
        <v>1.17</v>
      </c>
      <c r="AU167" s="1" t="s">
        <v>98</v>
      </c>
      <c r="AV167" s="1" t="s">
        <v>98</v>
      </c>
      <c r="AW167" s="1" t="s">
        <v>98</v>
      </c>
      <c r="AX167" s="3">
        <v>5.41</v>
      </c>
      <c r="AY167" s="1" t="s">
        <v>98</v>
      </c>
      <c r="AZ167" s="3">
        <v>3.09</v>
      </c>
      <c r="BA167" s="1" t="s">
        <v>98</v>
      </c>
      <c r="BB167" s="1" t="s">
        <v>98</v>
      </c>
      <c r="BC167" s="1" t="s">
        <v>98</v>
      </c>
      <c r="BD167" s="1" t="s">
        <v>98</v>
      </c>
      <c r="BE167" s="1" t="s">
        <v>98</v>
      </c>
      <c r="BF167" s="1" t="s">
        <v>98</v>
      </c>
      <c r="BG167" s="1" t="s">
        <v>98</v>
      </c>
      <c r="BH167" s="1" t="s">
        <v>98</v>
      </c>
      <c r="BI167" s="1" t="s">
        <v>98</v>
      </c>
      <c r="BJ167" s="4" t="s">
        <v>98</v>
      </c>
      <c r="BK167" s="4" t="s">
        <v>98</v>
      </c>
      <c r="BL167" s="4" t="s">
        <v>98</v>
      </c>
      <c r="BM167" s="4" t="s">
        <v>98</v>
      </c>
      <c r="BN167" s="4" t="s">
        <v>98</v>
      </c>
      <c r="BO167" s="4" t="s">
        <v>98</v>
      </c>
      <c r="BP167" s="4" t="s">
        <v>98</v>
      </c>
      <c r="BQ167" s="4" t="s">
        <v>98</v>
      </c>
      <c r="BR167" s="4" t="s">
        <v>98</v>
      </c>
      <c r="BS167" s="4" t="s">
        <v>98</v>
      </c>
      <c r="BT167" s="4" t="s">
        <v>98</v>
      </c>
      <c r="BU167" s="4" t="s">
        <v>98</v>
      </c>
      <c r="BV167" s="4" t="s">
        <v>98</v>
      </c>
      <c r="BW167" s="35" t="s">
        <v>98</v>
      </c>
      <c r="BX167" s="35" t="s">
        <v>98</v>
      </c>
      <c r="BY167" s="1" t="s">
        <v>98</v>
      </c>
      <c r="BZ167" s="1" t="s">
        <v>98</v>
      </c>
      <c r="CA167" s="1" t="s">
        <v>98</v>
      </c>
      <c r="CB167" s="1" t="s">
        <v>98</v>
      </c>
      <c r="CC167" s="1" t="s">
        <v>98</v>
      </c>
      <c r="CD167" s="1" t="s">
        <v>98</v>
      </c>
      <c r="CE167" s="1" t="s">
        <v>98</v>
      </c>
      <c r="CF167" s="1" t="s">
        <v>98</v>
      </c>
      <c r="CG167" s="4">
        <f>Beams!$B$11/F167</f>
        <v>5705.5837563451778</v>
      </c>
      <c r="CI167" s="4">
        <f>SQRT(Beams!$B$9^2+Beams!$C$9^2)/AO167</f>
        <v>10321.922364333499</v>
      </c>
      <c r="CK167" s="4">
        <f>(2*SQRT(Beams!$B$8^2+Beams!$C$8^2))/(F167)</f>
        <v>16137.827858957957</v>
      </c>
      <c r="CM167" s="4">
        <f>Beams!$B$12*(K167/2)/AX167</f>
        <v>3635.8595194085028</v>
      </c>
      <c r="CO167" s="4">
        <f t="shared" si="2"/>
        <v>32830.28845135375</v>
      </c>
      <c r="CQ167" s="3">
        <f>MIN(Beams!$B$21:$B$22)/MAX(CJ167:CO167)-1</f>
        <v>-0.39080644906196971</v>
      </c>
    </row>
    <row r="168" spans="1:95" x14ac:dyDescent="0.55000000000000004">
      <c r="A168" s="1" t="s">
        <v>2612</v>
      </c>
      <c r="B168" s="1" t="s">
        <v>2447</v>
      </c>
      <c r="C168" s="1" t="s">
        <v>2448</v>
      </c>
      <c r="D168" s="1" t="s">
        <v>98</v>
      </c>
      <c r="E168" s="3">
        <v>6.66</v>
      </c>
      <c r="F168" s="3">
        <v>1.82</v>
      </c>
      <c r="G168" s="1" t="s">
        <v>98</v>
      </c>
      <c r="H168" s="11" t="s">
        <v>98</v>
      </c>
      <c r="I168" s="1" t="s">
        <v>98</v>
      </c>
      <c r="J168" s="1" t="s">
        <v>98</v>
      </c>
      <c r="K168" s="3">
        <v>3.5</v>
      </c>
      <c r="L168" s="1" t="s">
        <v>98</v>
      </c>
      <c r="M168" s="11" t="s">
        <v>98</v>
      </c>
      <c r="N168" s="1" t="s">
        <v>98</v>
      </c>
      <c r="O168" s="1" t="s">
        <v>98</v>
      </c>
      <c r="P168" s="1" t="s">
        <v>98</v>
      </c>
      <c r="Q168" s="1" t="s">
        <v>98</v>
      </c>
      <c r="R168" s="11" t="s">
        <v>98</v>
      </c>
      <c r="S168" s="13" t="s">
        <v>98</v>
      </c>
      <c r="T168" s="1" t="s">
        <v>98</v>
      </c>
      <c r="U168" s="13" t="s">
        <v>98</v>
      </c>
      <c r="V168" s="1" t="s">
        <v>98</v>
      </c>
      <c r="W168" s="1">
        <v>0.188</v>
      </c>
      <c r="X168" s="14">
        <v>0.17399999999999999</v>
      </c>
      <c r="Y168" s="1" t="s">
        <v>98</v>
      </c>
      <c r="Z168" s="13" t="s">
        <v>98</v>
      </c>
      <c r="AA168" s="13" t="s">
        <v>98</v>
      </c>
      <c r="AB168" s="1" t="s">
        <v>98</v>
      </c>
      <c r="AC168" s="1" t="s">
        <v>98</v>
      </c>
      <c r="AD168" s="1" t="s">
        <v>98</v>
      </c>
      <c r="AE168" s="1" t="s">
        <v>98</v>
      </c>
      <c r="AF168" s="1" t="s">
        <v>98</v>
      </c>
      <c r="AG168" s="1" t="s">
        <v>98</v>
      </c>
      <c r="AH168" s="1" t="s">
        <v>98</v>
      </c>
      <c r="AI168" s="1" t="s">
        <v>98</v>
      </c>
      <c r="AJ168" s="1" t="s">
        <v>98</v>
      </c>
      <c r="AK168" s="1" t="s">
        <v>98</v>
      </c>
      <c r="AL168" s="2">
        <v>20.100000000000001</v>
      </c>
      <c r="AM168" s="3">
        <v>2.52</v>
      </c>
      <c r="AN168" s="3">
        <v>1.93</v>
      </c>
      <c r="AO168" s="3">
        <v>1.44</v>
      </c>
      <c r="AP168" s="3">
        <v>1.18</v>
      </c>
      <c r="AQ168" s="3">
        <v>2.52</v>
      </c>
      <c r="AR168" s="3">
        <v>1.93</v>
      </c>
      <c r="AS168" s="3">
        <v>1.44</v>
      </c>
      <c r="AT168" s="3">
        <v>1.18</v>
      </c>
      <c r="AU168" s="1" t="s">
        <v>98</v>
      </c>
      <c r="AV168" s="1" t="s">
        <v>98</v>
      </c>
      <c r="AW168" s="1" t="s">
        <v>98</v>
      </c>
      <c r="AX168" s="3">
        <v>5.04</v>
      </c>
      <c r="AY168" s="1" t="s">
        <v>98</v>
      </c>
      <c r="AZ168" s="3">
        <v>2.88</v>
      </c>
      <c r="BA168" s="1" t="s">
        <v>98</v>
      </c>
      <c r="BB168" s="1" t="s">
        <v>98</v>
      </c>
      <c r="BC168" s="1" t="s">
        <v>98</v>
      </c>
      <c r="BD168" s="1" t="s">
        <v>98</v>
      </c>
      <c r="BE168" s="1" t="s">
        <v>98</v>
      </c>
      <c r="BF168" s="1" t="s">
        <v>98</v>
      </c>
      <c r="BG168" s="1" t="s">
        <v>98</v>
      </c>
      <c r="BH168" s="1" t="s">
        <v>98</v>
      </c>
      <c r="BI168" s="1" t="s">
        <v>98</v>
      </c>
      <c r="BJ168" s="4" t="s">
        <v>98</v>
      </c>
      <c r="BK168" s="4" t="s">
        <v>98</v>
      </c>
      <c r="BL168" s="4" t="s">
        <v>98</v>
      </c>
      <c r="BM168" s="4" t="s">
        <v>98</v>
      </c>
      <c r="BN168" s="4" t="s">
        <v>98</v>
      </c>
      <c r="BO168" s="4" t="s">
        <v>98</v>
      </c>
      <c r="BP168" s="4" t="s">
        <v>98</v>
      </c>
      <c r="BQ168" s="4" t="s">
        <v>98</v>
      </c>
      <c r="BR168" s="4" t="s">
        <v>98</v>
      </c>
      <c r="BS168" s="4" t="s">
        <v>98</v>
      </c>
      <c r="BT168" s="4" t="s">
        <v>98</v>
      </c>
      <c r="BU168" s="4" t="s">
        <v>98</v>
      </c>
      <c r="BV168" s="4" t="s">
        <v>98</v>
      </c>
      <c r="BW168" s="35" t="s">
        <v>98</v>
      </c>
      <c r="BX168" s="35" t="s">
        <v>98</v>
      </c>
      <c r="BY168" s="1" t="s">
        <v>98</v>
      </c>
      <c r="BZ168" s="1" t="s">
        <v>98</v>
      </c>
      <c r="CA168" s="1" t="s">
        <v>98</v>
      </c>
      <c r="CB168" s="1" t="s">
        <v>98</v>
      </c>
      <c r="CC168" s="1" t="s">
        <v>98</v>
      </c>
      <c r="CD168" s="1" t="s">
        <v>98</v>
      </c>
      <c r="CE168" s="1" t="s">
        <v>98</v>
      </c>
      <c r="CF168" s="1" t="s">
        <v>98</v>
      </c>
      <c r="CG168" s="4">
        <f>Beams!$B$11/F168</f>
        <v>6175.8241758241757</v>
      </c>
      <c r="CI168" s="4">
        <f>SQRT(Beams!$B$9^2+Beams!$C$9^2)/AO168</f>
        <v>11038.722528523325</v>
      </c>
      <c r="CK168" s="4">
        <f>(2*SQRT(Beams!$B$8^2+Beams!$C$8^2))/(F168)</f>
        <v>17467.868616564381</v>
      </c>
      <c r="CM168" s="4">
        <f>Beams!$B$12*(K168/2)/AX168</f>
        <v>3902.7777777777778</v>
      </c>
      <c r="CO168" s="4">
        <f t="shared" si="2"/>
        <v>35460.047143242409</v>
      </c>
      <c r="CQ168" s="3">
        <f>MIN(Beams!$B$21:$B$22)/MAX(CJ168:CO168)-1</f>
        <v>-0.43598495740264742</v>
      </c>
    </row>
    <row r="169" spans="1:95" x14ac:dyDescent="0.55000000000000004">
      <c r="A169" s="1" t="s">
        <v>2612</v>
      </c>
      <c r="B169" s="1" t="s">
        <v>2449</v>
      </c>
      <c r="C169" s="1" t="s">
        <v>2450</v>
      </c>
      <c r="D169" s="1" t="s">
        <v>98</v>
      </c>
      <c r="E169" s="3">
        <v>4.51</v>
      </c>
      <c r="F169" s="3">
        <v>1.23</v>
      </c>
      <c r="G169" s="1" t="s">
        <v>98</v>
      </c>
      <c r="H169" s="11" t="s">
        <v>98</v>
      </c>
      <c r="I169" s="1" t="s">
        <v>98</v>
      </c>
      <c r="J169" s="1" t="s">
        <v>98</v>
      </c>
      <c r="K169" s="3">
        <v>3.5</v>
      </c>
      <c r="L169" s="1" t="s">
        <v>98</v>
      </c>
      <c r="M169" s="11" t="s">
        <v>98</v>
      </c>
      <c r="N169" s="1" t="s">
        <v>98</v>
      </c>
      <c r="O169" s="1" t="s">
        <v>98</v>
      </c>
      <c r="P169" s="1" t="s">
        <v>98</v>
      </c>
      <c r="Q169" s="1" t="s">
        <v>98</v>
      </c>
      <c r="R169" s="11" t="s">
        <v>98</v>
      </c>
      <c r="S169" s="13" t="s">
        <v>98</v>
      </c>
      <c r="T169" s="1" t="s">
        <v>98</v>
      </c>
      <c r="U169" s="13" t="s">
        <v>98</v>
      </c>
      <c r="V169" s="1" t="s">
        <v>98</v>
      </c>
      <c r="W169" s="14">
        <v>0.125</v>
      </c>
      <c r="X169" s="14">
        <v>0.11600000000000001</v>
      </c>
      <c r="Y169" s="1" t="s">
        <v>98</v>
      </c>
      <c r="Z169" s="13" t="s">
        <v>98</v>
      </c>
      <c r="AA169" s="13" t="s">
        <v>98</v>
      </c>
      <c r="AB169" s="1" t="s">
        <v>98</v>
      </c>
      <c r="AC169" s="1" t="s">
        <v>98</v>
      </c>
      <c r="AD169" s="1" t="s">
        <v>98</v>
      </c>
      <c r="AE169" s="1" t="s">
        <v>98</v>
      </c>
      <c r="AF169" s="1" t="s">
        <v>98</v>
      </c>
      <c r="AG169" s="1" t="s">
        <v>98</v>
      </c>
      <c r="AH169" s="1" t="s">
        <v>98</v>
      </c>
      <c r="AI169" s="1" t="s">
        <v>98</v>
      </c>
      <c r="AJ169" s="1" t="s">
        <v>98</v>
      </c>
      <c r="AK169" s="1" t="s">
        <v>98</v>
      </c>
      <c r="AL169" s="2">
        <v>30.2</v>
      </c>
      <c r="AM169" s="3">
        <v>1.77</v>
      </c>
      <c r="AN169" s="3">
        <v>1.33</v>
      </c>
      <c r="AO169" s="3">
        <v>1.01</v>
      </c>
      <c r="AP169" s="3">
        <v>1.2</v>
      </c>
      <c r="AQ169" s="3">
        <v>1.77</v>
      </c>
      <c r="AR169" s="3">
        <v>1.33</v>
      </c>
      <c r="AS169" s="3">
        <v>1.01</v>
      </c>
      <c r="AT169" s="3">
        <v>1.2</v>
      </c>
      <c r="AU169" s="1" t="s">
        <v>98</v>
      </c>
      <c r="AV169" s="1" t="s">
        <v>98</v>
      </c>
      <c r="AW169" s="1" t="s">
        <v>98</v>
      </c>
      <c r="AX169" s="3">
        <v>3.53</v>
      </c>
      <c r="AY169" s="1" t="s">
        <v>98</v>
      </c>
      <c r="AZ169" s="3">
        <v>2.02</v>
      </c>
      <c r="BA169" s="1" t="s">
        <v>98</v>
      </c>
      <c r="BB169" s="1" t="s">
        <v>98</v>
      </c>
      <c r="BC169" s="1" t="s">
        <v>98</v>
      </c>
      <c r="BD169" s="1" t="s">
        <v>98</v>
      </c>
      <c r="BE169" s="1" t="s">
        <v>98</v>
      </c>
      <c r="BF169" s="1" t="s">
        <v>98</v>
      </c>
      <c r="BG169" s="1" t="s">
        <v>98</v>
      </c>
      <c r="BH169" s="1" t="s">
        <v>98</v>
      </c>
      <c r="BI169" s="1" t="s">
        <v>98</v>
      </c>
      <c r="BJ169" s="4" t="s">
        <v>98</v>
      </c>
      <c r="BK169" s="4" t="s">
        <v>98</v>
      </c>
      <c r="BL169" s="4" t="s">
        <v>98</v>
      </c>
      <c r="BM169" s="4" t="s">
        <v>98</v>
      </c>
      <c r="BN169" s="4" t="s">
        <v>98</v>
      </c>
      <c r="BO169" s="4" t="s">
        <v>98</v>
      </c>
      <c r="BP169" s="4" t="s">
        <v>98</v>
      </c>
      <c r="BQ169" s="4" t="s">
        <v>98</v>
      </c>
      <c r="BR169" s="4" t="s">
        <v>98</v>
      </c>
      <c r="BS169" s="4" t="s">
        <v>98</v>
      </c>
      <c r="BT169" s="4" t="s">
        <v>98</v>
      </c>
      <c r="BU169" s="4" t="s">
        <v>98</v>
      </c>
      <c r="BV169" s="4" t="s">
        <v>98</v>
      </c>
      <c r="BW169" s="35" t="s">
        <v>98</v>
      </c>
      <c r="BX169" s="35" t="s">
        <v>98</v>
      </c>
      <c r="BY169" s="1" t="s">
        <v>98</v>
      </c>
      <c r="BZ169" s="1" t="s">
        <v>98</v>
      </c>
      <c r="CA169" s="1" t="s">
        <v>98</v>
      </c>
      <c r="CB169" s="1" t="s">
        <v>98</v>
      </c>
      <c r="CC169" s="1" t="s">
        <v>98</v>
      </c>
      <c r="CD169" s="1" t="s">
        <v>98</v>
      </c>
      <c r="CE169" s="1" t="s">
        <v>98</v>
      </c>
      <c r="CF169" s="1" t="s">
        <v>98</v>
      </c>
      <c r="CG169" s="4">
        <f>Beams!$B$11/F169</f>
        <v>9138.2113821138209</v>
      </c>
      <c r="CI169" s="4">
        <f>SQRT(Beams!$B$9^2+Beams!$C$9^2)/AO169</f>
        <v>15738.376674330284</v>
      </c>
      <c r="CK169" s="4">
        <f>(2*SQRT(Beams!$B$8^2+Beams!$C$8^2))/(F169)</f>
        <v>25846.7649448351</v>
      </c>
      <c r="CM169" s="4">
        <f>Beams!$B$12*(K169/2)/AX169</f>
        <v>5572.237960339944</v>
      </c>
      <c r="CO169" s="4">
        <f t="shared" si="2"/>
        <v>52116.791107383498</v>
      </c>
      <c r="CQ169" s="3">
        <f>MIN(Beams!$B$21:$B$22)/MAX(CJ169:CO169)-1</f>
        <v>-0.61624651911528461</v>
      </c>
    </row>
    <row r="170" spans="1:95" x14ac:dyDescent="0.55000000000000004">
      <c r="A170" s="1" t="s">
        <v>2612</v>
      </c>
      <c r="B170" s="1" t="s">
        <v>2451</v>
      </c>
      <c r="C170" s="1" t="s">
        <v>2452</v>
      </c>
      <c r="D170" s="1" t="s">
        <v>98</v>
      </c>
      <c r="E170" s="3">
        <v>7.35</v>
      </c>
      <c r="F170" s="3">
        <v>2.0299999999999998</v>
      </c>
      <c r="G170" s="1" t="s">
        <v>98</v>
      </c>
      <c r="H170" s="11" t="s">
        <v>98</v>
      </c>
      <c r="I170" s="1" t="s">
        <v>98</v>
      </c>
      <c r="J170" s="1" t="s">
        <v>98</v>
      </c>
      <c r="K170" s="3">
        <v>3</v>
      </c>
      <c r="L170" s="1" t="s">
        <v>98</v>
      </c>
      <c r="M170" s="11" t="s">
        <v>98</v>
      </c>
      <c r="N170" s="1" t="s">
        <v>98</v>
      </c>
      <c r="O170" s="1" t="s">
        <v>98</v>
      </c>
      <c r="P170" s="1" t="s">
        <v>98</v>
      </c>
      <c r="Q170" s="1" t="s">
        <v>98</v>
      </c>
      <c r="R170" s="11" t="s">
        <v>98</v>
      </c>
      <c r="S170" s="13" t="s">
        <v>98</v>
      </c>
      <c r="T170" s="1" t="s">
        <v>98</v>
      </c>
      <c r="U170" s="13" t="s">
        <v>98</v>
      </c>
      <c r="V170" s="1" t="s">
        <v>98</v>
      </c>
      <c r="W170" s="14">
        <v>0.25</v>
      </c>
      <c r="X170" s="14">
        <v>0.23300000000000001</v>
      </c>
      <c r="Y170" s="1" t="s">
        <v>98</v>
      </c>
      <c r="Z170" s="13" t="s">
        <v>98</v>
      </c>
      <c r="AA170" s="13" t="s">
        <v>98</v>
      </c>
      <c r="AB170" s="1" t="s">
        <v>98</v>
      </c>
      <c r="AC170" s="1" t="s">
        <v>98</v>
      </c>
      <c r="AD170" s="1" t="s">
        <v>98</v>
      </c>
      <c r="AE170" s="1" t="s">
        <v>98</v>
      </c>
      <c r="AF170" s="1" t="s">
        <v>98</v>
      </c>
      <c r="AG170" s="1" t="s">
        <v>98</v>
      </c>
      <c r="AH170" s="1" t="s">
        <v>98</v>
      </c>
      <c r="AI170" s="1" t="s">
        <v>98</v>
      </c>
      <c r="AJ170" s="1" t="s">
        <v>98</v>
      </c>
      <c r="AK170" s="1" t="s">
        <v>98</v>
      </c>
      <c r="AL170" s="2">
        <v>12.9</v>
      </c>
      <c r="AM170" s="3">
        <v>1.95</v>
      </c>
      <c r="AN170" s="3">
        <v>1.79</v>
      </c>
      <c r="AO170" s="3">
        <v>1.3</v>
      </c>
      <c r="AP170" s="14">
        <v>0.98199999999999998</v>
      </c>
      <c r="AQ170" s="3">
        <v>1.95</v>
      </c>
      <c r="AR170" s="3">
        <v>1.79</v>
      </c>
      <c r="AS170" s="3">
        <v>1.3</v>
      </c>
      <c r="AT170" s="14">
        <v>0.98199999999999998</v>
      </c>
      <c r="AU170" s="1" t="s">
        <v>98</v>
      </c>
      <c r="AV170" s="1" t="s">
        <v>98</v>
      </c>
      <c r="AW170" s="1" t="s">
        <v>98</v>
      </c>
      <c r="AX170" s="3">
        <v>3.9</v>
      </c>
      <c r="AY170" s="1" t="s">
        <v>98</v>
      </c>
      <c r="AZ170" s="3">
        <v>2.6</v>
      </c>
      <c r="BA170" s="1" t="s">
        <v>98</v>
      </c>
      <c r="BB170" s="1" t="s">
        <v>98</v>
      </c>
      <c r="BC170" s="1" t="s">
        <v>98</v>
      </c>
      <c r="BD170" s="1" t="s">
        <v>98</v>
      </c>
      <c r="BE170" s="1" t="s">
        <v>98</v>
      </c>
      <c r="BF170" s="1" t="s">
        <v>98</v>
      </c>
      <c r="BG170" s="1" t="s">
        <v>98</v>
      </c>
      <c r="BH170" s="1" t="s">
        <v>98</v>
      </c>
      <c r="BI170" s="1" t="s">
        <v>98</v>
      </c>
      <c r="BJ170" s="4" t="s">
        <v>98</v>
      </c>
      <c r="BK170" s="4" t="s">
        <v>98</v>
      </c>
      <c r="BL170" s="4" t="s">
        <v>98</v>
      </c>
      <c r="BM170" s="4" t="s">
        <v>98</v>
      </c>
      <c r="BN170" s="4" t="s">
        <v>98</v>
      </c>
      <c r="BO170" s="4" t="s">
        <v>98</v>
      </c>
      <c r="BP170" s="4" t="s">
        <v>98</v>
      </c>
      <c r="BQ170" s="4" t="s">
        <v>98</v>
      </c>
      <c r="BR170" s="4" t="s">
        <v>98</v>
      </c>
      <c r="BS170" s="4" t="s">
        <v>98</v>
      </c>
      <c r="BT170" s="4" t="s">
        <v>98</v>
      </c>
      <c r="BU170" s="4" t="s">
        <v>98</v>
      </c>
      <c r="BV170" s="4" t="s">
        <v>98</v>
      </c>
      <c r="BW170" s="35" t="s">
        <v>98</v>
      </c>
      <c r="BX170" s="35" t="s">
        <v>98</v>
      </c>
      <c r="BY170" s="1" t="s">
        <v>98</v>
      </c>
      <c r="BZ170" s="1" t="s">
        <v>98</v>
      </c>
      <c r="CA170" s="1" t="s">
        <v>98</v>
      </c>
      <c r="CB170" s="1" t="s">
        <v>98</v>
      </c>
      <c r="CC170" s="1" t="s">
        <v>98</v>
      </c>
      <c r="CD170" s="1" t="s">
        <v>98</v>
      </c>
      <c r="CE170" s="1" t="s">
        <v>98</v>
      </c>
      <c r="CF170" s="1" t="s">
        <v>98</v>
      </c>
      <c r="CG170" s="4">
        <f>Beams!$B$11/F170</f>
        <v>5536.9458128078822</v>
      </c>
      <c r="CI170" s="4">
        <f>SQRT(Beams!$B$9^2+Beams!$C$9^2)/AO170</f>
        <v>12227.508031595067</v>
      </c>
      <c r="CK170" s="4">
        <f>(2*SQRT(Beams!$B$8^2+Beams!$C$8^2))/(F170)</f>
        <v>15660.847725195654</v>
      </c>
      <c r="CM170" s="4">
        <f>Beams!$B$12*(K170/2)/AX170</f>
        <v>4323.0769230769229</v>
      </c>
      <c r="CO170" s="4">
        <f t="shared" si="2"/>
        <v>33278.05969484611</v>
      </c>
      <c r="CQ170" s="3">
        <f>MIN(Beams!$B$21:$B$22)/MAX(CJ170:CO170)-1</f>
        <v>-0.39900342197242133</v>
      </c>
    </row>
    <row r="171" spans="1:95" x14ac:dyDescent="0.55000000000000004">
      <c r="A171" s="1" t="s">
        <v>2612</v>
      </c>
      <c r="B171" s="1" t="s">
        <v>2453</v>
      </c>
      <c r="C171" s="1" t="s">
        <v>2454</v>
      </c>
      <c r="D171" s="1" t="s">
        <v>98</v>
      </c>
      <c r="E171" s="3">
        <v>6.43</v>
      </c>
      <c r="F171" s="3">
        <v>1.77</v>
      </c>
      <c r="G171" s="1" t="s">
        <v>98</v>
      </c>
      <c r="H171" s="11" t="s">
        <v>98</v>
      </c>
      <c r="I171" s="1" t="s">
        <v>98</v>
      </c>
      <c r="J171" s="1" t="s">
        <v>98</v>
      </c>
      <c r="K171" s="3">
        <v>3</v>
      </c>
      <c r="L171" s="1" t="s">
        <v>98</v>
      </c>
      <c r="M171" s="11" t="s">
        <v>98</v>
      </c>
      <c r="N171" s="1" t="s">
        <v>98</v>
      </c>
      <c r="O171" s="1" t="s">
        <v>98</v>
      </c>
      <c r="P171" s="1" t="s">
        <v>98</v>
      </c>
      <c r="Q171" s="1" t="s">
        <v>98</v>
      </c>
      <c r="R171" s="11" t="s">
        <v>98</v>
      </c>
      <c r="S171" s="13" t="s">
        <v>98</v>
      </c>
      <c r="T171" s="1" t="s">
        <v>98</v>
      </c>
      <c r="U171" s="13" t="s">
        <v>98</v>
      </c>
      <c r="V171" s="1" t="s">
        <v>98</v>
      </c>
      <c r="W171" s="14">
        <v>0.216</v>
      </c>
      <c r="X171" s="14">
        <v>0.20100000000000001</v>
      </c>
      <c r="Y171" s="1" t="s">
        <v>98</v>
      </c>
      <c r="Z171" s="13" t="s">
        <v>98</v>
      </c>
      <c r="AA171" s="13" t="s">
        <v>98</v>
      </c>
      <c r="AB171" s="1" t="s">
        <v>98</v>
      </c>
      <c r="AC171" s="1" t="s">
        <v>98</v>
      </c>
      <c r="AD171" s="1" t="s">
        <v>98</v>
      </c>
      <c r="AE171" s="1" t="s">
        <v>98</v>
      </c>
      <c r="AF171" s="1" t="s">
        <v>98</v>
      </c>
      <c r="AG171" s="1" t="s">
        <v>98</v>
      </c>
      <c r="AH171" s="1" t="s">
        <v>98</v>
      </c>
      <c r="AI171" s="1" t="s">
        <v>98</v>
      </c>
      <c r="AJ171" s="1" t="s">
        <v>98</v>
      </c>
      <c r="AK171" s="1" t="s">
        <v>98</v>
      </c>
      <c r="AL171" s="2">
        <v>14.9</v>
      </c>
      <c r="AM171" s="3">
        <v>1.74</v>
      </c>
      <c r="AN171" s="3">
        <v>1.58</v>
      </c>
      <c r="AO171" s="3">
        <v>1.1599999999999999</v>
      </c>
      <c r="AP171" s="14">
        <v>0.99199999999999999</v>
      </c>
      <c r="AQ171" s="3">
        <v>1.74</v>
      </c>
      <c r="AR171" s="3">
        <v>1.58</v>
      </c>
      <c r="AS171" s="3">
        <v>1.1599999999999999</v>
      </c>
      <c r="AT171" s="14">
        <v>0.99199999999999999</v>
      </c>
      <c r="AU171" s="1" t="s">
        <v>98</v>
      </c>
      <c r="AV171" s="1" t="s">
        <v>98</v>
      </c>
      <c r="AW171" s="1" t="s">
        <v>98</v>
      </c>
      <c r="AX171" s="3">
        <v>3.48</v>
      </c>
      <c r="AY171" s="1" t="s">
        <v>98</v>
      </c>
      <c r="AZ171" s="3">
        <v>2.3199999999999998</v>
      </c>
      <c r="BA171" s="1" t="s">
        <v>98</v>
      </c>
      <c r="BB171" s="1" t="s">
        <v>98</v>
      </c>
      <c r="BC171" s="1" t="s">
        <v>98</v>
      </c>
      <c r="BD171" s="1" t="s">
        <v>98</v>
      </c>
      <c r="BE171" s="1" t="s">
        <v>98</v>
      </c>
      <c r="BF171" s="1" t="s">
        <v>98</v>
      </c>
      <c r="BG171" s="1" t="s">
        <v>98</v>
      </c>
      <c r="BH171" s="1" t="s">
        <v>98</v>
      </c>
      <c r="BI171" s="1" t="s">
        <v>98</v>
      </c>
      <c r="BJ171" s="4" t="s">
        <v>98</v>
      </c>
      <c r="BK171" s="4" t="s">
        <v>98</v>
      </c>
      <c r="BL171" s="4" t="s">
        <v>98</v>
      </c>
      <c r="BM171" s="4" t="s">
        <v>98</v>
      </c>
      <c r="BN171" s="4" t="s">
        <v>98</v>
      </c>
      <c r="BO171" s="4" t="s">
        <v>98</v>
      </c>
      <c r="BP171" s="4" t="s">
        <v>98</v>
      </c>
      <c r="BQ171" s="4" t="s">
        <v>98</v>
      </c>
      <c r="BR171" s="4" t="s">
        <v>98</v>
      </c>
      <c r="BS171" s="4" t="s">
        <v>98</v>
      </c>
      <c r="BT171" s="4" t="s">
        <v>98</v>
      </c>
      <c r="BU171" s="4" t="s">
        <v>98</v>
      </c>
      <c r="BV171" s="4" t="s">
        <v>98</v>
      </c>
      <c r="BW171" s="35" t="s">
        <v>98</v>
      </c>
      <c r="BX171" s="35" t="s">
        <v>98</v>
      </c>
      <c r="BY171" s="1" t="s">
        <v>98</v>
      </c>
      <c r="BZ171" s="1" t="s">
        <v>98</v>
      </c>
      <c r="CA171" s="1" t="s">
        <v>98</v>
      </c>
      <c r="CB171" s="1" t="s">
        <v>98</v>
      </c>
      <c r="CC171" s="1" t="s">
        <v>98</v>
      </c>
      <c r="CD171" s="1" t="s">
        <v>98</v>
      </c>
      <c r="CE171" s="1" t="s">
        <v>98</v>
      </c>
      <c r="CF171" s="1" t="s">
        <v>98</v>
      </c>
      <c r="CG171" s="4">
        <f>Beams!$B$11/F171</f>
        <v>6350.2824858757058</v>
      </c>
      <c r="CI171" s="4">
        <f>SQRT(Beams!$B$9^2+Beams!$C$9^2)/AO171</f>
        <v>13703.241759546197</v>
      </c>
      <c r="CK171" s="4">
        <f>(2*SQRT(Beams!$B$8^2+Beams!$C$8^2))/(F171)</f>
        <v>17961.311232851513</v>
      </c>
      <c r="CM171" s="4">
        <f>Beams!$B$12*(K171/2)/AX171</f>
        <v>4844.8275862068967</v>
      </c>
      <c r="CO171" s="4">
        <f t="shared" si="2"/>
        <v>37952.430769214399</v>
      </c>
      <c r="CQ171" s="3">
        <f>MIN(Beams!$B$21:$B$22)/MAX(CJ171:CO171)-1</f>
        <v>-0.47302453111321507</v>
      </c>
    </row>
    <row r="172" spans="1:95" x14ac:dyDescent="0.55000000000000004">
      <c r="A172" s="1" t="s">
        <v>2612</v>
      </c>
      <c r="B172" s="1" t="s">
        <v>2455</v>
      </c>
      <c r="C172" s="1" t="s">
        <v>2456</v>
      </c>
      <c r="D172" s="1" t="s">
        <v>98</v>
      </c>
      <c r="E172" s="3">
        <v>6.07</v>
      </c>
      <c r="F172" s="3">
        <v>1.67</v>
      </c>
      <c r="G172" s="1" t="s">
        <v>98</v>
      </c>
      <c r="H172" s="11" t="s">
        <v>98</v>
      </c>
      <c r="I172" s="1" t="s">
        <v>98</v>
      </c>
      <c r="J172" s="1" t="s">
        <v>98</v>
      </c>
      <c r="K172" s="3">
        <v>3</v>
      </c>
      <c r="L172" s="1" t="s">
        <v>98</v>
      </c>
      <c r="M172" s="11" t="s">
        <v>98</v>
      </c>
      <c r="N172" s="1" t="s">
        <v>98</v>
      </c>
      <c r="O172" s="1" t="s">
        <v>98</v>
      </c>
      <c r="P172" s="1" t="s">
        <v>98</v>
      </c>
      <c r="Q172" s="1" t="s">
        <v>98</v>
      </c>
      <c r="R172" s="11" t="s">
        <v>98</v>
      </c>
      <c r="S172" s="13" t="s">
        <v>98</v>
      </c>
      <c r="T172" s="1" t="s">
        <v>98</v>
      </c>
      <c r="U172" s="13" t="s">
        <v>98</v>
      </c>
      <c r="V172" s="1" t="s">
        <v>98</v>
      </c>
      <c r="W172" s="14">
        <v>0.20300000000000001</v>
      </c>
      <c r="X172" s="14">
        <v>0.189</v>
      </c>
      <c r="Y172" s="1" t="s">
        <v>98</v>
      </c>
      <c r="Z172" s="13" t="s">
        <v>98</v>
      </c>
      <c r="AA172" s="13" t="s">
        <v>98</v>
      </c>
      <c r="AB172" s="1" t="s">
        <v>98</v>
      </c>
      <c r="AC172" s="1" t="s">
        <v>98</v>
      </c>
      <c r="AD172" s="1" t="s">
        <v>98</v>
      </c>
      <c r="AE172" s="1" t="s">
        <v>98</v>
      </c>
      <c r="AF172" s="1" t="s">
        <v>98</v>
      </c>
      <c r="AG172" s="1" t="s">
        <v>98</v>
      </c>
      <c r="AH172" s="1" t="s">
        <v>98</v>
      </c>
      <c r="AI172" s="1" t="s">
        <v>98</v>
      </c>
      <c r="AJ172" s="1" t="s">
        <v>98</v>
      </c>
      <c r="AK172" s="1" t="s">
        <v>98</v>
      </c>
      <c r="AL172" s="2">
        <v>15.9</v>
      </c>
      <c r="AM172" s="3">
        <v>1.66</v>
      </c>
      <c r="AN172" s="3">
        <v>1.5</v>
      </c>
      <c r="AO172" s="3">
        <v>1.1000000000000001</v>
      </c>
      <c r="AP172" s="14">
        <v>0.996</v>
      </c>
      <c r="AQ172" s="3">
        <v>1.66</v>
      </c>
      <c r="AR172" s="3">
        <v>1.5</v>
      </c>
      <c r="AS172" s="3">
        <v>1.1000000000000001</v>
      </c>
      <c r="AT172" s="14">
        <v>0.996</v>
      </c>
      <c r="AU172" s="1" t="s">
        <v>98</v>
      </c>
      <c r="AV172" s="1" t="s">
        <v>98</v>
      </c>
      <c r="AW172" s="1" t="s">
        <v>98</v>
      </c>
      <c r="AX172" s="3">
        <v>3.31</v>
      </c>
      <c r="AY172" s="1" t="s">
        <v>98</v>
      </c>
      <c r="AZ172" s="3">
        <v>2.21</v>
      </c>
      <c r="BA172" s="1" t="s">
        <v>98</v>
      </c>
      <c r="BB172" s="1" t="s">
        <v>98</v>
      </c>
      <c r="BC172" s="1" t="s">
        <v>98</v>
      </c>
      <c r="BD172" s="1" t="s">
        <v>98</v>
      </c>
      <c r="BE172" s="1" t="s">
        <v>98</v>
      </c>
      <c r="BF172" s="1" t="s">
        <v>98</v>
      </c>
      <c r="BG172" s="1" t="s">
        <v>98</v>
      </c>
      <c r="BH172" s="1" t="s">
        <v>98</v>
      </c>
      <c r="BI172" s="1" t="s">
        <v>98</v>
      </c>
      <c r="BJ172" s="4" t="s">
        <v>98</v>
      </c>
      <c r="BK172" s="4" t="s">
        <v>98</v>
      </c>
      <c r="BL172" s="4" t="s">
        <v>98</v>
      </c>
      <c r="BM172" s="4" t="s">
        <v>98</v>
      </c>
      <c r="BN172" s="4" t="s">
        <v>98</v>
      </c>
      <c r="BO172" s="4" t="s">
        <v>98</v>
      </c>
      <c r="BP172" s="4" t="s">
        <v>98</v>
      </c>
      <c r="BQ172" s="4" t="s">
        <v>98</v>
      </c>
      <c r="BR172" s="4" t="s">
        <v>98</v>
      </c>
      <c r="BS172" s="4" t="s">
        <v>98</v>
      </c>
      <c r="BT172" s="4" t="s">
        <v>98</v>
      </c>
      <c r="BU172" s="4" t="s">
        <v>98</v>
      </c>
      <c r="BV172" s="4" t="s">
        <v>98</v>
      </c>
      <c r="BW172" s="35" t="s">
        <v>98</v>
      </c>
      <c r="BX172" s="35" t="s">
        <v>98</v>
      </c>
      <c r="BY172" s="1" t="s">
        <v>98</v>
      </c>
      <c r="BZ172" s="1" t="s">
        <v>98</v>
      </c>
      <c r="CA172" s="1" t="s">
        <v>98</v>
      </c>
      <c r="CB172" s="1" t="s">
        <v>98</v>
      </c>
      <c r="CC172" s="1" t="s">
        <v>98</v>
      </c>
      <c r="CD172" s="1" t="s">
        <v>98</v>
      </c>
      <c r="CE172" s="1" t="s">
        <v>98</v>
      </c>
      <c r="CF172" s="1" t="s">
        <v>98</v>
      </c>
      <c r="CG172" s="4">
        <f>Beams!$B$11/F172</f>
        <v>6730.5389221556889</v>
      </c>
      <c r="CI172" s="4">
        <f>SQRT(Beams!$B$9^2+Beams!$C$9^2)/AO172</f>
        <v>14450.691310066897</v>
      </c>
      <c r="CK172" s="4">
        <f>(2*SQRT(Beams!$B$8^2+Beams!$C$8^2))/(F172)</f>
        <v>19036.838851585137</v>
      </c>
      <c r="CM172" s="4">
        <f>Beams!$B$12*(K172/2)/AX172</f>
        <v>5093.6555891238668</v>
      </c>
      <c r="CO172" s="4">
        <f t="shared" si="2"/>
        <v>40170.688272867847</v>
      </c>
      <c r="CQ172" s="3">
        <f>MIN(Beams!$B$21:$B$22)/MAX(CJ172:CO172)-1</f>
        <v>-0.50212453756963793</v>
      </c>
    </row>
    <row r="173" spans="1:95" x14ac:dyDescent="0.55000000000000004">
      <c r="A173" s="1" t="s">
        <v>2612</v>
      </c>
      <c r="B173" s="1" t="s">
        <v>2457</v>
      </c>
      <c r="C173" s="1" t="s">
        <v>2458</v>
      </c>
      <c r="D173" s="1" t="s">
        <v>98</v>
      </c>
      <c r="E173" s="3">
        <v>5.65</v>
      </c>
      <c r="F173" s="3">
        <v>1.54</v>
      </c>
      <c r="G173" s="1" t="s">
        <v>98</v>
      </c>
      <c r="H173" s="11" t="s">
        <v>98</v>
      </c>
      <c r="I173" s="1" t="s">
        <v>98</v>
      </c>
      <c r="J173" s="1" t="s">
        <v>98</v>
      </c>
      <c r="K173" s="3">
        <v>3</v>
      </c>
      <c r="L173" s="1" t="s">
        <v>98</v>
      </c>
      <c r="M173" s="11" t="s">
        <v>98</v>
      </c>
      <c r="N173" s="1" t="s">
        <v>98</v>
      </c>
      <c r="O173" s="1" t="s">
        <v>98</v>
      </c>
      <c r="P173" s="1" t="s">
        <v>98</v>
      </c>
      <c r="Q173" s="1" t="s">
        <v>98</v>
      </c>
      <c r="R173" s="11" t="s">
        <v>98</v>
      </c>
      <c r="S173" s="13" t="s">
        <v>98</v>
      </c>
      <c r="T173" s="1" t="s">
        <v>98</v>
      </c>
      <c r="U173" s="13" t="s">
        <v>98</v>
      </c>
      <c r="V173" s="1" t="s">
        <v>98</v>
      </c>
      <c r="W173" s="14">
        <v>0.188</v>
      </c>
      <c r="X173" s="14">
        <v>0.17399999999999999</v>
      </c>
      <c r="Y173" s="1" t="s">
        <v>98</v>
      </c>
      <c r="Z173" s="13" t="s">
        <v>98</v>
      </c>
      <c r="AA173" s="13" t="s">
        <v>98</v>
      </c>
      <c r="AB173" s="1" t="s">
        <v>98</v>
      </c>
      <c r="AC173" s="1" t="s">
        <v>98</v>
      </c>
      <c r="AD173" s="1" t="s">
        <v>98</v>
      </c>
      <c r="AE173" s="1" t="s">
        <v>98</v>
      </c>
      <c r="AF173" s="1" t="s">
        <v>98</v>
      </c>
      <c r="AG173" s="1" t="s">
        <v>98</v>
      </c>
      <c r="AH173" s="1" t="s">
        <v>98</v>
      </c>
      <c r="AI173" s="1" t="s">
        <v>98</v>
      </c>
      <c r="AJ173" s="1" t="s">
        <v>98</v>
      </c>
      <c r="AK173" s="1" t="s">
        <v>98</v>
      </c>
      <c r="AL173" s="2">
        <v>17.2</v>
      </c>
      <c r="AM173" s="3">
        <v>1.55</v>
      </c>
      <c r="AN173" s="3">
        <v>1.39</v>
      </c>
      <c r="AO173" s="3">
        <v>1.03</v>
      </c>
      <c r="AP173" s="3">
        <v>1</v>
      </c>
      <c r="AQ173" s="3">
        <v>1.55</v>
      </c>
      <c r="AR173" s="3">
        <v>1.39</v>
      </c>
      <c r="AS173" s="3">
        <v>1.03</v>
      </c>
      <c r="AT173" s="3">
        <v>1</v>
      </c>
      <c r="AU173" s="1" t="s">
        <v>98</v>
      </c>
      <c r="AV173" s="1" t="s">
        <v>98</v>
      </c>
      <c r="AW173" s="1" t="s">
        <v>98</v>
      </c>
      <c r="AX173" s="3">
        <v>3.1</v>
      </c>
      <c r="AY173" s="1" t="s">
        <v>98</v>
      </c>
      <c r="AZ173" s="3">
        <v>2.06</v>
      </c>
      <c r="BA173" s="1" t="s">
        <v>98</v>
      </c>
      <c r="BB173" s="1" t="s">
        <v>98</v>
      </c>
      <c r="BC173" s="1" t="s">
        <v>98</v>
      </c>
      <c r="BD173" s="1" t="s">
        <v>98</v>
      </c>
      <c r="BE173" s="1" t="s">
        <v>98</v>
      </c>
      <c r="BF173" s="1" t="s">
        <v>98</v>
      </c>
      <c r="BG173" s="1" t="s">
        <v>98</v>
      </c>
      <c r="BH173" s="1" t="s">
        <v>98</v>
      </c>
      <c r="BI173" s="1" t="s">
        <v>98</v>
      </c>
      <c r="BJ173" s="4" t="s">
        <v>98</v>
      </c>
      <c r="BK173" s="4" t="s">
        <v>98</v>
      </c>
      <c r="BL173" s="4" t="s">
        <v>98</v>
      </c>
      <c r="BM173" s="4" t="s">
        <v>98</v>
      </c>
      <c r="BN173" s="4" t="s">
        <v>98</v>
      </c>
      <c r="BO173" s="4" t="s">
        <v>98</v>
      </c>
      <c r="BP173" s="4" t="s">
        <v>98</v>
      </c>
      <c r="BQ173" s="4" t="s">
        <v>98</v>
      </c>
      <c r="BR173" s="4" t="s">
        <v>98</v>
      </c>
      <c r="BS173" s="4" t="s">
        <v>98</v>
      </c>
      <c r="BT173" s="4" t="s">
        <v>98</v>
      </c>
      <c r="BU173" s="4" t="s">
        <v>98</v>
      </c>
      <c r="BV173" s="4" t="s">
        <v>98</v>
      </c>
      <c r="BW173" s="35" t="s">
        <v>98</v>
      </c>
      <c r="BX173" s="35" t="s">
        <v>98</v>
      </c>
      <c r="BY173" s="1" t="s">
        <v>98</v>
      </c>
      <c r="BZ173" s="1" t="s">
        <v>98</v>
      </c>
      <c r="CA173" s="1" t="s">
        <v>98</v>
      </c>
      <c r="CB173" s="1" t="s">
        <v>98</v>
      </c>
      <c r="CC173" s="1" t="s">
        <v>98</v>
      </c>
      <c r="CD173" s="1" t="s">
        <v>98</v>
      </c>
      <c r="CE173" s="1" t="s">
        <v>98</v>
      </c>
      <c r="CF173" s="1" t="s">
        <v>98</v>
      </c>
      <c r="CG173" s="4">
        <f>Beams!$B$11/F173</f>
        <v>7298.7012987012986</v>
      </c>
      <c r="CI173" s="4">
        <f>SQRT(Beams!$B$9^2+Beams!$C$9^2)/AO173</f>
        <v>15432.777127255909</v>
      </c>
      <c r="CK173" s="4">
        <f>(2*SQRT(Beams!$B$8^2+Beams!$C$8^2))/(F173)</f>
        <v>20643.844728666998</v>
      </c>
      <c r="CM173" s="4">
        <f>Beams!$B$12*(K173/2)/AX173</f>
        <v>5438.7096774193551</v>
      </c>
      <c r="CO173" s="4">
        <f t="shared" si="2"/>
        <v>43404.651546112655</v>
      </c>
      <c r="CQ173" s="3">
        <f>MIN(Beams!$B$21:$B$22)/MAX(CJ173:CO173)-1</f>
        <v>-0.5392198926248214</v>
      </c>
    </row>
    <row r="174" spans="1:95" x14ac:dyDescent="0.55000000000000004">
      <c r="A174" s="1" t="s">
        <v>2612</v>
      </c>
      <c r="B174" s="1" t="s">
        <v>2459</v>
      </c>
      <c r="C174" s="1" t="s">
        <v>2460</v>
      </c>
      <c r="D174" s="1" t="s">
        <v>98</v>
      </c>
      <c r="E174" s="3">
        <v>4.63</v>
      </c>
      <c r="F174" s="3">
        <v>1.27</v>
      </c>
      <c r="G174" s="1" t="s">
        <v>98</v>
      </c>
      <c r="H174" s="11" t="s">
        <v>98</v>
      </c>
      <c r="I174" s="1" t="s">
        <v>98</v>
      </c>
      <c r="J174" s="1" t="s">
        <v>98</v>
      </c>
      <c r="K174" s="3">
        <v>3</v>
      </c>
      <c r="L174" s="1" t="s">
        <v>98</v>
      </c>
      <c r="M174" s="11" t="s">
        <v>98</v>
      </c>
      <c r="N174" s="1" t="s">
        <v>98</v>
      </c>
      <c r="O174" s="1" t="s">
        <v>98</v>
      </c>
      <c r="P174" s="1" t="s">
        <v>98</v>
      </c>
      <c r="Q174" s="1" t="s">
        <v>98</v>
      </c>
      <c r="R174" s="11" t="s">
        <v>98</v>
      </c>
      <c r="S174" s="13" t="s">
        <v>98</v>
      </c>
      <c r="T174" s="1" t="s">
        <v>98</v>
      </c>
      <c r="U174" s="13" t="s">
        <v>98</v>
      </c>
      <c r="V174" s="1" t="s">
        <v>98</v>
      </c>
      <c r="W174" s="14">
        <v>0.152</v>
      </c>
      <c r="X174" s="14">
        <v>0.14099999999999999</v>
      </c>
      <c r="Y174" s="1" t="s">
        <v>98</v>
      </c>
      <c r="Z174" s="13" t="s">
        <v>98</v>
      </c>
      <c r="AA174" s="13" t="s">
        <v>98</v>
      </c>
      <c r="AB174" s="1" t="s">
        <v>98</v>
      </c>
      <c r="AC174" s="1" t="s">
        <v>98</v>
      </c>
      <c r="AD174" s="1" t="s">
        <v>98</v>
      </c>
      <c r="AE174" s="1" t="s">
        <v>98</v>
      </c>
      <c r="AF174" s="1" t="s">
        <v>98</v>
      </c>
      <c r="AG174" s="1" t="s">
        <v>98</v>
      </c>
      <c r="AH174" s="1" t="s">
        <v>98</v>
      </c>
      <c r="AI174" s="1" t="s">
        <v>98</v>
      </c>
      <c r="AJ174" s="1" t="s">
        <v>98</v>
      </c>
      <c r="AK174" s="1" t="s">
        <v>98</v>
      </c>
      <c r="AL174" s="2">
        <v>21.3</v>
      </c>
      <c r="AM174" s="3">
        <v>1.3</v>
      </c>
      <c r="AN174" s="3">
        <v>1.1499999999999999</v>
      </c>
      <c r="AO174" s="14">
        <v>0.86499999999999999</v>
      </c>
      <c r="AP174" s="3">
        <v>1.01</v>
      </c>
      <c r="AQ174" s="3">
        <v>1.3</v>
      </c>
      <c r="AR174" s="3">
        <v>1.1499999999999999</v>
      </c>
      <c r="AS174" s="14">
        <v>0.86499999999999999</v>
      </c>
      <c r="AT174" s="3">
        <v>1.01</v>
      </c>
      <c r="AU174" s="1" t="s">
        <v>98</v>
      </c>
      <c r="AV174" s="1" t="s">
        <v>98</v>
      </c>
      <c r="AW174" s="1" t="s">
        <v>98</v>
      </c>
      <c r="AX174" s="3">
        <v>2.59</v>
      </c>
      <c r="AY174" s="1" t="s">
        <v>98</v>
      </c>
      <c r="AZ174" s="3">
        <v>1.73</v>
      </c>
      <c r="BA174" s="1" t="s">
        <v>98</v>
      </c>
      <c r="BB174" s="1" t="s">
        <v>98</v>
      </c>
      <c r="BC174" s="1" t="s">
        <v>98</v>
      </c>
      <c r="BD174" s="1" t="s">
        <v>98</v>
      </c>
      <c r="BE174" s="1" t="s">
        <v>98</v>
      </c>
      <c r="BF174" s="1" t="s">
        <v>98</v>
      </c>
      <c r="BG174" s="1" t="s">
        <v>98</v>
      </c>
      <c r="BH174" s="1" t="s">
        <v>98</v>
      </c>
      <c r="BI174" s="1" t="s">
        <v>98</v>
      </c>
      <c r="BJ174" s="4" t="s">
        <v>98</v>
      </c>
      <c r="BK174" s="4" t="s">
        <v>98</v>
      </c>
      <c r="BL174" s="4" t="s">
        <v>98</v>
      </c>
      <c r="BM174" s="4" t="s">
        <v>98</v>
      </c>
      <c r="BN174" s="4" t="s">
        <v>98</v>
      </c>
      <c r="BO174" s="4" t="s">
        <v>98</v>
      </c>
      <c r="BP174" s="4" t="s">
        <v>98</v>
      </c>
      <c r="BQ174" s="4" t="s">
        <v>98</v>
      </c>
      <c r="BR174" s="4" t="s">
        <v>98</v>
      </c>
      <c r="BS174" s="4" t="s">
        <v>98</v>
      </c>
      <c r="BT174" s="4" t="s">
        <v>98</v>
      </c>
      <c r="BU174" s="4" t="s">
        <v>98</v>
      </c>
      <c r="BV174" s="4" t="s">
        <v>98</v>
      </c>
      <c r="BW174" s="35" t="s">
        <v>98</v>
      </c>
      <c r="BX174" s="35" t="s">
        <v>98</v>
      </c>
      <c r="BY174" s="1" t="s">
        <v>98</v>
      </c>
      <c r="BZ174" s="1" t="s">
        <v>98</v>
      </c>
      <c r="CA174" s="1" t="s">
        <v>98</v>
      </c>
      <c r="CB174" s="1" t="s">
        <v>98</v>
      </c>
      <c r="CC174" s="1" t="s">
        <v>98</v>
      </c>
      <c r="CD174" s="1" t="s">
        <v>98</v>
      </c>
      <c r="CE174" s="1" t="s">
        <v>98</v>
      </c>
      <c r="CF174" s="1" t="s">
        <v>98</v>
      </c>
      <c r="CG174" s="4">
        <f>Beams!$B$11/F174</f>
        <v>8850.393700787401</v>
      </c>
      <c r="CI174" s="4">
        <f>SQRT(Beams!$B$9^2+Beams!$C$9^2)/AO174</f>
        <v>18376.601665981027</v>
      </c>
      <c r="CK174" s="4">
        <f>(2*SQRT(Beams!$B$8^2+Beams!$C$8^2))/(F174)</f>
        <v>25032.693607989902</v>
      </c>
      <c r="CM174" s="4">
        <f>Beams!$B$12*(K174/2)/AX174</f>
        <v>6509.6525096525102</v>
      </c>
      <c r="CO174" s="4">
        <f t="shared" si="2"/>
        <v>52424.643555352864</v>
      </c>
      <c r="CQ174" s="3">
        <f>MIN(Beams!$B$21:$B$22)/MAX(CJ174:CO174)-1</f>
        <v>-0.61850002892470057</v>
      </c>
    </row>
    <row r="175" spans="1:95" x14ac:dyDescent="0.55000000000000004">
      <c r="A175" s="1" t="s">
        <v>2612</v>
      </c>
      <c r="B175" s="1" t="s">
        <v>2461</v>
      </c>
      <c r="C175" s="1" t="s">
        <v>2462</v>
      </c>
      <c r="D175" s="1" t="s">
        <v>98</v>
      </c>
      <c r="E175" s="3">
        <v>4.1100000000000003</v>
      </c>
      <c r="F175" s="3">
        <v>1.1200000000000001</v>
      </c>
      <c r="G175" s="1" t="s">
        <v>98</v>
      </c>
      <c r="H175" s="11" t="s">
        <v>98</v>
      </c>
      <c r="I175" s="1" t="s">
        <v>98</v>
      </c>
      <c r="J175" s="1" t="s">
        <v>98</v>
      </c>
      <c r="K175" s="3">
        <v>3</v>
      </c>
      <c r="L175" s="1" t="s">
        <v>98</v>
      </c>
      <c r="M175" s="11" t="s">
        <v>98</v>
      </c>
      <c r="N175" s="1" t="s">
        <v>98</v>
      </c>
      <c r="O175" s="1" t="s">
        <v>98</v>
      </c>
      <c r="P175" s="1" t="s">
        <v>98</v>
      </c>
      <c r="Q175" s="1" t="s">
        <v>98</v>
      </c>
      <c r="R175" s="11" t="s">
        <v>98</v>
      </c>
      <c r="S175" s="13" t="s">
        <v>98</v>
      </c>
      <c r="T175" s="1" t="s">
        <v>98</v>
      </c>
      <c r="U175" s="13" t="s">
        <v>98</v>
      </c>
      <c r="V175" s="1" t="s">
        <v>98</v>
      </c>
      <c r="W175" s="14">
        <v>0.13400000000000001</v>
      </c>
      <c r="X175" s="14">
        <v>0.124</v>
      </c>
      <c r="Y175" s="1" t="s">
        <v>98</v>
      </c>
      <c r="Z175" s="13" t="s">
        <v>98</v>
      </c>
      <c r="AA175" s="13" t="s">
        <v>98</v>
      </c>
      <c r="AB175" s="1" t="s">
        <v>98</v>
      </c>
      <c r="AC175" s="1" t="s">
        <v>98</v>
      </c>
      <c r="AD175" s="1" t="s">
        <v>98</v>
      </c>
      <c r="AE175" s="1" t="s">
        <v>98</v>
      </c>
      <c r="AF175" s="1" t="s">
        <v>98</v>
      </c>
      <c r="AG175" s="1" t="s">
        <v>98</v>
      </c>
      <c r="AH175" s="1" t="s">
        <v>98</v>
      </c>
      <c r="AI175" s="1" t="s">
        <v>98</v>
      </c>
      <c r="AJ175" s="1" t="s">
        <v>98</v>
      </c>
      <c r="AK175" s="1" t="s">
        <v>98</v>
      </c>
      <c r="AL175" s="2">
        <v>24.2</v>
      </c>
      <c r="AM175" s="3">
        <v>1.1599999999999999</v>
      </c>
      <c r="AN175" s="3">
        <v>1.03</v>
      </c>
      <c r="AO175" s="14">
        <v>0.77400000000000002</v>
      </c>
      <c r="AP175" s="3">
        <v>1.02</v>
      </c>
      <c r="AQ175" s="3">
        <v>1.1599999999999999</v>
      </c>
      <c r="AR175" s="3">
        <v>1.03</v>
      </c>
      <c r="AS175" s="14">
        <v>0.77400000000000002</v>
      </c>
      <c r="AT175" s="3">
        <v>1.02</v>
      </c>
      <c r="AU175" s="1" t="s">
        <v>98</v>
      </c>
      <c r="AV175" s="1" t="s">
        <v>98</v>
      </c>
      <c r="AW175" s="1" t="s">
        <v>98</v>
      </c>
      <c r="AX175" s="3">
        <v>2.3199999999999998</v>
      </c>
      <c r="AY175" s="1" t="s">
        <v>98</v>
      </c>
      <c r="AZ175" s="3">
        <v>1.55</v>
      </c>
      <c r="BA175" s="1" t="s">
        <v>98</v>
      </c>
      <c r="BB175" s="1" t="s">
        <v>98</v>
      </c>
      <c r="BC175" s="1" t="s">
        <v>98</v>
      </c>
      <c r="BD175" s="1" t="s">
        <v>98</v>
      </c>
      <c r="BE175" s="1" t="s">
        <v>98</v>
      </c>
      <c r="BF175" s="1" t="s">
        <v>98</v>
      </c>
      <c r="BG175" s="1" t="s">
        <v>98</v>
      </c>
      <c r="BH175" s="1" t="s">
        <v>98</v>
      </c>
      <c r="BI175" s="1" t="s">
        <v>98</v>
      </c>
      <c r="BJ175" s="4" t="s">
        <v>98</v>
      </c>
      <c r="BK175" s="4" t="s">
        <v>98</v>
      </c>
      <c r="BL175" s="4" t="s">
        <v>98</v>
      </c>
      <c r="BM175" s="4" t="s">
        <v>98</v>
      </c>
      <c r="BN175" s="4" t="s">
        <v>98</v>
      </c>
      <c r="BO175" s="4" t="s">
        <v>98</v>
      </c>
      <c r="BP175" s="4" t="s">
        <v>98</v>
      </c>
      <c r="BQ175" s="4" t="s">
        <v>98</v>
      </c>
      <c r="BR175" s="4" t="s">
        <v>98</v>
      </c>
      <c r="BS175" s="4" t="s">
        <v>98</v>
      </c>
      <c r="BT175" s="4" t="s">
        <v>98</v>
      </c>
      <c r="BU175" s="4" t="s">
        <v>98</v>
      </c>
      <c r="BV175" s="4" t="s">
        <v>98</v>
      </c>
      <c r="BW175" s="35" t="s">
        <v>98</v>
      </c>
      <c r="BX175" s="35" t="s">
        <v>98</v>
      </c>
      <c r="BY175" s="1" t="s">
        <v>98</v>
      </c>
      <c r="BZ175" s="1" t="s">
        <v>98</v>
      </c>
      <c r="CA175" s="1" t="s">
        <v>98</v>
      </c>
      <c r="CB175" s="1" t="s">
        <v>98</v>
      </c>
      <c r="CC175" s="1" t="s">
        <v>98</v>
      </c>
      <c r="CD175" s="1" t="s">
        <v>98</v>
      </c>
      <c r="CE175" s="1" t="s">
        <v>98</v>
      </c>
      <c r="CF175" s="1" t="s">
        <v>98</v>
      </c>
      <c r="CG175" s="4">
        <f>Beams!$B$11/F175</f>
        <v>10035.714285714284</v>
      </c>
      <c r="CI175" s="4">
        <f>SQRT(Beams!$B$9^2+Beams!$C$9^2)/AO175</f>
        <v>20537.158192601535</v>
      </c>
      <c r="CK175" s="4">
        <f>(2*SQRT(Beams!$B$8^2+Beams!$C$8^2))/(F175)</f>
        <v>28385.286501917119</v>
      </c>
      <c r="CM175" s="4">
        <f>Beams!$B$12*(K175/2)/AX175</f>
        <v>7267.2413793103451</v>
      </c>
      <c r="CO175" s="4">
        <f t="shared" si="2"/>
        <v>59247.889352774393</v>
      </c>
      <c r="CQ175" s="3">
        <f>MIN(Beams!$B$21:$B$22)/MAX(CJ175:CO175)-1</f>
        <v>-0.66243523240269719</v>
      </c>
    </row>
    <row r="176" spans="1:95" x14ac:dyDescent="0.55000000000000004">
      <c r="A176" s="1" t="s">
        <v>2612</v>
      </c>
      <c r="B176" s="1" t="s">
        <v>2463</v>
      </c>
      <c r="C176" s="1" t="s">
        <v>2464</v>
      </c>
      <c r="D176" s="1" t="s">
        <v>98</v>
      </c>
      <c r="E176" s="3">
        <v>3.84</v>
      </c>
      <c r="F176" s="3">
        <v>1.05</v>
      </c>
      <c r="G176" s="1" t="s">
        <v>98</v>
      </c>
      <c r="H176" s="11" t="s">
        <v>98</v>
      </c>
      <c r="I176" s="1" t="s">
        <v>98</v>
      </c>
      <c r="J176" s="1" t="s">
        <v>98</v>
      </c>
      <c r="K176" s="3">
        <v>3</v>
      </c>
      <c r="L176" s="1" t="s">
        <v>98</v>
      </c>
      <c r="M176" s="11" t="s">
        <v>98</v>
      </c>
      <c r="N176" s="1" t="s">
        <v>98</v>
      </c>
      <c r="O176" s="1" t="s">
        <v>98</v>
      </c>
      <c r="P176" s="1" t="s">
        <v>98</v>
      </c>
      <c r="Q176" s="1" t="s">
        <v>98</v>
      </c>
      <c r="R176" s="11" t="s">
        <v>98</v>
      </c>
      <c r="S176" s="13" t="s">
        <v>98</v>
      </c>
      <c r="T176" s="1" t="s">
        <v>98</v>
      </c>
      <c r="U176" s="13" t="s">
        <v>98</v>
      </c>
      <c r="V176" s="1" t="s">
        <v>98</v>
      </c>
      <c r="W176" s="14">
        <v>0.125</v>
      </c>
      <c r="X176" s="14">
        <v>0.11600000000000001</v>
      </c>
      <c r="Y176" s="1" t="s">
        <v>98</v>
      </c>
      <c r="Z176" s="13" t="s">
        <v>98</v>
      </c>
      <c r="AA176" s="13" t="s">
        <v>98</v>
      </c>
      <c r="AB176" s="1" t="s">
        <v>98</v>
      </c>
      <c r="AC176" s="1" t="s">
        <v>98</v>
      </c>
      <c r="AD176" s="1" t="s">
        <v>98</v>
      </c>
      <c r="AE176" s="1" t="s">
        <v>98</v>
      </c>
      <c r="AF176" s="1" t="s">
        <v>98</v>
      </c>
      <c r="AG176" s="1" t="s">
        <v>98</v>
      </c>
      <c r="AH176" s="1" t="s">
        <v>98</v>
      </c>
      <c r="AI176" s="1" t="s">
        <v>98</v>
      </c>
      <c r="AJ176" s="1" t="s">
        <v>98</v>
      </c>
      <c r="AK176" s="1" t="s">
        <v>98</v>
      </c>
      <c r="AL176" s="2">
        <v>25.9</v>
      </c>
      <c r="AM176" s="3">
        <v>1.0900000000000001</v>
      </c>
      <c r="AN176" s="14">
        <v>0.96499999999999997</v>
      </c>
      <c r="AO176" s="14">
        <v>0.73</v>
      </c>
      <c r="AP176" s="3">
        <v>1.02</v>
      </c>
      <c r="AQ176" s="3">
        <v>1.0900000000000001</v>
      </c>
      <c r="AR176" s="14">
        <v>0.96499999999999997</v>
      </c>
      <c r="AS176" s="14">
        <v>0.73</v>
      </c>
      <c r="AT176" s="3">
        <v>1.02</v>
      </c>
      <c r="AU176" s="1" t="s">
        <v>98</v>
      </c>
      <c r="AV176" s="1" t="s">
        <v>98</v>
      </c>
      <c r="AW176" s="1" t="s">
        <v>98</v>
      </c>
      <c r="AX176" s="3">
        <v>2.19</v>
      </c>
      <c r="AY176" s="1" t="s">
        <v>98</v>
      </c>
      <c r="AZ176" s="3">
        <v>1.46</v>
      </c>
      <c r="BA176" s="1" t="s">
        <v>98</v>
      </c>
      <c r="BB176" s="1" t="s">
        <v>98</v>
      </c>
      <c r="BC176" s="1" t="s">
        <v>98</v>
      </c>
      <c r="BD176" s="1" t="s">
        <v>98</v>
      </c>
      <c r="BE176" s="1" t="s">
        <v>98</v>
      </c>
      <c r="BF176" s="1" t="s">
        <v>98</v>
      </c>
      <c r="BG176" s="1" t="s">
        <v>98</v>
      </c>
      <c r="BH176" s="1" t="s">
        <v>98</v>
      </c>
      <c r="BI176" s="1" t="s">
        <v>98</v>
      </c>
      <c r="BJ176" s="4" t="s">
        <v>98</v>
      </c>
      <c r="BK176" s="4" t="s">
        <v>98</v>
      </c>
      <c r="BL176" s="4" t="s">
        <v>98</v>
      </c>
      <c r="BM176" s="4" t="s">
        <v>98</v>
      </c>
      <c r="BN176" s="4" t="s">
        <v>98</v>
      </c>
      <c r="BO176" s="4" t="s">
        <v>98</v>
      </c>
      <c r="BP176" s="4" t="s">
        <v>98</v>
      </c>
      <c r="BQ176" s="4" t="s">
        <v>98</v>
      </c>
      <c r="BR176" s="4" t="s">
        <v>98</v>
      </c>
      <c r="BS176" s="4" t="s">
        <v>98</v>
      </c>
      <c r="BT176" s="4" t="s">
        <v>98</v>
      </c>
      <c r="BU176" s="4" t="s">
        <v>98</v>
      </c>
      <c r="BV176" s="4" t="s">
        <v>98</v>
      </c>
      <c r="BW176" s="35" t="s">
        <v>98</v>
      </c>
      <c r="BX176" s="35" t="s">
        <v>98</v>
      </c>
      <c r="BY176" s="1" t="s">
        <v>98</v>
      </c>
      <c r="BZ176" s="1" t="s">
        <v>98</v>
      </c>
      <c r="CA176" s="1" t="s">
        <v>98</v>
      </c>
      <c r="CB176" s="1" t="s">
        <v>98</v>
      </c>
      <c r="CC176" s="1" t="s">
        <v>98</v>
      </c>
      <c r="CD176" s="1" t="s">
        <v>98</v>
      </c>
      <c r="CE176" s="1" t="s">
        <v>98</v>
      </c>
      <c r="CF176" s="1" t="s">
        <v>98</v>
      </c>
      <c r="CG176" s="4">
        <f>Beams!$B$11/F176</f>
        <v>10704.761904761905</v>
      </c>
      <c r="CI176" s="4">
        <f>SQRT(Beams!$B$9^2+Beams!$C$9^2)/AO176</f>
        <v>21775.014302840533</v>
      </c>
      <c r="CK176" s="4">
        <f>(2*SQRT(Beams!$B$8^2+Beams!$C$8^2))/(F176)</f>
        <v>30277.638935378262</v>
      </c>
      <c r="CM176" s="4">
        <f>Beams!$B$12*(K176/2)/AX176</f>
        <v>7698.6301369863013</v>
      </c>
      <c r="CO176" s="4">
        <f t="shared" si="2"/>
        <v>63110.607974869636</v>
      </c>
      <c r="CQ176" s="3">
        <f>MIN(Beams!$B$21:$B$22)/MAX(CJ176:CO176)-1</f>
        <v>-0.68309606511849941</v>
      </c>
    </row>
    <row r="177" spans="1:95" x14ac:dyDescent="0.55000000000000004">
      <c r="A177" s="1" t="s">
        <v>2612</v>
      </c>
      <c r="B177" s="1" t="s">
        <v>2465</v>
      </c>
      <c r="C177" s="1" t="s">
        <v>2466</v>
      </c>
      <c r="D177" s="1" t="s">
        <v>98</v>
      </c>
      <c r="E177" s="3">
        <v>7.02</v>
      </c>
      <c r="F177" s="3">
        <v>1.93</v>
      </c>
      <c r="G177" s="1" t="s">
        <v>98</v>
      </c>
      <c r="H177" s="11" t="s">
        <v>98</v>
      </c>
      <c r="I177" s="1" t="s">
        <v>98</v>
      </c>
      <c r="J177" s="1" t="s">
        <v>98</v>
      </c>
      <c r="K177" s="3">
        <v>2.88</v>
      </c>
      <c r="L177" s="1" t="s">
        <v>98</v>
      </c>
      <c r="M177" s="11" t="s">
        <v>98</v>
      </c>
      <c r="N177" s="1" t="s">
        <v>98</v>
      </c>
      <c r="O177" s="1" t="s">
        <v>98</v>
      </c>
      <c r="P177" s="1" t="s">
        <v>98</v>
      </c>
      <c r="Q177" s="1" t="s">
        <v>98</v>
      </c>
      <c r="R177" s="11" t="s">
        <v>98</v>
      </c>
      <c r="S177" s="13" t="s">
        <v>98</v>
      </c>
      <c r="T177" s="1" t="s">
        <v>98</v>
      </c>
      <c r="U177" s="13" t="s">
        <v>98</v>
      </c>
      <c r="V177" s="1" t="s">
        <v>98</v>
      </c>
      <c r="W177" s="14">
        <v>0.25</v>
      </c>
      <c r="X177" s="14">
        <v>0.23300000000000001</v>
      </c>
      <c r="Y177" s="1" t="s">
        <v>98</v>
      </c>
      <c r="Z177" s="13" t="s">
        <v>98</v>
      </c>
      <c r="AA177" s="13" t="s">
        <v>98</v>
      </c>
      <c r="AB177" s="1" t="s">
        <v>98</v>
      </c>
      <c r="AC177" s="1" t="s">
        <v>98</v>
      </c>
      <c r="AD177" s="1" t="s">
        <v>98</v>
      </c>
      <c r="AE177" s="1" t="s">
        <v>98</v>
      </c>
      <c r="AF177" s="1" t="s">
        <v>98</v>
      </c>
      <c r="AG177" s="1" t="s">
        <v>98</v>
      </c>
      <c r="AH177" s="1" t="s">
        <v>98</v>
      </c>
      <c r="AI177" s="1" t="s">
        <v>98</v>
      </c>
      <c r="AJ177" s="1" t="s">
        <v>98</v>
      </c>
      <c r="AK177" s="1" t="s">
        <v>98</v>
      </c>
      <c r="AL177" s="2">
        <v>12.3</v>
      </c>
      <c r="AM177" s="3">
        <v>1.7</v>
      </c>
      <c r="AN177" s="3">
        <v>1.63</v>
      </c>
      <c r="AO177" s="3">
        <v>1.18</v>
      </c>
      <c r="AP177" s="14">
        <v>0.93799999999999994</v>
      </c>
      <c r="AQ177" s="3">
        <v>1.7</v>
      </c>
      <c r="AR177" s="3">
        <v>1.63</v>
      </c>
      <c r="AS177" s="3">
        <v>1.18</v>
      </c>
      <c r="AT177" s="14">
        <v>0.93799999999999994</v>
      </c>
      <c r="AU177" s="1" t="s">
        <v>98</v>
      </c>
      <c r="AV177" s="1" t="s">
        <v>98</v>
      </c>
      <c r="AW177" s="1" t="s">
        <v>98</v>
      </c>
      <c r="AX177" s="3">
        <v>3.4</v>
      </c>
      <c r="AY177" s="1" t="s">
        <v>98</v>
      </c>
      <c r="AZ177" s="3">
        <v>2.37</v>
      </c>
      <c r="BA177" s="1" t="s">
        <v>98</v>
      </c>
      <c r="BB177" s="1" t="s">
        <v>98</v>
      </c>
      <c r="BC177" s="1" t="s">
        <v>98</v>
      </c>
      <c r="BD177" s="1" t="s">
        <v>98</v>
      </c>
      <c r="BE177" s="1" t="s">
        <v>98</v>
      </c>
      <c r="BF177" s="1" t="s">
        <v>98</v>
      </c>
      <c r="BG177" s="1" t="s">
        <v>98</v>
      </c>
      <c r="BH177" s="1" t="s">
        <v>98</v>
      </c>
      <c r="BI177" s="1" t="s">
        <v>98</v>
      </c>
      <c r="BJ177" s="4" t="s">
        <v>98</v>
      </c>
      <c r="BK177" s="4" t="s">
        <v>98</v>
      </c>
      <c r="BL177" s="4" t="s">
        <v>98</v>
      </c>
      <c r="BM177" s="4" t="s">
        <v>98</v>
      </c>
      <c r="BN177" s="4" t="s">
        <v>98</v>
      </c>
      <c r="BO177" s="4" t="s">
        <v>98</v>
      </c>
      <c r="BP177" s="4" t="s">
        <v>98</v>
      </c>
      <c r="BQ177" s="4" t="s">
        <v>98</v>
      </c>
      <c r="BR177" s="4" t="s">
        <v>98</v>
      </c>
      <c r="BS177" s="4" t="s">
        <v>98</v>
      </c>
      <c r="BT177" s="4" t="s">
        <v>98</v>
      </c>
      <c r="BU177" s="4" t="s">
        <v>98</v>
      </c>
      <c r="BV177" s="4" t="s">
        <v>98</v>
      </c>
      <c r="BW177" s="35" t="s">
        <v>98</v>
      </c>
      <c r="BX177" s="35" t="s">
        <v>98</v>
      </c>
      <c r="BY177" s="1" t="s">
        <v>98</v>
      </c>
      <c r="BZ177" s="1" t="s">
        <v>98</v>
      </c>
      <c r="CA177" s="1" t="s">
        <v>98</v>
      </c>
      <c r="CB177" s="1" t="s">
        <v>98</v>
      </c>
      <c r="CC177" s="1" t="s">
        <v>98</v>
      </c>
      <c r="CD177" s="1" t="s">
        <v>98</v>
      </c>
      <c r="CE177" s="1" t="s">
        <v>98</v>
      </c>
      <c r="CF177" s="1" t="s">
        <v>98</v>
      </c>
      <c r="CG177" s="4">
        <f>Beams!$B$11/F177</f>
        <v>5823.8341968911918</v>
      </c>
      <c r="CI177" s="4">
        <f>SQRT(Beams!$B$9^2+Beams!$C$9^2)/AO177</f>
        <v>13470.983424638634</v>
      </c>
      <c r="CK177" s="4">
        <f>(2*SQRT(Beams!$B$8^2+Beams!$C$8^2))/(F177)</f>
        <v>16472.29061251149</v>
      </c>
      <c r="CM177" s="4">
        <f>Beams!$B$12*(K177/2)/AX177</f>
        <v>4760.4705882352937</v>
      </c>
      <c r="CO177" s="4">
        <f t="shared" si="2"/>
        <v>35415.890526450981</v>
      </c>
      <c r="CQ177" s="3">
        <f>MIN(Beams!$B$21:$B$22)/MAX(CJ177:CO177)-1</f>
        <v>-0.43528174210210391</v>
      </c>
    </row>
    <row r="178" spans="1:95" x14ac:dyDescent="0.55000000000000004">
      <c r="A178" s="1" t="s">
        <v>2612</v>
      </c>
      <c r="B178" s="1" t="s">
        <v>2467</v>
      </c>
      <c r="C178" s="1" t="s">
        <v>2468</v>
      </c>
      <c r="D178" s="1" t="s">
        <v>98</v>
      </c>
      <c r="E178" s="3">
        <v>5.8</v>
      </c>
      <c r="F178" s="3">
        <v>1.59</v>
      </c>
      <c r="G178" s="1" t="s">
        <v>98</v>
      </c>
      <c r="H178" s="11" t="s">
        <v>98</v>
      </c>
      <c r="I178" s="1" t="s">
        <v>98</v>
      </c>
      <c r="J178" s="1" t="s">
        <v>98</v>
      </c>
      <c r="K178" s="3">
        <v>2.88</v>
      </c>
      <c r="L178" s="1" t="s">
        <v>98</v>
      </c>
      <c r="M178" s="11" t="s">
        <v>98</v>
      </c>
      <c r="N178" s="1" t="s">
        <v>98</v>
      </c>
      <c r="O178" s="1" t="s">
        <v>98</v>
      </c>
      <c r="P178" s="1" t="s">
        <v>98</v>
      </c>
      <c r="Q178" s="1" t="s">
        <v>98</v>
      </c>
      <c r="R178" s="11" t="s">
        <v>98</v>
      </c>
      <c r="S178" s="13" t="s">
        <v>98</v>
      </c>
      <c r="T178" s="1" t="s">
        <v>98</v>
      </c>
      <c r="U178" s="13" t="s">
        <v>98</v>
      </c>
      <c r="V178" s="1" t="s">
        <v>98</v>
      </c>
      <c r="W178" s="14">
        <v>0.20300000000000001</v>
      </c>
      <c r="X178" s="14">
        <v>0.189</v>
      </c>
      <c r="Y178" s="1" t="s">
        <v>98</v>
      </c>
      <c r="Z178" s="13" t="s">
        <v>98</v>
      </c>
      <c r="AA178" s="13" t="s">
        <v>98</v>
      </c>
      <c r="AB178" s="1" t="s">
        <v>98</v>
      </c>
      <c r="AC178" s="1" t="s">
        <v>98</v>
      </c>
      <c r="AD178" s="1" t="s">
        <v>98</v>
      </c>
      <c r="AE178" s="1" t="s">
        <v>98</v>
      </c>
      <c r="AF178" s="1" t="s">
        <v>98</v>
      </c>
      <c r="AG178" s="1" t="s">
        <v>98</v>
      </c>
      <c r="AH178" s="1" t="s">
        <v>98</v>
      </c>
      <c r="AI178" s="1" t="s">
        <v>98</v>
      </c>
      <c r="AJ178" s="1" t="s">
        <v>98</v>
      </c>
      <c r="AK178" s="1" t="s">
        <v>98</v>
      </c>
      <c r="AL178" s="2">
        <v>15.2</v>
      </c>
      <c r="AM178" s="3">
        <v>1.45</v>
      </c>
      <c r="AN178" s="3">
        <v>1.37</v>
      </c>
      <c r="AO178" s="3">
        <v>1.01</v>
      </c>
      <c r="AP178" s="14">
        <v>0.95199999999999996</v>
      </c>
      <c r="AQ178" s="3">
        <v>1.45</v>
      </c>
      <c r="AR178" s="3">
        <v>1.37</v>
      </c>
      <c r="AS178" s="3">
        <v>1.01</v>
      </c>
      <c r="AT178" s="14">
        <v>0.95199999999999996</v>
      </c>
      <c r="AU178" s="1" t="s">
        <v>98</v>
      </c>
      <c r="AV178" s="1" t="s">
        <v>98</v>
      </c>
      <c r="AW178" s="1" t="s">
        <v>98</v>
      </c>
      <c r="AX178" s="3">
        <v>2.89</v>
      </c>
      <c r="AY178" s="1" t="s">
        <v>98</v>
      </c>
      <c r="AZ178" s="3">
        <v>2.0099999999999998</v>
      </c>
      <c r="BA178" s="1" t="s">
        <v>98</v>
      </c>
      <c r="BB178" s="1" t="s">
        <v>98</v>
      </c>
      <c r="BC178" s="1" t="s">
        <v>98</v>
      </c>
      <c r="BD178" s="1" t="s">
        <v>98</v>
      </c>
      <c r="BE178" s="1" t="s">
        <v>98</v>
      </c>
      <c r="BF178" s="1" t="s">
        <v>98</v>
      </c>
      <c r="BG178" s="1" t="s">
        <v>98</v>
      </c>
      <c r="BH178" s="1" t="s">
        <v>98</v>
      </c>
      <c r="BI178" s="1" t="s">
        <v>98</v>
      </c>
      <c r="BJ178" s="4" t="s">
        <v>98</v>
      </c>
      <c r="BK178" s="4" t="s">
        <v>98</v>
      </c>
      <c r="BL178" s="4" t="s">
        <v>98</v>
      </c>
      <c r="BM178" s="4" t="s">
        <v>98</v>
      </c>
      <c r="BN178" s="4" t="s">
        <v>98</v>
      </c>
      <c r="BO178" s="4" t="s">
        <v>98</v>
      </c>
      <c r="BP178" s="4" t="s">
        <v>98</v>
      </c>
      <c r="BQ178" s="4" t="s">
        <v>98</v>
      </c>
      <c r="BR178" s="4" t="s">
        <v>98</v>
      </c>
      <c r="BS178" s="4" t="s">
        <v>98</v>
      </c>
      <c r="BT178" s="4" t="s">
        <v>98</v>
      </c>
      <c r="BU178" s="4" t="s">
        <v>98</v>
      </c>
      <c r="BV178" s="4" t="s">
        <v>98</v>
      </c>
      <c r="BW178" s="35" t="s">
        <v>98</v>
      </c>
      <c r="BX178" s="35" t="s">
        <v>98</v>
      </c>
      <c r="BY178" s="1" t="s">
        <v>98</v>
      </c>
      <c r="BZ178" s="1" t="s">
        <v>98</v>
      </c>
      <c r="CA178" s="1" t="s">
        <v>98</v>
      </c>
      <c r="CB178" s="1" t="s">
        <v>98</v>
      </c>
      <c r="CC178" s="1" t="s">
        <v>98</v>
      </c>
      <c r="CD178" s="1" t="s">
        <v>98</v>
      </c>
      <c r="CE178" s="1" t="s">
        <v>98</v>
      </c>
      <c r="CF178" s="1" t="s">
        <v>98</v>
      </c>
      <c r="CG178" s="4">
        <f>Beams!$B$11/F178</f>
        <v>7069.1823899371066</v>
      </c>
      <c r="CI178" s="4">
        <f>SQRT(Beams!$B$9^2+Beams!$C$9^2)/AO178</f>
        <v>15738.376674330284</v>
      </c>
      <c r="CK178" s="4">
        <f>(2*SQRT(Beams!$B$8^2+Beams!$C$8^2))/(F178)</f>
        <v>19994.667221476211</v>
      </c>
      <c r="CM178" s="4">
        <f>Beams!$B$12*(K178/2)/AX178</f>
        <v>5600.5536332179927</v>
      </c>
      <c r="CO178" s="4">
        <f t="shared" si="2"/>
        <v>42586.893586623868</v>
      </c>
      <c r="CQ178" s="3">
        <f>MIN(Beams!$B$21:$B$22)/MAX(CJ178:CO178)-1</f>
        <v>-0.53037194508401975</v>
      </c>
    </row>
    <row r="179" spans="1:95" x14ac:dyDescent="0.55000000000000004">
      <c r="A179" s="1" t="s">
        <v>2612</v>
      </c>
      <c r="B179" s="1" t="s">
        <v>2469</v>
      </c>
      <c r="C179" s="1" t="s">
        <v>2470</v>
      </c>
      <c r="D179" s="1" t="s">
        <v>98</v>
      </c>
      <c r="E179" s="3">
        <v>5.4</v>
      </c>
      <c r="F179" s="3">
        <v>1.48</v>
      </c>
      <c r="G179" s="1" t="s">
        <v>98</v>
      </c>
      <c r="H179" s="11" t="s">
        <v>98</v>
      </c>
      <c r="I179" s="1" t="s">
        <v>98</v>
      </c>
      <c r="J179" s="1" t="s">
        <v>98</v>
      </c>
      <c r="K179" s="3">
        <v>2.88</v>
      </c>
      <c r="L179" s="1" t="s">
        <v>98</v>
      </c>
      <c r="M179" s="11" t="s">
        <v>98</v>
      </c>
      <c r="N179" s="1" t="s">
        <v>98</v>
      </c>
      <c r="O179" s="1" t="s">
        <v>98</v>
      </c>
      <c r="P179" s="1" t="s">
        <v>98</v>
      </c>
      <c r="Q179" s="1" t="s">
        <v>98</v>
      </c>
      <c r="R179" s="11" t="s">
        <v>98</v>
      </c>
      <c r="S179" s="13" t="s">
        <v>98</v>
      </c>
      <c r="T179" s="1" t="s">
        <v>98</v>
      </c>
      <c r="U179" s="13" t="s">
        <v>98</v>
      </c>
      <c r="V179" s="1" t="s">
        <v>98</v>
      </c>
      <c r="W179" s="14">
        <v>0.188</v>
      </c>
      <c r="X179" s="14">
        <v>0.17399999999999999</v>
      </c>
      <c r="Y179" s="1" t="s">
        <v>98</v>
      </c>
      <c r="Z179" s="13" t="s">
        <v>98</v>
      </c>
      <c r="AA179" s="13" t="s">
        <v>98</v>
      </c>
      <c r="AB179" s="1" t="s">
        <v>98</v>
      </c>
      <c r="AC179" s="1" t="s">
        <v>98</v>
      </c>
      <c r="AD179" s="1" t="s">
        <v>98</v>
      </c>
      <c r="AE179" s="1" t="s">
        <v>98</v>
      </c>
      <c r="AF179" s="1" t="s">
        <v>98</v>
      </c>
      <c r="AG179" s="1" t="s">
        <v>98</v>
      </c>
      <c r="AH179" s="1" t="s">
        <v>98</v>
      </c>
      <c r="AI179" s="1" t="s">
        <v>98</v>
      </c>
      <c r="AJ179" s="1" t="s">
        <v>98</v>
      </c>
      <c r="AK179" s="1" t="s">
        <v>98</v>
      </c>
      <c r="AL179" s="2">
        <v>16.5</v>
      </c>
      <c r="AM179" s="3">
        <v>1.35</v>
      </c>
      <c r="AN179" s="3">
        <v>1.27</v>
      </c>
      <c r="AO179" s="14">
        <v>0.94099999999999995</v>
      </c>
      <c r="AP179" s="14">
        <v>0.95699999999999996</v>
      </c>
      <c r="AQ179" s="3">
        <v>1.35</v>
      </c>
      <c r="AR179" s="3">
        <v>1.27</v>
      </c>
      <c r="AS179" s="14">
        <v>0.94099999999999995</v>
      </c>
      <c r="AT179" s="14">
        <v>0.95699999999999996</v>
      </c>
      <c r="AU179" s="1" t="s">
        <v>98</v>
      </c>
      <c r="AV179" s="1" t="s">
        <v>98</v>
      </c>
      <c r="AW179" s="1" t="s">
        <v>98</v>
      </c>
      <c r="AX179" s="3">
        <v>2.7</v>
      </c>
      <c r="AY179" s="1" t="s">
        <v>98</v>
      </c>
      <c r="AZ179" s="3">
        <v>1.88</v>
      </c>
      <c r="BA179" s="1" t="s">
        <v>98</v>
      </c>
      <c r="BB179" s="1" t="s">
        <v>98</v>
      </c>
      <c r="BC179" s="1" t="s">
        <v>98</v>
      </c>
      <c r="BD179" s="1" t="s">
        <v>98</v>
      </c>
      <c r="BE179" s="1" t="s">
        <v>98</v>
      </c>
      <c r="BF179" s="1" t="s">
        <v>98</v>
      </c>
      <c r="BG179" s="1" t="s">
        <v>98</v>
      </c>
      <c r="BH179" s="1" t="s">
        <v>98</v>
      </c>
      <c r="BI179" s="1" t="s">
        <v>98</v>
      </c>
      <c r="BJ179" s="4" t="s">
        <v>98</v>
      </c>
      <c r="BK179" s="4" t="s">
        <v>98</v>
      </c>
      <c r="BL179" s="4" t="s">
        <v>98</v>
      </c>
      <c r="BM179" s="4" t="s">
        <v>98</v>
      </c>
      <c r="BN179" s="4" t="s">
        <v>98</v>
      </c>
      <c r="BO179" s="4" t="s">
        <v>98</v>
      </c>
      <c r="BP179" s="4" t="s">
        <v>98</v>
      </c>
      <c r="BQ179" s="4" t="s">
        <v>98</v>
      </c>
      <c r="BR179" s="4" t="s">
        <v>98</v>
      </c>
      <c r="BS179" s="4" t="s">
        <v>98</v>
      </c>
      <c r="BT179" s="4" t="s">
        <v>98</v>
      </c>
      <c r="BU179" s="4" t="s">
        <v>98</v>
      </c>
      <c r="BV179" s="4" t="s">
        <v>98</v>
      </c>
      <c r="BW179" s="35" t="s">
        <v>98</v>
      </c>
      <c r="BX179" s="35" t="s">
        <v>98</v>
      </c>
      <c r="BY179" s="1" t="s">
        <v>98</v>
      </c>
      <c r="BZ179" s="1" t="s">
        <v>98</v>
      </c>
      <c r="CA179" s="1" t="s">
        <v>98</v>
      </c>
      <c r="CB179" s="1" t="s">
        <v>98</v>
      </c>
      <c r="CC179" s="1" t="s">
        <v>98</v>
      </c>
      <c r="CD179" s="1" t="s">
        <v>98</v>
      </c>
      <c r="CE179" s="1" t="s">
        <v>98</v>
      </c>
      <c r="CF179" s="1" t="s">
        <v>98</v>
      </c>
      <c r="CG179" s="4">
        <f>Beams!$B$11/F179</f>
        <v>7594.594594594595</v>
      </c>
      <c r="CI179" s="4">
        <f>SQRT(Beams!$B$9^2+Beams!$C$9^2)/AO179</f>
        <v>16892.412796039946</v>
      </c>
      <c r="CK179" s="4">
        <f>(2*SQRT(Beams!$B$8^2+Beams!$C$8^2))/(F179)</f>
        <v>21480.757352802146</v>
      </c>
      <c r="CM179" s="4">
        <f>Beams!$B$12*(K179/2)/AX179</f>
        <v>5994.6666666666661</v>
      </c>
      <c r="CO179" s="4">
        <f t="shared" si="2"/>
        <v>45735.0021934209</v>
      </c>
      <c r="CQ179" s="3">
        <f>MIN(Beams!$B$21:$B$22)/MAX(CJ179:CO179)-1</f>
        <v>-0.56269817337240546</v>
      </c>
    </row>
    <row r="180" spans="1:95" x14ac:dyDescent="0.55000000000000004">
      <c r="A180" s="1" t="s">
        <v>2612</v>
      </c>
      <c r="B180" s="1" t="s">
        <v>2471</v>
      </c>
      <c r="C180" s="1" t="s">
        <v>2472</v>
      </c>
      <c r="D180" s="1" t="s">
        <v>98</v>
      </c>
      <c r="E180" s="3">
        <v>3.67</v>
      </c>
      <c r="F180" s="3">
        <v>1.01</v>
      </c>
      <c r="G180" s="1" t="s">
        <v>98</v>
      </c>
      <c r="H180" s="11" t="s">
        <v>98</v>
      </c>
      <c r="I180" s="1" t="s">
        <v>98</v>
      </c>
      <c r="J180" s="1" t="s">
        <v>98</v>
      </c>
      <c r="K180" s="3">
        <v>2.88</v>
      </c>
      <c r="L180" s="1" t="s">
        <v>98</v>
      </c>
      <c r="M180" s="11" t="s">
        <v>98</v>
      </c>
      <c r="N180" s="1" t="s">
        <v>98</v>
      </c>
      <c r="O180" s="1" t="s">
        <v>98</v>
      </c>
      <c r="P180" s="1" t="s">
        <v>98</v>
      </c>
      <c r="Q180" s="1" t="s">
        <v>98</v>
      </c>
      <c r="R180" s="11" t="s">
        <v>98</v>
      </c>
      <c r="S180" s="13" t="s">
        <v>98</v>
      </c>
      <c r="T180" s="1" t="s">
        <v>98</v>
      </c>
      <c r="U180" s="13" t="s">
        <v>98</v>
      </c>
      <c r="V180" s="1" t="s">
        <v>98</v>
      </c>
      <c r="W180" s="14">
        <v>0.125</v>
      </c>
      <c r="X180" s="14">
        <v>0.11600000000000001</v>
      </c>
      <c r="Y180" s="1" t="s">
        <v>98</v>
      </c>
      <c r="Z180" s="13" t="s">
        <v>98</v>
      </c>
      <c r="AA180" s="13" t="s">
        <v>98</v>
      </c>
      <c r="AB180" s="1" t="s">
        <v>98</v>
      </c>
      <c r="AC180" s="1" t="s">
        <v>98</v>
      </c>
      <c r="AD180" s="1" t="s">
        <v>98</v>
      </c>
      <c r="AE180" s="1" t="s">
        <v>98</v>
      </c>
      <c r="AF180" s="1" t="s">
        <v>98</v>
      </c>
      <c r="AG180" s="1" t="s">
        <v>98</v>
      </c>
      <c r="AH180" s="1" t="s">
        <v>98</v>
      </c>
      <c r="AI180" s="1" t="s">
        <v>98</v>
      </c>
      <c r="AJ180" s="1" t="s">
        <v>98</v>
      </c>
      <c r="AK180" s="1" t="s">
        <v>98</v>
      </c>
      <c r="AL180" s="2">
        <v>24.8</v>
      </c>
      <c r="AM180" s="14">
        <v>0.95799999999999996</v>
      </c>
      <c r="AN180" s="14">
        <v>0.88400000000000001</v>
      </c>
      <c r="AO180" s="14">
        <v>0.66700000000000004</v>
      </c>
      <c r="AP180" s="14">
        <v>0.97599999999999998</v>
      </c>
      <c r="AQ180" s="14">
        <v>0.95799999999999996</v>
      </c>
      <c r="AR180" s="14">
        <v>0.88400000000000001</v>
      </c>
      <c r="AS180" s="14">
        <v>0.66700000000000004</v>
      </c>
      <c r="AT180" s="14">
        <v>0.97599999999999998</v>
      </c>
      <c r="AU180" s="1" t="s">
        <v>98</v>
      </c>
      <c r="AV180" s="1" t="s">
        <v>98</v>
      </c>
      <c r="AW180" s="1" t="s">
        <v>98</v>
      </c>
      <c r="AX180" s="3">
        <v>1.92</v>
      </c>
      <c r="AY180" s="1" t="s">
        <v>98</v>
      </c>
      <c r="AZ180" s="3">
        <v>1.33</v>
      </c>
      <c r="BA180" s="1" t="s">
        <v>98</v>
      </c>
      <c r="BB180" s="1" t="s">
        <v>98</v>
      </c>
      <c r="BC180" s="1" t="s">
        <v>98</v>
      </c>
      <c r="BD180" s="1" t="s">
        <v>98</v>
      </c>
      <c r="BE180" s="1" t="s">
        <v>98</v>
      </c>
      <c r="BF180" s="1" t="s">
        <v>98</v>
      </c>
      <c r="BG180" s="1" t="s">
        <v>98</v>
      </c>
      <c r="BH180" s="1" t="s">
        <v>98</v>
      </c>
      <c r="BI180" s="1" t="s">
        <v>98</v>
      </c>
      <c r="BJ180" s="4" t="s">
        <v>98</v>
      </c>
      <c r="BK180" s="4" t="s">
        <v>98</v>
      </c>
      <c r="BL180" s="4" t="s">
        <v>98</v>
      </c>
      <c r="BM180" s="4" t="s">
        <v>98</v>
      </c>
      <c r="BN180" s="4" t="s">
        <v>98</v>
      </c>
      <c r="BO180" s="4" t="s">
        <v>98</v>
      </c>
      <c r="BP180" s="4" t="s">
        <v>98</v>
      </c>
      <c r="BQ180" s="4" t="s">
        <v>98</v>
      </c>
      <c r="BR180" s="4" t="s">
        <v>98</v>
      </c>
      <c r="BS180" s="4" t="s">
        <v>98</v>
      </c>
      <c r="BT180" s="4" t="s">
        <v>98</v>
      </c>
      <c r="BU180" s="4" t="s">
        <v>98</v>
      </c>
      <c r="BV180" s="4" t="s">
        <v>98</v>
      </c>
      <c r="BW180" s="35" t="s">
        <v>98</v>
      </c>
      <c r="BX180" s="35" t="s">
        <v>98</v>
      </c>
      <c r="BY180" s="1" t="s">
        <v>98</v>
      </c>
      <c r="BZ180" s="1" t="s">
        <v>98</v>
      </c>
      <c r="CA180" s="1" t="s">
        <v>98</v>
      </c>
      <c r="CB180" s="1" t="s">
        <v>98</v>
      </c>
      <c r="CC180" s="1" t="s">
        <v>98</v>
      </c>
      <c r="CD180" s="1" t="s">
        <v>98</v>
      </c>
      <c r="CE180" s="1" t="s">
        <v>98</v>
      </c>
      <c r="CF180" s="1" t="s">
        <v>98</v>
      </c>
      <c r="CG180" s="4">
        <f>Beams!$B$11/F180</f>
        <v>11128.712871287129</v>
      </c>
      <c r="CI180" s="4">
        <f>SQRT(Beams!$B$9^2+Beams!$C$9^2)/AO180</f>
        <v>23831.724799210773</v>
      </c>
      <c r="CK180" s="4">
        <f>(2*SQRT(Beams!$B$8^2+Beams!$C$8^2))/(F180)</f>
        <v>31476.753348660568</v>
      </c>
      <c r="CM180" s="4">
        <f>Beams!$B$12*(K180/2)/AX180</f>
        <v>8430</v>
      </c>
      <c r="CO180" s="4">
        <f t="shared" si="2"/>
        <v>66391.15081266487</v>
      </c>
      <c r="CQ180" s="3">
        <f>MIN(Beams!$B$21:$B$22)/MAX(CJ180:CO180)-1</f>
        <v>-0.69875503353701807</v>
      </c>
    </row>
    <row r="181" spans="1:95" x14ac:dyDescent="0.55000000000000004">
      <c r="A181" s="1" t="s">
        <v>2612</v>
      </c>
      <c r="B181" s="1" t="s">
        <v>2473</v>
      </c>
      <c r="C181" s="1" t="s">
        <v>2474</v>
      </c>
      <c r="D181" s="1" t="s">
        <v>98</v>
      </c>
      <c r="E181" s="3">
        <v>6.01</v>
      </c>
      <c r="F181" s="3">
        <v>1.66</v>
      </c>
      <c r="G181" s="1" t="s">
        <v>98</v>
      </c>
      <c r="H181" s="11" t="s">
        <v>98</v>
      </c>
      <c r="I181" s="1" t="s">
        <v>98</v>
      </c>
      <c r="J181" s="1" t="s">
        <v>98</v>
      </c>
      <c r="K181" s="3">
        <v>2.5</v>
      </c>
      <c r="L181" s="1" t="s">
        <v>98</v>
      </c>
      <c r="M181" s="11" t="s">
        <v>98</v>
      </c>
      <c r="N181" s="1" t="s">
        <v>98</v>
      </c>
      <c r="O181" s="1" t="s">
        <v>98</v>
      </c>
      <c r="P181" s="1" t="s">
        <v>98</v>
      </c>
      <c r="Q181" s="1" t="s">
        <v>98</v>
      </c>
      <c r="R181" s="11" t="s">
        <v>98</v>
      </c>
      <c r="S181" s="13" t="s">
        <v>98</v>
      </c>
      <c r="T181" s="1" t="s">
        <v>98</v>
      </c>
      <c r="U181" s="13" t="s">
        <v>98</v>
      </c>
      <c r="V181" s="1" t="s">
        <v>98</v>
      </c>
      <c r="W181" s="14">
        <v>0.25</v>
      </c>
      <c r="X181" s="14">
        <v>0.23300000000000001</v>
      </c>
      <c r="Y181" s="1" t="s">
        <v>98</v>
      </c>
      <c r="Z181" s="13" t="s">
        <v>98</v>
      </c>
      <c r="AA181" s="13" t="s">
        <v>98</v>
      </c>
      <c r="AB181" s="1" t="s">
        <v>98</v>
      </c>
      <c r="AC181" s="1" t="s">
        <v>98</v>
      </c>
      <c r="AD181" s="1" t="s">
        <v>98</v>
      </c>
      <c r="AE181" s="1" t="s">
        <v>98</v>
      </c>
      <c r="AF181" s="1" t="s">
        <v>98</v>
      </c>
      <c r="AG181" s="1" t="s">
        <v>98</v>
      </c>
      <c r="AH181" s="1" t="s">
        <v>98</v>
      </c>
      <c r="AI181" s="1" t="s">
        <v>98</v>
      </c>
      <c r="AJ181" s="1" t="s">
        <v>98</v>
      </c>
      <c r="AK181" s="1" t="s">
        <v>98</v>
      </c>
      <c r="AL181" s="2">
        <v>10.7</v>
      </c>
      <c r="AM181" s="3">
        <v>1.08</v>
      </c>
      <c r="AN181" s="3">
        <v>1.2</v>
      </c>
      <c r="AO181" s="14">
        <v>0.86199999999999999</v>
      </c>
      <c r="AP181" s="14">
        <v>0.80600000000000005</v>
      </c>
      <c r="AQ181" s="3">
        <v>1.08</v>
      </c>
      <c r="AR181" s="3">
        <v>1.2</v>
      </c>
      <c r="AS181" s="14">
        <v>0.86199999999999999</v>
      </c>
      <c r="AT181" s="14">
        <v>0.80600000000000005</v>
      </c>
      <c r="AU181" s="1" t="s">
        <v>98</v>
      </c>
      <c r="AV181" s="1" t="s">
        <v>98</v>
      </c>
      <c r="AW181" s="1" t="s">
        <v>98</v>
      </c>
      <c r="AX181" s="3">
        <v>2.15</v>
      </c>
      <c r="AY181" s="1" t="s">
        <v>98</v>
      </c>
      <c r="AZ181" s="3">
        <v>1.72</v>
      </c>
      <c r="BA181" s="1" t="s">
        <v>98</v>
      </c>
      <c r="BB181" s="1" t="s">
        <v>98</v>
      </c>
      <c r="BC181" s="1" t="s">
        <v>98</v>
      </c>
      <c r="BD181" s="1" t="s">
        <v>98</v>
      </c>
      <c r="BE181" s="1" t="s">
        <v>98</v>
      </c>
      <c r="BF181" s="1" t="s">
        <v>98</v>
      </c>
      <c r="BG181" s="1" t="s">
        <v>98</v>
      </c>
      <c r="BH181" s="1" t="s">
        <v>98</v>
      </c>
      <c r="BI181" s="1" t="s">
        <v>98</v>
      </c>
      <c r="BJ181" s="4" t="s">
        <v>98</v>
      </c>
      <c r="BK181" s="4" t="s">
        <v>98</v>
      </c>
      <c r="BL181" s="4" t="s">
        <v>98</v>
      </c>
      <c r="BM181" s="4" t="s">
        <v>98</v>
      </c>
      <c r="BN181" s="4" t="s">
        <v>98</v>
      </c>
      <c r="BO181" s="4" t="s">
        <v>98</v>
      </c>
      <c r="BP181" s="4" t="s">
        <v>98</v>
      </c>
      <c r="BQ181" s="4" t="s">
        <v>98</v>
      </c>
      <c r="BR181" s="4" t="s">
        <v>98</v>
      </c>
      <c r="BS181" s="4" t="s">
        <v>98</v>
      </c>
      <c r="BT181" s="4" t="s">
        <v>98</v>
      </c>
      <c r="BU181" s="4" t="s">
        <v>98</v>
      </c>
      <c r="BV181" s="4" t="s">
        <v>98</v>
      </c>
      <c r="BW181" s="35" t="s">
        <v>98</v>
      </c>
      <c r="BX181" s="35" t="s">
        <v>98</v>
      </c>
      <c r="BY181" s="1" t="s">
        <v>98</v>
      </c>
      <c r="BZ181" s="1" t="s">
        <v>98</v>
      </c>
      <c r="CA181" s="1" t="s">
        <v>98</v>
      </c>
      <c r="CB181" s="1" t="s">
        <v>98</v>
      </c>
      <c r="CC181" s="1" t="s">
        <v>98</v>
      </c>
      <c r="CD181" s="1" t="s">
        <v>98</v>
      </c>
      <c r="CE181" s="1" t="s">
        <v>98</v>
      </c>
      <c r="CF181" s="1" t="s">
        <v>98</v>
      </c>
      <c r="CG181" s="4">
        <f>Beams!$B$11/F181</f>
        <v>6771.0843373493981</v>
      </c>
      <c r="CI181" s="4">
        <f>SQRT(Beams!$B$9^2+Beams!$C$9^2)/AO181</f>
        <v>18440.557356233861</v>
      </c>
      <c r="CK181" s="4">
        <f>(2*SQRT(Beams!$B$8^2+Beams!$C$8^2))/(F181)</f>
        <v>19151.51860370312</v>
      </c>
      <c r="CM181" s="4">
        <f>Beams!$B$12*(K181/2)/AX181</f>
        <v>6534.8837209302328</v>
      </c>
      <c r="CO181" s="4">
        <f t="shared" si="2"/>
        <v>43175.027355032711</v>
      </c>
      <c r="CQ181" s="3">
        <f>MIN(Beams!$B$21:$B$22)/MAX(CJ181:CO181)-1</f>
        <v>-0.53676925701660982</v>
      </c>
    </row>
    <row r="182" spans="1:95" x14ac:dyDescent="0.55000000000000004">
      <c r="A182" s="1" t="s">
        <v>2612</v>
      </c>
      <c r="B182" s="1" t="s">
        <v>2475</v>
      </c>
      <c r="C182" s="1" t="s">
        <v>2476</v>
      </c>
      <c r="D182" s="1" t="s">
        <v>98</v>
      </c>
      <c r="E182" s="3">
        <v>4.6500000000000004</v>
      </c>
      <c r="F182" s="3">
        <v>1.27</v>
      </c>
      <c r="G182" s="1" t="s">
        <v>98</v>
      </c>
      <c r="H182" s="11" t="s">
        <v>98</v>
      </c>
      <c r="I182" s="1" t="s">
        <v>98</v>
      </c>
      <c r="J182" s="1" t="s">
        <v>98</v>
      </c>
      <c r="K182" s="3">
        <v>2.5</v>
      </c>
      <c r="L182" s="1" t="s">
        <v>98</v>
      </c>
      <c r="M182" s="11" t="s">
        <v>98</v>
      </c>
      <c r="N182" s="1" t="s">
        <v>98</v>
      </c>
      <c r="O182" s="1" t="s">
        <v>98</v>
      </c>
      <c r="P182" s="1" t="s">
        <v>98</v>
      </c>
      <c r="Q182" s="1" t="s">
        <v>98</v>
      </c>
      <c r="R182" s="11" t="s">
        <v>98</v>
      </c>
      <c r="S182" s="13" t="s">
        <v>98</v>
      </c>
      <c r="T182" s="1" t="s">
        <v>98</v>
      </c>
      <c r="U182" s="13" t="s">
        <v>98</v>
      </c>
      <c r="V182" s="1" t="s">
        <v>98</v>
      </c>
      <c r="W182" s="14">
        <v>0.188</v>
      </c>
      <c r="X182" s="14">
        <v>0.17399999999999999</v>
      </c>
      <c r="Y182" s="1" t="s">
        <v>98</v>
      </c>
      <c r="Z182" s="13" t="s">
        <v>98</v>
      </c>
      <c r="AA182" s="13" t="s">
        <v>98</v>
      </c>
      <c r="AB182" s="1" t="s">
        <v>98</v>
      </c>
      <c r="AC182" s="1" t="s">
        <v>98</v>
      </c>
      <c r="AD182" s="1" t="s">
        <v>98</v>
      </c>
      <c r="AE182" s="1" t="s">
        <v>98</v>
      </c>
      <c r="AF182" s="1" t="s">
        <v>98</v>
      </c>
      <c r="AG182" s="1" t="s">
        <v>98</v>
      </c>
      <c r="AH182" s="1" t="s">
        <v>98</v>
      </c>
      <c r="AI182" s="1" t="s">
        <v>98</v>
      </c>
      <c r="AJ182" s="1" t="s">
        <v>98</v>
      </c>
      <c r="AK182" s="1" t="s">
        <v>98</v>
      </c>
      <c r="AL182" s="2">
        <v>14.4</v>
      </c>
      <c r="AM182" s="14">
        <v>0.86499999999999999</v>
      </c>
      <c r="AN182" s="14">
        <v>0.94299999999999995</v>
      </c>
      <c r="AO182" s="14">
        <v>0.69199999999999995</v>
      </c>
      <c r="AP182" s="14">
        <v>0.82499999999999996</v>
      </c>
      <c r="AQ182" s="14">
        <v>0.86499999999999999</v>
      </c>
      <c r="AR182" s="14">
        <v>0.94299999999999995</v>
      </c>
      <c r="AS182" s="14">
        <v>0.69199999999999995</v>
      </c>
      <c r="AT182" s="14">
        <v>0.82499999999999996</v>
      </c>
      <c r="AU182" s="1" t="s">
        <v>98</v>
      </c>
      <c r="AV182" s="1" t="s">
        <v>98</v>
      </c>
      <c r="AW182" s="1" t="s">
        <v>98</v>
      </c>
      <c r="AX182" s="3">
        <v>1.73</v>
      </c>
      <c r="AY182" s="1" t="s">
        <v>98</v>
      </c>
      <c r="AZ182" s="3">
        <v>1.38</v>
      </c>
      <c r="BA182" s="1" t="s">
        <v>98</v>
      </c>
      <c r="BB182" s="1" t="s">
        <v>98</v>
      </c>
      <c r="BC182" s="1" t="s">
        <v>98</v>
      </c>
      <c r="BD182" s="1" t="s">
        <v>98</v>
      </c>
      <c r="BE182" s="1" t="s">
        <v>98</v>
      </c>
      <c r="BF182" s="1" t="s">
        <v>98</v>
      </c>
      <c r="BG182" s="1" t="s">
        <v>98</v>
      </c>
      <c r="BH182" s="1" t="s">
        <v>98</v>
      </c>
      <c r="BI182" s="1" t="s">
        <v>98</v>
      </c>
      <c r="BJ182" s="4" t="s">
        <v>98</v>
      </c>
      <c r="BK182" s="4" t="s">
        <v>98</v>
      </c>
      <c r="BL182" s="4" t="s">
        <v>98</v>
      </c>
      <c r="BM182" s="4" t="s">
        <v>98</v>
      </c>
      <c r="BN182" s="4" t="s">
        <v>98</v>
      </c>
      <c r="BO182" s="4" t="s">
        <v>98</v>
      </c>
      <c r="BP182" s="4" t="s">
        <v>98</v>
      </c>
      <c r="BQ182" s="4" t="s">
        <v>98</v>
      </c>
      <c r="BR182" s="4" t="s">
        <v>98</v>
      </c>
      <c r="BS182" s="4" t="s">
        <v>98</v>
      </c>
      <c r="BT182" s="4" t="s">
        <v>98</v>
      </c>
      <c r="BU182" s="4" t="s">
        <v>98</v>
      </c>
      <c r="BV182" s="4" t="s">
        <v>98</v>
      </c>
      <c r="BW182" s="35" t="s">
        <v>98</v>
      </c>
      <c r="BX182" s="35" t="s">
        <v>98</v>
      </c>
      <c r="BY182" s="1" t="s">
        <v>98</v>
      </c>
      <c r="BZ182" s="1" t="s">
        <v>98</v>
      </c>
      <c r="CA182" s="1" t="s">
        <v>98</v>
      </c>
      <c r="CB182" s="1" t="s">
        <v>98</v>
      </c>
      <c r="CC182" s="1" t="s">
        <v>98</v>
      </c>
      <c r="CD182" s="1" t="s">
        <v>98</v>
      </c>
      <c r="CE182" s="1" t="s">
        <v>98</v>
      </c>
      <c r="CF182" s="1" t="s">
        <v>98</v>
      </c>
      <c r="CG182" s="4">
        <f>Beams!$B$11/F182</f>
        <v>8850.393700787401</v>
      </c>
      <c r="CI182" s="4">
        <f>SQRT(Beams!$B$9^2+Beams!$C$9^2)/AO182</f>
        <v>22970.752082476283</v>
      </c>
      <c r="CK182" s="4">
        <f>(2*SQRT(Beams!$B$8^2+Beams!$C$8^2))/(F182)</f>
        <v>25032.693607989902</v>
      </c>
      <c r="CM182" s="4">
        <f>Beams!$B$12*(K182/2)/AX182</f>
        <v>8121.3872832369943</v>
      </c>
      <c r="CO182" s="4">
        <f t="shared" si="2"/>
        <v>55591.036696460214</v>
      </c>
      <c r="CQ182" s="3">
        <f>MIN(Beams!$B$21:$B$22)/MAX(CJ182:CO182)-1</f>
        <v>-0.6402297710473619</v>
      </c>
    </row>
    <row r="183" spans="1:95" x14ac:dyDescent="0.55000000000000004">
      <c r="A183" s="1" t="s">
        <v>2612</v>
      </c>
      <c r="B183" s="1" t="s">
        <v>2477</v>
      </c>
      <c r="C183" s="1" t="s">
        <v>2478</v>
      </c>
      <c r="D183" s="1" t="s">
        <v>98</v>
      </c>
      <c r="E183" s="3">
        <v>3.17</v>
      </c>
      <c r="F183" s="14">
        <v>0.86899999999999999</v>
      </c>
      <c r="G183" s="1" t="s">
        <v>98</v>
      </c>
      <c r="H183" s="11" t="s">
        <v>98</v>
      </c>
      <c r="I183" s="1" t="s">
        <v>98</v>
      </c>
      <c r="J183" s="1" t="s">
        <v>98</v>
      </c>
      <c r="K183" s="3">
        <v>2.5</v>
      </c>
      <c r="L183" s="1" t="s">
        <v>98</v>
      </c>
      <c r="M183" s="11" t="s">
        <v>98</v>
      </c>
      <c r="N183" s="1" t="s">
        <v>98</v>
      </c>
      <c r="O183" s="1" t="s">
        <v>98</v>
      </c>
      <c r="P183" s="1" t="s">
        <v>98</v>
      </c>
      <c r="Q183" s="1" t="s">
        <v>98</v>
      </c>
      <c r="R183" s="11" t="s">
        <v>98</v>
      </c>
      <c r="S183" s="13" t="s">
        <v>98</v>
      </c>
      <c r="T183" s="1" t="s">
        <v>98</v>
      </c>
      <c r="U183" s="13" t="s">
        <v>98</v>
      </c>
      <c r="V183" s="1" t="s">
        <v>98</v>
      </c>
      <c r="W183" s="14">
        <v>0.125</v>
      </c>
      <c r="X183" s="14">
        <v>0.11600000000000001</v>
      </c>
      <c r="Y183" s="1" t="s">
        <v>98</v>
      </c>
      <c r="Z183" s="13" t="s">
        <v>98</v>
      </c>
      <c r="AA183" s="13" t="s">
        <v>98</v>
      </c>
      <c r="AB183" s="1" t="s">
        <v>98</v>
      </c>
      <c r="AC183" s="1" t="s">
        <v>98</v>
      </c>
      <c r="AD183" s="1" t="s">
        <v>98</v>
      </c>
      <c r="AE183" s="1" t="s">
        <v>98</v>
      </c>
      <c r="AF183" s="1" t="s">
        <v>98</v>
      </c>
      <c r="AG183" s="1" t="s">
        <v>98</v>
      </c>
      <c r="AH183" s="1" t="s">
        <v>98</v>
      </c>
      <c r="AI183" s="1" t="s">
        <v>98</v>
      </c>
      <c r="AJ183" s="1" t="s">
        <v>98</v>
      </c>
      <c r="AK183" s="1" t="s">
        <v>98</v>
      </c>
      <c r="AL183" s="2">
        <v>21.6</v>
      </c>
      <c r="AM183" s="14">
        <v>0.61899999999999999</v>
      </c>
      <c r="AN183" s="14">
        <v>0.66</v>
      </c>
      <c r="AO183" s="14">
        <v>0.495</v>
      </c>
      <c r="AP183" s="14">
        <v>0.84399999999999997</v>
      </c>
      <c r="AQ183" s="14">
        <v>0.61899999999999999</v>
      </c>
      <c r="AR183" s="14">
        <v>0.66</v>
      </c>
      <c r="AS183" s="14">
        <v>0.495</v>
      </c>
      <c r="AT183" s="14">
        <v>0.84399999999999997</v>
      </c>
      <c r="AU183" s="1" t="s">
        <v>98</v>
      </c>
      <c r="AV183" s="1" t="s">
        <v>98</v>
      </c>
      <c r="AW183" s="1" t="s">
        <v>98</v>
      </c>
      <c r="AX183" s="3">
        <v>1.24</v>
      </c>
      <c r="AY183" s="1" t="s">
        <v>98</v>
      </c>
      <c r="AZ183" s="14">
        <v>0.99</v>
      </c>
      <c r="BA183" s="1" t="s">
        <v>98</v>
      </c>
      <c r="BB183" s="1" t="s">
        <v>98</v>
      </c>
      <c r="BC183" s="1" t="s">
        <v>98</v>
      </c>
      <c r="BD183" s="1" t="s">
        <v>98</v>
      </c>
      <c r="BE183" s="1" t="s">
        <v>98</v>
      </c>
      <c r="BF183" s="1" t="s">
        <v>98</v>
      </c>
      <c r="BG183" s="1" t="s">
        <v>98</v>
      </c>
      <c r="BH183" s="1" t="s">
        <v>98</v>
      </c>
      <c r="BI183" s="1" t="s">
        <v>98</v>
      </c>
      <c r="BJ183" s="4" t="s">
        <v>98</v>
      </c>
      <c r="BK183" s="4" t="s">
        <v>98</v>
      </c>
      <c r="BL183" s="4" t="s">
        <v>98</v>
      </c>
      <c r="BM183" s="4" t="s">
        <v>98</v>
      </c>
      <c r="BN183" s="4" t="s">
        <v>98</v>
      </c>
      <c r="BO183" s="4" t="s">
        <v>98</v>
      </c>
      <c r="BP183" s="4" t="s">
        <v>98</v>
      </c>
      <c r="BQ183" s="4" t="s">
        <v>98</v>
      </c>
      <c r="BR183" s="4" t="s">
        <v>98</v>
      </c>
      <c r="BS183" s="4" t="s">
        <v>98</v>
      </c>
      <c r="BT183" s="4" t="s">
        <v>98</v>
      </c>
      <c r="BU183" s="4" t="s">
        <v>98</v>
      </c>
      <c r="BV183" s="4" t="s">
        <v>98</v>
      </c>
      <c r="BW183" s="35" t="s">
        <v>98</v>
      </c>
      <c r="BX183" s="35" t="s">
        <v>98</v>
      </c>
      <c r="BY183" s="1" t="s">
        <v>98</v>
      </c>
      <c r="BZ183" s="1" t="s">
        <v>98</v>
      </c>
      <c r="CA183" s="1" t="s">
        <v>98</v>
      </c>
      <c r="CB183" s="1" t="s">
        <v>98</v>
      </c>
      <c r="CC183" s="1" t="s">
        <v>98</v>
      </c>
      <c r="CD183" s="1" t="s">
        <v>98</v>
      </c>
      <c r="CE183" s="1" t="s">
        <v>98</v>
      </c>
      <c r="CF183" s="1" t="s">
        <v>98</v>
      </c>
      <c r="CG183" s="4">
        <f>Beams!$B$11/F183</f>
        <v>12934.407364787112</v>
      </c>
      <c r="CI183" s="4">
        <f>SQRT(Beams!$B$9^2+Beams!$C$9^2)/AO183</f>
        <v>32112.647355704219</v>
      </c>
      <c r="CK183" s="4">
        <f>(2*SQRT(Beams!$B$8^2+Beams!$C$8^2))/(F183)</f>
        <v>36584.028633080758</v>
      </c>
      <c r="CM183" s="4">
        <f>Beams!$B$12*(K183/2)/AX183</f>
        <v>11330.645161290322</v>
      </c>
      <c r="CO183" s="4">
        <f t="shared" si="2"/>
        <v>80184.544342300622</v>
      </c>
      <c r="CQ183" s="3">
        <f>MIN(Beams!$B$21:$B$22)/MAX(CJ183:CO183)-1</f>
        <v>-0.75057537379495731</v>
      </c>
    </row>
    <row r="184" spans="1:95" x14ac:dyDescent="0.55000000000000004">
      <c r="A184" s="1" t="s">
        <v>2612</v>
      </c>
      <c r="B184" s="1" t="s">
        <v>2479</v>
      </c>
      <c r="C184" s="1" t="s">
        <v>2480</v>
      </c>
      <c r="D184" s="1" t="s">
        <v>98</v>
      </c>
      <c r="E184" s="3">
        <v>5.68</v>
      </c>
      <c r="F184" s="3">
        <v>1.57</v>
      </c>
      <c r="G184" s="1" t="s">
        <v>98</v>
      </c>
      <c r="H184" s="11" t="s">
        <v>98</v>
      </c>
      <c r="I184" s="1" t="s">
        <v>98</v>
      </c>
      <c r="J184" s="1" t="s">
        <v>98</v>
      </c>
      <c r="K184" s="3">
        <v>2.38</v>
      </c>
      <c r="L184" s="1" t="s">
        <v>98</v>
      </c>
      <c r="M184" s="11" t="s">
        <v>98</v>
      </c>
      <c r="N184" s="1" t="s">
        <v>98</v>
      </c>
      <c r="O184" s="1" t="s">
        <v>98</v>
      </c>
      <c r="P184" s="1" t="s">
        <v>98</v>
      </c>
      <c r="Q184" s="1" t="s">
        <v>98</v>
      </c>
      <c r="R184" s="11" t="s">
        <v>98</v>
      </c>
      <c r="S184" s="13" t="s">
        <v>98</v>
      </c>
      <c r="T184" s="1" t="s">
        <v>98</v>
      </c>
      <c r="U184" s="13" t="s">
        <v>98</v>
      </c>
      <c r="V184" s="1" t="s">
        <v>98</v>
      </c>
      <c r="W184" s="14">
        <v>0.25</v>
      </c>
      <c r="X184" s="14">
        <v>0.23300000000000001</v>
      </c>
      <c r="Y184" s="1" t="s">
        <v>98</v>
      </c>
      <c r="Z184" s="13" t="s">
        <v>98</v>
      </c>
      <c r="AA184" s="13" t="s">
        <v>98</v>
      </c>
      <c r="AB184" s="1" t="s">
        <v>98</v>
      </c>
      <c r="AC184" s="1" t="s">
        <v>98</v>
      </c>
      <c r="AD184" s="1" t="s">
        <v>98</v>
      </c>
      <c r="AE184" s="1" t="s">
        <v>98</v>
      </c>
      <c r="AF184" s="1" t="s">
        <v>98</v>
      </c>
      <c r="AG184" s="1" t="s">
        <v>98</v>
      </c>
      <c r="AH184" s="1" t="s">
        <v>98</v>
      </c>
      <c r="AI184" s="1" t="s">
        <v>98</v>
      </c>
      <c r="AJ184" s="1" t="s">
        <v>98</v>
      </c>
      <c r="AK184" s="1" t="s">
        <v>98</v>
      </c>
      <c r="AL184" s="2">
        <v>10.199999999999999</v>
      </c>
      <c r="AM184" s="14">
        <v>0.91</v>
      </c>
      <c r="AN184" s="3">
        <v>1.07</v>
      </c>
      <c r="AO184" s="14">
        <v>0.76600000000000001</v>
      </c>
      <c r="AP184" s="14">
        <v>0.76200000000000001</v>
      </c>
      <c r="AQ184" s="14">
        <v>0.91</v>
      </c>
      <c r="AR184" s="3">
        <v>1.07</v>
      </c>
      <c r="AS184" s="14">
        <v>0.76600000000000001</v>
      </c>
      <c r="AT184" s="14">
        <v>0.76200000000000001</v>
      </c>
      <c r="AU184" s="1" t="s">
        <v>98</v>
      </c>
      <c r="AV184" s="1" t="s">
        <v>98</v>
      </c>
      <c r="AW184" s="1" t="s">
        <v>98</v>
      </c>
      <c r="AX184" s="3">
        <v>1.82</v>
      </c>
      <c r="AY184" s="1" t="s">
        <v>98</v>
      </c>
      <c r="AZ184" s="3">
        <v>1.53</v>
      </c>
      <c r="BA184" s="1" t="s">
        <v>98</v>
      </c>
      <c r="BB184" s="1" t="s">
        <v>98</v>
      </c>
      <c r="BC184" s="1" t="s">
        <v>98</v>
      </c>
      <c r="BD184" s="1" t="s">
        <v>98</v>
      </c>
      <c r="BE184" s="1" t="s">
        <v>98</v>
      </c>
      <c r="BF184" s="1" t="s">
        <v>98</v>
      </c>
      <c r="BG184" s="1" t="s">
        <v>98</v>
      </c>
      <c r="BH184" s="1" t="s">
        <v>98</v>
      </c>
      <c r="BI184" s="1" t="s">
        <v>98</v>
      </c>
      <c r="BJ184" s="4" t="s">
        <v>98</v>
      </c>
      <c r="BK184" s="4" t="s">
        <v>98</v>
      </c>
      <c r="BL184" s="4" t="s">
        <v>98</v>
      </c>
      <c r="BM184" s="4" t="s">
        <v>98</v>
      </c>
      <c r="BN184" s="4" t="s">
        <v>98</v>
      </c>
      <c r="BO184" s="4" t="s">
        <v>98</v>
      </c>
      <c r="BP184" s="4" t="s">
        <v>98</v>
      </c>
      <c r="BQ184" s="4" t="s">
        <v>98</v>
      </c>
      <c r="BR184" s="4" t="s">
        <v>98</v>
      </c>
      <c r="BS184" s="4" t="s">
        <v>98</v>
      </c>
      <c r="BT184" s="4" t="s">
        <v>98</v>
      </c>
      <c r="BU184" s="4" t="s">
        <v>98</v>
      </c>
      <c r="BV184" s="4" t="s">
        <v>98</v>
      </c>
      <c r="BW184" s="35" t="s">
        <v>98</v>
      </c>
      <c r="BX184" s="35" t="s">
        <v>98</v>
      </c>
      <c r="BY184" s="1" t="s">
        <v>98</v>
      </c>
      <c r="BZ184" s="1" t="s">
        <v>98</v>
      </c>
      <c r="CA184" s="1" t="s">
        <v>98</v>
      </c>
      <c r="CB184" s="1" t="s">
        <v>98</v>
      </c>
      <c r="CC184" s="1" t="s">
        <v>98</v>
      </c>
      <c r="CD184" s="1" t="s">
        <v>98</v>
      </c>
      <c r="CE184" s="1" t="s">
        <v>98</v>
      </c>
      <c r="CF184" s="1" t="s">
        <v>98</v>
      </c>
      <c r="CG184" s="4">
        <f>Beams!$B$11/F184</f>
        <v>7159.2356687898082</v>
      </c>
      <c r="CI184" s="4">
        <f>SQRT(Beams!$B$9^2+Beams!$C$9^2)/AO184</f>
        <v>20751.645484430272</v>
      </c>
      <c r="CK184" s="4">
        <f>(2*SQRT(Beams!$B$8^2+Beams!$C$8^2))/(F184)</f>
        <v>20249.376358055524</v>
      </c>
      <c r="CM184" s="4">
        <f>Beams!$B$12*(K184/2)/AX184</f>
        <v>7349.2307692307686</v>
      </c>
      <c r="CO184" s="4">
        <f t="shared" si="2"/>
        <v>46595.735793288368</v>
      </c>
      <c r="CQ184" s="3">
        <f>MIN(Beams!$B$21:$B$22)/MAX(CJ184:CO184)-1</f>
        <v>-0.57077617383861989</v>
      </c>
    </row>
    <row r="185" spans="1:95" x14ac:dyDescent="0.55000000000000004">
      <c r="A185" s="1" t="s">
        <v>2612</v>
      </c>
      <c r="B185" s="1" t="s">
        <v>2481</v>
      </c>
      <c r="C185" s="1" t="s">
        <v>2482</v>
      </c>
      <c r="D185" s="1" t="s">
        <v>98</v>
      </c>
      <c r="E185" s="3">
        <v>5.03</v>
      </c>
      <c r="F185" s="3">
        <v>1.39</v>
      </c>
      <c r="G185" s="1" t="s">
        <v>98</v>
      </c>
      <c r="H185" s="11" t="s">
        <v>98</v>
      </c>
      <c r="I185" s="1" t="s">
        <v>98</v>
      </c>
      <c r="J185" s="1" t="s">
        <v>98</v>
      </c>
      <c r="K185" s="3">
        <v>2.38</v>
      </c>
      <c r="L185" s="1" t="s">
        <v>98</v>
      </c>
      <c r="M185" s="11" t="s">
        <v>98</v>
      </c>
      <c r="N185" s="1" t="s">
        <v>98</v>
      </c>
      <c r="O185" s="1" t="s">
        <v>98</v>
      </c>
      <c r="P185" s="1" t="s">
        <v>98</v>
      </c>
      <c r="Q185" s="1" t="s">
        <v>98</v>
      </c>
      <c r="R185" s="11" t="s">
        <v>98</v>
      </c>
      <c r="S185" s="13" t="s">
        <v>98</v>
      </c>
      <c r="T185" s="1" t="s">
        <v>98</v>
      </c>
      <c r="U185" s="13" t="s">
        <v>98</v>
      </c>
      <c r="V185" s="1" t="s">
        <v>98</v>
      </c>
      <c r="W185" s="14">
        <v>0.218</v>
      </c>
      <c r="X185" s="14">
        <v>0.20300000000000001</v>
      </c>
      <c r="Y185" s="1" t="s">
        <v>98</v>
      </c>
      <c r="Z185" s="13" t="s">
        <v>98</v>
      </c>
      <c r="AA185" s="13" t="s">
        <v>98</v>
      </c>
      <c r="AB185" s="1" t="s">
        <v>98</v>
      </c>
      <c r="AC185" s="1" t="s">
        <v>98</v>
      </c>
      <c r="AD185" s="1" t="s">
        <v>98</v>
      </c>
      <c r="AE185" s="1" t="s">
        <v>98</v>
      </c>
      <c r="AF185" s="1" t="s">
        <v>98</v>
      </c>
      <c r="AG185" s="1" t="s">
        <v>98</v>
      </c>
      <c r="AH185" s="1" t="s">
        <v>98</v>
      </c>
      <c r="AI185" s="1" t="s">
        <v>98</v>
      </c>
      <c r="AJ185" s="1" t="s">
        <v>98</v>
      </c>
      <c r="AK185" s="1" t="s">
        <v>98</v>
      </c>
      <c r="AL185" s="2">
        <v>11.7</v>
      </c>
      <c r="AM185" s="14">
        <v>0.82399999999999995</v>
      </c>
      <c r="AN185" s="14">
        <v>0.96</v>
      </c>
      <c r="AO185" s="14">
        <v>0.69399999999999995</v>
      </c>
      <c r="AP185" s="14">
        <v>0.77100000000000002</v>
      </c>
      <c r="AQ185" s="14">
        <v>0.82399999999999995</v>
      </c>
      <c r="AR185" s="14">
        <v>0.96</v>
      </c>
      <c r="AS185" s="14">
        <v>0.69399999999999995</v>
      </c>
      <c r="AT185" s="14">
        <v>0.77100000000000002</v>
      </c>
      <c r="AU185" s="1" t="s">
        <v>98</v>
      </c>
      <c r="AV185" s="1" t="s">
        <v>98</v>
      </c>
      <c r="AW185" s="1" t="s">
        <v>98</v>
      </c>
      <c r="AX185" s="3">
        <v>1.65</v>
      </c>
      <c r="AY185" s="1" t="s">
        <v>98</v>
      </c>
      <c r="AZ185" s="3">
        <v>1.39</v>
      </c>
      <c r="BA185" s="1" t="s">
        <v>98</v>
      </c>
      <c r="BB185" s="1" t="s">
        <v>98</v>
      </c>
      <c r="BC185" s="1" t="s">
        <v>98</v>
      </c>
      <c r="BD185" s="1" t="s">
        <v>98</v>
      </c>
      <c r="BE185" s="1" t="s">
        <v>98</v>
      </c>
      <c r="BF185" s="1" t="s">
        <v>98</v>
      </c>
      <c r="BG185" s="1" t="s">
        <v>98</v>
      </c>
      <c r="BH185" s="1" t="s">
        <v>98</v>
      </c>
      <c r="BI185" s="1" t="s">
        <v>98</v>
      </c>
      <c r="BJ185" s="4" t="s">
        <v>98</v>
      </c>
      <c r="BK185" s="4" t="s">
        <v>98</v>
      </c>
      <c r="BL185" s="4" t="s">
        <v>98</v>
      </c>
      <c r="BM185" s="4" t="s">
        <v>98</v>
      </c>
      <c r="BN185" s="4" t="s">
        <v>98</v>
      </c>
      <c r="BO185" s="4" t="s">
        <v>98</v>
      </c>
      <c r="BP185" s="4" t="s">
        <v>98</v>
      </c>
      <c r="BQ185" s="4" t="s">
        <v>98</v>
      </c>
      <c r="BR185" s="4" t="s">
        <v>98</v>
      </c>
      <c r="BS185" s="4" t="s">
        <v>98</v>
      </c>
      <c r="BT185" s="4" t="s">
        <v>98</v>
      </c>
      <c r="BU185" s="4" t="s">
        <v>98</v>
      </c>
      <c r="BV185" s="4" t="s">
        <v>98</v>
      </c>
      <c r="BW185" s="35" t="s">
        <v>98</v>
      </c>
      <c r="BX185" s="35" t="s">
        <v>98</v>
      </c>
      <c r="BY185" s="1" t="s">
        <v>98</v>
      </c>
      <c r="BZ185" s="1" t="s">
        <v>98</v>
      </c>
      <c r="CA185" s="1" t="s">
        <v>98</v>
      </c>
      <c r="CB185" s="1" t="s">
        <v>98</v>
      </c>
      <c r="CC185" s="1" t="s">
        <v>98</v>
      </c>
      <c r="CD185" s="1" t="s">
        <v>98</v>
      </c>
      <c r="CE185" s="1" t="s">
        <v>98</v>
      </c>
      <c r="CF185" s="1" t="s">
        <v>98</v>
      </c>
      <c r="CG185" s="4">
        <f>Beams!$B$11/F185</f>
        <v>8086.330935251799</v>
      </c>
      <c r="CI185" s="4">
        <f>SQRT(Beams!$B$9^2+Beams!$C$9^2)/AO185</f>
        <v>22904.553949673758</v>
      </c>
      <c r="CK185" s="4">
        <f>(2*SQRT(Beams!$B$8^2+Beams!$C$8^2))/(F185)</f>
        <v>22871.597756940417</v>
      </c>
      <c r="CM185" s="4">
        <f>Beams!$B$12*(K185/2)/AX185</f>
        <v>8106.424242424242</v>
      </c>
      <c r="CO185" s="4">
        <f t="shared" si="2"/>
        <v>52219.797393431574</v>
      </c>
      <c r="CQ185" s="3">
        <f>MIN(Beams!$B$21:$B$22)/MAX(CJ185:CO185)-1</f>
        <v>-0.61700349296039814</v>
      </c>
    </row>
    <row r="186" spans="1:95" x14ac:dyDescent="0.55000000000000004">
      <c r="A186" s="1" t="s">
        <v>2612</v>
      </c>
      <c r="B186" s="1" t="s">
        <v>2483</v>
      </c>
      <c r="C186" s="1" t="s">
        <v>2484</v>
      </c>
      <c r="D186" s="1" t="s">
        <v>98</v>
      </c>
      <c r="E186" s="3">
        <v>4.4000000000000004</v>
      </c>
      <c r="F186" s="3">
        <v>1.2</v>
      </c>
      <c r="G186" s="1" t="s">
        <v>98</v>
      </c>
      <c r="H186" s="11" t="s">
        <v>98</v>
      </c>
      <c r="I186" s="1" t="s">
        <v>98</v>
      </c>
      <c r="J186" s="1" t="s">
        <v>98</v>
      </c>
      <c r="K186" s="3">
        <v>2.38</v>
      </c>
      <c r="L186" s="1" t="s">
        <v>98</v>
      </c>
      <c r="M186" s="11" t="s">
        <v>98</v>
      </c>
      <c r="N186" s="1" t="s">
        <v>98</v>
      </c>
      <c r="O186" s="1" t="s">
        <v>98</v>
      </c>
      <c r="P186" s="1" t="s">
        <v>98</v>
      </c>
      <c r="Q186" s="1" t="s">
        <v>98</v>
      </c>
      <c r="R186" s="11" t="s">
        <v>98</v>
      </c>
      <c r="S186" s="13" t="s">
        <v>98</v>
      </c>
      <c r="T186" s="1" t="s">
        <v>98</v>
      </c>
      <c r="U186" s="13" t="s">
        <v>98</v>
      </c>
      <c r="V186" s="1" t="s">
        <v>98</v>
      </c>
      <c r="W186" s="14">
        <v>0.188</v>
      </c>
      <c r="X186" s="14">
        <v>0.17399999999999999</v>
      </c>
      <c r="Y186" s="1" t="s">
        <v>98</v>
      </c>
      <c r="Z186" s="13" t="s">
        <v>98</v>
      </c>
      <c r="AA186" s="13" t="s">
        <v>98</v>
      </c>
      <c r="AB186" s="1" t="s">
        <v>98</v>
      </c>
      <c r="AC186" s="1" t="s">
        <v>98</v>
      </c>
      <c r="AD186" s="1" t="s">
        <v>98</v>
      </c>
      <c r="AE186" s="1" t="s">
        <v>98</v>
      </c>
      <c r="AF186" s="1" t="s">
        <v>98</v>
      </c>
      <c r="AG186" s="1" t="s">
        <v>98</v>
      </c>
      <c r="AH186" s="1" t="s">
        <v>98</v>
      </c>
      <c r="AI186" s="1" t="s">
        <v>98</v>
      </c>
      <c r="AJ186" s="1" t="s">
        <v>98</v>
      </c>
      <c r="AK186" s="1" t="s">
        <v>98</v>
      </c>
      <c r="AL186" s="2">
        <v>13.6</v>
      </c>
      <c r="AM186" s="14">
        <v>0.73299999999999998</v>
      </c>
      <c r="AN186" s="14">
        <v>0.84499999999999997</v>
      </c>
      <c r="AO186" s="14">
        <v>0.61699999999999999</v>
      </c>
      <c r="AP186" s="14">
        <v>0.78100000000000003</v>
      </c>
      <c r="AQ186" s="14">
        <v>0.73299999999999998</v>
      </c>
      <c r="AR186" s="14">
        <v>0.84499999999999997</v>
      </c>
      <c r="AS186" s="14">
        <v>0.61699999999999999</v>
      </c>
      <c r="AT186" s="14">
        <v>0.78100000000000003</v>
      </c>
      <c r="AU186" s="1" t="s">
        <v>98</v>
      </c>
      <c r="AV186" s="1" t="s">
        <v>98</v>
      </c>
      <c r="AW186" s="1" t="s">
        <v>98</v>
      </c>
      <c r="AX186" s="3">
        <v>1.47</v>
      </c>
      <c r="AY186" s="1" t="s">
        <v>98</v>
      </c>
      <c r="AZ186" s="3">
        <v>1.23</v>
      </c>
      <c r="BA186" s="1" t="s">
        <v>98</v>
      </c>
      <c r="BB186" s="1" t="s">
        <v>98</v>
      </c>
      <c r="BC186" s="1" t="s">
        <v>98</v>
      </c>
      <c r="BD186" s="1" t="s">
        <v>98</v>
      </c>
      <c r="BE186" s="1" t="s">
        <v>98</v>
      </c>
      <c r="BF186" s="1" t="s">
        <v>98</v>
      </c>
      <c r="BG186" s="1" t="s">
        <v>98</v>
      </c>
      <c r="BH186" s="1" t="s">
        <v>98</v>
      </c>
      <c r="BI186" s="1" t="s">
        <v>98</v>
      </c>
      <c r="BJ186" s="4" t="s">
        <v>98</v>
      </c>
      <c r="BK186" s="4" t="s">
        <v>98</v>
      </c>
      <c r="BL186" s="4" t="s">
        <v>98</v>
      </c>
      <c r="BM186" s="4" t="s">
        <v>98</v>
      </c>
      <c r="BN186" s="4" t="s">
        <v>98</v>
      </c>
      <c r="BO186" s="4" t="s">
        <v>98</v>
      </c>
      <c r="BP186" s="4" t="s">
        <v>98</v>
      </c>
      <c r="BQ186" s="4" t="s">
        <v>98</v>
      </c>
      <c r="BR186" s="4" t="s">
        <v>98</v>
      </c>
      <c r="BS186" s="4" t="s">
        <v>98</v>
      </c>
      <c r="BT186" s="4" t="s">
        <v>98</v>
      </c>
      <c r="BU186" s="4" t="s">
        <v>98</v>
      </c>
      <c r="BV186" s="4" t="s">
        <v>98</v>
      </c>
      <c r="BW186" s="35" t="s">
        <v>98</v>
      </c>
      <c r="BX186" s="35" t="s">
        <v>98</v>
      </c>
      <c r="BY186" s="1" t="s">
        <v>98</v>
      </c>
      <c r="BZ186" s="1" t="s">
        <v>98</v>
      </c>
      <c r="CA186" s="1" t="s">
        <v>98</v>
      </c>
      <c r="CB186" s="1" t="s">
        <v>98</v>
      </c>
      <c r="CC186" s="1" t="s">
        <v>98</v>
      </c>
      <c r="CD186" s="1" t="s">
        <v>98</v>
      </c>
      <c r="CE186" s="1" t="s">
        <v>98</v>
      </c>
      <c r="CF186" s="1" t="s">
        <v>98</v>
      </c>
      <c r="CG186" s="4">
        <f>Beams!$B$11/F186</f>
        <v>9366.6666666666679</v>
      </c>
      <c r="CI186" s="4">
        <f>SQRT(Beams!$B$9^2+Beams!$C$9^2)/AO186</f>
        <v>25762.98288666708</v>
      </c>
      <c r="CK186" s="4">
        <f>(2*SQRT(Beams!$B$8^2+Beams!$C$8^2))/(F186)</f>
        <v>26492.934068455979</v>
      </c>
      <c r="CM186" s="4">
        <f>Beams!$B$12*(K186/2)/AX186</f>
        <v>9099.0476190476184</v>
      </c>
      <c r="CO186" s="4">
        <f t="shared" si="2"/>
        <v>59900.725764616545</v>
      </c>
      <c r="CQ186" s="3">
        <f>MIN(Beams!$B$21:$B$22)/MAX(CJ186:CO186)-1</f>
        <v>-0.66611422908979123</v>
      </c>
    </row>
    <row r="187" spans="1:95" x14ac:dyDescent="0.55000000000000004">
      <c r="A187" s="1" t="s">
        <v>2612</v>
      </c>
      <c r="B187" s="1" t="s">
        <v>2485</v>
      </c>
      <c r="C187" s="1" t="s">
        <v>2486</v>
      </c>
      <c r="D187" s="1" t="s">
        <v>98</v>
      </c>
      <c r="E187" s="3">
        <v>3.66</v>
      </c>
      <c r="F187" s="3">
        <v>1</v>
      </c>
      <c r="G187" s="1" t="s">
        <v>98</v>
      </c>
      <c r="H187" s="11" t="s">
        <v>98</v>
      </c>
      <c r="I187" s="1" t="s">
        <v>98</v>
      </c>
      <c r="J187" s="1" t="s">
        <v>98</v>
      </c>
      <c r="K187" s="3">
        <v>2.38</v>
      </c>
      <c r="L187" s="1" t="s">
        <v>98</v>
      </c>
      <c r="M187" s="11" t="s">
        <v>98</v>
      </c>
      <c r="N187" s="1" t="s">
        <v>98</v>
      </c>
      <c r="O187" s="1" t="s">
        <v>98</v>
      </c>
      <c r="P187" s="1" t="s">
        <v>98</v>
      </c>
      <c r="Q187" s="1" t="s">
        <v>98</v>
      </c>
      <c r="R187" s="11" t="s">
        <v>98</v>
      </c>
      <c r="S187" s="13" t="s">
        <v>98</v>
      </c>
      <c r="T187" s="1" t="s">
        <v>98</v>
      </c>
      <c r="U187" s="13" t="s">
        <v>98</v>
      </c>
      <c r="V187" s="1" t="s">
        <v>98</v>
      </c>
      <c r="W187" s="14">
        <v>0.154</v>
      </c>
      <c r="X187" s="14">
        <v>0.14299999999999999</v>
      </c>
      <c r="Y187" s="1" t="s">
        <v>98</v>
      </c>
      <c r="Z187" s="13" t="s">
        <v>98</v>
      </c>
      <c r="AA187" s="13" t="s">
        <v>98</v>
      </c>
      <c r="AB187" s="1" t="s">
        <v>98</v>
      </c>
      <c r="AC187" s="1" t="s">
        <v>98</v>
      </c>
      <c r="AD187" s="1" t="s">
        <v>98</v>
      </c>
      <c r="AE187" s="1" t="s">
        <v>98</v>
      </c>
      <c r="AF187" s="1" t="s">
        <v>98</v>
      </c>
      <c r="AG187" s="1" t="s">
        <v>98</v>
      </c>
      <c r="AH187" s="1" t="s">
        <v>98</v>
      </c>
      <c r="AI187" s="1" t="s">
        <v>98</v>
      </c>
      <c r="AJ187" s="1" t="s">
        <v>98</v>
      </c>
      <c r="AK187" s="1" t="s">
        <v>98</v>
      </c>
      <c r="AL187" s="2">
        <v>16.600000000000001</v>
      </c>
      <c r="AM187" s="14">
        <v>0.627</v>
      </c>
      <c r="AN187" s="14">
        <v>0.71299999999999997</v>
      </c>
      <c r="AO187" s="14">
        <v>0.52800000000000002</v>
      </c>
      <c r="AP187" s="14">
        <v>0.79100000000000004</v>
      </c>
      <c r="AQ187" s="14">
        <v>0.627</v>
      </c>
      <c r="AR187" s="14">
        <v>0.71299999999999997</v>
      </c>
      <c r="AS187" s="14">
        <v>0.52800000000000002</v>
      </c>
      <c r="AT187" s="14">
        <v>0.79100000000000004</v>
      </c>
      <c r="AU187" s="1" t="s">
        <v>98</v>
      </c>
      <c r="AV187" s="1" t="s">
        <v>98</v>
      </c>
      <c r="AW187" s="1" t="s">
        <v>98</v>
      </c>
      <c r="AX187" s="3">
        <v>1.25</v>
      </c>
      <c r="AY187" s="1" t="s">
        <v>98</v>
      </c>
      <c r="AZ187" s="3">
        <v>1.06</v>
      </c>
      <c r="BA187" s="1" t="s">
        <v>98</v>
      </c>
      <c r="BB187" s="1" t="s">
        <v>98</v>
      </c>
      <c r="BC187" s="1" t="s">
        <v>98</v>
      </c>
      <c r="BD187" s="1" t="s">
        <v>98</v>
      </c>
      <c r="BE187" s="1" t="s">
        <v>98</v>
      </c>
      <c r="BF187" s="1" t="s">
        <v>98</v>
      </c>
      <c r="BG187" s="1" t="s">
        <v>98</v>
      </c>
      <c r="BH187" s="1" t="s">
        <v>98</v>
      </c>
      <c r="BI187" s="1" t="s">
        <v>98</v>
      </c>
      <c r="BJ187" s="4" t="s">
        <v>98</v>
      </c>
      <c r="BK187" s="4" t="s">
        <v>98</v>
      </c>
      <c r="BL187" s="4" t="s">
        <v>98</v>
      </c>
      <c r="BM187" s="4" t="s">
        <v>98</v>
      </c>
      <c r="BN187" s="4" t="s">
        <v>98</v>
      </c>
      <c r="BO187" s="4" t="s">
        <v>98</v>
      </c>
      <c r="BP187" s="4" t="s">
        <v>98</v>
      </c>
      <c r="BQ187" s="4" t="s">
        <v>98</v>
      </c>
      <c r="BR187" s="4" t="s">
        <v>98</v>
      </c>
      <c r="BS187" s="4" t="s">
        <v>98</v>
      </c>
      <c r="BT187" s="4" t="s">
        <v>98</v>
      </c>
      <c r="BU187" s="4" t="s">
        <v>98</v>
      </c>
      <c r="BV187" s="4" t="s">
        <v>98</v>
      </c>
      <c r="BW187" s="35" t="s">
        <v>98</v>
      </c>
      <c r="BX187" s="35" t="s">
        <v>98</v>
      </c>
      <c r="BY187" s="1" t="s">
        <v>98</v>
      </c>
      <c r="BZ187" s="1" t="s">
        <v>98</v>
      </c>
      <c r="CA187" s="1" t="s">
        <v>98</v>
      </c>
      <c r="CB187" s="1" t="s">
        <v>98</v>
      </c>
      <c r="CC187" s="1" t="s">
        <v>98</v>
      </c>
      <c r="CD187" s="1" t="s">
        <v>98</v>
      </c>
      <c r="CE187" s="1" t="s">
        <v>98</v>
      </c>
      <c r="CF187" s="1" t="s">
        <v>98</v>
      </c>
      <c r="CG187" s="4">
        <f>Beams!$B$11/F187</f>
        <v>11240</v>
      </c>
      <c r="CI187" s="4">
        <f>SQRT(Beams!$B$9^2+Beams!$C$9^2)/AO187</f>
        <v>30105.606895972702</v>
      </c>
      <c r="CK187" s="4">
        <f>(2*SQRT(Beams!$B$8^2+Beams!$C$8^2))/(F187)</f>
        <v>31791.520882147175</v>
      </c>
      <c r="CM187" s="4">
        <f>Beams!$B$12*(K187/2)/AX187</f>
        <v>10700.48</v>
      </c>
      <c r="CO187" s="4">
        <f t="shared" si="2"/>
        <v>71309.623658293873</v>
      </c>
      <c r="CQ187" s="3">
        <f>MIN(Beams!$B$21:$B$22)/MAX(CJ187:CO187)-1</f>
        <v>-0.71953294697168357</v>
      </c>
    </row>
    <row r="188" spans="1:95" x14ac:dyDescent="0.55000000000000004">
      <c r="A188" s="1" t="s">
        <v>2612</v>
      </c>
      <c r="B188" s="1" t="s">
        <v>2487</v>
      </c>
      <c r="C188" s="1" t="s">
        <v>2488</v>
      </c>
      <c r="D188" s="1" t="s">
        <v>98</v>
      </c>
      <c r="E188" s="3">
        <v>3.01</v>
      </c>
      <c r="F188" s="14">
        <v>0.82299999999999995</v>
      </c>
      <c r="G188" s="1" t="s">
        <v>98</v>
      </c>
      <c r="H188" s="11" t="s">
        <v>98</v>
      </c>
      <c r="I188" s="1" t="s">
        <v>98</v>
      </c>
      <c r="J188" s="1" t="s">
        <v>98</v>
      </c>
      <c r="K188" s="3">
        <v>2.38</v>
      </c>
      <c r="L188" s="1" t="s">
        <v>98</v>
      </c>
      <c r="M188" s="11" t="s">
        <v>98</v>
      </c>
      <c r="N188" s="1" t="s">
        <v>98</v>
      </c>
      <c r="O188" s="1" t="s">
        <v>98</v>
      </c>
      <c r="P188" s="1" t="s">
        <v>98</v>
      </c>
      <c r="Q188" s="1" t="s">
        <v>98</v>
      </c>
      <c r="R188" s="11" t="s">
        <v>98</v>
      </c>
      <c r="S188" s="13" t="s">
        <v>98</v>
      </c>
      <c r="T188" s="1" t="s">
        <v>98</v>
      </c>
      <c r="U188" s="13" t="s">
        <v>98</v>
      </c>
      <c r="V188" s="1" t="s">
        <v>98</v>
      </c>
      <c r="W188" s="14">
        <v>0.125</v>
      </c>
      <c r="X188" s="14">
        <v>0.11600000000000001</v>
      </c>
      <c r="Y188" s="1" t="s">
        <v>98</v>
      </c>
      <c r="Z188" s="13" t="s">
        <v>98</v>
      </c>
      <c r="AA188" s="13" t="s">
        <v>98</v>
      </c>
      <c r="AB188" s="1" t="s">
        <v>98</v>
      </c>
      <c r="AC188" s="1" t="s">
        <v>98</v>
      </c>
      <c r="AD188" s="1" t="s">
        <v>98</v>
      </c>
      <c r="AE188" s="1" t="s">
        <v>98</v>
      </c>
      <c r="AF188" s="1" t="s">
        <v>98</v>
      </c>
      <c r="AG188" s="1" t="s">
        <v>98</v>
      </c>
      <c r="AH188" s="1" t="s">
        <v>98</v>
      </c>
      <c r="AI188" s="1" t="s">
        <v>98</v>
      </c>
      <c r="AJ188" s="1" t="s">
        <v>98</v>
      </c>
      <c r="AK188" s="1" t="s">
        <v>98</v>
      </c>
      <c r="AL188" s="2">
        <v>20.5</v>
      </c>
      <c r="AM188" s="14">
        <v>0.52700000000000002</v>
      </c>
      <c r="AN188" s="14">
        <v>0.59199999999999997</v>
      </c>
      <c r="AO188" s="14">
        <v>0.443</v>
      </c>
      <c r="AP188" s="14">
        <v>0.8</v>
      </c>
      <c r="AQ188" s="14">
        <v>0.52700000000000002</v>
      </c>
      <c r="AR188" s="14">
        <v>0.59199999999999997</v>
      </c>
      <c r="AS188" s="14">
        <v>0.443</v>
      </c>
      <c r="AT188" s="14">
        <v>0.8</v>
      </c>
      <c r="AU188" s="1" t="s">
        <v>98</v>
      </c>
      <c r="AV188" s="1" t="s">
        <v>98</v>
      </c>
      <c r="AW188" s="1" t="s">
        <v>98</v>
      </c>
      <c r="AX188" s="3">
        <v>1.05</v>
      </c>
      <c r="AY188" s="1" t="s">
        <v>98</v>
      </c>
      <c r="AZ188" s="14">
        <v>0.88700000000000001</v>
      </c>
      <c r="BA188" s="1" t="s">
        <v>98</v>
      </c>
      <c r="BB188" s="1" t="s">
        <v>98</v>
      </c>
      <c r="BC188" s="1" t="s">
        <v>98</v>
      </c>
      <c r="BD188" s="1" t="s">
        <v>98</v>
      </c>
      <c r="BE188" s="1" t="s">
        <v>98</v>
      </c>
      <c r="BF188" s="1" t="s">
        <v>98</v>
      </c>
      <c r="BG188" s="1" t="s">
        <v>98</v>
      </c>
      <c r="BH188" s="1" t="s">
        <v>98</v>
      </c>
      <c r="BI188" s="1" t="s">
        <v>98</v>
      </c>
      <c r="BJ188" s="4" t="s">
        <v>98</v>
      </c>
      <c r="BK188" s="4" t="s">
        <v>98</v>
      </c>
      <c r="BL188" s="4" t="s">
        <v>98</v>
      </c>
      <c r="BM188" s="4" t="s">
        <v>98</v>
      </c>
      <c r="BN188" s="4" t="s">
        <v>98</v>
      </c>
      <c r="BO188" s="4" t="s">
        <v>98</v>
      </c>
      <c r="BP188" s="4" t="s">
        <v>98</v>
      </c>
      <c r="BQ188" s="4" t="s">
        <v>98</v>
      </c>
      <c r="BR188" s="4" t="s">
        <v>98</v>
      </c>
      <c r="BS188" s="4" t="s">
        <v>98</v>
      </c>
      <c r="BT188" s="4" t="s">
        <v>98</v>
      </c>
      <c r="BU188" s="4" t="s">
        <v>98</v>
      </c>
      <c r="BV188" s="4" t="s">
        <v>98</v>
      </c>
      <c r="BW188" s="35" t="s">
        <v>98</v>
      </c>
      <c r="BX188" s="35" t="s">
        <v>98</v>
      </c>
      <c r="BY188" s="1" t="s">
        <v>98</v>
      </c>
      <c r="BZ188" s="1" t="s">
        <v>98</v>
      </c>
      <c r="CA188" s="1" t="s">
        <v>98</v>
      </c>
      <c r="CB188" s="1" t="s">
        <v>98</v>
      </c>
      <c r="CC188" s="1" t="s">
        <v>98</v>
      </c>
      <c r="CD188" s="1" t="s">
        <v>98</v>
      </c>
      <c r="CE188" s="1" t="s">
        <v>98</v>
      </c>
      <c r="CF188" s="1" t="s">
        <v>98</v>
      </c>
      <c r="CG188" s="4">
        <f>Beams!$B$11/F188</f>
        <v>13657.351154313488</v>
      </c>
      <c r="CI188" s="4">
        <f>SQRT(Beams!$B$9^2+Beams!$C$9^2)/AO188</f>
        <v>35882.077745087103</v>
      </c>
      <c r="CK188" s="4">
        <f>(2*SQRT(Beams!$B$8^2+Beams!$C$8^2))/(F188)</f>
        <v>38628.822457043956</v>
      </c>
      <c r="CM188" s="4">
        <f>Beams!$B$12*(K188/2)/AX188</f>
        <v>12738.666666666664</v>
      </c>
      <c r="CO188" s="4">
        <f t="shared" si="2"/>
        <v>86125.104785222575</v>
      </c>
      <c r="CQ188" s="3">
        <f>MIN(Beams!$B$21:$B$22)/MAX(CJ188:CO188)-1</f>
        <v>-0.76777967295510774</v>
      </c>
    </row>
    <row r="189" spans="1:95" x14ac:dyDescent="0.55000000000000004">
      <c r="A189" s="1" t="s">
        <v>2612</v>
      </c>
      <c r="B189" s="1" t="s">
        <v>2489</v>
      </c>
      <c r="C189" s="1" t="s">
        <v>2490</v>
      </c>
      <c r="D189" s="1" t="s">
        <v>98</v>
      </c>
      <c r="E189" s="3">
        <v>3.44</v>
      </c>
      <c r="F189" s="14">
        <v>0.94299999999999995</v>
      </c>
      <c r="G189" s="1" t="s">
        <v>98</v>
      </c>
      <c r="H189" s="11" t="s">
        <v>98</v>
      </c>
      <c r="I189" s="1" t="s">
        <v>98</v>
      </c>
      <c r="J189" s="1" t="s">
        <v>98</v>
      </c>
      <c r="K189" s="3">
        <v>1.9</v>
      </c>
      <c r="L189" s="1" t="s">
        <v>98</v>
      </c>
      <c r="M189" s="11" t="s">
        <v>98</v>
      </c>
      <c r="N189" s="1" t="s">
        <v>98</v>
      </c>
      <c r="O189" s="1" t="s">
        <v>98</v>
      </c>
      <c r="P189" s="1" t="s">
        <v>98</v>
      </c>
      <c r="Q189" s="1" t="s">
        <v>98</v>
      </c>
      <c r="R189" s="11" t="s">
        <v>98</v>
      </c>
      <c r="S189" s="13" t="s">
        <v>98</v>
      </c>
      <c r="T189" s="1" t="s">
        <v>98</v>
      </c>
      <c r="U189" s="13" t="s">
        <v>98</v>
      </c>
      <c r="V189" s="1" t="s">
        <v>98</v>
      </c>
      <c r="W189" s="14">
        <v>0.188</v>
      </c>
      <c r="X189" s="14">
        <v>0.17399999999999999</v>
      </c>
      <c r="Y189" s="1" t="s">
        <v>98</v>
      </c>
      <c r="Z189" s="13" t="s">
        <v>98</v>
      </c>
      <c r="AA189" s="13" t="s">
        <v>98</v>
      </c>
      <c r="AB189" s="1" t="s">
        <v>98</v>
      </c>
      <c r="AC189" s="1" t="s">
        <v>98</v>
      </c>
      <c r="AD189" s="1" t="s">
        <v>98</v>
      </c>
      <c r="AE189" s="1" t="s">
        <v>98</v>
      </c>
      <c r="AF189" s="1" t="s">
        <v>98</v>
      </c>
      <c r="AG189" s="1" t="s">
        <v>98</v>
      </c>
      <c r="AH189" s="1" t="s">
        <v>98</v>
      </c>
      <c r="AI189" s="1" t="s">
        <v>98</v>
      </c>
      <c r="AJ189" s="1" t="s">
        <v>98</v>
      </c>
      <c r="AK189" s="1" t="s">
        <v>98</v>
      </c>
      <c r="AL189" s="2">
        <v>10.9</v>
      </c>
      <c r="AM189" s="14">
        <v>0.35499999999999998</v>
      </c>
      <c r="AN189" s="14">
        <v>0.52</v>
      </c>
      <c r="AO189" s="14">
        <v>0.374</v>
      </c>
      <c r="AP189" s="14">
        <v>0.61299999999999999</v>
      </c>
      <c r="AQ189" s="14">
        <v>0.35499999999999998</v>
      </c>
      <c r="AR189" s="14">
        <v>0.52</v>
      </c>
      <c r="AS189" s="14">
        <v>0.374</v>
      </c>
      <c r="AT189" s="14">
        <v>0.61299999999999999</v>
      </c>
      <c r="AU189" s="1" t="s">
        <v>98</v>
      </c>
      <c r="AV189" s="1" t="s">
        <v>98</v>
      </c>
      <c r="AW189" s="1" t="s">
        <v>98</v>
      </c>
      <c r="AX189" s="14">
        <v>0.71</v>
      </c>
      <c r="AY189" s="1" t="s">
        <v>98</v>
      </c>
      <c r="AZ189" s="14">
        <v>0.747</v>
      </c>
      <c r="BA189" s="1" t="s">
        <v>98</v>
      </c>
      <c r="BB189" s="1" t="s">
        <v>98</v>
      </c>
      <c r="BC189" s="1" t="s">
        <v>98</v>
      </c>
      <c r="BD189" s="1" t="s">
        <v>98</v>
      </c>
      <c r="BE189" s="1" t="s">
        <v>98</v>
      </c>
      <c r="BF189" s="1" t="s">
        <v>98</v>
      </c>
      <c r="BG189" s="1" t="s">
        <v>98</v>
      </c>
      <c r="BH189" s="1" t="s">
        <v>98</v>
      </c>
      <c r="BI189" s="1" t="s">
        <v>98</v>
      </c>
      <c r="BJ189" s="4" t="s">
        <v>98</v>
      </c>
      <c r="BK189" s="4" t="s">
        <v>98</v>
      </c>
      <c r="BL189" s="4" t="s">
        <v>98</v>
      </c>
      <c r="BM189" s="4" t="s">
        <v>98</v>
      </c>
      <c r="BN189" s="4" t="s">
        <v>98</v>
      </c>
      <c r="BO189" s="4" t="s">
        <v>98</v>
      </c>
      <c r="BP189" s="4" t="s">
        <v>98</v>
      </c>
      <c r="BQ189" s="4" t="s">
        <v>98</v>
      </c>
      <c r="BR189" s="4" t="s">
        <v>98</v>
      </c>
      <c r="BS189" s="4" t="s">
        <v>98</v>
      </c>
      <c r="BT189" s="4" t="s">
        <v>98</v>
      </c>
      <c r="BU189" s="4" t="s">
        <v>98</v>
      </c>
      <c r="BV189" s="4" t="s">
        <v>98</v>
      </c>
      <c r="BW189" s="35" t="s">
        <v>98</v>
      </c>
      <c r="BX189" s="35" t="s">
        <v>98</v>
      </c>
      <c r="BY189" s="1" t="s">
        <v>98</v>
      </c>
      <c r="BZ189" s="1" t="s">
        <v>98</v>
      </c>
      <c r="CA189" s="1" t="s">
        <v>98</v>
      </c>
      <c r="CB189" s="1" t="s">
        <v>98</v>
      </c>
      <c r="CC189" s="1" t="s">
        <v>98</v>
      </c>
      <c r="CD189" s="1" t="s">
        <v>98</v>
      </c>
      <c r="CE189" s="1" t="s">
        <v>98</v>
      </c>
      <c r="CF189" s="1" t="s">
        <v>98</v>
      </c>
      <c r="CG189" s="4">
        <f>Beams!$B$11/F189</f>
        <v>11919.406150583245</v>
      </c>
      <c r="CI189" s="4">
        <f>SQRT(Beams!$B$9^2+Beams!$C$9^2)/AO189</f>
        <v>42502.033264902639</v>
      </c>
      <c r="CK189" s="4">
        <f>(2*SQRT(Beams!$B$8^2+Beams!$C$8^2))/(F189)</f>
        <v>33713.171667176219</v>
      </c>
      <c r="CM189" s="4">
        <f>Beams!$B$12*(K189/2)/AX189</f>
        <v>15039.43661971831</v>
      </c>
      <c r="CO189" s="4">
        <f t="shared" si="2"/>
        <v>83964.164148465468</v>
      </c>
      <c r="CQ189" s="3">
        <f>MIN(Beams!$B$21:$B$22)/MAX(CJ189:CO189)-1</f>
        <v>-0.76180314300948682</v>
      </c>
    </row>
    <row r="190" spans="1:95" x14ac:dyDescent="0.55000000000000004">
      <c r="A190" s="1" t="s">
        <v>2612</v>
      </c>
      <c r="B190" s="1" t="s">
        <v>2491</v>
      </c>
      <c r="C190" s="1" t="s">
        <v>2492</v>
      </c>
      <c r="D190" s="1" t="s">
        <v>98</v>
      </c>
      <c r="E190" s="3">
        <v>2.72</v>
      </c>
      <c r="F190" s="14">
        <v>0.749</v>
      </c>
      <c r="G190" s="1" t="s">
        <v>98</v>
      </c>
      <c r="H190" s="11" t="s">
        <v>98</v>
      </c>
      <c r="I190" s="1" t="s">
        <v>98</v>
      </c>
      <c r="J190" s="1" t="s">
        <v>98</v>
      </c>
      <c r="K190" s="3">
        <v>1.9</v>
      </c>
      <c r="L190" s="1" t="s">
        <v>98</v>
      </c>
      <c r="M190" s="11" t="s">
        <v>98</v>
      </c>
      <c r="N190" s="1" t="s">
        <v>98</v>
      </c>
      <c r="O190" s="1" t="s">
        <v>98</v>
      </c>
      <c r="P190" s="1" t="s">
        <v>98</v>
      </c>
      <c r="Q190" s="1" t="s">
        <v>98</v>
      </c>
      <c r="R190" s="11" t="s">
        <v>98</v>
      </c>
      <c r="S190" s="13" t="s">
        <v>98</v>
      </c>
      <c r="T190" s="1" t="s">
        <v>98</v>
      </c>
      <c r="U190" s="13" t="s">
        <v>98</v>
      </c>
      <c r="V190" s="1" t="s">
        <v>98</v>
      </c>
      <c r="W190" s="14">
        <v>0.14499999999999999</v>
      </c>
      <c r="X190" s="14">
        <v>0.13500000000000001</v>
      </c>
      <c r="Y190" s="1" t="s">
        <v>98</v>
      </c>
      <c r="Z190" s="13" t="s">
        <v>98</v>
      </c>
      <c r="AA190" s="13" t="s">
        <v>98</v>
      </c>
      <c r="AB190" s="1" t="s">
        <v>98</v>
      </c>
      <c r="AC190" s="1" t="s">
        <v>98</v>
      </c>
      <c r="AD190" s="1" t="s">
        <v>98</v>
      </c>
      <c r="AE190" s="1" t="s">
        <v>98</v>
      </c>
      <c r="AF190" s="1" t="s">
        <v>98</v>
      </c>
      <c r="AG190" s="1" t="s">
        <v>98</v>
      </c>
      <c r="AH190" s="1" t="s">
        <v>98</v>
      </c>
      <c r="AI190" s="1" t="s">
        <v>98</v>
      </c>
      <c r="AJ190" s="1" t="s">
        <v>98</v>
      </c>
      <c r="AK190" s="1" t="s">
        <v>98</v>
      </c>
      <c r="AL190" s="2">
        <v>14.1</v>
      </c>
      <c r="AM190" s="14">
        <v>0.29299999999999998</v>
      </c>
      <c r="AN190" s="14">
        <v>0.42099999999999999</v>
      </c>
      <c r="AO190" s="14">
        <v>0.309</v>
      </c>
      <c r="AP190" s="14">
        <v>0.626</v>
      </c>
      <c r="AQ190" s="14">
        <v>0.29299999999999998</v>
      </c>
      <c r="AR190" s="14">
        <v>0.42099999999999999</v>
      </c>
      <c r="AS190" s="14">
        <v>0.309</v>
      </c>
      <c r="AT190" s="14">
        <v>0.626</v>
      </c>
      <c r="AU190" s="1" t="s">
        <v>98</v>
      </c>
      <c r="AV190" s="1" t="s">
        <v>98</v>
      </c>
      <c r="AW190" s="1" t="s">
        <v>98</v>
      </c>
      <c r="AX190" s="14">
        <v>0.58599999999999997</v>
      </c>
      <c r="AY190" s="1" t="s">
        <v>98</v>
      </c>
      <c r="AZ190" s="14">
        <v>0.61699999999999999</v>
      </c>
      <c r="BA190" s="1" t="s">
        <v>98</v>
      </c>
      <c r="BB190" s="1" t="s">
        <v>98</v>
      </c>
      <c r="BC190" s="1" t="s">
        <v>98</v>
      </c>
      <c r="BD190" s="1" t="s">
        <v>98</v>
      </c>
      <c r="BE190" s="1" t="s">
        <v>98</v>
      </c>
      <c r="BF190" s="1" t="s">
        <v>98</v>
      </c>
      <c r="BG190" s="1" t="s">
        <v>98</v>
      </c>
      <c r="BH190" s="1" t="s">
        <v>98</v>
      </c>
      <c r="BI190" s="1" t="s">
        <v>98</v>
      </c>
      <c r="BJ190" s="4" t="s">
        <v>98</v>
      </c>
      <c r="BK190" s="4" t="s">
        <v>98</v>
      </c>
      <c r="BL190" s="4" t="s">
        <v>98</v>
      </c>
      <c r="BM190" s="4" t="s">
        <v>98</v>
      </c>
      <c r="BN190" s="4" t="s">
        <v>98</v>
      </c>
      <c r="BO190" s="4" t="s">
        <v>98</v>
      </c>
      <c r="BP190" s="4" t="s">
        <v>98</v>
      </c>
      <c r="BQ190" s="4" t="s">
        <v>98</v>
      </c>
      <c r="BR190" s="4" t="s">
        <v>98</v>
      </c>
      <c r="BS190" s="4" t="s">
        <v>98</v>
      </c>
      <c r="BT190" s="4" t="s">
        <v>98</v>
      </c>
      <c r="BU190" s="4" t="s">
        <v>98</v>
      </c>
      <c r="BV190" s="4" t="s">
        <v>98</v>
      </c>
      <c r="BW190" s="35" t="s">
        <v>98</v>
      </c>
      <c r="BX190" s="35" t="s">
        <v>98</v>
      </c>
      <c r="BY190" s="1" t="s">
        <v>98</v>
      </c>
      <c r="BZ190" s="1" t="s">
        <v>98</v>
      </c>
      <c r="CA190" s="1" t="s">
        <v>98</v>
      </c>
      <c r="CB190" s="1" t="s">
        <v>98</v>
      </c>
      <c r="CC190" s="1" t="s">
        <v>98</v>
      </c>
      <c r="CD190" s="1" t="s">
        <v>98</v>
      </c>
      <c r="CE190" s="1" t="s">
        <v>98</v>
      </c>
      <c r="CF190" s="1" t="s">
        <v>98</v>
      </c>
      <c r="CG190" s="4">
        <f>Beams!$B$11/F190</f>
        <v>15006.675567423232</v>
      </c>
      <c r="CI190" s="4">
        <f>SQRT(Beams!$B$9^2+Beams!$C$9^2)/AO190</f>
        <v>51442.590424186368</v>
      </c>
      <c r="CK190" s="4">
        <f>(2*SQRT(Beams!$B$8^2+Beams!$C$8^2))/(F190)</f>
        <v>42445.288227165787</v>
      </c>
      <c r="CM190" s="4">
        <f>Beams!$B$12*(K190/2)/AX190</f>
        <v>18221.843003412971</v>
      </c>
      <c r="CO190" s="4">
        <f t="shared" si="2"/>
        <v>104002.01496225114</v>
      </c>
      <c r="CQ190" s="3">
        <f>MIN(Beams!$B$21:$B$22)/MAX(CJ190:CO190)-1</f>
        <v>-0.80769603351185792</v>
      </c>
    </row>
    <row r="191" spans="1:95" x14ac:dyDescent="0.55000000000000004">
      <c r="A191" s="1" t="s">
        <v>2612</v>
      </c>
      <c r="B191" s="1" t="s">
        <v>2493</v>
      </c>
      <c r="C191" s="1" t="s">
        <v>2494</v>
      </c>
      <c r="D191" s="1" t="s">
        <v>98</v>
      </c>
      <c r="E191" s="3">
        <v>2.2799999999999998</v>
      </c>
      <c r="F191" s="14">
        <v>0.624</v>
      </c>
      <c r="G191" s="1" t="s">
        <v>98</v>
      </c>
      <c r="H191" s="11" t="s">
        <v>98</v>
      </c>
      <c r="I191" s="1" t="s">
        <v>98</v>
      </c>
      <c r="J191" s="1" t="s">
        <v>98</v>
      </c>
      <c r="K191" s="3">
        <v>1.9</v>
      </c>
      <c r="L191" s="1" t="s">
        <v>98</v>
      </c>
      <c r="M191" s="11" t="s">
        <v>98</v>
      </c>
      <c r="N191" s="1" t="s">
        <v>98</v>
      </c>
      <c r="O191" s="1" t="s">
        <v>98</v>
      </c>
      <c r="P191" s="1" t="s">
        <v>98</v>
      </c>
      <c r="Q191" s="1" t="s">
        <v>98</v>
      </c>
      <c r="R191" s="11" t="s">
        <v>98</v>
      </c>
      <c r="S191" s="13" t="s">
        <v>98</v>
      </c>
      <c r="T191" s="1" t="s">
        <v>98</v>
      </c>
      <c r="U191" s="13" t="s">
        <v>98</v>
      </c>
      <c r="V191" s="1" t="s">
        <v>98</v>
      </c>
      <c r="W191" s="14">
        <v>0.12</v>
      </c>
      <c r="X191" s="14">
        <v>0.111</v>
      </c>
      <c r="Y191" s="1" t="s">
        <v>98</v>
      </c>
      <c r="Z191" s="13" t="s">
        <v>98</v>
      </c>
      <c r="AA191" s="13" t="s">
        <v>98</v>
      </c>
      <c r="AB191" s="1" t="s">
        <v>98</v>
      </c>
      <c r="AC191" s="1" t="s">
        <v>98</v>
      </c>
      <c r="AD191" s="1" t="s">
        <v>98</v>
      </c>
      <c r="AE191" s="1" t="s">
        <v>98</v>
      </c>
      <c r="AF191" s="1" t="s">
        <v>98</v>
      </c>
      <c r="AG191" s="1" t="s">
        <v>98</v>
      </c>
      <c r="AH191" s="1" t="s">
        <v>98</v>
      </c>
      <c r="AI191" s="1" t="s">
        <v>98</v>
      </c>
      <c r="AJ191" s="1" t="s">
        <v>98</v>
      </c>
      <c r="AK191" s="1" t="s">
        <v>98</v>
      </c>
      <c r="AL191" s="2">
        <v>17.100000000000001</v>
      </c>
      <c r="AM191" s="14">
        <v>0.251</v>
      </c>
      <c r="AN191" s="14">
        <v>0.35599999999999998</v>
      </c>
      <c r="AO191" s="14">
        <v>0.26400000000000001</v>
      </c>
      <c r="AP191" s="14">
        <v>0.63400000000000001</v>
      </c>
      <c r="AQ191" s="14">
        <v>0.251</v>
      </c>
      <c r="AR191" s="14">
        <v>0.35599999999999998</v>
      </c>
      <c r="AS191" s="14">
        <v>0.26400000000000001</v>
      </c>
      <c r="AT191" s="14">
        <v>0.63400000000000001</v>
      </c>
      <c r="AU191" s="1" t="s">
        <v>98</v>
      </c>
      <c r="AV191" s="1" t="s">
        <v>98</v>
      </c>
      <c r="AW191" s="1" t="s">
        <v>98</v>
      </c>
      <c r="AX191" s="14">
        <v>0.501</v>
      </c>
      <c r="AY191" s="1" t="s">
        <v>98</v>
      </c>
      <c r="AZ191" s="14">
        <v>0.52700000000000002</v>
      </c>
      <c r="BA191" s="1" t="s">
        <v>98</v>
      </c>
      <c r="BB191" s="1" t="s">
        <v>98</v>
      </c>
      <c r="BC191" s="1" t="s">
        <v>98</v>
      </c>
      <c r="BD191" s="1" t="s">
        <v>98</v>
      </c>
      <c r="BE191" s="1" t="s">
        <v>98</v>
      </c>
      <c r="BF191" s="1" t="s">
        <v>98</v>
      </c>
      <c r="BG191" s="1" t="s">
        <v>98</v>
      </c>
      <c r="BH191" s="1" t="s">
        <v>98</v>
      </c>
      <c r="BI191" s="1" t="s">
        <v>98</v>
      </c>
      <c r="BJ191" s="4" t="s">
        <v>98</v>
      </c>
      <c r="BK191" s="4" t="s">
        <v>98</v>
      </c>
      <c r="BL191" s="4" t="s">
        <v>98</v>
      </c>
      <c r="BM191" s="4" t="s">
        <v>98</v>
      </c>
      <c r="BN191" s="4" t="s">
        <v>98</v>
      </c>
      <c r="BO191" s="4" t="s">
        <v>98</v>
      </c>
      <c r="BP191" s="4" t="s">
        <v>98</v>
      </c>
      <c r="BQ191" s="4" t="s">
        <v>98</v>
      </c>
      <c r="BR191" s="4" t="s">
        <v>98</v>
      </c>
      <c r="BS191" s="4" t="s">
        <v>98</v>
      </c>
      <c r="BT191" s="4" t="s">
        <v>98</v>
      </c>
      <c r="BU191" s="4" t="s">
        <v>98</v>
      </c>
      <c r="BV191" s="4" t="s">
        <v>98</v>
      </c>
      <c r="BW191" s="35" t="s">
        <v>98</v>
      </c>
      <c r="BX191" s="35" t="s">
        <v>98</v>
      </c>
      <c r="BY191" s="1" t="s">
        <v>98</v>
      </c>
      <c r="BZ191" s="1" t="s">
        <v>98</v>
      </c>
      <c r="CA191" s="1" t="s">
        <v>98</v>
      </c>
      <c r="CB191" s="1" t="s">
        <v>98</v>
      </c>
      <c r="CC191" s="1" t="s">
        <v>98</v>
      </c>
      <c r="CD191" s="1" t="s">
        <v>98</v>
      </c>
      <c r="CE191" s="1" t="s">
        <v>98</v>
      </c>
      <c r="CF191" s="1" t="s">
        <v>98</v>
      </c>
      <c r="CG191" s="4">
        <f>Beams!$B$11/F191</f>
        <v>18012.820512820512</v>
      </c>
      <c r="CI191" s="4">
        <f>SQRT(Beams!$B$9^2+Beams!$C$9^2)/AO191</f>
        <v>60211.213791945403</v>
      </c>
      <c r="CK191" s="4">
        <f>(2*SQRT(Beams!$B$8^2+Beams!$C$8^2))/(F191)</f>
        <v>50947.950131646117</v>
      </c>
      <c r="CM191" s="4">
        <f>Beams!$B$12*(K191/2)/AX191</f>
        <v>21313.373253493013</v>
      </c>
      <c r="CO191" s="4">
        <f t="shared" si="2"/>
        <v>123567.22886385139</v>
      </c>
      <c r="CQ191" s="3">
        <f>MIN(Beams!$B$21:$B$22)/MAX(CJ191:CO191)-1</f>
        <v>-0.83814478819431681</v>
      </c>
    </row>
    <row r="192" spans="1:95" x14ac:dyDescent="0.55000000000000004">
      <c r="A192" s="1" t="s">
        <v>2612</v>
      </c>
      <c r="B192" s="1" t="s">
        <v>2495</v>
      </c>
      <c r="C192" s="1" t="s">
        <v>2496</v>
      </c>
      <c r="D192" s="1" t="s">
        <v>98</v>
      </c>
      <c r="E192" s="3">
        <v>2.27</v>
      </c>
      <c r="F192" s="14">
        <v>0.625</v>
      </c>
      <c r="G192" s="1" t="s">
        <v>98</v>
      </c>
      <c r="H192" s="11" t="s">
        <v>98</v>
      </c>
      <c r="I192" s="1" t="s">
        <v>98</v>
      </c>
      <c r="J192" s="1" t="s">
        <v>98</v>
      </c>
      <c r="K192" s="1">
        <v>1.66</v>
      </c>
      <c r="L192" s="1" t="s">
        <v>98</v>
      </c>
      <c r="M192" s="11" t="s">
        <v>98</v>
      </c>
      <c r="N192" s="1" t="s">
        <v>98</v>
      </c>
      <c r="O192" s="1" t="s">
        <v>98</v>
      </c>
      <c r="P192" s="1" t="s">
        <v>98</v>
      </c>
      <c r="Q192" s="1" t="s">
        <v>98</v>
      </c>
      <c r="R192" s="11" t="s">
        <v>98</v>
      </c>
      <c r="S192" s="13" t="s">
        <v>98</v>
      </c>
      <c r="T192" s="1" t="s">
        <v>98</v>
      </c>
      <c r="U192" s="13" t="s">
        <v>98</v>
      </c>
      <c r="V192" s="1" t="s">
        <v>98</v>
      </c>
      <c r="W192" s="14">
        <v>0.14000000000000001</v>
      </c>
      <c r="X192" s="14">
        <v>0.13</v>
      </c>
      <c r="Y192" s="1" t="s">
        <v>98</v>
      </c>
      <c r="Z192" s="13" t="s">
        <v>98</v>
      </c>
      <c r="AA192" s="13" t="s">
        <v>98</v>
      </c>
      <c r="AB192" s="1" t="s">
        <v>98</v>
      </c>
      <c r="AC192" s="1" t="s">
        <v>98</v>
      </c>
      <c r="AD192" s="1" t="s">
        <v>98</v>
      </c>
      <c r="AE192" s="1" t="s">
        <v>98</v>
      </c>
      <c r="AF192" s="1" t="s">
        <v>98</v>
      </c>
      <c r="AG192" s="1" t="s">
        <v>98</v>
      </c>
      <c r="AH192" s="1" t="s">
        <v>98</v>
      </c>
      <c r="AI192" s="1" t="s">
        <v>98</v>
      </c>
      <c r="AJ192" s="1" t="s">
        <v>98</v>
      </c>
      <c r="AK192" s="1" t="s">
        <v>98</v>
      </c>
      <c r="AL192" s="2">
        <v>12.8</v>
      </c>
      <c r="AM192" s="14">
        <v>0.184</v>
      </c>
      <c r="AN192" s="14">
        <v>0.30499999999999999</v>
      </c>
      <c r="AO192" s="14">
        <v>0.222</v>
      </c>
      <c r="AP192" s="14">
        <v>0.54300000000000004</v>
      </c>
      <c r="AQ192" s="14">
        <v>0.184</v>
      </c>
      <c r="AR192" s="14">
        <v>0.30499999999999999</v>
      </c>
      <c r="AS192" s="14">
        <v>0.222</v>
      </c>
      <c r="AT192" s="14">
        <v>0.54300000000000004</v>
      </c>
      <c r="AU192" s="1" t="s">
        <v>98</v>
      </c>
      <c r="AV192" s="1" t="s">
        <v>98</v>
      </c>
      <c r="AW192" s="1" t="s">
        <v>98</v>
      </c>
      <c r="AX192" s="14">
        <v>0.36799999999999999</v>
      </c>
      <c r="AY192" s="1" t="s">
        <v>98</v>
      </c>
      <c r="AZ192" s="14">
        <v>0.44400000000000001</v>
      </c>
      <c r="BA192" s="1" t="s">
        <v>98</v>
      </c>
      <c r="BB192" s="1" t="s">
        <v>98</v>
      </c>
      <c r="BC192" s="1" t="s">
        <v>98</v>
      </c>
      <c r="BD192" s="1" t="s">
        <v>98</v>
      </c>
      <c r="BE192" s="1" t="s">
        <v>98</v>
      </c>
      <c r="BF192" s="1" t="s">
        <v>98</v>
      </c>
      <c r="BG192" s="1" t="s">
        <v>98</v>
      </c>
      <c r="BH192" s="1" t="s">
        <v>98</v>
      </c>
      <c r="BI192" s="1" t="s">
        <v>98</v>
      </c>
      <c r="BJ192" s="4" t="s">
        <v>98</v>
      </c>
      <c r="BK192" s="4" t="s">
        <v>98</v>
      </c>
      <c r="BL192" s="4" t="s">
        <v>98</v>
      </c>
      <c r="BM192" s="4" t="s">
        <v>98</v>
      </c>
      <c r="BN192" s="4" t="s">
        <v>98</v>
      </c>
      <c r="BO192" s="4" t="s">
        <v>98</v>
      </c>
      <c r="BP192" s="4" t="s">
        <v>98</v>
      </c>
      <c r="BQ192" s="4" t="s">
        <v>98</v>
      </c>
      <c r="BR192" s="4" t="s">
        <v>98</v>
      </c>
      <c r="BS192" s="4" t="s">
        <v>98</v>
      </c>
      <c r="BT192" s="4" t="s">
        <v>98</v>
      </c>
      <c r="BU192" s="4" t="s">
        <v>98</v>
      </c>
      <c r="BV192" s="4" t="s">
        <v>98</v>
      </c>
      <c r="BW192" s="35" t="s">
        <v>98</v>
      </c>
      <c r="BX192" s="35" t="s">
        <v>98</v>
      </c>
      <c r="BY192" s="1" t="s">
        <v>98</v>
      </c>
      <c r="BZ192" s="1" t="s">
        <v>98</v>
      </c>
      <c r="CA192" s="1" t="s">
        <v>98</v>
      </c>
      <c r="CB192" s="1" t="s">
        <v>98</v>
      </c>
      <c r="CC192" s="1" t="s">
        <v>98</v>
      </c>
      <c r="CD192" s="1" t="s">
        <v>98</v>
      </c>
      <c r="CE192" s="1" t="s">
        <v>98</v>
      </c>
      <c r="CF192" s="1" t="s">
        <v>98</v>
      </c>
      <c r="CG192" s="4">
        <f>Beams!$B$11/F192</f>
        <v>17984</v>
      </c>
      <c r="CI192" s="4">
        <f>SQRT(Beams!$B$9^2+Beams!$C$9^2)/AO192</f>
        <v>71602.524509340481</v>
      </c>
      <c r="CK192" s="4">
        <f>(2*SQRT(Beams!$B$8^2+Beams!$C$8^2))/(F192)</f>
        <v>50866.433411435479</v>
      </c>
      <c r="CM192" s="4">
        <f>Beams!$B$12*(K192/2)/AX192</f>
        <v>25351.086956521736</v>
      </c>
      <c r="CO192" s="4">
        <f t="shared" si="2"/>
        <v>133101.31609903052</v>
      </c>
      <c r="CQ192" s="3">
        <f>MIN(Beams!$B$21:$B$22)/MAX(CJ192:CO192)-1</f>
        <v>-0.849738525612177</v>
      </c>
    </row>
  </sheetData>
  <mergeCells count="1">
    <mergeCell ref="CQ1:CQ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00F2-B8C1-4A02-9B18-CAB97E3E0F00}">
  <sheetPr codeName="Sheet21">
    <tabColor theme="3"/>
  </sheetPr>
  <dimension ref="A1:CQ54"/>
  <sheetViews>
    <sheetView tabSelected="1" topLeftCell="B49" workbookViewId="0">
      <selection activeCell="AP54" sqref="AP54"/>
    </sheetView>
  </sheetViews>
  <sheetFormatPr defaultRowHeight="14.4" x14ac:dyDescent="0.55000000000000004"/>
  <cols>
    <col min="2" max="2" width="21.41796875" bestFit="1" customWidth="1"/>
    <col min="3" max="3" width="18.20703125" bestFit="1" customWidth="1"/>
    <col min="4" max="4" width="0" hidden="1" customWidth="1"/>
    <col min="7" max="10" width="0" hidden="1" customWidth="1"/>
    <col min="12" max="15" width="0" hidden="1" customWidth="1"/>
    <col min="17" max="22" width="0" hidden="1" customWidth="1"/>
    <col min="25" max="37" width="0" hidden="1" customWidth="1"/>
    <col min="47" max="49" width="0" hidden="1" customWidth="1"/>
    <col min="51" max="84" width="0" hidden="1" customWidth="1"/>
    <col min="93" max="93" width="9.62890625" customWidth="1"/>
  </cols>
  <sheetData>
    <row r="1" spans="1:95" ht="14.4" customHeight="1" x14ac:dyDescent="0.55000000000000004">
      <c r="CG1" s="21" t="s">
        <v>391</v>
      </c>
      <c r="CQ1" s="123" t="s">
        <v>399</v>
      </c>
    </row>
    <row r="2" spans="1:95" x14ac:dyDescent="0.55000000000000004">
      <c r="CG2" s="23" t="s">
        <v>392</v>
      </c>
      <c r="CI2" s="92" t="s">
        <v>2605</v>
      </c>
      <c r="CK2" s="93" t="s">
        <v>2606</v>
      </c>
      <c r="CM2" s="95" t="s">
        <v>2607</v>
      </c>
      <c r="CO2" s="91" t="s">
        <v>2604</v>
      </c>
      <c r="CQ2" s="123"/>
    </row>
    <row r="3" spans="1:95" ht="14.7" x14ac:dyDescent="0.6">
      <c r="A3" s="5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7" t="s">
        <v>25</v>
      </c>
      <c r="N3" s="7" t="s">
        <v>26</v>
      </c>
      <c r="O3" s="6" t="s">
        <v>27</v>
      </c>
      <c r="P3" s="6" t="s">
        <v>28</v>
      </c>
      <c r="Q3" s="6" t="s">
        <v>29</v>
      </c>
      <c r="R3" s="7" t="s">
        <v>30</v>
      </c>
      <c r="S3" s="8" t="s">
        <v>31</v>
      </c>
      <c r="T3" s="6" t="s">
        <v>32</v>
      </c>
      <c r="U3" s="8" t="s">
        <v>33</v>
      </c>
      <c r="V3" s="9" t="s">
        <v>34</v>
      </c>
      <c r="W3" s="6" t="s">
        <v>35</v>
      </c>
      <c r="X3" s="10" t="s">
        <v>36</v>
      </c>
      <c r="Y3" s="6" t="s">
        <v>37</v>
      </c>
      <c r="Z3" s="8" t="s">
        <v>38</v>
      </c>
      <c r="AA3" s="8" t="s">
        <v>39</v>
      </c>
      <c r="AB3" s="6" t="s">
        <v>40</v>
      </c>
      <c r="AC3" s="6" t="s">
        <v>41</v>
      </c>
      <c r="AD3" s="6" t="s">
        <v>42</v>
      </c>
      <c r="AE3" s="6" t="s">
        <v>43</v>
      </c>
      <c r="AF3" s="6" t="s">
        <v>44</v>
      </c>
      <c r="AG3" s="6" t="s">
        <v>45</v>
      </c>
      <c r="AH3" s="6" t="s">
        <v>46</v>
      </c>
      <c r="AI3" s="6" t="s">
        <v>47</v>
      </c>
      <c r="AJ3" s="6" t="s">
        <v>48</v>
      </c>
      <c r="AK3" s="6" t="s">
        <v>49</v>
      </c>
      <c r="AL3" s="6" t="s">
        <v>50</v>
      </c>
      <c r="AM3" s="6" t="s">
        <v>51</v>
      </c>
      <c r="AN3" s="6" t="s">
        <v>52</v>
      </c>
      <c r="AO3" s="6" t="s">
        <v>53</v>
      </c>
      <c r="AP3" s="6" t="s">
        <v>54</v>
      </c>
      <c r="AQ3" s="6" t="s">
        <v>55</v>
      </c>
      <c r="AR3" s="6" t="s">
        <v>56</v>
      </c>
      <c r="AS3" s="6" t="s">
        <v>57</v>
      </c>
      <c r="AT3" s="6" t="s">
        <v>58</v>
      </c>
      <c r="AU3" s="6" t="s">
        <v>59</v>
      </c>
      <c r="AV3" s="6" t="s">
        <v>60</v>
      </c>
      <c r="AW3" s="9" t="s">
        <v>61</v>
      </c>
      <c r="AX3" s="6" t="s">
        <v>62</v>
      </c>
      <c r="AY3" s="6" t="s">
        <v>63</v>
      </c>
      <c r="AZ3" s="6" t="s">
        <v>64</v>
      </c>
      <c r="BA3" s="6" t="s">
        <v>65</v>
      </c>
      <c r="BB3" s="6" t="s">
        <v>66</v>
      </c>
      <c r="BC3" s="6" t="s">
        <v>67</v>
      </c>
      <c r="BD3" s="6" t="s">
        <v>68</v>
      </c>
      <c r="BE3" s="6" t="s">
        <v>69</v>
      </c>
      <c r="BF3" s="6" t="s">
        <v>70</v>
      </c>
      <c r="BG3" s="6" t="s">
        <v>71</v>
      </c>
      <c r="BH3" s="6" t="s">
        <v>72</v>
      </c>
      <c r="BI3" s="5" t="s">
        <v>73</v>
      </c>
      <c r="BJ3" s="6" t="s">
        <v>74</v>
      </c>
      <c r="BK3" s="6" t="s">
        <v>75</v>
      </c>
      <c r="BL3" s="6" t="s">
        <v>76</v>
      </c>
      <c r="BM3" s="6" t="s">
        <v>77</v>
      </c>
      <c r="BN3" s="6" t="s">
        <v>78</v>
      </c>
      <c r="BO3" s="6" t="s">
        <v>79</v>
      </c>
      <c r="BP3" s="6" t="s">
        <v>80</v>
      </c>
      <c r="BQ3" s="6" t="s">
        <v>81</v>
      </c>
      <c r="BR3" s="6" t="s">
        <v>82</v>
      </c>
      <c r="BS3" s="6" t="s">
        <v>83</v>
      </c>
      <c r="BT3" s="6" t="s">
        <v>84</v>
      </c>
      <c r="BU3" s="6" t="s">
        <v>85</v>
      </c>
      <c r="BV3" s="6" t="s">
        <v>86</v>
      </c>
      <c r="BW3" s="6" t="s">
        <v>87</v>
      </c>
      <c r="BX3" s="6" t="s">
        <v>88</v>
      </c>
      <c r="BY3" s="6" t="s">
        <v>89</v>
      </c>
      <c r="BZ3" s="6" t="s">
        <v>90</v>
      </c>
      <c r="CA3" s="6" t="s">
        <v>91</v>
      </c>
      <c r="CB3" s="6" t="s">
        <v>92</v>
      </c>
      <c r="CC3" s="6" t="s">
        <v>93</v>
      </c>
      <c r="CD3" s="7" t="s">
        <v>94</v>
      </c>
      <c r="CE3" s="7" t="s">
        <v>95</v>
      </c>
      <c r="CF3" s="7" t="s">
        <v>96</v>
      </c>
      <c r="CG3" s="41"/>
      <c r="CI3" s="40"/>
      <c r="CK3" s="41"/>
      <c r="CM3" s="29"/>
      <c r="CO3" s="42"/>
      <c r="CQ3" s="124"/>
    </row>
    <row r="4" spans="1:95" x14ac:dyDescent="0.55000000000000004">
      <c r="A4" s="1" t="s">
        <v>2497</v>
      </c>
      <c r="B4" s="1" t="s">
        <v>2498</v>
      </c>
      <c r="C4" s="1" t="s">
        <v>2498</v>
      </c>
      <c r="D4" s="1" t="s">
        <v>98</v>
      </c>
      <c r="E4" s="4">
        <v>103</v>
      </c>
      <c r="F4" s="2">
        <v>28.2</v>
      </c>
      <c r="G4" s="1" t="s">
        <v>98</v>
      </c>
      <c r="H4" s="11" t="s">
        <v>98</v>
      </c>
      <c r="I4" s="1" t="s">
        <v>98</v>
      </c>
      <c r="J4" s="1" t="s">
        <v>98</v>
      </c>
      <c r="K4" s="14">
        <v>26</v>
      </c>
      <c r="L4" s="1" t="s">
        <v>98</v>
      </c>
      <c r="M4" s="1" t="s">
        <v>98</v>
      </c>
      <c r="N4" s="1" t="s">
        <v>98</v>
      </c>
      <c r="O4" s="1" t="s">
        <v>98</v>
      </c>
      <c r="P4" s="1">
        <v>25.3</v>
      </c>
      <c r="Q4" s="1" t="s">
        <v>98</v>
      </c>
      <c r="R4" s="1" t="s">
        <v>98</v>
      </c>
      <c r="S4" s="1" t="s">
        <v>98</v>
      </c>
      <c r="T4" s="1" t="s">
        <v>98</v>
      </c>
      <c r="U4" s="1" t="s">
        <v>98</v>
      </c>
      <c r="V4" s="1" t="s">
        <v>98</v>
      </c>
      <c r="W4" s="14">
        <v>0.375</v>
      </c>
      <c r="X4" s="14">
        <v>0.34899999999999998</v>
      </c>
      <c r="Y4" s="1" t="s">
        <v>98</v>
      </c>
      <c r="Z4" s="1" t="s">
        <v>98</v>
      </c>
      <c r="AA4" s="1" t="s">
        <v>98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1" t="s">
        <v>98</v>
      </c>
      <c r="AH4" s="1" t="s">
        <v>98</v>
      </c>
      <c r="AI4" s="1" t="s">
        <v>98</v>
      </c>
      <c r="AJ4" s="1" t="s">
        <v>98</v>
      </c>
      <c r="AK4" s="1" t="s">
        <v>98</v>
      </c>
      <c r="AL4" s="38">
        <v>74.5</v>
      </c>
      <c r="AM4" s="4">
        <v>2320</v>
      </c>
      <c r="AN4" s="4">
        <v>230</v>
      </c>
      <c r="AO4" s="4">
        <v>178</v>
      </c>
      <c r="AP4" s="3">
        <v>9.07</v>
      </c>
      <c r="AQ4" s="4">
        <v>2320</v>
      </c>
      <c r="AR4" s="4">
        <v>230</v>
      </c>
      <c r="AS4" s="4">
        <v>178</v>
      </c>
      <c r="AT4" s="3">
        <v>9.07</v>
      </c>
      <c r="AU4" s="1" t="s">
        <v>98</v>
      </c>
      <c r="AV4" s="1" t="s">
        <v>98</v>
      </c>
      <c r="AW4" s="1" t="s">
        <v>98</v>
      </c>
      <c r="AX4" s="4">
        <v>4640</v>
      </c>
      <c r="AY4" s="1" t="s">
        <v>98</v>
      </c>
      <c r="AZ4" s="1" t="s">
        <v>98</v>
      </c>
      <c r="BA4" s="1" t="s">
        <v>98</v>
      </c>
      <c r="BB4" s="1" t="s">
        <v>98</v>
      </c>
      <c r="BC4" s="1" t="s">
        <v>98</v>
      </c>
      <c r="BD4" s="1" t="s">
        <v>98</v>
      </c>
      <c r="BE4" s="1" t="s">
        <v>98</v>
      </c>
      <c r="BF4" s="1" t="s">
        <v>98</v>
      </c>
      <c r="BG4" s="1" t="s">
        <v>98</v>
      </c>
      <c r="BH4" s="1" t="s">
        <v>98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98</v>
      </c>
      <c r="BR4" s="1" t="s">
        <v>98</v>
      </c>
      <c r="BS4" s="1" t="s">
        <v>98</v>
      </c>
      <c r="BT4" s="1" t="s">
        <v>98</v>
      </c>
      <c r="BU4" s="1" t="s">
        <v>98</v>
      </c>
      <c r="BV4" s="1" t="s">
        <v>98</v>
      </c>
      <c r="BW4" s="1" t="s">
        <v>98</v>
      </c>
      <c r="BX4" s="1" t="s">
        <v>98</v>
      </c>
      <c r="BY4" s="1" t="s">
        <v>98</v>
      </c>
      <c r="BZ4" s="1" t="s">
        <v>98</v>
      </c>
      <c r="CA4" s="1" t="s">
        <v>98</v>
      </c>
      <c r="CB4" s="1" t="s">
        <v>98</v>
      </c>
      <c r="CC4" s="1" t="s">
        <v>98</v>
      </c>
      <c r="CD4" s="1" t="s">
        <v>98</v>
      </c>
      <c r="CE4" s="1" t="s">
        <v>98</v>
      </c>
      <c r="CF4" s="1" t="s">
        <v>98</v>
      </c>
      <c r="CG4" s="4">
        <f>Beams!$B$11/F4</f>
        <v>398.58156028368796</v>
      </c>
      <c r="CI4" s="4">
        <f>SQRT(Beams!$B$9^2+Beams!$C$9^2)/AO4</f>
        <v>89.302024949851614</v>
      </c>
      <c r="CK4" s="4">
        <f>(2*SQRT(Beams!$B$8^2+Beams!$C$8^2))/(F4)</f>
        <v>1127.3588965300416</v>
      </c>
      <c r="CM4" s="4">
        <f>Beams!$B$12*(K4/2)/AX4</f>
        <v>31.491379310344829</v>
      </c>
      <c r="CO4" s="4">
        <f>SQRT((CG4+CI4)^2+3*(CK4^2+CM4^2))</f>
        <v>2013.40998269335</v>
      </c>
      <c r="CQ4" s="3">
        <f>MIN(Beams!$B$21:$B$22)/MAX(CJ4:CO4)-1</f>
        <v>8.9333966613426075</v>
      </c>
    </row>
    <row r="5" spans="1:95" x14ac:dyDescent="0.55000000000000004">
      <c r="A5" s="1" t="s">
        <v>2497</v>
      </c>
      <c r="B5" s="1" t="s">
        <v>2499</v>
      </c>
      <c r="C5" s="1" t="s">
        <v>2500</v>
      </c>
      <c r="D5" s="1" t="s">
        <v>98</v>
      </c>
      <c r="E5" s="2">
        <v>94.7</v>
      </c>
      <c r="F5" s="2">
        <v>26</v>
      </c>
      <c r="G5" s="1" t="s">
        <v>98</v>
      </c>
      <c r="H5" s="11" t="s">
        <v>98</v>
      </c>
      <c r="I5" s="1" t="s">
        <v>98</v>
      </c>
      <c r="J5" s="1" t="s">
        <v>98</v>
      </c>
      <c r="K5" s="14">
        <v>24</v>
      </c>
      <c r="L5" s="1" t="s">
        <v>98</v>
      </c>
      <c r="M5" s="1" t="s">
        <v>98</v>
      </c>
      <c r="N5" s="1" t="s">
        <v>98</v>
      </c>
      <c r="O5" s="1" t="s">
        <v>98</v>
      </c>
      <c r="P5" s="1">
        <v>23.3</v>
      </c>
      <c r="Q5" s="1" t="s">
        <v>98</v>
      </c>
      <c r="R5" s="1" t="s">
        <v>98</v>
      </c>
      <c r="S5" s="1" t="s">
        <v>98</v>
      </c>
      <c r="T5" s="1" t="s">
        <v>98</v>
      </c>
      <c r="U5" s="1" t="s">
        <v>98</v>
      </c>
      <c r="V5" s="1" t="s">
        <v>98</v>
      </c>
      <c r="W5" s="14">
        <v>0.375</v>
      </c>
      <c r="X5" s="14">
        <v>0.34899999999999998</v>
      </c>
      <c r="Y5" s="1" t="s">
        <v>98</v>
      </c>
      <c r="Z5" s="1" t="s">
        <v>98</v>
      </c>
      <c r="AA5" s="1" t="s">
        <v>98</v>
      </c>
      <c r="AB5" s="1" t="s">
        <v>98</v>
      </c>
      <c r="AC5" s="1" t="s">
        <v>98</v>
      </c>
      <c r="AD5" s="1" t="s">
        <v>98</v>
      </c>
      <c r="AE5" s="1" t="s">
        <v>98</v>
      </c>
      <c r="AF5" s="1" t="s">
        <v>98</v>
      </c>
      <c r="AG5" s="1" t="s">
        <v>98</v>
      </c>
      <c r="AH5" s="1" t="s">
        <v>98</v>
      </c>
      <c r="AI5" s="1" t="s">
        <v>98</v>
      </c>
      <c r="AJ5" s="1" t="s">
        <v>98</v>
      </c>
      <c r="AK5" s="1" t="s">
        <v>98</v>
      </c>
      <c r="AL5" s="38">
        <v>68.8</v>
      </c>
      <c r="AM5" s="4">
        <v>1820</v>
      </c>
      <c r="AN5" s="4">
        <v>196</v>
      </c>
      <c r="AO5" s="4">
        <v>152</v>
      </c>
      <c r="AP5" s="3">
        <v>8.36</v>
      </c>
      <c r="AQ5" s="4">
        <v>1820</v>
      </c>
      <c r="AR5" s="4">
        <v>196</v>
      </c>
      <c r="AS5" s="4">
        <v>152</v>
      </c>
      <c r="AT5" s="3">
        <v>8.36</v>
      </c>
      <c r="AU5" s="1" t="s">
        <v>98</v>
      </c>
      <c r="AV5" s="1" t="s">
        <v>98</v>
      </c>
      <c r="AW5" s="1" t="s">
        <v>98</v>
      </c>
      <c r="AX5" s="4">
        <v>3640</v>
      </c>
      <c r="AY5" s="1" t="s">
        <v>98</v>
      </c>
      <c r="AZ5" s="1" t="s">
        <v>98</v>
      </c>
      <c r="BA5" s="1" t="s">
        <v>98</v>
      </c>
      <c r="BB5" s="1" t="s">
        <v>98</v>
      </c>
      <c r="BC5" s="1" t="s">
        <v>98</v>
      </c>
      <c r="BD5" s="1" t="s">
        <v>98</v>
      </c>
      <c r="BE5" s="1" t="s">
        <v>98</v>
      </c>
      <c r="BF5" s="1" t="s">
        <v>98</v>
      </c>
      <c r="BG5" s="1" t="s">
        <v>98</v>
      </c>
      <c r="BH5" s="1" t="s">
        <v>98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98</v>
      </c>
      <c r="BR5" s="1" t="s">
        <v>98</v>
      </c>
      <c r="BS5" s="1" t="s">
        <v>98</v>
      </c>
      <c r="BT5" s="1" t="s">
        <v>98</v>
      </c>
      <c r="BU5" s="1" t="s">
        <v>98</v>
      </c>
      <c r="BV5" s="1" t="s">
        <v>98</v>
      </c>
      <c r="BW5" s="1" t="s">
        <v>98</v>
      </c>
      <c r="BX5" s="1" t="s">
        <v>98</v>
      </c>
      <c r="BY5" s="1" t="s">
        <v>98</v>
      </c>
      <c r="BZ5" s="1" t="s">
        <v>98</v>
      </c>
      <c r="CA5" s="1" t="s">
        <v>98</v>
      </c>
      <c r="CB5" s="1" t="s">
        <v>98</v>
      </c>
      <c r="CC5" s="1" t="s">
        <v>98</v>
      </c>
      <c r="CD5" s="1" t="s">
        <v>98</v>
      </c>
      <c r="CE5" s="1" t="s">
        <v>98</v>
      </c>
      <c r="CF5" s="1" t="s">
        <v>98</v>
      </c>
      <c r="CG5" s="4">
        <f>Beams!$B$11/F5</f>
        <v>432.30769230769232</v>
      </c>
      <c r="CI5" s="4">
        <f>SQRT(Beams!$B$9^2+Beams!$C$9^2)/AO5</f>
        <v>104.57737132285256</v>
      </c>
      <c r="CK5" s="4">
        <f>(2*SQRT(Beams!$B$8^2+Beams!$C$8^2))/(F5)</f>
        <v>1222.7508031595066</v>
      </c>
      <c r="CM5" s="4">
        <f>Beams!$B$12*(K5/2)/AX5</f>
        <v>37.054945054945058</v>
      </c>
      <c r="CO5" s="4">
        <f t="shared" ref="CO5:CO54" si="0">SQRT((CG5+CI5)^2+3*(CK5^2+CM5^2))</f>
        <v>2185.800393057496</v>
      </c>
      <c r="CQ5" s="3">
        <f>MIN(Beams!$B$21:$B$22)/MAX(CJ5:CO5)-1</f>
        <v>8.14996632973609</v>
      </c>
    </row>
    <row r="6" spans="1:95" x14ac:dyDescent="0.55000000000000004">
      <c r="A6" s="1" t="s">
        <v>2497</v>
      </c>
      <c r="B6" s="1" t="s">
        <v>2501</v>
      </c>
      <c r="C6" s="1" t="s">
        <v>2502</v>
      </c>
      <c r="D6" s="1" t="s">
        <v>98</v>
      </c>
      <c r="E6" s="2">
        <v>78.7</v>
      </c>
      <c r="F6" s="2">
        <v>21.6</v>
      </c>
      <c r="G6" s="1" t="s">
        <v>98</v>
      </c>
      <c r="H6" s="11" t="s">
        <v>98</v>
      </c>
      <c r="I6" s="1" t="s">
        <v>98</v>
      </c>
      <c r="J6" s="1" t="s">
        <v>98</v>
      </c>
      <c r="K6" s="14">
        <v>20</v>
      </c>
      <c r="L6" s="1" t="s">
        <v>98</v>
      </c>
      <c r="M6" s="1" t="s">
        <v>98</v>
      </c>
      <c r="N6" s="1" t="s">
        <v>98</v>
      </c>
      <c r="O6" s="1" t="s">
        <v>98</v>
      </c>
      <c r="P6" s="1">
        <v>19.3</v>
      </c>
      <c r="Q6" s="1" t="s">
        <v>98</v>
      </c>
      <c r="R6" s="1" t="s">
        <v>98</v>
      </c>
      <c r="S6" s="1" t="s">
        <v>98</v>
      </c>
      <c r="T6" s="1" t="s">
        <v>98</v>
      </c>
      <c r="U6" s="1" t="s">
        <v>98</v>
      </c>
      <c r="V6" s="1" t="s">
        <v>98</v>
      </c>
      <c r="W6" s="14">
        <v>0.375</v>
      </c>
      <c r="X6" s="14">
        <v>0.34899999999999998</v>
      </c>
      <c r="Y6" s="1" t="s">
        <v>98</v>
      </c>
      <c r="Z6" s="1" t="s">
        <v>98</v>
      </c>
      <c r="AA6" s="1" t="s">
        <v>98</v>
      </c>
      <c r="AB6" s="1" t="s">
        <v>98</v>
      </c>
      <c r="AC6" s="1" t="s">
        <v>98</v>
      </c>
      <c r="AD6" s="1" t="s">
        <v>98</v>
      </c>
      <c r="AE6" s="1" t="s">
        <v>98</v>
      </c>
      <c r="AF6" s="1" t="s">
        <v>98</v>
      </c>
      <c r="AG6" s="1" t="s">
        <v>98</v>
      </c>
      <c r="AH6" s="1" t="s">
        <v>98</v>
      </c>
      <c r="AI6" s="1" t="s">
        <v>98</v>
      </c>
      <c r="AJ6" s="1" t="s">
        <v>98</v>
      </c>
      <c r="AK6" s="1" t="s">
        <v>98</v>
      </c>
      <c r="AL6" s="38">
        <v>57.3</v>
      </c>
      <c r="AM6" s="4">
        <v>1040</v>
      </c>
      <c r="AN6" s="4">
        <v>135</v>
      </c>
      <c r="AO6" s="4">
        <v>104</v>
      </c>
      <c r="AP6" s="3">
        <v>6.95</v>
      </c>
      <c r="AQ6" s="4">
        <v>1040</v>
      </c>
      <c r="AR6" s="4">
        <v>135</v>
      </c>
      <c r="AS6" s="4">
        <v>104</v>
      </c>
      <c r="AT6" s="3">
        <v>6.95</v>
      </c>
      <c r="AU6" s="1" t="s">
        <v>98</v>
      </c>
      <c r="AV6" s="1" t="s">
        <v>98</v>
      </c>
      <c r="AW6" s="1" t="s">
        <v>98</v>
      </c>
      <c r="AX6" s="4">
        <v>2090</v>
      </c>
      <c r="AY6" s="1" t="s">
        <v>98</v>
      </c>
      <c r="AZ6" s="1" t="s">
        <v>98</v>
      </c>
      <c r="BA6" s="1" t="s">
        <v>98</v>
      </c>
      <c r="BB6" s="1" t="s">
        <v>98</v>
      </c>
      <c r="BC6" s="1" t="s">
        <v>98</v>
      </c>
      <c r="BD6" s="1" t="s">
        <v>98</v>
      </c>
      <c r="BE6" s="1" t="s">
        <v>98</v>
      </c>
      <c r="BF6" s="1" t="s">
        <v>98</v>
      </c>
      <c r="BG6" s="1" t="s">
        <v>98</v>
      </c>
      <c r="BH6" s="1" t="s">
        <v>98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98</v>
      </c>
      <c r="BR6" s="1" t="s">
        <v>98</v>
      </c>
      <c r="BS6" s="1" t="s">
        <v>98</v>
      </c>
      <c r="BT6" s="1" t="s">
        <v>98</v>
      </c>
      <c r="BU6" s="1" t="s">
        <v>98</v>
      </c>
      <c r="BV6" s="1" t="s">
        <v>98</v>
      </c>
      <c r="BW6" s="1" t="s">
        <v>98</v>
      </c>
      <c r="BX6" s="1" t="s">
        <v>98</v>
      </c>
      <c r="BY6" s="1" t="s">
        <v>98</v>
      </c>
      <c r="BZ6" s="1" t="s">
        <v>98</v>
      </c>
      <c r="CA6" s="1" t="s">
        <v>98</v>
      </c>
      <c r="CB6" s="1" t="s">
        <v>98</v>
      </c>
      <c r="CC6" s="1" t="s">
        <v>98</v>
      </c>
      <c r="CD6" s="1" t="s">
        <v>98</v>
      </c>
      <c r="CE6" s="1" t="s">
        <v>98</v>
      </c>
      <c r="CF6" s="1" t="s">
        <v>98</v>
      </c>
      <c r="CG6" s="4">
        <f>Beams!$B$11/F6</f>
        <v>520.37037037037032</v>
      </c>
      <c r="CI6" s="4">
        <f>SQRT(Beams!$B$9^2+Beams!$C$9^2)/AO6</f>
        <v>152.84385039493833</v>
      </c>
      <c r="CK6" s="4">
        <f>(2*SQRT(Beams!$B$8^2+Beams!$C$8^2))/(F6)</f>
        <v>1471.8296704697766</v>
      </c>
      <c r="CM6" s="4">
        <f>Beams!$B$12*(K6/2)/AX6</f>
        <v>53.779904306220097</v>
      </c>
      <c r="CO6" s="4">
        <f t="shared" si="0"/>
        <v>2638.3218071318961</v>
      </c>
      <c r="CQ6" s="3">
        <f>MIN(Beams!$B$21:$B$22)/MAX(CJ6:CO6)-1</f>
        <v>6.5805763898612053</v>
      </c>
    </row>
    <row r="7" spans="1:95" x14ac:dyDescent="0.55000000000000004">
      <c r="A7" s="1" t="s">
        <v>2497</v>
      </c>
      <c r="B7" s="1" t="s">
        <v>2503</v>
      </c>
      <c r="C7" s="1" t="s">
        <v>2503</v>
      </c>
      <c r="D7" s="1" t="s">
        <v>98</v>
      </c>
      <c r="E7" s="2">
        <v>70.7</v>
      </c>
      <c r="F7" s="2">
        <v>19.399999999999999</v>
      </c>
      <c r="G7" s="1" t="s">
        <v>98</v>
      </c>
      <c r="H7" s="11" t="s">
        <v>98</v>
      </c>
      <c r="I7" s="1" t="s">
        <v>98</v>
      </c>
      <c r="J7" s="1" t="s">
        <v>98</v>
      </c>
      <c r="K7" s="14">
        <v>18</v>
      </c>
      <c r="L7" s="1" t="s">
        <v>98</v>
      </c>
      <c r="M7" s="1" t="s">
        <v>98</v>
      </c>
      <c r="N7" s="1" t="s">
        <v>98</v>
      </c>
      <c r="O7" s="1" t="s">
        <v>98</v>
      </c>
      <c r="P7" s="1">
        <v>17.3</v>
      </c>
      <c r="Q7" s="1" t="s">
        <v>98</v>
      </c>
      <c r="R7" s="1" t="s">
        <v>98</v>
      </c>
      <c r="S7" s="1" t="s">
        <v>98</v>
      </c>
      <c r="T7" s="1" t="s">
        <v>98</v>
      </c>
      <c r="U7" s="1" t="s">
        <v>98</v>
      </c>
      <c r="V7" s="1" t="s">
        <v>98</v>
      </c>
      <c r="W7" s="14">
        <v>0.375</v>
      </c>
      <c r="X7" s="14">
        <v>0.34899999999999998</v>
      </c>
      <c r="Y7" s="1" t="s">
        <v>98</v>
      </c>
      <c r="Z7" s="1" t="s">
        <v>98</v>
      </c>
      <c r="AA7" s="1" t="s">
        <v>98</v>
      </c>
      <c r="AB7" s="1" t="s">
        <v>98</v>
      </c>
      <c r="AC7" s="1" t="s">
        <v>98</v>
      </c>
      <c r="AD7" s="1" t="s">
        <v>98</v>
      </c>
      <c r="AE7" s="1" t="s">
        <v>98</v>
      </c>
      <c r="AF7" s="1" t="s">
        <v>98</v>
      </c>
      <c r="AG7" s="1" t="s">
        <v>98</v>
      </c>
      <c r="AH7" s="1" t="s">
        <v>98</v>
      </c>
      <c r="AI7" s="1" t="s">
        <v>98</v>
      </c>
      <c r="AJ7" s="1" t="s">
        <v>98</v>
      </c>
      <c r="AK7" s="1" t="s">
        <v>98</v>
      </c>
      <c r="AL7" s="38">
        <v>51.6</v>
      </c>
      <c r="AM7" s="4">
        <v>756</v>
      </c>
      <c r="AN7" s="4">
        <v>109</v>
      </c>
      <c r="AO7" s="2">
        <v>84</v>
      </c>
      <c r="AP7" s="3">
        <v>6.24</v>
      </c>
      <c r="AQ7" s="4">
        <v>756</v>
      </c>
      <c r="AR7" s="4">
        <v>109</v>
      </c>
      <c r="AS7" s="2">
        <v>84</v>
      </c>
      <c r="AT7" s="3">
        <v>6.24</v>
      </c>
      <c r="AU7" s="1" t="s">
        <v>98</v>
      </c>
      <c r="AV7" s="1" t="s">
        <v>98</v>
      </c>
      <c r="AW7" s="1" t="s">
        <v>98</v>
      </c>
      <c r="AX7" s="4">
        <v>1510</v>
      </c>
      <c r="AY7" s="1" t="s">
        <v>98</v>
      </c>
      <c r="AZ7" s="1" t="s">
        <v>98</v>
      </c>
      <c r="BA7" s="1" t="s">
        <v>98</v>
      </c>
      <c r="BB7" s="1" t="s">
        <v>98</v>
      </c>
      <c r="BC7" s="1" t="s">
        <v>98</v>
      </c>
      <c r="BD7" s="1" t="s">
        <v>98</v>
      </c>
      <c r="BE7" s="1" t="s">
        <v>98</v>
      </c>
      <c r="BF7" s="1" t="s">
        <v>98</v>
      </c>
      <c r="BG7" s="1" t="s">
        <v>98</v>
      </c>
      <c r="BH7" s="1" t="s">
        <v>98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98</v>
      </c>
      <c r="BR7" s="1" t="s">
        <v>98</v>
      </c>
      <c r="BS7" s="1" t="s">
        <v>98</v>
      </c>
      <c r="BT7" s="1" t="s">
        <v>98</v>
      </c>
      <c r="BU7" s="1" t="s">
        <v>98</v>
      </c>
      <c r="BV7" s="1" t="s">
        <v>98</v>
      </c>
      <c r="BW7" s="1" t="s">
        <v>98</v>
      </c>
      <c r="BX7" s="1" t="s">
        <v>98</v>
      </c>
      <c r="BY7" s="1" t="s">
        <v>98</v>
      </c>
      <c r="BZ7" s="1" t="s">
        <v>98</v>
      </c>
      <c r="CA7" s="1" t="s">
        <v>98</v>
      </c>
      <c r="CB7" s="1" t="s">
        <v>98</v>
      </c>
      <c r="CC7" s="1" t="s">
        <v>98</v>
      </c>
      <c r="CD7" s="1" t="s">
        <v>98</v>
      </c>
      <c r="CE7" s="1" t="s">
        <v>98</v>
      </c>
      <c r="CF7" s="1" t="s">
        <v>98</v>
      </c>
      <c r="CG7" s="4">
        <f>Beams!$B$11/F7</f>
        <v>579.38144329896909</v>
      </c>
      <c r="CI7" s="4">
        <f>SQRT(Beams!$B$9^2+Beams!$C$9^2)/AO7</f>
        <v>189.23524334611415</v>
      </c>
      <c r="CK7" s="4">
        <f>(2*SQRT(Beams!$B$8^2+Beams!$C$8^2))/(F7)</f>
        <v>1638.7381898014009</v>
      </c>
      <c r="CM7" s="4">
        <f>Beams!$B$12*(K7/2)/AX7</f>
        <v>66.993377483443709</v>
      </c>
      <c r="CO7" s="4">
        <f t="shared" si="0"/>
        <v>2942.893901079327</v>
      </c>
      <c r="CQ7" s="3">
        <f>MIN(Beams!$B$21:$B$22)/MAX(CJ7:CO7)-1</f>
        <v>5.7960316179475111</v>
      </c>
    </row>
    <row r="8" spans="1:95" x14ac:dyDescent="0.55000000000000004">
      <c r="A8" s="1" t="s">
        <v>2497</v>
      </c>
      <c r="B8" s="1" t="s">
        <v>2504</v>
      </c>
      <c r="C8" s="1" t="s">
        <v>2505</v>
      </c>
      <c r="D8" s="1" t="s">
        <v>98</v>
      </c>
      <c r="E8" s="2">
        <v>62.6</v>
      </c>
      <c r="F8" s="2">
        <v>17.2</v>
      </c>
      <c r="G8" s="1" t="s">
        <v>98</v>
      </c>
      <c r="H8" s="11" t="s">
        <v>98</v>
      </c>
      <c r="I8" s="1" t="s">
        <v>98</v>
      </c>
      <c r="J8" s="1" t="s">
        <v>98</v>
      </c>
      <c r="K8" s="14">
        <v>16</v>
      </c>
      <c r="L8" s="1" t="s">
        <v>98</v>
      </c>
      <c r="M8" s="1" t="s">
        <v>98</v>
      </c>
      <c r="N8" s="1" t="s">
        <v>98</v>
      </c>
      <c r="O8" s="1" t="s">
        <v>98</v>
      </c>
      <c r="P8" s="1">
        <v>15.3</v>
      </c>
      <c r="Q8" s="1" t="s">
        <v>98</v>
      </c>
      <c r="R8" s="1" t="s">
        <v>98</v>
      </c>
      <c r="S8" s="1" t="s">
        <v>98</v>
      </c>
      <c r="T8" s="1" t="s">
        <v>98</v>
      </c>
      <c r="U8" s="1" t="s">
        <v>98</v>
      </c>
      <c r="V8" s="1" t="s">
        <v>98</v>
      </c>
      <c r="W8" s="14">
        <v>0.375</v>
      </c>
      <c r="X8" s="14">
        <v>0.34899999999999998</v>
      </c>
      <c r="Y8" s="1" t="s">
        <v>98</v>
      </c>
      <c r="Z8" s="1" t="s">
        <v>98</v>
      </c>
      <c r="AA8" s="1" t="s">
        <v>98</v>
      </c>
      <c r="AB8" s="1" t="s">
        <v>98</v>
      </c>
      <c r="AC8" s="1" t="s">
        <v>98</v>
      </c>
      <c r="AD8" s="1" t="s">
        <v>98</v>
      </c>
      <c r="AE8" s="1" t="s">
        <v>98</v>
      </c>
      <c r="AF8" s="1" t="s">
        <v>98</v>
      </c>
      <c r="AG8" s="1" t="s">
        <v>98</v>
      </c>
      <c r="AH8" s="1" t="s">
        <v>98</v>
      </c>
      <c r="AI8" s="1" t="s">
        <v>98</v>
      </c>
      <c r="AJ8" s="1" t="s">
        <v>98</v>
      </c>
      <c r="AK8" s="1" t="s">
        <v>98</v>
      </c>
      <c r="AL8" s="38">
        <v>45.8</v>
      </c>
      <c r="AM8" s="4">
        <v>527</v>
      </c>
      <c r="AN8" s="2">
        <v>85.7</v>
      </c>
      <c r="AO8" s="2">
        <v>65.900000000000006</v>
      </c>
      <c r="AP8" s="3">
        <v>5.53</v>
      </c>
      <c r="AQ8" s="4">
        <v>527</v>
      </c>
      <c r="AR8" s="2">
        <v>85.7</v>
      </c>
      <c r="AS8" s="2">
        <v>65.900000000000006</v>
      </c>
      <c r="AT8" s="3">
        <v>5.53</v>
      </c>
      <c r="AU8" s="1" t="s">
        <v>98</v>
      </c>
      <c r="AV8" s="1" t="s">
        <v>98</v>
      </c>
      <c r="AW8" s="1" t="s">
        <v>98</v>
      </c>
      <c r="AX8" s="4">
        <v>1050</v>
      </c>
      <c r="AY8" s="1" t="s">
        <v>98</v>
      </c>
      <c r="AZ8" s="1" t="s">
        <v>98</v>
      </c>
      <c r="BA8" s="1" t="s">
        <v>98</v>
      </c>
      <c r="BB8" s="1" t="s">
        <v>98</v>
      </c>
      <c r="BC8" s="1" t="s">
        <v>98</v>
      </c>
      <c r="BD8" s="1" t="s">
        <v>98</v>
      </c>
      <c r="BE8" s="1" t="s">
        <v>98</v>
      </c>
      <c r="BF8" s="1" t="s">
        <v>98</v>
      </c>
      <c r="BG8" s="1" t="s">
        <v>98</v>
      </c>
      <c r="BH8" s="1" t="s">
        <v>98</v>
      </c>
      <c r="BI8" s="1" t="s">
        <v>98</v>
      </c>
      <c r="BJ8" s="1" t="s">
        <v>98</v>
      </c>
      <c r="BK8" s="1" t="s">
        <v>98</v>
      </c>
      <c r="BL8" s="1" t="s">
        <v>98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98</v>
      </c>
      <c r="BR8" s="1" t="s">
        <v>98</v>
      </c>
      <c r="BS8" s="1" t="s">
        <v>98</v>
      </c>
      <c r="BT8" s="1" t="s">
        <v>98</v>
      </c>
      <c r="BU8" s="1" t="s">
        <v>98</v>
      </c>
      <c r="BV8" s="1" t="s">
        <v>98</v>
      </c>
      <c r="BW8" s="1" t="s">
        <v>98</v>
      </c>
      <c r="BX8" s="1" t="s">
        <v>98</v>
      </c>
      <c r="BY8" s="1" t="s">
        <v>98</v>
      </c>
      <c r="BZ8" s="1" t="s">
        <v>98</v>
      </c>
      <c r="CA8" s="1" t="s">
        <v>98</v>
      </c>
      <c r="CB8" s="1" t="s">
        <v>98</v>
      </c>
      <c r="CC8" s="1" t="s">
        <v>98</v>
      </c>
      <c r="CD8" s="1" t="s">
        <v>98</v>
      </c>
      <c r="CE8" s="1" t="s">
        <v>98</v>
      </c>
      <c r="CF8" s="1" t="s">
        <v>98</v>
      </c>
      <c r="CG8" s="4">
        <f>Beams!$B$11/F8</f>
        <v>653.48837209302326</v>
      </c>
      <c r="CI8" s="4">
        <f>SQRT(Beams!$B$9^2+Beams!$C$9^2)/AO8</f>
        <v>241.21032535771755</v>
      </c>
      <c r="CK8" s="4">
        <f>(2*SQRT(Beams!$B$8^2+Beams!$C$8^2))/(F8)</f>
        <v>1848.3442373341381</v>
      </c>
      <c r="CM8" s="4">
        <f>Beams!$B$12*(K8/2)/AX8</f>
        <v>85.638095238095232</v>
      </c>
      <c r="CO8" s="4">
        <f t="shared" si="0"/>
        <v>3327.4038931796408</v>
      </c>
      <c r="CQ8" s="3">
        <f>MIN(Beams!$B$21:$B$22)/MAX(CJ8:CO8)-1</f>
        <v>5.0106920115694633</v>
      </c>
    </row>
    <row r="9" spans="1:95" x14ac:dyDescent="0.55000000000000004">
      <c r="A9" s="1" t="s">
        <v>2497</v>
      </c>
      <c r="B9" s="1" t="s">
        <v>2506</v>
      </c>
      <c r="C9" s="1" t="s">
        <v>2507</v>
      </c>
      <c r="D9" s="1" t="s">
        <v>98</v>
      </c>
      <c r="E9" s="2">
        <v>54.6</v>
      </c>
      <c r="F9" s="2">
        <v>15</v>
      </c>
      <c r="G9" s="1" t="s">
        <v>98</v>
      </c>
      <c r="H9" s="11" t="s">
        <v>98</v>
      </c>
      <c r="I9" s="1" t="s">
        <v>98</v>
      </c>
      <c r="J9" s="1" t="s">
        <v>98</v>
      </c>
      <c r="K9" s="14">
        <v>14</v>
      </c>
      <c r="L9" s="1" t="s">
        <v>98</v>
      </c>
      <c r="M9" s="1" t="s">
        <v>98</v>
      </c>
      <c r="N9" s="1" t="s">
        <v>98</v>
      </c>
      <c r="O9" s="1" t="s">
        <v>98</v>
      </c>
      <c r="P9" s="1">
        <v>13.3</v>
      </c>
      <c r="Q9" s="1" t="s">
        <v>98</v>
      </c>
      <c r="R9" s="1" t="s">
        <v>98</v>
      </c>
      <c r="S9" s="1" t="s">
        <v>98</v>
      </c>
      <c r="T9" s="1" t="s">
        <v>98</v>
      </c>
      <c r="U9" s="1" t="s">
        <v>98</v>
      </c>
      <c r="V9" s="1" t="s">
        <v>98</v>
      </c>
      <c r="W9" s="14">
        <v>0.375</v>
      </c>
      <c r="X9" s="14">
        <v>0.34899999999999998</v>
      </c>
      <c r="Y9" s="1" t="s">
        <v>98</v>
      </c>
      <c r="Z9" s="1" t="s">
        <v>98</v>
      </c>
      <c r="AA9" s="1" t="s">
        <v>98</v>
      </c>
      <c r="AB9" s="1" t="s">
        <v>98</v>
      </c>
      <c r="AC9" s="1" t="s">
        <v>98</v>
      </c>
      <c r="AD9" s="1" t="s">
        <v>98</v>
      </c>
      <c r="AE9" s="1" t="s">
        <v>98</v>
      </c>
      <c r="AF9" s="1" t="s">
        <v>98</v>
      </c>
      <c r="AG9" s="1" t="s">
        <v>98</v>
      </c>
      <c r="AH9" s="1" t="s">
        <v>98</v>
      </c>
      <c r="AI9" s="1" t="s">
        <v>98</v>
      </c>
      <c r="AJ9" s="1" t="s">
        <v>98</v>
      </c>
      <c r="AK9" s="1" t="s">
        <v>98</v>
      </c>
      <c r="AL9" s="38">
        <v>40.1</v>
      </c>
      <c r="AM9" s="4">
        <v>350</v>
      </c>
      <c r="AN9" s="2">
        <v>65.2</v>
      </c>
      <c r="AO9" s="2">
        <v>50</v>
      </c>
      <c r="AP9" s="3">
        <v>4.83</v>
      </c>
      <c r="AQ9" s="4">
        <v>350</v>
      </c>
      <c r="AR9" s="2">
        <v>65.2</v>
      </c>
      <c r="AS9" s="2">
        <v>50</v>
      </c>
      <c r="AT9" s="3">
        <v>4.83</v>
      </c>
      <c r="AU9" s="1" t="s">
        <v>98</v>
      </c>
      <c r="AV9" s="1" t="s">
        <v>98</v>
      </c>
      <c r="AW9" s="1" t="s">
        <v>98</v>
      </c>
      <c r="AX9" s="4">
        <v>700</v>
      </c>
      <c r="AY9" s="1" t="s">
        <v>98</v>
      </c>
      <c r="AZ9" s="1" t="s">
        <v>98</v>
      </c>
      <c r="BA9" s="1" t="s">
        <v>98</v>
      </c>
      <c r="BB9" s="1" t="s">
        <v>98</v>
      </c>
      <c r="BC9" s="1" t="s">
        <v>98</v>
      </c>
      <c r="BD9" s="1" t="s">
        <v>98</v>
      </c>
      <c r="BE9" s="1" t="s">
        <v>98</v>
      </c>
      <c r="BF9" s="1" t="s">
        <v>98</v>
      </c>
      <c r="BG9" s="1" t="s">
        <v>98</v>
      </c>
      <c r="BH9" s="1" t="s">
        <v>98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98</v>
      </c>
      <c r="BR9" s="1" t="s">
        <v>98</v>
      </c>
      <c r="BS9" s="1" t="s">
        <v>98</v>
      </c>
      <c r="BT9" s="1" t="s">
        <v>98</v>
      </c>
      <c r="BU9" s="1" t="s">
        <v>98</v>
      </c>
      <c r="BV9" s="1" t="s">
        <v>98</v>
      </c>
      <c r="BW9" s="1" t="s">
        <v>98</v>
      </c>
      <c r="BX9" s="1" t="s">
        <v>98</v>
      </c>
      <c r="BY9" s="1" t="s">
        <v>98</v>
      </c>
      <c r="BZ9" s="1" t="s">
        <v>98</v>
      </c>
      <c r="CA9" s="1" t="s">
        <v>98</v>
      </c>
      <c r="CB9" s="1" t="s">
        <v>98</v>
      </c>
      <c r="CC9" s="1" t="s">
        <v>98</v>
      </c>
      <c r="CD9" s="1" t="s">
        <v>98</v>
      </c>
      <c r="CE9" s="1" t="s">
        <v>98</v>
      </c>
      <c r="CF9" s="1" t="s">
        <v>98</v>
      </c>
      <c r="CG9" s="4">
        <f>Beams!$B$11/F9</f>
        <v>749.33333333333337</v>
      </c>
      <c r="CI9" s="4">
        <f>SQRT(Beams!$B$9^2+Beams!$C$9^2)/AO9</f>
        <v>317.91520882147177</v>
      </c>
      <c r="CK9" s="4">
        <f>(2*SQRT(Beams!$B$8^2+Beams!$C$8^2))/(F9)</f>
        <v>2119.4347254764784</v>
      </c>
      <c r="CM9" s="4">
        <f>Beams!$B$12*(K9/2)/AX9</f>
        <v>112.4</v>
      </c>
      <c r="CO9" s="4">
        <f t="shared" si="0"/>
        <v>3827.9147583767094</v>
      </c>
      <c r="CQ9" s="3">
        <f>MIN(Beams!$B$21:$B$22)/MAX(CJ9:CO9)-1</f>
        <v>4.2247767420195457</v>
      </c>
    </row>
    <row r="10" spans="1:95" x14ac:dyDescent="0.55000000000000004">
      <c r="A10" s="1" t="s">
        <v>2497</v>
      </c>
      <c r="B10" s="1" t="s">
        <v>2508</v>
      </c>
      <c r="C10" s="1" t="s">
        <v>2508</v>
      </c>
      <c r="D10" s="1" t="s">
        <v>98</v>
      </c>
      <c r="E10" s="2">
        <v>49.6</v>
      </c>
      <c r="F10" s="2">
        <v>13.7</v>
      </c>
      <c r="G10" s="1" t="s">
        <v>98</v>
      </c>
      <c r="H10" s="11" t="s">
        <v>98</v>
      </c>
      <c r="I10" s="1" t="s">
        <v>98</v>
      </c>
      <c r="J10" s="1" t="s">
        <v>98</v>
      </c>
      <c r="K10" s="14">
        <v>12.75</v>
      </c>
      <c r="L10" s="1" t="s">
        <v>98</v>
      </c>
      <c r="M10" s="11" t="s">
        <v>98</v>
      </c>
      <c r="N10" s="1" t="s">
        <v>98</v>
      </c>
      <c r="O10" s="1" t="s">
        <v>98</v>
      </c>
      <c r="P10" s="2">
        <v>12</v>
      </c>
      <c r="Q10" s="1" t="s">
        <v>98</v>
      </c>
      <c r="R10" s="11" t="s">
        <v>98</v>
      </c>
      <c r="S10" s="13" t="s">
        <v>98</v>
      </c>
      <c r="T10" s="1" t="s">
        <v>98</v>
      </c>
      <c r="U10" s="13" t="s">
        <v>98</v>
      </c>
      <c r="V10" s="1" t="s">
        <v>98</v>
      </c>
      <c r="W10" s="14">
        <v>0.375</v>
      </c>
      <c r="X10" s="14">
        <v>0.34899999999999998</v>
      </c>
      <c r="Y10" s="1" t="s">
        <v>98</v>
      </c>
      <c r="Z10" s="13" t="s">
        <v>98</v>
      </c>
      <c r="AA10" s="13" t="s">
        <v>98</v>
      </c>
      <c r="AB10" s="1" t="s">
        <v>98</v>
      </c>
      <c r="AC10" s="1" t="s">
        <v>98</v>
      </c>
      <c r="AD10" s="1" t="s">
        <v>98</v>
      </c>
      <c r="AE10" s="1" t="s">
        <v>98</v>
      </c>
      <c r="AF10" s="1" t="s">
        <v>98</v>
      </c>
      <c r="AG10" s="1" t="s">
        <v>98</v>
      </c>
      <c r="AH10" s="1" t="s">
        <v>98</v>
      </c>
      <c r="AI10" s="1" t="s">
        <v>98</v>
      </c>
      <c r="AJ10" s="1" t="s">
        <v>98</v>
      </c>
      <c r="AK10" s="1" t="s">
        <v>98</v>
      </c>
      <c r="AL10" s="38">
        <v>36.5</v>
      </c>
      <c r="AM10" s="1">
        <v>262</v>
      </c>
      <c r="AN10" s="2">
        <v>53.7</v>
      </c>
      <c r="AO10" s="2">
        <v>41</v>
      </c>
      <c r="AP10" s="3">
        <v>4.3899999999999997</v>
      </c>
      <c r="AQ10" s="1">
        <v>262</v>
      </c>
      <c r="AR10" s="2">
        <v>53.7</v>
      </c>
      <c r="AS10" s="2">
        <v>41</v>
      </c>
      <c r="AT10" s="3">
        <v>4.3899999999999997</v>
      </c>
      <c r="AU10" s="1" t="s">
        <v>98</v>
      </c>
      <c r="AV10" s="1" t="s">
        <v>98</v>
      </c>
      <c r="AW10" s="1" t="s">
        <v>98</v>
      </c>
      <c r="AX10" s="1">
        <v>523</v>
      </c>
      <c r="AY10" s="1" t="s">
        <v>98</v>
      </c>
      <c r="AZ10" s="1" t="s">
        <v>98</v>
      </c>
      <c r="BA10" s="1" t="s">
        <v>98</v>
      </c>
      <c r="BB10" s="1" t="s">
        <v>98</v>
      </c>
      <c r="BC10" s="1" t="s">
        <v>98</v>
      </c>
      <c r="BD10" s="1" t="s">
        <v>98</v>
      </c>
      <c r="BE10" s="1" t="s">
        <v>98</v>
      </c>
      <c r="BF10" s="1" t="s">
        <v>98</v>
      </c>
      <c r="BG10" s="1" t="s">
        <v>98</v>
      </c>
      <c r="BH10" s="1" t="s">
        <v>98</v>
      </c>
      <c r="BI10" s="1" t="s">
        <v>98</v>
      </c>
      <c r="BJ10" s="1" t="s">
        <v>98</v>
      </c>
      <c r="BK10" s="4" t="s">
        <v>98</v>
      </c>
      <c r="BL10" s="4" t="s">
        <v>98</v>
      </c>
      <c r="BM10" s="4" t="s">
        <v>98</v>
      </c>
      <c r="BN10" s="4" t="s">
        <v>98</v>
      </c>
      <c r="BO10" s="4" t="s">
        <v>98</v>
      </c>
      <c r="BP10" s="4" t="s">
        <v>98</v>
      </c>
      <c r="BQ10" s="4" t="s">
        <v>98</v>
      </c>
      <c r="BR10" s="4" t="s">
        <v>98</v>
      </c>
      <c r="BS10" s="4" t="s">
        <v>98</v>
      </c>
      <c r="BT10" s="4" t="s">
        <v>98</v>
      </c>
      <c r="BU10" s="4" t="s">
        <v>98</v>
      </c>
      <c r="BV10" s="4" t="s">
        <v>98</v>
      </c>
      <c r="BW10" s="4" t="s">
        <v>98</v>
      </c>
      <c r="BX10" s="35" t="s">
        <v>98</v>
      </c>
      <c r="BY10" s="35" t="s">
        <v>98</v>
      </c>
      <c r="BZ10" s="1" t="s">
        <v>98</v>
      </c>
      <c r="CA10" s="1" t="s">
        <v>98</v>
      </c>
      <c r="CB10" s="1" t="s">
        <v>98</v>
      </c>
      <c r="CC10" s="1" t="s">
        <v>98</v>
      </c>
      <c r="CD10" s="1" t="s">
        <v>98</v>
      </c>
      <c r="CE10" s="1" t="s">
        <v>98</v>
      </c>
      <c r="CF10" s="1" t="s">
        <v>98</v>
      </c>
      <c r="CG10" s="4">
        <f>Beams!$B$11/F10</f>
        <v>820.43795620437959</v>
      </c>
      <c r="CI10" s="4">
        <f>SQRT(Beams!$B$9^2+Beams!$C$9^2)/AO10</f>
        <v>387.7014741725265</v>
      </c>
      <c r="CK10" s="4">
        <f>(2*SQRT(Beams!$B$8^2+Beams!$C$8^2))/(F10)</f>
        <v>2320.5489694997941</v>
      </c>
      <c r="CM10" s="4">
        <f>Beams!$B$12*(K10/2)/AX10</f>
        <v>137.0076481835564</v>
      </c>
      <c r="CO10" s="4">
        <f t="shared" si="0"/>
        <v>4203.6599208015714</v>
      </c>
      <c r="CQ10" s="3">
        <f>MIN(Beams!$B$21:$B$22)/MAX(CJ10:CO10)-1</f>
        <v>3.7577588046623704</v>
      </c>
    </row>
    <row r="11" spans="1:95" x14ac:dyDescent="0.55000000000000004">
      <c r="A11" s="1" t="s">
        <v>2497</v>
      </c>
      <c r="B11" s="1" t="s">
        <v>2509</v>
      </c>
      <c r="C11" s="1" t="s">
        <v>2510</v>
      </c>
      <c r="D11" s="1" t="s">
        <v>98</v>
      </c>
      <c r="E11" s="2">
        <v>40.5</v>
      </c>
      <c r="F11" s="2">
        <v>11.5</v>
      </c>
      <c r="G11" s="1" t="s">
        <v>98</v>
      </c>
      <c r="H11" s="11" t="s">
        <v>98</v>
      </c>
      <c r="I11" s="1" t="s">
        <v>98</v>
      </c>
      <c r="J11" s="1" t="s">
        <v>98</v>
      </c>
      <c r="K11" s="14">
        <v>10.75</v>
      </c>
      <c r="L11" s="1" t="s">
        <v>98</v>
      </c>
      <c r="M11" s="11" t="s">
        <v>98</v>
      </c>
      <c r="N11" s="1" t="s">
        <v>98</v>
      </c>
      <c r="O11" s="1" t="s">
        <v>98</v>
      </c>
      <c r="P11" s="2">
        <v>10</v>
      </c>
      <c r="Q11" s="1" t="s">
        <v>98</v>
      </c>
      <c r="R11" s="11" t="s">
        <v>98</v>
      </c>
      <c r="S11" s="13" t="s">
        <v>98</v>
      </c>
      <c r="T11" s="1" t="s">
        <v>98</v>
      </c>
      <c r="U11" s="13" t="s">
        <v>98</v>
      </c>
      <c r="V11" s="1" t="s">
        <v>98</v>
      </c>
      <c r="W11" s="14">
        <v>0.36499999999999999</v>
      </c>
      <c r="X11" s="14">
        <v>0.34</v>
      </c>
      <c r="Y11" s="1" t="s">
        <v>98</v>
      </c>
      <c r="Z11" s="13" t="s">
        <v>98</v>
      </c>
      <c r="AA11" s="13" t="s">
        <v>98</v>
      </c>
      <c r="AB11" s="1" t="s">
        <v>98</v>
      </c>
      <c r="AC11" s="1" t="s">
        <v>98</v>
      </c>
      <c r="AD11" s="1" t="s">
        <v>98</v>
      </c>
      <c r="AE11" s="1" t="s">
        <v>98</v>
      </c>
      <c r="AF11" s="1" t="s">
        <v>98</v>
      </c>
      <c r="AG11" s="1" t="s">
        <v>98</v>
      </c>
      <c r="AH11" s="1" t="s">
        <v>98</v>
      </c>
      <c r="AI11" s="1" t="s">
        <v>98</v>
      </c>
      <c r="AJ11" s="1" t="s">
        <v>98</v>
      </c>
      <c r="AK11" s="1" t="s">
        <v>98</v>
      </c>
      <c r="AL11" s="38">
        <v>31.6</v>
      </c>
      <c r="AM11" s="1">
        <v>151</v>
      </c>
      <c r="AN11" s="2">
        <v>36.9</v>
      </c>
      <c r="AO11" s="2">
        <v>28.1</v>
      </c>
      <c r="AP11" s="3">
        <v>3.68</v>
      </c>
      <c r="AQ11" s="1">
        <v>151</v>
      </c>
      <c r="AR11" s="2">
        <v>36.9</v>
      </c>
      <c r="AS11" s="2">
        <v>28.1</v>
      </c>
      <c r="AT11" s="3">
        <v>3.68</v>
      </c>
      <c r="AU11" s="1" t="s">
        <v>98</v>
      </c>
      <c r="AV11" s="1" t="s">
        <v>98</v>
      </c>
      <c r="AW11" s="1" t="s">
        <v>98</v>
      </c>
      <c r="AX11" s="1">
        <v>302</v>
      </c>
      <c r="AY11" s="1" t="s">
        <v>98</v>
      </c>
      <c r="AZ11" s="1" t="s">
        <v>98</v>
      </c>
      <c r="BA11" s="1" t="s">
        <v>98</v>
      </c>
      <c r="BB11" s="1" t="s">
        <v>98</v>
      </c>
      <c r="BC11" s="1" t="s">
        <v>98</v>
      </c>
      <c r="BD11" s="1" t="s">
        <v>98</v>
      </c>
      <c r="BE11" s="1" t="s">
        <v>98</v>
      </c>
      <c r="BF11" s="1" t="s">
        <v>98</v>
      </c>
      <c r="BG11" s="1" t="s">
        <v>98</v>
      </c>
      <c r="BH11" s="1" t="s">
        <v>98</v>
      </c>
      <c r="BI11" s="1" t="s">
        <v>98</v>
      </c>
      <c r="BJ11" s="1" t="s">
        <v>98</v>
      </c>
      <c r="BK11" s="4" t="s">
        <v>98</v>
      </c>
      <c r="BL11" s="4" t="s">
        <v>98</v>
      </c>
      <c r="BM11" s="4" t="s">
        <v>98</v>
      </c>
      <c r="BN11" s="4" t="s">
        <v>98</v>
      </c>
      <c r="BO11" s="4" t="s">
        <v>98</v>
      </c>
      <c r="BP11" s="4" t="s">
        <v>98</v>
      </c>
      <c r="BQ11" s="4" t="s">
        <v>98</v>
      </c>
      <c r="BR11" s="4" t="s">
        <v>98</v>
      </c>
      <c r="BS11" s="4" t="s">
        <v>98</v>
      </c>
      <c r="BT11" s="4" t="s">
        <v>98</v>
      </c>
      <c r="BU11" s="4" t="s">
        <v>98</v>
      </c>
      <c r="BV11" s="4" t="s">
        <v>98</v>
      </c>
      <c r="BW11" s="4" t="s">
        <v>98</v>
      </c>
      <c r="BX11" s="35" t="s">
        <v>98</v>
      </c>
      <c r="BY11" s="35" t="s">
        <v>98</v>
      </c>
      <c r="BZ11" s="1" t="s">
        <v>98</v>
      </c>
      <c r="CA11" s="1" t="s">
        <v>98</v>
      </c>
      <c r="CB11" s="1" t="s">
        <v>98</v>
      </c>
      <c r="CC11" s="1" t="s">
        <v>98</v>
      </c>
      <c r="CD11" s="1" t="s">
        <v>98</v>
      </c>
      <c r="CE11" s="1" t="s">
        <v>98</v>
      </c>
      <c r="CF11" s="1" t="s">
        <v>98</v>
      </c>
      <c r="CG11" s="4">
        <f>Beams!$B$11/F11</f>
        <v>977.39130434782612</v>
      </c>
      <c r="CI11" s="4">
        <f>SQRT(Beams!$B$9^2+Beams!$C$9^2)/AO11</f>
        <v>565.68542494923793</v>
      </c>
      <c r="CK11" s="4">
        <f>(2*SQRT(Beams!$B$8^2+Beams!$C$8^2))/(F11)</f>
        <v>2764.4800767084498</v>
      </c>
      <c r="CM11" s="4">
        <f>Beams!$B$12*(K11/2)/AX11</f>
        <v>200.0496688741722</v>
      </c>
      <c r="CO11" s="4">
        <f t="shared" si="0"/>
        <v>5042.6377706615012</v>
      </c>
      <c r="CQ11" s="3">
        <f>MIN(Beams!$B$21:$B$22)/MAX(CJ11:CO11)-1</f>
        <v>2.9661782006952224</v>
      </c>
    </row>
    <row r="12" spans="1:95" x14ac:dyDescent="0.55000000000000004">
      <c r="A12" s="1" t="s">
        <v>2497</v>
      </c>
      <c r="B12" s="1" t="s">
        <v>2511</v>
      </c>
      <c r="C12" s="1" t="s">
        <v>2512</v>
      </c>
      <c r="D12" s="1" t="s">
        <v>98</v>
      </c>
      <c r="E12" s="2">
        <v>28.6</v>
      </c>
      <c r="F12" s="3">
        <v>7.85</v>
      </c>
      <c r="G12" s="1" t="s">
        <v>98</v>
      </c>
      <c r="H12" s="11" t="s">
        <v>98</v>
      </c>
      <c r="I12" s="1" t="s">
        <v>98</v>
      </c>
      <c r="J12" s="1" t="s">
        <v>98</v>
      </c>
      <c r="K12" s="14">
        <v>8.625</v>
      </c>
      <c r="L12" s="1" t="s">
        <v>98</v>
      </c>
      <c r="M12" s="11" t="s">
        <v>98</v>
      </c>
      <c r="N12" s="1" t="s">
        <v>98</v>
      </c>
      <c r="O12" s="1" t="s">
        <v>98</v>
      </c>
      <c r="P12" s="1">
        <v>7.98</v>
      </c>
      <c r="Q12" s="1" t="s">
        <v>98</v>
      </c>
      <c r="R12" s="11" t="s">
        <v>98</v>
      </c>
      <c r="S12" s="13" t="s">
        <v>98</v>
      </c>
      <c r="T12" s="1" t="s">
        <v>98</v>
      </c>
      <c r="U12" s="13" t="s">
        <v>98</v>
      </c>
      <c r="V12" s="1" t="s">
        <v>98</v>
      </c>
      <c r="W12" s="14">
        <v>0.32200000000000006</v>
      </c>
      <c r="X12" s="14">
        <v>0.3</v>
      </c>
      <c r="Y12" s="1" t="s">
        <v>98</v>
      </c>
      <c r="Z12" s="13" t="s">
        <v>98</v>
      </c>
      <c r="AA12" s="13" t="s">
        <v>98</v>
      </c>
      <c r="AB12" s="1" t="s">
        <v>98</v>
      </c>
      <c r="AC12" s="1" t="s">
        <v>98</v>
      </c>
      <c r="AD12" s="1" t="s">
        <v>98</v>
      </c>
      <c r="AE12" s="1" t="s">
        <v>98</v>
      </c>
      <c r="AF12" s="1" t="s">
        <v>98</v>
      </c>
      <c r="AG12" s="1" t="s">
        <v>98</v>
      </c>
      <c r="AH12" s="1" t="s">
        <v>98</v>
      </c>
      <c r="AI12" s="1" t="s">
        <v>98</v>
      </c>
      <c r="AJ12" s="1" t="s">
        <v>98</v>
      </c>
      <c r="AK12" s="1" t="s">
        <v>98</v>
      </c>
      <c r="AL12" s="38">
        <v>28.8</v>
      </c>
      <c r="AM12" s="2">
        <v>68.099999999999994</v>
      </c>
      <c r="AN12" s="2">
        <v>20.8</v>
      </c>
      <c r="AO12" s="2">
        <v>15.8</v>
      </c>
      <c r="AP12" s="3">
        <v>2.95</v>
      </c>
      <c r="AQ12" s="2">
        <v>68.099999999999994</v>
      </c>
      <c r="AR12" s="2">
        <v>20.8</v>
      </c>
      <c r="AS12" s="2">
        <v>15.8</v>
      </c>
      <c r="AT12" s="3">
        <v>2.95</v>
      </c>
      <c r="AU12" s="1" t="s">
        <v>98</v>
      </c>
      <c r="AV12" s="1" t="s">
        <v>98</v>
      </c>
      <c r="AW12" s="1" t="s">
        <v>98</v>
      </c>
      <c r="AX12" s="1">
        <v>136</v>
      </c>
      <c r="AY12" s="1" t="s">
        <v>98</v>
      </c>
      <c r="AZ12" s="1" t="s">
        <v>98</v>
      </c>
      <c r="BA12" s="1" t="s">
        <v>98</v>
      </c>
      <c r="BB12" s="1" t="s">
        <v>98</v>
      </c>
      <c r="BC12" s="1" t="s">
        <v>98</v>
      </c>
      <c r="BD12" s="1" t="s">
        <v>98</v>
      </c>
      <c r="BE12" s="1" t="s">
        <v>98</v>
      </c>
      <c r="BF12" s="1" t="s">
        <v>98</v>
      </c>
      <c r="BG12" s="1" t="s">
        <v>98</v>
      </c>
      <c r="BH12" s="1" t="s">
        <v>98</v>
      </c>
      <c r="BI12" s="1" t="s">
        <v>98</v>
      </c>
      <c r="BJ12" s="1" t="s">
        <v>98</v>
      </c>
      <c r="BK12" s="4" t="s">
        <v>98</v>
      </c>
      <c r="BL12" s="4" t="s">
        <v>98</v>
      </c>
      <c r="BM12" s="4" t="s">
        <v>98</v>
      </c>
      <c r="BN12" s="4" t="s">
        <v>98</v>
      </c>
      <c r="BO12" s="4" t="s">
        <v>98</v>
      </c>
      <c r="BP12" s="4" t="s">
        <v>98</v>
      </c>
      <c r="BQ12" s="4" t="s">
        <v>98</v>
      </c>
      <c r="BR12" s="4" t="s">
        <v>98</v>
      </c>
      <c r="BS12" s="4" t="s">
        <v>98</v>
      </c>
      <c r="BT12" s="4" t="s">
        <v>98</v>
      </c>
      <c r="BU12" s="4" t="s">
        <v>98</v>
      </c>
      <c r="BV12" s="4" t="s">
        <v>98</v>
      </c>
      <c r="BW12" s="4" t="s">
        <v>98</v>
      </c>
      <c r="BX12" s="35" t="s">
        <v>98</v>
      </c>
      <c r="BY12" s="35" t="s">
        <v>98</v>
      </c>
      <c r="BZ12" s="1" t="s">
        <v>98</v>
      </c>
      <c r="CA12" s="1" t="s">
        <v>98</v>
      </c>
      <c r="CB12" s="1" t="s">
        <v>98</v>
      </c>
      <c r="CC12" s="1" t="s">
        <v>98</v>
      </c>
      <c r="CD12" s="1" t="s">
        <v>98</v>
      </c>
      <c r="CE12" s="1" t="s">
        <v>98</v>
      </c>
      <c r="CF12" s="1" t="s">
        <v>98</v>
      </c>
      <c r="CG12" s="4">
        <f>Beams!$B$11/F12</f>
        <v>1431.847133757962</v>
      </c>
      <c r="CI12" s="4">
        <f>SQRT(Beams!$B$9^2+Beams!$C$9^2)/AO12</f>
        <v>1006.0607874097207</v>
      </c>
      <c r="CK12" s="4">
        <f>(2*SQRT(Beams!$B$8^2+Beams!$C$8^2))/(F12)</f>
        <v>4049.8752716111053</v>
      </c>
      <c r="CM12" s="4">
        <f>Beams!$B$12*(K12/2)/AX12</f>
        <v>356.41544117647061</v>
      </c>
      <c r="CO12" s="4">
        <f t="shared" si="0"/>
        <v>7451.7756326288136</v>
      </c>
      <c r="CQ12" s="3">
        <f>MIN(Beams!$B$21:$B$22)/MAX(CJ12:CO12)-1</f>
        <v>1.68392407205965</v>
      </c>
    </row>
    <row r="13" spans="1:95" x14ac:dyDescent="0.55000000000000004">
      <c r="A13" s="1" t="s">
        <v>2497</v>
      </c>
      <c r="B13" s="1" t="s">
        <v>2513</v>
      </c>
      <c r="C13" s="1" t="s">
        <v>2514</v>
      </c>
      <c r="D13" s="1" t="s">
        <v>98</v>
      </c>
      <c r="E13" s="2">
        <v>19</v>
      </c>
      <c r="F13" s="3">
        <v>5.2</v>
      </c>
      <c r="G13" s="1" t="s">
        <v>98</v>
      </c>
      <c r="H13" s="11" t="s">
        <v>98</v>
      </c>
      <c r="I13" s="1" t="s">
        <v>98</v>
      </c>
      <c r="J13" s="1" t="s">
        <v>98</v>
      </c>
      <c r="K13" s="14">
        <v>6.625</v>
      </c>
      <c r="L13" s="1" t="s">
        <v>98</v>
      </c>
      <c r="M13" s="11" t="s">
        <v>98</v>
      </c>
      <c r="N13" s="1" t="s">
        <v>98</v>
      </c>
      <c r="O13" s="1" t="s">
        <v>98</v>
      </c>
      <c r="P13" s="1">
        <v>6.07</v>
      </c>
      <c r="Q13" s="1" t="s">
        <v>98</v>
      </c>
      <c r="R13" s="11" t="s">
        <v>98</v>
      </c>
      <c r="S13" s="13" t="s">
        <v>98</v>
      </c>
      <c r="T13" s="1" t="s">
        <v>98</v>
      </c>
      <c r="U13" s="13" t="s">
        <v>98</v>
      </c>
      <c r="V13" s="1" t="s">
        <v>98</v>
      </c>
      <c r="W13" s="14">
        <v>0.28000000000000003</v>
      </c>
      <c r="X13" s="14">
        <v>0.26100000000000001</v>
      </c>
      <c r="Y13" s="1" t="s">
        <v>98</v>
      </c>
      <c r="Z13" s="13" t="s">
        <v>98</v>
      </c>
      <c r="AA13" s="13" t="s">
        <v>98</v>
      </c>
      <c r="AB13" s="1" t="s">
        <v>98</v>
      </c>
      <c r="AC13" s="1" t="s">
        <v>98</v>
      </c>
      <c r="AD13" s="1" t="s">
        <v>98</v>
      </c>
      <c r="AE13" s="1" t="s">
        <v>98</v>
      </c>
      <c r="AF13" s="1" t="s">
        <v>98</v>
      </c>
      <c r="AG13" s="1" t="s">
        <v>98</v>
      </c>
      <c r="AH13" s="1" t="s">
        <v>98</v>
      </c>
      <c r="AI13" s="1" t="s">
        <v>98</v>
      </c>
      <c r="AJ13" s="1" t="s">
        <v>98</v>
      </c>
      <c r="AK13" s="1" t="s">
        <v>98</v>
      </c>
      <c r="AL13" s="38">
        <v>25.4</v>
      </c>
      <c r="AM13" s="2">
        <v>26.5</v>
      </c>
      <c r="AN13" s="2">
        <v>10.6</v>
      </c>
      <c r="AO13" s="3">
        <v>7.99</v>
      </c>
      <c r="AP13" s="3">
        <v>2.25</v>
      </c>
      <c r="AQ13" s="2">
        <v>26.5</v>
      </c>
      <c r="AR13" s="2">
        <v>10.6</v>
      </c>
      <c r="AS13" s="3">
        <v>7.99</v>
      </c>
      <c r="AT13" s="3">
        <v>2.25</v>
      </c>
      <c r="AU13" s="1" t="s">
        <v>98</v>
      </c>
      <c r="AV13" s="1" t="s">
        <v>98</v>
      </c>
      <c r="AW13" s="1" t="s">
        <v>98</v>
      </c>
      <c r="AX13" s="2">
        <v>52.9</v>
      </c>
      <c r="AY13" s="1" t="s">
        <v>98</v>
      </c>
      <c r="AZ13" s="1" t="s">
        <v>98</v>
      </c>
      <c r="BA13" s="1" t="s">
        <v>98</v>
      </c>
      <c r="BB13" s="1" t="s">
        <v>98</v>
      </c>
      <c r="BC13" s="1" t="s">
        <v>98</v>
      </c>
      <c r="BD13" s="1" t="s">
        <v>98</v>
      </c>
      <c r="BE13" s="1" t="s">
        <v>98</v>
      </c>
      <c r="BF13" s="1" t="s">
        <v>98</v>
      </c>
      <c r="BG13" s="1" t="s">
        <v>98</v>
      </c>
      <c r="BH13" s="1" t="s">
        <v>98</v>
      </c>
      <c r="BI13" s="1" t="s">
        <v>98</v>
      </c>
      <c r="BJ13" s="1" t="s">
        <v>98</v>
      </c>
      <c r="BK13" s="4" t="s">
        <v>98</v>
      </c>
      <c r="BL13" s="4" t="s">
        <v>98</v>
      </c>
      <c r="BM13" s="4" t="s">
        <v>98</v>
      </c>
      <c r="BN13" s="4" t="s">
        <v>98</v>
      </c>
      <c r="BO13" s="4" t="s">
        <v>98</v>
      </c>
      <c r="BP13" s="4" t="s">
        <v>98</v>
      </c>
      <c r="BQ13" s="4" t="s">
        <v>98</v>
      </c>
      <c r="BR13" s="4" t="s">
        <v>98</v>
      </c>
      <c r="BS13" s="4" t="s">
        <v>98</v>
      </c>
      <c r="BT13" s="4" t="s">
        <v>98</v>
      </c>
      <c r="BU13" s="4" t="s">
        <v>98</v>
      </c>
      <c r="BV13" s="4" t="s">
        <v>98</v>
      </c>
      <c r="BW13" s="4" t="s">
        <v>98</v>
      </c>
      <c r="BX13" s="35" t="s">
        <v>98</v>
      </c>
      <c r="BY13" s="35" t="s">
        <v>98</v>
      </c>
      <c r="BZ13" s="1" t="s">
        <v>98</v>
      </c>
      <c r="CA13" s="1" t="s">
        <v>98</v>
      </c>
      <c r="CB13" s="1" t="s">
        <v>98</v>
      </c>
      <c r="CC13" s="1" t="s">
        <v>98</v>
      </c>
      <c r="CD13" s="1" t="s">
        <v>98</v>
      </c>
      <c r="CE13" s="1" t="s">
        <v>98</v>
      </c>
      <c r="CF13" s="1" t="s">
        <v>98</v>
      </c>
      <c r="CG13" s="4">
        <f>Beams!$B$11/F13</f>
        <v>2161.5384615384614</v>
      </c>
      <c r="CI13" s="4">
        <f>SQRT(Beams!$B$9^2+Beams!$C$9^2)/AO13</f>
        <v>1989.4568762294853</v>
      </c>
      <c r="CK13" s="4">
        <f>(2*SQRT(Beams!$B$8^2+Beams!$C$8^2))/(F13)</f>
        <v>6113.7540157975336</v>
      </c>
      <c r="CM13" s="4">
        <f>Beams!$B$12*(K13/2)/AX13</f>
        <v>703.82797731568996</v>
      </c>
      <c r="CO13" s="4">
        <f t="shared" si="0"/>
        <v>11439.005562380391</v>
      </c>
      <c r="CQ13" s="3">
        <f>MIN(Beams!$B$21:$B$22)/MAX(CJ13:CO13)-1</f>
        <v>0.74840373063321741</v>
      </c>
    </row>
    <row r="14" spans="1:95" x14ac:dyDescent="0.55000000000000004">
      <c r="A14" s="1" t="s">
        <v>2497</v>
      </c>
      <c r="B14" s="1" t="s">
        <v>2515</v>
      </c>
      <c r="C14" s="1" t="s">
        <v>2516</v>
      </c>
      <c r="D14" s="1" t="s">
        <v>98</v>
      </c>
      <c r="E14" s="2">
        <v>14.6</v>
      </c>
      <c r="F14" s="3">
        <v>4.01</v>
      </c>
      <c r="G14" s="1" t="s">
        <v>98</v>
      </c>
      <c r="H14" s="11" t="s">
        <v>98</v>
      </c>
      <c r="I14" s="1" t="s">
        <v>98</v>
      </c>
      <c r="J14" s="1" t="s">
        <v>98</v>
      </c>
      <c r="K14" s="14">
        <v>5.5629999999999997</v>
      </c>
      <c r="L14" s="1" t="s">
        <v>98</v>
      </c>
      <c r="M14" s="11" t="s">
        <v>98</v>
      </c>
      <c r="N14" s="1" t="s">
        <v>98</v>
      </c>
      <c r="O14" s="1" t="s">
        <v>98</v>
      </c>
      <c r="P14" s="1">
        <v>5.05</v>
      </c>
      <c r="Q14" s="1" t="s">
        <v>98</v>
      </c>
      <c r="R14" s="11" t="s">
        <v>98</v>
      </c>
      <c r="S14" s="13" t="s">
        <v>98</v>
      </c>
      <c r="T14" s="1" t="s">
        <v>98</v>
      </c>
      <c r="U14" s="13" t="s">
        <v>98</v>
      </c>
      <c r="V14" s="1" t="s">
        <v>98</v>
      </c>
      <c r="W14" s="14">
        <v>0.25800000000000001</v>
      </c>
      <c r="X14" s="14">
        <v>0.24099999999999999</v>
      </c>
      <c r="Y14" s="1" t="s">
        <v>98</v>
      </c>
      <c r="Z14" s="13" t="s">
        <v>98</v>
      </c>
      <c r="AA14" s="13" t="s">
        <v>98</v>
      </c>
      <c r="AB14" s="1" t="s">
        <v>98</v>
      </c>
      <c r="AC14" s="1" t="s">
        <v>98</v>
      </c>
      <c r="AD14" s="1" t="s">
        <v>98</v>
      </c>
      <c r="AE14" s="1" t="s">
        <v>98</v>
      </c>
      <c r="AF14" s="1" t="s">
        <v>98</v>
      </c>
      <c r="AG14" s="1" t="s">
        <v>98</v>
      </c>
      <c r="AH14" s="1" t="s">
        <v>98</v>
      </c>
      <c r="AI14" s="1" t="s">
        <v>98</v>
      </c>
      <c r="AJ14" s="1" t="s">
        <v>98</v>
      </c>
      <c r="AK14" s="1" t="s">
        <v>98</v>
      </c>
      <c r="AL14" s="38">
        <v>23.1</v>
      </c>
      <c r="AM14" s="2">
        <v>14.3</v>
      </c>
      <c r="AN14" s="3">
        <v>6.83</v>
      </c>
      <c r="AO14" s="3">
        <v>5.14</v>
      </c>
      <c r="AP14" s="3">
        <v>1.88</v>
      </c>
      <c r="AQ14" s="2">
        <v>14.3</v>
      </c>
      <c r="AR14" s="3">
        <v>6.83</v>
      </c>
      <c r="AS14" s="3">
        <v>5.14</v>
      </c>
      <c r="AT14" s="3">
        <v>1.88</v>
      </c>
      <c r="AU14" s="1" t="s">
        <v>98</v>
      </c>
      <c r="AV14" s="1" t="s">
        <v>98</v>
      </c>
      <c r="AW14" s="1" t="s">
        <v>98</v>
      </c>
      <c r="AX14" s="2">
        <v>28.6</v>
      </c>
      <c r="AY14" s="1" t="s">
        <v>98</v>
      </c>
      <c r="AZ14" s="1" t="s">
        <v>98</v>
      </c>
      <c r="BA14" s="1" t="s">
        <v>98</v>
      </c>
      <c r="BB14" s="1" t="s">
        <v>98</v>
      </c>
      <c r="BC14" s="1" t="s">
        <v>98</v>
      </c>
      <c r="BD14" s="1" t="s">
        <v>98</v>
      </c>
      <c r="BE14" s="1" t="s">
        <v>98</v>
      </c>
      <c r="BF14" s="1" t="s">
        <v>98</v>
      </c>
      <c r="BG14" s="1" t="s">
        <v>98</v>
      </c>
      <c r="BH14" s="1" t="s">
        <v>98</v>
      </c>
      <c r="BI14" s="1" t="s">
        <v>98</v>
      </c>
      <c r="BJ14" s="1" t="s">
        <v>98</v>
      </c>
      <c r="BK14" s="4" t="s">
        <v>98</v>
      </c>
      <c r="BL14" s="4" t="s">
        <v>98</v>
      </c>
      <c r="BM14" s="4" t="s">
        <v>98</v>
      </c>
      <c r="BN14" s="4" t="s">
        <v>98</v>
      </c>
      <c r="BO14" s="4" t="s">
        <v>98</v>
      </c>
      <c r="BP14" s="4" t="s">
        <v>98</v>
      </c>
      <c r="BQ14" s="4" t="s">
        <v>98</v>
      </c>
      <c r="BR14" s="4" t="s">
        <v>98</v>
      </c>
      <c r="BS14" s="4" t="s">
        <v>98</v>
      </c>
      <c r="BT14" s="4" t="s">
        <v>98</v>
      </c>
      <c r="BU14" s="4" t="s">
        <v>98</v>
      </c>
      <c r="BV14" s="4" t="s">
        <v>98</v>
      </c>
      <c r="BW14" s="4" t="s">
        <v>98</v>
      </c>
      <c r="BX14" s="35" t="s">
        <v>98</v>
      </c>
      <c r="BY14" s="35" t="s">
        <v>98</v>
      </c>
      <c r="BZ14" s="1" t="s">
        <v>98</v>
      </c>
      <c r="CA14" s="1" t="s">
        <v>98</v>
      </c>
      <c r="CB14" s="1" t="s">
        <v>98</v>
      </c>
      <c r="CC14" s="1" t="s">
        <v>98</v>
      </c>
      <c r="CD14" s="1" t="s">
        <v>98</v>
      </c>
      <c r="CE14" s="1" t="s">
        <v>98</v>
      </c>
      <c r="CF14" s="1" t="s">
        <v>98</v>
      </c>
      <c r="CG14" s="4">
        <f>Beams!$B$11/F14</f>
        <v>2802.9925187032422</v>
      </c>
      <c r="CI14" s="4">
        <f>SQRT(Beams!$B$9^2+Beams!$C$9^2)/AO14</f>
        <v>3092.5603970960287</v>
      </c>
      <c r="CK14" s="4">
        <f>(2*SQRT(Beams!$B$8^2+Beams!$C$8^2))/(F14)</f>
        <v>7928.0600703608916</v>
      </c>
      <c r="CM14" s="4">
        <f>Beams!$B$12*(K14/2)/AX14</f>
        <v>1093.1489510489509</v>
      </c>
      <c r="CO14" s="4">
        <f t="shared" si="0"/>
        <v>15063.362091786807</v>
      </c>
      <c r="CQ14" s="3">
        <f>MIN(Beams!$B$21:$B$22)/MAX(CJ14:CO14)-1</f>
        <v>0.32772483846118661</v>
      </c>
    </row>
    <row r="15" spans="1:95" x14ac:dyDescent="0.55000000000000004">
      <c r="A15" s="1" t="s">
        <v>2497</v>
      </c>
      <c r="B15" s="1" t="s">
        <v>2517</v>
      </c>
      <c r="C15" s="1" t="s">
        <v>2518</v>
      </c>
      <c r="D15" s="1" t="s">
        <v>98</v>
      </c>
      <c r="E15" s="2">
        <v>10.8</v>
      </c>
      <c r="F15" s="3">
        <v>2.96</v>
      </c>
      <c r="G15" s="1" t="s">
        <v>98</v>
      </c>
      <c r="H15" s="11" t="s">
        <v>98</v>
      </c>
      <c r="I15" s="1" t="s">
        <v>98</v>
      </c>
      <c r="J15" s="1" t="s">
        <v>98</v>
      </c>
      <c r="K15" s="14">
        <v>4.5</v>
      </c>
      <c r="L15" s="1" t="s">
        <v>98</v>
      </c>
      <c r="M15" s="11" t="s">
        <v>98</v>
      </c>
      <c r="N15" s="1" t="s">
        <v>98</v>
      </c>
      <c r="O15" s="1" t="s">
        <v>98</v>
      </c>
      <c r="P15" s="1">
        <v>4.03</v>
      </c>
      <c r="Q15" s="1" t="s">
        <v>98</v>
      </c>
      <c r="R15" s="11" t="s">
        <v>98</v>
      </c>
      <c r="S15" s="13" t="s">
        <v>98</v>
      </c>
      <c r="T15" s="1" t="s">
        <v>98</v>
      </c>
      <c r="U15" s="13" t="s">
        <v>98</v>
      </c>
      <c r="V15" s="1" t="s">
        <v>98</v>
      </c>
      <c r="W15" s="14">
        <v>0.2370000000000001</v>
      </c>
      <c r="X15" s="14">
        <v>0.221</v>
      </c>
      <c r="Y15" s="1" t="s">
        <v>98</v>
      </c>
      <c r="Z15" s="13" t="s">
        <v>98</v>
      </c>
      <c r="AA15" s="13" t="s">
        <v>98</v>
      </c>
      <c r="AB15" s="1" t="s">
        <v>98</v>
      </c>
      <c r="AC15" s="1" t="s">
        <v>98</v>
      </c>
      <c r="AD15" s="1" t="s">
        <v>98</v>
      </c>
      <c r="AE15" s="1" t="s">
        <v>98</v>
      </c>
      <c r="AF15" s="1" t="s">
        <v>98</v>
      </c>
      <c r="AG15" s="1" t="s">
        <v>98</v>
      </c>
      <c r="AH15" s="1" t="s">
        <v>98</v>
      </c>
      <c r="AI15" s="1" t="s">
        <v>98</v>
      </c>
      <c r="AJ15" s="1" t="s">
        <v>98</v>
      </c>
      <c r="AK15" s="1" t="s">
        <v>98</v>
      </c>
      <c r="AL15" s="38">
        <v>20.399999999999999</v>
      </c>
      <c r="AM15" s="3">
        <v>6.82</v>
      </c>
      <c r="AN15" s="3">
        <v>4.05</v>
      </c>
      <c r="AO15" s="3">
        <v>3.03</v>
      </c>
      <c r="AP15" s="3">
        <v>1.51</v>
      </c>
      <c r="AQ15" s="3">
        <v>6.82</v>
      </c>
      <c r="AR15" s="3">
        <v>4.05</v>
      </c>
      <c r="AS15" s="3">
        <v>3.03</v>
      </c>
      <c r="AT15" s="3">
        <v>1.51</v>
      </c>
      <c r="AU15" s="1" t="s">
        <v>98</v>
      </c>
      <c r="AV15" s="1" t="s">
        <v>98</v>
      </c>
      <c r="AW15" s="1" t="s">
        <v>98</v>
      </c>
      <c r="AX15" s="2">
        <v>13.6</v>
      </c>
      <c r="AY15" s="1" t="s">
        <v>98</v>
      </c>
      <c r="AZ15" s="1" t="s">
        <v>98</v>
      </c>
      <c r="BA15" s="1" t="s">
        <v>98</v>
      </c>
      <c r="BB15" s="1" t="s">
        <v>98</v>
      </c>
      <c r="BC15" s="1" t="s">
        <v>98</v>
      </c>
      <c r="BD15" s="1" t="s">
        <v>98</v>
      </c>
      <c r="BE15" s="1" t="s">
        <v>98</v>
      </c>
      <c r="BF15" s="1" t="s">
        <v>98</v>
      </c>
      <c r="BG15" s="1" t="s">
        <v>98</v>
      </c>
      <c r="BH15" s="1" t="s">
        <v>98</v>
      </c>
      <c r="BI15" s="1" t="s">
        <v>98</v>
      </c>
      <c r="BJ15" s="1" t="s">
        <v>98</v>
      </c>
      <c r="BK15" s="4" t="s">
        <v>98</v>
      </c>
      <c r="BL15" s="4" t="s">
        <v>98</v>
      </c>
      <c r="BM15" s="4" t="s">
        <v>98</v>
      </c>
      <c r="BN15" s="4" t="s">
        <v>98</v>
      </c>
      <c r="BO15" s="4" t="s">
        <v>98</v>
      </c>
      <c r="BP15" s="4" t="s">
        <v>98</v>
      </c>
      <c r="BQ15" s="4" t="s">
        <v>98</v>
      </c>
      <c r="BR15" s="4" t="s">
        <v>98</v>
      </c>
      <c r="BS15" s="4" t="s">
        <v>98</v>
      </c>
      <c r="BT15" s="4" t="s">
        <v>98</v>
      </c>
      <c r="BU15" s="4" t="s">
        <v>98</v>
      </c>
      <c r="BV15" s="4" t="s">
        <v>98</v>
      </c>
      <c r="BW15" s="4" t="s">
        <v>98</v>
      </c>
      <c r="BX15" s="35" t="s">
        <v>98</v>
      </c>
      <c r="BY15" s="35" t="s">
        <v>98</v>
      </c>
      <c r="BZ15" s="1" t="s">
        <v>98</v>
      </c>
      <c r="CA15" s="1" t="s">
        <v>98</v>
      </c>
      <c r="CB15" s="1" t="s">
        <v>98</v>
      </c>
      <c r="CC15" s="1" t="s">
        <v>98</v>
      </c>
      <c r="CD15" s="1" t="s">
        <v>98</v>
      </c>
      <c r="CE15" s="1" t="s">
        <v>98</v>
      </c>
      <c r="CF15" s="1" t="s">
        <v>98</v>
      </c>
      <c r="CG15" s="4">
        <f>Beams!$B$11/F15</f>
        <v>3797.2972972972975</v>
      </c>
      <c r="CI15" s="4">
        <f>SQRT(Beams!$B$9^2+Beams!$C$9^2)/AO15</f>
        <v>5246.125558110095</v>
      </c>
      <c r="CK15" s="4">
        <f>(2*SQRT(Beams!$B$8^2+Beams!$C$8^2))/(F15)</f>
        <v>10740.378676401073</v>
      </c>
      <c r="CM15" s="4">
        <f>Beams!$B$12*(K15/2)/AX15</f>
        <v>1859.5588235294117</v>
      </c>
      <c r="CO15" s="4">
        <f t="shared" si="0"/>
        <v>20933.814185037463</v>
      </c>
      <c r="CQ15" s="3">
        <f>MIN(Beams!$B$21:$B$22)/MAX(CJ15:CO15)-1</f>
        <v>-4.4607933211947115E-2</v>
      </c>
    </row>
    <row r="16" spans="1:95" x14ac:dyDescent="0.55000000000000004">
      <c r="A16" s="1" t="s">
        <v>2497</v>
      </c>
      <c r="B16" s="1" t="s">
        <v>2519</v>
      </c>
      <c r="C16" s="1" t="s">
        <v>2520</v>
      </c>
      <c r="D16" s="1" t="s">
        <v>98</v>
      </c>
      <c r="E16" s="3">
        <v>9.1199999999999992</v>
      </c>
      <c r="F16" s="3">
        <v>2.5</v>
      </c>
      <c r="G16" s="1" t="s">
        <v>98</v>
      </c>
      <c r="H16" s="11" t="s">
        <v>98</v>
      </c>
      <c r="I16" s="1" t="s">
        <v>98</v>
      </c>
      <c r="J16" s="1" t="s">
        <v>98</v>
      </c>
      <c r="K16" s="14">
        <v>4</v>
      </c>
      <c r="L16" s="1" t="s">
        <v>98</v>
      </c>
      <c r="M16" s="11" t="s">
        <v>98</v>
      </c>
      <c r="N16" s="1" t="s">
        <v>98</v>
      </c>
      <c r="O16" s="1" t="s">
        <v>98</v>
      </c>
      <c r="P16" s="1">
        <v>3.55</v>
      </c>
      <c r="Q16" s="1" t="s">
        <v>98</v>
      </c>
      <c r="R16" s="11" t="s">
        <v>98</v>
      </c>
      <c r="S16" s="13" t="s">
        <v>98</v>
      </c>
      <c r="T16" s="1" t="s">
        <v>98</v>
      </c>
      <c r="U16" s="13" t="s">
        <v>98</v>
      </c>
      <c r="V16" s="1" t="s">
        <v>98</v>
      </c>
      <c r="W16" s="14">
        <v>0.22599999999999998</v>
      </c>
      <c r="X16" s="14">
        <v>0.21099999999999999</v>
      </c>
      <c r="Y16" s="1" t="s">
        <v>98</v>
      </c>
      <c r="Z16" s="13" t="s">
        <v>98</v>
      </c>
      <c r="AA16" s="13" t="s">
        <v>98</v>
      </c>
      <c r="AB16" s="1" t="s">
        <v>98</v>
      </c>
      <c r="AC16" s="1" t="s">
        <v>98</v>
      </c>
      <c r="AD16" s="1" t="s">
        <v>98</v>
      </c>
      <c r="AE16" s="1" t="s">
        <v>98</v>
      </c>
      <c r="AF16" s="1" t="s">
        <v>98</v>
      </c>
      <c r="AG16" s="1" t="s">
        <v>98</v>
      </c>
      <c r="AH16" s="1" t="s">
        <v>98</v>
      </c>
      <c r="AI16" s="1" t="s">
        <v>98</v>
      </c>
      <c r="AJ16" s="1" t="s">
        <v>98</v>
      </c>
      <c r="AK16" s="1" t="s">
        <v>98</v>
      </c>
      <c r="AL16" s="38">
        <v>19</v>
      </c>
      <c r="AM16" s="3">
        <v>4.5199999999999996</v>
      </c>
      <c r="AN16" s="3">
        <v>3.03</v>
      </c>
      <c r="AO16" s="3">
        <v>2.2599999999999998</v>
      </c>
      <c r="AP16" s="3">
        <v>1.34</v>
      </c>
      <c r="AQ16" s="3">
        <v>4.5199999999999996</v>
      </c>
      <c r="AR16" s="3">
        <v>3.03</v>
      </c>
      <c r="AS16" s="3">
        <v>2.2599999999999998</v>
      </c>
      <c r="AT16" s="3">
        <v>1.34</v>
      </c>
      <c r="AU16" s="1" t="s">
        <v>98</v>
      </c>
      <c r="AV16" s="1" t="s">
        <v>98</v>
      </c>
      <c r="AW16" s="1" t="s">
        <v>98</v>
      </c>
      <c r="AX16" s="3">
        <v>9.0399999999999991</v>
      </c>
      <c r="AY16" s="1" t="s">
        <v>98</v>
      </c>
      <c r="AZ16" s="1" t="s">
        <v>98</v>
      </c>
      <c r="BA16" s="1" t="s">
        <v>98</v>
      </c>
      <c r="BB16" s="1" t="s">
        <v>98</v>
      </c>
      <c r="BC16" s="1" t="s">
        <v>98</v>
      </c>
      <c r="BD16" s="1" t="s">
        <v>98</v>
      </c>
      <c r="BE16" s="1" t="s">
        <v>98</v>
      </c>
      <c r="BF16" s="1" t="s">
        <v>98</v>
      </c>
      <c r="BG16" s="1" t="s">
        <v>98</v>
      </c>
      <c r="BH16" s="1" t="s">
        <v>98</v>
      </c>
      <c r="BI16" s="1" t="s">
        <v>98</v>
      </c>
      <c r="BJ16" s="1" t="s">
        <v>98</v>
      </c>
      <c r="BK16" s="4" t="s">
        <v>98</v>
      </c>
      <c r="BL16" s="4" t="s">
        <v>98</v>
      </c>
      <c r="BM16" s="4" t="s">
        <v>98</v>
      </c>
      <c r="BN16" s="4" t="s">
        <v>98</v>
      </c>
      <c r="BO16" s="4" t="s">
        <v>98</v>
      </c>
      <c r="BP16" s="4" t="s">
        <v>98</v>
      </c>
      <c r="BQ16" s="4" t="s">
        <v>98</v>
      </c>
      <c r="BR16" s="4" t="s">
        <v>98</v>
      </c>
      <c r="BS16" s="4" t="s">
        <v>98</v>
      </c>
      <c r="BT16" s="4" t="s">
        <v>98</v>
      </c>
      <c r="BU16" s="4" t="s">
        <v>98</v>
      </c>
      <c r="BV16" s="4" t="s">
        <v>98</v>
      </c>
      <c r="BW16" s="4" t="s">
        <v>98</v>
      </c>
      <c r="BX16" s="35" t="s">
        <v>98</v>
      </c>
      <c r="BY16" s="35" t="s">
        <v>98</v>
      </c>
      <c r="BZ16" s="1" t="s">
        <v>98</v>
      </c>
      <c r="CA16" s="1" t="s">
        <v>98</v>
      </c>
      <c r="CB16" s="1" t="s">
        <v>98</v>
      </c>
      <c r="CC16" s="1" t="s">
        <v>98</v>
      </c>
      <c r="CD16" s="1" t="s">
        <v>98</v>
      </c>
      <c r="CE16" s="1" t="s">
        <v>98</v>
      </c>
      <c r="CF16" s="1" t="s">
        <v>98</v>
      </c>
      <c r="CG16" s="4">
        <f>Beams!$B$11/F16</f>
        <v>4496</v>
      </c>
      <c r="CI16" s="4">
        <f>SQRT(Beams!$B$9^2+Beams!$C$9^2)/AO16</f>
        <v>7033.5223190591105</v>
      </c>
      <c r="CK16" s="4">
        <f>(2*SQRT(Beams!$B$8^2+Beams!$C$8^2))/(F16)</f>
        <v>12716.60835285887</v>
      </c>
      <c r="CM16" s="4">
        <f>Beams!$B$12*(K16/2)/AX16</f>
        <v>2486.7256637168143</v>
      </c>
      <c r="CO16" s="4">
        <f t="shared" si="0"/>
        <v>25231.283805733023</v>
      </c>
      <c r="CQ16" s="3">
        <f>MIN(Beams!$B$21:$B$22)/MAX(CJ16:CO16)-1</f>
        <v>-0.20733323940275983</v>
      </c>
    </row>
    <row r="17" spans="1:95" x14ac:dyDescent="0.55000000000000004">
      <c r="A17" s="1" t="s">
        <v>2497</v>
      </c>
      <c r="B17" s="1" t="s">
        <v>2521</v>
      </c>
      <c r="C17" s="1" t="s">
        <v>2522</v>
      </c>
      <c r="D17" s="1" t="s">
        <v>98</v>
      </c>
      <c r="E17" s="3">
        <v>7.58</v>
      </c>
      <c r="F17" s="3">
        <v>2.0699999999999998</v>
      </c>
      <c r="G17" s="1" t="s">
        <v>98</v>
      </c>
      <c r="H17" s="11" t="s">
        <v>98</v>
      </c>
      <c r="I17" s="1" t="s">
        <v>98</v>
      </c>
      <c r="J17" s="1" t="s">
        <v>98</v>
      </c>
      <c r="K17" s="14">
        <v>3.5</v>
      </c>
      <c r="L17" s="1" t="s">
        <v>98</v>
      </c>
      <c r="M17" s="11" t="s">
        <v>98</v>
      </c>
      <c r="N17" s="1" t="s">
        <v>98</v>
      </c>
      <c r="O17" s="1" t="s">
        <v>98</v>
      </c>
      <c r="P17" s="1">
        <v>3.07</v>
      </c>
      <c r="Q17" s="1" t="s">
        <v>98</v>
      </c>
      <c r="R17" s="11" t="s">
        <v>98</v>
      </c>
      <c r="S17" s="13" t="s">
        <v>98</v>
      </c>
      <c r="T17" s="1" t="s">
        <v>98</v>
      </c>
      <c r="U17" s="13" t="s">
        <v>98</v>
      </c>
      <c r="V17" s="1" t="s">
        <v>98</v>
      </c>
      <c r="W17" s="14">
        <v>0.21599999999999997</v>
      </c>
      <c r="X17" s="14">
        <v>0.20100000000000001</v>
      </c>
      <c r="Y17" s="1" t="s">
        <v>98</v>
      </c>
      <c r="Z17" s="13" t="s">
        <v>98</v>
      </c>
      <c r="AA17" s="13" t="s">
        <v>98</v>
      </c>
      <c r="AB17" s="1" t="s">
        <v>98</v>
      </c>
      <c r="AC17" s="1" t="s">
        <v>98</v>
      </c>
      <c r="AD17" s="1" t="s">
        <v>98</v>
      </c>
      <c r="AE17" s="1" t="s">
        <v>98</v>
      </c>
      <c r="AF17" s="1" t="s">
        <v>98</v>
      </c>
      <c r="AG17" s="1" t="s">
        <v>98</v>
      </c>
      <c r="AH17" s="1" t="s">
        <v>98</v>
      </c>
      <c r="AI17" s="1" t="s">
        <v>98</v>
      </c>
      <c r="AJ17" s="1" t="s">
        <v>98</v>
      </c>
      <c r="AK17" s="1" t="s">
        <v>98</v>
      </c>
      <c r="AL17" s="38">
        <v>17.399999999999999</v>
      </c>
      <c r="AM17" s="3">
        <v>2.85</v>
      </c>
      <c r="AN17" s="3">
        <v>2.19</v>
      </c>
      <c r="AO17" s="3">
        <v>1.63</v>
      </c>
      <c r="AP17" s="3">
        <v>1.17</v>
      </c>
      <c r="AQ17" s="3">
        <v>2.85</v>
      </c>
      <c r="AR17" s="3">
        <v>2.19</v>
      </c>
      <c r="AS17" s="3">
        <v>1.63</v>
      </c>
      <c r="AT17" s="3">
        <v>1.17</v>
      </c>
      <c r="AU17" s="1" t="s">
        <v>98</v>
      </c>
      <c r="AV17" s="1" t="s">
        <v>98</v>
      </c>
      <c r="AW17" s="1" t="s">
        <v>98</v>
      </c>
      <c r="AX17" s="3">
        <v>5.69</v>
      </c>
      <c r="AY17" s="1" t="s">
        <v>98</v>
      </c>
      <c r="AZ17" s="1" t="s">
        <v>98</v>
      </c>
      <c r="BA17" s="1" t="s">
        <v>98</v>
      </c>
      <c r="BB17" s="1" t="s">
        <v>98</v>
      </c>
      <c r="BC17" s="1" t="s">
        <v>98</v>
      </c>
      <c r="BD17" s="1" t="s">
        <v>98</v>
      </c>
      <c r="BE17" s="1" t="s">
        <v>98</v>
      </c>
      <c r="BF17" s="1" t="s">
        <v>98</v>
      </c>
      <c r="BG17" s="1" t="s">
        <v>98</v>
      </c>
      <c r="BH17" s="1" t="s">
        <v>98</v>
      </c>
      <c r="BI17" s="1" t="s">
        <v>98</v>
      </c>
      <c r="BJ17" s="1" t="s">
        <v>98</v>
      </c>
      <c r="BK17" s="4" t="s">
        <v>98</v>
      </c>
      <c r="BL17" s="4" t="s">
        <v>98</v>
      </c>
      <c r="BM17" s="4" t="s">
        <v>98</v>
      </c>
      <c r="BN17" s="4" t="s">
        <v>98</v>
      </c>
      <c r="BO17" s="4" t="s">
        <v>98</v>
      </c>
      <c r="BP17" s="4" t="s">
        <v>98</v>
      </c>
      <c r="BQ17" s="4" t="s">
        <v>98</v>
      </c>
      <c r="BR17" s="4" t="s">
        <v>98</v>
      </c>
      <c r="BS17" s="4" t="s">
        <v>98</v>
      </c>
      <c r="BT17" s="4" t="s">
        <v>98</v>
      </c>
      <c r="BU17" s="4" t="s">
        <v>98</v>
      </c>
      <c r="BV17" s="4" t="s">
        <v>98</v>
      </c>
      <c r="BW17" s="4" t="s">
        <v>98</v>
      </c>
      <c r="BX17" s="35" t="s">
        <v>98</v>
      </c>
      <c r="BY17" s="35" t="s">
        <v>98</v>
      </c>
      <c r="BZ17" s="1" t="s">
        <v>98</v>
      </c>
      <c r="CA17" s="1" t="s">
        <v>98</v>
      </c>
      <c r="CB17" s="1" t="s">
        <v>98</v>
      </c>
      <c r="CC17" s="1" t="s">
        <v>98</v>
      </c>
      <c r="CD17" s="1" t="s">
        <v>98</v>
      </c>
      <c r="CE17" s="1" t="s">
        <v>98</v>
      </c>
      <c r="CF17" s="1" t="s">
        <v>98</v>
      </c>
      <c r="CG17" s="4">
        <f>Beams!$B$11/F17</f>
        <v>5429.9516908212563</v>
      </c>
      <c r="CI17" s="4">
        <f>SQRT(Beams!$B$9^2+Beams!$C$9^2)/AO17</f>
        <v>9752.0002705972929</v>
      </c>
      <c r="CK17" s="4">
        <f>(2*SQRT(Beams!$B$8^2+Beams!$C$8^2))/(F17)</f>
        <v>15358.222648380279</v>
      </c>
      <c r="CM17" s="4">
        <f>Beams!$B$12*(K17/2)/AX17</f>
        <v>3456.9420035149383</v>
      </c>
      <c r="CO17" s="4">
        <f t="shared" si="0"/>
        <v>31208.460682281031</v>
      </c>
      <c r="CQ17" s="3">
        <f>MIN(Beams!$B$21:$B$22)/MAX(CJ17:CO17)-1</f>
        <v>-0.35914814243448945</v>
      </c>
    </row>
    <row r="18" spans="1:95" x14ac:dyDescent="0.55000000000000004">
      <c r="A18" s="1" t="s">
        <v>2497</v>
      </c>
      <c r="B18" s="1" t="s">
        <v>2523</v>
      </c>
      <c r="C18" s="1" t="s">
        <v>2524</v>
      </c>
      <c r="D18" s="1" t="s">
        <v>98</v>
      </c>
      <c r="E18" s="3">
        <v>5.8</v>
      </c>
      <c r="F18" s="3">
        <v>1.61</v>
      </c>
      <c r="G18" s="1" t="s">
        <v>98</v>
      </c>
      <c r="H18" s="11" t="s">
        <v>98</v>
      </c>
      <c r="I18" s="1" t="s">
        <v>98</v>
      </c>
      <c r="J18" s="1" t="s">
        <v>98</v>
      </c>
      <c r="K18" s="14">
        <v>2.875</v>
      </c>
      <c r="L18" s="1" t="s">
        <v>98</v>
      </c>
      <c r="M18" s="11" t="s">
        <v>98</v>
      </c>
      <c r="N18" s="1" t="s">
        <v>98</v>
      </c>
      <c r="O18" s="1" t="s">
        <v>98</v>
      </c>
      <c r="P18" s="1">
        <v>2.4700000000000002</v>
      </c>
      <c r="Q18" s="1" t="s">
        <v>98</v>
      </c>
      <c r="R18" s="11" t="s">
        <v>98</v>
      </c>
      <c r="S18" s="13" t="s">
        <v>98</v>
      </c>
      <c r="T18" s="1" t="s">
        <v>98</v>
      </c>
      <c r="U18" s="13" t="s">
        <v>98</v>
      </c>
      <c r="V18" s="1" t="s">
        <v>98</v>
      </c>
      <c r="W18" s="14">
        <v>0.20300000000000007</v>
      </c>
      <c r="X18" s="14">
        <v>0.189</v>
      </c>
      <c r="Y18" s="1" t="s">
        <v>98</v>
      </c>
      <c r="Z18" s="13" t="s">
        <v>98</v>
      </c>
      <c r="AA18" s="13" t="s">
        <v>98</v>
      </c>
      <c r="AB18" s="1" t="s">
        <v>98</v>
      </c>
      <c r="AC18" s="1" t="s">
        <v>98</v>
      </c>
      <c r="AD18" s="1" t="s">
        <v>98</v>
      </c>
      <c r="AE18" s="1" t="s">
        <v>98</v>
      </c>
      <c r="AF18" s="1" t="s">
        <v>98</v>
      </c>
      <c r="AG18" s="1" t="s">
        <v>98</v>
      </c>
      <c r="AH18" s="1" t="s">
        <v>98</v>
      </c>
      <c r="AI18" s="1" t="s">
        <v>98</v>
      </c>
      <c r="AJ18" s="1" t="s">
        <v>98</v>
      </c>
      <c r="AK18" s="1" t="s">
        <v>98</v>
      </c>
      <c r="AL18" s="38">
        <v>15.2</v>
      </c>
      <c r="AM18" s="3">
        <v>1.45</v>
      </c>
      <c r="AN18" s="3">
        <v>1.37</v>
      </c>
      <c r="AO18" s="3">
        <v>1.01</v>
      </c>
      <c r="AP18" s="14">
        <v>0.95199999999999996</v>
      </c>
      <c r="AQ18" s="3">
        <v>1.45</v>
      </c>
      <c r="AR18" s="3">
        <v>1.37</v>
      </c>
      <c r="AS18" s="3">
        <v>1.01</v>
      </c>
      <c r="AT18" s="14">
        <v>0.95199999999999996</v>
      </c>
      <c r="AU18" s="1" t="s">
        <v>98</v>
      </c>
      <c r="AV18" s="1" t="s">
        <v>98</v>
      </c>
      <c r="AW18" s="1" t="s">
        <v>98</v>
      </c>
      <c r="AX18" s="3">
        <v>2.89</v>
      </c>
      <c r="AY18" s="1" t="s">
        <v>98</v>
      </c>
      <c r="AZ18" s="1" t="s">
        <v>98</v>
      </c>
      <c r="BA18" s="1" t="s">
        <v>98</v>
      </c>
      <c r="BB18" s="1" t="s">
        <v>98</v>
      </c>
      <c r="BC18" s="1" t="s">
        <v>98</v>
      </c>
      <c r="BD18" s="1" t="s">
        <v>98</v>
      </c>
      <c r="BE18" s="1" t="s">
        <v>98</v>
      </c>
      <c r="BF18" s="1" t="s">
        <v>98</v>
      </c>
      <c r="BG18" s="1" t="s">
        <v>98</v>
      </c>
      <c r="BH18" s="1" t="s">
        <v>98</v>
      </c>
      <c r="BI18" s="1" t="s">
        <v>98</v>
      </c>
      <c r="BJ18" s="1" t="s">
        <v>98</v>
      </c>
      <c r="BK18" s="4" t="s">
        <v>98</v>
      </c>
      <c r="BL18" s="4" t="s">
        <v>98</v>
      </c>
      <c r="BM18" s="4" t="s">
        <v>98</v>
      </c>
      <c r="BN18" s="4" t="s">
        <v>98</v>
      </c>
      <c r="BO18" s="4" t="s">
        <v>98</v>
      </c>
      <c r="BP18" s="4" t="s">
        <v>98</v>
      </c>
      <c r="BQ18" s="4" t="s">
        <v>98</v>
      </c>
      <c r="BR18" s="4" t="s">
        <v>98</v>
      </c>
      <c r="BS18" s="4" t="s">
        <v>98</v>
      </c>
      <c r="BT18" s="4" t="s">
        <v>98</v>
      </c>
      <c r="BU18" s="4" t="s">
        <v>98</v>
      </c>
      <c r="BV18" s="4" t="s">
        <v>98</v>
      </c>
      <c r="BW18" s="4" t="s">
        <v>98</v>
      </c>
      <c r="BX18" s="35" t="s">
        <v>98</v>
      </c>
      <c r="BY18" s="35" t="s">
        <v>98</v>
      </c>
      <c r="BZ18" s="1" t="s">
        <v>98</v>
      </c>
      <c r="CA18" s="1" t="s">
        <v>98</v>
      </c>
      <c r="CB18" s="1" t="s">
        <v>98</v>
      </c>
      <c r="CC18" s="1" t="s">
        <v>98</v>
      </c>
      <c r="CD18" s="1" t="s">
        <v>98</v>
      </c>
      <c r="CE18" s="1" t="s">
        <v>98</v>
      </c>
      <c r="CF18" s="1" t="s">
        <v>98</v>
      </c>
      <c r="CG18" s="4">
        <f>Beams!$B$11/F18</f>
        <v>6981.3664596273284</v>
      </c>
      <c r="CI18" s="4">
        <f>SQRT(Beams!$B$9^2+Beams!$C$9^2)/AO18</f>
        <v>15738.376674330284</v>
      </c>
      <c r="CK18" s="4">
        <f>(2*SQRT(Beams!$B$8^2+Beams!$C$8^2))/(F18)</f>
        <v>19746.286262203212</v>
      </c>
      <c r="CM18" s="4">
        <f>Beams!$B$12*(K18/2)/AX18</f>
        <v>5590.830449826989</v>
      </c>
      <c r="CO18" s="4">
        <f t="shared" si="0"/>
        <v>42186.565952632103</v>
      </c>
      <c r="CQ18" s="3">
        <f>MIN(Beams!$B$21:$B$22)/MAX(CJ18:CO18)-1</f>
        <v>-0.52591542951240955</v>
      </c>
    </row>
    <row r="19" spans="1:95" x14ac:dyDescent="0.55000000000000004">
      <c r="A19" s="1" t="s">
        <v>2497</v>
      </c>
      <c r="B19" s="1" t="s">
        <v>2525</v>
      </c>
      <c r="C19" s="1" t="s">
        <v>2526</v>
      </c>
      <c r="D19" s="1" t="s">
        <v>98</v>
      </c>
      <c r="E19" s="3">
        <v>3.66</v>
      </c>
      <c r="F19" s="3">
        <v>1.02</v>
      </c>
      <c r="G19" s="1" t="s">
        <v>98</v>
      </c>
      <c r="H19" s="11" t="s">
        <v>98</v>
      </c>
      <c r="I19" s="1" t="s">
        <v>98</v>
      </c>
      <c r="J19" s="1" t="s">
        <v>98</v>
      </c>
      <c r="K19" s="14">
        <v>2.375</v>
      </c>
      <c r="L19" s="1" t="s">
        <v>98</v>
      </c>
      <c r="M19" s="11" t="s">
        <v>98</v>
      </c>
      <c r="N19" s="1" t="s">
        <v>98</v>
      </c>
      <c r="O19" s="1" t="s">
        <v>98</v>
      </c>
      <c r="P19" s="1">
        <v>2.0699999999999998</v>
      </c>
      <c r="Q19" s="1" t="s">
        <v>98</v>
      </c>
      <c r="R19" s="11" t="s">
        <v>98</v>
      </c>
      <c r="S19" s="13" t="s">
        <v>98</v>
      </c>
      <c r="T19" s="1" t="s">
        <v>98</v>
      </c>
      <c r="U19" s="13" t="s">
        <v>98</v>
      </c>
      <c r="V19" s="1" t="s">
        <v>98</v>
      </c>
      <c r="W19" s="14">
        <v>0.15399999999999991</v>
      </c>
      <c r="X19" s="14">
        <v>0.14299999999999999</v>
      </c>
      <c r="Y19" s="1" t="s">
        <v>98</v>
      </c>
      <c r="Z19" s="13" t="s">
        <v>98</v>
      </c>
      <c r="AA19" s="13" t="s">
        <v>98</v>
      </c>
      <c r="AB19" s="1" t="s">
        <v>98</v>
      </c>
      <c r="AC19" s="1" t="s">
        <v>98</v>
      </c>
      <c r="AD19" s="1" t="s">
        <v>98</v>
      </c>
      <c r="AE19" s="1" t="s">
        <v>98</v>
      </c>
      <c r="AF19" s="1" t="s">
        <v>98</v>
      </c>
      <c r="AG19" s="1" t="s">
        <v>98</v>
      </c>
      <c r="AH19" s="1" t="s">
        <v>98</v>
      </c>
      <c r="AI19" s="1" t="s">
        <v>98</v>
      </c>
      <c r="AJ19" s="1" t="s">
        <v>98</v>
      </c>
      <c r="AK19" s="1" t="s">
        <v>98</v>
      </c>
      <c r="AL19" s="38">
        <v>16.600000000000001</v>
      </c>
      <c r="AM19" s="14">
        <v>0.627</v>
      </c>
      <c r="AN19" s="14">
        <v>0.71299999999999997</v>
      </c>
      <c r="AO19" s="14">
        <v>0.52800000000000002</v>
      </c>
      <c r="AP19" s="14">
        <v>0.79100000000000004</v>
      </c>
      <c r="AQ19" s="14">
        <v>0.627</v>
      </c>
      <c r="AR19" s="14">
        <v>0.71299999999999997</v>
      </c>
      <c r="AS19" s="14">
        <v>0.52800000000000002</v>
      </c>
      <c r="AT19" s="14">
        <v>0.79100000000000004</v>
      </c>
      <c r="AU19" s="1" t="s">
        <v>98</v>
      </c>
      <c r="AV19" s="1" t="s">
        <v>98</v>
      </c>
      <c r="AW19" s="1" t="s">
        <v>98</v>
      </c>
      <c r="AX19" s="3">
        <v>1.25</v>
      </c>
      <c r="AY19" s="1" t="s">
        <v>98</v>
      </c>
      <c r="AZ19" s="1" t="s">
        <v>98</v>
      </c>
      <c r="BA19" s="1" t="s">
        <v>98</v>
      </c>
      <c r="BB19" s="1" t="s">
        <v>98</v>
      </c>
      <c r="BC19" s="1" t="s">
        <v>98</v>
      </c>
      <c r="BD19" s="1" t="s">
        <v>98</v>
      </c>
      <c r="BE19" s="1" t="s">
        <v>98</v>
      </c>
      <c r="BF19" s="1" t="s">
        <v>98</v>
      </c>
      <c r="BG19" s="1" t="s">
        <v>98</v>
      </c>
      <c r="BH19" s="1" t="s">
        <v>98</v>
      </c>
      <c r="BI19" s="1" t="s">
        <v>98</v>
      </c>
      <c r="BJ19" s="1" t="s">
        <v>98</v>
      </c>
      <c r="BK19" s="4" t="s">
        <v>98</v>
      </c>
      <c r="BL19" s="4" t="s">
        <v>98</v>
      </c>
      <c r="BM19" s="4" t="s">
        <v>98</v>
      </c>
      <c r="BN19" s="4" t="s">
        <v>98</v>
      </c>
      <c r="BO19" s="4" t="s">
        <v>98</v>
      </c>
      <c r="BP19" s="4" t="s">
        <v>98</v>
      </c>
      <c r="BQ19" s="4" t="s">
        <v>98</v>
      </c>
      <c r="BR19" s="4" t="s">
        <v>98</v>
      </c>
      <c r="BS19" s="4" t="s">
        <v>98</v>
      </c>
      <c r="BT19" s="4" t="s">
        <v>98</v>
      </c>
      <c r="BU19" s="4" t="s">
        <v>98</v>
      </c>
      <c r="BV19" s="4" t="s">
        <v>98</v>
      </c>
      <c r="BW19" s="4" t="s">
        <v>98</v>
      </c>
      <c r="BX19" s="35" t="s">
        <v>98</v>
      </c>
      <c r="BY19" s="35" t="s">
        <v>98</v>
      </c>
      <c r="BZ19" s="1" t="s">
        <v>98</v>
      </c>
      <c r="CA19" s="1" t="s">
        <v>98</v>
      </c>
      <c r="CB19" s="1" t="s">
        <v>98</v>
      </c>
      <c r="CC19" s="1" t="s">
        <v>98</v>
      </c>
      <c r="CD19" s="1" t="s">
        <v>98</v>
      </c>
      <c r="CE19" s="1" t="s">
        <v>98</v>
      </c>
      <c r="CF19" s="1" t="s">
        <v>98</v>
      </c>
      <c r="CG19" s="4">
        <f>Beams!$B$11/F19</f>
        <v>11019.607843137255</v>
      </c>
      <c r="CI19" s="4">
        <f>SQRT(Beams!$B$9^2+Beams!$C$9^2)/AO19</f>
        <v>30105.606895972702</v>
      </c>
      <c r="CK19" s="4">
        <f>(2*SQRT(Beams!$B$8^2+Beams!$C$8^2))/(F19)</f>
        <v>31168.15772759527</v>
      </c>
      <c r="CM19" s="4">
        <f>Beams!$B$12*(K19/2)/AX19</f>
        <v>10678</v>
      </c>
      <c r="CO19" s="4">
        <f t="shared" si="0"/>
        <v>70339.921152462761</v>
      </c>
      <c r="CQ19" s="3">
        <f>MIN(Beams!$B$21:$B$22)/MAX(CJ19:CO19)-1</f>
        <v>-0.7156664427210585</v>
      </c>
    </row>
    <row r="20" spans="1:95" x14ac:dyDescent="0.55000000000000004">
      <c r="A20" s="1" t="s">
        <v>2497</v>
      </c>
      <c r="B20" s="1" t="s">
        <v>2527</v>
      </c>
      <c r="C20" s="1" t="s">
        <v>2528</v>
      </c>
      <c r="D20" s="1" t="s">
        <v>98</v>
      </c>
      <c r="E20" s="3">
        <v>2.72</v>
      </c>
      <c r="F20" s="14">
        <v>0.749</v>
      </c>
      <c r="G20" s="1" t="s">
        <v>98</v>
      </c>
      <c r="H20" s="11" t="s">
        <v>98</v>
      </c>
      <c r="I20" s="1" t="s">
        <v>98</v>
      </c>
      <c r="J20" s="1" t="s">
        <v>98</v>
      </c>
      <c r="K20" s="14">
        <v>1.9</v>
      </c>
      <c r="L20" s="1" t="s">
        <v>98</v>
      </c>
      <c r="M20" s="11" t="s">
        <v>98</v>
      </c>
      <c r="N20" s="1" t="s">
        <v>98</v>
      </c>
      <c r="O20" s="1" t="s">
        <v>98</v>
      </c>
      <c r="P20" s="1">
        <v>1.61</v>
      </c>
      <c r="Q20" s="1" t="s">
        <v>98</v>
      </c>
      <c r="R20" s="11" t="s">
        <v>98</v>
      </c>
      <c r="S20" s="13" t="s">
        <v>98</v>
      </c>
      <c r="T20" s="1" t="s">
        <v>98</v>
      </c>
      <c r="U20" s="13" t="s">
        <v>98</v>
      </c>
      <c r="V20" s="1" t="s">
        <v>98</v>
      </c>
      <c r="W20" s="14">
        <v>0.14499999999999999</v>
      </c>
      <c r="X20" s="14">
        <v>0.13500000000000001</v>
      </c>
      <c r="Y20" s="1" t="s">
        <v>98</v>
      </c>
      <c r="Z20" s="13" t="s">
        <v>98</v>
      </c>
      <c r="AA20" s="13" t="s">
        <v>98</v>
      </c>
      <c r="AB20" s="1" t="s">
        <v>98</v>
      </c>
      <c r="AC20" s="1" t="s">
        <v>98</v>
      </c>
      <c r="AD20" s="1" t="s">
        <v>98</v>
      </c>
      <c r="AE20" s="1" t="s">
        <v>98</v>
      </c>
      <c r="AF20" s="1" t="s">
        <v>98</v>
      </c>
      <c r="AG20" s="1" t="s">
        <v>98</v>
      </c>
      <c r="AH20" s="1" t="s">
        <v>98</v>
      </c>
      <c r="AI20" s="1" t="s">
        <v>98</v>
      </c>
      <c r="AJ20" s="1" t="s">
        <v>98</v>
      </c>
      <c r="AK20" s="1" t="s">
        <v>98</v>
      </c>
      <c r="AL20" s="38">
        <v>14.1</v>
      </c>
      <c r="AM20" s="14">
        <v>0.29299999999999998</v>
      </c>
      <c r="AN20" s="14">
        <v>0.42099999999999999</v>
      </c>
      <c r="AO20" s="14">
        <v>0.309</v>
      </c>
      <c r="AP20" s="14">
        <v>0.626</v>
      </c>
      <c r="AQ20" s="14">
        <v>0.29299999999999998</v>
      </c>
      <c r="AR20" s="14">
        <v>0.42099999999999999</v>
      </c>
      <c r="AS20" s="14">
        <v>0.309</v>
      </c>
      <c r="AT20" s="14">
        <v>0.626</v>
      </c>
      <c r="AU20" s="1" t="s">
        <v>98</v>
      </c>
      <c r="AV20" s="1" t="s">
        <v>98</v>
      </c>
      <c r="AW20" s="1" t="s">
        <v>98</v>
      </c>
      <c r="AX20" s="14">
        <v>0.58599999999999997</v>
      </c>
      <c r="AY20" s="1" t="s">
        <v>98</v>
      </c>
      <c r="AZ20" s="1" t="s">
        <v>98</v>
      </c>
      <c r="BA20" s="1" t="s">
        <v>98</v>
      </c>
      <c r="BB20" s="1" t="s">
        <v>98</v>
      </c>
      <c r="BC20" s="1" t="s">
        <v>98</v>
      </c>
      <c r="BD20" s="1" t="s">
        <v>98</v>
      </c>
      <c r="BE20" s="1" t="s">
        <v>98</v>
      </c>
      <c r="BF20" s="1" t="s">
        <v>98</v>
      </c>
      <c r="BG20" s="1" t="s">
        <v>98</v>
      </c>
      <c r="BH20" s="1" t="s">
        <v>98</v>
      </c>
      <c r="BI20" s="1" t="s">
        <v>98</v>
      </c>
      <c r="BJ20" s="1" t="s">
        <v>98</v>
      </c>
      <c r="BK20" s="4" t="s">
        <v>98</v>
      </c>
      <c r="BL20" s="4" t="s">
        <v>98</v>
      </c>
      <c r="BM20" s="4" t="s">
        <v>98</v>
      </c>
      <c r="BN20" s="4" t="s">
        <v>98</v>
      </c>
      <c r="BO20" s="4" t="s">
        <v>98</v>
      </c>
      <c r="BP20" s="4" t="s">
        <v>98</v>
      </c>
      <c r="BQ20" s="4" t="s">
        <v>98</v>
      </c>
      <c r="BR20" s="4" t="s">
        <v>98</v>
      </c>
      <c r="BS20" s="4" t="s">
        <v>98</v>
      </c>
      <c r="BT20" s="4" t="s">
        <v>98</v>
      </c>
      <c r="BU20" s="4" t="s">
        <v>98</v>
      </c>
      <c r="BV20" s="4" t="s">
        <v>98</v>
      </c>
      <c r="BW20" s="4" t="s">
        <v>98</v>
      </c>
      <c r="BX20" s="35" t="s">
        <v>98</v>
      </c>
      <c r="BY20" s="35" t="s">
        <v>98</v>
      </c>
      <c r="BZ20" s="1" t="s">
        <v>98</v>
      </c>
      <c r="CA20" s="1" t="s">
        <v>98</v>
      </c>
      <c r="CB20" s="1" t="s">
        <v>98</v>
      </c>
      <c r="CC20" s="1" t="s">
        <v>98</v>
      </c>
      <c r="CD20" s="1" t="s">
        <v>98</v>
      </c>
      <c r="CE20" s="1" t="s">
        <v>98</v>
      </c>
      <c r="CF20" s="1" t="s">
        <v>98</v>
      </c>
      <c r="CG20" s="4">
        <f>Beams!$B$11/F20</f>
        <v>15006.675567423232</v>
      </c>
      <c r="CI20" s="4">
        <f>SQRT(Beams!$B$9^2+Beams!$C$9^2)/AO20</f>
        <v>51442.590424186368</v>
      </c>
      <c r="CK20" s="4">
        <f>(2*SQRT(Beams!$B$8^2+Beams!$C$8^2))/(F20)</f>
        <v>42445.288227165787</v>
      </c>
      <c r="CM20" s="4">
        <f>Beams!$B$12*(K20/2)/AX20</f>
        <v>18221.843003412971</v>
      </c>
      <c r="CO20" s="4">
        <f t="shared" si="0"/>
        <v>104002.01496225114</v>
      </c>
      <c r="CQ20" s="3">
        <f>MIN(Beams!$B$21:$B$22)/MAX(CJ20:CO20)-1</f>
        <v>-0.80769603351185792</v>
      </c>
    </row>
    <row r="21" spans="1:95" x14ac:dyDescent="0.55000000000000004">
      <c r="A21" s="1" t="s">
        <v>2497</v>
      </c>
      <c r="B21" s="1" t="s">
        <v>2529</v>
      </c>
      <c r="C21" s="1" t="s">
        <v>2530</v>
      </c>
      <c r="D21" s="1" t="s">
        <v>98</v>
      </c>
      <c r="E21" s="3">
        <v>2.27</v>
      </c>
      <c r="F21" s="14">
        <v>0.625</v>
      </c>
      <c r="G21" s="1" t="s">
        <v>98</v>
      </c>
      <c r="H21" s="11" t="s">
        <v>98</v>
      </c>
      <c r="I21" s="1" t="s">
        <v>98</v>
      </c>
      <c r="J21" s="1" t="s">
        <v>98</v>
      </c>
      <c r="K21" s="14">
        <v>1.66</v>
      </c>
      <c r="L21" s="1" t="s">
        <v>98</v>
      </c>
      <c r="M21" s="11" t="s">
        <v>98</v>
      </c>
      <c r="N21" s="1" t="s">
        <v>98</v>
      </c>
      <c r="O21" s="1" t="s">
        <v>98</v>
      </c>
      <c r="P21" s="1">
        <v>1.38</v>
      </c>
      <c r="Q21" s="1" t="s">
        <v>98</v>
      </c>
      <c r="R21" s="11" t="s">
        <v>98</v>
      </c>
      <c r="S21" s="13" t="s">
        <v>98</v>
      </c>
      <c r="T21" s="1" t="s">
        <v>98</v>
      </c>
      <c r="U21" s="13" t="s">
        <v>98</v>
      </c>
      <c r="V21" s="1" t="s">
        <v>98</v>
      </c>
      <c r="W21" s="14">
        <v>0.14000000000000001</v>
      </c>
      <c r="X21" s="14">
        <v>0.13</v>
      </c>
      <c r="Y21" s="1" t="s">
        <v>98</v>
      </c>
      <c r="Z21" s="13" t="s">
        <v>98</v>
      </c>
      <c r="AA21" s="13" t="s">
        <v>98</v>
      </c>
      <c r="AB21" s="1" t="s">
        <v>98</v>
      </c>
      <c r="AC21" s="1" t="s">
        <v>98</v>
      </c>
      <c r="AD21" s="1" t="s">
        <v>98</v>
      </c>
      <c r="AE21" s="1" t="s">
        <v>98</v>
      </c>
      <c r="AF21" s="1" t="s">
        <v>98</v>
      </c>
      <c r="AG21" s="1" t="s">
        <v>98</v>
      </c>
      <c r="AH21" s="1" t="s">
        <v>98</v>
      </c>
      <c r="AI21" s="1" t="s">
        <v>98</v>
      </c>
      <c r="AJ21" s="1" t="s">
        <v>98</v>
      </c>
      <c r="AK21" s="1" t="s">
        <v>98</v>
      </c>
      <c r="AL21" s="38">
        <v>12.8</v>
      </c>
      <c r="AM21" s="14">
        <v>0.184</v>
      </c>
      <c r="AN21" s="14">
        <v>0.30499999999999999</v>
      </c>
      <c r="AO21" s="14">
        <v>0.222</v>
      </c>
      <c r="AP21" s="14">
        <v>0.54300000000000004</v>
      </c>
      <c r="AQ21" s="14">
        <v>0.184</v>
      </c>
      <c r="AR21" s="14">
        <v>0.30499999999999999</v>
      </c>
      <c r="AS21" s="14">
        <v>0.222</v>
      </c>
      <c r="AT21" s="14">
        <v>0.54300000000000004</v>
      </c>
      <c r="AU21" s="1" t="s">
        <v>98</v>
      </c>
      <c r="AV21" s="1" t="s">
        <v>98</v>
      </c>
      <c r="AW21" s="1" t="s">
        <v>98</v>
      </c>
      <c r="AX21" s="14">
        <v>0.36799999999999999</v>
      </c>
      <c r="AY21" s="1" t="s">
        <v>98</v>
      </c>
      <c r="AZ21" s="1" t="s">
        <v>98</v>
      </c>
      <c r="BA21" s="1" t="s">
        <v>98</v>
      </c>
      <c r="BB21" s="1" t="s">
        <v>98</v>
      </c>
      <c r="BC21" s="1" t="s">
        <v>98</v>
      </c>
      <c r="BD21" s="1" t="s">
        <v>98</v>
      </c>
      <c r="BE21" s="1" t="s">
        <v>98</v>
      </c>
      <c r="BF21" s="1" t="s">
        <v>98</v>
      </c>
      <c r="BG21" s="1" t="s">
        <v>98</v>
      </c>
      <c r="BH21" s="1" t="s">
        <v>98</v>
      </c>
      <c r="BI21" s="1" t="s">
        <v>98</v>
      </c>
      <c r="BJ21" s="1" t="s">
        <v>98</v>
      </c>
      <c r="BK21" s="4" t="s">
        <v>98</v>
      </c>
      <c r="BL21" s="4" t="s">
        <v>98</v>
      </c>
      <c r="BM21" s="4" t="s">
        <v>98</v>
      </c>
      <c r="BN21" s="4" t="s">
        <v>98</v>
      </c>
      <c r="BO21" s="4" t="s">
        <v>98</v>
      </c>
      <c r="BP21" s="4" t="s">
        <v>98</v>
      </c>
      <c r="BQ21" s="4" t="s">
        <v>98</v>
      </c>
      <c r="BR21" s="4" t="s">
        <v>98</v>
      </c>
      <c r="BS21" s="4" t="s">
        <v>98</v>
      </c>
      <c r="BT21" s="4" t="s">
        <v>98</v>
      </c>
      <c r="BU21" s="4" t="s">
        <v>98</v>
      </c>
      <c r="BV21" s="4" t="s">
        <v>98</v>
      </c>
      <c r="BW21" s="4" t="s">
        <v>98</v>
      </c>
      <c r="BX21" s="35" t="s">
        <v>98</v>
      </c>
      <c r="BY21" s="35" t="s">
        <v>98</v>
      </c>
      <c r="BZ21" s="1" t="s">
        <v>98</v>
      </c>
      <c r="CA21" s="1" t="s">
        <v>98</v>
      </c>
      <c r="CB21" s="1" t="s">
        <v>98</v>
      </c>
      <c r="CC21" s="1" t="s">
        <v>98</v>
      </c>
      <c r="CD21" s="1" t="s">
        <v>98</v>
      </c>
      <c r="CE21" s="1" t="s">
        <v>98</v>
      </c>
      <c r="CF21" s="1" t="s">
        <v>98</v>
      </c>
      <c r="CG21" s="4">
        <f>Beams!$B$11/F21</f>
        <v>17984</v>
      </c>
      <c r="CI21" s="4">
        <f>SQRT(Beams!$B$9^2+Beams!$C$9^2)/AO21</f>
        <v>71602.524509340481</v>
      </c>
      <c r="CK21" s="4">
        <f>(2*SQRT(Beams!$B$8^2+Beams!$C$8^2))/(F21)</f>
        <v>50866.433411435479</v>
      </c>
      <c r="CM21" s="4">
        <f>Beams!$B$12*(K21/2)/AX21</f>
        <v>25351.086956521736</v>
      </c>
      <c r="CO21" s="4">
        <f t="shared" si="0"/>
        <v>133101.31609903052</v>
      </c>
      <c r="CQ21" s="3">
        <f>MIN(Beams!$B$21:$B$22)/MAX(CJ21:CO21)-1</f>
        <v>-0.849738525612177</v>
      </c>
    </row>
    <row r="22" spans="1:95" x14ac:dyDescent="0.55000000000000004">
      <c r="A22" s="1" t="s">
        <v>2497</v>
      </c>
      <c r="B22" s="1" t="s">
        <v>2531</v>
      </c>
      <c r="C22" s="1" t="s">
        <v>2532</v>
      </c>
      <c r="D22" s="1" t="s">
        <v>98</v>
      </c>
      <c r="E22" s="3">
        <v>1.68</v>
      </c>
      <c r="F22" s="14">
        <v>0.46899999999999997</v>
      </c>
      <c r="G22" s="1" t="s">
        <v>98</v>
      </c>
      <c r="H22" s="11" t="s">
        <v>98</v>
      </c>
      <c r="I22" s="1" t="s">
        <v>98</v>
      </c>
      <c r="J22" s="1" t="s">
        <v>98</v>
      </c>
      <c r="K22" s="14">
        <v>1.3149999999999999</v>
      </c>
      <c r="L22" s="1" t="s">
        <v>98</v>
      </c>
      <c r="M22" s="11" t="s">
        <v>98</v>
      </c>
      <c r="N22" s="1" t="s">
        <v>98</v>
      </c>
      <c r="O22" s="1" t="s">
        <v>98</v>
      </c>
      <c r="P22" s="1">
        <v>1.05</v>
      </c>
      <c r="Q22" s="1" t="s">
        <v>98</v>
      </c>
      <c r="R22" s="11" t="s">
        <v>98</v>
      </c>
      <c r="S22" s="13" t="s">
        <v>98</v>
      </c>
      <c r="T22" s="1" t="s">
        <v>98</v>
      </c>
      <c r="U22" s="13" t="s">
        <v>98</v>
      </c>
      <c r="V22" s="1" t="s">
        <v>98</v>
      </c>
      <c r="W22" s="14">
        <v>0.13300000000000001</v>
      </c>
      <c r="X22" s="14">
        <v>0.124</v>
      </c>
      <c r="Y22" s="1" t="s">
        <v>98</v>
      </c>
      <c r="Z22" s="13" t="s">
        <v>98</v>
      </c>
      <c r="AA22" s="13" t="s">
        <v>98</v>
      </c>
      <c r="AB22" s="1" t="s">
        <v>98</v>
      </c>
      <c r="AC22" s="1" t="s">
        <v>98</v>
      </c>
      <c r="AD22" s="1" t="s">
        <v>98</v>
      </c>
      <c r="AE22" s="1" t="s">
        <v>98</v>
      </c>
      <c r="AF22" s="1" t="s">
        <v>98</v>
      </c>
      <c r="AG22" s="1" t="s">
        <v>98</v>
      </c>
      <c r="AH22" s="1" t="s">
        <v>98</v>
      </c>
      <c r="AI22" s="1" t="s">
        <v>98</v>
      </c>
      <c r="AJ22" s="1" t="s">
        <v>98</v>
      </c>
      <c r="AK22" s="1" t="s">
        <v>98</v>
      </c>
      <c r="AL22" s="38">
        <v>10.6</v>
      </c>
      <c r="AM22" s="15">
        <v>8.3000000000000004E-2</v>
      </c>
      <c r="AN22" s="14">
        <v>0.17699999999999999</v>
      </c>
      <c r="AO22" s="14">
        <v>0.126</v>
      </c>
      <c r="AP22" s="14">
        <v>0.42299999999999999</v>
      </c>
      <c r="AQ22" s="15">
        <v>8.3000000000000004E-2</v>
      </c>
      <c r="AR22" s="14">
        <v>0.17699999999999999</v>
      </c>
      <c r="AS22" s="14">
        <v>0.126</v>
      </c>
      <c r="AT22" s="14">
        <v>0.42299999999999999</v>
      </c>
      <c r="AU22" s="1" t="s">
        <v>98</v>
      </c>
      <c r="AV22" s="1" t="s">
        <v>98</v>
      </c>
      <c r="AW22" s="1" t="s">
        <v>98</v>
      </c>
      <c r="AX22" s="14">
        <v>0.16600000000000001</v>
      </c>
      <c r="AY22" s="1" t="s">
        <v>98</v>
      </c>
      <c r="AZ22" s="1" t="s">
        <v>98</v>
      </c>
      <c r="BA22" s="1" t="s">
        <v>98</v>
      </c>
      <c r="BB22" s="1" t="s">
        <v>98</v>
      </c>
      <c r="BC22" s="1" t="s">
        <v>98</v>
      </c>
      <c r="BD22" s="1" t="s">
        <v>98</v>
      </c>
      <c r="BE22" s="1" t="s">
        <v>98</v>
      </c>
      <c r="BF22" s="1" t="s">
        <v>98</v>
      </c>
      <c r="BG22" s="1" t="s">
        <v>98</v>
      </c>
      <c r="BH22" s="1" t="s">
        <v>98</v>
      </c>
      <c r="BI22" s="1" t="s">
        <v>98</v>
      </c>
      <c r="BJ22" s="1" t="s">
        <v>98</v>
      </c>
      <c r="BK22" s="4" t="s">
        <v>98</v>
      </c>
      <c r="BL22" s="4" t="s">
        <v>98</v>
      </c>
      <c r="BM22" s="4" t="s">
        <v>98</v>
      </c>
      <c r="BN22" s="4" t="s">
        <v>98</v>
      </c>
      <c r="BO22" s="4" t="s">
        <v>98</v>
      </c>
      <c r="BP22" s="4" t="s">
        <v>98</v>
      </c>
      <c r="BQ22" s="4" t="s">
        <v>98</v>
      </c>
      <c r="BR22" s="4" t="s">
        <v>98</v>
      </c>
      <c r="BS22" s="4" t="s">
        <v>98</v>
      </c>
      <c r="BT22" s="4" t="s">
        <v>98</v>
      </c>
      <c r="BU22" s="4" t="s">
        <v>98</v>
      </c>
      <c r="BV22" s="4" t="s">
        <v>98</v>
      </c>
      <c r="BW22" s="4" t="s">
        <v>98</v>
      </c>
      <c r="BX22" s="35" t="s">
        <v>98</v>
      </c>
      <c r="BY22" s="35" t="s">
        <v>98</v>
      </c>
      <c r="BZ22" s="1" t="s">
        <v>98</v>
      </c>
      <c r="CA22" s="1" t="s">
        <v>98</v>
      </c>
      <c r="CB22" s="1" t="s">
        <v>98</v>
      </c>
      <c r="CC22" s="1" t="s">
        <v>98</v>
      </c>
      <c r="CD22" s="1" t="s">
        <v>98</v>
      </c>
      <c r="CE22" s="1" t="s">
        <v>98</v>
      </c>
      <c r="CF22" s="1" t="s">
        <v>98</v>
      </c>
      <c r="CG22" s="4">
        <f>Beams!$B$11/F22</f>
        <v>23965.884861407252</v>
      </c>
      <c r="CI22" s="4">
        <f>SQRT(Beams!$B$9^2+Beams!$C$9^2)/AO22</f>
        <v>126156.82889740942</v>
      </c>
      <c r="CK22" s="4">
        <f>(2*SQRT(Beams!$B$8^2+Beams!$C$8^2))/(F22)</f>
        <v>67785.758810548345</v>
      </c>
      <c r="CM22" s="4">
        <f>Beams!$B$12*(K22/2)/AX22</f>
        <v>44519.879518072281</v>
      </c>
      <c r="CO22" s="4">
        <f t="shared" si="0"/>
        <v>205590.89351376466</v>
      </c>
      <c r="CQ22" s="3">
        <f>MIN(Beams!$B$21:$B$22)/MAX(CJ22:CO22)-1</f>
        <v>-0.9027194266332571</v>
      </c>
    </row>
    <row r="23" spans="1:95" x14ac:dyDescent="0.55000000000000004">
      <c r="A23" s="1" t="s">
        <v>2497</v>
      </c>
      <c r="B23" s="1" t="s">
        <v>2533</v>
      </c>
      <c r="C23" s="1" t="s">
        <v>2534</v>
      </c>
      <c r="D23" s="1" t="s">
        <v>98</v>
      </c>
      <c r="E23" s="3">
        <v>1.1299999999999999</v>
      </c>
      <c r="F23" s="14">
        <v>0.312</v>
      </c>
      <c r="G23" s="1" t="s">
        <v>98</v>
      </c>
      <c r="H23" s="11" t="s">
        <v>98</v>
      </c>
      <c r="I23" s="1" t="s">
        <v>98</v>
      </c>
      <c r="J23" s="1" t="s">
        <v>98</v>
      </c>
      <c r="K23" s="14">
        <v>1.05</v>
      </c>
      <c r="L23" s="1" t="s">
        <v>98</v>
      </c>
      <c r="M23" s="11" t="s">
        <v>98</v>
      </c>
      <c r="N23" s="1" t="s">
        <v>98</v>
      </c>
      <c r="O23" s="1" t="s">
        <v>98</v>
      </c>
      <c r="P23" s="1">
        <v>0.82399999999999995</v>
      </c>
      <c r="Q23" s="1" t="s">
        <v>98</v>
      </c>
      <c r="R23" s="11" t="s">
        <v>98</v>
      </c>
      <c r="S23" s="13" t="s">
        <v>98</v>
      </c>
      <c r="T23" s="1" t="s">
        <v>98</v>
      </c>
      <c r="U23" s="13" t="s">
        <v>98</v>
      </c>
      <c r="V23" s="1" t="s">
        <v>98</v>
      </c>
      <c r="W23" s="14">
        <v>0.11300000000000004</v>
      </c>
      <c r="X23" s="14">
        <v>0.105</v>
      </c>
      <c r="Y23" s="1" t="s">
        <v>98</v>
      </c>
      <c r="Z23" s="13" t="s">
        <v>98</v>
      </c>
      <c r="AA23" s="13" t="s">
        <v>98</v>
      </c>
      <c r="AB23" s="1" t="s">
        <v>98</v>
      </c>
      <c r="AC23" s="1" t="s">
        <v>98</v>
      </c>
      <c r="AD23" s="1" t="s">
        <v>98</v>
      </c>
      <c r="AE23" s="1" t="s">
        <v>98</v>
      </c>
      <c r="AF23" s="1" t="s">
        <v>98</v>
      </c>
      <c r="AG23" s="1" t="s">
        <v>98</v>
      </c>
      <c r="AH23" s="1" t="s">
        <v>98</v>
      </c>
      <c r="AI23" s="1" t="s">
        <v>98</v>
      </c>
      <c r="AJ23" s="1" t="s">
        <v>98</v>
      </c>
      <c r="AK23" s="1" t="s">
        <v>98</v>
      </c>
      <c r="AL23" s="38">
        <v>10</v>
      </c>
      <c r="AM23" s="15">
        <v>3.5000000000000003E-2</v>
      </c>
      <c r="AN23" s="15">
        <v>9.4200000000000006E-2</v>
      </c>
      <c r="AO23" s="15">
        <v>6.7100000000000007E-2</v>
      </c>
      <c r="AP23" s="14">
        <v>0.33600000000000002</v>
      </c>
      <c r="AQ23" s="15">
        <v>3.5000000000000003E-2</v>
      </c>
      <c r="AR23" s="15">
        <v>9.4200000000000006E-2</v>
      </c>
      <c r="AS23" s="15">
        <v>6.7100000000000007E-2</v>
      </c>
      <c r="AT23" s="14">
        <v>0.33600000000000002</v>
      </c>
      <c r="AU23" s="1" t="s">
        <v>98</v>
      </c>
      <c r="AV23" s="1" t="s">
        <v>98</v>
      </c>
      <c r="AW23" s="1" t="s">
        <v>98</v>
      </c>
      <c r="AX23" s="15">
        <v>7.0000000000000007E-2</v>
      </c>
      <c r="AY23" s="1" t="s">
        <v>98</v>
      </c>
      <c r="AZ23" s="1" t="s">
        <v>98</v>
      </c>
      <c r="BA23" s="1" t="s">
        <v>98</v>
      </c>
      <c r="BB23" s="1" t="s">
        <v>98</v>
      </c>
      <c r="BC23" s="1" t="s">
        <v>98</v>
      </c>
      <c r="BD23" s="1" t="s">
        <v>98</v>
      </c>
      <c r="BE23" s="1" t="s">
        <v>98</v>
      </c>
      <c r="BF23" s="1" t="s">
        <v>98</v>
      </c>
      <c r="BG23" s="1" t="s">
        <v>98</v>
      </c>
      <c r="BH23" s="1" t="s">
        <v>98</v>
      </c>
      <c r="BI23" s="1" t="s">
        <v>98</v>
      </c>
      <c r="BJ23" s="1" t="s">
        <v>98</v>
      </c>
      <c r="BK23" s="4" t="s">
        <v>98</v>
      </c>
      <c r="BL23" s="4" t="s">
        <v>98</v>
      </c>
      <c r="BM23" s="4" t="s">
        <v>98</v>
      </c>
      <c r="BN23" s="4" t="s">
        <v>98</v>
      </c>
      <c r="BO23" s="4" t="s">
        <v>98</v>
      </c>
      <c r="BP23" s="4" t="s">
        <v>98</v>
      </c>
      <c r="BQ23" s="4" t="s">
        <v>98</v>
      </c>
      <c r="BR23" s="4" t="s">
        <v>98</v>
      </c>
      <c r="BS23" s="4" t="s">
        <v>98</v>
      </c>
      <c r="BT23" s="4" t="s">
        <v>98</v>
      </c>
      <c r="BU23" s="4" t="s">
        <v>98</v>
      </c>
      <c r="BV23" s="4" t="s">
        <v>98</v>
      </c>
      <c r="BW23" s="4" t="s">
        <v>98</v>
      </c>
      <c r="BX23" s="35" t="s">
        <v>98</v>
      </c>
      <c r="BY23" s="35" t="s">
        <v>98</v>
      </c>
      <c r="BZ23" s="1" t="s">
        <v>98</v>
      </c>
      <c r="CA23" s="1" t="s">
        <v>98</v>
      </c>
      <c r="CB23" s="1" t="s">
        <v>98</v>
      </c>
      <c r="CC23" s="1" t="s">
        <v>98</v>
      </c>
      <c r="CD23" s="1" t="s">
        <v>98</v>
      </c>
      <c r="CE23" s="1" t="s">
        <v>98</v>
      </c>
      <c r="CF23" s="1" t="s">
        <v>98</v>
      </c>
      <c r="CG23" s="4">
        <f>Beams!$B$11/F23</f>
        <v>36025.641025641024</v>
      </c>
      <c r="CI23" s="4">
        <f>SQRT(Beams!$B$9^2+Beams!$C$9^2)/AO23</f>
        <v>236896.57885355566</v>
      </c>
      <c r="CK23" s="4">
        <f>(2*SQRT(Beams!$B$8^2+Beams!$C$8^2))/(F23)</f>
        <v>101895.90026329223</v>
      </c>
      <c r="CM23" s="4">
        <f>Beams!$B$12*(K23/2)/AX23</f>
        <v>84299.999999999985</v>
      </c>
      <c r="CO23" s="4">
        <f t="shared" si="0"/>
        <v>356306.51351777022</v>
      </c>
      <c r="CQ23" s="3">
        <f>MIN(Beams!$B$21:$B$22)/MAX(CJ23:CO23)-1</f>
        <v>-0.94386855350315524</v>
      </c>
    </row>
    <row r="24" spans="1:95" x14ac:dyDescent="0.55000000000000004">
      <c r="A24" s="1" t="s">
        <v>2497</v>
      </c>
      <c r="B24" s="1" t="s">
        <v>2535</v>
      </c>
      <c r="C24" s="1" t="s">
        <v>2536</v>
      </c>
      <c r="D24" s="1" t="s">
        <v>98</v>
      </c>
      <c r="E24" s="14">
        <v>0.85</v>
      </c>
      <c r="F24" s="14">
        <v>0.23400000000000001</v>
      </c>
      <c r="G24" s="1" t="s">
        <v>98</v>
      </c>
      <c r="H24" s="11" t="s">
        <v>98</v>
      </c>
      <c r="I24" s="1" t="s">
        <v>98</v>
      </c>
      <c r="J24" s="1" t="s">
        <v>98</v>
      </c>
      <c r="K24" s="14">
        <v>0.84</v>
      </c>
      <c r="L24" s="1" t="s">
        <v>98</v>
      </c>
      <c r="M24" s="11" t="s">
        <v>98</v>
      </c>
      <c r="N24" s="1" t="s">
        <v>98</v>
      </c>
      <c r="O24" s="1" t="s">
        <v>98</v>
      </c>
      <c r="P24" s="1">
        <v>0.622</v>
      </c>
      <c r="Q24" s="1" t="s">
        <v>98</v>
      </c>
      <c r="R24" s="11" t="s">
        <v>98</v>
      </c>
      <c r="S24" s="13" t="s">
        <v>98</v>
      </c>
      <c r="T24" s="1" t="s">
        <v>98</v>
      </c>
      <c r="U24" s="13" t="s">
        <v>98</v>
      </c>
      <c r="V24" s="1" t="s">
        <v>98</v>
      </c>
      <c r="W24" s="14">
        <v>0.10899999999999999</v>
      </c>
      <c r="X24" s="14">
        <v>0.10100000000000001</v>
      </c>
      <c r="Y24" s="1" t="s">
        <v>98</v>
      </c>
      <c r="Z24" s="13" t="s">
        <v>98</v>
      </c>
      <c r="AA24" s="13" t="s">
        <v>98</v>
      </c>
      <c r="AB24" s="1" t="s">
        <v>98</v>
      </c>
      <c r="AC24" s="1" t="s">
        <v>98</v>
      </c>
      <c r="AD24" s="1" t="s">
        <v>98</v>
      </c>
      <c r="AE24" s="1" t="s">
        <v>98</v>
      </c>
      <c r="AF24" s="1" t="s">
        <v>98</v>
      </c>
      <c r="AG24" s="1" t="s">
        <v>98</v>
      </c>
      <c r="AH24" s="1" t="s">
        <v>98</v>
      </c>
      <c r="AI24" s="1" t="s">
        <v>98</v>
      </c>
      <c r="AJ24" s="1" t="s">
        <v>98</v>
      </c>
      <c r="AK24" s="1" t="s">
        <v>98</v>
      </c>
      <c r="AL24" s="39">
        <v>8.32</v>
      </c>
      <c r="AM24" s="15">
        <v>1.6E-2</v>
      </c>
      <c r="AN24" s="15">
        <v>5.5500000000000001E-2</v>
      </c>
      <c r="AO24" s="15">
        <v>3.8800000000000001E-2</v>
      </c>
      <c r="AP24" s="14">
        <v>0.26400000000000001</v>
      </c>
      <c r="AQ24" s="15">
        <v>1.6E-2</v>
      </c>
      <c r="AR24" s="15">
        <v>5.5500000000000001E-2</v>
      </c>
      <c r="AS24" s="15">
        <v>3.8800000000000001E-2</v>
      </c>
      <c r="AT24" s="14">
        <v>0.26400000000000001</v>
      </c>
      <c r="AU24" s="1" t="s">
        <v>98</v>
      </c>
      <c r="AV24" s="1" t="s">
        <v>98</v>
      </c>
      <c r="AW24" s="1" t="s">
        <v>98</v>
      </c>
      <c r="AX24" s="15">
        <v>3.2000000000000001E-2</v>
      </c>
      <c r="AY24" s="1" t="s">
        <v>98</v>
      </c>
      <c r="AZ24" s="1" t="s">
        <v>98</v>
      </c>
      <c r="BA24" s="1" t="s">
        <v>98</v>
      </c>
      <c r="BB24" s="1" t="s">
        <v>98</v>
      </c>
      <c r="BC24" s="1" t="s">
        <v>98</v>
      </c>
      <c r="BD24" s="1" t="s">
        <v>98</v>
      </c>
      <c r="BE24" s="1" t="s">
        <v>98</v>
      </c>
      <c r="BF24" s="1" t="s">
        <v>98</v>
      </c>
      <c r="BG24" s="1" t="s">
        <v>98</v>
      </c>
      <c r="BH24" s="1" t="s">
        <v>98</v>
      </c>
      <c r="BI24" s="1" t="s">
        <v>98</v>
      </c>
      <c r="BJ24" s="1" t="s">
        <v>98</v>
      </c>
      <c r="BK24" s="4" t="s">
        <v>98</v>
      </c>
      <c r="BL24" s="4" t="s">
        <v>98</v>
      </c>
      <c r="BM24" s="4" t="s">
        <v>98</v>
      </c>
      <c r="BN24" s="4" t="s">
        <v>98</v>
      </c>
      <c r="BO24" s="4" t="s">
        <v>98</v>
      </c>
      <c r="BP24" s="4" t="s">
        <v>98</v>
      </c>
      <c r="BQ24" s="4" t="s">
        <v>98</v>
      </c>
      <c r="BR24" s="4" t="s">
        <v>98</v>
      </c>
      <c r="BS24" s="4" t="s">
        <v>98</v>
      </c>
      <c r="BT24" s="4" t="s">
        <v>98</v>
      </c>
      <c r="BU24" s="4" t="s">
        <v>98</v>
      </c>
      <c r="BV24" s="4" t="s">
        <v>98</v>
      </c>
      <c r="BW24" s="4" t="s">
        <v>98</v>
      </c>
      <c r="BX24" s="35" t="s">
        <v>98</v>
      </c>
      <c r="BY24" s="35" t="s">
        <v>98</v>
      </c>
      <c r="BZ24" s="1" t="s">
        <v>98</v>
      </c>
      <c r="CA24" s="1" t="s">
        <v>98</v>
      </c>
      <c r="CB24" s="1" t="s">
        <v>98</v>
      </c>
      <c r="CC24" s="1" t="s">
        <v>98</v>
      </c>
      <c r="CD24" s="1" t="s">
        <v>98</v>
      </c>
      <c r="CE24" s="1" t="s">
        <v>98</v>
      </c>
      <c r="CF24" s="1" t="s">
        <v>98</v>
      </c>
      <c r="CG24" s="4">
        <f>Beams!$B$11/F24</f>
        <v>48034.188034188031</v>
      </c>
      <c r="CI24" s="4">
        <f>SQRT(Beams!$B$9^2+Beams!$C$9^2)/AO24</f>
        <v>409684.54745035019</v>
      </c>
      <c r="CK24" s="4">
        <f>(2*SQRT(Beams!$B$8^2+Beams!$C$8^2))/(F24)</f>
        <v>135861.20035105629</v>
      </c>
      <c r="CM24" s="4">
        <f>Beams!$B$12*(K24/2)/AX24</f>
        <v>147525</v>
      </c>
      <c r="CO24" s="4">
        <f t="shared" si="0"/>
        <v>574606.05197914015</v>
      </c>
      <c r="CQ24" s="3">
        <f>MIN(Beams!$B$21:$B$22)/MAX(CJ24:CO24)-1</f>
        <v>-0.96519354446213512</v>
      </c>
    </row>
    <row r="25" spans="1:95" x14ac:dyDescent="0.55000000000000004">
      <c r="A25" s="1" t="s">
        <v>2497</v>
      </c>
      <c r="B25" s="1" t="s">
        <v>2537</v>
      </c>
      <c r="C25" s="1" t="s">
        <v>2538</v>
      </c>
      <c r="D25" s="1" t="s">
        <v>98</v>
      </c>
      <c r="E25" s="4">
        <v>136</v>
      </c>
      <c r="F25" s="2">
        <v>36.1</v>
      </c>
      <c r="G25" s="1" t="s">
        <v>98</v>
      </c>
      <c r="H25" s="11" t="s">
        <v>98</v>
      </c>
      <c r="I25" s="1" t="s">
        <v>98</v>
      </c>
      <c r="J25" s="1" t="s">
        <v>98</v>
      </c>
      <c r="K25" s="14">
        <v>26</v>
      </c>
      <c r="L25" s="1" t="s">
        <v>98</v>
      </c>
      <c r="M25" s="1" t="s">
        <v>98</v>
      </c>
      <c r="N25" s="1" t="s">
        <v>98</v>
      </c>
      <c r="O25" s="1" t="s">
        <v>98</v>
      </c>
      <c r="P25" s="1">
        <v>25.1</v>
      </c>
      <c r="Q25" s="1" t="s">
        <v>98</v>
      </c>
      <c r="R25" s="1" t="s">
        <v>98</v>
      </c>
      <c r="S25" s="1" t="s">
        <v>98</v>
      </c>
      <c r="T25" s="1" t="s">
        <v>98</v>
      </c>
      <c r="U25" s="1" t="s">
        <v>98</v>
      </c>
      <c r="V25" s="1" t="s">
        <v>98</v>
      </c>
      <c r="W25" s="14">
        <v>0.5</v>
      </c>
      <c r="X25" s="14">
        <v>0.46500000000000002</v>
      </c>
      <c r="Y25" s="1" t="s">
        <v>98</v>
      </c>
      <c r="Z25" s="1" t="s">
        <v>98</v>
      </c>
      <c r="AA25" s="1" t="s">
        <v>98</v>
      </c>
      <c r="AB25" s="1" t="s">
        <v>98</v>
      </c>
      <c r="AC25" s="1" t="s">
        <v>98</v>
      </c>
      <c r="AD25" s="1" t="s">
        <v>98</v>
      </c>
      <c r="AE25" s="1" t="s">
        <v>98</v>
      </c>
      <c r="AF25" s="1" t="s">
        <v>98</v>
      </c>
      <c r="AG25" s="1" t="s">
        <v>98</v>
      </c>
      <c r="AH25" s="1" t="s">
        <v>98</v>
      </c>
      <c r="AI25" s="1" t="s">
        <v>98</v>
      </c>
      <c r="AJ25" s="1" t="s">
        <v>98</v>
      </c>
      <c r="AK25" s="1" t="s">
        <v>98</v>
      </c>
      <c r="AL25" s="38">
        <v>55.9</v>
      </c>
      <c r="AM25" s="4">
        <v>2950</v>
      </c>
      <c r="AN25" s="4">
        <v>294</v>
      </c>
      <c r="AO25" s="4">
        <v>227</v>
      </c>
      <c r="AP25" s="3">
        <v>9.0299999999999994</v>
      </c>
      <c r="AQ25" s="4">
        <v>2950</v>
      </c>
      <c r="AR25" s="4">
        <v>294</v>
      </c>
      <c r="AS25" s="4">
        <v>227</v>
      </c>
      <c r="AT25" s="3">
        <v>9.0299999999999994</v>
      </c>
      <c r="AU25" s="1" t="s">
        <v>98</v>
      </c>
      <c r="AV25" s="1" t="s">
        <v>98</v>
      </c>
      <c r="AW25" s="1" t="s">
        <v>98</v>
      </c>
      <c r="AX25" s="4">
        <v>5900</v>
      </c>
      <c r="AY25" s="1" t="s">
        <v>98</v>
      </c>
      <c r="AZ25" s="1" t="s">
        <v>98</v>
      </c>
      <c r="BA25" s="1" t="s">
        <v>98</v>
      </c>
      <c r="BB25" s="1" t="s">
        <v>98</v>
      </c>
      <c r="BC25" s="1" t="s">
        <v>98</v>
      </c>
      <c r="BD25" s="1" t="s">
        <v>98</v>
      </c>
      <c r="BE25" s="1" t="s">
        <v>98</v>
      </c>
      <c r="BF25" s="1" t="s">
        <v>98</v>
      </c>
      <c r="BG25" s="1" t="s">
        <v>98</v>
      </c>
      <c r="BH25" s="1" t="s">
        <v>98</v>
      </c>
      <c r="BI25" s="1" t="s">
        <v>98</v>
      </c>
      <c r="BJ25" s="1" t="s">
        <v>98</v>
      </c>
      <c r="BK25" s="1" t="s">
        <v>98</v>
      </c>
      <c r="BL25" s="1" t="s">
        <v>98</v>
      </c>
      <c r="BM25" s="1" t="s">
        <v>98</v>
      </c>
      <c r="BN25" s="1" t="s">
        <v>98</v>
      </c>
      <c r="BO25" s="1" t="s">
        <v>98</v>
      </c>
      <c r="BP25" s="1" t="s">
        <v>98</v>
      </c>
      <c r="BQ25" s="1" t="s">
        <v>98</v>
      </c>
      <c r="BR25" s="1" t="s">
        <v>98</v>
      </c>
      <c r="BS25" s="1" t="s">
        <v>98</v>
      </c>
      <c r="BT25" s="1" t="s">
        <v>98</v>
      </c>
      <c r="BU25" s="1" t="s">
        <v>98</v>
      </c>
      <c r="BV25" s="1" t="s">
        <v>98</v>
      </c>
      <c r="BW25" s="1" t="s">
        <v>98</v>
      </c>
      <c r="BX25" s="1" t="s">
        <v>98</v>
      </c>
      <c r="BY25" s="1" t="s">
        <v>98</v>
      </c>
      <c r="BZ25" s="1" t="s">
        <v>98</v>
      </c>
      <c r="CA25" s="1" t="s">
        <v>98</v>
      </c>
      <c r="CB25" s="1" t="s">
        <v>98</v>
      </c>
      <c r="CC25" s="1" t="s">
        <v>98</v>
      </c>
      <c r="CD25" s="1" t="s">
        <v>98</v>
      </c>
      <c r="CE25" s="1" t="s">
        <v>98</v>
      </c>
      <c r="CF25" s="1" t="s">
        <v>98</v>
      </c>
      <c r="CG25" s="4">
        <f>Beams!$B$11/F25</f>
        <v>311.3573407202216</v>
      </c>
      <c r="CI25" s="4">
        <f>SQRT(Beams!$B$9^2+Beams!$C$9^2)/AO25</f>
        <v>70.025376392394662</v>
      </c>
      <c r="CK25" s="4">
        <f>(2*SQRT(Beams!$B$8^2+Beams!$C$8^2))/(F25)</f>
        <v>880.65154798191622</v>
      </c>
      <c r="CM25" s="4">
        <f>Beams!$B$12*(K25/2)/AX25</f>
        <v>24.766101694915253</v>
      </c>
      <c r="CO25" s="4">
        <f t="shared" si="0"/>
        <v>1572.8745351046048</v>
      </c>
      <c r="CQ25" s="3">
        <f>MIN(Beams!$B$21:$B$22)/MAX(CJ25:CO25)-1</f>
        <v>11.715572382682062</v>
      </c>
    </row>
    <row r="26" spans="1:95" x14ac:dyDescent="0.55000000000000004">
      <c r="A26" s="1" t="s">
        <v>2497</v>
      </c>
      <c r="B26" s="1" t="s">
        <v>2539</v>
      </c>
      <c r="C26" s="1" t="s">
        <v>2539</v>
      </c>
      <c r="D26" s="1" t="s">
        <v>98</v>
      </c>
      <c r="E26" s="4">
        <v>126</v>
      </c>
      <c r="F26" s="2">
        <v>33.299999999999997</v>
      </c>
      <c r="G26" s="1" t="s">
        <v>98</v>
      </c>
      <c r="H26" s="11" t="s">
        <v>98</v>
      </c>
      <c r="I26" s="1" t="s">
        <v>98</v>
      </c>
      <c r="J26" s="1" t="s">
        <v>98</v>
      </c>
      <c r="K26" s="14">
        <v>24</v>
      </c>
      <c r="L26" s="1" t="s">
        <v>98</v>
      </c>
      <c r="M26" s="1" t="s">
        <v>98</v>
      </c>
      <c r="N26" s="1" t="s">
        <v>98</v>
      </c>
      <c r="O26" s="1" t="s">
        <v>98</v>
      </c>
      <c r="P26" s="1">
        <v>23.1</v>
      </c>
      <c r="Q26" s="1" t="s">
        <v>98</v>
      </c>
      <c r="R26" s="1" t="s">
        <v>98</v>
      </c>
      <c r="S26" s="1" t="s">
        <v>98</v>
      </c>
      <c r="T26" s="1" t="s">
        <v>98</v>
      </c>
      <c r="U26" s="1" t="s">
        <v>98</v>
      </c>
      <c r="V26" s="1" t="s">
        <v>98</v>
      </c>
      <c r="W26" s="14">
        <v>0.5</v>
      </c>
      <c r="X26" s="14">
        <v>0.46500000000000002</v>
      </c>
      <c r="Y26" s="1" t="s">
        <v>98</v>
      </c>
      <c r="Z26" s="1" t="s">
        <v>98</v>
      </c>
      <c r="AA26" s="1" t="s">
        <v>98</v>
      </c>
      <c r="AB26" s="1" t="s">
        <v>98</v>
      </c>
      <c r="AC26" s="1" t="s">
        <v>98</v>
      </c>
      <c r="AD26" s="1" t="s">
        <v>98</v>
      </c>
      <c r="AE26" s="1" t="s">
        <v>98</v>
      </c>
      <c r="AF26" s="1" t="s">
        <v>98</v>
      </c>
      <c r="AG26" s="1" t="s">
        <v>98</v>
      </c>
      <c r="AH26" s="1" t="s">
        <v>98</v>
      </c>
      <c r="AI26" s="1" t="s">
        <v>98</v>
      </c>
      <c r="AJ26" s="1" t="s">
        <v>98</v>
      </c>
      <c r="AK26" s="1" t="s">
        <v>98</v>
      </c>
      <c r="AL26" s="38">
        <v>51.6</v>
      </c>
      <c r="AM26" s="4">
        <v>2310</v>
      </c>
      <c r="AN26" s="4">
        <v>250</v>
      </c>
      <c r="AO26" s="4">
        <v>192</v>
      </c>
      <c r="AP26" s="3">
        <v>8.33</v>
      </c>
      <c r="AQ26" s="4">
        <v>2310</v>
      </c>
      <c r="AR26" s="4">
        <v>250</v>
      </c>
      <c r="AS26" s="4">
        <v>192</v>
      </c>
      <c r="AT26" s="3">
        <v>8.33</v>
      </c>
      <c r="AU26" s="1" t="s">
        <v>98</v>
      </c>
      <c r="AV26" s="1" t="s">
        <v>98</v>
      </c>
      <c r="AW26" s="1" t="s">
        <v>98</v>
      </c>
      <c r="AX26" s="4">
        <v>4620</v>
      </c>
      <c r="AY26" s="1" t="s">
        <v>98</v>
      </c>
      <c r="AZ26" s="1" t="s">
        <v>98</v>
      </c>
      <c r="BA26" s="1" t="s">
        <v>98</v>
      </c>
      <c r="BB26" s="1" t="s">
        <v>98</v>
      </c>
      <c r="BC26" s="1" t="s">
        <v>98</v>
      </c>
      <c r="BD26" s="1" t="s">
        <v>98</v>
      </c>
      <c r="BE26" s="1" t="s">
        <v>98</v>
      </c>
      <c r="BF26" s="1" t="s">
        <v>98</v>
      </c>
      <c r="BG26" s="1" t="s">
        <v>98</v>
      </c>
      <c r="BH26" s="1" t="s">
        <v>98</v>
      </c>
      <c r="BI26" s="1" t="s">
        <v>98</v>
      </c>
      <c r="BJ26" s="1" t="s">
        <v>98</v>
      </c>
      <c r="BK26" s="1" t="s">
        <v>98</v>
      </c>
      <c r="BL26" s="1" t="s">
        <v>98</v>
      </c>
      <c r="BM26" s="1" t="s">
        <v>98</v>
      </c>
      <c r="BN26" s="1" t="s">
        <v>98</v>
      </c>
      <c r="BO26" s="1" t="s">
        <v>98</v>
      </c>
      <c r="BP26" s="1" t="s">
        <v>98</v>
      </c>
      <c r="BQ26" s="1" t="s">
        <v>98</v>
      </c>
      <c r="BR26" s="1" t="s">
        <v>98</v>
      </c>
      <c r="BS26" s="1" t="s">
        <v>98</v>
      </c>
      <c r="BT26" s="1" t="s">
        <v>98</v>
      </c>
      <c r="BU26" s="1" t="s">
        <v>98</v>
      </c>
      <c r="BV26" s="1" t="s">
        <v>98</v>
      </c>
      <c r="BW26" s="1" t="s">
        <v>98</v>
      </c>
      <c r="BX26" s="1" t="s">
        <v>98</v>
      </c>
      <c r="BY26" s="1" t="s">
        <v>98</v>
      </c>
      <c r="BZ26" s="1" t="s">
        <v>98</v>
      </c>
      <c r="CA26" s="1" t="s">
        <v>98</v>
      </c>
      <c r="CB26" s="1" t="s">
        <v>98</v>
      </c>
      <c r="CC26" s="1" t="s">
        <v>98</v>
      </c>
      <c r="CD26" s="1" t="s">
        <v>98</v>
      </c>
      <c r="CE26" s="1" t="s">
        <v>98</v>
      </c>
      <c r="CF26" s="1" t="s">
        <v>98</v>
      </c>
      <c r="CG26" s="4">
        <f>Beams!$B$11/F26</f>
        <v>337.53753753753756</v>
      </c>
      <c r="CI26" s="4">
        <f>SQRT(Beams!$B$9^2+Beams!$C$9^2)/AO26</f>
        <v>82.790418963924935</v>
      </c>
      <c r="CK26" s="4">
        <f>(2*SQRT(Beams!$B$8^2+Beams!$C$8^2))/(F26)</f>
        <v>954.70032679120652</v>
      </c>
      <c r="CM26" s="4">
        <f>Beams!$B$12*(K26/2)/AX26</f>
        <v>29.194805194805195</v>
      </c>
      <c r="CO26" s="4">
        <f t="shared" si="0"/>
        <v>1706.9243518368039</v>
      </c>
      <c r="CQ26" s="3">
        <f>MIN(Beams!$B$21:$B$22)/MAX(CJ26:CO26)-1</f>
        <v>10.716980883469267</v>
      </c>
    </row>
    <row r="27" spans="1:95" x14ac:dyDescent="0.55000000000000004">
      <c r="A27" s="1" t="s">
        <v>2497</v>
      </c>
      <c r="B27" s="1" t="s">
        <v>2540</v>
      </c>
      <c r="C27" s="1" t="s">
        <v>2541</v>
      </c>
      <c r="D27" s="1" t="s">
        <v>98</v>
      </c>
      <c r="E27" s="4">
        <v>104</v>
      </c>
      <c r="F27" s="2">
        <v>27.6</v>
      </c>
      <c r="G27" s="1" t="s">
        <v>98</v>
      </c>
      <c r="H27" s="11" t="s">
        <v>98</v>
      </c>
      <c r="I27" s="1" t="s">
        <v>98</v>
      </c>
      <c r="J27" s="1" t="s">
        <v>98</v>
      </c>
      <c r="K27" s="14">
        <v>20</v>
      </c>
      <c r="L27" s="1" t="s">
        <v>98</v>
      </c>
      <c r="M27" s="1" t="s">
        <v>98</v>
      </c>
      <c r="N27" s="1" t="s">
        <v>98</v>
      </c>
      <c r="O27" s="1" t="s">
        <v>98</v>
      </c>
      <c r="P27" s="1">
        <v>19.100000000000001</v>
      </c>
      <c r="Q27" s="1" t="s">
        <v>98</v>
      </c>
      <c r="R27" s="1" t="s">
        <v>98</v>
      </c>
      <c r="S27" s="1" t="s">
        <v>98</v>
      </c>
      <c r="T27" s="1" t="s">
        <v>98</v>
      </c>
      <c r="U27" s="1" t="s">
        <v>98</v>
      </c>
      <c r="V27" s="1" t="s">
        <v>98</v>
      </c>
      <c r="W27" s="14">
        <v>0.5</v>
      </c>
      <c r="X27" s="14">
        <v>0.46500000000000002</v>
      </c>
      <c r="Y27" s="1" t="s">
        <v>98</v>
      </c>
      <c r="Z27" s="1" t="s">
        <v>98</v>
      </c>
      <c r="AA27" s="1" t="s">
        <v>98</v>
      </c>
      <c r="AB27" s="1" t="s">
        <v>98</v>
      </c>
      <c r="AC27" s="1" t="s">
        <v>98</v>
      </c>
      <c r="AD27" s="1" t="s">
        <v>98</v>
      </c>
      <c r="AE27" s="1" t="s">
        <v>98</v>
      </c>
      <c r="AF27" s="1" t="s">
        <v>98</v>
      </c>
      <c r="AG27" s="1" t="s">
        <v>98</v>
      </c>
      <c r="AH27" s="1" t="s">
        <v>98</v>
      </c>
      <c r="AI27" s="1" t="s">
        <v>98</v>
      </c>
      <c r="AJ27" s="1" t="s">
        <v>98</v>
      </c>
      <c r="AK27" s="1" t="s">
        <v>98</v>
      </c>
      <c r="AL27" s="38">
        <v>43</v>
      </c>
      <c r="AM27" s="4">
        <v>1320</v>
      </c>
      <c r="AN27" s="4">
        <v>172</v>
      </c>
      <c r="AO27" s="4">
        <v>132</v>
      </c>
      <c r="AP27" s="3">
        <v>6.91</v>
      </c>
      <c r="AQ27" s="4">
        <v>1320</v>
      </c>
      <c r="AR27" s="4">
        <v>172</v>
      </c>
      <c r="AS27" s="4">
        <v>132</v>
      </c>
      <c r="AT27" s="3">
        <v>6.91</v>
      </c>
      <c r="AU27" s="1" t="s">
        <v>98</v>
      </c>
      <c r="AV27" s="1" t="s">
        <v>98</v>
      </c>
      <c r="AW27" s="1" t="s">
        <v>98</v>
      </c>
      <c r="AX27" s="4">
        <v>2640</v>
      </c>
      <c r="AY27" s="1" t="s">
        <v>98</v>
      </c>
      <c r="AZ27" s="1" t="s">
        <v>98</v>
      </c>
      <c r="BA27" s="1" t="s">
        <v>98</v>
      </c>
      <c r="BB27" s="1" t="s">
        <v>98</v>
      </c>
      <c r="BC27" s="1" t="s">
        <v>98</v>
      </c>
      <c r="BD27" s="1" t="s">
        <v>98</v>
      </c>
      <c r="BE27" s="1" t="s">
        <v>98</v>
      </c>
      <c r="BF27" s="1" t="s">
        <v>98</v>
      </c>
      <c r="BG27" s="1" t="s">
        <v>98</v>
      </c>
      <c r="BH27" s="1" t="s">
        <v>98</v>
      </c>
      <c r="BI27" s="1" t="s">
        <v>98</v>
      </c>
      <c r="BJ27" s="1" t="s">
        <v>98</v>
      </c>
      <c r="BK27" s="1" t="s">
        <v>98</v>
      </c>
      <c r="BL27" s="1" t="s">
        <v>98</v>
      </c>
      <c r="BM27" s="1" t="s">
        <v>98</v>
      </c>
      <c r="BN27" s="1" t="s">
        <v>98</v>
      </c>
      <c r="BO27" s="1" t="s">
        <v>98</v>
      </c>
      <c r="BP27" s="1" t="s">
        <v>98</v>
      </c>
      <c r="BQ27" s="1" t="s">
        <v>98</v>
      </c>
      <c r="BR27" s="1" t="s">
        <v>98</v>
      </c>
      <c r="BS27" s="1" t="s">
        <v>98</v>
      </c>
      <c r="BT27" s="1" t="s">
        <v>98</v>
      </c>
      <c r="BU27" s="1" t="s">
        <v>98</v>
      </c>
      <c r="BV27" s="1" t="s">
        <v>98</v>
      </c>
      <c r="BW27" s="1" t="s">
        <v>98</v>
      </c>
      <c r="BX27" s="1" t="s">
        <v>98</v>
      </c>
      <c r="BY27" s="1" t="s">
        <v>98</v>
      </c>
      <c r="BZ27" s="1" t="s">
        <v>98</v>
      </c>
      <c r="CA27" s="1" t="s">
        <v>98</v>
      </c>
      <c r="CB27" s="1" t="s">
        <v>98</v>
      </c>
      <c r="CC27" s="1" t="s">
        <v>98</v>
      </c>
      <c r="CD27" s="1" t="s">
        <v>98</v>
      </c>
      <c r="CE27" s="1" t="s">
        <v>98</v>
      </c>
      <c r="CF27" s="1" t="s">
        <v>98</v>
      </c>
      <c r="CG27" s="4">
        <f>Beams!$B$11/F27</f>
        <v>407.24637681159419</v>
      </c>
      <c r="CI27" s="4">
        <f>SQRT(Beams!$B$9^2+Beams!$C$9^2)/AO27</f>
        <v>120.42242758389081</v>
      </c>
      <c r="CK27" s="4">
        <f>(2*SQRT(Beams!$B$8^2+Beams!$C$8^2))/(F27)</f>
        <v>1151.8666986285207</v>
      </c>
      <c r="CM27" s="4">
        <f>Beams!$B$12*(K27/2)/AX27</f>
        <v>42.575757575757578</v>
      </c>
      <c r="CO27" s="4">
        <f t="shared" si="0"/>
        <v>2065.009231640312</v>
      </c>
      <c r="CQ27" s="3">
        <f>MIN(Beams!$B$21:$B$22)/MAX(CJ27:CO27)-1</f>
        <v>8.6851867263146669</v>
      </c>
    </row>
    <row r="28" spans="1:95" x14ac:dyDescent="0.55000000000000004">
      <c r="A28" s="1" t="s">
        <v>2497</v>
      </c>
      <c r="B28" s="1" t="s">
        <v>2542</v>
      </c>
      <c r="C28" s="1" t="s">
        <v>2542</v>
      </c>
      <c r="D28" s="1" t="s">
        <v>98</v>
      </c>
      <c r="E28" s="2">
        <v>93.5</v>
      </c>
      <c r="F28" s="2">
        <v>24.8</v>
      </c>
      <c r="G28" s="1" t="s">
        <v>98</v>
      </c>
      <c r="H28" s="11" t="s">
        <v>98</v>
      </c>
      <c r="I28" s="1" t="s">
        <v>98</v>
      </c>
      <c r="J28" s="1" t="s">
        <v>98</v>
      </c>
      <c r="K28" s="14">
        <v>18</v>
      </c>
      <c r="L28" s="1" t="s">
        <v>98</v>
      </c>
      <c r="M28" s="1" t="s">
        <v>98</v>
      </c>
      <c r="N28" s="1" t="s">
        <v>98</v>
      </c>
      <c r="O28" s="1" t="s">
        <v>98</v>
      </c>
      <c r="P28" s="1">
        <v>17.100000000000001</v>
      </c>
      <c r="Q28" s="1" t="s">
        <v>98</v>
      </c>
      <c r="R28" s="1" t="s">
        <v>98</v>
      </c>
      <c r="S28" s="1" t="s">
        <v>98</v>
      </c>
      <c r="T28" s="1" t="s">
        <v>98</v>
      </c>
      <c r="U28" s="1" t="s">
        <v>98</v>
      </c>
      <c r="V28" s="1" t="s">
        <v>98</v>
      </c>
      <c r="W28" s="14">
        <v>0.5</v>
      </c>
      <c r="X28" s="14">
        <v>0.46500000000000002</v>
      </c>
      <c r="Y28" s="1" t="s">
        <v>98</v>
      </c>
      <c r="Z28" s="1" t="s">
        <v>98</v>
      </c>
      <c r="AA28" s="1" t="s">
        <v>98</v>
      </c>
      <c r="AB28" s="1" t="s">
        <v>98</v>
      </c>
      <c r="AC28" s="1" t="s">
        <v>98</v>
      </c>
      <c r="AD28" s="1" t="s">
        <v>98</v>
      </c>
      <c r="AE28" s="1" t="s">
        <v>98</v>
      </c>
      <c r="AF28" s="1" t="s">
        <v>98</v>
      </c>
      <c r="AG28" s="1" t="s">
        <v>98</v>
      </c>
      <c r="AH28" s="1" t="s">
        <v>98</v>
      </c>
      <c r="AI28" s="1" t="s">
        <v>98</v>
      </c>
      <c r="AJ28" s="1" t="s">
        <v>98</v>
      </c>
      <c r="AK28" s="1" t="s">
        <v>98</v>
      </c>
      <c r="AL28" s="38">
        <v>38.700000000000003</v>
      </c>
      <c r="AM28" s="4">
        <v>956</v>
      </c>
      <c r="AN28" s="4">
        <v>139</v>
      </c>
      <c r="AO28" s="4">
        <v>106</v>
      </c>
      <c r="AP28" s="3">
        <v>6.21</v>
      </c>
      <c r="AQ28" s="4">
        <v>956</v>
      </c>
      <c r="AR28" s="4">
        <v>139</v>
      </c>
      <c r="AS28" s="4">
        <v>106</v>
      </c>
      <c r="AT28" s="3">
        <v>6.21</v>
      </c>
      <c r="AU28" s="1" t="s">
        <v>98</v>
      </c>
      <c r="AV28" s="1" t="s">
        <v>98</v>
      </c>
      <c r="AW28" s="1" t="s">
        <v>98</v>
      </c>
      <c r="AX28" s="4">
        <v>1910</v>
      </c>
      <c r="AY28" s="1" t="s">
        <v>98</v>
      </c>
      <c r="AZ28" s="1" t="s">
        <v>98</v>
      </c>
      <c r="BA28" s="1" t="s">
        <v>98</v>
      </c>
      <c r="BB28" s="1" t="s">
        <v>98</v>
      </c>
      <c r="BC28" s="1" t="s">
        <v>98</v>
      </c>
      <c r="BD28" s="1" t="s">
        <v>98</v>
      </c>
      <c r="BE28" s="1" t="s">
        <v>98</v>
      </c>
      <c r="BF28" s="1" t="s">
        <v>98</v>
      </c>
      <c r="BG28" s="1" t="s">
        <v>98</v>
      </c>
      <c r="BH28" s="1" t="s">
        <v>98</v>
      </c>
      <c r="BI28" s="1" t="s">
        <v>98</v>
      </c>
      <c r="BJ28" s="1" t="s">
        <v>98</v>
      </c>
      <c r="BK28" s="1" t="s">
        <v>98</v>
      </c>
      <c r="BL28" s="1" t="s">
        <v>98</v>
      </c>
      <c r="BM28" s="1" t="s">
        <v>98</v>
      </c>
      <c r="BN28" s="1" t="s">
        <v>98</v>
      </c>
      <c r="BO28" s="1" t="s">
        <v>98</v>
      </c>
      <c r="BP28" s="1" t="s">
        <v>98</v>
      </c>
      <c r="BQ28" s="1" t="s">
        <v>98</v>
      </c>
      <c r="BR28" s="1" t="s">
        <v>98</v>
      </c>
      <c r="BS28" s="1" t="s">
        <v>98</v>
      </c>
      <c r="BT28" s="1" t="s">
        <v>98</v>
      </c>
      <c r="BU28" s="1" t="s">
        <v>98</v>
      </c>
      <c r="BV28" s="1" t="s">
        <v>98</v>
      </c>
      <c r="BW28" s="1" t="s">
        <v>98</v>
      </c>
      <c r="BX28" s="1" t="s">
        <v>98</v>
      </c>
      <c r="BY28" s="1" t="s">
        <v>98</v>
      </c>
      <c r="BZ28" s="1" t="s">
        <v>98</v>
      </c>
      <c r="CA28" s="1" t="s">
        <v>98</v>
      </c>
      <c r="CB28" s="1" t="s">
        <v>98</v>
      </c>
      <c r="CC28" s="1" t="s">
        <v>98</v>
      </c>
      <c r="CD28" s="1" t="s">
        <v>98</v>
      </c>
      <c r="CE28" s="1" t="s">
        <v>98</v>
      </c>
      <c r="CF28" s="1" t="s">
        <v>98</v>
      </c>
      <c r="CG28" s="4">
        <f>Beams!$B$11/F28</f>
        <v>453.22580645161287</v>
      </c>
      <c r="CI28" s="4">
        <f>SQRT(Beams!$B$9^2+Beams!$C$9^2)/AO28</f>
        <v>149.96000416107159</v>
      </c>
      <c r="CK28" s="4">
        <f>(2*SQRT(Beams!$B$8^2+Beams!$C$8^2))/(F28)</f>
        <v>1281.9161646027087</v>
      </c>
      <c r="CM28" s="4">
        <f>Beams!$B$12*(K28/2)/AX28</f>
        <v>52.963350785340317</v>
      </c>
      <c r="CO28" s="4">
        <f t="shared" si="0"/>
        <v>2302.6453550021265</v>
      </c>
      <c r="CQ28" s="3">
        <f>MIN(Beams!$B$21:$B$22)/MAX(CJ28:CO28)-1</f>
        <v>7.6856623216220505</v>
      </c>
    </row>
    <row r="29" spans="1:95" x14ac:dyDescent="0.55000000000000004">
      <c r="A29" s="1" t="s">
        <v>2497</v>
      </c>
      <c r="B29" s="1" t="s">
        <v>2543</v>
      </c>
      <c r="C29" s="1" t="s">
        <v>2544</v>
      </c>
      <c r="D29" s="1" t="s">
        <v>98</v>
      </c>
      <c r="E29" s="2">
        <v>82.9</v>
      </c>
      <c r="F29" s="2">
        <v>22</v>
      </c>
      <c r="G29" s="1" t="s">
        <v>98</v>
      </c>
      <c r="H29" s="11" t="s">
        <v>98</v>
      </c>
      <c r="I29" s="1" t="s">
        <v>98</v>
      </c>
      <c r="J29" s="1" t="s">
        <v>98</v>
      </c>
      <c r="K29" s="14">
        <v>16</v>
      </c>
      <c r="L29" s="1" t="s">
        <v>98</v>
      </c>
      <c r="M29" s="1" t="s">
        <v>98</v>
      </c>
      <c r="N29" s="1" t="s">
        <v>98</v>
      </c>
      <c r="O29" s="1" t="s">
        <v>98</v>
      </c>
      <c r="P29" s="1">
        <v>15.1</v>
      </c>
      <c r="Q29" s="1" t="s">
        <v>98</v>
      </c>
      <c r="R29" s="1" t="s">
        <v>98</v>
      </c>
      <c r="S29" s="1" t="s">
        <v>98</v>
      </c>
      <c r="T29" s="1" t="s">
        <v>98</v>
      </c>
      <c r="U29" s="1" t="s">
        <v>98</v>
      </c>
      <c r="V29" s="1" t="s">
        <v>98</v>
      </c>
      <c r="W29" s="14">
        <v>0.5</v>
      </c>
      <c r="X29" s="14">
        <v>0.46500000000000002</v>
      </c>
      <c r="Y29" s="1" t="s">
        <v>98</v>
      </c>
      <c r="Z29" s="1" t="s">
        <v>98</v>
      </c>
      <c r="AA29" s="1" t="s">
        <v>98</v>
      </c>
      <c r="AB29" s="1" t="s">
        <v>98</v>
      </c>
      <c r="AC29" s="1" t="s">
        <v>98</v>
      </c>
      <c r="AD29" s="1" t="s">
        <v>98</v>
      </c>
      <c r="AE29" s="1" t="s">
        <v>98</v>
      </c>
      <c r="AF29" s="1" t="s">
        <v>98</v>
      </c>
      <c r="AG29" s="1" t="s">
        <v>98</v>
      </c>
      <c r="AH29" s="1" t="s">
        <v>98</v>
      </c>
      <c r="AI29" s="1" t="s">
        <v>98</v>
      </c>
      <c r="AJ29" s="1" t="s">
        <v>98</v>
      </c>
      <c r="AK29" s="1" t="s">
        <v>98</v>
      </c>
      <c r="AL29" s="38">
        <v>34.4</v>
      </c>
      <c r="AM29" s="4">
        <v>665</v>
      </c>
      <c r="AN29" s="4">
        <v>109</v>
      </c>
      <c r="AO29" s="2">
        <v>83.1</v>
      </c>
      <c r="AP29" s="3">
        <v>5.5</v>
      </c>
      <c r="AQ29" s="4">
        <v>665</v>
      </c>
      <c r="AR29" s="4">
        <v>109</v>
      </c>
      <c r="AS29" s="2">
        <v>83.1</v>
      </c>
      <c r="AT29" s="3">
        <v>5.5</v>
      </c>
      <c r="AU29" s="1" t="s">
        <v>98</v>
      </c>
      <c r="AV29" s="1" t="s">
        <v>98</v>
      </c>
      <c r="AW29" s="1" t="s">
        <v>98</v>
      </c>
      <c r="AX29" s="4">
        <v>1330</v>
      </c>
      <c r="AY29" s="1" t="s">
        <v>98</v>
      </c>
      <c r="AZ29" s="1" t="s">
        <v>98</v>
      </c>
      <c r="BA29" s="1" t="s">
        <v>98</v>
      </c>
      <c r="BB29" s="1" t="s">
        <v>98</v>
      </c>
      <c r="BC29" s="1" t="s">
        <v>98</v>
      </c>
      <c r="BD29" s="1" t="s">
        <v>98</v>
      </c>
      <c r="BE29" s="1" t="s">
        <v>98</v>
      </c>
      <c r="BF29" s="1" t="s">
        <v>98</v>
      </c>
      <c r="BG29" s="1" t="s">
        <v>98</v>
      </c>
      <c r="BH29" s="1" t="s">
        <v>98</v>
      </c>
      <c r="BI29" s="1" t="s">
        <v>98</v>
      </c>
      <c r="BJ29" s="1" t="s">
        <v>98</v>
      </c>
      <c r="BK29" s="1" t="s">
        <v>98</v>
      </c>
      <c r="BL29" s="1" t="s">
        <v>98</v>
      </c>
      <c r="BM29" s="1" t="s">
        <v>98</v>
      </c>
      <c r="BN29" s="1" t="s">
        <v>98</v>
      </c>
      <c r="BO29" s="1" t="s">
        <v>98</v>
      </c>
      <c r="BP29" s="1" t="s">
        <v>98</v>
      </c>
      <c r="BQ29" s="1" t="s">
        <v>98</v>
      </c>
      <c r="BR29" s="1" t="s">
        <v>98</v>
      </c>
      <c r="BS29" s="1" t="s">
        <v>98</v>
      </c>
      <c r="BT29" s="1" t="s">
        <v>98</v>
      </c>
      <c r="BU29" s="1" t="s">
        <v>98</v>
      </c>
      <c r="BV29" s="1" t="s">
        <v>98</v>
      </c>
      <c r="BW29" s="1" t="s">
        <v>98</v>
      </c>
      <c r="BX29" s="1" t="s">
        <v>98</v>
      </c>
      <c r="BY29" s="1" t="s">
        <v>98</v>
      </c>
      <c r="BZ29" s="1" t="s">
        <v>98</v>
      </c>
      <c r="CA29" s="1" t="s">
        <v>98</v>
      </c>
      <c r="CB29" s="1" t="s">
        <v>98</v>
      </c>
      <c r="CC29" s="1" t="s">
        <v>98</v>
      </c>
      <c r="CD29" s="1" t="s">
        <v>98</v>
      </c>
      <c r="CE29" s="1" t="s">
        <v>98</v>
      </c>
      <c r="CF29" s="1" t="s">
        <v>98</v>
      </c>
      <c r="CG29" s="4">
        <f>Beams!$B$11/F29</f>
        <v>510.90909090909093</v>
      </c>
      <c r="CI29" s="4">
        <f>SQRT(Beams!$B$9^2+Beams!$C$9^2)/AO29</f>
        <v>191.28472251592765</v>
      </c>
      <c r="CK29" s="4">
        <f>(2*SQRT(Beams!$B$8^2+Beams!$C$8^2))/(F29)</f>
        <v>1445.0691310066898</v>
      </c>
      <c r="CM29" s="4">
        <f>Beams!$B$12*(K29/2)/AX29</f>
        <v>67.609022556390983</v>
      </c>
      <c r="CO29" s="4">
        <f t="shared" si="0"/>
        <v>2602.203579962711</v>
      </c>
      <c r="CQ29" s="3">
        <f>MIN(Beams!$B$21:$B$22)/MAX(CJ29:CO29)-1</f>
        <v>6.6857937457324512</v>
      </c>
    </row>
    <row r="30" spans="1:95" x14ac:dyDescent="0.55000000000000004">
      <c r="A30" s="1" t="s">
        <v>2497</v>
      </c>
      <c r="B30" s="1" t="s">
        <v>2545</v>
      </c>
      <c r="C30" s="1" t="s">
        <v>2545</v>
      </c>
      <c r="D30" s="1" t="s">
        <v>98</v>
      </c>
      <c r="E30" s="2">
        <v>72.2</v>
      </c>
      <c r="F30" s="2">
        <v>19.2</v>
      </c>
      <c r="G30" s="1" t="s">
        <v>98</v>
      </c>
      <c r="H30" s="11" t="s">
        <v>98</v>
      </c>
      <c r="I30" s="1" t="s">
        <v>98</v>
      </c>
      <c r="J30" s="1" t="s">
        <v>98</v>
      </c>
      <c r="K30" s="14">
        <v>14</v>
      </c>
      <c r="L30" s="1" t="s">
        <v>98</v>
      </c>
      <c r="M30" s="1" t="s">
        <v>98</v>
      </c>
      <c r="N30" s="1" t="s">
        <v>98</v>
      </c>
      <c r="O30" s="1" t="s">
        <v>98</v>
      </c>
      <c r="P30" s="1">
        <v>13.1</v>
      </c>
      <c r="Q30" s="1" t="s">
        <v>98</v>
      </c>
      <c r="R30" s="1" t="s">
        <v>98</v>
      </c>
      <c r="S30" s="1" t="s">
        <v>98</v>
      </c>
      <c r="T30" s="1" t="s">
        <v>98</v>
      </c>
      <c r="U30" s="1" t="s">
        <v>98</v>
      </c>
      <c r="V30" s="1" t="s">
        <v>98</v>
      </c>
      <c r="W30" s="14">
        <v>0.5</v>
      </c>
      <c r="X30" s="14">
        <v>0.46500000000000002</v>
      </c>
      <c r="Y30" s="1" t="s">
        <v>98</v>
      </c>
      <c r="Z30" s="1" t="s">
        <v>98</v>
      </c>
      <c r="AA30" s="1" t="s">
        <v>98</v>
      </c>
      <c r="AB30" s="1" t="s">
        <v>98</v>
      </c>
      <c r="AC30" s="1" t="s">
        <v>98</v>
      </c>
      <c r="AD30" s="1" t="s">
        <v>98</v>
      </c>
      <c r="AE30" s="1" t="s">
        <v>98</v>
      </c>
      <c r="AF30" s="1" t="s">
        <v>98</v>
      </c>
      <c r="AG30" s="1" t="s">
        <v>98</v>
      </c>
      <c r="AH30" s="1" t="s">
        <v>98</v>
      </c>
      <c r="AI30" s="1" t="s">
        <v>98</v>
      </c>
      <c r="AJ30" s="1" t="s">
        <v>98</v>
      </c>
      <c r="AK30" s="1" t="s">
        <v>98</v>
      </c>
      <c r="AL30" s="38">
        <v>30.1</v>
      </c>
      <c r="AM30" s="4">
        <v>440</v>
      </c>
      <c r="AN30" s="2">
        <v>82.7</v>
      </c>
      <c r="AO30" s="2">
        <v>62.9</v>
      </c>
      <c r="AP30" s="3">
        <v>4.79</v>
      </c>
      <c r="AQ30" s="4">
        <v>440</v>
      </c>
      <c r="AR30" s="2">
        <v>82.7</v>
      </c>
      <c r="AS30" s="2">
        <v>62.9</v>
      </c>
      <c r="AT30" s="3">
        <v>4.79</v>
      </c>
      <c r="AU30" s="1" t="s">
        <v>98</v>
      </c>
      <c r="AV30" s="1" t="s">
        <v>98</v>
      </c>
      <c r="AW30" s="1" t="s">
        <v>98</v>
      </c>
      <c r="AX30" s="4">
        <v>880</v>
      </c>
      <c r="AY30" s="1" t="s">
        <v>98</v>
      </c>
      <c r="AZ30" s="1" t="s">
        <v>98</v>
      </c>
      <c r="BA30" s="1" t="s">
        <v>98</v>
      </c>
      <c r="BB30" s="1" t="s">
        <v>98</v>
      </c>
      <c r="BC30" s="1" t="s">
        <v>98</v>
      </c>
      <c r="BD30" s="1" t="s">
        <v>98</v>
      </c>
      <c r="BE30" s="1" t="s">
        <v>98</v>
      </c>
      <c r="BF30" s="1" t="s">
        <v>98</v>
      </c>
      <c r="BG30" s="1" t="s">
        <v>98</v>
      </c>
      <c r="BH30" s="1" t="s">
        <v>98</v>
      </c>
      <c r="BI30" s="1" t="s">
        <v>98</v>
      </c>
      <c r="BJ30" s="1" t="s">
        <v>98</v>
      </c>
      <c r="BK30" s="1" t="s">
        <v>98</v>
      </c>
      <c r="BL30" s="1" t="s">
        <v>98</v>
      </c>
      <c r="BM30" s="1" t="s">
        <v>98</v>
      </c>
      <c r="BN30" s="1" t="s">
        <v>98</v>
      </c>
      <c r="BO30" s="1" t="s">
        <v>98</v>
      </c>
      <c r="BP30" s="1" t="s">
        <v>98</v>
      </c>
      <c r="BQ30" s="1" t="s">
        <v>98</v>
      </c>
      <c r="BR30" s="1" t="s">
        <v>98</v>
      </c>
      <c r="BS30" s="1" t="s">
        <v>98</v>
      </c>
      <c r="BT30" s="1" t="s">
        <v>98</v>
      </c>
      <c r="BU30" s="1" t="s">
        <v>98</v>
      </c>
      <c r="BV30" s="1" t="s">
        <v>98</v>
      </c>
      <c r="BW30" s="1" t="s">
        <v>98</v>
      </c>
      <c r="BX30" s="1" t="s">
        <v>98</v>
      </c>
      <c r="BY30" s="1" t="s">
        <v>98</v>
      </c>
      <c r="BZ30" s="1" t="s">
        <v>98</v>
      </c>
      <c r="CA30" s="1" t="s">
        <v>98</v>
      </c>
      <c r="CB30" s="1" t="s">
        <v>98</v>
      </c>
      <c r="CC30" s="1" t="s">
        <v>98</v>
      </c>
      <c r="CD30" s="1" t="s">
        <v>98</v>
      </c>
      <c r="CE30" s="1" t="s">
        <v>98</v>
      </c>
      <c r="CF30" s="1" t="s">
        <v>98</v>
      </c>
      <c r="CG30" s="4">
        <f>Beams!$B$11/F30</f>
        <v>585.41666666666674</v>
      </c>
      <c r="CI30" s="4">
        <f>SQRT(Beams!$B$9^2+Beams!$C$9^2)/AO30</f>
        <v>252.7147923859076</v>
      </c>
      <c r="CK30" s="4">
        <f>(2*SQRT(Beams!$B$8^2+Beams!$C$8^2))/(F30)</f>
        <v>1655.8083792784987</v>
      </c>
      <c r="CM30" s="4">
        <f>Beams!$B$12*(K30/2)/AX30</f>
        <v>89.409090909090907</v>
      </c>
      <c r="CO30" s="4">
        <f t="shared" si="0"/>
        <v>2991.9141809102466</v>
      </c>
      <c r="CQ30" s="3">
        <f>MIN(Beams!$B$21:$B$22)/MAX(CJ30:CO30)-1</f>
        <v>5.6846837143956082</v>
      </c>
    </row>
    <row r="31" spans="1:95" x14ac:dyDescent="0.55000000000000004">
      <c r="A31" s="1" t="s">
        <v>2497</v>
      </c>
      <c r="B31" s="1" t="s">
        <v>2546</v>
      </c>
      <c r="C31" s="1" t="s">
        <v>2546</v>
      </c>
      <c r="D31" s="1" t="s">
        <v>98</v>
      </c>
      <c r="E31" s="2">
        <v>65.5</v>
      </c>
      <c r="F31" s="2">
        <v>17.5</v>
      </c>
      <c r="G31" s="1" t="s">
        <v>98</v>
      </c>
      <c r="H31" s="11" t="s">
        <v>98</v>
      </c>
      <c r="I31" s="1" t="s">
        <v>98</v>
      </c>
      <c r="J31" s="1" t="s">
        <v>98</v>
      </c>
      <c r="K31" s="14">
        <v>12.75</v>
      </c>
      <c r="L31" s="1" t="s">
        <v>98</v>
      </c>
      <c r="M31" s="11" t="s">
        <v>98</v>
      </c>
      <c r="N31" s="1" t="s">
        <v>98</v>
      </c>
      <c r="O31" s="1" t="s">
        <v>98</v>
      </c>
      <c r="P31" s="1">
        <v>11.8</v>
      </c>
      <c r="Q31" s="1" t="s">
        <v>98</v>
      </c>
      <c r="R31" s="11" t="s">
        <v>98</v>
      </c>
      <c r="S31" s="13" t="s">
        <v>98</v>
      </c>
      <c r="T31" s="1" t="s">
        <v>98</v>
      </c>
      <c r="U31" s="13" t="s">
        <v>98</v>
      </c>
      <c r="V31" s="1" t="s">
        <v>98</v>
      </c>
      <c r="W31" s="14">
        <v>0.5</v>
      </c>
      <c r="X31" s="14">
        <v>0.46500000000000002</v>
      </c>
      <c r="Y31" s="1" t="s">
        <v>98</v>
      </c>
      <c r="Z31" s="13" t="s">
        <v>98</v>
      </c>
      <c r="AA31" s="13" t="s">
        <v>98</v>
      </c>
      <c r="AB31" s="1" t="s">
        <v>98</v>
      </c>
      <c r="AC31" s="1" t="s">
        <v>98</v>
      </c>
      <c r="AD31" s="1" t="s">
        <v>98</v>
      </c>
      <c r="AE31" s="1" t="s">
        <v>98</v>
      </c>
      <c r="AF31" s="1" t="s">
        <v>98</v>
      </c>
      <c r="AG31" s="1" t="s">
        <v>98</v>
      </c>
      <c r="AH31" s="1" t="s">
        <v>98</v>
      </c>
      <c r="AI31" s="1" t="s">
        <v>98</v>
      </c>
      <c r="AJ31" s="1" t="s">
        <v>98</v>
      </c>
      <c r="AK31" s="1" t="s">
        <v>98</v>
      </c>
      <c r="AL31" s="38">
        <v>27.4</v>
      </c>
      <c r="AM31" s="1">
        <v>339</v>
      </c>
      <c r="AN31" s="2">
        <v>70.2</v>
      </c>
      <c r="AO31" s="2">
        <v>53.2</v>
      </c>
      <c r="AP31" s="3">
        <v>4.3499999999999996</v>
      </c>
      <c r="AQ31" s="1">
        <v>339</v>
      </c>
      <c r="AR31" s="2">
        <v>70.2</v>
      </c>
      <c r="AS31" s="2">
        <v>53.2</v>
      </c>
      <c r="AT31" s="3">
        <v>4.3499999999999996</v>
      </c>
      <c r="AU31" s="1" t="s">
        <v>98</v>
      </c>
      <c r="AV31" s="1" t="s">
        <v>98</v>
      </c>
      <c r="AW31" s="1" t="s">
        <v>98</v>
      </c>
      <c r="AX31" s="1">
        <v>678</v>
      </c>
      <c r="AY31" s="1" t="s">
        <v>98</v>
      </c>
      <c r="AZ31" s="1" t="s">
        <v>98</v>
      </c>
      <c r="BA31" s="1" t="s">
        <v>98</v>
      </c>
      <c r="BB31" s="1" t="s">
        <v>98</v>
      </c>
      <c r="BC31" s="1" t="s">
        <v>98</v>
      </c>
      <c r="BD31" s="1" t="s">
        <v>98</v>
      </c>
      <c r="BE31" s="1" t="s">
        <v>98</v>
      </c>
      <c r="BF31" s="1" t="s">
        <v>98</v>
      </c>
      <c r="BG31" s="1" t="s">
        <v>98</v>
      </c>
      <c r="BH31" s="1" t="s">
        <v>98</v>
      </c>
      <c r="BI31" s="1" t="s">
        <v>98</v>
      </c>
      <c r="BJ31" s="1" t="s">
        <v>98</v>
      </c>
      <c r="BK31" s="4" t="s">
        <v>98</v>
      </c>
      <c r="BL31" s="4" t="s">
        <v>98</v>
      </c>
      <c r="BM31" s="4" t="s">
        <v>98</v>
      </c>
      <c r="BN31" s="4" t="s">
        <v>98</v>
      </c>
      <c r="BO31" s="4" t="s">
        <v>98</v>
      </c>
      <c r="BP31" s="4" t="s">
        <v>98</v>
      </c>
      <c r="BQ31" s="4" t="s">
        <v>98</v>
      </c>
      <c r="BR31" s="4" t="s">
        <v>98</v>
      </c>
      <c r="BS31" s="4" t="s">
        <v>98</v>
      </c>
      <c r="BT31" s="4" t="s">
        <v>98</v>
      </c>
      <c r="BU31" s="4" t="s">
        <v>98</v>
      </c>
      <c r="BV31" s="4" t="s">
        <v>98</v>
      </c>
      <c r="BW31" s="4" t="s">
        <v>98</v>
      </c>
      <c r="BX31" s="35" t="s">
        <v>98</v>
      </c>
      <c r="BY31" s="35" t="s">
        <v>98</v>
      </c>
      <c r="BZ31" s="1" t="s">
        <v>98</v>
      </c>
      <c r="CA31" s="1" t="s">
        <v>98</v>
      </c>
      <c r="CB31" s="1" t="s">
        <v>98</v>
      </c>
      <c r="CC31" s="1" t="s">
        <v>98</v>
      </c>
      <c r="CD31" s="1" t="s">
        <v>98</v>
      </c>
      <c r="CE31" s="1" t="s">
        <v>98</v>
      </c>
      <c r="CF31" s="1" t="s">
        <v>98</v>
      </c>
      <c r="CG31" s="4">
        <f>Beams!$B$11/F31</f>
        <v>642.28571428571433</v>
      </c>
      <c r="CI31" s="4">
        <f>SQRT(Beams!$B$9^2+Beams!$C$9^2)/AO31</f>
        <v>298.79248949386442</v>
      </c>
      <c r="CK31" s="4">
        <f>(2*SQRT(Beams!$B$8^2+Beams!$C$8^2))/(F31)</f>
        <v>1816.6583361226958</v>
      </c>
      <c r="CM31" s="4">
        <f>Beams!$B$12*(K31/2)/AX31</f>
        <v>105.6858407079646</v>
      </c>
      <c r="CO31" s="4">
        <f t="shared" si="0"/>
        <v>3289.358479554895</v>
      </c>
      <c r="CQ31" s="3">
        <f>MIN(Beams!$B$21:$B$22)/MAX(CJ31:CO31)-1</f>
        <v>5.0802129425268152</v>
      </c>
    </row>
    <row r="32" spans="1:95" x14ac:dyDescent="0.55000000000000004">
      <c r="A32" s="1" t="s">
        <v>2497</v>
      </c>
      <c r="B32" s="1" t="s">
        <v>2547</v>
      </c>
      <c r="C32" s="1" t="s">
        <v>2548</v>
      </c>
      <c r="D32" s="1" t="s">
        <v>98</v>
      </c>
      <c r="E32" s="2">
        <v>54.8</v>
      </c>
      <c r="F32" s="2">
        <v>15.1</v>
      </c>
      <c r="G32" s="1" t="s">
        <v>98</v>
      </c>
      <c r="H32" s="11" t="s">
        <v>98</v>
      </c>
      <c r="I32" s="1" t="s">
        <v>98</v>
      </c>
      <c r="J32" s="1" t="s">
        <v>98</v>
      </c>
      <c r="K32" s="14">
        <v>10.75</v>
      </c>
      <c r="L32" s="1" t="s">
        <v>98</v>
      </c>
      <c r="M32" s="11" t="s">
        <v>98</v>
      </c>
      <c r="N32" s="1" t="s">
        <v>98</v>
      </c>
      <c r="O32" s="1" t="s">
        <v>98</v>
      </c>
      <c r="P32" s="1">
        <v>9.75</v>
      </c>
      <c r="Q32" s="1" t="s">
        <v>98</v>
      </c>
      <c r="R32" s="11" t="s">
        <v>98</v>
      </c>
      <c r="S32" s="13" t="s">
        <v>98</v>
      </c>
      <c r="T32" s="1" t="s">
        <v>98</v>
      </c>
      <c r="U32" s="13" t="s">
        <v>98</v>
      </c>
      <c r="V32" s="1" t="s">
        <v>98</v>
      </c>
      <c r="W32" s="14">
        <v>0.5</v>
      </c>
      <c r="X32" s="14">
        <v>0.46500000000000002</v>
      </c>
      <c r="Y32" s="1" t="s">
        <v>98</v>
      </c>
      <c r="Z32" s="13" t="s">
        <v>98</v>
      </c>
      <c r="AA32" s="13" t="s">
        <v>98</v>
      </c>
      <c r="AB32" s="1" t="s">
        <v>98</v>
      </c>
      <c r="AC32" s="1" t="s">
        <v>98</v>
      </c>
      <c r="AD32" s="1" t="s">
        <v>98</v>
      </c>
      <c r="AE32" s="1" t="s">
        <v>98</v>
      </c>
      <c r="AF32" s="1" t="s">
        <v>98</v>
      </c>
      <c r="AG32" s="1" t="s">
        <v>98</v>
      </c>
      <c r="AH32" s="1" t="s">
        <v>98</v>
      </c>
      <c r="AI32" s="1" t="s">
        <v>98</v>
      </c>
      <c r="AJ32" s="1" t="s">
        <v>98</v>
      </c>
      <c r="AK32" s="1" t="s">
        <v>98</v>
      </c>
      <c r="AL32" s="38">
        <v>23.1</v>
      </c>
      <c r="AM32" s="1">
        <v>199</v>
      </c>
      <c r="AN32" s="2">
        <v>49.2</v>
      </c>
      <c r="AO32" s="2">
        <v>37</v>
      </c>
      <c r="AP32" s="3">
        <v>3.64</v>
      </c>
      <c r="AQ32" s="1">
        <v>199</v>
      </c>
      <c r="AR32" s="2">
        <v>49.2</v>
      </c>
      <c r="AS32" s="2">
        <v>37</v>
      </c>
      <c r="AT32" s="3">
        <v>3.64</v>
      </c>
      <c r="AU32" s="1" t="s">
        <v>98</v>
      </c>
      <c r="AV32" s="1" t="s">
        <v>98</v>
      </c>
      <c r="AW32" s="1" t="s">
        <v>98</v>
      </c>
      <c r="AX32" s="1">
        <v>398</v>
      </c>
      <c r="AY32" s="1" t="s">
        <v>98</v>
      </c>
      <c r="AZ32" s="1" t="s">
        <v>98</v>
      </c>
      <c r="BA32" s="1" t="s">
        <v>98</v>
      </c>
      <c r="BB32" s="1" t="s">
        <v>98</v>
      </c>
      <c r="BC32" s="1" t="s">
        <v>98</v>
      </c>
      <c r="BD32" s="1" t="s">
        <v>98</v>
      </c>
      <c r="BE32" s="1" t="s">
        <v>98</v>
      </c>
      <c r="BF32" s="1" t="s">
        <v>98</v>
      </c>
      <c r="BG32" s="1" t="s">
        <v>98</v>
      </c>
      <c r="BH32" s="1" t="s">
        <v>98</v>
      </c>
      <c r="BI32" s="1" t="s">
        <v>98</v>
      </c>
      <c r="BJ32" s="1" t="s">
        <v>98</v>
      </c>
      <c r="BK32" s="4" t="s">
        <v>98</v>
      </c>
      <c r="BL32" s="4" t="s">
        <v>98</v>
      </c>
      <c r="BM32" s="4" t="s">
        <v>98</v>
      </c>
      <c r="BN32" s="4" t="s">
        <v>98</v>
      </c>
      <c r="BO32" s="4" t="s">
        <v>98</v>
      </c>
      <c r="BP32" s="4" t="s">
        <v>98</v>
      </c>
      <c r="BQ32" s="4" t="s">
        <v>98</v>
      </c>
      <c r="BR32" s="4" t="s">
        <v>98</v>
      </c>
      <c r="BS32" s="4" t="s">
        <v>98</v>
      </c>
      <c r="BT32" s="4" t="s">
        <v>98</v>
      </c>
      <c r="BU32" s="4" t="s">
        <v>98</v>
      </c>
      <c r="BV32" s="4" t="s">
        <v>98</v>
      </c>
      <c r="BW32" s="4" t="s">
        <v>98</v>
      </c>
      <c r="BX32" s="35" t="s">
        <v>98</v>
      </c>
      <c r="BY32" s="35" t="s">
        <v>98</v>
      </c>
      <c r="BZ32" s="1" t="s">
        <v>98</v>
      </c>
      <c r="CA32" s="1" t="s">
        <v>98</v>
      </c>
      <c r="CB32" s="1" t="s">
        <v>98</v>
      </c>
      <c r="CC32" s="1" t="s">
        <v>98</v>
      </c>
      <c r="CD32" s="1" t="s">
        <v>98</v>
      </c>
      <c r="CE32" s="1" t="s">
        <v>98</v>
      </c>
      <c r="CF32" s="1" t="s">
        <v>98</v>
      </c>
      <c r="CG32" s="4">
        <f>Beams!$B$11/F32</f>
        <v>744.37086092715231</v>
      </c>
      <c r="CI32" s="4">
        <f>SQRT(Beams!$B$9^2+Beams!$C$9^2)/AO32</f>
        <v>429.61514705604293</v>
      </c>
      <c r="CK32" s="4">
        <f>(2*SQRT(Beams!$B$8^2+Beams!$C$8^2))/(F32)</f>
        <v>2105.3987339170317</v>
      </c>
      <c r="CM32" s="4">
        <f>Beams!$B$12*(K32/2)/AX32</f>
        <v>151.7964824120603</v>
      </c>
      <c r="CO32" s="4">
        <f t="shared" si="0"/>
        <v>3839.9845246428617</v>
      </c>
      <c r="CQ32" s="3">
        <f>MIN(Beams!$B$21:$B$22)/MAX(CJ32:CO32)-1</f>
        <v>4.2083543232143894</v>
      </c>
    </row>
    <row r="33" spans="1:95" x14ac:dyDescent="0.55000000000000004">
      <c r="A33" s="1" t="s">
        <v>2497</v>
      </c>
      <c r="B33" s="1" t="s">
        <v>2549</v>
      </c>
      <c r="C33" s="1" t="s">
        <v>2550</v>
      </c>
      <c r="D33" s="1" t="s">
        <v>98</v>
      </c>
      <c r="E33" s="2">
        <v>43.4</v>
      </c>
      <c r="F33" s="2">
        <v>11.9</v>
      </c>
      <c r="G33" s="1" t="s">
        <v>98</v>
      </c>
      <c r="H33" s="11" t="s">
        <v>98</v>
      </c>
      <c r="I33" s="1" t="s">
        <v>98</v>
      </c>
      <c r="J33" s="1" t="s">
        <v>98</v>
      </c>
      <c r="K33" s="14">
        <v>8.625</v>
      </c>
      <c r="L33" s="1" t="s">
        <v>98</v>
      </c>
      <c r="M33" s="11" t="s">
        <v>98</v>
      </c>
      <c r="N33" s="1" t="s">
        <v>98</v>
      </c>
      <c r="O33" s="1" t="s">
        <v>98</v>
      </c>
      <c r="P33" s="1">
        <v>7.63</v>
      </c>
      <c r="Q33" s="1" t="s">
        <v>98</v>
      </c>
      <c r="R33" s="11" t="s">
        <v>98</v>
      </c>
      <c r="S33" s="13" t="s">
        <v>98</v>
      </c>
      <c r="T33" s="1" t="s">
        <v>98</v>
      </c>
      <c r="U33" s="13" t="s">
        <v>98</v>
      </c>
      <c r="V33" s="1" t="s">
        <v>98</v>
      </c>
      <c r="W33" s="14">
        <v>0.5</v>
      </c>
      <c r="X33" s="14">
        <v>0.46500000000000002</v>
      </c>
      <c r="Y33" s="1" t="s">
        <v>98</v>
      </c>
      <c r="Z33" s="13" t="s">
        <v>98</v>
      </c>
      <c r="AA33" s="13" t="s">
        <v>98</v>
      </c>
      <c r="AB33" s="1" t="s">
        <v>98</v>
      </c>
      <c r="AC33" s="1" t="s">
        <v>98</v>
      </c>
      <c r="AD33" s="1" t="s">
        <v>98</v>
      </c>
      <c r="AE33" s="1" t="s">
        <v>98</v>
      </c>
      <c r="AF33" s="1" t="s">
        <v>98</v>
      </c>
      <c r="AG33" s="1" t="s">
        <v>98</v>
      </c>
      <c r="AH33" s="1" t="s">
        <v>98</v>
      </c>
      <c r="AI33" s="1" t="s">
        <v>98</v>
      </c>
      <c r="AJ33" s="1" t="s">
        <v>98</v>
      </c>
      <c r="AK33" s="1" t="s">
        <v>98</v>
      </c>
      <c r="AL33" s="38">
        <v>18.5</v>
      </c>
      <c r="AM33" s="1">
        <v>100</v>
      </c>
      <c r="AN33" s="2">
        <v>31</v>
      </c>
      <c r="AO33" s="2">
        <v>23.1</v>
      </c>
      <c r="AP33" s="3">
        <v>2.89</v>
      </c>
      <c r="AQ33" s="1">
        <v>100</v>
      </c>
      <c r="AR33" s="2">
        <v>31</v>
      </c>
      <c r="AS33" s="2">
        <v>23.1</v>
      </c>
      <c r="AT33" s="3">
        <v>2.89</v>
      </c>
      <c r="AU33" s="1" t="s">
        <v>98</v>
      </c>
      <c r="AV33" s="1" t="s">
        <v>98</v>
      </c>
      <c r="AW33" s="1" t="s">
        <v>98</v>
      </c>
      <c r="AX33" s="1">
        <v>199</v>
      </c>
      <c r="AY33" s="1" t="s">
        <v>98</v>
      </c>
      <c r="AZ33" s="1" t="s">
        <v>98</v>
      </c>
      <c r="BA33" s="1" t="s">
        <v>98</v>
      </c>
      <c r="BB33" s="1" t="s">
        <v>98</v>
      </c>
      <c r="BC33" s="1" t="s">
        <v>98</v>
      </c>
      <c r="BD33" s="1" t="s">
        <v>98</v>
      </c>
      <c r="BE33" s="1" t="s">
        <v>98</v>
      </c>
      <c r="BF33" s="1" t="s">
        <v>98</v>
      </c>
      <c r="BG33" s="1" t="s">
        <v>98</v>
      </c>
      <c r="BH33" s="1" t="s">
        <v>98</v>
      </c>
      <c r="BI33" s="1" t="s">
        <v>98</v>
      </c>
      <c r="BJ33" s="1" t="s">
        <v>98</v>
      </c>
      <c r="BK33" s="4" t="s">
        <v>98</v>
      </c>
      <c r="BL33" s="4" t="s">
        <v>98</v>
      </c>
      <c r="BM33" s="4" t="s">
        <v>98</v>
      </c>
      <c r="BN33" s="4" t="s">
        <v>98</v>
      </c>
      <c r="BO33" s="4" t="s">
        <v>98</v>
      </c>
      <c r="BP33" s="4" t="s">
        <v>98</v>
      </c>
      <c r="BQ33" s="4" t="s">
        <v>98</v>
      </c>
      <c r="BR33" s="4" t="s">
        <v>98</v>
      </c>
      <c r="BS33" s="4" t="s">
        <v>98</v>
      </c>
      <c r="BT33" s="4" t="s">
        <v>98</v>
      </c>
      <c r="BU33" s="4" t="s">
        <v>98</v>
      </c>
      <c r="BV33" s="4" t="s">
        <v>98</v>
      </c>
      <c r="BW33" s="4" t="s">
        <v>98</v>
      </c>
      <c r="BX33" s="35" t="s">
        <v>98</v>
      </c>
      <c r="BY33" s="35" t="s">
        <v>98</v>
      </c>
      <c r="BZ33" s="1" t="s">
        <v>98</v>
      </c>
      <c r="CA33" s="1" t="s">
        <v>98</v>
      </c>
      <c r="CB33" s="1" t="s">
        <v>98</v>
      </c>
      <c r="CC33" s="1" t="s">
        <v>98</v>
      </c>
      <c r="CD33" s="1" t="s">
        <v>98</v>
      </c>
      <c r="CE33" s="1" t="s">
        <v>98</v>
      </c>
      <c r="CF33" s="1" t="s">
        <v>98</v>
      </c>
      <c r="CG33" s="4">
        <f>Beams!$B$11/F33</f>
        <v>944.53781512605042</v>
      </c>
      <c r="CI33" s="4">
        <f>SQRT(Beams!$B$9^2+Beams!$C$9^2)/AO33</f>
        <v>688.12815762223318</v>
      </c>
      <c r="CK33" s="4">
        <f>(2*SQRT(Beams!$B$8^2+Beams!$C$8^2))/(F33)</f>
        <v>2671.5563766510231</v>
      </c>
      <c r="CM33" s="4">
        <f>Beams!$B$12*(K33/2)/AX33</f>
        <v>243.58040201005025</v>
      </c>
      <c r="CO33" s="4">
        <f t="shared" si="0"/>
        <v>4924.9601862527234</v>
      </c>
      <c r="CQ33" s="3">
        <f>MIN(Beams!$B$21:$B$22)/MAX(CJ33:CO33)-1</f>
        <v>3.0609465343145219</v>
      </c>
    </row>
    <row r="34" spans="1:95" x14ac:dyDescent="0.55000000000000004">
      <c r="A34" s="1" t="s">
        <v>2497</v>
      </c>
      <c r="B34" s="1" t="s">
        <v>2551</v>
      </c>
      <c r="C34" s="1" t="s">
        <v>2552</v>
      </c>
      <c r="D34" s="1" t="s">
        <v>98</v>
      </c>
      <c r="E34" s="2">
        <v>28.6</v>
      </c>
      <c r="F34" s="3">
        <v>7.83</v>
      </c>
      <c r="G34" s="1" t="s">
        <v>98</v>
      </c>
      <c r="H34" s="11" t="s">
        <v>98</v>
      </c>
      <c r="I34" s="1" t="s">
        <v>98</v>
      </c>
      <c r="J34" s="1" t="s">
        <v>98</v>
      </c>
      <c r="K34" s="14">
        <v>6.625</v>
      </c>
      <c r="L34" s="1" t="s">
        <v>98</v>
      </c>
      <c r="M34" s="11" t="s">
        <v>98</v>
      </c>
      <c r="N34" s="1" t="s">
        <v>98</v>
      </c>
      <c r="O34" s="1" t="s">
        <v>98</v>
      </c>
      <c r="P34" s="1">
        <v>5.76</v>
      </c>
      <c r="Q34" s="1" t="s">
        <v>98</v>
      </c>
      <c r="R34" s="11" t="s">
        <v>98</v>
      </c>
      <c r="S34" s="13" t="s">
        <v>98</v>
      </c>
      <c r="T34" s="1" t="s">
        <v>98</v>
      </c>
      <c r="U34" s="13" t="s">
        <v>98</v>
      </c>
      <c r="V34" s="1" t="s">
        <v>98</v>
      </c>
      <c r="W34" s="14">
        <v>0.43199999999999994</v>
      </c>
      <c r="X34" s="14">
        <v>0.40300000000000002</v>
      </c>
      <c r="Y34" s="1" t="s">
        <v>98</v>
      </c>
      <c r="Z34" s="13" t="s">
        <v>98</v>
      </c>
      <c r="AA34" s="13" t="s">
        <v>98</v>
      </c>
      <c r="AB34" s="1" t="s">
        <v>98</v>
      </c>
      <c r="AC34" s="1" t="s">
        <v>98</v>
      </c>
      <c r="AD34" s="1" t="s">
        <v>98</v>
      </c>
      <c r="AE34" s="1" t="s">
        <v>98</v>
      </c>
      <c r="AF34" s="1" t="s">
        <v>98</v>
      </c>
      <c r="AG34" s="1" t="s">
        <v>98</v>
      </c>
      <c r="AH34" s="1" t="s">
        <v>98</v>
      </c>
      <c r="AI34" s="1" t="s">
        <v>98</v>
      </c>
      <c r="AJ34" s="1" t="s">
        <v>98</v>
      </c>
      <c r="AK34" s="1" t="s">
        <v>98</v>
      </c>
      <c r="AL34" s="38">
        <v>16.399999999999999</v>
      </c>
      <c r="AM34" s="2">
        <v>38.299999999999997</v>
      </c>
      <c r="AN34" s="2">
        <v>15.6</v>
      </c>
      <c r="AO34" s="2">
        <v>11.6</v>
      </c>
      <c r="AP34" s="3">
        <v>2.2000000000000002</v>
      </c>
      <c r="AQ34" s="2">
        <v>38.299999999999997</v>
      </c>
      <c r="AR34" s="2">
        <v>15.6</v>
      </c>
      <c r="AS34" s="2">
        <v>11.6</v>
      </c>
      <c r="AT34" s="3">
        <v>2.2000000000000002</v>
      </c>
      <c r="AU34" s="1" t="s">
        <v>98</v>
      </c>
      <c r="AV34" s="1" t="s">
        <v>98</v>
      </c>
      <c r="AW34" s="1" t="s">
        <v>98</v>
      </c>
      <c r="AX34" s="2">
        <v>76.599999999999994</v>
      </c>
      <c r="AY34" s="1" t="s">
        <v>98</v>
      </c>
      <c r="AZ34" s="1" t="s">
        <v>98</v>
      </c>
      <c r="BA34" s="1" t="s">
        <v>98</v>
      </c>
      <c r="BB34" s="1" t="s">
        <v>98</v>
      </c>
      <c r="BC34" s="1" t="s">
        <v>98</v>
      </c>
      <c r="BD34" s="1" t="s">
        <v>98</v>
      </c>
      <c r="BE34" s="1" t="s">
        <v>98</v>
      </c>
      <c r="BF34" s="1" t="s">
        <v>98</v>
      </c>
      <c r="BG34" s="1" t="s">
        <v>98</v>
      </c>
      <c r="BH34" s="1" t="s">
        <v>98</v>
      </c>
      <c r="BI34" s="1" t="s">
        <v>98</v>
      </c>
      <c r="BJ34" s="1" t="s">
        <v>98</v>
      </c>
      <c r="BK34" s="4" t="s">
        <v>98</v>
      </c>
      <c r="BL34" s="4" t="s">
        <v>98</v>
      </c>
      <c r="BM34" s="4" t="s">
        <v>98</v>
      </c>
      <c r="BN34" s="4" t="s">
        <v>98</v>
      </c>
      <c r="BO34" s="4" t="s">
        <v>98</v>
      </c>
      <c r="BP34" s="4" t="s">
        <v>98</v>
      </c>
      <c r="BQ34" s="4" t="s">
        <v>98</v>
      </c>
      <c r="BR34" s="4" t="s">
        <v>98</v>
      </c>
      <c r="BS34" s="4" t="s">
        <v>98</v>
      </c>
      <c r="BT34" s="4" t="s">
        <v>98</v>
      </c>
      <c r="BU34" s="4" t="s">
        <v>98</v>
      </c>
      <c r="BV34" s="4" t="s">
        <v>98</v>
      </c>
      <c r="BW34" s="4" t="s">
        <v>98</v>
      </c>
      <c r="BX34" s="35" t="s">
        <v>98</v>
      </c>
      <c r="BY34" s="35" t="s">
        <v>98</v>
      </c>
      <c r="BZ34" s="1" t="s">
        <v>98</v>
      </c>
      <c r="CA34" s="1" t="s">
        <v>98</v>
      </c>
      <c r="CB34" s="1" t="s">
        <v>98</v>
      </c>
      <c r="CC34" s="1" t="s">
        <v>98</v>
      </c>
      <c r="CD34" s="1" t="s">
        <v>98</v>
      </c>
      <c r="CE34" s="1" t="s">
        <v>98</v>
      </c>
      <c r="CF34" s="1" t="s">
        <v>98</v>
      </c>
      <c r="CG34" s="4">
        <f>Beams!$B$11/F34</f>
        <v>1435.5044699872285</v>
      </c>
      <c r="CI34" s="4">
        <f>SQRT(Beams!$B$9^2+Beams!$C$9^2)/AO34</f>
        <v>1370.3241759546197</v>
      </c>
      <c r="CK34" s="4">
        <f>(2*SQRT(Beams!$B$8^2+Beams!$C$8^2))/(F34)</f>
        <v>4060.2197806062804</v>
      </c>
      <c r="CM34" s="4">
        <f>Beams!$B$12*(K34/2)/AX34</f>
        <v>486.06396866840737</v>
      </c>
      <c r="CO34" s="4">
        <f t="shared" si="0"/>
        <v>7618.2414595351629</v>
      </c>
      <c r="CQ34" s="3">
        <f>MIN(Beams!$B$21:$B$22)/MAX(CJ34:CO34)-1</f>
        <v>1.6252777765356266</v>
      </c>
    </row>
    <row r="35" spans="1:95" x14ac:dyDescent="0.55000000000000004">
      <c r="A35" s="1" t="s">
        <v>2497</v>
      </c>
      <c r="B35" s="1" t="s">
        <v>2553</v>
      </c>
      <c r="C35" s="1" t="s">
        <v>2554</v>
      </c>
      <c r="D35" s="1" t="s">
        <v>98</v>
      </c>
      <c r="E35" s="2">
        <v>20.8</v>
      </c>
      <c r="F35" s="3">
        <v>5.73</v>
      </c>
      <c r="G35" s="1" t="s">
        <v>98</v>
      </c>
      <c r="H35" s="11" t="s">
        <v>98</v>
      </c>
      <c r="I35" s="1" t="s">
        <v>98</v>
      </c>
      <c r="J35" s="1" t="s">
        <v>98</v>
      </c>
      <c r="K35" s="14">
        <v>5.5629999999999997</v>
      </c>
      <c r="L35" s="1" t="s">
        <v>98</v>
      </c>
      <c r="M35" s="11" t="s">
        <v>98</v>
      </c>
      <c r="N35" s="1" t="s">
        <v>98</v>
      </c>
      <c r="O35" s="1" t="s">
        <v>98</v>
      </c>
      <c r="P35" s="1">
        <v>4.8099999999999996</v>
      </c>
      <c r="Q35" s="1" t="s">
        <v>98</v>
      </c>
      <c r="R35" s="11" t="s">
        <v>98</v>
      </c>
      <c r="S35" s="13" t="s">
        <v>98</v>
      </c>
      <c r="T35" s="1" t="s">
        <v>98</v>
      </c>
      <c r="U35" s="13" t="s">
        <v>98</v>
      </c>
      <c r="V35" s="1" t="s">
        <v>98</v>
      </c>
      <c r="W35" s="14">
        <v>0.375</v>
      </c>
      <c r="X35" s="14">
        <v>0.34899999999999998</v>
      </c>
      <c r="Y35" s="1" t="s">
        <v>98</v>
      </c>
      <c r="Z35" s="13" t="s">
        <v>98</v>
      </c>
      <c r="AA35" s="13" t="s">
        <v>98</v>
      </c>
      <c r="AB35" s="1" t="s">
        <v>98</v>
      </c>
      <c r="AC35" s="1" t="s">
        <v>98</v>
      </c>
      <c r="AD35" s="1" t="s">
        <v>98</v>
      </c>
      <c r="AE35" s="1" t="s">
        <v>98</v>
      </c>
      <c r="AF35" s="1" t="s">
        <v>98</v>
      </c>
      <c r="AG35" s="1" t="s">
        <v>98</v>
      </c>
      <c r="AH35" s="1" t="s">
        <v>98</v>
      </c>
      <c r="AI35" s="1" t="s">
        <v>98</v>
      </c>
      <c r="AJ35" s="1" t="s">
        <v>98</v>
      </c>
      <c r="AK35" s="1" t="s">
        <v>98</v>
      </c>
      <c r="AL35" s="38">
        <v>15.9</v>
      </c>
      <c r="AM35" s="2">
        <v>19.5</v>
      </c>
      <c r="AN35" s="3">
        <v>9.5</v>
      </c>
      <c r="AO35" s="3">
        <v>7.02</v>
      </c>
      <c r="AP35" s="3">
        <v>1.85</v>
      </c>
      <c r="AQ35" s="2">
        <v>19.5</v>
      </c>
      <c r="AR35" s="3">
        <v>9.5</v>
      </c>
      <c r="AS35" s="3">
        <v>7.02</v>
      </c>
      <c r="AT35" s="3">
        <v>1.85</v>
      </c>
      <c r="AU35" s="1" t="s">
        <v>98</v>
      </c>
      <c r="AV35" s="1" t="s">
        <v>98</v>
      </c>
      <c r="AW35" s="1" t="s">
        <v>98</v>
      </c>
      <c r="AX35" s="2">
        <v>39</v>
      </c>
      <c r="AY35" s="1" t="s">
        <v>98</v>
      </c>
      <c r="AZ35" s="1" t="s">
        <v>98</v>
      </c>
      <c r="BA35" s="1" t="s">
        <v>98</v>
      </c>
      <c r="BB35" s="1" t="s">
        <v>98</v>
      </c>
      <c r="BC35" s="1" t="s">
        <v>98</v>
      </c>
      <c r="BD35" s="1" t="s">
        <v>98</v>
      </c>
      <c r="BE35" s="1" t="s">
        <v>98</v>
      </c>
      <c r="BF35" s="1" t="s">
        <v>98</v>
      </c>
      <c r="BG35" s="1" t="s">
        <v>98</v>
      </c>
      <c r="BH35" s="1" t="s">
        <v>98</v>
      </c>
      <c r="BI35" s="1" t="s">
        <v>98</v>
      </c>
      <c r="BJ35" s="1" t="s">
        <v>98</v>
      </c>
      <c r="BK35" s="4" t="s">
        <v>98</v>
      </c>
      <c r="BL35" s="4" t="s">
        <v>98</v>
      </c>
      <c r="BM35" s="4" t="s">
        <v>98</v>
      </c>
      <c r="BN35" s="4" t="s">
        <v>98</v>
      </c>
      <c r="BO35" s="4" t="s">
        <v>98</v>
      </c>
      <c r="BP35" s="4" t="s">
        <v>98</v>
      </c>
      <c r="BQ35" s="4" t="s">
        <v>98</v>
      </c>
      <c r="BR35" s="4" t="s">
        <v>98</v>
      </c>
      <c r="BS35" s="4" t="s">
        <v>98</v>
      </c>
      <c r="BT35" s="4" t="s">
        <v>98</v>
      </c>
      <c r="BU35" s="4" t="s">
        <v>98</v>
      </c>
      <c r="BV35" s="4" t="s">
        <v>98</v>
      </c>
      <c r="BW35" s="4" t="s">
        <v>98</v>
      </c>
      <c r="BX35" s="35" t="s">
        <v>98</v>
      </c>
      <c r="BY35" s="35" t="s">
        <v>98</v>
      </c>
      <c r="BZ35" s="1" t="s">
        <v>98</v>
      </c>
      <c r="CA35" s="1" t="s">
        <v>98</v>
      </c>
      <c r="CB35" s="1" t="s">
        <v>98</v>
      </c>
      <c r="CC35" s="1" t="s">
        <v>98</v>
      </c>
      <c r="CD35" s="1" t="s">
        <v>98</v>
      </c>
      <c r="CE35" s="1" t="s">
        <v>98</v>
      </c>
      <c r="CF35" s="1" t="s">
        <v>98</v>
      </c>
      <c r="CG35" s="4">
        <f>Beams!$B$11/F35</f>
        <v>1961.6055846422337</v>
      </c>
      <c r="CI35" s="4">
        <f>SQRT(Beams!$B$9^2+Beams!$C$9^2)/AO35</f>
        <v>2264.353339184272</v>
      </c>
      <c r="CK35" s="4">
        <f>(2*SQRT(Beams!$B$8^2+Beams!$C$8^2))/(F35)</f>
        <v>5548.2584436557017</v>
      </c>
      <c r="CM35" s="4">
        <f>Beams!$B$12*(K35/2)/AX35</f>
        <v>801.64256410256405</v>
      </c>
      <c r="CO35" s="4">
        <f t="shared" si="0"/>
        <v>10589.435136040167</v>
      </c>
      <c r="CQ35" s="3">
        <f>MIN(Beams!$B$21:$B$22)/MAX(CJ35:CO35)-1</f>
        <v>0.88867486726764522</v>
      </c>
    </row>
    <row r="36" spans="1:95" x14ac:dyDescent="0.55000000000000004">
      <c r="A36" s="1" t="s">
        <v>2497</v>
      </c>
      <c r="B36" s="1" t="s">
        <v>2555</v>
      </c>
      <c r="C36" s="1" t="s">
        <v>2556</v>
      </c>
      <c r="D36" s="1" t="s">
        <v>98</v>
      </c>
      <c r="E36" s="2">
        <v>15</v>
      </c>
      <c r="F36" s="3">
        <v>4.1399999999999997</v>
      </c>
      <c r="G36" s="1" t="s">
        <v>98</v>
      </c>
      <c r="H36" s="11" t="s">
        <v>98</v>
      </c>
      <c r="I36" s="1" t="s">
        <v>98</v>
      </c>
      <c r="J36" s="1" t="s">
        <v>98</v>
      </c>
      <c r="K36" s="14">
        <v>4.5</v>
      </c>
      <c r="L36" s="1" t="s">
        <v>98</v>
      </c>
      <c r="M36" s="11" t="s">
        <v>98</v>
      </c>
      <c r="N36" s="1" t="s">
        <v>98</v>
      </c>
      <c r="O36" s="1" t="s">
        <v>98</v>
      </c>
      <c r="P36" s="1">
        <v>3.83</v>
      </c>
      <c r="Q36" s="1" t="s">
        <v>98</v>
      </c>
      <c r="R36" s="11" t="s">
        <v>98</v>
      </c>
      <c r="S36" s="13" t="s">
        <v>98</v>
      </c>
      <c r="T36" s="1" t="s">
        <v>98</v>
      </c>
      <c r="U36" s="13" t="s">
        <v>98</v>
      </c>
      <c r="V36" s="1" t="s">
        <v>98</v>
      </c>
      <c r="W36" s="14">
        <v>0.33699999999999997</v>
      </c>
      <c r="X36" s="14">
        <v>0.315</v>
      </c>
      <c r="Y36" s="1" t="s">
        <v>98</v>
      </c>
      <c r="Z36" s="13" t="s">
        <v>98</v>
      </c>
      <c r="AA36" s="13" t="s">
        <v>98</v>
      </c>
      <c r="AB36" s="1" t="s">
        <v>98</v>
      </c>
      <c r="AC36" s="1" t="s">
        <v>98</v>
      </c>
      <c r="AD36" s="1" t="s">
        <v>98</v>
      </c>
      <c r="AE36" s="1" t="s">
        <v>98</v>
      </c>
      <c r="AF36" s="1" t="s">
        <v>98</v>
      </c>
      <c r="AG36" s="1" t="s">
        <v>98</v>
      </c>
      <c r="AH36" s="1" t="s">
        <v>98</v>
      </c>
      <c r="AI36" s="1" t="s">
        <v>98</v>
      </c>
      <c r="AJ36" s="1" t="s">
        <v>98</v>
      </c>
      <c r="AK36" s="1" t="s">
        <v>98</v>
      </c>
      <c r="AL36" s="38">
        <v>14.3</v>
      </c>
      <c r="AM36" s="3">
        <v>9.1199999999999992</v>
      </c>
      <c r="AN36" s="3">
        <v>5.53</v>
      </c>
      <c r="AO36" s="3">
        <v>4.05</v>
      </c>
      <c r="AP36" s="3">
        <v>1.48</v>
      </c>
      <c r="AQ36" s="3">
        <v>9.1199999999999992</v>
      </c>
      <c r="AR36" s="3">
        <v>5.53</v>
      </c>
      <c r="AS36" s="3">
        <v>4.05</v>
      </c>
      <c r="AT36" s="3">
        <v>1.48</v>
      </c>
      <c r="AU36" s="1" t="s">
        <v>98</v>
      </c>
      <c r="AV36" s="1" t="s">
        <v>98</v>
      </c>
      <c r="AW36" s="1" t="s">
        <v>98</v>
      </c>
      <c r="AX36" s="2">
        <v>18.2</v>
      </c>
      <c r="AY36" s="1" t="s">
        <v>98</v>
      </c>
      <c r="AZ36" s="1" t="s">
        <v>98</v>
      </c>
      <c r="BA36" s="1" t="s">
        <v>98</v>
      </c>
      <c r="BB36" s="1" t="s">
        <v>98</v>
      </c>
      <c r="BC36" s="1" t="s">
        <v>98</v>
      </c>
      <c r="BD36" s="1" t="s">
        <v>98</v>
      </c>
      <c r="BE36" s="1" t="s">
        <v>98</v>
      </c>
      <c r="BF36" s="1" t="s">
        <v>98</v>
      </c>
      <c r="BG36" s="1" t="s">
        <v>98</v>
      </c>
      <c r="BH36" s="1" t="s">
        <v>98</v>
      </c>
      <c r="BI36" s="1" t="s">
        <v>98</v>
      </c>
      <c r="BJ36" s="1" t="s">
        <v>98</v>
      </c>
      <c r="BK36" s="4" t="s">
        <v>98</v>
      </c>
      <c r="BL36" s="4" t="s">
        <v>98</v>
      </c>
      <c r="BM36" s="4" t="s">
        <v>98</v>
      </c>
      <c r="BN36" s="4" t="s">
        <v>98</v>
      </c>
      <c r="BO36" s="4" t="s">
        <v>98</v>
      </c>
      <c r="BP36" s="4" t="s">
        <v>98</v>
      </c>
      <c r="BQ36" s="4" t="s">
        <v>98</v>
      </c>
      <c r="BR36" s="4" t="s">
        <v>98</v>
      </c>
      <c r="BS36" s="4" t="s">
        <v>98</v>
      </c>
      <c r="BT36" s="4" t="s">
        <v>98</v>
      </c>
      <c r="BU36" s="4" t="s">
        <v>98</v>
      </c>
      <c r="BV36" s="4" t="s">
        <v>98</v>
      </c>
      <c r="BW36" s="4" t="s">
        <v>98</v>
      </c>
      <c r="BX36" s="35" t="s">
        <v>98</v>
      </c>
      <c r="BY36" s="35" t="s">
        <v>98</v>
      </c>
      <c r="BZ36" s="1" t="s">
        <v>98</v>
      </c>
      <c r="CA36" s="1" t="s">
        <v>98</v>
      </c>
      <c r="CB36" s="1" t="s">
        <v>98</v>
      </c>
      <c r="CC36" s="1" t="s">
        <v>98</v>
      </c>
      <c r="CD36" s="1" t="s">
        <v>98</v>
      </c>
      <c r="CE36" s="1" t="s">
        <v>98</v>
      </c>
      <c r="CF36" s="1" t="s">
        <v>98</v>
      </c>
      <c r="CG36" s="4">
        <f>Beams!$B$11/F36</f>
        <v>2714.9758454106282</v>
      </c>
      <c r="CI36" s="4">
        <f>SQRT(Beams!$B$9^2+Beams!$C$9^2)/AO36</f>
        <v>3924.8791212527381</v>
      </c>
      <c r="CK36" s="4">
        <f>(2*SQRT(Beams!$B$8^2+Beams!$C$8^2))/(F36)</f>
        <v>7679.1113241901394</v>
      </c>
      <c r="CM36" s="4">
        <f>Beams!$B$12*(K36/2)/AX36</f>
        <v>1389.5604395604396</v>
      </c>
      <c r="CO36" s="4">
        <f t="shared" si="0"/>
        <v>15059.43427927537</v>
      </c>
      <c r="CQ36" s="3">
        <f>MIN(Beams!$B$21:$B$22)/MAX(CJ36:CO36)-1</f>
        <v>0.32807113661127252</v>
      </c>
    </row>
    <row r="37" spans="1:95" x14ac:dyDescent="0.55000000000000004">
      <c r="A37" s="1" t="s">
        <v>2497</v>
      </c>
      <c r="B37" s="1" t="s">
        <v>2557</v>
      </c>
      <c r="C37" s="1" t="s">
        <v>2558</v>
      </c>
      <c r="D37" s="1" t="s">
        <v>98</v>
      </c>
      <c r="E37" s="2">
        <v>12.5</v>
      </c>
      <c r="F37" s="3">
        <v>3.43</v>
      </c>
      <c r="G37" s="1" t="s">
        <v>98</v>
      </c>
      <c r="H37" s="11" t="s">
        <v>98</v>
      </c>
      <c r="I37" s="1" t="s">
        <v>98</v>
      </c>
      <c r="J37" s="1" t="s">
        <v>98</v>
      </c>
      <c r="K37" s="14">
        <v>4</v>
      </c>
      <c r="L37" s="1" t="s">
        <v>98</v>
      </c>
      <c r="M37" s="11" t="s">
        <v>98</v>
      </c>
      <c r="N37" s="1" t="s">
        <v>98</v>
      </c>
      <c r="O37" s="1" t="s">
        <v>98</v>
      </c>
      <c r="P37" s="1">
        <v>3.36</v>
      </c>
      <c r="Q37" s="1" t="s">
        <v>98</v>
      </c>
      <c r="R37" s="11" t="s">
        <v>98</v>
      </c>
      <c r="S37" s="13" t="s">
        <v>98</v>
      </c>
      <c r="T37" s="1" t="s">
        <v>98</v>
      </c>
      <c r="U37" s="13" t="s">
        <v>98</v>
      </c>
      <c r="V37" s="1" t="s">
        <v>98</v>
      </c>
      <c r="W37" s="14">
        <v>0.31800000000000006</v>
      </c>
      <c r="X37" s="14">
        <v>0.29599999999999999</v>
      </c>
      <c r="Y37" s="1" t="s">
        <v>98</v>
      </c>
      <c r="Z37" s="13" t="s">
        <v>98</v>
      </c>
      <c r="AA37" s="13" t="s">
        <v>98</v>
      </c>
      <c r="AB37" s="1" t="s">
        <v>98</v>
      </c>
      <c r="AC37" s="1" t="s">
        <v>98</v>
      </c>
      <c r="AD37" s="1" t="s">
        <v>98</v>
      </c>
      <c r="AE37" s="1" t="s">
        <v>98</v>
      </c>
      <c r="AF37" s="1" t="s">
        <v>98</v>
      </c>
      <c r="AG37" s="1" t="s">
        <v>98</v>
      </c>
      <c r="AH37" s="1" t="s">
        <v>98</v>
      </c>
      <c r="AI37" s="1" t="s">
        <v>98</v>
      </c>
      <c r="AJ37" s="1" t="s">
        <v>98</v>
      </c>
      <c r="AK37" s="1" t="s">
        <v>98</v>
      </c>
      <c r="AL37" s="38">
        <v>13.5</v>
      </c>
      <c r="AM37" s="3">
        <v>5.94</v>
      </c>
      <c r="AN37" s="3">
        <v>4.07</v>
      </c>
      <c r="AO37" s="3">
        <v>2.97</v>
      </c>
      <c r="AP37" s="3">
        <v>1.31</v>
      </c>
      <c r="AQ37" s="3">
        <v>5.94</v>
      </c>
      <c r="AR37" s="3">
        <v>4.07</v>
      </c>
      <c r="AS37" s="3">
        <v>2.97</v>
      </c>
      <c r="AT37" s="3">
        <v>1.31</v>
      </c>
      <c r="AU37" s="1" t="s">
        <v>98</v>
      </c>
      <c r="AV37" s="1" t="s">
        <v>98</v>
      </c>
      <c r="AW37" s="1" t="s">
        <v>98</v>
      </c>
      <c r="AX37" s="2">
        <v>11.9</v>
      </c>
      <c r="AY37" s="1" t="s">
        <v>98</v>
      </c>
      <c r="AZ37" s="1" t="s">
        <v>98</v>
      </c>
      <c r="BA37" s="1" t="s">
        <v>98</v>
      </c>
      <c r="BB37" s="1" t="s">
        <v>98</v>
      </c>
      <c r="BC37" s="1" t="s">
        <v>98</v>
      </c>
      <c r="BD37" s="1" t="s">
        <v>98</v>
      </c>
      <c r="BE37" s="1" t="s">
        <v>98</v>
      </c>
      <c r="BF37" s="1" t="s">
        <v>98</v>
      </c>
      <c r="BG37" s="1" t="s">
        <v>98</v>
      </c>
      <c r="BH37" s="1" t="s">
        <v>98</v>
      </c>
      <c r="BI37" s="1" t="s">
        <v>98</v>
      </c>
      <c r="BJ37" s="1" t="s">
        <v>98</v>
      </c>
      <c r="BK37" s="4" t="s">
        <v>98</v>
      </c>
      <c r="BL37" s="4" t="s">
        <v>98</v>
      </c>
      <c r="BM37" s="4" t="s">
        <v>98</v>
      </c>
      <c r="BN37" s="4" t="s">
        <v>98</v>
      </c>
      <c r="BO37" s="4" t="s">
        <v>98</v>
      </c>
      <c r="BP37" s="4" t="s">
        <v>98</v>
      </c>
      <c r="BQ37" s="4" t="s">
        <v>98</v>
      </c>
      <c r="BR37" s="4" t="s">
        <v>98</v>
      </c>
      <c r="BS37" s="4" t="s">
        <v>98</v>
      </c>
      <c r="BT37" s="4" t="s">
        <v>98</v>
      </c>
      <c r="BU37" s="4" t="s">
        <v>98</v>
      </c>
      <c r="BV37" s="4" t="s">
        <v>98</v>
      </c>
      <c r="BW37" s="4" t="s">
        <v>98</v>
      </c>
      <c r="BX37" s="35" t="s">
        <v>98</v>
      </c>
      <c r="BY37" s="35" t="s">
        <v>98</v>
      </c>
      <c r="BZ37" s="1" t="s">
        <v>98</v>
      </c>
      <c r="CA37" s="1" t="s">
        <v>98</v>
      </c>
      <c r="CB37" s="1" t="s">
        <v>98</v>
      </c>
      <c r="CC37" s="1" t="s">
        <v>98</v>
      </c>
      <c r="CD37" s="1" t="s">
        <v>98</v>
      </c>
      <c r="CE37" s="1" t="s">
        <v>98</v>
      </c>
      <c r="CF37" s="1" t="s">
        <v>98</v>
      </c>
      <c r="CG37" s="4">
        <f>Beams!$B$11/F37</f>
        <v>3276.9679300291546</v>
      </c>
      <c r="CI37" s="4">
        <f>SQRT(Beams!$B$9^2+Beams!$C$9^2)/AO37</f>
        <v>5352.1078926173695</v>
      </c>
      <c r="CK37" s="4">
        <f>(2*SQRT(Beams!$B$8^2+Beams!$C$8^2))/(F37)</f>
        <v>9268.6649802178345</v>
      </c>
      <c r="CM37" s="4">
        <f>Beams!$B$12*(K37/2)/AX37</f>
        <v>1889.0756302521008</v>
      </c>
      <c r="CO37" s="4">
        <f t="shared" si="0"/>
        <v>18517.322195986366</v>
      </c>
      <c r="CQ37" s="3">
        <f>MIN(Beams!$B$21:$B$22)/MAX(CJ37:CO37)-1</f>
        <v>8.0069774037576869E-2</v>
      </c>
    </row>
    <row r="38" spans="1:95" x14ac:dyDescent="0.55000000000000004">
      <c r="A38" s="1" t="s">
        <v>2497</v>
      </c>
      <c r="B38" s="1" t="s">
        <v>2559</v>
      </c>
      <c r="C38" s="1" t="s">
        <v>2560</v>
      </c>
      <c r="D38" s="1" t="s">
        <v>98</v>
      </c>
      <c r="E38" s="2">
        <v>10.3</v>
      </c>
      <c r="F38" s="3">
        <v>2.83</v>
      </c>
      <c r="G38" s="1" t="s">
        <v>98</v>
      </c>
      <c r="H38" s="11" t="s">
        <v>98</v>
      </c>
      <c r="I38" s="1" t="s">
        <v>98</v>
      </c>
      <c r="J38" s="1" t="s">
        <v>98</v>
      </c>
      <c r="K38" s="14">
        <v>3.5</v>
      </c>
      <c r="L38" s="1" t="s">
        <v>98</v>
      </c>
      <c r="M38" s="11" t="s">
        <v>98</v>
      </c>
      <c r="N38" s="1" t="s">
        <v>98</v>
      </c>
      <c r="O38" s="1" t="s">
        <v>98</v>
      </c>
      <c r="P38" s="3">
        <v>2.9</v>
      </c>
      <c r="Q38" s="1" t="s">
        <v>98</v>
      </c>
      <c r="R38" s="11" t="s">
        <v>98</v>
      </c>
      <c r="S38" s="13" t="s">
        <v>98</v>
      </c>
      <c r="T38" s="1" t="s">
        <v>98</v>
      </c>
      <c r="U38" s="13" t="s">
        <v>98</v>
      </c>
      <c r="V38" s="1" t="s">
        <v>98</v>
      </c>
      <c r="W38" s="14">
        <v>0.3</v>
      </c>
      <c r="X38" s="14">
        <v>0.28000000000000003</v>
      </c>
      <c r="Y38" s="1" t="s">
        <v>98</v>
      </c>
      <c r="Z38" s="13" t="s">
        <v>98</v>
      </c>
      <c r="AA38" s="13" t="s">
        <v>98</v>
      </c>
      <c r="AB38" s="1" t="s">
        <v>98</v>
      </c>
      <c r="AC38" s="1" t="s">
        <v>98</v>
      </c>
      <c r="AD38" s="1" t="s">
        <v>98</v>
      </c>
      <c r="AE38" s="1" t="s">
        <v>98</v>
      </c>
      <c r="AF38" s="1" t="s">
        <v>98</v>
      </c>
      <c r="AG38" s="1" t="s">
        <v>98</v>
      </c>
      <c r="AH38" s="1" t="s">
        <v>98</v>
      </c>
      <c r="AI38" s="1" t="s">
        <v>98</v>
      </c>
      <c r="AJ38" s="1" t="s">
        <v>98</v>
      </c>
      <c r="AK38" s="1" t="s">
        <v>98</v>
      </c>
      <c r="AL38" s="38">
        <v>12.5</v>
      </c>
      <c r="AM38" s="3">
        <v>3.7</v>
      </c>
      <c r="AN38" s="3">
        <v>2.91</v>
      </c>
      <c r="AO38" s="3">
        <v>2.11</v>
      </c>
      <c r="AP38" s="3">
        <v>1.1399999999999999</v>
      </c>
      <c r="AQ38" s="3">
        <v>3.7</v>
      </c>
      <c r="AR38" s="3">
        <v>2.91</v>
      </c>
      <c r="AS38" s="3">
        <v>2.11</v>
      </c>
      <c r="AT38" s="3">
        <v>1.1399999999999999</v>
      </c>
      <c r="AU38" s="1" t="s">
        <v>98</v>
      </c>
      <c r="AV38" s="1" t="s">
        <v>98</v>
      </c>
      <c r="AW38" s="1" t="s">
        <v>98</v>
      </c>
      <c r="AX38" s="3">
        <v>7.4</v>
      </c>
      <c r="AY38" s="1" t="s">
        <v>98</v>
      </c>
      <c r="AZ38" s="1" t="s">
        <v>98</v>
      </c>
      <c r="BA38" s="1" t="s">
        <v>98</v>
      </c>
      <c r="BB38" s="1" t="s">
        <v>98</v>
      </c>
      <c r="BC38" s="1" t="s">
        <v>98</v>
      </c>
      <c r="BD38" s="1" t="s">
        <v>98</v>
      </c>
      <c r="BE38" s="1" t="s">
        <v>98</v>
      </c>
      <c r="BF38" s="1" t="s">
        <v>98</v>
      </c>
      <c r="BG38" s="1" t="s">
        <v>98</v>
      </c>
      <c r="BH38" s="1" t="s">
        <v>98</v>
      </c>
      <c r="BI38" s="1" t="s">
        <v>98</v>
      </c>
      <c r="BJ38" s="1" t="s">
        <v>98</v>
      </c>
      <c r="BK38" s="4" t="s">
        <v>98</v>
      </c>
      <c r="BL38" s="4" t="s">
        <v>98</v>
      </c>
      <c r="BM38" s="4" t="s">
        <v>98</v>
      </c>
      <c r="BN38" s="4" t="s">
        <v>98</v>
      </c>
      <c r="BO38" s="4" t="s">
        <v>98</v>
      </c>
      <c r="BP38" s="4" t="s">
        <v>98</v>
      </c>
      <c r="BQ38" s="4" t="s">
        <v>98</v>
      </c>
      <c r="BR38" s="4" t="s">
        <v>98</v>
      </c>
      <c r="BS38" s="4" t="s">
        <v>98</v>
      </c>
      <c r="BT38" s="4" t="s">
        <v>98</v>
      </c>
      <c r="BU38" s="4" t="s">
        <v>98</v>
      </c>
      <c r="BV38" s="4" t="s">
        <v>98</v>
      </c>
      <c r="BW38" s="4" t="s">
        <v>98</v>
      </c>
      <c r="BX38" s="35" t="s">
        <v>98</v>
      </c>
      <c r="BY38" s="35" t="s">
        <v>98</v>
      </c>
      <c r="BZ38" s="1" t="s">
        <v>98</v>
      </c>
      <c r="CA38" s="1" t="s">
        <v>98</v>
      </c>
      <c r="CB38" s="1" t="s">
        <v>98</v>
      </c>
      <c r="CC38" s="1" t="s">
        <v>98</v>
      </c>
      <c r="CD38" s="1" t="s">
        <v>98</v>
      </c>
      <c r="CE38" s="1" t="s">
        <v>98</v>
      </c>
      <c r="CF38" s="1" t="s">
        <v>98</v>
      </c>
      <c r="CG38" s="4">
        <f>Beams!$B$11/F38</f>
        <v>3971.7314487632507</v>
      </c>
      <c r="CI38" s="4">
        <f>SQRT(Beams!$B$9^2+Beams!$C$9^2)/AO38</f>
        <v>7533.5357540633122</v>
      </c>
      <c r="CK38" s="4">
        <f>(2*SQRT(Beams!$B$8^2+Beams!$C$8^2))/(F38)</f>
        <v>11233.75296188946</v>
      </c>
      <c r="CM38" s="4">
        <f>Beams!$B$12*(K38/2)/AX38</f>
        <v>2658.1081081081079</v>
      </c>
      <c r="CO38" s="4">
        <f t="shared" si="0"/>
        <v>23068.580502013716</v>
      </c>
      <c r="CQ38" s="3">
        <f>MIN(Beams!$B$21:$B$22)/MAX(CJ38:CO38)-1</f>
        <v>-0.13301990999168123</v>
      </c>
    </row>
    <row r="39" spans="1:95" x14ac:dyDescent="0.55000000000000004">
      <c r="A39" s="1" t="s">
        <v>2497</v>
      </c>
      <c r="B39" s="1" t="s">
        <v>2561</v>
      </c>
      <c r="C39" s="1" t="s">
        <v>2562</v>
      </c>
      <c r="D39" s="1" t="s">
        <v>98</v>
      </c>
      <c r="E39" s="3">
        <v>7.67</v>
      </c>
      <c r="F39" s="3">
        <v>2.1</v>
      </c>
      <c r="G39" s="1" t="s">
        <v>98</v>
      </c>
      <c r="H39" s="11" t="s">
        <v>98</v>
      </c>
      <c r="I39" s="1" t="s">
        <v>98</v>
      </c>
      <c r="J39" s="1" t="s">
        <v>98</v>
      </c>
      <c r="K39" s="14">
        <v>2.875</v>
      </c>
      <c r="L39" s="1" t="s">
        <v>98</v>
      </c>
      <c r="M39" s="11" t="s">
        <v>98</v>
      </c>
      <c r="N39" s="1" t="s">
        <v>98</v>
      </c>
      <c r="O39" s="1" t="s">
        <v>98</v>
      </c>
      <c r="P39" s="1">
        <v>2.3199999999999998</v>
      </c>
      <c r="Q39" s="1" t="s">
        <v>98</v>
      </c>
      <c r="R39" s="11" t="s">
        <v>98</v>
      </c>
      <c r="S39" s="13" t="s">
        <v>98</v>
      </c>
      <c r="T39" s="1" t="s">
        <v>98</v>
      </c>
      <c r="U39" s="13" t="s">
        <v>98</v>
      </c>
      <c r="V39" s="1" t="s">
        <v>98</v>
      </c>
      <c r="W39" s="14">
        <v>0.27600000000000002</v>
      </c>
      <c r="X39" s="14">
        <v>0.25700000000000001</v>
      </c>
      <c r="Y39" s="1" t="s">
        <v>98</v>
      </c>
      <c r="Z39" s="13" t="s">
        <v>98</v>
      </c>
      <c r="AA39" s="13" t="s">
        <v>98</v>
      </c>
      <c r="AB39" s="1" t="s">
        <v>98</v>
      </c>
      <c r="AC39" s="1" t="s">
        <v>98</v>
      </c>
      <c r="AD39" s="1" t="s">
        <v>98</v>
      </c>
      <c r="AE39" s="1" t="s">
        <v>98</v>
      </c>
      <c r="AF39" s="1" t="s">
        <v>98</v>
      </c>
      <c r="AG39" s="1" t="s">
        <v>98</v>
      </c>
      <c r="AH39" s="1" t="s">
        <v>98</v>
      </c>
      <c r="AI39" s="1" t="s">
        <v>98</v>
      </c>
      <c r="AJ39" s="1" t="s">
        <v>98</v>
      </c>
      <c r="AK39" s="1" t="s">
        <v>98</v>
      </c>
      <c r="AL39" s="38">
        <v>11.2</v>
      </c>
      <c r="AM39" s="3">
        <v>1.83</v>
      </c>
      <c r="AN39" s="3">
        <v>1.77</v>
      </c>
      <c r="AO39" s="3">
        <v>1.27</v>
      </c>
      <c r="AP39" s="14">
        <v>0.93</v>
      </c>
      <c r="AQ39" s="3">
        <v>1.83</v>
      </c>
      <c r="AR39" s="3">
        <v>1.77</v>
      </c>
      <c r="AS39" s="3">
        <v>1.27</v>
      </c>
      <c r="AT39" s="14">
        <v>0.93</v>
      </c>
      <c r="AU39" s="1" t="s">
        <v>98</v>
      </c>
      <c r="AV39" s="1" t="s">
        <v>98</v>
      </c>
      <c r="AW39" s="1" t="s">
        <v>98</v>
      </c>
      <c r="AX39" s="3">
        <v>3.66</v>
      </c>
      <c r="AY39" s="1" t="s">
        <v>98</v>
      </c>
      <c r="AZ39" s="1" t="s">
        <v>98</v>
      </c>
      <c r="BA39" s="1" t="s">
        <v>98</v>
      </c>
      <c r="BB39" s="1" t="s">
        <v>98</v>
      </c>
      <c r="BC39" s="1" t="s">
        <v>98</v>
      </c>
      <c r="BD39" s="1" t="s">
        <v>98</v>
      </c>
      <c r="BE39" s="1" t="s">
        <v>98</v>
      </c>
      <c r="BF39" s="1" t="s">
        <v>98</v>
      </c>
      <c r="BG39" s="1" t="s">
        <v>98</v>
      </c>
      <c r="BH39" s="1" t="s">
        <v>98</v>
      </c>
      <c r="BI39" s="1" t="s">
        <v>98</v>
      </c>
      <c r="BJ39" s="1" t="s">
        <v>98</v>
      </c>
      <c r="BK39" s="4" t="s">
        <v>98</v>
      </c>
      <c r="BL39" s="4" t="s">
        <v>98</v>
      </c>
      <c r="BM39" s="4" t="s">
        <v>98</v>
      </c>
      <c r="BN39" s="4" t="s">
        <v>98</v>
      </c>
      <c r="BO39" s="4" t="s">
        <v>98</v>
      </c>
      <c r="BP39" s="4" t="s">
        <v>98</v>
      </c>
      <c r="BQ39" s="4" t="s">
        <v>98</v>
      </c>
      <c r="BR39" s="4" t="s">
        <v>98</v>
      </c>
      <c r="BS39" s="4" t="s">
        <v>98</v>
      </c>
      <c r="BT39" s="4" t="s">
        <v>98</v>
      </c>
      <c r="BU39" s="4" t="s">
        <v>98</v>
      </c>
      <c r="BV39" s="4" t="s">
        <v>98</v>
      </c>
      <c r="BW39" s="4" t="s">
        <v>98</v>
      </c>
      <c r="BX39" s="35" t="s">
        <v>98</v>
      </c>
      <c r="BY39" s="35" t="s">
        <v>98</v>
      </c>
      <c r="BZ39" s="1" t="s">
        <v>98</v>
      </c>
      <c r="CA39" s="1" t="s">
        <v>98</v>
      </c>
      <c r="CB39" s="1" t="s">
        <v>98</v>
      </c>
      <c r="CC39" s="1" t="s">
        <v>98</v>
      </c>
      <c r="CD39" s="1" t="s">
        <v>98</v>
      </c>
      <c r="CE39" s="1" t="s">
        <v>98</v>
      </c>
      <c r="CF39" s="1" t="s">
        <v>98</v>
      </c>
      <c r="CG39" s="4">
        <f>Beams!$B$11/F39</f>
        <v>5352.3809523809523</v>
      </c>
      <c r="CI39" s="4">
        <f>SQRT(Beams!$B$9^2+Beams!$C$9^2)/AO39</f>
        <v>12516.346803994951</v>
      </c>
      <c r="CK39" s="4">
        <f>(2*SQRT(Beams!$B$8^2+Beams!$C$8^2))/(F39)</f>
        <v>15138.819467689131</v>
      </c>
      <c r="CM39" s="4">
        <f>Beams!$B$12*(K39/2)/AX39</f>
        <v>4414.6174863387978</v>
      </c>
      <c r="CO39" s="4">
        <f t="shared" si="0"/>
        <v>32639.079933561145</v>
      </c>
      <c r="CQ39" s="3">
        <f>MIN(Beams!$B$21:$B$22)/MAX(CJ39:CO39)-1</f>
        <v>-0.38723762922511207</v>
      </c>
    </row>
    <row r="40" spans="1:95" x14ac:dyDescent="0.55000000000000004">
      <c r="A40" s="1" t="s">
        <v>2497</v>
      </c>
      <c r="B40" s="1" t="s">
        <v>2563</v>
      </c>
      <c r="C40" s="1" t="s">
        <v>2564</v>
      </c>
      <c r="D40" s="1" t="s">
        <v>98</v>
      </c>
      <c r="E40" s="3">
        <v>5.03</v>
      </c>
      <c r="F40" s="3">
        <v>1.4</v>
      </c>
      <c r="G40" s="1" t="s">
        <v>98</v>
      </c>
      <c r="H40" s="11" t="s">
        <v>98</v>
      </c>
      <c r="I40" s="1" t="s">
        <v>98</v>
      </c>
      <c r="J40" s="1" t="s">
        <v>98</v>
      </c>
      <c r="K40" s="14">
        <v>2.375</v>
      </c>
      <c r="L40" s="1" t="s">
        <v>98</v>
      </c>
      <c r="M40" s="11" t="s">
        <v>98</v>
      </c>
      <c r="N40" s="1" t="s">
        <v>98</v>
      </c>
      <c r="O40" s="1" t="s">
        <v>98</v>
      </c>
      <c r="P40" s="1">
        <v>1.94</v>
      </c>
      <c r="Q40" s="1" t="s">
        <v>98</v>
      </c>
      <c r="R40" s="11" t="s">
        <v>98</v>
      </c>
      <c r="S40" s="13" t="s">
        <v>98</v>
      </c>
      <c r="T40" s="1" t="s">
        <v>98</v>
      </c>
      <c r="U40" s="13" t="s">
        <v>98</v>
      </c>
      <c r="V40" s="1" t="s">
        <v>98</v>
      </c>
      <c r="W40" s="14">
        <v>0.21799999999999997</v>
      </c>
      <c r="X40" s="14">
        <v>0.20399999999999999</v>
      </c>
      <c r="Y40" s="1" t="s">
        <v>98</v>
      </c>
      <c r="Z40" s="13" t="s">
        <v>98</v>
      </c>
      <c r="AA40" s="13" t="s">
        <v>98</v>
      </c>
      <c r="AB40" s="1" t="s">
        <v>98</v>
      </c>
      <c r="AC40" s="1" t="s">
        <v>98</v>
      </c>
      <c r="AD40" s="1" t="s">
        <v>98</v>
      </c>
      <c r="AE40" s="1" t="s">
        <v>98</v>
      </c>
      <c r="AF40" s="1" t="s">
        <v>98</v>
      </c>
      <c r="AG40" s="1" t="s">
        <v>98</v>
      </c>
      <c r="AH40" s="1" t="s">
        <v>98</v>
      </c>
      <c r="AI40" s="1" t="s">
        <v>98</v>
      </c>
      <c r="AJ40" s="1" t="s">
        <v>98</v>
      </c>
      <c r="AK40" s="1" t="s">
        <v>98</v>
      </c>
      <c r="AL40" s="38">
        <v>11.7</v>
      </c>
      <c r="AM40" s="14">
        <v>0.82699999999999996</v>
      </c>
      <c r="AN40" s="14">
        <v>0.96399999999999997</v>
      </c>
      <c r="AO40" s="14">
        <v>0.69599999999999995</v>
      </c>
      <c r="AP40" s="14">
        <v>0.77100000000000002</v>
      </c>
      <c r="AQ40" s="14">
        <v>0.82699999999999996</v>
      </c>
      <c r="AR40" s="14">
        <v>0.96399999999999997</v>
      </c>
      <c r="AS40" s="14">
        <v>0.69599999999999995</v>
      </c>
      <c r="AT40" s="14">
        <v>0.77100000000000002</v>
      </c>
      <c r="AU40" s="1" t="s">
        <v>98</v>
      </c>
      <c r="AV40" s="1" t="s">
        <v>98</v>
      </c>
      <c r="AW40" s="1" t="s">
        <v>98</v>
      </c>
      <c r="AX40" s="3">
        <v>1.65</v>
      </c>
      <c r="AY40" s="1" t="s">
        <v>98</v>
      </c>
      <c r="AZ40" s="1" t="s">
        <v>98</v>
      </c>
      <c r="BA40" s="1" t="s">
        <v>98</v>
      </c>
      <c r="BB40" s="1" t="s">
        <v>98</v>
      </c>
      <c r="BC40" s="1" t="s">
        <v>98</v>
      </c>
      <c r="BD40" s="1" t="s">
        <v>98</v>
      </c>
      <c r="BE40" s="1" t="s">
        <v>98</v>
      </c>
      <c r="BF40" s="1" t="s">
        <v>98</v>
      </c>
      <c r="BG40" s="1" t="s">
        <v>98</v>
      </c>
      <c r="BH40" s="1" t="s">
        <v>98</v>
      </c>
      <c r="BI40" s="1" t="s">
        <v>98</v>
      </c>
      <c r="BJ40" s="1" t="s">
        <v>98</v>
      </c>
      <c r="BK40" s="4" t="s">
        <v>98</v>
      </c>
      <c r="BL40" s="4" t="s">
        <v>98</v>
      </c>
      <c r="BM40" s="4" t="s">
        <v>98</v>
      </c>
      <c r="BN40" s="4" t="s">
        <v>98</v>
      </c>
      <c r="BO40" s="4" t="s">
        <v>98</v>
      </c>
      <c r="BP40" s="4" t="s">
        <v>98</v>
      </c>
      <c r="BQ40" s="4" t="s">
        <v>98</v>
      </c>
      <c r="BR40" s="4" t="s">
        <v>98</v>
      </c>
      <c r="BS40" s="4" t="s">
        <v>98</v>
      </c>
      <c r="BT40" s="4" t="s">
        <v>98</v>
      </c>
      <c r="BU40" s="4" t="s">
        <v>98</v>
      </c>
      <c r="BV40" s="4" t="s">
        <v>98</v>
      </c>
      <c r="BW40" s="4" t="s">
        <v>98</v>
      </c>
      <c r="BX40" s="35" t="s">
        <v>98</v>
      </c>
      <c r="BY40" s="35" t="s">
        <v>98</v>
      </c>
      <c r="BZ40" s="1" t="s">
        <v>98</v>
      </c>
      <c r="CA40" s="1" t="s">
        <v>98</v>
      </c>
      <c r="CB40" s="1" t="s">
        <v>98</v>
      </c>
      <c r="CC40" s="1" t="s">
        <v>98</v>
      </c>
      <c r="CD40" s="1" t="s">
        <v>98</v>
      </c>
      <c r="CE40" s="1" t="s">
        <v>98</v>
      </c>
      <c r="CF40" s="1" t="s">
        <v>98</v>
      </c>
      <c r="CG40" s="4">
        <f>Beams!$B$11/F40</f>
        <v>8028.5714285714294</v>
      </c>
      <c r="CI40" s="4">
        <f>SQRT(Beams!$B$9^2+Beams!$C$9^2)/AO40</f>
        <v>22838.736265910327</v>
      </c>
      <c r="CK40" s="4">
        <f>(2*SQRT(Beams!$B$8^2+Beams!$C$8^2))/(F40)</f>
        <v>22708.229201533697</v>
      </c>
      <c r="CM40" s="4">
        <f>Beams!$B$12*(K40/2)/AX40</f>
        <v>8089.3939393939399</v>
      </c>
      <c r="CO40" s="4">
        <f t="shared" si="0"/>
        <v>51923.950038822026</v>
      </c>
      <c r="CQ40" s="3">
        <f>MIN(Beams!$B$21:$B$22)/MAX(CJ40:CO40)-1</f>
        <v>-0.61482129181145528</v>
      </c>
    </row>
    <row r="41" spans="1:95" x14ac:dyDescent="0.55000000000000004">
      <c r="A41" s="1" t="s">
        <v>2497</v>
      </c>
      <c r="B41" s="1" t="s">
        <v>2565</v>
      </c>
      <c r="C41" s="1" t="s">
        <v>2566</v>
      </c>
      <c r="D41" s="1" t="s">
        <v>98</v>
      </c>
      <c r="E41" s="3">
        <v>3.63</v>
      </c>
      <c r="F41" s="3">
        <v>1</v>
      </c>
      <c r="G41" s="1" t="s">
        <v>98</v>
      </c>
      <c r="H41" s="11" t="s">
        <v>98</v>
      </c>
      <c r="I41" s="1" t="s">
        <v>98</v>
      </c>
      <c r="J41" s="1" t="s">
        <v>98</v>
      </c>
      <c r="K41" s="14">
        <v>1.9</v>
      </c>
      <c r="L41" s="1" t="s">
        <v>98</v>
      </c>
      <c r="M41" s="11" t="s">
        <v>98</v>
      </c>
      <c r="N41" s="1" t="s">
        <v>98</v>
      </c>
      <c r="O41" s="1" t="s">
        <v>98</v>
      </c>
      <c r="P41" s="3">
        <v>1.5</v>
      </c>
      <c r="Q41" s="1" t="s">
        <v>98</v>
      </c>
      <c r="R41" s="11" t="s">
        <v>98</v>
      </c>
      <c r="S41" s="13" t="s">
        <v>98</v>
      </c>
      <c r="T41" s="1" t="s">
        <v>98</v>
      </c>
      <c r="U41" s="13" t="s">
        <v>98</v>
      </c>
      <c r="V41" s="1" t="s">
        <v>98</v>
      </c>
      <c r="W41" s="14">
        <v>0.2</v>
      </c>
      <c r="X41" s="14">
        <v>0.186</v>
      </c>
      <c r="Y41" s="1" t="s">
        <v>98</v>
      </c>
      <c r="Z41" s="13" t="s">
        <v>98</v>
      </c>
      <c r="AA41" s="13" t="s">
        <v>98</v>
      </c>
      <c r="AB41" s="1" t="s">
        <v>98</v>
      </c>
      <c r="AC41" s="1" t="s">
        <v>98</v>
      </c>
      <c r="AD41" s="1" t="s">
        <v>98</v>
      </c>
      <c r="AE41" s="1" t="s">
        <v>98</v>
      </c>
      <c r="AF41" s="1" t="s">
        <v>98</v>
      </c>
      <c r="AG41" s="1" t="s">
        <v>98</v>
      </c>
      <c r="AH41" s="1" t="s">
        <v>98</v>
      </c>
      <c r="AI41" s="1" t="s">
        <v>98</v>
      </c>
      <c r="AJ41" s="1" t="s">
        <v>98</v>
      </c>
      <c r="AK41" s="1" t="s">
        <v>98</v>
      </c>
      <c r="AL41" s="38">
        <v>10.199999999999999</v>
      </c>
      <c r="AM41" s="14">
        <v>0.372</v>
      </c>
      <c r="AN41" s="14">
        <v>0.54900000000000004</v>
      </c>
      <c r="AO41" s="14">
        <v>0.39200000000000002</v>
      </c>
      <c r="AP41" s="14">
        <v>0.61</v>
      </c>
      <c r="AQ41" s="14">
        <v>0.372</v>
      </c>
      <c r="AR41" s="14">
        <v>0.54900000000000004</v>
      </c>
      <c r="AS41" s="14">
        <v>0.39200000000000002</v>
      </c>
      <c r="AT41" s="14">
        <v>0.61</v>
      </c>
      <c r="AU41" s="1" t="s">
        <v>98</v>
      </c>
      <c r="AV41" s="1" t="s">
        <v>98</v>
      </c>
      <c r="AW41" s="1" t="s">
        <v>98</v>
      </c>
      <c r="AX41" s="14">
        <v>0.74399999999999999</v>
      </c>
      <c r="AY41" s="1" t="s">
        <v>98</v>
      </c>
      <c r="AZ41" s="1" t="s">
        <v>98</v>
      </c>
      <c r="BA41" s="1" t="s">
        <v>98</v>
      </c>
      <c r="BB41" s="1" t="s">
        <v>98</v>
      </c>
      <c r="BC41" s="1" t="s">
        <v>98</v>
      </c>
      <c r="BD41" s="1" t="s">
        <v>98</v>
      </c>
      <c r="BE41" s="1" t="s">
        <v>98</v>
      </c>
      <c r="BF41" s="1" t="s">
        <v>98</v>
      </c>
      <c r="BG41" s="1" t="s">
        <v>98</v>
      </c>
      <c r="BH41" s="1" t="s">
        <v>98</v>
      </c>
      <c r="BI41" s="1" t="s">
        <v>98</v>
      </c>
      <c r="BJ41" s="1" t="s">
        <v>98</v>
      </c>
      <c r="BK41" s="4" t="s">
        <v>98</v>
      </c>
      <c r="BL41" s="4" t="s">
        <v>98</v>
      </c>
      <c r="BM41" s="4" t="s">
        <v>98</v>
      </c>
      <c r="BN41" s="4" t="s">
        <v>98</v>
      </c>
      <c r="BO41" s="4" t="s">
        <v>98</v>
      </c>
      <c r="BP41" s="4" t="s">
        <v>98</v>
      </c>
      <c r="BQ41" s="4" t="s">
        <v>98</v>
      </c>
      <c r="BR41" s="4" t="s">
        <v>98</v>
      </c>
      <c r="BS41" s="4" t="s">
        <v>98</v>
      </c>
      <c r="BT41" s="4" t="s">
        <v>98</v>
      </c>
      <c r="BU41" s="4" t="s">
        <v>98</v>
      </c>
      <c r="BV41" s="4" t="s">
        <v>98</v>
      </c>
      <c r="BW41" s="4" t="s">
        <v>98</v>
      </c>
      <c r="BX41" s="35" t="s">
        <v>98</v>
      </c>
      <c r="BY41" s="35" t="s">
        <v>98</v>
      </c>
      <c r="BZ41" s="1" t="s">
        <v>98</v>
      </c>
      <c r="CA41" s="1" t="s">
        <v>98</v>
      </c>
      <c r="CB41" s="1" t="s">
        <v>98</v>
      </c>
      <c r="CC41" s="1" t="s">
        <v>98</v>
      </c>
      <c r="CD41" s="1" t="s">
        <v>98</v>
      </c>
      <c r="CE41" s="1" t="s">
        <v>98</v>
      </c>
      <c r="CF41" s="1" t="s">
        <v>98</v>
      </c>
      <c r="CG41" s="4">
        <f>Beams!$B$11/F41</f>
        <v>11240</v>
      </c>
      <c r="CI41" s="4">
        <f>SQRT(Beams!$B$9^2+Beams!$C$9^2)/AO41</f>
        <v>40550.409288453026</v>
      </c>
      <c r="CK41" s="4">
        <f>(2*SQRT(Beams!$B$8^2+Beams!$C$8^2))/(F41)</f>
        <v>31791.520882147175</v>
      </c>
      <c r="CM41" s="4">
        <f>Beams!$B$12*(K41/2)/AX41</f>
        <v>14352.150537634408</v>
      </c>
      <c r="CO41" s="4">
        <f t="shared" si="0"/>
        <v>79575.759936240895</v>
      </c>
      <c r="CQ41" s="3">
        <f>MIN(Beams!$B$21:$B$22)/MAX(CJ41:CO41)-1</f>
        <v>-0.74866718186512127</v>
      </c>
    </row>
    <row r="42" spans="1:95" x14ac:dyDescent="0.55000000000000004">
      <c r="A42" s="1" t="s">
        <v>2497</v>
      </c>
      <c r="B42" s="1" t="s">
        <v>2567</v>
      </c>
      <c r="C42" s="1" t="s">
        <v>2568</v>
      </c>
      <c r="D42" s="1" t="s">
        <v>98</v>
      </c>
      <c r="E42" s="3">
        <v>3</v>
      </c>
      <c r="F42" s="14">
        <v>0.83699999999999997</v>
      </c>
      <c r="G42" s="1" t="s">
        <v>98</v>
      </c>
      <c r="H42" s="11" t="s">
        <v>98</v>
      </c>
      <c r="I42" s="1" t="s">
        <v>98</v>
      </c>
      <c r="J42" s="1" t="s">
        <v>98</v>
      </c>
      <c r="K42" s="14">
        <v>1.66</v>
      </c>
      <c r="L42" s="1" t="s">
        <v>98</v>
      </c>
      <c r="M42" s="11" t="s">
        <v>98</v>
      </c>
      <c r="N42" s="1" t="s">
        <v>98</v>
      </c>
      <c r="O42" s="1" t="s">
        <v>98</v>
      </c>
      <c r="P42" s="1">
        <v>1.28</v>
      </c>
      <c r="Q42" s="1" t="s">
        <v>98</v>
      </c>
      <c r="R42" s="11" t="s">
        <v>98</v>
      </c>
      <c r="S42" s="13" t="s">
        <v>98</v>
      </c>
      <c r="T42" s="1" t="s">
        <v>98</v>
      </c>
      <c r="U42" s="13" t="s">
        <v>98</v>
      </c>
      <c r="V42" s="1" t="s">
        <v>98</v>
      </c>
      <c r="W42" s="14">
        <v>0.19099999999999995</v>
      </c>
      <c r="X42" s="14">
        <v>0.17799999999999999</v>
      </c>
      <c r="Y42" s="1" t="s">
        <v>98</v>
      </c>
      <c r="Z42" s="13" t="s">
        <v>98</v>
      </c>
      <c r="AA42" s="13" t="s">
        <v>98</v>
      </c>
      <c r="AB42" s="1" t="s">
        <v>98</v>
      </c>
      <c r="AC42" s="1" t="s">
        <v>98</v>
      </c>
      <c r="AD42" s="1" t="s">
        <v>98</v>
      </c>
      <c r="AE42" s="1" t="s">
        <v>98</v>
      </c>
      <c r="AF42" s="1" t="s">
        <v>98</v>
      </c>
      <c r="AG42" s="1" t="s">
        <v>98</v>
      </c>
      <c r="AH42" s="1" t="s">
        <v>98</v>
      </c>
      <c r="AI42" s="1" t="s">
        <v>98</v>
      </c>
      <c r="AJ42" s="1" t="s">
        <v>98</v>
      </c>
      <c r="AK42" s="1" t="s">
        <v>98</v>
      </c>
      <c r="AL42" s="39">
        <v>9.33</v>
      </c>
      <c r="AM42" s="14">
        <v>0.23100000000000001</v>
      </c>
      <c r="AN42" s="14">
        <v>0.39300000000000002</v>
      </c>
      <c r="AO42" s="14">
        <v>0.27800000000000002</v>
      </c>
      <c r="AP42" s="14">
        <v>0.52800000000000002</v>
      </c>
      <c r="AQ42" s="14">
        <v>0.23100000000000001</v>
      </c>
      <c r="AR42" s="14">
        <v>0.39300000000000002</v>
      </c>
      <c r="AS42" s="14">
        <v>0.27800000000000002</v>
      </c>
      <c r="AT42" s="14">
        <v>0.52800000000000002</v>
      </c>
      <c r="AU42" s="1" t="s">
        <v>98</v>
      </c>
      <c r="AV42" s="1" t="s">
        <v>98</v>
      </c>
      <c r="AW42" s="1" t="s">
        <v>98</v>
      </c>
      <c r="AX42" s="14">
        <v>0.46200000000000002</v>
      </c>
      <c r="AY42" s="1" t="s">
        <v>98</v>
      </c>
      <c r="AZ42" s="1" t="s">
        <v>98</v>
      </c>
      <c r="BA42" s="1" t="s">
        <v>98</v>
      </c>
      <c r="BB42" s="1" t="s">
        <v>98</v>
      </c>
      <c r="BC42" s="1" t="s">
        <v>98</v>
      </c>
      <c r="BD42" s="1" t="s">
        <v>98</v>
      </c>
      <c r="BE42" s="1" t="s">
        <v>98</v>
      </c>
      <c r="BF42" s="1" t="s">
        <v>98</v>
      </c>
      <c r="BG42" s="1" t="s">
        <v>98</v>
      </c>
      <c r="BH42" s="1" t="s">
        <v>98</v>
      </c>
      <c r="BI42" s="1" t="s">
        <v>98</v>
      </c>
      <c r="BJ42" s="1" t="s">
        <v>98</v>
      </c>
      <c r="BK42" s="4" t="s">
        <v>98</v>
      </c>
      <c r="BL42" s="4" t="s">
        <v>98</v>
      </c>
      <c r="BM42" s="4" t="s">
        <v>98</v>
      </c>
      <c r="BN42" s="4" t="s">
        <v>98</v>
      </c>
      <c r="BO42" s="4" t="s">
        <v>98</v>
      </c>
      <c r="BP42" s="4" t="s">
        <v>98</v>
      </c>
      <c r="BQ42" s="4" t="s">
        <v>98</v>
      </c>
      <c r="BR42" s="4" t="s">
        <v>98</v>
      </c>
      <c r="BS42" s="4" t="s">
        <v>98</v>
      </c>
      <c r="BT42" s="4" t="s">
        <v>98</v>
      </c>
      <c r="BU42" s="4" t="s">
        <v>98</v>
      </c>
      <c r="BV42" s="4" t="s">
        <v>98</v>
      </c>
      <c r="BW42" s="4" t="s">
        <v>98</v>
      </c>
      <c r="BX42" s="35" t="s">
        <v>98</v>
      </c>
      <c r="BY42" s="35" t="s">
        <v>98</v>
      </c>
      <c r="BZ42" s="1" t="s">
        <v>98</v>
      </c>
      <c r="CA42" s="1" t="s">
        <v>98</v>
      </c>
      <c r="CB42" s="1" t="s">
        <v>98</v>
      </c>
      <c r="CC42" s="1" t="s">
        <v>98</v>
      </c>
      <c r="CD42" s="1" t="s">
        <v>98</v>
      </c>
      <c r="CE42" s="1" t="s">
        <v>98</v>
      </c>
      <c r="CF42" s="1" t="s">
        <v>98</v>
      </c>
      <c r="CG42" s="4">
        <f>Beams!$B$11/F42</f>
        <v>13428.912783751493</v>
      </c>
      <c r="CI42" s="4">
        <f>SQRT(Beams!$B$9^2+Beams!$C$9^2)/AO42</f>
        <v>57178.994392351029</v>
      </c>
      <c r="CK42" s="4">
        <f>(2*SQRT(Beams!$B$8^2+Beams!$C$8^2))/(F42)</f>
        <v>37982.701173413589</v>
      </c>
      <c r="CM42" s="4">
        <f>Beams!$B$12*(K42/2)/AX42</f>
        <v>20193.07359307359</v>
      </c>
      <c r="CO42" s="4">
        <f t="shared" si="0"/>
        <v>102648.9843324398</v>
      </c>
      <c r="CQ42" s="3">
        <f>MIN(Beams!$B$21:$B$22)/MAX(CJ42:CO42)-1</f>
        <v>-0.80516124801363986</v>
      </c>
    </row>
    <row r="43" spans="1:95" x14ac:dyDescent="0.55000000000000004">
      <c r="A43" s="1" t="s">
        <v>2497</v>
      </c>
      <c r="B43" s="1" t="s">
        <v>2569</v>
      </c>
      <c r="C43" s="1" t="s">
        <v>2570</v>
      </c>
      <c r="D43" s="1" t="s">
        <v>98</v>
      </c>
      <c r="E43" s="3">
        <v>2.17</v>
      </c>
      <c r="F43" s="14">
        <v>0.60199999999999998</v>
      </c>
      <c r="G43" s="1" t="s">
        <v>98</v>
      </c>
      <c r="H43" s="11" t="s">
        <v>98</v>
      </c>
      <c r="I43" s="1" t="s">
        <v>98</v>
      </c>
      <c r="J43" s="1" t="s">
        <v>98</v>
      </c>
      <c r="K43" s="14">
        <v>1.3149999999999999</v>
      </c>
      <c r="L43" s="1" t="s">
        <v>98</v>
      </c>
      <c r="M43" s="11" t="s">
        <v>98</v>
      </c>
      <c r="N43" s="1" t="s">
        <v>98</v>
      </c>
      <c r="O43" s="1" t="s">
        <v>98</v>
      </c>
      <c r="P43" s="1">
        <v>0.95699999999999996</v>
      </c>
      <c r="Q43" s="1" t="s">
        <v>98</v>
      </c>
      <c r="R43" s="11" t="s">
        <v>98</v>
      </c>
      <c r="S43" s="13" t="s">
        <v>98</v>
      </c>
      <c r="T43" s="1" t="s">
        <v>98</v>
      </c>
      <c r="U43" s="13" t="s">
        <v>98</v>
      </c>
      <c r="V43" s="1" t="s">
        <v>98</v>
      </c>
      <c r="W43" s="14">
        <v>0.17899999999999999</v>
      </c>
      <c r="X43" s="14">
        <v>0.16600000000000001</v>
      </c>
      <c r="Y43" s="1" t="s">
        <v>98</v>
      </c>
      <c r="Z43" s="13" t="s">
        <v>98</v>
      </c>
      <c r="AA43" s="13" t="s">
        <v>98</v>
      </c>
      <c r="AB43" s="1" t="s">
        <v>98</v>
      </c>
      <c r="AC43" s="1" t="s">
        <v>98</v>
      </c>
      <c r="AD43" s="1" t="s">
        <v>98</v>
      </c>
      <c r="AE43" s="1" t="s">
        <v>98</v>
      </c>
      <c r="AF43" s="1" t="s">
        <v>98</v>
      </c>
      <c r="AG43" s="1" t="s">
        <v>98</v>
      </c>
      <c r="AH43" s="1" t="s">
        <v>98</v>
      </c>
      <c r="AI43" s="1" t="s">
        <v>98</v>
      </c>
      <c r="AJ43" s="1" t="s">
        <v>98</v>
      </c>
      <c r="AK43" s="1" t="s">
        <v>98</v>
      </c>
      <c r="AL43" s="39">
        <v>7.92</v>
      </c>
      <c r="AM43" s="14">
        <v>0.10100000000000001</v>
      </c>
      <c r="AN43" s="14">
        <v>0.221</v>
      </c>
      <c r="AO43" s="14">
        <v>0.154</v>
      </c>
      <c r="AP43" s="14">
        <v>0.41</v>
      </c>
      <c r="AQ43" s="14">
        <v>0.10100000000000001</v>
      </c>
      <c r="AR43" s="14">
        <v>0.221</v>
      </c>
      <c r="AS43" s="14">
        <v>0.154</v>
      </c>
      <c r="AT43" s="14">
        <v>0.41</v>
      </c>
      <c r="AU43" s="1" t="s">
        <v>98</v>
      </c>
      <c r="AV43" s="1" t="s">
        <v>98</v>
      </c>
      <c r="AW43" s="1" t="s">
        <v>98</v>
      </c>
      <c r="AX43" s="14">
        <v>0.20200000000000001</v>
      </c>
      <c r="AY43" s="1" t="s">
        <v>98</v>
      </c>
      <c r="AZ43" s="1" t="s">
        <v>98</v>
      </c>
      <c r="BA43" s="1" t="s">
        <v>98</v>
      </c>
      <c r="BB43" s="1" t="s">
        <v>98</v>
      </c>
      <c r="BC43" s="1" t="s">
        <v>98</v>
      </c>
      <c r="BD43" s="1" t="s">
        <v>98</v>
      </c>
      <c r="BE43" s="1" t="s">
        <v>98</v>
      </c>
      <c r="BF43" s="1" t="s">
        <v>98</v>
      </c>
      <c r="BG43" s="1" t="s">
        <v>98</v>
      </c>
      <c r="BH43" s="1" t="s">
        <v>98</v>
      </c>
      <c r="BI43" s="1" t="s">
        <v>98</v>
      </c>
      <c r="BJ43" s="1" t="s">
        <v>98</v>
      </c>
      <c r="BK43" s="4" t="s">
        <v>98</v>
      </c>
      <c r="BL43" s="4" t="s">
        <v>98</v>
      </c>
      <c r="BM43" s="4" t="s">
        <v>98</v>
      </c>
      <c r="BN43" s="4" t="s">
        <v>98</v>
      </c>
      <c r="BO43" s="4" t="s">
        <v>98</v>
      </c>
      <c r="BP43" s="4" t="s">
        <v>98</v>
      </c>
      <c r="BQ43" s="4" t="s">
        <v>98</v>
      </c>
      <c r="BR43" s="4" t="s">
        <v>98</v>
      </c>
      <c r="BS43" s="4" t="s">
        <v>98</v>
      </c>
      <c r="BT43" s="4" t="s">
        <v>98</v>
      </c>
      <c r="BU43" s="4" t="s">
        <v>98</v>
      </c>
      <c r="BV43" s="4" t="s">
        <v>98</v>
      </c>
      <c r="BW43" s="4" t="s">
        <v>98</v>
      </c>
      <c r="BX43" s="35" t="s">
        <v>98</v>
      </c>
      <c r="BY43" s="35" t="s">
        <v>98</v>
      </c>
      <c r="BZ43" s="1" t="s">
        <v>98</v>
      </c>
      <c r="CA43" s="1" t="s">
        <v>98</v>
      </c>
      <c r="CB43" s="1" t="s">
        <v>98</v>
      </c>
      <c r="CC43" s="1" t="s">
        <v>98</v>
      </c>
      <c r="CD43" s="1" t="s">
        <v>98</v>
      </c>
      <c r="CE43" s="1" t="s">
        <v>98</v>
      </c>
      <c r="CF43" s="1" t="s">
        <v>98</v>
      </c>
      <c r="CG43" s="4">
        <f>Beams!$B$11/F43</f>
        <v>18671.09634551495</v>
      </c>
      <c r="CI43" s="4">
        <f>SQRT(Beams!$B$9^2+Beams!$C$9^2)/AO43</f>
        <v>103219.22364333499</v>
      </c>
      <c r="CK43" s="4">
        <f>(2*SQRT(Beams!$B$8^2+Beams!$C$8^2))/(F43)</f>
        <v>52809.835352403948</v>
      </c>
      <c r="CM43" s="4">
        <f>Beams!$B$12*(K43/2)/AX43</f>
        <v>36585.643564356433</v>
      </c>
      <c r="CO43" s="4">
        <f t="shared" si="0"/>
        <v>165043.67355909973</v>
      </c>
      <c r="CQ43" s="3">
        <f>MIN(Beams!$B$21:$B$22)/MAX(CJ43:CO43)-1</f>
        <v>-0.87881995372068422</v>
      </c>
    </row>
    <row r="44" spans="1:95" x14ac:dyDescent="0.55000000000000004">
      <c r="A44" s="1" t="s">
        <v>2497</v>
      </c>
      <c r="B44" s="1" t="s">
        <v>2571</v>
      </c>
      <c r="C44" s="1" t="s">
        <v>2572</v>
      </c>
      <c r="D44" s="1" t="s">
        <v>98</v>
      </c>
      <c r="E44" s="3">
        <v>1.48</v>
      </c>
      <c r="F44" s="14">
        <v>0.40699999999999997</v>
      </c>
      <c r="G44" s="1" t="s">
        <v>98</v>
      </c>
      <c r="H44" s="11" t="s">
        <v>98</v>
      </c>
      <c r="I44" s="1" t="s">
        <v>98</v>
      </c>
      <c r="J44" s="1" t="s">
        <v>98</v>
      </c>
      <c r="K44" s="14">
        <v>1.05</v>
      </c>
      <c r="L44" s="1" t="s">
        <v>98</v>
      </c>
      <c r="M44" s="11" t="s">
        <v>98</v>
      </c>
      <c r="N44" s="1" t="s">
        <v>98</v>
      </c>
      <c r="O44" s="1" t="s">
        <v>98</v>
      </c>
      <c r="P44" s="1">
        <v>0.74199999999999999</v>
      </c>
      <c r="Q44" s="1" t="s">
        <v>98</v>
      </c>
      <c r="R44" s="11" t="s">
        <v>98</v>
      </c>
      <c r="S44" s="13" t="s">
        <v>98</v>
      </c>
      <c r="T44" s="1" t="s">
        <v>98</v>
      </c>
      <c r="U44" s="13" t="s">
        <v>98</v>
      </c>
      <c r="V44" s="1" t="s">
        <v>98</v>
      </c>
      <c r="W44" s="14">
        <v>0.15400000000000003</v>
      </c>
      <c r="X44" s="14">
        <v>0.14299999999999999</v>
      </c>
      <c r="Y44" s="1" t="s">
        <v>98</v>
      </c>
      <c r="Z44" s="13" t="s">
        <v>98</v>
      </c>
      <c r="AA44" s="13" t="s">
        <v>98</v>
      </c>
      <c r="AB44" s="1" t="s">
        <v>98</v>
      </c>
      <c r="AC44" s="1" t="s">
        <v>98</v>
      </c>
      <c r="AD44" s="1" t="s">
        <v>98</v>
      </c>
      <c r="AE44" s="1" t="s">
        <v>98</v>
      </c>
      <c r="AF44" s="1" t="s">
        <v>98</v>
      </c>
      <c r="AG44" s="1" t="s">
        <v>98</v>
      </c>
      <c r="AH44" s="1" t="s">
        <v>98</v>
      </c>
      <c r="AI44" s="1" t="s">
        <v>98</v>
      </c>
      <c r="AJ44" s="1" t="s">
        <v>98</v>
      </c>
      <c r="AK44" s="1" t="s">
        <v>98</v>
      </c>
      <c r="AL44" s="39">
        <v>7.34</v>
      </c>
      <c r="AM44" s="15">
        <v>4.2999999999999997E-2</v>
      </c>
      <c r="AN44" s="14">
        <v>0.11899999999999999</v>
      </c>
      <c r="AO44" s="15">
        <v>8.1799999999999998E-2</v>
      </c>
      <c r="AP44" s="14">
        <v>0.32500000000000001</v>
      </c>
      <c r="AQ44" s="15">
        <v>4.2999999999999997E-2</v>
      </c>
      <c r="AR44" s="14">
        <v>0.11899999999999999</v>
      </c>
      <c r="AS44" s="15">
        <v>8.1799999999999998E-2</v>
      </c>
      <c r="AT44" s="14">
        <v>0.32500000000000001</v>
      </c>
      <c r="AU44" s="1" t="s">
        <v>98</v>
      </c>
      <c r="AV44" s="1" t="s">
        <v>98</v>
      </c>
      <c r="AW44" s="1" t="s">
        <v>98</v>
      </c>
      <c r="AX44" s="15">
        <v>8.5999999999999993E-2</v>
      </c>
      <c r="AY44" s="1" t="s">
        <v>98</v>
      </c>
      <c r="AZ44" s="1" t="s">
        <v>98</v>
      </c>
      <c r="BA44" s="1" t="s">
        <v>98</v>
      </c>
      <c r="BB44" s="1" t="s">
        <v>98</v>
      </c>
      <c r="BC44" s="1" t="s">
        <v>98</v>
      </c>
      <c r="BD44" s="1" t="s">
        <v>98</v>
      </c>
      <c r="BE44" s="1" t="s">
        <v>98</v>
      </c>
      <c r="BF44" s="1" t="s">
        <v>98</v>
      </c>
      <c r="BG44" s="1" t="s">
        <v>98</v>
      </c>
      <c r="BH44" s="1" t="s">
        <v>98</v>
      </c>
      <c r="BI44" s="1" t="s">
        <v>98</v>
      </c>
      <c r="BJ44" s="1" t="s">
        <v>98</v>
      </c>
      <c r="BK44" s="4" t="s">
        <v>98</v>
      </c>
      <c r="BL44" s="4" t="s">
        <v>98</v>
      </c>
      <c r="BM44" s="4" t="s">
        <v>98</v>
      </c>
      <c r="BN44" s="4" t="s">
        <v>98</v>
      </c>
      <c r="BO44" s="4" t="s">
        <v>98</v>
      </c>
      <c r="BP44" s="4" t="s">
        <v>98</v>
      </c>
      <c r="BQ44" s="4" t="s">
        <v>98</v>
      </c>
      <c r="BR44" s="4" t="s">
        <v>98</v>
      </c>
      <c r="BS44" s="4" t="s">
        <v>98</v>
      </c>
      <c r="BT44" s="4" t="s">
        <v>98</v>
      </c>
      <c r="BU44" s="4" t="s">
        <v>98</v>
      </c>
      <c r="BV44" s="4" t="s">
        <v>98</v>
      </c>
      <c r="BW44" s="4" t="s">
        <v>98</v>
      </c>
      <c r="BX44" s="35" t="s">
        <v>98</v>
      </c>
      <c r="BY44" s="35" t="s">
        <v>98</v>
      </c>
      <c r="BZ44" s="1" t="s">
        <v>98</v>
      </c>
      <c r="CA44" s="1" t="s">
        <v>98</v>
      </c>
      <c r="CB44" s="1" t="s">
        <v>98</v>
      </c>
      <c r="CC44" s="1" t="s">
        <v>98</v>
      </c>
      <c r="CD44" s="1" t="s">
        <v>98</v>
      </c>
      <c r="CE44" s="1" t="s">
        <v>98</v>
      </c>
      <c r="CF44" s="1" t="s">
        <v>98</v>
      </c>
      <c r="CG44" s="4">
        <f>Beams!$B$11/F44</f>
        <v>27616.707616707619</v>
      </c>
      <c r="CI44" s="4">
        <f>SQRT(Beams!$B$9^2+Beams!$C$9^2)/AO44</f>
        <v>194324.69976862578</v>
      </c>
      <c r="CK44" s="4">
        <f>(2*SQRT(Beams!$B$8^2+Beams!$C$8^2))/(F44)</f>
        <v>78111.844919280527</v>
      </c>
      <c r="CM44" s="4">
        <f>Beams!$B$12*(K44/2)/AX44</f>
        <v>68616.27906976745</v>
      </c>
      <c r="CO44" s="4">
        <f t="shared" si="0"/>
        <v>285809.29047601717</v>
      </c>
      <c r="CQ44" s="3">
        <f>MIN(Beams!$B$21:$B$22)/MAX(CJ44:CO44)-1</f>
        <v>-0.93002326842948357</v>
      </c>
    </row>
    <row r="45" spans="1:95" x14ac:dyDescent="0.55000000000000004">
      <c r="A45" s="1" t="s">
        <v>2497</v>
      </c>
      <c r="B45" s="1" t="s">
        <v>2573</v>
      </c>
      <c r="C45" s="1" t="s">
        <v>2574</v>
      </c>
      <c r="D45" s="1" t="s">
        <v>98</v>
      </c>
      <c r="E45" s="3">
        <v>1.0900000000000001</v>
      </c>
      <c r="F45" s="14">
        <v>0.30299999999999999</v>
      </c>
      <c r="G45" s="1" t="s">
        <v>98</v>
      </c>
      <c r="H45" s="11" t="s">
        <v>98</v>
      </c>
      <c r="I45" s="1" t="s">
        <v>98</v>
      </c>
      <c r="J45" s="1" t="s">
        <v>98</v>
      </c>
      <c r="K45" s="14">
        <v>0.84</v>
      </c>
      <c r="L45" s="1" t="s">
        <v>98</v>
      </c>
      <c r="M45" s="11" t="s">
        <v>98</v>
      </c>
      <c r="N45" s="1" t="s">
        <v>98</v>
      </c>
      <c r="O45" s="1" t="s">
        <v>98</v>
      </c>
      <c r="P45" s="1">
        <v>0.54600000000000004</v>
      </c>
      <c r="Q45" s="1" t="s">
        <v>98</v>
      </c>
      <c r="R45" s="11" t="s">
        <v>98</v>
      </c>
      <c r="S45" s="13" t="s">
        <v>98</v>
      </c>
      <c r="T45" s="1" t="s">
        <v>98</v>
      </c>
      <c r="U45" s="13" t="s">
        <v>98</v>
      </c>
      <c r="V45" s="1" t="s">
        <v>98</v>
      </c>
      <c r="W45" s="14">
        <v>0.14699999999999996</v>
      </c>
      <c r="X45" s="14">
        <v>0.13700000000000001</v>
      </c>
      <c r="Y45" s="1" t="s">
        <v>98</v>
      </c>
      <c r="Z45" s="13" t="s">
        <v>98</v>
      </c>
      <c r="AA45" s="13" t="s">
        <v>98</v>
      </c>
      <c r="AB45" s="1" t="s">
        <v>98</v>
      </c>
      <c r="AC45" s="1" t="s">
        <v>98</v>
      </c>
      <c r="AD45" s="1" t="s">
        <v>98</v>
      </c>
      <c r="AE45" s="1" t="s">
        <v>98</v>
      </c>
      <c r="AF45" s="1" t="s">
        <v>98</v>
      </c>
      <c r="AG45" s="1" t="s">
        <v>98</v>
      </c>
      <c r="AH45" s="1" t="s">
        <v>98</v>
      </c>
      <c r="AI45" s="1" t="s">
        <v>98</v>
      </c>
      <c r="AJ45" s="1" t="s">
        <v>98</v>
      </c>
      <c r="AK45" s="1" t="s">
        <v>98</v>
      </c>
      <c r="AL45" s="39">
        <v>6.13</v>
      </c>
      <c r="AM45" s="15">
        <v>1.9E-2</v>
      </c>
      <c r="AN45" s="15">
        <v>6.8599999999999994E-2</v>
      </c>
      <c r="AO45" s="15">
        <v>4.6199999999999998E-2</v>
      </c>
      <c r="AP45" s="14">
        <v>0.253</v>
      </c>
      <c r="AQ45" s="15">
        <v>1.9E-2</v>
      </c>
      <c r="AR45" s="15">
        <v>6.8599999999999994E-2</v>
      </c>
      <c r="AS45" s="15">
        <v>4.6199999999999998E-2</v>
      </c>
      <c r="AT45" s="14">
        <v>0.253</v>
      </c>
      <c r="AU45" s="1" t="s">
        <v>98</v>
      </c>
      <c r="AV45" s="1" t="s">
        <v>98</v>
      </c>
      <c r="AW45" s="1" t="s">
        <v>98</v>
      </c>
      <c r="AX45" s="15">
        <v>3.7999999999999999E-2</v>
      </c>
      <c r="AY45" s="1" t="s">
        <v>98</v>
      </c>
      <c r="AZ45" s="1" t="s">
        <v>98</v>
      </c>
      <c r="BA45" s="1" t="s">
        <v>98</v>
      </c>
      <c r="BB45" s="1" t="s">
        <v>98</v>
      </c>
      <c r="BC45" s="1" t="s">
        <v>98</v>
      </c>
      <c r="BD45" s="1" t="s">
        <v>98</v>
      </c>
      <c r="BE45" s="1" t="s">
        <v>98</v>
      </c>
      <c r="BF45" s="1" t="s">
        <v>98</v>
      </c>
      <c r="BG45" s="1" t="s">
        <v>98</v>
      </c>
      <c r="BH45" s="1" t="s">
        <v>98</v>
      </c>
      <c r="BI45" s="1" t="s">
        <v>98</v>
      </c>
      <c r="BJ45" s="1" t="s">
        <v>98</v>
      </c>
      <c r="BK45" s="4" t="s">
        <v>98</v>
      </c>
      <c r="BL45" s="4" t="s">
        <v>98</v>
      </c>
      <c r="BM45" s="4" t="s">
        <v>98</v>
      </c>
      <c r="BN45" s="4" t="s">
        <v>98</v>
      </c>
      <c r="BO45" s="4" t="s">
        <v>98</v>
      </c>
      <c r="BP45" s="4" t="s">
        <v>98</v>
      </c>
      <c r="BQ45" s="4" t="s">
        <v>98</v>
      </c>
      <c r="BR45" s="4" t="s">
        <v>98</v>
      </c>
      <c r="BS45" s="4" t="s">
        <v>98</v>
      </c>
      <c r="BT45" s="4" t="s">
        <v>98</v>
      </c>
      <c r="BU45" s="4" t="s">
        <v>98</v>
      </c>
      <c r="BV45" s="4" t="s">
        <v>98</v>
      </c>
      <c r="BW45" s="4" t="s">
        <v>98</v>
      </c>
      <c r="BX45" s="35" t="s">
        <v>98</v>
      </c>
      <c r="BY45" s="35" t="s">
        <v>98</v>
      </c>
      <c r="BZ45" s="1" t="s">
        <v>98</v>
      </c>
      <c r="CA45" s="1" t="s">
        <v>98</v>
      </c>
      <c r="CB45" s="1" t="s">
        <v>98</v>
      </c>
      <c r="CC45" s="1" t="s">
        <v>98</v>
      </c>
      <c r="CD45" s="1" t="s">
        <v>98</v>
      </c>
      <c r="CE45" s="1" t="s">
        <v>98</v>
      </c>
      <c r="CF45" s="1" t="s">
        <v>98</v>
      </c>
      <c r="CG45" s="4">
        <f>Beams!$B$11/F45</f>
        <v>37095.7095709571</v>
      </c>
      <c r="CI45" s="4">
        <f>SQRT(Beams!$B$9^2+Beams!$C$9^2)/AO45</f>
        <v>344064.07881111663</v>
      </c>
      <c r="CK45" s="4">
        <f>(2*SQRT(Beams!$B$8^2+Beams!$C$8^2))/(F45)</f>
        <v>104922.5111622019</v>
      </c>
      <c r="CM45" s="4">
        <f>Beams!$B$12*(K45/2)/AX45</f>
        <v>124231.57894736843</v>
      </c>
      <c r="CO45" s="4">
        <f t="shared" si="0"/>
        <v>473929.7837744354</v>
      </c>
      <c r="CQ45" s="3">
        <f>MIN(Beams!$B$21:$B$22)/MAX(CJ45:CO45)-1</f>
        <v>-0.95779965580403592</v>
      </c>
    </row>
    <row r="46" spans="1:95" x14ac:dyDescent="0.55000000000000004">
      <c r="A46" s="1" t="s">
        <v>2497</v>
      </c>
      <c r="B46" s="1" t="s">
        <v>2575</v>
      </c>
      <c r="C46" s="1" t="s">
        <v>2576</v>
      </c>
      <c r="D46" s="1" t="s">
        <v>98</v>
      </c>
      <c r="E46" s="4">
        <v>126</v>
      </c>
      <c r="F46" s="2">
        <v>35.4</v>
      </c>
      <c r="G46" s="1" t="s">
        <v>98</v>
      </c>
      <c r="H46" s="11" t="s">
        <v>98</v>
      </c>
      <c r="I46" s="1" t="s">
        <v>98</v>
      </c>
      <c r="J46" s="1" t="s">
        <v>98</v>
      </c>
      <c r="K46" s="14">
        <v>12.75</v>
      </c>
      <c r="L46" s="1" t="s">
        <v>98</v>
      </c>
      <c r="M46" s="1" t="s">
        <v>98</v>
      </c>
      <c r="N46" s="1" t="s">
        <v>98</v>
      </c>
      <c r="O46" s="1" t="s">
        <v>98</v>
      </c>
      <c r="P46" s="1">
        <v>10.9</v>
      </c>
      <c r="Q46" s="1" t="s">
        <v>98</v>
      </c>
      <c r="R46" s="1" t="s">
        <v>98</v>
      </c>
      <c r="S46" s="1" t="s">
        <v>98</v>
      </c>
      <c r="T46" s="1" t="s">
        <v>98</v>
      </c>
      <c r="U46" s="1" t="s">
        <v>98</v>
      </c>
      <c r="V46" s="1" t="s">
        <v>98</v>
      </c>
      <c r="W46" s="14">
        <v>1</v>
      </c>
      <c r="X46" s="14">
        <v>0.93</v>
      </c>
      <c r="Y46" s="1" t="s">
        <v>98</v>
      </c>
      <c r="Z46" s="1" t="s">
        <v>98</v>
      </c>
      <c r="AA46" s="1" t="s">
        <v>98</v>
      </c>
      <c r="AB46" s="1" t="s">
        <v>98</v>
      </c>
      <c r="AC46" s="1" t="s">
        <v>98</v>
      </c>
      <c r="AD46" s="1" t="s">
        <v>98</v>
      </c>
      <c r="AE46" s="1" t="s">
        <v>98</v>
      </c>
      <c r="AF46" s="1" t="s">
        <v>98</v>
      </c>
      <c r="AG46" s="1" t="s">
        <v>98</v>
      </c>
      <c r="AH46" s="1" t="s">
        <v>98</v>
      </c>
      <c r="AI46" s="1" t="s">
        <v>98</v>
      </c>
      <c r="AJ46" s="1" t="s">
        <v>98</v>
      </c>
      <c r="AK46" s="1" t="s">
        <v>98</v>
      </c>
      <c r="AL46" s="38">
        <v>13.8</v>
      </c>
      <c r="AM46" s="4">
        <v>625</v>
      </c>
      <c r="AN46" s="4">
        <v>134</v>
      </c>
      <c r="AO46" s="2">
        <v>97.6</v>
      </c>
      <c r="AP46" s="3">
        <v>4.2</v>
      </c>
      <c r="AQ46" s="4">
        <v>625</v>
      </c>
      <c r="AR46" s="4">
        <v>134</v>
      </c>
      <c r="AS46" s="2">
        <v>97.6</v>
      </c>
      <c r="AT46" s="3">
        <v>4.2</v>
      </c>
      <c r="AU46" s="1" t="s">
        <v>98</v>
      </c>
      <c r="AV46" s="1" t="s">
        <v>98</v>
      </c>
      <c r="AW46" s="1" t="s">
        <v>98</v>
      </c>
      <c r="AX46" s="4">
        <v>1250</v>
      </c>
      <c r="AY46" s="1" t="s">
        <v>98</v>
      </c>
      <c r="AZ46" s="1" t="s">
        <v>98</v>
      </c>
      <c r="BA46" s="1" t="s">
        <v>98</v>
      </c>
      <c r="BB46" s="1" t="s">
        <v>98</v>
      </c>
      <c r="BC46" s="1" t="s">
        <v>98</v>
      </c>
      <c r="BD46" s="1" t="s">
        <v>98</v>
      </c>
      <c r="BE46" s="1" t="s">
        <v>98</v>
      </c>
      <c r="BF46" s="1" t="s">
        <v>98</v>
      </c>
      <c r="BG46" s="1" t="s">
        <v>98</v>
      </c>
      <c r="BH46" s="1" t="s">
        <v>98</v>
      </c>
      <c r="BI46" s="1" t="s">
        <v>98</v>
      </c>
      <c r="BJ46" s="1" t="s">
        <v>98</v>
      </c>
      <c r="BK46" s="1" t="s">
        <v>98</v>
      </c>
      <c r="BL46" s="1" t="s">
        <v>98</v>
      </c>
      <c r="BM46" s="1" t="s">
        <v>98</v>
      </c>
      <c r="BN46" s="1" t="s">
        <v>98</v>
      </c>
      <c r="BO46" s="1" t="s">
        <v>98</v>
      </c>
      <c r="BP46" s="1" t="s">
        <v>98</v>
      </c>
      <c r="BQ46" s="1" t="s">
        <v>98</v>
      </c>
      <c r="BR46" s="1" t="s">
        <v>98</v>
      </c>
      <c r="BS46" s="1" t="s">
        <v>98</v>
      </c>
      <c r="BT46" s="1" t="s">
        <v>98</v>
      </c>
      <c r="BU46" s="1" t="s">
        <v>98</v>
      </c>
      <c r="BV46" s="1" t="s">
        <v>98</v>
      </c>
      <c r="BW46" s="1" t="s">
        <v>98</v>
      </c>
      <c r="BX46" s="1" t="s">
        <v>98</v>
      </c>
      <c r="BY46" s="1" t="s">
        <v>98</v>
      </c>
      <c r="BZ46" s="1" t="s">
        <v>98</v>
      </c>
      <c r="CA46" s="1" t="s">
        <v>98</v>
      </c>
      <c r="CB46" s="1" t="s">
        <v>98</v>
      </c>
      <c r="CC46" s="1" t="s">
        <v>98</v>
      </c>
      <c r="CD46" s="1" t="s">
        <v>98</v>
      </c>
      <c r="CE46" s="1" t="s">
        <v>98</v>
      </c>
      <c r="CF46" s="1" t="s">
        <v>98</v>
      </c>
      <c r="CG46" s="4">
        <f>Beams!$B$11/F46</f>
        <v>317.5141242937853</v>
      </c>
      <c r="CI46" s="4">
        <f>SQRT(Beams!$B$9^2+Beams!$C$9^2)/AO46</f>
        <v>162.86639796181956</v>
      </c>
      <c r="CK46" s="4">
        <f>(2*SQRT(Beams!$B$8^2+Beams!$C$8^2))/(F46)</f>
        <v>898.06556164257563</v>
      </c>
      <c r="CM46" s="4">
        <f>Beams!$B$12*(K46/2)/AX46</f>
        <v>57.323999999999998</v>
      </c>
      <c r="CO46" s="4">
        <f t="shared" si="0"/>
        <v>1631.008530975774</v>
      </c>
      <c r="CQ46" s="3">
        <f>MIN(Beams!$B$21:$B$22)/MAX(CJ46:CO46)-1</f>
        <v>11.262351557434661</v>
      </c>
    </row>
    <row r="47" spans="1:95" x14ac:dyDescent="0.55000000000000004">
      <c r="A47" s="1" t="s">
        <v>2497</v>
      </c>
      <c r="B47" s="1" t="s">
        <v>2577</v>
      </c>
      <c r="C47" s="1" t="s">
        <v>2578</v>
      </c>
      <c r="D47" s="1" t="s">
        <v>98</v>
      </c>
      <c r="E47" s="4">
        <v>104</v>
      </c>
      <c r="F47" s="2">
        <v>28.8</v>
      </c>
      <c r="G47" s="1" t="s">
        <v>98</v>
      </c>
      <c r="H47" s="11" t="s">
        <v>98</v>
      </c>
      <c r="I47" s="1" t="s">
        <v>98</v>
      </c>
      <c r="J47" s="1" t="s">
        <v>98</v>
      </c>
      <c r="K47" s="14">
        <v>10.75</v>
      </c>
      <c r="L47" s="1" t="s">
        <v>98</v>
      </c>
      <c r="M47" s="1" t="s">
        <v>98</v>
      </c>
      <c r="N47" s="1" t="s">
        <v>98</v>
      </c>
      <c r="O47" s="1" t="s">
        <v>98</v>
      </c>
      <c r="P47" s="1">
        <v>8.94</v>
      </c>
      <c r="Q47" s="1" t="s">
        <v>98</v>
      </c>
      <c r="R47" s="1" t="s">
        <v>98</v>
      </c>
      <c r="S47" s="1" t="s">
        <v>98</v>
      </c>
      <c r="T47" s="1" t="s">
        <v>98</v>
      </c>
      <c r="U47" s="1" t="s">
        <v>98</v>
      </c>
      <c r="V47" s="1" t="s">
        <v>98</v>
      </c>
      <c r="W47" s="14">
        <v>1</v>
      </c>
      <c r="X47" s="14">
        <v>0.93</v>
      </c>
      <c r="Y47" s="1" t="s">
        <v>98</v>
      </c>
      <c r="Z47" s="1" t="s">
        <v>98</v>
      </c>
      <c r="AA47" s="1" t="s">
        <v>98</v>
      </c>
      <c r="AB47" s="1" t="s">
        <v>98</v>
      </c>
      <c r="AC47" s="1" t="s">
        <v>98</v>
      </c>
      <c r="AD47" s="1" t="s">
        <v>98</v>
      </c>
      <c r="AE47" s="1" t="s">
        <v>98</v>
      </c>
      <c r="AF47" s="1" t="s">
        <v>98</v>
      </c>
      <c r="AG47" s="1" t="s">
        <v>98</v>
      </c>
      <c r="AH47" s="1" t="s">
        <v>98</v>
      </c>
      <c r="AI47" s="1" t="s">
        <v>98</v>
      </c>
      <c r="AJ47" s="1" t="s">
        <v>98</v>
      </c>
      <c r="AK47" s="1" t="s">
        <v>98</v>
      </c>
      <c r="AL47" s="38">
        <v>11.6</v>
      </c>
      <c r="AM47" s="4">
        <v>354</v>
      </c>
      <c r="AN47" s="2">
        <v>90.9</v>
      </c>
      <c r="AO47" s="2">
        <v>65.599999999999994</v>
      </c>
      <c r="AP47" s="3">
        <v>3.51</v>
      </c>
      <c r="AQ47" s="4">
        <v>354</v>
      </c>
      <c r="AR47" s="2">
        <v>90.9</v>
      </c>
      <c r="AS47" s="2">
        <v>65.599999999999994</v>
      </c>
      <c r="AT47" s="3">
        <v>3.51</v>
      </c>
      <c r="AU47" s="1" t="s">
        <v>98</v>
      </c>
      <c r="AV47" s="1" t="s">
        <v>98</v>
      </c>
      <c r="AW47" s="1" t="s">
        <v>98</v>
      </c>
      <c r="AX47" s="4">
        <v>709</v>
      </c>
      <c r="AY47" s="1" t="s">
        <v>98</v>
      </c>
      <c r="AZ47" s="1" t="s">
        <v>98</v>
      </c>
      <c r="BA47" s="1" t="s">
        <v>98</v>
      </c>
      <c r="BB47" s="1" t="s">
        <v>98</v>
      </c>
      <c r="BC47" s="1" t="s">
        <v>98</v>
      </c>
      <c r="BD47" s="1" t="s">
        <v>98</v>
      </c>
      <c r="BE47" s="1" t="s">
        <v>98</v>
      </c>
      <c r="BF47" s="1" t="s">
        <v>98</v>
      </c>
      <c r="BG47" s="1" t="s">
        <v>98</v>
      </c>
      <c r="BH47" s="1" t="s">
        <v>98</v>
      </c>
      <c r="BI47" s="1" t="s">
        <v>98</v>
      </c>
      <c r="BJ47" s="1" t="s">
        <v>98</v>
      </c>
      <c r="BK47" s="1" t="s">
        <v>98</v>
      </c>
      <c r="BL47" s="1" t="s">
        <v>98</v>
      </c>
      <c r="BM47" s="1" t="s">
        <v>98</v>
      </c>
      <c r="BN47" s="1" t="s">
        <v>98</v>
      </c>
      <c r="BO47" s="1" t="s">
        <v>98</v>
      </c>
      <c r="BP47" s="1" t="s">
        <v>98</v>
      </c>
      <c r="BQ47" s="1" t="s">
        <v>98</v>
      </c>
      <c r="BR47" s="1" t="s">
        <v>98</v>
      </c>
      <c r="BS47" s="1" t="s">
        <v>98</v>
      </c>
      <c r="BT47" s="1" t="s">
        <v>98</v>
      </c>
      <c r="BU47" s="1" t="s">
        <v>98</v>
      </c>
      <c r="BV47" s="1" t="s">
        <v>98</v>
      </c>
      <c r="BW47" s="1" t="s">
        <v>98</v>
      </c>
      <c r="BX47" s="1" t="s">
        <v>98</v>
      </c>
      <c r="BY47" s="1" t="s">
        <v>98</v>
      </c>
      <c r="BZ47" s="1" t="s">
        <v>98</v>
      </c>
      <c r="CA47" s="1" t="s">
        <v>98</v>
      </c>
      <c r="CB47" s="1" t="s">
        <v>98</v>
      </c>
      <c r="CC47" s="1" t="s">
        <v>98</v>
      </c>
      <c r="CD47" s="1" t="s">
        <v>98</v>
      </c>
      <c r="CE47" s="1" t="s">
        <v>98</v>
      </c>
      <c r="CF47" s="1" t="s">
        <v>98</v>
      </c>
      <c r="CG47" s="4">
        <f>Beams!$B$11/F47</f>
        <v>390.27777777777777</v>
      </c>
      <c r="CI47" s="4">
        <f>SQRT(Beams!$B$9^2+Beams!$C$9^2)/AO47</f>
        <v>242.3134213578291</v>
      </c>
      <c r="CK47" s="4">
        <f>(2*SQRT(Beams!$B$8^2+Beams!$C$8^2))/(F47)</f>
        <v>1103.8722528523324</v>
      </c>
      <c r="CM47" s="4">
        <f>Beams!$B$12*(K47/2)/AX47</f>
        <v>85.211565585331456</v>
      </c>
      <c r="CO47" s="4">
        <f t="shared" si="0"/>
        <v>2019.2960431309189</v>
      </c>
      <c r="CQ47" s="3">
        <f>MIN(Beams!$B$21:$B$22)/MAX(CJ47:CO47)-1</f>
        <v>8.9044417325703247</v>
      </c>
    </row>
    <row r="48" spans="1:95" x14ac:dyDescent="0.55000000000000004">
      <c r="A48" s="1" t="s">
        <v>2497</v>
      </c>
      <c r="B48" s="1" t="s">
        <v>2579</v>
      </c>
      <c r="C48" s="1" t="s">
        <v>2579</v>
      </c>
      <c r="D48" s="1" t="s">
        <v>98</v>
      </c>
      <c r="E48" s="2">
        <v>72.5</v>
      </c>
      <c r="F48" s="2">
        <v>20</v>
      </c>
      <c r="G48" s="1" t="s">
        <v>98</v>
      </c>
      <c r="H48" s="11" t="s">
        <v>98</v>
      </c>
      <c r="I48" s="1" t="s">
        <v>98</v>
      </c>
      <c r="J48" s="1" t="s">
        <v>98</v>
      </c>
      <c r="K48" s="14">
        <v>8.625</v>
      </c>
      <c r="L48" s="1" t="s">
        <v>98</v>
      </c>
      <c r="M48" s="11" t="s">
        <v>98</v>
      </c>
      <c r="N48" s="1" t="s">
        <v>98</v>
      </c>
      <c r="O48" s="1" t="s">
        <v>98</v>
      </c>
      <c r="P48" s="1">
        <v>6.88</v>
      </c>
      <c r="Q48" s="1" t="s">
        <v>98</v>
      </c>
      <c r="R48" s="11" t="s">
        <v>98</v>
      </c>
      <c r="S48" s="13" t="s">
        <v>98</v>
      </c>
      <c r="T48" s="1" t="s">
        <v>98</v>
      </c>
      <c r="U48" s="13" t="s">
        <v>98</v>
      </c>
      <c r="V48" s="1" t="s">
        <v>98</v>
      </c>
      <c r="W48" s="14">
        <v>0.875</v>
      </c>
      <c r="X48" s="14">
        <v>0.81599999999999995</v>
      </c>
      <c r="Y48" s="1" t="s">
        <v>98</v>
      </c>
      <c r="Z48" s="13" t="s">
        <v>98</v>
      </c>
      <c r="AA48" s="13" t="s">
        <v>98</v>
      </c>
      <c r="AB48" s="1" t="s">
        <v>98</v>
      </c>
      <c r="AC48" s="1" t="s">
        <v>98</v>
      </c>
      <c r="AD48" s="1" t="s">
        <v>98</v>
      </c>
      <c r="AE48" s="1" t="s">
        <v>98</v>
      </c>
      <c r="AF48" s="1" t="s">
        <v>98</v>
      </c>
      <c r="AG48" s="1" t="s">
        <v>98</v>
      </c>
      <c r="AH48" s="1" t="s">
        <v>98</v>
      </c>
      <c r="AI48" s="1" t="s">
        <v>98</v>
      </c>
      <c r="AJ48" s="1" t="s">
        <v>98</v>
      </c>
      <c r="AK48" s="1" t="s">
        <v>98</v>
      </c>
      <c r="AL48" s="38">
        <v>10.6</v>
      </c>
      <c r="AM48" s="1">
        <v>154</v>
      </c>
      <c r="AN48" s="2">
        <v>49.9</v>
      </c>
      <c r="AO48" s="2">
        <v>35.799999999999997</v>
      </c>
      <c r="AP48" s="3">
        <v>2.78</v>
      </c>
      <c r="AQ48" s="1">
        <v>154</v>
      </c>
      <c r="AR48" s="2">
        <v>49.9</v>
      </c>
      <c r="AS48" s="2">
        <v>35.799999999999997</v>
      </c>
      <c r="AT48" s="3">
        <v>2.78</v>
      </c>
      <c r="AU48" s="1" t="s">
        <v>98</v>
      </c>
      <c r="AV48" s="1" t="s">
        <v>98</v>
      </c>
      <c r="AW48" s="1" t="s">
        <v>98</v>
      </c>
      <c r="AX48" s="1">
        <v>308</v>
      </c>
      <c r="AY48" s="1" t="s">
        <v>98</v>
      </c>
      <c r="AZ48" s="1" t="s">
        <v>98</v>
      </c>
      <c r="BA48" s="1" t="s">
        <v>98</v>
      </c>
      <c r="BB48" s="1" t="s">
        <v>98</v>
      </c>
      <c r="BC48" s="1" t="s">
        <v>98</v>
      </c>
      <c r="BD48" s="1" t="s">
        <v>98</v>
      </c>
      <c r="BE48" s="1" t="s">
        <v>98</v>
      </c>
      <c r="BF48" s="1" t="s">
        <v>98</v>
      </c>
      <c r="BG48" s="1" t="s">
        <v>98</v>
      </c>
      <c r="BH48" s="1" t="s">
        <v>98</v>
      </c>
      <c r="BI48" s="1" t="s">
        <v>98</v>
      </c>
      <c r="BJ48" s="1" t="s">
        <v>98</v>
      </c>
      <c r="BK48" s="4" t="s">
        <v>98</v>
      </c>
      <c r="BL48" s="4" t="s">
        <v>98</v>
      </c>
      <c r="BM48" s="4" t="s">
        <v>98</v>
      </c>
      <c r="BN48" s="4" t="s">
        <v>98</v>
      </c>
      <c r="BO48" s="4" t="s">
        <v>98</v>
      </c>
      <c r="BP48" s="4" t="s">
        <v>98</v>
      </c>
      <c r="BQ48" s="4" t="s">
        <v>98</v>
      </c>
      <c r="BR48" s="4" t="s">
        <v>98</v>
      </c>
      <c r="BS48" s="4" t="s">
        <v>98</v>
      </c>
      <c r="BT48" s="4" t="s">
        <v>98</v>
      </c>
      <c r="BU48" s="4" t="s">
        <v>98</v>
      </c>
      <c r="BV48" s="4" t="s">
        <v>98</v>
      </c>
      <c r="BW48" s="4" t="s">
        <v>98</v>
      </c>
      <c r="BX48" s="35" t="s">
        <v>98</v>
      </c>
      <c r="BY48" s="35" t="s">
        <v>98</v>
      </c>
      <c r="BZ48" s="1" t="s">
        <v>98</v>
      </c>
      <c r="CA48" s="1" t="s">
        <v>98</v>
      </c>
      <c r="CB48" s="1" t="s">
        <v>98</v>
      </c>
      <c r="CC48" s="1" t="s">
        <v>98</v>
      </c>
      <c r="CD48" s="1" t="s">
        <v>98</v>
      </c>
      <c r="CE48" s="1" t="s">
        <v>98</v>
      </c>
      <c r="CF48" s="1" t="s">
        <v>98</v>
      </c>
      <c r="CG48" s="4">
        <f>Beams!$B$11/F48</f>
        <v>562</v>
      </c>
      <c r="CI48" s="4">
        <f>SQRT(Beams!$B$9^2+Beams!$C$9^2)/AO48</f>
        <v>444.01565477859185</v>
      </c>
      <c r="CK48" s="4">
        <f>(2*SQRT(Beams!$B$8^2+Beams!$C$8^2))/(F48)</f>
        <v>1589.5760441073587</v>
      </c>
      <c r="CM48" s="4">
        <f>Beams!$B$12*(K48/2)/AX48</f>
        <v>157.37824675324674</v>
      </c>
      <c r="CO48" s="4">
        <f t="shared" si="0"/>
        <v>2943.9135916859</v>
      </c>
      <c r="CQ48" s="3">
        <f>MIN(Beams!$B$21:$B$22)/MAX(CJ48:CO48)-1</f>
        <v>5.7936776597259225</v>
      </c>
    </row>
    <row r="49" spans="1:95" x14ac:dyDescent="0.55000000000000004">
      <c r="A49" s="1" t="s">
        <v>2497</v>
      </c>
      <c r="B49" s="1" t="s">
        <v>2580</v>
      </c>
      <c r="C49" s="1" t="s">
        <v>2580</v>
      </c>
      <c r="D49" s="1" t="s">
        <v>98</v>
      </c>
      <c r="E49" s="2">
        <v>53.2</v>
      </c>
      <c r="F49" s="2">
        <v>14.7</v>
      </c>
      <c r="G49" s="1" t="s">
        <v>98</v>
      </c>
      <c r="H49" s="11" t="s">
        <v>98</v>
      </c>
      <c r="I49" s="1" t="s">
        <v>98</v>
      </c>
      <c r="J49" s="1" t="s">
        <v>98</v>
      </c>
      <c r="K49" s="14">
        <v>6.625</v>
      </c>
      <c r="L49" s="1" t="s">
        <v>98</v>
      </c>
      <c r="M49" s="11" t="s">
        <v>98</v>
      </c>
      <c r="N49" s="1" t="s">
        <v>98</v>
      </c>
      <c r="O49" s="1" t="s">
        <v>98</v>
      </c>
      <c r="P49" s="3">
        <v>4.9000000000000004</v>
      </c>
      <c r="Q49" s="1" t="s">
        <v>98</v>
      </c>
      <c r="R49" s="11" t="s">
        <v>98</v>
      </c>
      <c r="S49" s="13" t="s">
        <v>98</v>
      </c>
      <c r="T49" s="1" t="s">
        <v>98</v>
      </c>
      <c r="U49" s="13" t="s">
        <v>98</v>
      </c>
      <c r="V49" s="1" t="s">
        <v>98</v>
      </c>
      <c r="W49" s="14">
        <v>0.86399999999999988</v>
      </c>
      <c r="X49" s="14">
        <v>0.80500000000000005</v>
      </c>
      <c r="Y49" s="1" t="s">
        <v>98</v>
      </c>
      <c r="Z49" s="13" t="s">
        <v>98</v>
      </c>
      <c r="AA49" s="13" t="s">
        <v>98</v>
      </c>
      <c r="AB49" s="1" t="s">
        <v>98</v>
      </c>
      <c r="AC49" s="1" t="s">
        <v>98</v>
      </c>
      <c r="AD49" s="1" t="s">
        <v>98</v>
      </c>
      <c r="AE49" s="1" t="s">
        <v>98</v>
      </c>
      <c r="AF49" s="1" t="s">
        <v>98</v>
      </c>
      <c r="AG49" s="1" t="s">
        <v>98</v>
      </c>
      <c r="AH49" s="1" t="s">
        <v>98</v>
      </c>
      <c r="AI49" s="1" t="s">
        <v>98</v>
      </c>
      <c r="AJ49" s="1" t="s">
        <v>98</v>
      </c>
      <c r="AK49" s="1" t="s">
        <v>98</v>
      </c>
      <c r="AL49" s="39">
        <v>8.23</v>
      </c>
      <c r="AM49" s="2">
        <v>63.5</v>
      </c>
      <c r="AN49" s="2">
        <v>27.4</v>
      </c>
      <c r="AO49" s="2">
        <v>19.2</v>
      </c>
      <c r="AP49" s="3">
        <v>2.08</v>
      </c>
      <c r="AQ49" s="2">
        <v>63.5</v>
      </c>
      <c r="AR49" s="2">
        <v>27.4</v>
      </c>
      <c r="AS49" s="2">
        <v>19.2</v>
      </c>
      <c r="AT49" s="3">
        <v>2.08</v>
      </c>
      <c r="AU49" s="1" t="s">
        <v>98</v>
      </c>
      <c r="AV49" s="1" t="s">
        <v>98</v>
      </c>
      <c r="AW49" s="1" t="s">
        <v>98</v>
      </c>
      <c r="AX49" s="1">
        <v>127</v>
      </c>
      <c r="AY49" s="1" t="s">
        <v>98</v>
      </c>
      <c r="AZ49" s="1" t="s">
        <v>98</v>
      </c>
      <c r="BA49" s="1" t="s">
        <v>98</v>
      </c>
      <c r="BB49" s="1" t="s">
        <v>98</v>
      </c>
      <c r="BC49" s="1" t="s">
        <v>98</v>
      </c>
      <c r="BD49" s="1" t="s">
        <v>98</v>
      </c>
      <c r="BE49" s="1" t="s">
        <v>98</v>
      </c>
      <c r="BF49" s="1" t="s">
        <v>98</v>
      </c>
      <c r="BG49" s="1" t="s">
        <v>98</v>
      </c>
      <c r="BH49" s="1" t="s">
        <v>98</v>
      </c>
      <c r="BI49" s="1" t="s">
        <v>98</v>
      </c>
      <c r="BJ49" s="1" t="s">
        <v>98</v>
      </c>
      <c r="BK49" s="4" t="s">
        <v>98</v>
      </c>
      <c r="BL49" s="4" t="s">
        <v>98</v>
      </c>
      <c r="BM49" s="4" t="s">
        <v>98</v>
      </c>
      <c r="BN49" s="4" t="s">
        <v>98</v>
      </c>
      <c r="BO49" s="4" t="s">
        <v>98</v>
      </c>
      <c r="BP49" s="4" t="s">
        <v>98</v>
      </c>
      <c r="BQ49" s="4" t="s">
        <v>98</v>
      </c>
      <c r="BR49" s="4" t="s">
        <v>98</v>
      </c>
      <c r="BS49" s="4" t="s">
        <v>98</v>
      </c>
      <c r="BT49" s="4" t="s">
        <v>98</v>
      </c>
      <c r="BU49" s="4" t="s">
        <v>98</v>
      </c>
      <c r="BV49" s="4" t="s">
        <v>98</v>
      </c>
      <c r="BW49" s="4" t="s">
        <v>98</v>
      </c>
      <c r="BX49" s="35" t="s">
        <v>98</v>
      </c>
      <c r="BY49" s="35" t="s">
        <v>98</v>
      </c>
      <c r="BZ49" s="1" t="s">
        <v>98</v>
      </c>
      <c r="CA49" s="1" t="s">
        <v>98</v>
      </c>
      <c r="CB49" s="1" t="s">
        <v>98</v>
      </c>
      <c r="CC49" s="1" t="s">
        <v>98</v>
      </c>
      <c r="CD49" s="1" t="s">
        <v>98</v>
      </c>
      <c r="CE49" s="1" t="s">
        <v>98</v>
      </c>
      <c r="CF49" s="1" t="s">
        <v>98</v>
      </c>
      <c r="CG49" s="4">
        <f>Beams!$B$11/F49</f>
        <v>764.62585034013614</v>
      </c>
      <c r="CI49" s="4">
        <f>SQRT(Beams!$B$9^2+Beams!$C$9^2)/AO49</f>
        <v>827.90418963924935</v>
      </c>
      <c r="CK49" s="4">
        <f>(2*SQRT(Beams!$B$8^2+Beams!$C$8^2))/(F49)</f>
        <v>2162.6884953841618</v>
      </c>
      <c r="CM49" s="4">
        <f>Beams!$B$12*(K49/2)/AX49</f>
        <v>293.1692913385827</v>
      </c>
      <c r="CO49" s="4">
        <f t="shared" si="0"/>
        <v>4101.9094593359405</v>
      </c>
      <c r="CQ49" s="3">
        <f>MIN(Beams!$B$21:$B$22)/MAX(CJ49:CO49)-1</f>
        <v>3.8757780244222664</v>
      </c>
    </row>
    <row r="50" spans="1:95" x14ac:dyDescent="0.55000000000000004">
      <c r="A50" s="1" t="s">
        <v>2497</v>
      </c>
      <c r="B50" s="1" t="s">
        <v>2581</v>
      </c>
      <c r="C50" s="1" t="s">
        <v>2581</v>
      </c>
      <c r="D50" s="1" t="s">
        <v>98</v>
      </c>
      <c r="E50" s="2">
        <v>38.6</v>
      </c>
      <c r="F50" s="2">
        <v>10.7</v>
      </c>
      <c r="G50" s="1" t="s">
        <v>98</v>
      </c>
      <c r="H50" s="11" t="s">
        <v>98</v>
      </c>
      <c r="I50" s="1" t="s">
        <v>98</v>
      </c>
      <c r="J50" s="1" t="s">
        <v>98</v>
      </c>
      <c r="K50" s="14">
        <v>5.5629999999999997</v>
      </c>
      <c r="L50" s="1" t="s">
        <v>98</v>
      </c>
      <c r="M50" s="11" t="s">
        <v>98</v>
      </c>
      <c r="N50" s="1" t="s">
        <v>98</v>
      </c>
      <c r="O50" s="1" t="s">
        <v>98</v>
      </c>
      <c r="P50" s="1">
        <v>4.0599999999999996</v>
      </c>
      <c r="Q50" s="1" t="s">
        <v>98</v>
      </c>
      <c r="R50" s="11" t="s">
        <v>98</v>
      </c>
      <c r="S50" s="13" t="s">
        <v>98</v>
      </c>
      <c r="T50" s="1" t="s">
        <v>98</v>
      </c>
      <c r="U50" s="13" t="s">
        <v>98</v>
      </c>
      <c r="V50" s="1" t="s">
        <v>98</v>
      </c>
      <c r="W50" s="14">
        <v>0.75</v>
      </c>
      <c r="X50" s="14">
        <v>0.69899999999999995</v>
      </c>
      <c r="Y50" s="1" t="s">
        <v>98</v>
      </c>
      <c r="Z50" s="13" t="s">
        <v>98</v>
      </c>
      <c r="AA50" s="13" t="s">
        <v>98</v>
      </c>
      <c r="AB50" s="1" t="s">
        <v>98</v>
      </c>
      <c r="AC50" s="1" t="s">
        <v>98</v>
      </c>
      <c r="AD50" s="1" t="s">
        <v>98</v>
      </c>
      <c r="AE50" s="1" t="s">
        <v>98</v>
      </c>
      <c r="AF50" s="1" t="s">
        <v>98</v>
      </c>
      <c r="AG50" s="1" t="s">
        <v>98</v>
      </c>
      <c r="AH50" s="1" t="s">
        <v>98</v>
      </c>
      <c r="AI50" s="1" t="s">
        <v>98</v>
      </c>
      <c r="AJ50" s="1" t="s">
        <v>98</v>
      </c>
      <c r="AK50" s="1" t="s">
        <v>98</v>
      </c>
      <c r="AL50" s="39">
        <v>7.96</v>
      </c>
      <c r="AM50" s="2">
        <v>32.200000000000003</v>
      </c>
      <c r="AN50" s="2">
        <v>16.7</v>
      </c>
      <c r="AO50" s="2">
        <v>11.6</v>
      </c>
      <c r="AP50" s="3">
        <v>1.74</v>
      </c>
      <c r="AQ50" s="2">
        <v>32.200000000000003</v>
      </c>
      <c r="AR50" s="2">
        <v>16.7</v>
      </c>
      <c r="AS50" s="2">
        <v>11.6</v>
      </c>
      <c r="AT50" s="3">
        <v>1.74</v>
      </c>
      <c r="AU50" s="1" t="s">
        <v>98</v>
      </c>
      <c r="AV50" s="1" t="s">
        <v>98</v>
      </c>
      <c r="AW50" s="1" t="s">
        <v>98</v>
      </c>
      <c r="AX50" s="2">
        <v>64.400000000000006</v>
      </c>
      <c r="AY50" s="1" t="s">
        <v>98</v>
      </c>
      <c r="AZ50" s="1" t="s">
        <v>98</v>
      </c>
      <c r="BA50" s="1" t="s">
        <v>98</v>
      </c>
      <c r="BB50" s="1" t="s">
        <v>98</v>
      </c>
      <c r="BC50" s="1" t="s">
        <v>98</v>
      </c>
      <c r="BD50" s="1" t="s">
        <v>98</v>
      </c>
      <c r="BE50" s="1" t="s">
        <v>98</v>
      </c>
      <c r="BF50" s="1" t="s">
        <v>98</v>
      </c>
      <c r="BG50" s="1" t="s">
        <v>98</v>
      </c>
      <c r="BH50" s="1" t="s">
        <v>98</v>
      </c>
      <c r="BI50" s="1" t="s">
        <v>98</v>
      </c>
      <c r="BJ50" s="1" t="s">
        <v>98</v>
      </c>
      <c r="BK50" s="4" t="s">
        <v>98</v>
      </c>
      <c r="BL50" s="4" t="s">
        <v>98</v>
      </c>
      <c r="BM50" s="4" t="s">
        <v>98</v>
      </c>
      <c r="BN50" s="4" t="s">
        <v>98</v>
      </c>
      <c r="BO50" s="4" t="s">
        <v>98</v>
      </c>
      <c r="BP50" s="4" t="s">
        <v>98</v>
      </c>
      <c r="BQ50" s="4" t="s">
        <v>98</v>
      </c>
      <c r="BR50" s="4" t="s">
        <v>98</v>
      </c>
      <c r="BS50" s="4" t="s">
        <v>98</v>
      </c>
      <c r="BT50" s="4" t="s">
        <v>98</v>
      </c>
      <c r="BU50" s="4" t="s">
        <v>98</v>
      </c>
      <c r="BV50" s="4" t="s">
        <v>98</v>
      </c>
      <c r="BW50" s="4" t="s">
        <v>98</v>
      </c>
      <c r="BX50" s="35" t="s">
        <v>98</v>
      </c>
      <c r="BY50" s="35" t="s">
        <v>98</v>
      </c>
      <c r="BZ50" s="1" t="s">
        <v>98</v>
      </c>
      <c r="CA50" s="1" t="s">
        <v>98</v>
      </c>
      <c r="CB50" s="1" t="s">
        <v>98</v>
      </c>
      <c r="CC50" s="1" t="s">
        <v>98</v>
      </c>
      <c r="CD50" s="1" t="s">
        <v>98</v>
      </c>
      <c r="CE50" s="1" t="s">
        <v>98</v>
      </c>
      <c r="CF50" s="1" t="s">
        <v>98</v>
      </c>
      <c r="CG50" s="4">
        <f>Beams!$B$11/F50</f>
        <v>1050.4672897196263</v>
      </c>
      <c r="CI50" s="4">
        <f>SQRT(Beams!$B$9^2+Beams!$C$9^2)/AO50</f>
        <v>1370.3241759546197</v>
      </c>
      <c r="CK50" s="4">
        <f>(2*SQRT(Beams!$B$8^2+Beams!$C$8^2))/(F50)</f>
        <v>2971.1701759016055</v>
      </c>
      <c r="CM50" s="4">
        <f>Beams!$B$12*(K50/2)/AX50</f>
        <v>485.46677018633534</v>
      </c>
      <c r="CO50" s="4">
        <f t="shared" si="0"/>
        <v>5748.984424891778</v>
      </c>
      <c r="CQ50" s="3">
        <f>MIN(Beams!$B$21:$B$22)/MAX(CJ50:CO50)-1</f>
        <v>2.4788753146389837</v>
      </c>
    </row>
    <row r="51" spans="1:95" x14ac:dyDescent="0.55000000000000004">
      <c r="A51" s="1" t="s">
        <v>2497</v>
      </c>
      <c r="B51" s="1" t="s">
        <v>2582</v>
      </c>
      <c r="C51" s="1" t="s">
        <v>2582</v>
      </c>
      <c r="D51" s="1" t="s">
        <v>98</v>
      </c>
      <c r="E51" s="2">
        <v>27.6</v>
      </c>
      <c r="F51" s="3">
        <v>7.66</v>
      </c>
      <c r="G51" s="1" t="s">
        <v>98</v>
      </c>
      <c r="H51" s="11" t="s">
        <v>98</v>
      </c>
      <c r="I51" s="1" t="s">
        <v>98</v>
      </c>
      <c r="J51" s="1" t="s">
        <v>98</v>
      </c>
      <c r="K51" s="14">
        <v>4.5</v>
      </c>
      <c r="L51" s="1" t="s">
        <v>98</v>
      </c>
      <c r="M51" s="11" t="s">
        <v>98</v>
      </c>
      <c r="N51" s="1" t="s">
        <v>98</v>
      </c>
      <c r="O51" s="1" t="s">
        <v>98</v>
      </c>
      <c r="P51" s="1">
        <v>3.15</v>
      </c>
      <c r="Q51" s="1" t="s">
        <v>98</v>
      </c>
      <c r="R51" s="11" t="s">
        <v>98</v>
      </c>
      <c r="S51" s="13" t="s">
        <v>98</v>
      </c>
      <c r="T51" s="1" t="s">
        <v>98</v>
      </c>
      <c r="U51" s="13" t="s">
        <v>98</v>
      </c>
      <c r="V51" s="1" t="s">
        <v>98</v>
      </c>
      <c r="W51" s="14">
        <v>0.67399999999999993</v>
      </c>
      <c r="X51" s="14">
        <v>0.628</v>
      </c>
      <c r="Y51" s="1" t="s">
        <v>98</v>
      </c>
      <c r="Z51" s="13" t="s">
        <v>98</v>
      </c>
      <c r="AA51" s="13" t="s">
        <v>98</v>
      </c>
      <c r="AB51" s="1" t="s">
        <v>98</v>
      </c>
      <c r="AC51" s="1" t="s">
        <v>98</v>
      </c>
      <c r="AD51" s="1" t="s">
        <v>98</v>
      </c>
      <c r="AE51" s="1" t="s">
        <v>98</v>
      </c>
      <c r="AF51" s="1" t="s">
        <v>98</v>
      </c>
      <c r="AG51" s="1" t="s">
        <v>98</v>
      </c>
      <c r="AH51" s="1" t="s">
        <v>98</v>
      </c>
      <c r="AI51" s="1" t="s">
        <v>98</v>
      </c>
      <c r="AJ51" s="1" t="s">
        <v>98</v>
      </c>
      <c r="AK51" s="1" t="s">
        <v>98</v>
      </c>
      <c r="AL51" s="39">
        <v>7.17</v>
      </c>
      <c r="AM51" s="2">
        <v>14.7</v>
      </c>
      <c r="AN51" s="3">
        <v>9.5</v>
      </c>
      <c r="AO51" s="3">
        <v>6.53</v>
      </c>
      <c r="AP51" s="3">
        <v>1.39</v>
      </c>
      <c r="AQ51" s="2">
        <v>14.7</v>
      </c>
      <c r="AR51" s="3">
        <v>9.5</v>
      </c>
      <c r="AS51" s="3">
        <v>6.53</v>
      </c>
      <c r="AT51" s="3">
        <v>1.39</v>
      </c>
      <c r="AU51" s="1" t="s">
        <v>98</v>
      </c>
      <c r="AV51" s="1" t="s">
        <v>98</v>
      </c>
      <c r="AW51" s="1" t="s">
        <v>98</v>
      </c>
      <c r="AX51" s="2">
        <v>29.4</v>
      </c>
      <c r="AY51" s="1" t="s">
        <v>98</v>
      </c>
      <c r="AZ51" s="1" t="s">
        <v>98</v>
      </c>
      <c r="BA51" s="1" t="s">
        <v>98</v>
      </c>
      <c r="BB51" s="1" t="s">
        <v>98</v>
      </c>
      <c r="BC51" s="1" t="s">
        <v>98</v>
      </c>
      <c r="BD51" s="1" t="s">
        <v>98</v>
      </c>
      <c r="BE51" s="1" t="s">
        <v>98</v>
      </c>
      <c r="BF51" s="1" t="s">
        <v>98</v>
      </c>
      <c r="BG51" s="1" t="s">
        <v>98</v>
      </c>
      <c r="BH51" s="1" t="s">
        <v>98</v>
      </c>
      <c r="BI51" s="1" t="s">
        <v>98</v>
      </c>
      <c r="BJ51" s="1" t="s">
        <v>98</v>
      </c>
      <c r="BK51" s="4" t="s">
        <v>98</v>
      </c>
      <c r="BL51" s="4" t="s">
        <v>98</v>
      </c>
      <c r="BM51" s="4" t="s">
        <v>98</v>
      </c>
      <c r="BN51" s="4" t="s">
        <v>98</v>
      </c>
      <c r="BO51" s="4" t="s">
        <v>98</v>
      </c>
      <c r="BP51" s="4" t="s">
        <v>98</v>
      </c>
      <c r="BQ51" s="4" t="s">
        <v>98</v>
      </c>
      <c r="BR51" s="4" t="s">
        <v>98</v>
      </c>
      <c r="BS51" s="4" t="s">
        <v>98</v>
      </c>
      <c r="BT51" s="4" t="s">
        <v>98</v>
      </c>
      <c r="BU51" s="4" t="s">
        <v>98</v>
      </c>
      <c r="BV51" s="4" t="s">
        <v>98</v>
      </c>
      <c r="BW51" s="4" t="s">
        <v>98</v>
      </c>
      <c r="BX51" s="35" t="s">
        <v>98</v>
      </c>
      <c r="BY51" s="35" t="s">
        <v>98</v>
      </c>
      <c r="BZ51" s="1" t="s">
        <v>98</v>
      </c>
      <c r="CA51" s="1" t="s">
        <v>98</v>
      </c>
      <c r="CB51" s="1" t="s">
        <v>98</v>
      </c>
      <c r="CC51" s="1" t="s">
        <v>98</v>
      </c>
      <c r="CD51" s="1" t="s">
        <v>98</v>
      </c>
      <c r="CE51" s="1" t="s">
        <v>98</v>
      </c>
      <c r="CF51" s="1" t="s">
        <v>98</v>
      </c>
      <c r="CG51" s="4">
        <f>Beams!$B$11/F51</f>
        <v>1467.3629242819843</v>
      </c>
      <c r="CI51" s="4">
        <f>SQRT(Beams!$B$9^2+Beams!$C$9^2)/AO51</f>
        <v>2434.266530026583</v>
      </c>
      <c r="CK51" s="4">
        <f>(2*SQRT(Beams!$B$8^2+Beams!$C$8^2))/(F51)</f>
        <v>4150.3290968860538</v>
      </c>
      <c r="CM51" s="4">
        <f>Beams!$B$12*(K51/2)/AX51</f>
        <v>860.20408163265313</v>
      </c>
      <c r="CO51" s="4">
        <f t="shared" si="0"/>
        <v>8313.7392563321118</v>
      </c>
      <c r="CQ51" s="3">
        <f>MIN(Beams!$B$21:$B$22)/MAX(CJ51:CO51)-1</f>
        <v>1.4056563939946893</v>
      </c>
    </row>
    <row r="52" spans="1:95" x14ac:dyDescent="0.55000000000000004">
      <c r="A52" s="1" t="s">
        <v>2497</v>
      </c>
      <c r="B52" s="1" t="s">
        <v>2583</v>
      </c>
      <c r="C52" s="1" t="s">
        <v>2583</v>
      </c>
      <c r="D52" s="1" t="s">
        <v>98</v>
      </c>
      <c r="E52" s="2">
        <v>18.600000000000001</v>
      </c>
      <c r="F52" s="3">
        <v>5.17</v>
      </c>
      <c r="G52" s="1" t="s">
        <v>98</v>
      </c>
      <c r="H52" s="11" t="s">
        <v>98</v>
      </c>
      <c r="I52" s="1" t="s">
        <v>98</v>
      </c>
      <c r="J52" s="1" t="s">
        <v>98</v>
      </c>
      <c r="K52" s="14">
        <v>3.5</v>
      </c>
      <c r="L52" s="1" t="s">
        <v>98</v>
      </c>
      <c r="M52" s="11" t="s">
        <v>98</v>
      </c>
      <c r="N52" s="1" t="s">
        <v>98</v>
      </c>
      <c r="O52" s="1" t="s">
        <v>98</v>
      </c>
      <c r="P52" s="3">
        <v>2.2999999999999998</v>
      </c>
      <c r="Q52" s="1" t="s">
        <v>98</v>
      </c>
      <c r="R52" s="11" t="s">
        <v>98</v>
      </c>
      <c r="S52" s="13" t="s">
        <v>98</v>
      </c>
      <c r="T52" s="1" t="s">
        <v>98</v>
      </c>
      <c r="U52" s="13" t="s">
        <v>98</v>
      </c>
      <c r="V52" s="1" t="s">
        <v>98</v>
      </c>
      <c r="W52" s="14">
        <v>0.6</v>
      </c>
      <c r="X52" s="14">
        <v>0.55900000000000005</v>
      </c>
      <c r="Y52" s="1" t="s">
        <v>98</v>
      </c>
      <c r="Z52" s="13" t="s">
        <v>98</v>
      </c>
      <c r="AA52" s="13" t="s">
        <v>98</v>
      </c>
      <c r="AB52" s="1" t="s">
        <v>98</v>
      </c>
      <c r="AC52" s="1" t="s">
        <v>98</v>
      </c>
      <c r="AD52" s="1" t="s">
        <v>98</v>
      </c>
      <c r="AE52" s="1" t="s">
        <v>98</v>
      </c>
      <c r="AF52" s="1" t="s">
        <v>98</v>
      </c>
      <c r="AG52" s="1" t="s">
        <v>98</v>
      </c>
      <c r="AH52" s="1" t="s">
        <v>98</v>
      </c>
      <c r="AI52" s="1" t="s">
        <v>98</v>
      </c>
      <c r="AJ52" s="1" t="s">
        <v>98</v>
      </c>
      <c r="AK52" s="1" t="s">
        <v>98</v>
      </c>
      <c r="AL52" s="39">
        <v>6.26</v>
      </c>
      <c r="AM52" s="3">
        <v>5.79</v>
      </c>
      <c r="AN52" s="3">
        <v>4.8899999999999997</v>
      </c>
      <c r="AO52" s="3">
        <v>3.31</v>
      </c>
      <c r="AP52" s="3">
        <v>1.06</v>
      </c>
      <c r="AQ52" s="3">
        <v>5.79</v>
      </c>
      <c r="AR52" s="3">
        <v>4.8899999999999997</v>
      </c>
      <c r="AS52" s="3">
        <v>3.31</v>
      </c>
      <c r="AT52" s="3">
        <v>1.06</v>
      </c>
      <c r="AU52" s="1" t="s">
        <v>98</v>
      </c>
      <c r="AV52" s="1" t="s">
        <v>98</v>
      </c>
      <c r="AW52" s="1" t="s">
        <v>98</v>
      </c>
      <c r="AX52" s="2">
        <v>11.6</v>
      </c>
      <c r="AY52" s="1" t="s">
        <v>98</v>
      </c>
      <c r="AZ52" s="1" t="s">
        <v>98</v>
      </c>
      <c r="BA52" s="1" t="s">
        <v>98</v>
      </c>
      <c r="BB52" s="1" t="s">
        <v>98</v>
      </c>
      <c r="BC52" s="1" t="s">
        <v>98</v>
      </c>
      <c r="BD52" s="1" t="s">
        <v>98</v>
      </c>
      <c r="BE52" s="1" t="s">
        <v>98</v>
      </c>
      <c r="BF52" s="1" t="s">
        <v>98</v>
      </c>
      <c r="BG52" s="1" t="s">
        <v>98</v>
      </c>
      <c r="BH52" s="1" t="s">
        <v>98</v>
      </c>
      <c r="BI52" s="1" t="s">
        <v>98</v>
      </c>
      <c r="BJ52" s="1" t="s">
        <v>98</v>
      </c>
      <c r="BK52" s="4" t="s">
        <v>98</v>
      </c>
      <c r="BL52" s="4" t="s">
        <v>98</v>
      </c>
      <c r="BM52" s="4" t="s">
        <v>98</v>
      </c>
      <c r="BN52" s="4" t="s">
        <v>98</v>
      </c>
      <c r="BO52" s="4" t="s">
        <v>98</v>
      </c>
      <c r="BP52" s="4" t="s">
        <v>98</v>
      </c>
      <c r="BQ52" s="4" t="s">
        <v>98</v>
      </c>
      <c r="BR52" s="4" t="s">
        <v>98</v>
      </c>
      <c r="BS52" s="4" t="s">
        <v>98</v>
      </c>
      <c r="BT52" s="4" t="s">
        <v>98</v>
      </c>
      <c r="BU52" s="4" t="s">
        <v>98</v>
      </c>
      <c r="BV52" s="4" t="s">
        <v>98</v>
      </c>
      <c r="BW52" s="4" t="s">
        <v>98</v>
      </c>
      <c r="BX52" s="35" t="s">
        <v>98</v>
      </c>
      <c r="BY52" s="35" t="s">
        <v>98</v>
      </c>
      <c r="BZ52" s="1" t="s">
        <v>98</v>
      </c>
      <c r="CA52" s="1" t="s">
        <v>98</v>
      </c>
      <c r="CB52" s="1" t="s">
        <v>98</v>
      </c>
      <c r="CC52" s="1" t="s">
        <v>98</v>
      </c>
      <c r="CD52" s="1" t="s">
        <v>98</v>
      </c>
      <c r="CE52" s="1" t="s">
        <v>98</v>
      </c>
      <c r="CF52" s="1" t="s">
        <v>98</v>
      </c>
      <c r="CG52" s="4">
        <f>Beams!$B$11/F52</f>
        <v>2174.0812379110253</v>
      </c>
      <c r="CI52" s="4">
        <f>SQRT(Beams!$B$9^2+Beams!$C$9^2)/AO52</f>
        <v>4802.3445441309932</v>
      </c>
      <c r="CK52" s="4">
        <f>(2*SQRT(Beams!$B$8^2+Beams!$C$8^2))/(F52)</f>
        <v>6149.2303447093182</v>
      </c>
      <c r="CM52" s="4">
        <f>Beams!$B$12*(K52/2)/AX52</f>
        <v>1695.6896551724139</v>
      </c>
      <c r="CO52" s="4">
        <f t="shared" si="0"/>
        <v>13066.587481404564</v>
      </c>
      <c r="CQ52" s="3">
        <f>MIN(Beams!$B$21:$B$22)/MAX(CJ52:CO52)-1</f>
        <v>0.53062152061221601</v>
      </c>
    </row>
    <row r="53" spans="1:95" x14ac:dyDescent="0.55000000000000004">
      <c r="A53" s="1" t="s">
        <v>2497</v>
      </c>
      <c r="B53" s="1" t="s">
        <v>2584</v>
      </c>
      <c r="C53" s="1" t="s">
        <v>2584</v>
      </c>
      <c r="D53" s="1" t="s">
        <v>98</v>
      </c>
      <c r="E53" s="2">
        <v>13.7</v>
      </c>
      <c r="F53" s="3">
        <v>3.83</v>
      </c>
      <c r="G53" s="1" t="s">
        <v>98</v>
      </c>
      <c r="H53" s="11" t="s">
        <v>98</v>
      </c>
      <c r="I53" s="1" t="s">
        <v>98</v>
      </c>
      <c r="J53" s="1" t="s">
        <v>98</v>
      </c>
      <c r="K53" s="14">
        <v>2.875</v>
      </c>
      <c r="L53" s="1" t="s">
        <v>98</v>
      </c>
      <c r="M53" s="11" t="s">
        <v>98</v>
      </c>
      <c r="N53" s="1" t="s">
        <v>98</v>
      </c>
      <c r="O53" s="1" t="s">
        <v>98</v>
      </c>
      <c r="P53" s="1">
        <v>1.77</v>
      </c>
      <c r="Q53" s="1" t="s">
        <v>98</v>
      </c>
      <c r="R53" s="11" t="s">
        <v>98</v>
      </c>
      <c r="S53" s="13" t="s">
        <v>98</v>
      </c>
      <c r="T53" s="1" t="s">
        <v>98</v>
      </c>
      <c r="U53" s="13" t="s">
        <v>98</v>
      </c>
      <c r="V53" s="1" t="s">
        <v>98</v>
      </c>
      <c r="W53" s="14">
        <v>0.55200000000000005</v>
      </c>
      <c r="X53" s="14">
        <v>0.51400000000000001</v>
      </c>
      <c r="Y53" s="1" t="s">
        <v>98</v>
      </c>
      <c r="Z53" s="13" t="s">
        <v>98</v>
      </c>
      <c r="AA53" s="13" t="s">
        <v>98</v>
      </c>
      <c r="AB53" s="1" t="s">
        <v>98</v>
      </c>
      <c r="AC53" s="1" t="s">
        <v>98</v>
      </c>
      <c r="AD53" s="1" t="s">
        <v>98</v>
      </c>
      <c r="AE53" s="1" t="s">
        <v>98</v>
      </c>
      <c r="AF53" s="1" t="s">
        <v>98</v>
      </c>
      <c r="AG53" s="1" t="s">
        <v>98</v>
      </c>
      <c r="AH53" s="1" t="s">
        <v>98</v>
      </c>
      <c r="AI53" s="1" t="s">
        <v>98</v>
      </c>
      <c r="AJ53" s="1" t="s">
        <v>98</v>
      </c>
      <c r="AK53" s="1" t="s">
        <v>98</v>
      </c>
      <c r="AL53" s="39">
        <v>5.59</v>
      </c>
      <c r="AM53" s="3">
        <v>2.78</v>
      </c>
      <c r="AN53" s="3">
        <v>2.91</v>
      </c>
      <c r="AO53" s="3">
        <v>1.94</v>
      </c>
      <c r="AP53" s="14">
        <v>0.85399999999999998</v>
      </c>
      <c r="AQ53" s="3">
        <v>2.78</v>
      </c>
      <c r="AR53" s="3">
        <v>2.91</v>
      </c>
      <c r="AS53" s="3">
        <v>1.94</v>
      </c>
      <c r="AT53" s="14">
        <v>0.85399999999999998</v>
      </c>
      <c r="AU53" s="1" t="s">
        <v>98</v>
      </c>
      <c r="AV53" s="1" t="s">
        <v>98</v>
      </c>
      <c r="AW53" s="1" t="s">
        <v>98</v>
      </c>
      <c r="AX53" s="3">
        <v>5.56</v>
      </c>
      <c r="AY53" s="1" t="s">
        <v>98</v>
      </c>
      <c r="AZ53" s="1" t="s">
        <v>98</v>
      </c>
      <c r="BA53" s="1" t="s">
        <v>98</v>
      </c>
      <c r="BB53" s="1" t="s">
        <v>98</v>
      </c>
      <c r="BC53" s="1" t="s">
        <v>98</v>
      </c>
      <c r="BD53" s="1" t="s">
        <v>98</v>
      </c>
      <c r="BE53" s="1" t="s">
        <v>98</v>
      </c>
      <c r="BF53" s="1" t="s">
        <v>98</v>
      </c>
      <c r="BG53" s="1" t="s">
        <v>98</v>
      </c>
      <c r="BH53" s="1" t="s">
        <v>98</v>
      </c>
      <c r="BI53" s="1" t="s">
        <v>98</v>
      </c>
      <c r="BJ53" s="1" t="s">
        <v>98</v>
      </c>
      <c r="BK53" s="4" t="s">
        <v>98</v>
      </c>
      <c r="BL53" s="4" t="s">
        <v>98</v>
      </c>
      <c r="BM53" s="4" t="s">
        <v>98</v>
      </c>
      <c r="BN53" s="4" t="s">
        <v>98</v>
      </c>
      <c r="BO53" s="4" t="s">
        <v>98</v>
      </c>
      <c r="BP53" s="4" t="s">
        <v>98</v>
      </c>
      <c r="BQ53" s="4" t="s">
        <v>98</v>
      </c>
      <c r="BR53" s="4" t="s">
        <v>98</v>
      </c>
      <c r="BS53" s="4" t="s">
        <v>98</v>
      </c>
      <c r="BT53" s="4" t="s">
        <v>98</v>
      </c>
      <c r="BU53" s="4" t="s">
        <v>98</v>
      </c>
      <c r="BV53" s="4" t="s">
        <v>98</v>
      </c>
      <c r="BW53" s="4" t="s">
        <v>98</v>
      </c>
      <c r="BX53" s="35" t="s">
        <v>98</v>
      </c>
      <c r="BY53" s="35" t="s">
        <v>98</v>
      </c>
      <c r="BZ53" s="1" t="s">
        <v>98</v>
      </c>
      <c r="CA53" s="1" t="s">
        <v>98</v>
      </c>
      <c r="CB53" s="1" t="s">
        <v>98</v>
      </c>
      <c r="CC53" s="1" t="s">
        <v>98</v>
      </c>
      <c r="CD53" s="1" t="s">
        <v>98</v>
      </c>
      <c r="CE53" s="1" t="s">
        <v>98</v>
      </c>
      <c r="CF53" s="1" t="s">
        <v>98</v>
      </c>
      <c r="CG53" s="4">
        <f>Beams!$B$11/F53</f>
        <v>2934.7258485639686</v>
      </c>
      <c r="CI53" s="4">
        <f>SQRT(Beams!$B$9^2+Beams!$C$9^2)/AO53</f>
        <v>8193.6909490070047</v>
      </c>
      <c r="CK53" s="4">
        <f>(2*SQRT(Beams!$B$8^2+Beams!$C$8^2))/(F53)</f>
        <v>8300.6581937721076</v>
      </c>
      <c r="CM53" s="4">
        <f>Beams!$B$12*(K53/2)/AX53</f>
        <v>2906.0251798561153</v>
      </c>
      <c r="CO53" s="4">
        <f t="shared" si="0"/>
        <v>18864.765750144928</v>
      </c>
      <c r="CQ53" s="3">
        <f>MIN(Beams!$B$21:$B$22)/MAX(CJ53:CO53)-1</f>
        <v>6.017748987136784E-2</v>
      </c>
    </row>
    <row r="54" spans="1:95" x14ac:dyDescent="0.55000000000000004">
      <c r="A54" s="1" t="s">
        <v>2497</v>
      </c>
      <c r="B54" s="1" t="s">
        <v>2585</v>
      </c>
      <c r="C54" s="1" t="s">
        <v>2585</v>
      </c>
      <c r="D54" s="1" t="s">
        <v>98</v>
      </c>
      <c r="E54" s="3">
        <v>9.0399999999999991</v>
      </c>
      <c r="F54" s="3">
        <v>2.5099999999999998</v>
      </c>
      <c r="G54" s="1" t="s">
        <v>98</v>
      </c>
      <c r="H54" s="11" t="s">
        <v>98</v>
      </c>
      <c r="I54" s="1" t="s">
        <v>98</v>
      </c>
      <c r="J54" s="1" t="s">
        <v>98</v>
      </c>
      <c r="K54" s="14">
        <v>2.375</v>
      </c>
      <c r="L54" s="1" t="s">
        <v>98</v>
      </c>
      <c r="M54" s="11" t="s">
        <v>98</v>
      </c>
      <c r="N54" s="1" t="s">
        <v>98</v>
      </c>
      <c r="O54" s="1" t="s">
        <v>98</v>
      </c>
      <c r="P54" s="3">
        <v>1.5</v>
      </c>
      <c r="Q54" s="1" t="s">
        <v>98</v>
      </c>
      <c r="R54" s="11" t="s">
        <v>98</v>
      </c>
      <c r="S54" s="13" t="s">
        <v>98</v>
      </c>
      <c r="T54" s="1" t="s">
        <v>98</v>
      </c>
      <c r="U54" s="13" t="s">
        <v>98</v>
      </c>
      <c r="V54" s="1" t="s">
        <v>98</v>
      </c>
      <c r="W54" s="14">
        <v>0.43600000000000005</v>
      </c>
      <c r="X54" s="14">
        <v>0.40600000000000003</v>
      </c>
      <c r="Y54" s="1" t="s">
        <v>98</v>
      </c>
      <c r="Z54" s="13" t="s">
        <v>98</v>
      </c>
      <c r="AA54" s="13" t="s">
        <v>98</v>
      </c>
      <c r="AB54" s="1" t="s">
        <v>98</v>
      </c>
      <c r="AC54" s="1" t="s">
        <v>98</v>
      </c>
      <c r="AD54" s="1" t="s">
        <v>98</v>
      </c>
      <c r="AE54" s="1" t="s">
        <v>98</v>
      </c>
      <c r="AF54" s="1" t="s">
        <v>98</v>
      </c>
      <c r="AG54" s="1" t="s">
        <v>98</v>
      </c>
      <c r="AH54" s="1" t="s">
        <v>98</v>
      </c>
      <c r="AI54" s="1" t="s">
        <v>98</v>
      </c>
      <c r="AJ54" s="1" t="s">
        <v>98</v>
      </c>
      <c r="AK54" s="1" t="s">
        <v>98</v>
      </c>
      <c r="AL54" s="39">
        <v>5.85</v>
      </c>
      <c r="AM54" s="3">
        <v>1.27</v>
      </c>
      <c r="AN54" s="3">
        <v>1.6</v>
      </c>
      <c r="AO54" s="3">
        <v>1.07</v>
      </c>
      <c r="AP54" s="14">
        <v>0.71099999999999997</v>
      </c>
      <c r="AQ54" s="3">
        <v>1.27</v>
      </c>
      <c r="AR54" s="3">
        <v>1.6</v>
      </c>
      <c r="AS54" s="3">
        <v>1.07</v>
      </c>
      <c r="AT54" s="14">
        <v>0.71099999999999997</v>
      </c>
      <c r="AU54" s="1" t="s">
        <v>98</v>
      </c>
      <c r="AV54" s="1" t="s">
        <v>98</v>
      </c>
      <c r="AW54" s="1" t="s">
        <v>98</v>
      </c>
      <c r="AX54" s="3">
        <v>2.54</v>
      </c>
      <c r="AY54" s="1" t="s">
        <v>98</v>
      </c>
      <c r="AZ54" s="1" t="s">
        <v>98</v>
      </c>
      <c r="BA54" s="1" t="s">
        <v>98</v>
      </c>
      <c r="BB54" s="1" t="s">
        <v>98</v>
      </c>
      <c r="BC54" s="1" t="s">
        <v>98</v>
      </c>
      <c r="BD54" s="1" t="s">
        <v>98</v>
      </c>
      <c r="BE54" s="1" t="s">
        <v>98</v>
      </c>
      <c r="BF54" s="1" t="s">
        <v>98</v>
      </c>
      <c r="BG54" s="1" t="s">
        <v>98</v>
      </c>
      <c r="BH54" s="1" t="s">
        <v>98</v>
      </c>
      <c r="BI54" s="1" t="s">
        <v>98</v>
      </c>
      <c r="BJ54" s="1" t="s">
        <v>98</v>
      </c>
      <c r="BK54" s="4" t="s">
        <v>98</v>
      </c>
      <c r="BL54" s="4" t="s">
        <v>98</v>
      </c>
      <c r="BM54" s="4" t="s">
        <v>98</v>
      </c>
      <c r="BN54" s="4" t="s">
        <v>98</v>
      </c>
      <c r="BO54" s="4" t="s">
        <v>98</v>
      </c>
      <c r="BP54" s="4" t="s">
        <v>98</v>
      </c>
      <c r="BQ54" s="4" t="s">
        <v>98</v>
      </c>
      <c r="BR54" s="4" t="s">
        <v>98</v>
      </c>
      <c r="BS54" s="4" t="s">
        <v>98</v>
      </c>
      <c r="BT54" s="4" t="s">
        <v>98</v>
      </c>
      <c r="BU54" s="4" t="s">
        <v>98</v>
      </c>
      <c r="BV54" s="4" t="s">
        <v>98</v>
      </c>
      <c r="BW54" s="4" t="s">
        <v>98</v>
      </c>
      <c r="BX54" s="35" t="s">
        <v>98</v>
      </c>
      <c r="BY54" s="35" t="s">
        <v>98</v>
      </c>
      <c r="BZ54" s="1" t="s">
        <v>98</v>
      </c>
      <c r="CA54" s="1" t="s">
        <v>98</v>
      </c>
      <c r="CB54" s="1" t="s">
        <v>98</v>
      </c>
      <c r="CC54" s="1" t="s">
        <v>98</v>
      </c>
      <c r="CD54" s="1" t="s">
        <v>98</v>
      </c>
      <c r="CE54" s="1" t="s">
        <v>98</v>
      </c>
      <c r="CF54" s="1" t="s">
        <v>98</v>
      </c>
      <c r="CG54" s="4">
        <f>Beams!$B$11/F54</f>
        <v>4478.0876494023905</v>
      </c>
      <c r="CI54" s="4">
        <f>SQRT(Beams!$B$9^2+Beams!$C$9^2)/AO54</f>
        <v>14855.850879508025</v>
      </c>
      <c r="CK54" s="4">
        <f>(2*SQRT(Beams!$B$8^2+Beams!$C$8^2))/(F54)</f>
        <v>12665.944574560628</v>
      </c>
      <c r="CM54" s="4">
        <f>Beams!$B$12*(K54/2)/AX54</f>
        <v>5254.9212598425192</v>
      </c>
      <c r="CO54" s="4">
        <f t="shared" si="0"/>
        <v>30625.515951223526</v>
      </c>
      <c r="CQ54" s="3">
        <f>MIN(Beams!$B$21:$B$22)/MAX(CJ54:CO54)-1</f>
        <v>-0.34694977769995816</v>
      </c>
    </row>
  </sheetData>
  <mergeCells count="1">
    <mergeCell ref="CQ1:CQ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B33374-3182-4FFC-A40C-3E3CE6B714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Beams</vt:lpstr>
      <vt:lpstr>W</vt:lpstr>
      <vt:lpstr>M</vt:lpstr>
      <vt:lpstr>S</vt:lpstr>
      <vt:lpstr>HP</vt:lpstr>
      <vt:lpstr>C</vt:lpstr>
      <vt:lpstr>MC</vt:lpstr>
      <vt:lpstr>L</vt:lpstr>
      <vt:lpstr>WT</vt:lpstr>
      <vt:lpstr>MT</vt:lpstr>
      <vt:lpstr>HSS</vt:lpstr>
      <vt:lpstr>CHS</vt:lpstr>
      <vt:lpstr>PIPE</vt:lpstr>
      <vt:lpstr>HP!ZOTERO_BREF_Vhn5ZmXUdLgL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emsierra</dc:creator>
  <cp:lastModifiedBy>Eli Sierra</cp:lastModifiedBy>
  <dcterms:created xsi:type="dcterms:W3CDTF">2024-06-23T18:11:00Z</dcterms:created>
  <dcterms:modified xsi:type="dcterms:W3CDTF">2025-12-01T23:27:10Z</dcterms:modified>
</cp:coreProperties>
</file>